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BECDFDFD-E143-4A37-9C86-3D0C4CA46C86}"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MICS05" sheetId="139" r:id="rId5"/>
    <sheet name="DHS10" sheetId="140" r:id="rId6"/>
    <sheet name="MIS12" sheetId="141" r:id="rId7"/>
    <sheet name="DHS17"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<sst xmlns="http://schemas.openxmlformats.org/spreadsheetml/2006/main" count="30028" uniqueCount="645">
  <si>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</si>
  <si>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</si>
  <si>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</si>
  <si>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</si>
  <si>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</si>
  <si>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</si>
  <si>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</si>
  <si>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</si>
  <si>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</si>
  <si>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</si>
  <si>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</si>
  <si>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</si>
  <si>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</si>
  <si>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</si>
  <si>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</si>
  <si>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</si>
  <si>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</si>
  <si>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</si>
  <si>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</si>
  <si>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</si>
  <si>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</si>
  <si>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</si>
  <si>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</si>
  <si>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</si>
  <si>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</si>
  <si>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</si>
  <si>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</si>
  <si>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</si>
  <si>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</si>
  <si>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</si>
  <si>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</si>
  <si>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</si>
  <si>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</si>
  <si>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</si>
  <si>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</si>
  <si>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</si>
  <si>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</si>
  <si>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</si>
  <si>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</si>
  <si>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</si>
  <si>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</si>
  <si>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</si>
  <si>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</si>
  <si>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</si>
  <si>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</si>
  <si>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</si>
  <si>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</si>
  <si>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</si>
  <si>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</si>
  <si>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</si>
  <si>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</si>
  <si>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</si>
  <si>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</si>
  <si>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</si>
  <si>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</si>
  <si>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</si>
  <si>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</si>
  <si>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</si>
  <si>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</si>
  <si>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</si>
  <si>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</si>
  <si>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</si>
  <si>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</si>
  <si>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</si>
  <si>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</si>
  <si>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</si>
  <si>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</si>
  <si>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</si>
  <si>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</si>
  <si>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</si>
  <si>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</si>
  <si>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</si>
  <si>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</si>
  <si>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</si>
  <si>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</si>
  <si>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</si>
  <si>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</si>
  <si>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</si>
  <si>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</si>
  <si>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</si>
  <si>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</si>
  <si>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</si>
  <si>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</si>
  <si>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</si>
  <si>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</si>
  <si>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</si>
  <si>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</si>
  <si>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</si>
  <si>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</si>
  <si>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</si>
  <si>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</si>
  <si>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</si>
  <si>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</si>
  <si>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</si>
  <si>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</si>
  <si>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</si>
  <si>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</si>
  <si>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</si>
  <si>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</si>
  <si>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</si>
  <si>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</si>
  <si>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</si>
  <si>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</si>
  <si>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</si>
  <si>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</si>
  <si>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</si>
  <si>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</si>
  <si>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</si>
  <si>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</si>
  <si>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</si>
  <si>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</si>
  <si>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</si>
  <si>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</si>
  <si>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</si>
  <si>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</si>
  <si>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</si>
  <si>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</si>
  <si>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</si>
  <si>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</si>
  <si>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</si>
  <si>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</si>
  <si>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</si>
  <si>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</si>
  <si>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</si>
  <si>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</si>
  <si>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</si>
  <si>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</si>
  <si>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</si>
  <si>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</si>
  <si>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</si>
  <si>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</si>
  <si>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</si>
  <si>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</si>
  <si>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</si>
  <si>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</si>
  <si>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</si>
  <si>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</si>
  <si>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</si>
  <si>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</si>
  <si>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</si>
  <si>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</si>
  <si>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</si>
  <si>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</si>
  <si>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</si>
  <si>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</si>
  <si>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</si>
  <si>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Centre</t>
  </si>
  <si>
    <t>Est</t>
  </si>
  <si>
    <t>Nord</t>
  </si>
  <si>
    <t>Ouest</t>
  </si>
  <si>
    <t>Sud</t>
  </si>
  <si>
    <t>Improved Water source on premises</t>
  </si>
  <si>
    <t>Principale source d'eau que boivent les membre du menage</t>
  </si>
  <si>
    <t>Eau de robinet dns le logement</t>
  </si>
  <si>
    <t>Dans la cour/parcelle</t>
  </si>
  <si>
    <t>Robinet public/borne fontaine</t>
  </si>
  <si>
    <t>Puits protege</t>
  </si>
  <si>
    <t>Puits non protege</t>
  </si>
  <si>
    <t>Source protegee</t>
  </si>
  <si>
    <t>Source non protegee</t>
  </si>
  <si>
    <t>Eau de pluie</t>
  </si>
  <si>
    <t>Camion citerne</t>
  </si>
  <si>
    <t>Eau de surface</t>
  </si>
  <si>
    <t>Eau en bouteille</t>
  </si>
  <si>
    <t>Autre</t>
  </si>
  <si>
    <t>Manquant</t>
  </si>
  <si>
    <t>Improved latrines based on :</t>
  </si>
  <si>
    <t>DHS10 &amp; ENECEF ratio</t>
  </si>
  <si>
    <t>Shared among Improved Sanitation</t>
  </si>
  <si>
    <t>Latrine a fosses adjusted for trou ouvert based on ENECEF00 (JMP)</t>
  </si>
  <si>
    <t>Type de toilettes</t>
  </si>
  <si>
    <t>Chasse branchee a l'egout</t>
  </si>
  <si>
    <t>Chasse branchee a fosse septique</t>
  </si>
  <si>
    <t>Latrines ameliorees auto aerees (LAA)</t>
  </si>
  <si>
    <t>Latrines couvertes</t>
  </si>
  <si>
    <t>Latrines a fosses/trou ouvert</t>
  </si>
  <si>
    <t>Toilettes a compostage</t>
  </si>
  <si>
    <t>Pas de toilettes ou brousse ou champ</t>
  </si>
  <si>
    <t>Autres</t>
  </si>
  <si>
    <t>Total</t>
  </si>
  <si>
    <t>MICS05</t>
  </si>
  <si>
    <t>Burundi</t>
  </si>
  <si>
    <t>Count</t>
  </si>
  <si>
    <t>W_text_t</t>
  </si>
  <si>
    <t/>
  </si>
  <si>
    <t>W_text_i</t>
  </si>
  <si>
    <t>S_text_s</t>
  </si>
  <si>
    <t>S_text_i</t>
  </si>
  <si>
    <t>Urban/Rural</t>
  </si>
  <si>
    <t>2005</t>
  </si>
  <si>
    <t>Component Matrix</t>
  </si>
  <si>
    <t>Component</t>
  </si>
  <si>
    <t>1</t>
  </si>
  <si>
    <t>Household cooks on open owen</t>
  </si>
  <si>
    <t>Has earth/sand floor</t>
  </si>
  <si>
    <t>Household cooks on closed owen</t>
  </si>
  <si>
    <t>Household has: electricity</t>
  </si>
  <si>
    <t>Has cement floor</t>
  </si>
  <si>
    <t>Household fuel type: charcoal</t>
  </si>
  <si>
    <t>Household has: mobile refrigerator</t>
  </si>
  <si>
    <t>Household has: television</t>
  </si>
  <si>
    <t>Household has: scooter</t>
  </si>
  <si>
    <t>Household cooks in owm house</t>
  </si>
  <si>
    <t>Household fuel type: wood</t>
  </si>
  <si>
    <t>Household has: bicycle</t>
  </si>
  <si>
    <t>Household cooks in other house</t>
  </si>
  <si>
    <t>Household cooks outside house</t>
  </si>
  <si>
    <t>Household has: car</t>
  </si>
  <si>
    <t>Household has: radio</t>
  </si>
  <si>
    <t>Has bricks wall</t>
  </si>
  <si>
    <t>Avez vous dans votre menage des moustiquaires utilisees pour</t>
  </si>
  <si>
    <t>Household has: bed</t>
  </si>
  <si>
    <t>Has uncovered adobe wall</t>
  </si>
  <si>
    <t>Household owns: horses, donkeys or mules</t>
  </si>
  <si>
    <t>Has ceramic tile floor</t>
  </si>
  <si>
    <t>Household has: caravan</t>
  </si>
  <si>
    <t>Has jute roof</t>
  </si>
  <si>
    <t>Household fuel type: grass, straw</t>
  </si>
  <si>
    <t>Household has: phone</t>
  </si>
  <si>
    <t>Has dung roof</t>
  </si>
  <si>
    <t>Has stone with lime wall</t>
  </si>
  <si>
    <t>Household has: chimney</t>
  </si>
  <si>
    <t>Household owns: pigs</t>
  </si>
  <si>
    <t>Has cement wall</t>
  </si>
  <si>
    <t>Has bamboo with mud wall</t>
  </si>
  <si>
    <t>Has cement blocks wall</t>
  </si>
  <si>
    <t>Wood &amp; Concrete wall</t>
  </si>
  <si>
    <t>Has covered adobe wall</t>
  </si>
  <si>
    <t>Household fuel type: electricity</t>
  </si>
  <si>
    <t>Household owns: agricultural land</t>
  </si>
  <si>
    <t>Has Stucco wall</t>
  </si>
  <si>
    <t>Household fuel type: coal/lignite</t>
  </si>
  <si>
    <t>Household owns: goat</t>
  </si>
  <si>
    <t>Household owns: sheep</t>
  </si>
  <si>
    <t>Has cement/concrete roof</t>
  </si>
  <si>
    <t>Has mud wall</t>
  </si>
  <si>
    <t>Household owns: cattle</t>
  </si>
  <si>
    <t>Household cooks at open sky</t>
  </si>
  <si>
    <t>Household fuel type: natural gas</t>
  </si>
  <si>
    <t>Persons per sleeping rooms</t>
  </si>
  <si>
    <t>Household has: table</t>
  </si>
  <si>
    <t>Has tiles roof</t>
  </si>
  <si>
    <t>Has calamine roof</t>
  </si>
  <si>
    <t>Has parquet/polished wood floor</t>
  </si>
  <si>
    <t>Has dung floor</t>
  </si>
  <si>
    <t>Has carpet floor</t>
  </si>
  <si>
    <t>Household fuel type: LPG</t>
  </si>
  <si>
    <t>Has no wall</t>
  </si>
  <si>
    <t>Has jute wall</t>
  </si>
  <si>
    <t>Household has: bednet</t>
  </si>
  <si>
    <t>Has no roof</t>
  </si>
  <si>
    <t>Has reused wood wall</t>
  </si>
  <si>
    <t>Household owns: chickens</t>
  </si>
  <si>
    <t>Household fuel type: biogas</t>
  </si>
  <si>
    <t>Household fuel type: agricultural crop</t>
  </si>
  <si>
    <t>Has rustic mat roof</t>
  </si>
  <si>
    <t>Has plank wood roof</t>
  </si>
  <si>
    <t>Has wood roof</t>
  </si>
  <si>
    <t>Has stone with mud wall</t>
  </si>
  <si>
    <t>Has palm/bamboo roof</t>
  </si>
  <si>
    <t>Has bamboo floor</t>
  </si>
  <si>
    <t>Has cardboard wall</t>
  </si>
  <si>
    <t>Has wood planks wall</t>
  </si>
  <si>
    <t>Has shingles roof</t>
  </si>
  <si>
    <t>Household fuel type: kerosene</t>
  </si>
  <si>
    <t>Has wood floor</t>
  </si>
  <si>
    <t>Has vinyl/asphalt strip floor</t>
  </si>
  <si>
    <t>Communalities</t>
  </si>
  <si>
    <t>Extraction</t>
  </si>
  <si>
    <t>Total Variance Explained</t>
  </si>
  <si>
    <t>Extraction Sums of Squared Loadings</t>
  </si>
  <si>
    <t>% of Variance</t>
  </si>
  <si>
    <t>Cumulative %</t>
  </si>
  <si>
    <t>Component Score Coefficient Matrix</t>
  </si>
  <si>
    <t>Component Score Covariance Matrix</t>
  </si>
  <si>
    <t>Bujumbura</t>
  </si>
  <si>
    <t>Centre-East</t>
  </si>
  <si>
    <t>North</t>
  </si>
  <si>
    <t>South</t>
  </si>
  <si>
    <t>West</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</si>
  <si>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</si>
  <si>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</si>
  <si>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</si>
  <si>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</si>
  <si>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</si>
  <si>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</si>
  <si>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</si>
  <si>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</si>
  <si>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</si>
  <si>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River/dam/lake/ponds/stream/canal/irrigation channel</t>
  </si>
  <si>
    <t>Tanker truck</t>
  </si>
  <si>
    <t>Cart with small tank</t>
  </si>
  <si>
    <t>Bottled water</t>
  </si>
  <si>
    <t>Flush to piped sewer system</t>
  </si>
  <si>
    <t>Flush to septic tank</t>
  </si>
  <si>
    <t>Flush to pit latrine</t>
  </si>
  <si>
    <t>Flush, don't know where</t>
  </si>
  <si>
    <t>Ventilated Improved Pit latrine (VIP)</t>
  </si>
  <si>
    <t>Pit latrine with slab</t>
  </si>
  <si>
    <t>Pit latrine without slab/open pit</t>
  </si>
  <si>
    <t>No facility/bush/field</t>
  </si>
  <si>
    <t>Composting toilet</t>
  </si>
  <si>
    <t>Hanging toilet/latrine</t>
  </si>
  <si>
    <t>Place where household members wash their hands</t>
  </si>
  <si>
    <t>Observed</t>
  </si>
  <si>
    <t>Not observed: not in dwelling</t>
  </si>
  <si>
    <t>Not observed: no permission to see</t>
  </si>
  <si>
    <t>Not observed: other reason</t>
  </si>
  <si>
    <t>DHS10</t>
  </si>
  <si>
    <t>Urban</t>
  </si>
  <si>
    <t>Rural</t>
  </si>
  <si>
    <t>Missing</t>
  </si>
  <si>
    <t>2010</t>
  </si>
  <si>
    <t>Has electricity</t>
  </si>
  <si>
    <t>Has television</t>
  </si>
  <si>
    <t>Own wardrobe</t>
  </si>
  <si>
    <t>Has bank account</t>
  </si>
  <si>
    <t>Has mobile telephone</t>
  </si>
  <si>
    <t>Has refrigerator</t>
  </si>
  <si>
    <t>Has metal roof</t>
  </si>
  <si>
    <t>Own cassette</t>
  </si>
  <si>
    <t>Own dinner table</t>
  </si>
  <si>
    <t>Own chairs</t>
  </si>
  <si>
    <t>Has car/truck</t>
  </si>
  <si>
    <t>Household fuel type: wood, straw</t>
  </si>
  <si>
    <t>Has bamboo thatch palm roof</t>
  </si>
  <si>
    <t>Has telephone (land-line)</t>
  </si>
  <si>
    <t>Has radio</t>
  </si>
  <si>
    <t>Own phonoscope</t>
  </si>
  <si>
    <t>Own computer</t>
  </si>
  <si>
    <t>Own fan</t>
  </si>
  <si>
    <t>Has watch</t>
  </si>
  <si>
    <t>Own dishwasher</t>
  </si>
  <si>
    <t>Owns cows/ bulls</t>
  </si>
  <si>
    <t>Own camera</t>
  </si>
  <si>
    <t>Own oven</t>
  </si>
  <si>
    <t>Has bicycle</t>
  </si>
  <si>
    <t>Has motorcycle/scooter</t>
  </si>
  <si>
    <t>Own generator</t>
  </si>
  <si>
    <t>Has mosquito bed net for sleeping</t>
  </si>
  <si>
    <t>Owns goats</t>
  </si>
  <si>
    <t>Owns chickens</t>
  </si>
  <si>
    <t>Has stone wall</t>
  </si>
  <si>
    <t>Has ceramic tiles roof</t>
  </si>
  <si>
    <t>Has clay tiles roof</t>
  </si>
  <si>
    <t>Owns pigs</t>
  </si>
  <si>
    <t>Has cement roof</t>
  </si>
  <si>
    <t>Household fuel type: LPG, natural gas</t>
  </si>
  <si>
    <t>Has dirt wall</t>
  </si>
  <si>
    <t>Number of members per room</t>
  </si>
  <si>
    <t>Household does not cook</t>
  </si>
  <si>
    <t>Has palm bamboo thatch wall</t>
  </si>
  <si>
    <t>Has animal-drawn cart</t>
  </si>
  <si>
    <t>Has sod roof</t>
  </si>
  <si>
    <t>Has vynil floor</t>
  </si>
  <si>
    <t>Owns horses/ donkeys/ mules</t>
  </si>
  <si>
    <t>Has boat with a motor</t>
  </si>
  <si>
    <t>Has plastic sheet roof</t>
  </si>
  <si>
    <t>Has calamine cement fiber roof</t>
  </si>
  <si>
    <t>Has planks wall</t>
  </si>
  <si>
    <t>Owns guinea pigs</t>
  </si>
  <si>
    <t>Has straw with mud wall</t>
  </si>
  <si>
    <t>Owns rabbits</t>
  </si>
  <si>
    <t>Has palm/bamboo floor</t>
  </si>
  <si>
    <t>Household fuel type: animal dung</t>
  </si>
  <si>
    <t>Has cardboard roof</t>
  </si>
  <si>
    <t>Bujumbura Mairie</t>
  </si>
  <si>
    <t>Centre-Est</t>
  </si>
  <si>
    <t>Private tap/neighbor</t>
  </si>
  <si>
    <t>Pit latrine with washable slab</t>
  </si>
  <si>
    <t>Pit latrine with slab no washable</t>
  </si>
  <si>
    <t>MIS12</t>
  </si>
  <si>
    <t>2012</t>
  </si>
  <si>
    <t>Earth, sand, dung floor</t>
  </si>
  <si>
    <t>Cement floor</t>
  </si>
  <si>
    <t>dairy1</t>
  </si>
  <si>
    <t>Charcoal for cooking</t>
  </si>
  <si>
    <t>Wood for cooking</t>
  </si>
  <si>
    <t>Thatch, palm, sod roof</t>
  </si>
  <si>
    <t>Metal roof</t>
  </si>
  <si>
    <t>dairy2</t>
  </si>
  <si>
    <t>Brick walls</t>
  </si>
  <si>
    <t>chicks1</t>
  </si>
  <si>
    <t>Shingles roof</t>
  </si>
  <si>
    <t>Mud brick walls</t>
  </si>
  <si>
    <t>dairy4</t>
  </si>
  <si>
    <t>chicks2</t>
  </si>
  <si>
    <t>rabbits1</t>
  </si>
  <si>
    <t>pigs4</t>
  </si>
  <si>
    <t>rabbits2</t>
  </si>
  <si>
    <t>Bamboo walls with mud</t>
  </si>
  <si>
    <t>goats1</t>
  </si>
  <si>
    <t>Covered adobe walls</t>
  </si>
  <si>
    <t>Ceramic/mosaic floor</t>
  </si>
  <si>
    <t>goats2</t>
  </si>
  <si>
    <t>sheep1</t>
  </si>
  <si>
    <t>Does not cook</t>
  </si>
  <si>
    <t>Cement walls</t>
  </si>
  <si>
    <t>Stone walls with lime/cement</t>
  </si>
  <si>
    <t>Cement block walls</t>
  </si>
  <si>
    <t>sheep2</t>
  </si>
  <si>
    <t>Straw/shrubs/grass for cooking</t>
  </si>
  <si>
    <t>pigs1</t>
  </si>
  <si>
    <t>pigs3</t>
  </si>
  <si>
    <t>Carpeted floor</t>
  </si>
  <si>
    <t>Cane/palm/trunks/dirt/straw walls</t>
  </si>
  <si>
    <t>chicks3</t>
  </si>
  <si>
    <t>dairy3</t>
  </si>
  <si>
    <t>Concrete roof</t>
  </si>
  <si>
    <t>pigs2</t>
  </si>
  <si>
    <t>Other type of flooring</t>
  </si>
  <si>
    <t>Ag. crops for cooking</t>
  </si>
  <si>
    <t>rabbits3</t>
  </si>
  <si>
    <t>Ceramic tile roof</t>
  </si>
  <si>
    <t>goats3</t>
  </si>
  <si>
    <t>No walls</t>
  </si>
  <si>
    <t>Coal/lignite for cooking</t>
  </si>
  <si>
    <t>goats4</t>
  </si>
  <si>
    <t>Other type of roof</t>
  </si>
  <si>
    <t>Number of members per sleeping room</t>
  </si>
  <si>
    <t>Palm/bamboo roof</t>
  </si>
  <si>
    <t>Wood planks, shingles walls</t>
  </si>
  <si>
    <t>landarea</t>
  </si>
  <si>
    <t>No roof</t>
  </si>
  <si>
    <t>Reused wood walls</t>
  </si>
  <si>
    <t>sheep3</t>
  </si>
  <si>
    <t>Stone walls with mud</t>
  </si>
  <si>
    <t>Electricity for cooking</t>
  </si>
  <si>
    <t>Wood roof</t>
  </si>
  <si>
    <t>chicks4</t>
  </si>
  <si>
    <t>cuyes1</t>
  </si>
  <si>
    <t>equine2</t>
  </si>
  <si>
    <t>equine1</t>
  </si>
  <si>
    <t>sheep4</t>
  </si>
  <si>
    <t>equine3</t>
  </si>
  <si>
    <t>Bubanza</t>
  </si>
  <si>
    <t>Bujumbura Rural</t>
  </si>
  <si>
    <t>Bururi</t>
  </si>
  <si>
    <t>Cankuzo</t>
  </si>
  <si>
    <t>Cibitoke</t>
  </si>
  <si>
    <t>Gitega</t>
  </si>
  <si>
    <t>Karusi</t>
  </si>
  <si>
    <t>Kayanza</t>
  </si>
  <si>
    <t>Kirundo</t>
  </si>
  <si>
    <t>Makamba</t>
  </si>
  <si>
    <t>Muramvya</t>
  </si>
  <si>
    <t>Muyinga</t>
  </si>
  <si>
    <t>Mwaro</t>
  </si>
  <si>
    <t>Ngozi</t>
  </si>
  <si>
    <t>Rumonge</t>
  </si>
  <si>
    <t>Rutana</t>
  </si>
  <si>
    <t>Ruyigi</t>
  </si>
  <si>
    <t>Piped to neighbor</t>
  </si>
  <si>
    <t>Rainwater</t>
  </si>
  <si>
    <t>Flush to somewhere else</t>
  </si>
  <si>
    <t>Bucket toilet</t>
  </si>
  <si>
    <t>Observed, fixed place</t>
  </si>
  <si>
    <t>Observed, mobile place</t>
  </si>
  <si>
    <t>DHS17</t>
  </si>
  <si>
    <t>2017</t>
  </si>
  <si>
    <t>Earth, sand floor</t>
  </si>
  <si>
    <t>Concrete, cement floor</t>
  </si>
  <si>
    <t>Has mattress</t>
  </si>
  <si>
    <t>Has cabinet</t>
  </si>
  <si>
    <t>Has dinner table</t>
  </si>
  <si>
    <t>Has chairs</t>
  </si>
  <si>
    <t>Thatch, palm leaf roof</t>
  </si>
  <si>
    <t>Has hoe</t>
  </si>
  <si>
    <t>Uncovered adobe walls</t>
  </si>
  <si>
    <t>Has a computer</t>
  </si>
  <si>
    <t>Medium land</t>
  </si>
  <si>
    <t>4+ milk cows or bulls</t>
  </si>
  <si>
    <t>Tile roof</t>
  </si>
  <si>
    <t>2-3 milk cows or bulls</t>
  </si>
  <si>
    <t>1-4 goats</t>
  </si>
  <si>
    <t>Hay with mud walls</t>
  </si>
  <si>
    <t>Terrazo, ceramic tile floor</t>
  </si>
  <si>
    <t>5-9 chickens</t>
  </si>
  <si>
    <t>Small land</t>
  </si>
  <si>
    <t>Prepared muds walls</t>
  </si>
  <si>
    <t>Has stepladders</t>
  </si>
  <si>
    <t>Big land</t>
  </si>
  <si>
    <t>Dirt walls</t>
  </si>
  <si>
    <t>10+ chickens</t>
  </si>
  <si>
    <t>Coal, lignite for cooking</t>
  </si>
  <si>
    <t>Other type of walls</t>
  </si>
  <si>
    <t>1 pig</t>
  </si>
  <si>
    <t>1-4 sheep</t>
  </si>
  <si>
    <t>3+ pigs</t>
  </si>
  <si>
    <t>Carpet floor</t>
  </si>
  <si>
    <t>2 pigs</t>
  </si>
  <si>
    <t>Mud and hay roof</t>
  </si>
  <si>
    <t>1-2 rabbits</t>
  </si>
  <si>
    <t>5-9 goats</t>
  </si>
  <si>
    <t>1 milk cows or bulls</t>
  </si>
  <si>
    <t>5-9 sheep</t>
  </si>
  <si>
    <t>2-3 cattle</t>
  </si>
  <si>
    <t>Vinyl, asphalt strips floor</t>
  </si>
  <si>
    <t>1-4 chickens</t>
  </si>
  <si>
    <t>Dung floor</t>
  </si>
  <si>
    <t>10+ more goats</t>
  </si>
  <si>
    <t>Household has separate room used as kitchen</t>
  </si>
  <si>
    <t>Roofing shingles roof</t>
  </si>
  <si>
    <t>10+ more sheep</t>
  </si>
  <si>
    <t>1 cattle</t>
  </si>
  <si>
    <t>Cardboard roof</t>
  </si>
  <si>
    <t>Rustic mat roof</t>
  </si>
  <si>
    <t>6+ cattle</t>
  </si>
  <si>
    <t>LPG for cooking</t>
  </si>
  <si>
    <t>Parquet, wood tile floor</t>
  </si>
  <si>
    <t>Wood planks roof</t>
  </si>
  <si>
    <t>Sod roof</t>
  </si>
  <si>
    <t>Dung for cooking</t>
  </si>
  <si>
    <t>Carton walls</t>
  </si>
  <si>
    <t>Plywood walls</t>
  </si>
  <si>
    <t>Finished wood roof</t>
  </si>
  <si>
    <t>2-3 horses, donkeys, mules</t>
  </si>
  <si>
    <t>Agricultural crop for cooking</t>
  </si>
  <si>
    <t>5+ rabbits</t>
  </si>
  <si>
    <t>Palm/bamboo floor</t>
  </si>
  <si>
    <t>Household cooks in other place</t>
  </si>
  <si>
    <t>3-4 rabbits</t>
  </si>
  <si>
    <t>Stone with mud walls</t>
  </si>
  <si>
    <t>1 horse, donkey, mule</t>
  </si>
  <si>
    <t>4+ horses, donkeys, mules</t>
  </si>
  <si>
    <t>missing</t>
  </si>
  <si>
    <t>% Improved
&lt; = 30min</t>
  </si>
  <si>
    <t>iso3</t>
  </si>
  <si>
    <t>BDI</t>
  </si>
  <si>
    <t>year</t>
  </si>
  <si>
    <t>data_source</t>
  </si>
  <si>
    <t>BDI_2005_MICS</t>
  </si>
  <si>
    <t>BDI_2010_DHS</t>
  </si>
  <si>
    <t>BDI_2012_MIS</t>
  </si>
  <si>
    <t>BDI_2017_DHS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</si>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</sst>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69"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2">
    <xf numFmtId="0" fontId="0" fillId="0" borderId="0"/>
    <xf numFmtId="0" fontId="1" fillId="3" borderId="10"/>
  </cellStyleXfs>
  <cellXfs count="860">
    <xf numFmtId="0" fontId="0" fillId="0" borderId="0" xfId="0"/>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8" fillId="0" borderId="10" xfId="0" applyNumberFormat="true" applyFont="true" applyFill="true" applyBorder="true" applyAlignment="true">
      <alignment horizontal="center" vertical="center"/>
    </xf>
    <xf numFmtId="0" fontId="39" fillId="0" borderId="10" xfId="0" applyFont="true" applyFill="true" applyBorder="true" applyAlignment="true">
      <alignment horizontal="center" vertical="center"/>
    </xf>
    <xf numFmtId="168" fontId="11" fillId="0" borderId="10" xfId="0" applyNumberFormat="true" applyFont="true" applyFill="true" applyBorder="true" applyAlignment="true">
      <alignment horizontal="center" vertical="center"/>
    </xf>
    <xf numFmtId="168" fontId="68" fillId="0" borderId="10" xfId="0" applyNumberFormat="true" applyFont="true" applyFill="true" applyBorder="true" applyAlignment="true">
      <alignment horizontal="center" vertical="center"/>
    </xf>
    <xf numFmtId="168" fontId="68" fillId="23" borderId="110" xfId="0" applyNumberFormat="true" applyFont="true" applyFill="true" applyBorder="true" applyAlignment="true">
      <alignment horizontal="center" vertical="center"/>
    </xf>
    <xf numFmtId="169" fontId="43" fillId="17" borderId="133" xfId="0" applyNumberFormat="true" applyFont="true" applyFill="true" applyBorder="true" applyAlignment="true">
      <alignment horizontal="center" vertical="center"/>
    </xf>
    <xf numFmtId="167" fontId="68" fillId="18" borderId="116" xfId="0" applyNumberFormat="true" applyFont="true" applyFill="true" applyBorder="true" applyAlignment="true">
      <alignment horizontal="center" vertical="center"/>
    </xf>
    <xf numFmtId="167" fontId="68" fillId="18" borderId="132" xfId="0" applyNumberFormat="true" applyFont="true" applyFill="true" applyBorder="true" applyAlignment="true">
      <alignment horizontal="center" vertical="center"/>
    </xf>
    <xf numFmtId="168" fontId="68" fillId="23" borderId="131" xfId="0" applyNumberFormat="true" applyFont="true" applyFill="true" applyBorder="true" applyAlignment="true">
      <alignment horizontal="center" vertical="center"/>
    </xf>
    <xf numFmtId="168" fontId="68" fillId="23" borderId="126" xfId="0" applyNumberFormat="true" applyFont="true" applyFill="true" applyBorder="true" applyAlignment="true">
      <alignment horizontal="center" vertical="center"/>
    </xf>
    <xf numFmtId="169" fontId="43" fillId="17" borderId="130"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8" fillId="3" borderId="10" xfId="0" applyFont="true" applyFill="true" applyBorder="true" applyAlignment="true">
      <alignment horizontal="center" vertical="center"/>
    </xf>
    <xf numFmtId="0" fontId="1" fillId="23" borderId="124" xfId="0" applyFont="true" applyFill="true" applyBorder="true" applyAlignment="true">
      <alignment horizontal="center" vertical="center"/>
    </xf>
    <xf numFmtId="0" fontId="1" fillId="23" borderId="94" xfId="0" applyFont="true" applyFill="true" applyBorder="true" applyAlignment="true">
      <alignment horizontal="center" vertical="center"/>
    </xf>
    <xf numFmtId="0" fontId="1" fillId="3" borderId="128" xfId="0" applyFont="true" applyFill="true" applyBorder="true" applyAlignment="true">
      <alignment vertical="center"/>
    </xf>
    <xf numFmtId="167" fontId="68" fillId="18" borderId="53" xfId="0" applyNumberFormat="true" applyFont="true" applyFill="true" applyBorder="true" applyAlignment="true">
      <alignment horizontal="center" vertical="center"/>
    </xf>
    <xf numFmtId="167" fontId="68" fillId="18" borderId="80" xfId="0" applyNumberFormat="true" applyFont="true" applyFill="true" applyBorder="true" applyAlignment="true">
      <alignment horizontal="center" vertical="center"/>
    </xf>
    <xf numFmtId="167" fontId="68" fillId="18" borderId="58" xfId="0" applyNumberFormat="true" applyFont="true" applyFill="true" applyBorder="true" applyAlignment="true">
      <alignment horizontal="center" vertical="center"/>
    </xf>
    <xf numFmtId="167" fontId="68" fillId="18" borderId="56" xfId="0" applyNumberFormat="true" applyFont="true" applyFill="true" applyBorder="true" applyAlignment="true">
      <alignment horizontal="center" vertical="center"/>
    </xf>
    <xf numFmtId="167" fontId="68" fillId="18" borderId="60" xfId="0" applyNumberFormat="true" applyFont="true" applyFill="true" applyBorder="true" applyAlignment="true">
      <alignment horizontal="center" vertical="center"/>
    </xf>
    <xf numFmtId="167" fontId="68" fillId="18" borderId="93" xfId="0" applyNumberFormat="true" applyFont="true" applyFill="true" applyBorder="true" applyAlignment="true">
      <alignment horizontal="center" vertical="center"/>
    </xf>
    <xf numFmtId="167" fontId="68" fillId="18" borderId="87" xfId="0" applyNumberFormat="true" applyFont="true" applyFill="true" applyBorder="true" applyAlignment="true">
      <alignment horizontal="center" vertical="center"/>
    </xf>
    <xf numFmtId="167" fontId="68" fillId="18" borderId="91" xfId="0" applyNumberFormat="true" applyFont="true" applyFill="true" applyBorder="true" applyAlignment="true">
      <alignment horizontal="center" vertical="center"/>
    </xf>
    <xf numFmtId="167" fontId="68" fillId="18" borderId="86" xfId="0" applyNumberFormat="true" applyFont="true" applyFill="true" applyBorder="true" applyAlignment="true">
      <alignment horizontal="center" vertical="center"/>
    </xf>
    <xf numFmtId="167" fontId="68" fillId="18" borderId="85" xfId="0" applyNumberFormat="true" applyFont="true" applyFill="true" applyBorder="true" applyAlignment="true">
      <alignment horizontal="center" vertical="center"/>
    </xf>
    <xf numFmtId="167" fontId="68" fillId="18" borderId="57" xfId="0" applyNumberFormat="true" applyFont="true" applyFill="true" applyBorder="true" applyAlignment="true">
      <alignment horizontal="center" vertical="center"/>
    </xf>
    <xf numFmtId="167" fontId="68" fillId="18" borderId="59" xfId="0" applyNumberFormat="true" applyFont="true" applyFill="true" applyBorder="true" applyAlignment="true">
      <alignment horizontal="center" vertical="center"/>
    </xf>
    <xf numFmtId="167" fontId="68" fillId="18" borderId="79" xfId="0" applyNumberFormat="true" applyFont="true" applyFill="true" applyBorder="true" applyAlignment="true">
      <alignment horizontal="center" vertical="center"/>
    </xf>
    <xf numFmtId="167" fontId="68" fillId="18" borderId="50" xfId="0" applyNumberFormat="true" applyFont="true" applyFill="true" applyBorder="true" applyAlignment="true">
      <alignment horizontal="center" vertical="center"/>
    </xf>
    <xf numFmtId="167" fontId="68" fillId="18" borderId="55" xfId="0" applyNumberFormat="true" applyFont="true" applyFill="true" applyBorder="true" applyAlignment="true">
      <alignment horizontal="center" vertical="center"/>
    </xf>
    <xf numFmtId="167" fontId="68" fillId="18" borderId="72" xfId="0" applyNumberFormat="true" applyFont="true" applyFill="true" applyBorder="true" applyAlignment="true">
      <alignment horizontal="center" vertical="center"/>
    </xf>
    <xf numFmtId="167" fontId="68" fillId="18" borderId="78" xfId="0" applyNumberFormat="true" applyFont="true" applyFill="true" applyBorder="true" applyAlignment="true">
      <alignment horizontal="center" vertical="center"/>
    </xf>
    <xf numFmtId="167" fontId="68" fillId="18" borderId="71" xfId="0" applyNumberFormat="true" applyFont="true" applyFill="true" applyBorder="true" applyAlignment="true">
      <alignment horizontal="center" vertical="center"/>
    </xf>
    <xf numFmtId="167" fontId="68" fillId="18" borderId="70" xfId="0" applyNumberFormat="true" applyFont="true" applyFill="true" applyBorder="true" applyAlignment="true">
      <alignment horizontal="center" vertical="center"/>
    </xf>
    <xf numFmtId="168" fontId="68" fillId="23" borderId="100" xfId="0" applyNumberFormat="true" applyFont="true" applyFill="true" applyBorder="true" applyAlignment="true">
      <alignment horizontal="center" vertical="center"/>
    </xf>
    <xf numFmtId="168" fontId="68" fillId="23" borderId="102" xfId="0" applyNumberFormat="true" applyFont="true" applyFill="true" applyBorder="true" applyAlignment="true">
      <alignment horizontal="center" vertical="center"/>
    </xf>
    <xf numFmtId="168" fontId="68" fillId="23" borderId="101" xfId="0" applyNumberFormat="true" applyFont="true" applyFill="true" applyBorder="true" applyAlignment="true">
      <alignment horizontal="center" vertical="center"/>
    </xf>
    <xf numFmtId="168" fontId="68" fillId="23" borderId="123" xfId="0" applyNumberFormat="true" applyFont="true" applyFill="true" applyBorder="true" applyAlignment="true">
      <alignment horizontal="center" vertical="center"/>
    </xf>
    <xf numFmtId="168" fontId="68" fillId="23" borderId="125" xfId="0" applyNumberFormat="true" applyFont="true" applyFill="true" applyBorder="true" applyAlignment="true">
      <alignment horizontal="center" vertical="center"/>
    </xf>
    <xf numFmtId="168" fontId="68" fillId="23" borderId="124" xfId="0" applyNumberFormat="true" applyFont="true" applyFill="true" applyBorder="true" applyAlignment="true">
      <alignment horizontal="center" vertical="center"/>
    </xf>
    <xf numFmtId="168" fontId="68" fillId="23" borderId="118" xfId="0" applyNumberFormat="true" applyFont="true" applyFill="true" applyBorder="true" applyAlignment="true">
      <alignment horizontal="center" vertical="center"/>
    </xf>
    <xf numFmtId="168" fontId="68" fillId="23" borderId="122" xfId="0" applyNumberFormat="true" applyFont="true" applyFill="true" applyBorder="true" applyAlignment="true">
      <alignment horizontal="center" vertical="center"/>
    </xf>
    <xf numFmtId="168" fontId="68" fillId="23" borderId="120" xfId="0" applyNumberFormat="true" applyFont="true" applyFill="true" applyBorder="true" applyAlignment="true">
      <alignment horizontal="center" vertical="center"/>
    </xf>
    <xf numFmtId="168" fontId="68" fillId="23" borderId="117" xfId="0" applyNumberFormat="true" applyFont="true" applyFill="true" applyBorder="true" applyAlignment="true">
      <alignment horizontal="center" vertical="center"/>
    </xf>
    <xf numFmtId="168" fontId="68" fillId="23" borderId="121" xfId="0" applyNumberFormat="true" applyFont="true" applyFill="true" applyBorder="true" applyAlignment="true">
      <alignment horizontal="center" vertical="center"/>
    </xf>
    <xf numFmtId="168" fontId="68" fillId="23" borderId="119" xfId="0" applyNumberFormat="true" applyFont="true" applyFill="true" applyBorder="true" applyAlignment="true">
      <alignment horizontal="center" vertical="center"/>
    </xf>
    <xf numFmtId="168" fontId="68" fillId="23" borderId="96" xfId="0" applyNumberFormat="true" applyFont="true" applyFill="true" applyBorder="true" applyAlignment="true">
      <alignment horizontal="center" vertical="center"/>
    </xf>
    <xf numFmtId="168" fontId="68" fillId="23" borderId="99" xfId="0" applyNumberFormat="true" applyFont="true" applyFill="true" applyBorder="true" applyAlignment="true">
      <alignment horizontal="center" vertical="center"/>
    </xf>
    <xf numFmtId="168" fontId="68" fillId="23" borderId="94" xfId="0" applyNumberFormat="true" applyFont="true" applyFill="true" applyBorder="true" applyAlignment="true">
      <alignment horizontal="center" vertical="center"/>
    </xf>
    <xf numFmtId="0" fontId="39" fillId="0" borderId="102" xfId="0" applyFont="true" applyFill="true" applyBorder="true" applyAlignment="true">
      <alignment horizontal="left" vertical="center"/>
    </xf>
    <xf numFmtId="0" fontId="1" fillId="3" borderId="101" xfId="0" applyFont="true" applyFill="true" applyBorder="true" applyAlignment="true">
      <alignment vertical="center"/>
    </xf>
    <xf numFmtId="0" fontId="1" fillId="3" borderId="100" xfId="0" applyFont="true" applyFill="true" applyBorder="true" applyAlignment="true">
      <alignment vertical="center"/>
    </xf>
    <xf numFmtId="0" fontId="1" fillId="0" borderId="94" xfId="0" applyFont="true" applyFill="true" applyBorder="true" applyAlignment="true">
      <alignment horizontal="center" vertical="center" wrapText="true"/>
    </xf>
    <xf numFmtId="0" fontId="1" fillId="23" borderId="102"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wrapText="true"/>
    </xf>
    <xf numFmtId="167" fontId="38" fillId="23" borderId="124"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168" fontId="38" fillId="23" borderId="101" xfId="0" applyNumberFormat="true" applyFont="true" applyFill="true" applyBorder="true" applyAlignment="true">
      <alignment horizontal="center" vertical="center" wrapText="true"/>
    </xf>
    <xf numFmtId="168" fontId="38" fillId="23" borderId="124" xfId="0" applyNumberFormat="true" applyFont="true" applyFill="true" applyBorder="true" applyAlignment="true">
      <alignment horizontal="center" vertical="center" wrapText="true"/>
    </xf>
    <xf numFmtId="168" fontId="38" fillId="23" borderId="120"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94" xfId="0" applyNumberFormat="true" applyFont="true" applyFill="true" applyBorder="true" applyAlignment="true">
      <alignment horizontal="center" vertical="center" wrapText="true"/>
    </xf>
    <xf numFmtId="0" fontId="1" fillId="23" borderId="122"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24"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0" fontId="1" fillId="23" borderId="120"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168" fontId="38" fillId="23" borderId="102"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2" xfId="0" applyFont="true" applyFill="true" applyBorder="true" applyAlignment="true">
      <alignment vertical="center"/>
    </xf>
    <xf numFmtId="0" fontId="39" fillId="0" borderId="100" xfId="0" applyFont="true" applyFill="true" applyBorder="true" applyAlignment="true">
      <alignment horizontal="lef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101" xfId="0" applyFont="true" applyFill="true" applyBorder="true" applyAlignment="true">
      <alignment horizontal="left" vertical="center"/>
    </xf>
    <xf numFmtId="0" fontId="39" fillId="0" borderId="99" xfId="0" applyFont="true" applyFill="true" applyBorder="true" applyAlignment="true">
      <alignment horizontal="left" vertical="center" wrapText="true"/>
    </xf>
    <xf numFmtId="0" fontId="43" fillId="0" borderId="99" xfId="0" applyFont="true" applyFill="true" applyBorder="true" applyAlignment="true">
      <alignment horizontal="left" vertical="center" wrapText="true"/>
    </xf>
    <xf numFmtId="0" fontId="39" fillId="0" borderId="96" xfId="0" applyFont="true" applyFill="true" applyBorder="true" applyAlignment="true">
      <alignment horizontal="left" vertical="center" wrapText="true"/>
    </xf>
    <xf numFmtId="0" fontId="1" fillId="3" borderId="96" xfId="0" applyFont="true" applyFill="true" applyBorder="true" applyAlignment="true">
      <alignment vertical="center" wrapText="true"/>
    </xf>
    <xf numFmtId="0" fontId="1" fillId="3" borderId="127" xfId="0" applyFont="true" applyFill="true" applyBorder="true" applyAlignment="true">
      <alignment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0"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39" fillId="23" borderId="124" xfId="0" applyFont="true" applyFill="true" applyBorder="true" applyAlignment="true">
      <alignment horizontal="center" vertical="center" wrapText="true"/>
    </xf>
    <xf numFmtId="0" fontId="43" fillId="23" borderId="124" xfId="0" applyFont="true" applyFill="true" applyBorder="true" applyAlignment="true">
      <alignment horizontal="center" vertical="center" wrapText="true"/>
    </xf>
    <xf numFmtId="168" fontId="11" fillId="23" borderId="124"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19"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0" xfId="0" applyNumberFormat="true" applyFont="true" applyFill="true" applyBorder="true" applyAlignment="true">
      <alignment horizontal="center" vertical="center"/>
    </xf>
    <xf numFmtId="168" fontId="11" fillId="23" borderId="119"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0" borderId="99" xfId="0" applyFont="true" applyFill="true" applyBorder="true" applyAlignment="true">
      <alignment vertical="center" wrapText="true"/>
    </xf>
    <xf numFmtId="0" fontId="1" fillId="3" borderId="94" xfId="0" applyFont="true" applyFill="true" applyBorder="true" applyAlignment="true">
      <alignment vertical="center" wrapText="true"/>
    </xf>
    <xf numFmtId="0" fontId="1" fillId="0" borderId="94" xfId="0" applyFont="true" applyFill="true" applyBorder="true" applyAlignment="true">
      <alignment vertical="center" wrapText="true"/>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67" fillId="17" borderId="6" xfId="0" applyFont="true" applyFill="true" applyBorder="true" applyAlignment="true">
      <alignment wrapText="true"/>
    </xf>
    <xf numFmtId="0" fontId="67" fillId="17" borderId="5" xfId="0" applyFont="true" applyFill="true" applyBorder="true" applyAlignment="true">
      <alignment wrapText="true"/>
    </xf>
    <xf numFmtId="0" fontId="67" fillId="17" borderId="3" xfId="0" applyFont="true" applyFill="true" applyBorder="true" applyAlignment="true">
      <alignment wrapText="true"/>
    </xf>
    <xf numFmtId="0" fontId="67" fillId="3" borderId="4" xfId="0" applyFont="true" applyFill="true" applyBorder="true"/>
    <xf numFmtId="0" fontId="67" fillId="17" borderId="4" xfId="0" applyFont="true" applyFill="true" applyBorder="true" applyAlignment="true">
      <alignment wrapText="true"/>
    </xf>
    <xf numFmtId="0" fontId="67" fillId="17" borderId="3" xfId="0" applyFont="true" applyFill="true" applyBorder="true" applyAlignment="true">
      <alignment horizontal="left" wrapText="true"/>
    </xf>
    <xf numFmtId="0" fontId="1" fillId="0" borderId="10" xfId="0" applyFont="true" applyFill="true" applyBorder="true" applyAlignment="true">
      <alignment vertical="center"/>
    </xf>
    <xf numFmtId="0" fontId="39" fillId="0" borderId="10" xfId="0" applyFont="true" applyFill="true" applyBorder="true" applyAlignment="true">
      <alignment horizontal="center" vertical="center" wrapText="true"/>
    </xf>
    <xf numFmtId="167" fontId="38" fillId="15" borderId="10" xfId="0" applyNumberFormat="true" applyFont="true" applyFill="true" applyBorder="true" applyAlignment="true">
      <alignment horizontal="right" vertical="center"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6" fillId="20" borderId="61" xfId="0" applyFont="true" applyFill="true" applyBorder="true" applyAlignment="true">
      <alignment vertical="center"/>
    </xf>
    <xf numFmtId="0" fontId="46" fillId="9" borderId="61" xfId="0" applyFont="true" applyFill="true" applyBorder="true" applyAlignment="true">
      <alignment vertical="center"/>
    </xf>
    <xf numFmtId="0" fontId="46" fillId="21" borderId="61" xfId="0" applyFont="true" applyFill="true" applyBorder="true" applyAlignment="true">
      <alignment vertical="center"/>
    </xf>
    <xf numFmtId="0" fontId="46"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8" fillId="17" borderId="10" xfId="0" applyFont="true" applyFill="true" applyBorder="true" applyAlignment="true">
      <alignment wrapText="true"/>
    </xf>
    <xf numFmtId="0" fontId="47"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6" fillId="19" borderId="1" xfId="0" applyFont="true" applyFill="true" applyBorder="true" applyAlignment="true">
      <alignment vertical="center"/>
    </xf>
    <xf numFmtId="0" fontId="51" fillId="15" borderId="3" xfId="0" applyFont="true" applyFill="true" applyBorder="true" applyAlignment="true">
      <alignment horizontal="left"/>
    </xf>
    <xf numFmtId="0" fontId="24" fillId="17" borderId="4" xfId="0" applyFont="true" applyFill="true" applyBorder="true" applyAlignment="true"/>
    <xf numFmtId="0" fontId="51" fillId="17" borderId="10" xfId="0" applyFont="true" applyFill="true" applyBorder="true" applyAlignment="true"/>
    <xf numFmtId="0" fontId="53" fillId="3" borderId="4" xfId="0" applyFont="true" applyFill="true" applyBorder="true" applyAlignment="true"/>
    <xf numFmtId="0" fontId="51" fillId="17" borderId="10" xfId="0" applyFont="true" applyFill="true" applyBorder="true" applyAlignment="true">
      <alignment horizontal="left"/>
    </xf>
    <xf numFmtId="0" fontId="51" fillId="17" borderId="3" xfId="0" applyFont="true" applyFill="true" applyBorder="true" applyAlignment="true">
      <alignment horizontal="left"/>
    </xf>
    <xf numFmtId="0" fontId="52" fillId="17" borderId="3" xfId="0" applyFont="true" applyFill="true" applyBorder="true" applyAlignment="true">
      <alignment vertical="center"/>
    </xf>
    <xf numFmtId="0" fontId="52" fillId="3" borderId="4" xfId="0" applyFont="true" applyFill="true" applyBorder="true" applyAlignment="true">
      <alignment vertical="center"/>
    </xf>
    <xf numFmtId="0" fontId="52"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49"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6"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59" fillId="17" borderId="4" xfId="0" applyFont="true" applyFill="true" applyBorder="true" applyAlignment="true">
      <alignment vertical="center"/>
    </xf>
    <xf numFmtId="0" fontId="52" fillId="17" borderId="4" xfId="0" applyFont="true" applyFill="true" applyBorder="true" applyAlignment="true"/>
    <xf numFmtId="0" fontId="0" fillId="0" borderId="10" xfId="0" applyBorder="true"/>
    <xf numFmtId="0" fontId="0" fillId="0" borderId="10" xfId="0" applyFill="true" applyBorder="true"/>
    <xf numFmtId="0" fontId="51" fillId="15" borderId="1" xfId="0" applyFont="true" applyFill="true" applyBorder="true" applyAlignment="true"/>
    <xf numFmtId="0" fontId="24" fillId="15" borderId="2" xfId="0" applyFont="true" applyFill="true" applyBorder="true" applyAlignment="true"/>
    <xf numFmtId="0" fontId="51" fillId="15" borderId="3" xfId="0" applyFont="true" applyFill="true" applyBorder="true" applyAlignment="true"/>
    <xf numFmtId="0" fontId="24" fillId="15" borderId="4" xfId="0" applyFont="true" applyFill="true" applyBorder="true" applyAlignment="true"/>
    <xf numFmtId="0" fontId="52" fillId="15" borderId="3" xfId="0" applyFont="true" applyFill="true" applyBorder="true" applyAlignment="true"/>
    <xf numFmtId="0" fontId="52" fillId="15" borderId="4" xfId="0" applyFont="true" applyFill="true" applyBorder="true" applyAlignment="true"/>
    <xf numFmtId="0" fontId="52" fillId="15" borderId="3" xfId="0" applyFont="true" applyFill="true" applyBorder="true" applyAlignment="true">
      <alignment vertical="center"/>
    </xf>
    <xf numFmtId="0" fontId="52" fillId="15" borderId="4" xfId="0" applyFont="true" applyFill="true" applyBorder="true" applyAlignment="true">
      <alignment vertical="center"/>
    </xf>
    <xf numFmtId="0" fontId="59"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0"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3"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15" borderId="10" xfId="0" applyFont="true" applyFill="true" applyBorder="true"/>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1" fillId="17" borderId="10" xfId="0" applyFont="true" applyFill="true" applyBorder="true" applyAlignment="true">
      <alignment horizontal="center" vertical="center"/>
    </xf>
    <xf numFmtId="0" fontId="39" fillId="15" borderId="10" xfId="0" applyFont="true" applyFill="true" applyBorder="true" applyAlignment="true">
      <alignment horizontal="left" vertical="center" wrapText="true"/>
    </xf>
    <xf numFmtId="0" fontId="39" fillId="15" borderId="10" xfId="0" applyFont="true" applyFill="true" applyBorder="true" applyAlignment="true">
      <alignment horizontal="left" vertical="center"/>
    </xf>
    <xf numFmtId="0" fontId="39" fillId="15" borderId="10"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167" fontId="38" fillId="3" borderId="54"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0" fontId="65" fillId="15" borderId="10" xfId="0" applyFont="true" applyFill="true" applyBorder="true" applyAlignment="true">
      <alignment horizontal="center" vertical="center"/>
    </xf>
    <xf numFmtId="0" fontId="65"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3" borderId="10" xfId="0" applyFont="true" applyFill="true" applyBorder="true"/>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9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51"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2"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2"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2"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8" fillId="17" borderId="10" xfId="0" applyFont="true" applyFill="true" applyBorder="true" applyAlignment="true">
      <alignment wrapText="true"/>
    </xf>
    <xf numFmtId="0" fontId="13" fillId="3" borderId="10" xfId="0" applyFont="true" applyFill="true" applyBorder="true" applyAlignment="true">
      <alignment wrapText="true"/>
    </xf>
    <xf numFmtId="0" fontId="48"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8"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0" fillId="2" borderId="1" xfId="0" applyFont="true" applyFill="true" applyBorder="true" applyAlignment="true" applyProtection="true">
      <alignment horizontal="center" vertical="center" wrapText="true"/>
      <protection locked="false"/>
    </xf>
    <xf numFmtId="0" fontId="61" fillId="2" borderId="11" xfId="0" applyFont="true" applyFill="true" applyBorder="true" applyAlignment="true" applyProtection="true">
      <alignment horizontal="center" vertical="center" wrapText="true"/>
      <protection locked="false"/>
    </xf>
    <xf numFmtId="0" fontId="61" fillId="2" borderId="2" xfId="0" applyFont="true" applyFill="true" applyBorder="true" applyAlignment="true" applyProtection="true">
      <alignment horizontal="center" vertical="center" wrapText="true"/>
      <protection locked="false"/>
    </xf>
    <xf numFmtId="0" fontId="61" fillId="2" borderId="5" xfId="0" applyFont="true" applyFill="true" applyBorder="true" applyAlignment="true" applyProtection="true">
      <alignment horizontal="center" vertical="center" wrapText="true"/>
      <protection locked="false"/>
    </xf>
    <xf numFmtId="0" fontId="61" fillId="2" borderId="12" xfId="0" applyFont="true" applyFill="true" applyBorder="true" applyAlignment="true" applyProtection="true">
      <alignment horizontal="center" vertical="center" wrapText="true"/>
      <protection locked="false"/>
    </xf>
    <xf numFmtId="0" fontId="61"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0" fillId="13" borderId="19" xfId="0" applyNumberFormat="true" applyFont="true" applyFill="true" applyBorder="true" applyAlignment="true" applyProtection="true">
      <alignment horizontal="center" vertical="center"/>
      <protection locked="false"/>
    </xf>
    <xf numFmtId="164" fontId="50"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62"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2"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83" xfId="0" applyFont="true" applyFill="true" applyBorder="true" applyAlignment="true">
      <alignment horizontal="center" vertical="center" wrapText="true"/>
    </xf>
    <xf numFmtId="0" fontId="39" fillId="16" borderId="54" xfId="0" applyFont="true" applyFill="true" applyBorder="true" applyAlignment="true">
      <alignment horizontal="left"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90"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39" fillId="16" borderId="96" xfId="0" applyFont="true" applyFill="true" applyBorder="true" applyAlignment="true">
      <alignment horizontal="left" vertical="center" wrapText="true"/>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51" fillId="17" borderId="1" xfId="0" applyFont="true" applyFill="true" applyBorder="true" applyAlignment="true"/>
    <xf numFmtId="0" fontId="24" fillId="3" borderId="2" xfId="0" applyFont="true" applyFill="true" applyBorder="true" applyAlignment="true"/>
    <xf numFmtId="0" fontId="3" fillId="15" borderId="10" xfId="0" applyFont="true" applyFill="true" applyBorder="true"/>
    <xf numFmtId="0" fontId="3" fillId="3" borderId="10" xfId="0" applyFont="true" applyFill="true" applyBorder="true"/>
    <xf numFmtId="0" fontId="65" fillId="3" borderId="10" xfId="0" applyFont="true" applyFill="true" applyBorder="true" applyAlignment="true">
      <alignment horizontal="center" vertical="center" wrapText="true"/>
    </xf>
    <xf numFmtId="0" fontId="39" fillId="16"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66" fillId="3" borderId="51" xfId="0" applyFont="true" applyFill="true" applyBorder="true" applyAlignment="true">
      <alignment horizontal="left"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1" fillId="15" borderId="10" xfId="0" applyFont="true" applyFill="true" applyBorder="true" applyAlignment="true">
      <alignment vertical="top" wrapText="true"/>
    </xf>
    <xf numFmtId="0" fontId="3" fillId="15" borderId="10" xfId="0" applyFont="true" applyFill="true" applyBorder="true" applyAlignment="true"/>
    <xf numFmtId="0" fontId="3" fillId="3" borderId="10" xfId="0" applyFont="true" applyFill="true" applyBorder="true" applyAlignment="true"/>
    <xf numFmtId="0" fontId="1" fillId="15" borderId="10" xfId="0" applyFont="true" applyFill="true" applyBorder="true" applyAlignment="true">
      <alignment wrapText="true"/>
    </xf>
    <xf numFmtId="0" fontId="1" fillId="15" borderId="10" xfId="0" applyFont="true" applyFill="true" applyBorder="true" applyAlignment="true">
      <alignment horizontal="right" vertical="top" wrapText="true"/>
    </xf>
    <xf numFmtId="0" fontId="65"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6" borderId="95" xfId="0" applyFont="true" applyFill="true" applyBorder="true" applyAlignment="true">
      <alignment horizontal="left" vertical="center" wrapText="true"/>
    </xf>
    <xf numFmtId="0" fontId="39" fillId="16" borderId="53" xfId="0" applyFont="true" applyFill="true" applyBorder="true" applyAlignment="true">
      <alignment horizontal="left" vertical="top" wrapText="true"/>
    </xf>
    <xf numFmtId="0" fontId="1" fillId="3" borderId="10" xfId="0" applyFont="true" applyFill="true" applyBorder="true"/>
  </cellXfs>
  <cellStyles count="2">
    <cellStyle name="Normal" xfId="0" builtinId="0"/>
    <cellStyle name="Normal 3" xfId="1" xr:uid="{AD95C774-5083-4702-8F1E-A8B8E5964F23}"/>
  </cellStyles>
  <dxfs count="4">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2005</c:v>
                </c:pt>
                <c:pt idx="1">
                  <c:v>2010</c:v>
                </c:pt>
                <c:pt idx="2">
                  <c:v>2012</c:v>
                </c:pt>
                <c:pt idx="3">
                  <c:v>2017</c:v>
                </c:pt>
              </c:numCache>
            </c:numRef>
          </c:xVal>
          <c:yVal>
            <c:numRef>
              <c:f>Water!$AB$105:$AB$116</c:f>
              <c:numCache>
                <c:formatCode>0.0</c:formatCode>
                <c:ptCount val="12"/>
                <c:pt idx="0">
                  <c:v>12.091747263024676</c:v>
                </c:pt>
                <c:pt idx="1">
                  <c:v>3.3514944390450183</c:v>
                </c:pt>
                <c:pt idx="2">
                  <c:v>1.1687779811416095</c:v>
                </c:pt>
                <c:pt idx="3">
                  <c:v>0.96084910848065819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2005</c:v>
                </c:pt>
                <c:pt idx="1">
                  <c:v>2010</c:v>
                </c:pt>
                <c:pt idx="2">
                  <c:v>2012</c:v>
                </c:pt>
                <c:pt idx="3">
                  <c:v>2017</c:v>
                </c:pt>
              </c:numCache>
            </c:numRef>
          </c:xVal>
          <c:yVal>
            <c:numRef>
              <c:f>Water!$W$105:$W$116</c:f>
              <c:numCache>
                <c:formatCode>0.0</c:formatCode>
                <c:ptCount val="12"/>
                <c:pt idx="0">
                  <c:v>15.253895728309647</c:v>
                </c:pt>
                <c:pt idx="1">
                  <c:v>10.297829523622818</c:v>
                </c:pt>
                <c:pt idx="2">
                  <c:v>7.0813161423526445</c:v>
                </c:pt>
                <c:pt idx="3">
                  <c:v>3.5907809236172734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2005</c:v>
                </c:pt>
                <c:pt idx="1">
                  <c:v>2010</c:v>
                </c:pt>
                <c:pt idx="2">
                  <c:v>2012</c:v>
                </c:pt>
                <c:pt idx="3">
                  <c:v>2017</c:v>
                </c:pt>
              </c:numCache>
            </c:numRef>
          </c:xVal>
          <c:yVal>
            <c:numRef>
              <c:f>Water!$R$105:$R$116</c:f>
              <c:numCache>
                <c:formatCode>0.0</c:formatCode>
                <c:ptCount val="12"/>
                <c:pt idx="0">
                  <c:v>19.473132611863839</c:v>
                </c:pt>
                <c:pt idx="1">
                  <c:v>8.5265624175238113</c:v>
                </c:pt>
                <c:pt idx="2">
                  <c:v>4.8056304249124322</c:v>
                </c:pt>
                <c:pt idx="3">
                  <c:v>5.0455085884244877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2005</c:v>
                </c:pt>
                <c:pt idx="1">
                  <c:v>2010</c:v>
                </c:pt>
                <c:pt idx="2">
                  <c:v>2012</c:v>
                </c:pt>
                <c:pt idx="3">
                  <c:v>2017</c:v>
                </c:pt>
              </c:numCache>
            </c:numRef>
          </c:xVal>
          <c:yVal>
            <c:numRef>
              <c:f>Water!$M$105:$M$116</c:f>
              <c:numCache>
                <c:formatCode>0.0</c:formatCode>
                <c:ptCount val="12"/>
                <c:pt idx="0">
                  <c:v>14.431570765368312</c:v>
                </c:pt>
                <c:pt idx="1">
                  <c:v>8.8710625817702962</c:v>
                </c:pt>
                <c:pt idx="2">
                  <c:v>5.8524009812790752</c:v>
                </c:pt>
                <c:pt idx="3">
                  <c:v>5.5818772028001353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2005</c:v>
                </c:pt>
                <c:pt idx="1">
                  <c:v>2010</c:v>
                </c:pt>
                <c:pt idx="2">
                  <c:v>2012</c:v>
                </c:pt>
                <c:pt idx="3">
                  <c:v>2017</c:v>
                </c:pt>
              </c:numCache>
            </c:numRef>
          </c:xVal>
          <c:yVal>
            <c:numRef>
              <c:f>Water!$H$105:$H$116</c:f>
              <c:numCache>
                <c:formatCode>0.0</c:formatCode>
                <c:ptCount val="12"/>
                <c:pt idx="0">
                  <c:v>25.854922684481892</c:v>
                </c:pt>
                <c:pt idx="1">
                  <c:v>11.569132251018493</c:v>
                </c:pt>
                <c:pt idx="2">
                  <c:v>7.3988091281227382</c:v>
                </c:pt>
                <c:pt idx="3">
                  <c:v>6.788996275628012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2005</c:v>
                </c:pt>
                <c:pt idx="1">
                  <c:v>2010</c:v>
                </c:pt>
                <c:pt idx="2">
                  <c:v>2012</c:v>
                </c:pt>
                <c:pt idx="3">
                  <c:v>2017</c:v>
                </c:pt>
              </c:numCache>
            </c:numRef>
          </c:xVal>
          <c:yVal>
            <c:numRef>
              <c:f>Water!$X$105:$X$116</c:f>
              <c:numCache>
                <c:formatCode>0.0</c:formatCode>
                <c:ptCount val="12"/>
                <c:pt idx="0">
                  <c:v>74.975965676840161</c:v>
                </c:pt>
                <c:pt idx="1">
                  <c:v>84.958079346669734</c:v>
                </c:pt>
                <c:pt idx="2">
                  <c:v>91.032220015590539</c:v>
                </c:pt>
                <c:pt idx="3">
                  <c:v>94.283047585845267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2005</c:v>
                </c:pt>
                <c:pt idx="1">
                  <c:v>2010</c:v>
                </c:pt>
                <c:pt idx="2">
                  <c:v>2012</c:v>
                </c:pt>
                <c:pt idx="3">
                  <c:v>2017</c:v>
                </c:pt>
              </c:numCache>
            </c:numRef>
          </c:xVal>
          <c:yVal>
            <c:numRef>
              <c:f>Water!$S$105:$S$116</c:f>
              <c:numCache>
                <c:formatCode>0.0</c:formatCode>
                <c:ptCount val="12"/>
                <c:pt idx="0">
                  <c:v>65.535669953999061</c:v>
                </c:pt>
                <c:pt idx="1">
                  <c:v>75.084017014712174</c:v>
                </c:pt>
                <c:pt idx="2">
                  <c:v>73.723955174276909</c:v>
                </c:pt>
                <c:pt idx="3">
                  <c:v>82.882360320180737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2005</c:v>
                </c:pt>
                <c:pt idx="1">
                  <c:v>2010</c:v>
                </c:pt>
                <c:pt idx="2">
                  <c:v>2012</c:v>
                </c:pt>
                <c:pt idx="3">
                  <c:v>2017</c:v>
                </c:pt>
              </c:numCache>
            </c:numRef>
          </c:xVal>
          <c:yVal>
            <c:numRef>
              <c:f>Water!$N$105:$N$116</c:f>
              <c:numCache>
                <c:formatCode>0.0</c:formatCode>
                <c:ptCount val="12"/>
                <c:pt idx="0">
                  <c:v>62.268249152996226</c:v>
                </c:pt>
                <c:pt idx="1">
                  <c:v>75.909950904430772</c:v>
                </c:pt>
                <c:pt idx="2">
                  <c:v>77.6052420854178</c:v>
                </c:pt>
                <c:pt idx="3">
                  <c:v>80.146173753567638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2005</c:v>
                </c:pt>
                <c:pt idx="1">
                  <c:v>2010</c:v>
                </c:pt>
                <c:pt idx="2">
                  <c:v>2012</c:v>
                </c:pt>
                <c:pt idx="3">
                  <c:v>2017</c:v>
                </c:pt>
              </c:numCache>
            </c:numRef>
          </c:xVal>
          <c:yVal>
            <c:numRef>
              <c:f>Water!$I$105:$I$116</c:f>
              <c:numCache>
                <c:formatCode>0.0</c:formatCode>
                <c:ptCount val="12"/>
                <c:pt idx="0">
                  <c:v>64.046588403270704</c:v>
                </c:pt>
                <c:pt idx="1">
                  <c:v>73.132607632107408</c:v>
                </c:pt>
                <c:pt idx="2">
                  <c:v>77.11830221759746</c:v>
                </c:pt>
                <c:pt idx="3">
                  <c:v>80.393026235537775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2005</c:v>
                </c:pt>
                <c:pt idx="1">
                  <c:v>2010</c:v>
                </c:pt>
                <c:pt idx="2">
                  <c:v>2012</c:v>
                </c:pt>
                <c:pt idx="3">
                  <c:v>2017</c:v>
                </c:pt>
              </c:numCache>
            </c:numRef>
          </c:xVal>
          <c:yVal>
            <c:numRef>
              <c:f>Water!$D$105:$D$116</c:f>
              <c:numCache>
                <c:formatCode>0.0</c:formatCode>
                <c:ptCount val="12"/>
                <c:pt idx="0">
                  <c:v>54.580077133877111</c:v>
                </c:pt>
                <c:pt idx="1">
                  <c:v>68.683530252741747</c:v>
                </c:pt>
                <c:pt idx="2">
                  <c:v>75.703751608053366</c:v>
                </c:pt>
                <c:pt idx="3">
                  <c:v>76.764475210447912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37.20055582857615</c:v>
                </c:pt>
                <c:pt idx="1">
                  <c:v>58.156349385276663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16.583580040029823</c:v>
                </c:pt>
                <c:pt idx="1">
                  <c:v>25.92543184867753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20.494965903227694</c:v>
                </c:pt>
                <c:pt idx="1">
                  <c:v>15.833186824586392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25.720898228166334</c:v>
                </c:pt>
                <c:pt idx="1">
                  <c:v>8.5031941459419613E-2</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43.885515490604575</c:v>
                </c:pt>
                <c:pt idx="1">
                  <c:v>59.346638239911599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18.753134920270437</c:v>
                </c:pt>
                <c:pt idx="1">
                  <c:v>25.359973593469828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22.610438141358372</c:v>
                </c:pt>
                <c:pt idx="1">
                  <c:v>12.67584384877614</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14.750911447766612</c:v>
                </c:pt>
                <c:pt idx="1">
                  <c:v>2.6175443178424302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44.187837006394624</c:v>
                </c:pt>
                <c:pt idx="1">
                  <c:v>60.924181817344589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18.014800612636442</c:v>
                </c:pt>
                <c:pt idx="1">
                  <c:v>24.837988511830616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18.573932126152613</c:v>
                </c:pt>
                <c:pt idx="1">
                  <c:v>14.237829670824794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19.223430254816321</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45.97057145239701</c:v>
                </c:pt>
                <c:pt idx="1">
                  <c:v>62.125136036014702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17.231055611324383</c:v>
                </c:pt>
                <c:pt idx="1">
                  <c:v>23.286238131848254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19.829422523351695</c:v>
                </c:pt>
                <c:pt idx="1">
                  <c:v>13.44566508611274</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16.968950412926915</c:v>
                </c:pt>
                <c:pt idx="1">
                  <c:v>1.1429607460243005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60.277651836013192</c:v>
                </c:pt>
                <c:pt idx="1">
                  <c:v>82.004623307533805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12.85449987449887</c:v>
                </c:pt>
                <c:pt idx="1">
                  <c:v>17.487881294427364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15.018619698573957</c:v>
                </c:pt>
                <c:pt idx="1">
                  <c:v>0.50749539803882726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11.849228590913981</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2005</c:v>
                </c:pt>
                <c:pt idx="1">
                  <c:v>2010</c:v>
                </c:pt>
                <c:pt idx="2">
                  <c:v>2012</c:v>
                </c:pt>
                <c:pt idx="3">
                  <c:v>2017</c:v>
                </c:pt>
              </c:numCache>
            </c:numRef>
          </c:xVal>
          <c:yVal>
            <c:numRef>
              <c:f>Water!$AB$205:$AB$216</c:f>
              <c:numCache>
                <c:formatCode>0.0</c:formatCode>
                <c:ptCount val="12"/>
                <c:pt idx="0">
                  <c:v>0</c:v>
                </c:pt>
                <c:pt idx="1">
                  <c:v>0.25500355338484715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2005</c:v>
                </c:pt>
                <c:pt idx="1">
                  <c:v>2010</c:v>
                </c:pt>
                <c:pt idx="2">
                  <c:v>2012</c:v>
                </c:pt>
                <c:pt idx="3">
                  <c:v>2017</c:v>
                </c:pt>
              </c:numCache>
            </c:numRef>
          </c:xVal>
          <c:yVal>
            <c:numRef>
              <c:f>Water!$W$205:$W$216</c:f>
              <c:numCache>
                <c:formatCode>0.0</c:formatCode>
                <c:ptCount val="12"/>
                <c:pt idx="0">
                  <c:v>1.8831718320336952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2005</c:v>
                </c:pt>
                <c:pt idx="1">
                  <c:v>2010</c:v>
                </c:pt>
                <c:pt idx="2">
                  <c:v>2012</c:v>
                </c:pt>
                <c:pt idx="3">
                  <c:v>2017</c:v>
                </c:pt>
              </c:numCache>
            </c:numRef>
          </c:xVal>
          <c:yVal>
            <c:numRef>
              <c:f>Water!$R$205:$R$216</c:f>
              <c:numCache>
                <c:formatCode>0.0</c:formatCode>
                <c:ptCount val="12"/>
                <c:pt idx="0">
                  <c:v>6.172148540320074</c:v>
                </c:pt>
                <c:pt idx="1">
                  <c:v>0</c:v>
                </c:pt>
                <c:pt idx="2">
                  <c:v>0</c:v>
                </c:pt>
                <c:pt idx="3">
                  <c:v>0.1173261410468675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2005</c:v>
                </c:pt>
                <c:pt idx="1">
                  <c:v>2010</c:v>
                </c:pt>
                <c:pt idx="2">
                  <c:v>2012</c:v>
                </c:pt>
                <c:pt idx="3">
                  <c:v>2017</c:v>
                </c:pt>
              </c:numCache>
            </c:numRef>
          </c:xVal>
          <c:yVal>
            <c:numRef>
              <c:f>Water!$M$205:$M$216</c:f>
              <c:numCache>
                <c:formatCode>0.0</c:formatCode>
                <c:ptCount val="12"/>
                <c:pt idx="0">
                  <c:v>6.485353457964556</c:v>
                </c:pt>
                <c:pt idx="1">
                  <c:v>0.33521825344296735</c:v>
                </c:pt>
                <c:pt idx="2">
                  <c:v>0.39982140295539453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2005</c:v>
                </c:pt>
                <c:pt idx="1">
                  <c:v>2010</c:v>
                </c:pt>
                <c:pt idx="2">
                  <c:v>2012</c:v>
                </c:pt>
                <c:pt idx="3">
                  <c:v>2017</c:v>
                </c:pt>
              </c:numCache>
            </c:numRef>
          </c:xVal>
          <c:yVal>
            <c:numRef>
              <c:f>Water!$H$205:$H$216</c:f>
              <c:numCache>
                <c:formatCode>0.0</c:formatCode>
                <c:ptCount val="12"/>
                <c:pt idx="0">
                  <c:v>30.427287694821725</c:v>
                </c:pt>
                <c:pt idx="1">
                  <c:v>2.1365342440130348</c:v>
                </c:pt>
                <c:pt idx="2">
                  <c:v>6.3145606264037299</c:v>
                </c:pt>
                <c:pt idx="3">
                  <c:v>1.2754824627281145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2005</c:v>
                </c:pt>
                <c:pt idx="1">
                  <c:v>2010</c:v>
                </c:pt>
                <c:pt idx="2">
                  <c:v>2012</c:v>
                </c:pt>
                <c:pt idx="3">
                  <c:v>2017</c:v>
                </c:pt>
              </c:numCache>
            </c:numRef>
          </c:xVal>
          <c:yVal>
            <c:numRef>
              <c:f>Water!$X$205:$X$216</c:f>
              <c:numCache>
                <c:formatCode>0.0</c:formatCode>
                <c:ptCount val="12"/>
                <c:pt idx="0">
                  <c:v>99.900285330873601</c:v>
                </c:pt>
                <c:pt idx="1">
                  <c:v>97.729286645598108</c:v>
                </c:pt>
                <c:pt idx="2">
                  <c:v>100</c:v>
                </c:pt>
                <c:pt idx="3">
                  <c:v>99.942503250217371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2005</c:v>
                </c:pt>
                <c:pt idx="1">
                  <c:v>2010</c:v>
                </c:pt>
                <c:pt idx="2">
                  <c:v>2012</c:v>
                </c:pt>
                <c:pt idx="3">
                  <c:v>2017</c:v>
                </c:pt>
              </c:numCache>
            </c:numRef>
          </c:xVal>
          <c:yVal>
            <c:numRef>
              <c:f>Water!$S$205:$S$216</c:f>
              <c:numCache>
                <c:formatCode>0.0</c:formatCode>
                <c:ptCount val="12"/>
                <c:pt idx="0">
                  <c:v>93.456422530016198</c:v>
                </c:pt>
                <c:pt idx="1">
                  <c:v>94.877904982865942</c:v>
                </c:pt>
                <c:pt idx="2">
                  <c:v>99.217958217095287</c:v>
                </c:pt>
                <c:pt idx="3">
                  <c:v>99.567599540309686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2005</c:v>
                </c:pt>
                <c:pt idx="1">
                  <c:v>2010</c:v>
                </c:pt>
                <c:pt idx="2">
                  <c:v>2012</c:v>
                </c:pt>
                <c:pt idx="3">
                  <c:v>2017</c:v>
                </c:pt>
              </c:numCache>
            </c:numRef>
          </c:xVal>
          <c:yVal>
            <c:numRef>
              <c:f>Water!$N$205:$N$216</c:f>
              <c:numCache>
                <c:formatCode>0.0</c:formatCode>
                <c:ptCount val="12"/>
                <c:pt idx="0">
                  <c:v>81.24396117615342</c:v>
                </c:pt>
                <c:pt idx="1">
                  <c:v>87.652310322728766</c:v>
                </c:pt>
                <c:pt idx="2">
                  <c:v>99.981339948468289</c:v>
                </c:pt>
                <c:pt idx="3">
                  <c:v>99.502113937192334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2005</c:v>
                </c:pt>
                <c:pt idx="1">
                  <c:v>2010</c:v>
                </c:pt>
                <c:pt idx="2">
                  <c:v>2012</c:v>
                </c:pt>
                <c:pt idx="3">
                  <c:v>2017</c:v>
                </c:pt>
              </c:numCache>
            </c:numRef>
          </c:xVal>
          <c:yVal>
            <c:numRef>
              <c:f>Water!$I$205:$I$216</c:f>
              <c:numCache>
                <c:formatCode>0.0</c:formatCode>
                <c:ptCount val="12"/>
                <c:pt idx="0">
                  <c:v>74.253780795656724</c:v>
                </c:pt>
                <c:pt idx="1">
                  <c:v>78.024644476588975</c:v>
                </c:pt>
                <c:pt idx="2">
                  <c:v>99.600849477224941</c:v>
                </c:pt>
                <c:pt idx="3">
                  <c:v>98.698045346856674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2005</c:v>
                </c:pt>
                <c:pt idx="1">
                  <c:v>2010</c:v>
                </c:pt>
                <c:pt idx="2">
                  <c:v>2012</c:v>
                </c:pt>
                <c:pt idx="3">
                  <c:v>2017</c:v>
                </c:pt>
              </c:numCache>
            </c:numRef>
          </c:xVal>
          <c:yVal>
            <c:numRef>
              <c:f>Water!$D$205:$D$216</c:f>
              <c:numCache>
                <c:formatCode>0.0</c:formatCode>
                <c:ptCount val="12"/>
                <c:pt idx="0">
                  <c:v>50.424754887085278</c:v>
                </c:pt>
                <c:pt idx="1">
                  <c:v>73.653464733524132</c:v>
                </c:pt>
                <c:pt idx="2">
                  <c:v>88.595477773331979</c:v>
                </c:pt>
                <c:pt idx="3">
                  <c:v>94.317706300514558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37.619636842309312</c:v>
                </c:pt>
                <c:pt idx="1">
                  <c:v>80.622615784909712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9.0417577007224352</c:v>
                </c:pt>
                <c:pt idx="1">
                  <c:v>19.377384215090288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24.842538658336707</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28.496066798631546</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60.973290417401842</c:v>
                </c:pt>
                <c:pt idx="1">
                  <c:v>87.786894872709397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8.4827377355620364</c:v>
                </c:pt>
                <c:pt idx="1">
                  <c:v>12.213105127290603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24.539141936199485</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6.0048299108366336</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73.760475380489339</c:v>
                </c:pt>
                <c:pt idx="1">
                  <c:v>93.463594457612089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5.1584617827303223</c:v>
                </c:pt>
                <c:pt idx="1">
                  <c:v>6.5364055423879108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15.581241799342465</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5.4998210374378687</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89.611479557418974</c:v>
                </c:pt>
                <c:pt idx="1">
                  <c:v>97.038022968766441</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2.7352901065323993</c:v>
                </c:pt>
                <c:pt idx="1">
                  <c:v>2.9619770312335589</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5.9609205140182979</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1.6923098220303245</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97.242548436431335</c:v>
                </c:pt>
                <c:pt idx="1">
                  <c:v>97.777944998928547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1.8776032491096419</c:v>
                </c:pt>
                <c:pt idx="1">
                  <c:v>1.8879409288750384</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0.78852947439553134</c:v>
                </c:pt>
                <c:pt idx="1">
                  <c:v>0.29793113556748096</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9.1318840063491891E-2</c:v>
                </c:pt>
                <c:pt idx="1">
                  <c:v>3.6182936628930129E-2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2005</c:v>
                </c:pt>
                <c:pt idx="1">
                  <c:v>2010</c:v>
                </c:pt>
                <c:pt idx="2">
                  <c:v>2012</c:v>
                </c:pt>
                <c:pt idx="3">
                  <c:v>2017</c:v>
                </c:pt>
              </c:numCache>
            </c:numRef>
          </c:xVal>
          <c:yVal>
            <c:numRef>
              <c:f>Water!$AB$305:$AB$316</c:f>
              <c:numCache>
                <c:formatCode>0.0</c:formatCode>
                <c:ptCount val="12"/>
                <c:pt idx="0">
                  <c:v>14.159082913614951</c:v>
                </c:pt>
                <c:pt idx="1">
                  <c:v>7.0339462716806107</c:v>
                </c:pt>
                <c:pt idx="2">
                  <c:v>3.2128533483965382</c:v>
                </c:pt>
                <c:pt idx="3">
                  <c:v>1.9019823420848265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2005</c:v>
                </c:pt>
                <c:pt idx="1">
                  <c:v>2010</c:v>
                </c:pt>
                <c:pt idx="2">
                  <c:v>2012</c:v>
                </c:pt>
                <c:pt idx="3">
                  <c:v>2017</c:v>
                </c:pt>
              </c:numCache>
            </c:numRef>
          </c:xVal>
          <c:yVal>
            <c:numRef>
              <c:f>Water!$W$305:$W$316</c:f>
              <c:numCache>
                <c:formatCode>0.0</c:formatCode>
                <c:ptCount val="12"/>
                <c:pt idx="0">
                  <c:v>16.178679628837394</c:v>
                </c:pt>
                <c:pt idx="1">
                  <c:v>10.088684106082676</c:v>
                </c:pt>
                <c:pt idx="2">
                  <c:v>7.2392338502528286</c:v>
                </c:pt>
                <c:pt idx="3">
                  <c:v>4.9896217789172121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2005</c:v>
                </c:pt>
                <c:pt idx="1">
                  <c:v>2010</c:v>
                </c:pt>
                <c:pt idx="2">
                  <c:v>2012</c:v>
                </c:pt>
                <c:pt idx="3">
                  <c:v>2017</c:v>
                </c:pt>
              </c:numCache>
            </c:numRef>
          </c:xVal>
          <c:yVal>
            <c:numRef>
              <c:f>Water!$R$305:$R$316</c:f>
              <c:numCache>
                <c:formatCode>0.0</c:formatCode>
                <c:ptCount val="12"/>
                <c:pt idx="0">
                  <c:v>19.193433678240854</c:v>
                </c:pt>
                <c:pt idx="1">
                  <c:v>9.6393444162136959</c:v>
                </c:pt>
                <c:pt idx="2">
                  <c:v>4.0496911780263716</c:v>
                </c:pt>
                <c:pt idx="3">
                  <c:v>5.0237500701817508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2005</c:v>
                </c:pt>
                <c:pt idx="1">
                  <c:v>2010</c:v>
                </c:pt>
                <c:pt idx="2">
                  <c:v>2012</c:v>
                </c:pt>
                <c:pt idx="3">
                  <c:v>2017</c:v>
                </c:pt>
              </c:numCache>
            </c:numRef>
          </c:xVal>
          <c:yVal>
            <c:numRef>
              <c:f>Water!$M$305:$M$316</c:f>
              <c:numCache>
                <c:formatCode>0.0</c:formatCode>
                <c:ptCount val="12"/>
                <c:pt idx="0">
                  <c:v>14.132100046249551</c:v>
                </c:pt>
                <c:pt idx="1">
                  <c:v>8.2435705153525589</c:v>
                </c:pt>
                <c:pt idx="2">
                  <c:v>6.239047942323479</c:v>
                </c:pt>
                <c:pt idx="3">
                  <c:v>5.5543410473464947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2005</c:v>
                </c:pt>
                <c:pt idx="1">
                  <c:v>2010</c:v>
                </c:pt>
                <c:pt idx="2">
                  <c:v>2012</c:v>
                </c:pt>
                <c:pt idx="3">
                  <c:v>2017</c:v>
                </c:pt>
              </c:numCache>
            </c:numRef>
          </c:xVal>
          <c:yVal>
            <c:numRef>
              <c:f>Water!$H$305:$H$316</c:f>
              <c:numCache>
                <c:formatCode>0.0</c:formatCode>
                <c:ptCount val="12"/>
                <c:pt idx="0">
                  <c:v>25.772965777853958</c:v>
                </c:pt>
                <c:pt idx="1">
                  <c:v>12.018330225879286</c:v>
                </c:pt>
                <c:pt idx="2">
                  <c:v>7.6351265319797452</c:v>
                </c:pt>
                <c:pt idx="3">
                  <c:v>7.0485863053732087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2005</c:v>
                </c:pt>
                <c:pt idx="1">
                  <c:v>2010</c:v>
                </c:pt>
                <c:pt idx="2">
                  <c:v>2012</c:v>
                </c:pt>
                <c:pt idx="3">
                  <c:v>2017</c:v>
                </c:pt>
              </c:numCache>
            </c:numRef>
          </c:xVal>
          <c:yVal>
            <c:numRef>
              <c:f>Water!$X$305:$X$316</c:f>
              <c:numCache>
                <c:formatCode>0.0</c:formatCode>
                <c:ptCount val="12"/>
                <c:pt idx="0">
                  <c:v>71.99598676651668</c:v>
                </c:pt>
                <c:pt idx="1">
                  <c:v>79.83409341569444</c:v>
                </c:pt>
                <c:pt idx="2">
                  <c:v>81.543695054149637</c:v>
                </c:pt>
                <c:pt idx="3">
                  <c:v>87.598424056155423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2005</c:v>
                </c:pt>
                <c:pt idx="1">
                  <c:v>2010</c:v>
                </c:pt>
                <c:pt idx="2">
                  <c:v>2012</c:v>
                </c:pt>
                <c:pt idx="3">
                  <c:v>2017</c:v>
                </c:pt>
              </c:numCache>
            </c:numRef>
          </c:xVal>
          <c:yVal>
            <c:numRef>
              <c:f>Water!$S$305:$S$316</c:f>
              <c:numCache>
                <c:formatCode>0.0</c:formatCode>
                <c:ptCount val="12"/>
                <c:pt idx="0">
                  <c:v>64.088120648396924</c:v>
                </c:pt>
                <c:pt idx="1">
                  <c:v>75.646483398710956</c:v>
                </c:pt>
                <c:pt idx="2">
                  <c:v>73.730409396888092</c:v>
                </c:pt>
                <c:pt idx="3">
                  <c:v>80.106232487890097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2005</c:v>
                </c:pt>
                <c:pt idx="1">
                  <c:v>2010</c:v>
                </c:pt>
                <c:pt idx="2">
                  <c:v>2012</c:v>
                </c:pt>
                <c:pt idx="3">
                  <c:v>2017</c:v>
                </c:pt>
              </c:numCache>
            </c:numRef>
          </c:xVal>
          <c:yVal>
            <c:numRef>
              <c:f>Water!$N$305:$N$316</c:f>
              <c:numCache>
                <c:formatCode>0.0</c:formatCode>
                <c:ptCount val="12"/>
                <c:pt idx="0">
                  <c:v>61.783783246250366</c:v>
                </c:pt>
                <c:pt idx="1">
                  <c:v>74.587501341322238</c:v>
                </c:pt>
                <c:pt idx="2">
                  <c:v>78.305444770870906</c:v>
                </c:pt>
                <c:pt idx="3">
                  <c:v>80.986220538560275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2005</c:v>
                </c:pt>
                <c:pt idx="1">
                  <c:v>2010</c:v>
                </c:pt>
                <c:pt idx="2">
                  <c:v>2012</c:v>
                </c:pt>
                <c:pt idx="3">
                  <c:v>2017</c:v>
                </c:pt>
              </c:numCache>
            </c:numRef>
          </c:xVal>
          <c:yVal>
            <c:numRef>
              <c:f>Water!$I$305:$I$316</c:f>
              <c:numCache>
                <c:formatCode>0.0</c:formatCode>
                <c:ptCount val="12"/>
                <c:pt idx="0">
                  <c:v>64.73548886063827</c:v>
                </c:pt>
                <c:pt idx="1">
                  <c:v>73.142405255738012</c:v>
                </c:pt>
                <c:pt idx="2">
                  <c:v>76.040846730217979</c:v>
                </c:pt>
                <c:pt idx="3">
                  <c:v>79.919284221809249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2005</c:v>
                </c:pt>
                <c:pt idx="1">
                  <c:v>2010</c:v>
                </c:pt>
                <c:pt idx="2">
                  <c:v>2012</c:v>
                </c:pt>
                <c:pt idx="3">
                  <c:v>2017</c:v>
                </c:pt>
              </c:numCache>
            </c:numRef>
          </c:xVal>
          <c:yVal>
            <c:numRef>
              <c:f>Water!$D$305:$D$316</c:f>
              <c:numCache>
                <c:formatCode>0.0</c:formatCode>
                <c:ptCount val="12"/>
                <c:pt idx="0">
                  <c:v>54.490644566739832</c:v>
                </c:pt>
                <c:pt idx="1">
                  <c:v>68.575528358032074</c:v>
                </c:pt>
                <c:pt idx="2">
                  <c:v>75.821651599616445</c:v>
                </c:pt>
                <c:pt idx="3">
                  <c:v>76.245822732712796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37.175803908323921</c:v>
                </c:pt>
                <c:pt idx="1">
                  <c:v>57.72662696902885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16.712776312716766</c:v>
                </c:pt>
                <c:pt idx="1">
                  <c:v>25.951616438481455</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20.373264268278945</c:v>
                </c:pt>
                <c:pt idx="1">
                  <c:v>15.822407682627272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25.738155510680372</c:v>
                </c:pt>
                <c:pt idx="1">
                  <c:v>0.49934890986241953</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44.48582068588172</c:v>
                </c:pt>
                <c:pt idx="1">
                  <c:v>58.77011346120721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18.811392214570279</c:v>
                </c:pt>
                <c:pt idx="1">
                  <c:v>24.851686172543253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22.379865285627602</c:v>
                </c:pt>
                <c:pt idx="1">
                  <c:v>13.616592404533776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14.322921813920402</c:v>
                </c:pt>
                <c:pt idx="1">
                  <c:v>2.7616079617157538</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42.814694876155663</c:v>
                </c:pt>
                <c:pt idx="1">
                  <c:v>60.846457359225525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18.243467767456711</c:v>
                </c:pt>
                <c:pt idx="1">
                  <c:v>25.926854945664196</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19.669849560014882</c:v>
                </c:pt>
                <c:pt idx="1">
                  <c:v>13.226687695110286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19.271987796372741</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45.906002245513307</c:v>
                </c:pt>
                <c:pt idx="1">
                  <c:v>60.69674211541308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17.303825774200007</c:v>
                </c:pt>
                <c:pt idx="1">
                  <c:v>22.879052830815976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19.600301208955898</c:v>
                </c:pt>
                <c:pt idx="1">
                  <c:v>14.365966143056539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17.189870771330789</c:v>
                </c:pt>
                <c:pt idx="1">
                  <c:v>2.0582389107144081</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51.615271708075127</c:v>
                </c:pt>
                <c:pt idx="1">
                  <c:v>66.826288469031994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18.322456452752522</c:v>
                </c:pt>
                <c:pt idx="1">
                  <c:v>23.722083016398383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15.121662771313368</c:v>
                </c:pt>
                <c:pt idx="1">
                  <c:v>9.4516285145696202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14.940609067858986</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37.175803908323921</c:v>
                </c:pt>
                <c:pt idx="1">
                  <c:v>57.72662696902885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16.712776312716766</c:v>
                </c:pt>
                <c:pt idx="1">
                  <c:v>25.951616438481455</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20.373264268278945</c:v>
                </c:pt>
                <c:pt idx="1">
                  <c:v>15.822407682627272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25.738155510680372</c:v>
                </c:pt>
                <c:pt idx="1">
                  <c:v>0.49934890986241953</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44.48582068588172</c:v>
                </c:pt>
                <c:pt idx="1">
                  <c:v>58.77011346120721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18.811392214570279</c:v>
                </c:pt>
                <c:pt idx="1">
                  <c:v>24.851686172543253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22.379865285627602</c:v>
                </c:pt>
                <c:pt idx="1">
                  <c:v>13.616592404533776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14.322921813920402</c:v>
                </c:pt>
                <c:pt idx="1">
                  <c:v>2.7616079617157538</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42.814694876155663</c:v>
                </c:pt>
                <c:pt idx="1">
                  <c:v>60.846457359225525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18.243467767456711</c:v>
                </c:pt>
                <c:pt idx="1">
                  <c:v>25.926854945664196</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19.669849560014882</c:v>
                </c:pt>
                <c:pt idx="1">
                  <c:v>13.226687695110286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19.271987796372741</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45.906002245513307</c:v>
                </c:pt>
                <c:pt idx="1">
                  <c:v>60.69674211541308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17.303825774200007</c:v>
                </c:pt>
                <c:pt idx="1">
                  <c:v>22.879052830815976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19.600301208955898</c:v>
                </c:pt>
                <c:pt idx="1">
                  <c:v>14.365966143056539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17.189870771330789</c:v>
                </c:pt>
                <c:pt idx="1">
                  <c:v>2.0582389107144081</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51.615271708075127</c:v>
                </c:pt>
                <c:pt idx="1">
                  <c:v>66.826288469031994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18.322456452752522</c:v>
                </c:pt>
                <c:pt idx="1">
                  <c:v>23.722083016398383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15.121662771313368</c:v>
                </c:pt>
                <c:pt idx="1">
                  <c:v>9.4516285145696202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14.940609067858986</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37.20055582857615</c:v>
                </c:pt>
                <c:pt idx="1">
                  <c:v>58.156349385276663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16.583580040029823</c:v>
                </c:pt>
                <c:pt idx="1">
                  <c:v>25.92543184867753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20.494965903227694</c:v>
                </c:pt>
                <c:pt idx="1">
                  <c:v>15.833186824586392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25.720898228166334</c:v>
                </c:pt>
                <c:pt idx="1">
                  <c:v>8.5031941459419613E-2</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43.885515490604575</c:v>
                </c:pt>
                <c:pt idx="1">
                  <c:v>59.346638239911599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18.753134920270437</c:v>
                </c:pt>
                <c:pt idx="1">
                  <c:v>25.359973593469828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22.610438141358372</c:v>
                </c:pt>
                <c:pt idx="1">
                  <c:v>12.67584384877614</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14.750911447766612</c:v>
                </c:pt>
                <c:pt idx="1">
                  <c:v>2.6175443178424302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44.187837006394624</c:v>
                </c:pt>
                <c:pt idx="1">
                  <c:v>60.924181817344589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18.014800612636442</c:v>
                </c:pt>
                <c:pt idx="1">
                  <c:v>24.837988511830616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18.573932126152613</c:v>
                </c:pt>
                <c:pt idx="1">
                  <c:v>14.237829670824794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19.223430254816321</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45.97057145239701</c:v>
                </c:pt>
                <c:pt idx="1">
                  <c:v>62.125136036014702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17.231055611324383</c:v>
                </c:pt>
                <c:pt idx="1">
                  <c:v>23.286238131848254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19.829422523351695</c:v>
                </c:pt>
                <c:pt idx="1">
                  <c:v>13.44566508611274</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16.968950412926915</c:v>
                </c:pt>
                <c:pt idx="1">
                  <c:v>1.1429607460243005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60.277651836013192</c:v>
                </c:pt>
                <c:pt idx="1">
                  <c:v>82.004623307533805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12.85449987449887</c:v>
                </c:pt>
                <c:pt idx="1">
                  <c:v>17.487881294427364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15.018619698573957</c:v>
                </c:pt>
                <c:pt idx="1">
                  <c:v>0.50749539803882726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11.849228590913981</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37.619636842309312</c:v>
                </c:pt>
                <c:pt idx="1">
                  <c:v>80.622615784909712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9.0417577007224352</c:v>
                </c:pt>
                <c:pt idx="1">
                  <c:v>19.377384215090288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24.842538658336707</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28.496066798631546</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60.973290417401842</c:v>
                </c:pt>
                <c:pt idx="1">
                  <c:v>87.786894872709397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8.4827377355620364</c:v>
                </c:pt>
                <c:pt idx="1">
                  <c:v>12.213105127290603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24.539141936199485</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6.0048299108366336</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73.760475380489339</c:v>
                </c:pt>
                <c:pt idx="1">
                  <c:v>93.463594457612089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5.1584617827303223</c:v>
                </c:pt>
                <c:pt idx="1">
                  <c:v>6.5364055423879108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15.581241799342465</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5.4998210374378687</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89.611479557418974</c:v>
                </c:pt>
                <c:pt idx="1">
                  <c:v>97.038022968766441</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2.7352901065323993</c:v>
                </c:pt>
                <c:pt idx="1">
                  <c:v>2.9619770312335589</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5.9609205140182979</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1.6923098220303245</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97.242548436431335</c:v>
                </c:pt>
                <c:pt idx="1">
                  <c:v>97.777944998928547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1.8776032491096419</c:v>
                </c:pt>
                <c:pt idx="1">
                  <c:v>1.8879409288750384</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0.78852947439553134</c:v>
                </c:pt>
                <c:pt idx="1">
                  <c:v>0.29793113556748096</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9.1318840063491891E-2</c:v>
                </c:pt>
                <c:pt idx="1">
                  <c:v>3.6182936628930129E-2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2005</c:v>
                </c:pt>
                <c:pt idx="1">
                  <c:v>2010</c:v>
                </c:pt>
                <c:pt idx="2">
                  <c:v>2012</c:v>
                </c:pt>
                <c:pt idx="3">
                  <c:v>2017</c:v>
                </c:pt>
              </c:numCache>
            </c:numRef>
          </c:xVal>
          <c:yVal>
            <c:numRef>
              <c:f>Sanitation!$AB$105:$AB$116</c:f>
              <c:numCache>
                <c:formatCode>0.0</c:formatCode>
                <c:ptCount val="12"/>
                <c:pt idx="0">
                  <c:v>0.4150603587083822</c:v>
                </c:pt>
                <c:pt idx="1">
                  <c:v>0.63575873093961377</c:v>
                </c:pt>
                <c:pt idx="2">
                  <c:v>0.51489824195916289</c:v>
                </c:pt>
                <c:pt idx="3">
                  <c:v>4.176510466573248E-2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2005</c:v>
                </c:pt>
                <c:pt idx="1">
                  <c:v>2010</c:v>
                </c:pt>
                <c:pt idx="2">
                  <c:v>2012</c:v>
                </c:pt>
                <c:pt idx="3">
                  <c:v>2017</c:v>
                </c:pt>
              </c:numCache>
            </c:numRef>
          </c:xVal>
          <c:yVal>
            <c:numRef>
              <c:f>Sanitation!$W$105:$W$116</c:f>
              <c:numCache>
                <c:formatCode>0.0</c:formatCode>
                <c:ptCount val="12"/>
                <c:pt idx="0">
                  <c:v>1.3054742329403446</c:v>
                </c:pt>
                <c:pt idx="1">
                  <c:v>1.5143099829393492</c:v>
                </c:pt>
                <c:pt idx="2">
                  <c:v>0.63229336282074566</c:v>
                </c:pt>
                <c:pt idx="3">
                  <c:v>0.44365044709480739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2005</c:v>
                </c:pt>
                <c:pt idx="1">
                  <c:v>2010</c:v>
                </c:pt>
                <c:pt idx="2">
                  <c:v>2012</c:v>
                </c:pt>
                <c:pt idx="3">
                  <c:v>2017</c:v>
                </c:pt>
              </c:numCache>
            </c:numRef>
          </c:xVal>
          <c:yVal>
            <c:numRef>
              <c:f>Sanitation!$R$105:$R$116</c:f>
              <c:numCache>
                <c:formatCode>0.0</c:formatCode>
                <c:ptCount val="12"/>
                <c:pt idx="0">
                  <c:v>1.6626052148674044</c:v>
                </c:pt>
                <c:pt idx="1">
                  <c:v>1.9100295959256157</c:v>
                </c:pt>
                <c:pt idx="2">
                  <c:v>1.9540619163367148</c:v>
                </c:pt>
                <c:pt idx="3">
                  <c:v>1.2303009380207353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2005</c:v>
                </c:pt>
                <c:pt idx="1">
                  <c:v>2010</c:v>
                </c:pt>
                <c:pt idx="2">
                  <c:v>2012</c:v>
                </c:pt>
                <c:pt idx="3">
                  <c:v>2017</c:v>
                </c:pt>
              </c:numCache>
            </c:numRef>
          </c:xVal>
          <c:yVal>
            <c:numRef>
              <c:f>Sanitation!$M$105:$M$116</c:f>
              <c:numCache>
                <c:formatCode>0.0</c:formatCode>
                <c:ptCount val="12"/>
                <c:pt idx="0">
                  <c:v>2.8283315032192866</c:v>
                </c:pt>
                <c:pt idx="1">
                  <c:v>1.4304369872277773</c:v>
                </c:pt>
                <c:pt idx="2">
                  <c:v>2.3672726282990699</c:v>
                </c:pt>
                <c:pt idx="3">
                  <c:v>2.1485406580155675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2005</c:v>
                </c:pt>
                <c:pt idx="1">
                  <c:v>2010</c:v>
                </c:pt>
                <c:pt idx="2">
                  <c:v>2012</c:v>
                </c:pt>
                <c:pt idx="3">
                  <c:v>2017</c:v>
                </c:pt>
              </c:numCache>
            </c:numRef>
          </c:xVal>
          <c:yVal>
            <c:numRef>
              <c:f>Sanitation!$H$105:$H$116</c:f>
              <c:numCache>
                <c:formatCode>0.0</c:formatCode>
                <c:ptCount val="12"/>
                <c:pt idx="0">
                  <c:v>9.0454470778840648</c:v>
                </c:pt>
                <c:pt idx="1">
                  <c:v>8.9104574544047157</c:v>
                </c:pt>
                <c:pt idx="2">
                  <c:v>6.877585973004817</c:v>
                </c:pt>
                <c:pt idx="3">
                  <c:v>7.1525208780414591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2005</c:v>
                </c:pt>
                <c:pt idx="1">
                  <c:v>2010</c:v>
                </c:pt>
                <c:pt idx="2">
                  <c:v>2012</c:v>
                </c:pt>
                <c:pt idx="3">
                  <c:v>2017</c:v>
                </c:pt>
              </c:numCache>
            </c:numRef>
          </c:xVal>
          <c:yVal>
            <c:numRef>
              <c:f>Sanitation!$X$105:$X$116</c:f>
              <c:numCache>
                <c:formatCode>0.0</c:formatCode>
                <c:ptCount val="12"/>
                <c:pt idx="0">
                  <c:v>67.257474248581929</c:v>
                </c:pt>
                <c:pt idx="1">
                  <c:v>68.227373136513734</c:v>
                </c:pt>
                <c:pt idx="2">
                  <c:v>88.188048340339151</c:v>
                </c:pt>
                <c:pt idx="3">
                  <c:v>82.389481464848345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2005</c:v>
                </c:pt>
                <c:pt idx="1">
                  <c:v>2010</c:v>
                </c:pt>
                <c:pt idx="2">
                  <c:v>2012</c:v>
                </c:pt>
                <c:pt idx="3">
                  <c:v>2017</c:v>
                </c:pt>
              </c:numCache>
            </c:numRef>
          </c:xVal>
          <c:yVal>
            <c:numRef>
              <c:f>Sanitation!$S$105:$S$116</c:f>
              <c:numCache>
                <c:formatCode>0.0</c:formatCode>
                <c:ptCount val="12"/>
                <c:pt idx="0">
                  <c:v>54.488459840787158</c:v>
                </c:pt>
                <c:pt idx="1">
                  <c:v>43.81276821676181</c:v>
                </c:pt>
                <c:pt idx="2">
                  <c:v>73.915794349983301</c:v>
                </c:pt>
                <c:pt idx="3">
                  <c:v>59.307158711719332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2005</c:v>
                </c:pt>
                <c:pt idx="1">
                  <c:v>2010</c:v>
                </c:pt>
                <c:pt idx="2">
                  <c:v>2012</c:v>
                </c:pt>
                <c:pt idx="3">
                  <c:v>2017</c:v>
                </c:pt>
              </c:numCache>
            </c:numRef>
          </c:xVal>
          <c:yVal>
            <c:numRef>
              <c:f>Sanitation!$N$105:$N$116</c:f>
              <c:numCache>
                <c:formatCode>0.0</c:formatCode>
                <c:ptCount val="12"/>
                <c:pt idx="0">
                  <c:v>52.262993978663332</c:v>
                </c:pt>
                <c:pt idx="1">
                  <c:v>38.579529711490906</c:v>
                </c:pt>
                <c:pt idx="2">
                  <c:v>74.261398912783278</c:v>
                </c:pt>
                <c:pt idx="3">
                  <c:v>48.381285982761504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2005</c:v>
                </c:pt>
                <c:pt idx="1">
                  <c:v>2010</c:v>
                </c:pt>
                <c:pt idx="2">
                  <c:v>2012</c:v>
                </c:pt>
                <c:pt idx="3">
                  <c:v>2017</c:v>
                </c:pt>
              </c:numCache>
            </c:numRef>
          </c:xVal>
          <c:yVal>
            <c:numRef>
              <c:f>Sanitation!$I$105:$I$116</c:f>
              <c:numCache>
                <c:formatCode>0.0</c:formatCode>
                <c:ptCount val="12"/>
                <c:pt idx="0">
                  <c:v>49.535943533885984</c:v>
                </c:pt>
                <c:pt idx="1">
                  <c:v>35.168851769052793</c:v>
                </c:pt>
                <c:pt idx="2">
                  <c:v>73.771755629127256</c:v>
                </c:pt>
                <c:pt idx="3">
                  <c:v>42.040146694111144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2005</c:v>
                </c:pt>
                <c:pt idx="1">
                  <c:v>2010</c:v>
                </c:pt>
                <c:pt idx="2">
                  <c:v>2012</c:v>
                </c:pt>
                <c:pt idx="3">
                  <c:v>2017</c:v>
                </c:pt>
              </c:numCache>
            </c:numRef>
          </c:xVal>
          <c:yVal>
            <c:numRef>
              <c:f>Sanitation!$D$105:$D$116</c:f>
              <c:numCache>
                <c:formatCode>0.0</c:formatCode>
                <c:ptCount val="12"/>
                <c:pt idx="0">
                  <c:v>47.513723988024019</c:v>
                </c:pt>
                <c:pt idx="1">
                  <c:v>25.56500564847855</c:v>
                </c:pt>
                <c:pt idx="2">
                  <c:v>66.352734730756893</c:v>
                </c:pt>
                <c:pt idx="3">
                  <c:v>30.41487050221216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42.174453191528116</c:v>
                </c:pt>
                <c:pt idx="1">
                  <c:v>30.706121811775645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6.9687945077416273</c:v>
                </c:pt>
                <c:pt idx="1">
                  <c:v>5.0737979236902619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41.412635543495874</c:v>
                </c:pt>
                <c:pt idx="1">
                  <c:v>57.671191330100896</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9.4441167572343829</c:v>
                </c:pt>
                <c:pt idx="1">
                  <c:v>6.5488889344331938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44.070516546157293</c:v>
                </c:pt>
                <c:pt idx="1">
                  <c:v>42.875741870688302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6.747509447259926</c:v>
                </c:pt>
                <c:pt idx="1">
                  <c:v>6.5645809489830675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46.648662678051707</c:v>
                </c:pt>
                <c:pt idx="1">
                  <c:v>48.705697620478873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2.5333113285310702</c:v>
                </c:pt>
                <c:pt idx="1">
                  <c:v>1.8539795598497619</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45.603241392625534</c:v>
                </c:pt>
                <c:pt idx="1">
                  <c:v>47.951491559070853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6.4284260266769095</c:v>
                </c:pt>
                <c:pt idx="1">
                  <c:v>6.7594453144761886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46.003429830283558</c:v>
                </c:pt>
                <c:pt idx="1">
                  <c:v>43.87546704429171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1.964902750413998</c:v>
                </c:pt>
                <c:pt idx="1">
                  <c:v>1.4135960821612485</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46.006495974307484</c:v>
                </c:pt>
                <c:pt idx="1">
                  <c:v>57.405203278128809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5.4945255910390118</c:v>
                </c:pt>
                <c:pt idx="1">
                  <c:v>6.8558657161506025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46.870672446021779</c:v>
                </c:pt>
                <c:pt idx="1">
                  <c:v>35.419372981454671</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1.6283059886317233</c:v>
                </c:pt>
                <c:pt idx="1">
                  <c:v>0.31955802426591617</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47.580309637281765</c:v>
                </c:pt>
                <c:pt idx="1">
                  <c:v>65.233585168838545</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16.962017795270398</c:v>
                </c:pt>
                <c:pt idx="1">
                  <c:v>23.255275993751184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34.800598497489204</c:v>
                </c:pt>
                <c:pt idx="1">
                  <c:v>11.36447168923246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0.65707406995864659</c:v>
                </c:pt>
                <c:pt idx="1">
                  <c:v>0.14666714817781212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2005</c:v>
                </c:pt>
                <c:pt idx="1">
                  <c:v>2010</c:v>
                </c:pt>
                <c:pt idx="2">
                  <c:v>2012</c:v>
                </c:pt>
                <c:pt idx="3">
                  <c:v>2017</c:v>
                </c:pt>
              </c:numCache>
            </c:numRef>
          </c:xVal>
          <c:yVal>
            <c:numRef>
              <c:f>Sanitation!$AB$205:$AB$216</c:f>
              <c:numCache>
                <c:formatCode>0.0</c:formatCode>
                <c:ptCount val="12"/>
                <c:pt idx="0">
                  <c:v>0</c:v>
                </c:pt>
                <c:pt idx="1">
                  <c:v>0</c:v>
                </c:pt>
                <c:pt idx="2">
                  <c:v>1.3405158331463369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2005</c:v>
                </c:pt>
                <c:pt idx="1">
                  <c:v>2010</c:v>
                </c:pt>
                <c:pt idx="2">
                  <c:v>2012</c:v>
                </c:pt>
                <c:pt idx="3">
                  <c:v>2017</c:v>
                </c:pt>
              </c:numCache>
            </c:numRef>
          </c:xVal>
          <c:yVal>
            <c:numRef>
              <c:f>Sanitation!$W$205:$W$216</c:f>
              <c:numCache>
                <c:formatCode>0.0</c:formatCode>
                <c:ptCount val="12"/>
                <c:pt idx="0">
                  <c:v>0</c:v>
                </c:pt>
                <c:pt idx="1">
                  <c:v>0</c:v>
                </c:pt>
                <c:pt idx="2">
                  <c:v>2.5256959868835778</c:v>
                </c:pt>
                <c:pt idx="3">
                  <c:v>5.0304810703663758E-2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2005</c:v>
                </c:pt>
                <c:pt idx="1">
                  <c:v>2010</c:v>
                </c:pt>
                <c:pt idx="2">
                  <c:v>2012</c:v>
                </c:pt>
                <c:pt idx="3">
                  <c:v>2017</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2005</c:v>
                </c:pt>
                <c:pt idx="1">
                  <c:v>2010</c:v>
                </c:pt>
                <c:pt idx="2">
                  <c:v>2012</c:v>
                </c:pt>
                <c:pt idx="3">
                  <c:v>2017</c:v>
                </c:pt>
              </c:numCache>
            </c:numRef>
          </c:xVal>
          <c:yVal>
            <c:numRef>
              <c:f>Sanitation!$M$205:$M$216</c:f>
              <c:numCache>
                <c:formatCode>0.0</c:formatCode>
                <c:ptCount val="12"/>
                <c:pt idx="0">
                  <c:v>2.8379917809781503</c:v>
                </c:pt>
                <c:pt idx="1">
                  <c:v>1.0532488186047253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2005</c:v>
                </c:pt>
                <c:pt idx="1">
                  <c:v>2010</c:v>
                </c:pt>
                <c:pt idx="2">
                  <c:v>2012</c:v>
                </c:pt>
                <c:pt idx="3">
                  <c:v>2017</c:v>
                </c:pt>
              </c:numCache>
            </c:numRef>
          </c:xVal>
          <c:yVal>
            <c:numRef>
              <c:f>Sanitation!$H$205:$H$216</c:f>
              <c:numCache>
                <c:formatCode>0.0</c:formatCode>
                <c:ptCount val="12"/>
                <c:pt idx="0">
                  <c:v>1.0320237432568251</c:v>
                </c:pt>
                <c:pt idx="1">
                  <c:v>6.8289460223212428</c:v>
                </c:pt>
                <c:pt idx="2">
                  <c:v>1.4073880824046729</c:v>
                </c:pt>
                <c:pt idx="3">
                  <c:v>2.4217137131013349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2005</c:v>
                </c:pt>
                <c:pt idx="1">
                  <c:v>2010</c:v>
                </c:pt>
                <c:pt idx="2">
                  <c:v>2012</c:v>
                </c:pt>
                <c:pt idx="3">
                  <c:v>2017</c:v>
                </c:pt>
              </c:numCache>
            </c:numRef>
          </c:xVal>
          <c:yVal>
            <c:numRef>
              <c:f>Sanitation!$X$205:$X$216</c:f>
              <c:numCache>
                <c:formatCode>0.0</c:formatCode>
                <c:ptCount val="12"/>
                <c:pt idx="0">
                  <c:v>99.514220889292872</c:v>
                </c:pt>
                <c:pt idx="1">
                  <c:v>99.349428893585312</c:v>
                </c:pt>
                <c:pt idx="2">
                  <c:v>98.659484166853701</c:v>
                </c:pt>
                <c:pt idx="3">
                  <c:v>99.800924107795112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2005</c:v>
                </c:pt>
                <c:pt idx="1">
                  <c:v>2010</c:v>
                </c:pt>
                <c:pt idx="2">
                  <c:v>2012</c:v>
                </c:pt>
                <c:pt idx="3">
                  <c:v>2017</c:v>
                </c:pt>
              </c:numCache>
            </c:numRef>
          </c:xVal>
          <c:yVal>
            <c:numRef>
              <c:f>Sanitation!$S$205:$S$216</c:f>
              <c:numCache>
                <c:formatCode>0.0</c:formatCode>
                <c:ptCount val="12"/>
                <c:pt idx="0">
                  <c:v>91.211502432243293</c:v>
                </c:pt>
                <c:pt idx="1">
                  <c:v>88.789485957168196</c:v>
                </c:pt>
                <c:pt idx="2">
                  <c:v>96.840267348258479</c:v>
                </c:pt>
                <c:pt idx="3">
                  <c:v>95.764963894444605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2005</c:v>
                </c:pt>
                <c:pt idx="1">
                  <c:v>2010</c:v>
                </c:pt>
                <c:pt idx="2">
                  <c:v>2012</c:v>
                </c:pt>
                <c:pt idx="3">
                  <c:v>2017</c:v>
                </c:pt>
              </c:numCache>
            </c:numRef>
          </c:xVal>
          <c:yVal>
            <c:numRef>
              <c:f>Sanitation!$N$205:$N$216</c:f>
              <c:numCache>
                <c:formatCode>0.0</c:formatCode>
                <c:ptCount val="12"/>
                <c:pt idx="0">
                  <c:v>83.656490770932692</c:v>
                </c:pt>
                <c:pt idx="1">
                  <c:v>82.694475021300491</c:v>
                </c:pt>
                <c:pt idx="2">
                  <c:v>98.765062467357879</c:v>
                </c:pt>
                <c:pt idx="3">
                  <c:v>86.111858651018906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2005</c:v>
                </c:pt>
                <c:pt idx="1">
                  <c:v>2010</c:v>
                </c:pt>
                <c:pt idx="2">
                  <c:v>2012</c:v>
                </c:pt>
                <c:pt idx="3">
                  <c:v>2017</c:v>
                </c:pt>
              </c:numCache>
            </c:numRef>
          </c:xVal>
          <c:yVal>
            <c:numRef>
              <c:f>Sanitation!$I$205:$I$216</c:f>
              <c:numCache>
                <c:formatCode>0.0</c:formatCode>
                <c:ptCount val="12"/>
                <c:pt idx="0">
                  <c:v>66.540289942789826</c:v>
                </c:pt>
                <c:pt idx="1">
                  <c:v>64.896651043983965</c:v>
                </c:pt>
                <c:pt idx="2">
                  <c:v>92.427009982434555</c:v>
                </c:pt>
                <c:pt idx="3">
                  <c:v>74.953376747425011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2005</c:v>
                </c:pt>
                <c:pt idx="1">
                  <c:v>2010</c:v>
                </c:pt>
                <c:pt idx="2">
                  <c:v>2012</c:v>
                </c:pt>
                <c:pt idx="3">
                  <c:v>2017</c:v>
                </c:pt>
              </c:numCache>
            </c:numRef>
          </c:xVal>
          <c:yVal>
            <c:numRef>
              <c:f>Sanitation!$D$205:$D$216</c:f>
              <c:numCache>
                <c:formatCode>0.0</c:formatCode>
                <c:ptCount val="12"/>
                <c:pt idx="0">
                  <c:v>43.002911488330824</c:v>
                </c:pt>
                <c:pt idx="1">
                  <c:v>36.141049024130183</c:v>
                </c:pt>
                <c:pt idx="2">
                  <c:v>77.163763926537101</c:v>
                </c:pt>
                <c:pt idx="3">
                  <c:v>48.559635012592139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18.341079408466321</c:v>
                </c:pt>
                <c:pt idx="1">
                  <c:v>25.170942211255337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24.836511151947498</c:v>
                </c:pt>
                <c:pt idx="1">
                  <c:v>34.085146954126017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54.21519769841251</c:v>
                </c:pt>
                <c:pt idx="1">
                  <c:v>37.506086795250269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2.6072117411736713</c:v>
                </c:pt>
                <c:pt idx="1">
                  <c:v>3.2378240393683768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19.484698816829503</c:v>
                </c:pt>
                <c:pt idx="1">
                  <c:v>24.443798906339424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46.786240705165426</c:v>
                </c:pt>
                <c:pt idx="1">
                  <c:v>58.693925429982329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30.801526057355431</c:v>
                </c:pt>
                <c:pt idx="1">
                  <c:v>16.862275663678247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2.9275344206496356</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25.563576783331197</c:v>
                </c:pt>
                <c:pt idx="1">
                  <c:v>27.578979456282923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58.913363081988798</c:v>
                </c:pt>
                <c:pt idx="1">
                  <c:v>63.558024133701913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15.523060134680009</c:v>
                </c:pt>
                <c:pt idx="1">
                  <c:v>8.862996410015171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50.146293348676778</c:v>
                </c:pt>
                <c:pt idx="1">
                  <c:v>54.439635596979521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39.181310190238577</c:v>
                </c:pt>
                <c:pt idx="1">
                  <c:v>42.535870680162496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10.334074623969514</c:v>
                </c:pt>
                <c:pt idx="1">
                  <c:v>2.0748151611794867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0.33832183711513153</c:v>
                </c:pt>
                <c:pt idx="1">
                  <c:v>0.94967856167849618</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87.506066900872938</c:v>
                </c:pt>
                <c:pt idx="1">
                  <c:v>87.702530363962993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11.713566577370246</c:v>
                </c:pt>
                <c:pt idx="1">
                  <c:v>11.739865186557342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0.59015819408065795</c:v>
                </c:pt>
                <c:pt idx="1">
                  <c:v>7.7554860582665697E-2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0.19020832767616724</c:v>
                </c:pt>
                <c:pt idx="1">
                  <c:v>0.48004958889699623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2005</c:v>
                </c:pt>
                <c:pt idx="1">
                  <c:v>2010</c:v>
                </c:pt>
                <c:pt idx="2">
                  <c:v>2012</c:v>
                </c:pt>
                <c:pt idx="3">
                  <c:v>2017</c:v>
                </c:pt>
              </c:numCache>
            </c:numRef>
          </c:xVal>
          <c:yVal>
            <c:numRef>
              <c:f>Sanitation!$AB$305:$AB$316</c:f>
              <c:numCache>
                <c:formatCode>0.0</c:formatCode>
                <c:ptCount val="12"/>
                <c:pt idx="0">
                  <c:v>0.44824936134197374</c:v>
                </c:pt>
                <c:pt idx="1">
                  <c:v>0.99769215746988849</c:v>
                </c:pt>
                <c:pt idx="2">
                  <c:v>0.47404699643487863</c:v>
                </c:pt>
                <c:pt idx="3">
                  <c:v>0.15679065398666467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2005</c:v>
                </c:pt>
                <c:pt idx="1">
                  <c:v>2010</c:v>
                </c:pt>
                <c:pt idx="2">
                  <c:v>2012</c:v>
                </c:pt>
                <c:pt idx="3">
                  <c:v>2017</c:v>
                </c:pt>
              </c:numCache>
            </c:numRef>
          </c:xVal>
          <c:yVal>
            <c:numRef>
              <c:f>Sanitation!$W$305:$W$316</c:f>
              <c:numCache>
                <c:formatCode>0.0</c:formatCode>
                <c:ptCount val="12"/>
                <c:pt idx="0">
                  <c:v>1.2785958744805204</c:v>
                </c:pt>
                <c:pt idx="1">
                  <c:v>1.7109290236497641</c:v>
                </c:pt>
                <c:pt idx="2">
                  <c:v>0.49602923129605314</c:v>
                </c:pt>
                <c:pt idx="3">
                  <c:v>0.5853874722994068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2005</c:v>
                </c:pt>
                <c:pt idx="1">
                  <c:v>2010</c:v>
                </c:pt>
                <c:pt idx="2">
                  <c:v>2012</c:v>
                </c:pt>
                <c:pt idx="3">
                  <c:v>2017</c:v>
                </c:pt>
              </c:numCache>
            </c:numRef>
          </c:xVal>
          <c:yVal>
            <c:numRef>
              <c:f>Sanitation!$R$305:$R$316</c:f>
              <c:numCache>
                <c:formatCode>0.0</c:formatCode>
                <c:ptCount val="12"/>
                <c:pt idx="0">
                  <c:v>1.7747464643132296</c:v>
                </c:pt>
                <c:pt idx="1">
                  <c:v>1.5811930370405514</c:v>
                </c:pt>
                <c:pt idx="2">
                  <c:v>2.0251691488862651</c:v>
                </c:pt>
                <c:pt idx="3">
                  <c:v>1.2690426705634223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2005</c:v>
                </c:pt>
                <c:pt idx="1">
                  <c:v>2010</c:v>
                </c:pt>
                <c:pt idx="2">
                  <c:v>2012</c:v>
                </c:pt>
                <c:pt idx="3">
                  <c:v>2017</c:v>
                </c:pt>
              </c:numCache>
            </c:numRef>
          </c:xVal>
          <c:yVal>
            <c:numRef>
              <c:f>Sanitation!$M$305:$M$316</c:f>
              <c:numCache>
                <c:formatCode>0.0</c:formatCode>
                <c:ptCount val="12"/>
                <c:pt idx="0">
                  <c:v>3.2056930033016391</c:v>
                </c:pt>
                <c:pt idx="1">
                  <c:v>2.0131194500503544</c:v>
                </c:pt>
                <c:pt idx="2">
                  <c:v>2.6411378967158066</c:v>
                </c:pt>
                <c:pt idx="3">
                  <c:v>2.4158572407469334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2005</c:v>
                </c:pt>
                <c:pt idx="1">
                  <c:v>2010</c:v>
                </c:pt>
                <c:pt idx="2">
                  <c:v>2012</c:v>
                </c:pt>
                <c:pt idx="3">
                  <c:v>2017</c:v>
                </c:pt>
              </c:numCache>
            </c:numRef>
          </c:xVal>
          <c:yVal>
            <c:numRef>
              <c:f>Sanitation!$H$305:$H$316</c:f>
              <c:numCache>
                <c:formatCode>0.0</c:formatCode>
                <c:ptCount val="12"/>
                <c:pt idx="0">
                  <c:v>9.1745659448523735</c:v>
                </c:pt>
                <c:pt idx="1">
                  <c:v>8.8126658282346799</c:v>
                </c:pt>
                <c:pt idx="2">
                  <c:v>7.4592476025656937</c:v>
                </c:pt>
                <c:pt idx="3">
                  <c:v>7.6497243857487627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2005</c:v>
                </c:pt>
                <c:pt idx="1">
                  <c:v>2010</c:v>
                </c:pt>
                <c:pt idx="2">
                  <c:v>2012</c:v>
                </c:pt>
                <c:pt idx="3">
                  <c:v>2017</c:v>
                </c:pt>
              </c:numCache>
            </c:numRef>
          </c:xVal>
          <c:yVal>
            <c:numRef>
              <c:f>Sanitation!$X$305:$X$316</c:f>
              <c:numCache>
                <c:formatCode>0.0</c:formatCode>
                <c:ptCount val="12"/>
                <c:pt idx="0">
                  <c:v>59.310340191761647</c:v>
                </c:pt>
                <c:pt idx="1">
                  <c:v>54.29498959301857</c:v>
                </c:pt>
                <c:pt idx="2">
                  <c:v>79.139334147575838</c:v>
                </c:pt>
                <c:pt idx="3">
                  <c:v>72.470040576478425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2005</c:v>
                </c:pt>
                <c:pt idx="1">
                  <c:v>2010</c:v>
                </c:pt>
                <c:pt idx="2">
                  <c:v>2012</c:v>
                </c:pt>
                <c:pt idx="3">
                  <c:v>2017</c:v>
                </c:pt>
              </c:numCache>
            </c:numRef>
          </c:xVal>
          <c:yVal>
            <c:numRef>
              <c:f>Sanitation!$S$305:$S$316</c:f>
              <c:numCache>
                <c:formatCode>0.0</c:formatCode>
                <c:ptCount val="12"/>
                <c:pt idx="0">
                  <c:v>53.026688142810158</c:v>
                </c:pt>
                <c:pt idx="1">
                  <c:v>40.98838923961879</c:v>
                </c:pt>
                <c:pt idx="2">
                  <c:v>76.075495328312854</c:v>
                </c:pt>
                <c:pt idx="3">
                  <c:v>55.348011379841807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2005</c:v>
                </c:pt>
                <c:pt idx="1">
                  <c:v>2010</c:v>
                </c:pt>
                <c:pt idx="2">
                  <c:v>2012</c:v>
                </c:pt>
                <c:pt idx="3">
                  <c:v>2017</c:v>
                </c:pt>
              </c:numCache>
            </c:numRef>
          </c:xVal>
          <c:yVal>
            <c:numRef>
              <c:f>Sanitation!$N$305:$N$316</c:f>
              <c:numCache>
                <c:formatCode>0.0</c:formatCode>
                <c:ptCount val="12"/>
                <c:pt idx="0">
                  <c:v>51.721242864139398</c:v>
                </c:pt>
                <c:pt idx="1">
                  <c:v>38.55831454400095</c:v>
                </c:pt>
                <c:pt idx="2">
                  <c:v>73.205019284891108</c:v>
                </c:pt>
                <c:pt idx="3">
                  <c:v>45.781030196044888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2005</c:v>
                </c:pt>
                <c:pt idx="1">
                  <c:v>2010</c:v>
                </c:pt>
                <c:pt idx="2">
                  <c:v>2012</c:v>
                </c:pt>
                <c:pt idx="3">
                  <c:v>2017</c:v>
                </c:pt>
              </c:numCache>
            </c:numRef>
          </c:xVal>
          <c:yVal>
            <c:numRef>
              <c:f>Sanitation!$I$305:$I$316</c:f>
              <c:numCache>
                <c:formatCode>0.0</c:formatCode>
                <c:ptCount val="12"/>
                <c:pt idx="0">
                  <c:v>49.183064857124705</c:v>
                </c:pt>
                <c:pt idx="1">
                  <c:v>34.234721548345433</c:v>
                </c:pt>
                <c:pt idx="2">
                  <c:v>73.209774542211704</c:v>
                </c:pt>
                <c:pt idx="3">
                  <c:v>40.76917921503555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2005</c:v>
                </c:pt>
                <c:pt idx="1">
                  <c:v>2010</c:v>
                </c:pt>
                <c:pt idx="2">
                  <c:v>2012</c:v>
                </c:pt>
                <c:pt idx="3">
                  <c:v>2017</c:v>
                </c:pt>
              </c:numCache>
            </c:numRef>
          </c:xVal>
          <c:yVal>
            <c:numRef>
              <c:f>Sanitation!$D$305:$D$316</c:f>
              <c:numCache>
                <c:formatCode>0.0</c:formatCode>
                <c:ptCount val="12"/>
                <c:pt idx="0">
                  <c:v>47.234477417226614</c:v>
                </c:pt>
                <c:pt idx="1">
                  <c:v>25.570620553094031</c:v>
                </c:pt>
                <c:pt idx="2">
                  <c:v>65.624200066099817</c:v>
                </c:pt>
                <c:pt idx="3">
                  <c:v>30.475423756540732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41.947126535521477</c:v>
                </c:pt>
                <c:pt idx="1">
                  <c:v>30.6951993433909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6.8196747182441344</c:v>
                </c:pt>
                <c:pt idx="1">
                  <c:v>4.9903602993240064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41.823745905312016</c:v>
                </c:pt>
                <c:pt idx="1">
                  <c:v>57.175791317506651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9.4094528409223699</c:v>
                </c:pt>
                <c:pt idx="1">
                  <c:v>7.1386490397784428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43.852293019622174</c:v>
                </c:pt>
                <c:pt idx="1">
                  <c:v>41.695556575953198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6.7410283301024148</c:v>
                </c:pt>
                <c:pt idx="1">
                  <c:v>6.4094921556808995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46.393294738662235</c:v>
                </c:pt>
                <c:pt idx="1">
                  <c:v>49.770431384571708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3.0133839116131753</c:v>
                </c:pt>
                <c:pt idx="1">
                  <c:v>2.1245198837941928</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46.234542391699122</c:v>
                </c:pt>
                <c:pt idx="1">
                  <c:v>46.04488873593732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6.1893805486971987</c:v>
                </c:pt>
                <c:pt idx="1">
                  <c:v>6.1639917682045384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45.633512564467352</c:v>
                </c:pt>
                <c:pt idx="1">
                  <c:v>46.408608330592756</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1.9425644951363239</c:v>
                </c:pt>
                <c:pt idx="1">
                  <c:v>1.3825111652653845</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46.469740204039496</c:v>
                </c:pt>
                <c:pt idx="1">
                  <c:v>56.114712058312762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4.5909819795917457</c:v>
                </c:pt>
                <c:pt idx="1">
                  <c:v>5.5438578033474597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47.340553204538367</c:v>
                </c:pt>
                <c:pt idx="1">
                  <c:v>37.904683949307305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1.5987246118303915</c:v>
                </c:pt>
                <c:pt idx="1">
                  <c:v>0.4367461890324762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48.945405774907456</c:v>
                </c:pt>
                <c:pt idx="1">
                  <c:v>68.888853806782748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6.1363733941540648</c:v>
                </c:pt>
                <c:pt idx="1">
                  <c:v>8.6367192785727767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44.153361454287769</c:v>
                </c:pt>
                <c:pt idx="1">
                  <c:v>22.200896706678492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0.76485937665071191</c:v>
                </c:pt>
                <c:pt idx="1">
                  <c:v>0.27353020796599026</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41.947126535521477</c:v>
                </c:pt>
                <c:pt idx="1">
                  <c:v>30.6951993433909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6.8196747182441344</c:v>
                </c:pt>
                <c:pt idx="1">
                  <c:v>4.9903602993240064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41.823745905312016</c:v>
                </c:pt>
                <c:pt idx="1">
                  <c:v>57.175791317506651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9.4094528409223699</c:v>
                </c:pt>
                <c:pt idx="1">
                  <c:v>7.1386490397784428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43.852293019622174</c:v>
                </c:pt>
                <c:pt idx="1">
                  <c:v>41.695556575953198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6.7410283301024148</c:v>
                </c:pt>
                <c:pt idx="1">
                  <c:v>6.4094921556808995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46.393294738662235</c:v>
                </c:pt>
                <c:pt idx="1">
                  <c:v>49.770431384571708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3.0133839116131753</c:v>
                </c:pt>
                <c:pt idx="1">
                  <c:v>2.1245198837941928</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46.234542391699122</c:v>
                </c:pt>
                <c:pt idx="1">
                  <c:v>46.04488873593732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6.1893805486971987</c:v>
                </c:pt>
                <c:pt idx="1">
                  <c:v>6.1639917682045384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45.633512564467352</c:v>
                </c:pt>
                <c:pt idx="1">
                  <c:v>46.408608330592756</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1.9425644951363239</c:v>
                </c:pt>
                <c:pt idx="1">
                  <c:v>1.3825111652653845</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46.469740204039496</c:v>
                </c:pt>
                <c:pt idx="1">
                  <c:v>56.114712058312762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4.5909819795917457</c:v>
                </c:pt>
                <c:pt idx="1">
                  <c:v>5.5438578033474597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47.340553204538367</c:v>
                </c:pt>
                <c:pt idx="1">
                  <c:v>37.904683949307305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1.5987246118303915</c:v>
                </c:pt>
                <c:pt idx="1">
                  <c:v>0.4367461890324762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48.945405774907456</c:v>
                </c:pt>
                <c:pt idx="1">
                  <c:v>68.888853806782748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6.1363733941540648</c:v>
                </c:pt>
                <c:pt idx="1">
                  <c:v>8.6367192785727767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44.153361454287769</c:v>
                </c:pt>
                <c:pt idx="1">
                  <c:v>22.200896706678492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0.76485937665071191</c:v>
                </c:pt>
                <c:pt idx="1">
                  <c:v>0.27353020796599026</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42.174453191528116</c:v>
                </c:pt>
                <c:pt idx="1">
                  <c:v>30.706121811775645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6.9687945077416273</c:v>
                </c:pt>
                <c:pt idx="1">
                  <c:v>5.0737979236902619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41.412635543495874</c:v>
                </c:pt>
                <c:pt idx="1">
                  <c:v>57.671191330100896</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9.4441167572343829</c:v>
                </c:pt>
                <c:pt idx="1">
                  <c:v>6.5488889344331938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44.070516546157293</c:v>
                </c:pt>
                <c:pt idx="1">
                  <c:v>42.875741870688302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6.747509447259926</c:v>
                </c:pt>
                <c:pt idx="1">
                  <c:v>6.5645809489830675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46.648662678051707</c:v>
                </c:pt>
                <c:pt idx="1">
                  <c:v>48.705697620478873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2.5333113285310702</c:v>
                </c:pt>
                <c:pt idx="1">
                  <c:v>1.8539795598497619</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45.603241392625534</c:v>
                </c:pt>
                <c:pt idx="1">
                  <c:v>47.951491559070853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6.4284260266769095</c:v>
                </c:pt>
                <c:pt idx="1">
                  <c:v>6.7594453144761886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46.003429830283558</c:v>
                </c:pt>
                <c:pt idx="1">
                  <c:v>43.87546704429171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1.964902750413998</c:v>
                </c:pt>
                <c:pt idx="1">
                  <c:v>1.4135960821612485</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46.006495974307484</c:v>
                </c:pt>
                <c:pt idx="1">
                  <c:v>57.405203278128809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5.4945255910390118</c:v>
                </c:pt>
                <c:pt idx="1">
                  <c:v>6.8558657161506025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46.870672446021779</c:v>
                </c:pt>
                <c:pt idx="1">
                  <c:v>35.419372981454671</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1.6283059886317233</c:v>
                </c:pt>
                <c:pt idx="1">
                  <c:v>0.31955802426591617</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47.580309637281765</c:v>
                </c:pt>
                <c:pt idx="1">
                  <c:v>65.233585168838545</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16.962017795270398</c:v>
                </c:pt>
                <c:pt idx="1">
                  <c:v>23.255275993751184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34.800598497489204</c:v>
                </c:pt>
                <c:pt idx="1">
                  <c:v>11.36447168923246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0.65707406995864659</c:v>
                </c:pt>
                <c:pt idx="1">
                  <c:v>0.14666714817781212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18.341079408466321</c:v>
                </c:pt>
                <c:pt idx="1">
                  <c:v>25.170942211255337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24.836511151947498</c:v>
                </c:pt>
                <c:pt idx="1">
                  <c:v>34.085146954126017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54.21519769841251</c:v>
                </c:pt>
                <c:pt idx="1">
                  <c:v>37.506086795250269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2.6072117411736713</c:v>
                </c:pt>
                <c:pt idx="1">
                  <c:v>3.2378240393683768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19.484698816829503</c:v>
                </c:pt>
                <c:pt idx="1">
                  <c:v>24.443798906339424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46.786240705165426</c:v>
                </c:pt>
                <c:pt idx="1">
                  <c:v>58.693925429982329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30.801526057355431</c:v>
                </c:pt>
                <c:pt idx="1">
                  <c:v>16.862275663678247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2.9275344206496356</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25.563576783331197</c:v>
                </c:pt>
                <c:pt idx="1">
                  <c:v>27.578979456282923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58.913363081988798</c:v>
                </c:pt>
                <c:pt idx="1">
                  <c:v>63.558024133701913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15.523060134680009</c:v>
                </c:pt>
                <c:pt idx="1">
                  <c:v>8.862996410015171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50.146293348676778</c:v>
                </c:pt>
                <c:pt idx="1">
                  <c:v>54.439635596979521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39.181310190238577</c:v>
                </c:pt>
                <c:pt idx="1">
                  <c:v>42.535870680162496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10.334074623969514</c:v>
                </c:pt>
                <c:pt idx="1">
                  <c:v>2.0748151611794867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0.33832183711513153</c:v>
                </c:pt>
                <c:pt idx="1">
                  <c:v>0.94967856167849618</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87.506066900872938</c:v>
                </c:pt>
                <c:pt idx="1">
                  <c:v>87.702530363962993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11.713566577370246</c:v>
                </c:pt>
                <c:pt idx="1">
                  <c:v>11.739865186557342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0.59015819408065795</c:v>
                </c:pt>
                <c:pt idx="1">
                  <c:v>7.7554860582665697E-2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0.19020832767616724</c:v>
                </c:pt>
                <c:pt idx="1">
                  <c:v>0.48004958889699623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1.4443023680698528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96.62989704467951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1.9258005872506843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3.0448545185425697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95.354741735089192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1.6004037463682299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3.3769859427868774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95.544901557213166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1.0781125000000547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3.5612975970071057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94.930535327914228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1.5081670750787364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8.9842790462776456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90.153529492721091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0.86219146100121391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1.7411057183978229</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96.173408992165264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2.0854852894369831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2.995261826672408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95.745033767081594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1.2597044062459701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3.10085531866787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95.644325336197937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1.2548193451342637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4.4824530365189235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94.232827043692012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1.2847199197891348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17.116899390723098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82.213631236088872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0.66946937318761524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2.0470752482624865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96.697642729032907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1.2552820227047041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6.5799011444161764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92.106726720030451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1.3133721355533596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8.4495722133191862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91.014984940957362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0.53544284572339618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23.117032205698258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76.824538564997056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5.8429229304724675E-2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62.000258027191876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37.999741972808053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MICS05!$M$18:$Q$18</c:f>
              <c:numCache>
                <c:formatCode>###0.0</c:formatCode>
                <c:ptCount val="5"/>
                <c:pt idx="0">
                  <c:v>36.353314794666709</c:v>
                </c:pt>
                <c:pt idx="1">
                  <c:v>43.071713710907801</c:v>
                </c:pt>
                <c:pt idx="2">
                  <c:v>39.684957853759364</c:v>
                </c:pt>
                <c:pt idx="3">
                  <c:v>44.055023512474619</c:v>
                </c:pt>
                <c:pt idx="4">
                  <c:v>52.057696624415819</c:v>
                </c:pt>
              </c:numCache>
            </c:numRef>
          </c:val>
          <c:extLst>
            <c:ext xmlns:c16="http://schemas.microsoft.com/office/drawing/2014/chart" uri="{C3380CC4-5D6E-409C-BE32-E72D297353CC}">
              <c16:uniqueId val="{00000000-8825-4678-8608-68F35970C1A5}"/>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MICS05!$M$19:$Q$19</c:f>
              <c:numCache>
                <c:formatCode>###0.0</c:formatCode>
                <c:ptCount val="5"/>
                <c:pt idx="0">
                  <c:v>18.137329772073041</c:v>
                </c:pt>
                <c:pt idx="1">
                  <c:v>21.663775149730508</c:v>
                </c:pt>
                <c:pt idx="2">
                  <c:v>22.098825392490962</c:v>
                </c:pt>
                <c:pt idx="3">
                  <c:v>20.033097135922297</c:v>
                </c:pt>
                <c:pt idx="4">
                  <c:v>19.938290142100911</c:v>
                </c:pt>
              </c:numCache>
            </c:numRef>
          </c:val>
          <c:extLst>
            <c:ext xmlns:c16="http://schemas.microsoft.com/office/drawing/2014/chart" uri="{C3380CC4-5D6E-409C-BE32-E72D297353CC}">
              <c16:uniqueId val="{00000001-8825-4678-8608-68F35970C1A5}"/>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MICS05!$M$20:$Q$20</c:f>
              <c:numCache>
                <c:formatCode>###0.0</c:formatCode>
                <c:ptCount val="5"/>
                <c:pt idx="0">
                  <c:v>19.736389655406295</c:v>
                </c:pt>
                <c:pt idx="1">
                  <c:v>21.132411093112136</c:v>
                </c:pt>
                <c:pt idx="2">
                  <c:v>19.022783075508823</c:v>
                </c:pt>
                <c:pt idx="3">
                  <c:v>19.73319972276569</c:v>
                </c:pt>
                <c:pt idx="4">
                  <c:v>13.84493031986832</c:v>
                </c:pt>
              </c:numCache>
            </c:numRef>
          </c:val>
          <c:extLst>
            <c:ext xmlns:c16="http://schemas.microsoft.com/office/drawing/2014/chart" uri="{C3380CC4-5D6E-409C-BE32-E72D297353CC}">
              <c16:uniqueId val="{00000002-8825-4678-8608-68F35970C1A5}"/>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MICS05!$M$21:$Q$21</c:f>
              <c:numCache>
                <c:formatCode>###0.0</c:formatCode>
                <c:ptCount val="5"/>
                <c:pt idx="0">
                  <c:v>25.772965777853958</c:v>
                </c:pt>
                <c:pt idx="1">
                  <c:v>14.132100046249551</c:v>
                </c:pt>
                <c:pt idx="2">
                  <c:v>19.193433678240854</c:v>
                </c:pt>
                <c:pt idx="3">
                  <c:v>16.178679628837394</c:v>
                </c:pt>
                <c:pt idx="4">
                  <c:v>14.159082913614951</c:v>
                </c:pt>
              </c:numCache>
            </c:numRef>
          </c:val>
          <c:extLst>
            <c:ext xmlns:c16="http://schemas.microsoft.com/office/drawing/2014/chart" uri="{C3380CC4-5D6E-409C-BE32-E72D297353CC}">
              <c16:uniqueId val="{00000003-8825-4678-8608-68F35970C1A5}"/>
            </c:ext>
          </c:extLst>
        </c:ser>
        <c:dLbls>
          <c:showLegendKey val="0"/>
          <c:showVal val="0"/>
          <c:showCatName val="0"/>
          <c:showSerName val="0"/>
          <c:showPercent val="0"/>
          <c:showBubbleSize val="0"/>
        </c:dLbls>
        <c:gapWidth val="50"/>
        <c:overlap val="100"/>
        <c:axId val="216841600"/>
        <c:axId val="218453120"/>
      </c:barChart>
      <c:catAx>
        <c:axId val="216841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453120"/>
        <c:crosses val="autoZero"/>
        <c:auto val="1"/>
        <c:lblAlgn val="ctr"/>
        <c:lblOffset val="100"/>
        <c:tickLblSkip val="1"/>
        <c:tickMarkSkip val="1"/>
        <c:noMultiLvlLbl val="0"/>
      </c:catAx>
      <c:valAx>
        <c:axId val="21845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841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Centre</c:v>
                </c:pt>
                <c:pt idx="1">
                  <c:v>Est</c:v>
                </c:pt>
                <c:pt idx="2">
                  <c:v>Nord</c:v>
                </c:pt>
                <c:pt idx="3">
                  <c:v>Ouest</c:v>
                </c:pt>
                <c:pt idx="4">
                  <c:v>Sud</c:v>
                </c:pt>
              </c:strCache>
            </c:strRef>
          </c:cat>
          <c:val>
            <c:numRef>
              <c:f>MICS05!$R$18:$V$18</c:f>
              <c:numCache>
                <c:formatCode>###0.0</c:formatCode>
                <c:ptCount val="5"/>
                <c:pt idx="0">
                  <c:v>49.577026284900938</c:v>
                </c:pt>
                <c:pt idx="1">
                  <c:v>31.189265876846957</c:v>
                </c:pt>
                <c:pt idx="2">
                  <c:v>44.008335110369998</c:v>
                </c:pt>
                <c:pt idx="3">
                  <c:v>47.516174320563003</c:v>
                </c:pt>
                <c:pt idx="4">
                  <c:v>40.90777285079831</c:v>
                </c:pt>
              </c:numCache>
            </c:numRef>
          </c:val>
          <c:extLst>
            <c:ext xmlns:c16="http://schemas.microsoft.com/office/drawing/2014/chart" uri="{C3380CC4-5D6E-409C-BE32-E72D297353CC}">
              <c16:uniqueId val="{00000000-1C97-445A-AE1B-39137E536768}"/>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Centre</c:v>
                </c:pt>
                <c:pt idx="1">
                  <c:v>Est</c:v>
                </c:pt>
                <c:pt idx="2">
                  <c:v>Nord</c:v>
                </c:pt>
                <c:pt idx="3">
                  <c:v>Ouest</c:v>
                </c:pt>
                <c:pt idx="4">
                  <c:v>Sud</c:v>
                </c:pt>
              </c:strCache>
            </c:strRef>
          </c:cat>
          <c:val>
            <c:numRef>
              <c:f>MICS05!$R$19:$V$19</c:f>
              <c:numCache>
                <c:formatCode>###0.0</c:formatCode>
                <c:ptCount val="5"/>
                <c:pt idx="0">
                  <c:v>21.698842707305744</c:v>
                </c:pt>
                <c:pt idx="1">
                  <c:v>17.242845459227521</c:v>
                </c:pt>
                <c:pt idx="2">
                  <c:v>24.647309124664467</c:v>
                </c:pt>
                <c:pt idx="3">
                  <c:v>12.941235932056671</c:v>
                </c:pt>
                <c:pt idx="4">
                  <c:v>17.04861066342842</c:v>
                </c:pt>
              </c:numCache>
            </c:numRef>
          </c:val>
          <c:extLst>
            <c:ext xmlns:c16="http://schemas.microsoft.com/office/drawing/2014/chart" uri="{C3380CC4-5D6E-409C-BE32-E72D297353CC}">
              <c16:uniqueId val="{00000001-1C97-445A-AE1B-39137E536768}"/>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Centre</c:v>
                </c:pt>
                <c:pt idx="1">
                  <c:v>Est</c:v>
                </c:pt>
                <c:pt idx="2">
                  <c:v>Nord</c:v>
                </c:pt>
                <c:pt idx="3">
                  <c:v>Ouest</c:v>
                </c:pt>
                <c:pt idx="4">
                  <c:v>Sud</c:v>
                </c:pt>
              </c:strCache>
            </c:strRef>
          </c:cat>
          <c:val>
            <c:numRef>
              <c:f>MICS05!$R$20:$V$20</c:f>
              <c:numCache>
                <c:formatCode>###0.0</c:formatCode>
                <c:ptCount val="5"/>
                <c:pt idx="0">
                  <c:v>21.228476116483638</c:v>
                </c:pt>
                <c:pt idx="1">
                  <c:v>12.364524511769282</c:v>
                </c:pt>
                <c:pt idx="2">
                  <c:v>19.674737178875155</c:v>
                </c:pt>
                <c:pt idx="3">
                  <c:v>17.992384348599241</c:v>
                </c:pt>
                <c:pt idx="4">
                  <c:v>14.414322576235705</c:v>
                </c:pt>
              </c:numCache>
            </c:numRef>
          </c:val>
          <c:extLst>
            <c:ext xmlns:c16="http://schemas.microsoft.com/office/drawing/2014/chart" uri="{C3380CC4-5D6E-409C-BE32-E72D297353CC}">
              <c16:uniqueId val="{00000002-1C97-445A-AE1B-39137E536768}"/>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Centre</c:v>
                </c:pt>
                <c:pt idx="1">
                  <c:v>Est</c:v>
                </c:pt>
                <c:pt idx="2">
                  <c:v>Nord</c:v>
                </c:pt>
                <c:pt idx="3">
                  <c:v>Ouest</c:v>
                </c:pt>
                <c:pt idx="4">
                  <c:v>Sud</c:v>
                </c:pt>
              </c:strCache>
            </c:strRef>
          </c:cat>
          <c:val>
            <c:numRef>
              <c:f>MICS05!$R$21:$V$21</c:f>
              <c:numCache>
                <c:formatCode>###0.0</c:formatCode>
                <c:ptCount val="5"/>
                <c:pt idx="0">
                  <c:v>7.4956548913096794</c:v>
                </c:pt>
                <c:pt idx="1">
                  <c:v>39.203364152156233</c:v>
                </c:pt>
                <c:pt idx="2">
                  <c:v>11.669618586090381</c:v>
                </c:pt>
                <c:pt idx="3">
                  <c:v>21.550205398781085</c:v>
                </c:pt>
                <c:pt idx="4">
                  <c:v>27.629293909537566</c:v>
                </c:pt>
              </c:numCache>
            </c:numRef>
          </c:val>
          <c:extLst>
            <c:ext xmlns:c16="http://schemas.microsoft.com/office/drawing/2014/chart" uri="{C3380CC4-5D6E-409C-BE32-E72D297353CC}">
              <c16:uniqueId val="{00000003-1C97-445A-AE1B-39137E536768}"/>
            </c:ext>
          </c:extLst>
        </c:ser>
        <c:dLbls>
          <c:showLegendKey val="0"/>
          <c:showVal val="0"/>
          <c:showCatName val="0"/>
          <c:showSerName val="0"/>
          <c:showPercent val="0"/>
          <c:showBubbleSize val="0"/>
        </c:dLbls>
        <c:gapWidth val="50"/>
        <c:overlap val="100"/>
        <c:axId val="218571904"/>
        <c:axId val="218573440"/>
      </c:barChart>
      <c:catAx>
        <c:axId val="21857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73440"/>
        <c:crosses val="autoZero"/>
        <c:auto val="1"/>
        <c:lblAlgn val="ctr"/>
        <c:lblOffset val="100"/>
        <c:tickLblSkip val="1"/>
        <c:tickMarkSkip val="1"/>
        <c:noMultiLvlLbl val="0"/>
      </c:catAx>
      <c:valAx>
        <c:axId val="218573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71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MICS05!$C$18:$G$18</c:f>
              <c:numCache>
                <c:formatCode>###0.0</c:formatCode>
                <c:ptCount val="5"/>
                <c:pt idx="0">
                  <c:v>36.554562720669544</c:v>
                </c:pt>
                <c:pt idx="1">
                  <c:v>42.337054872984879</c:v>
                </c:pt>
                <c:pt idx="2">
                  <c:v>40.560619412203188</c:v>
                </c:pt>
                <c:pt idx="3">
                  <c:v>45.000443774891025</c:v>
                </c:pt>
                <c:pt idx="4">
                  <c:v>58.524509025712284</c:v>
                </c:pt>
              </c:numCache>
            </c:numRef>
          </c:val>
          <c:extLst>
            <c:ext xmlns:c16="http://schemas.microsoft.com/office/drawing/2014/chart" uri="{C3380CC4-5D6E-409C-BE32-E72D297353CC}">
              <c16:uniqueId val="{00000000-6D8B-443F-B612-41ADBEA1ECB2}"/>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MICS05!$C$19:$G$19</c:f>
              <c:numCache>
                <c:formatCode>###0.0</c:formatCode>
                <c:ptCount val="5"/>
                <c:pt idx="0">
                  <c:v>18.025514413207485</c:v>
                </c:pt>
                <c:pt idx="1">
                  <c:v>21.709533530285899</c:v>
                </c:pt>
                <c:pt idx="2">
                  <c:v>21.707629740793031</c:v>
                </c:pt>
                <c:pt idx="3">
                  <c:v>20.535226179108019</c:v>
                </c:pt>
                <c:pt idx="4">
                  <c:v>16.45145665112787</c:v>
                </c:pt>
              </c:numCache>
            </c:numRef>
          </c:val>
          <c:extLst>
            <c:ext xmlns:c16="http://schemas.microsoft.com/office/drawing/2014/chart" uri="{C3380CC4-5D6E-409C-BE32-E72D297353CC}">
              <c16:uniqueId val="{00000001-6D8B-443F-B612-41ADBEA1ECB2}"/>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MICS05!$C$20:$G$20</c:f>
              <c:numCache>
                <c:formatCode>###0.0</c:formatCode>
                <c:ptCount val="5"/>
                <c:pt idx="0">
                  <c:v>19.565000181641082</c:v>
                </c:pt>
                <c:pt idx="1">
                  <c:v>21.521840831360912</c:v>
                </c:pt>
                <c:pt idx="2">
                  <c:v>18.258618235139942</c:v>
                </c:pt>
                <c:pt idx="3">
                  <c:v>19.210434317691305</c:v>
                </c:pt>
                <c:pt idx="4">
                  <c:v>12.93228706013517</c:v>
                </c:pt>
              </c:numCache>
            </c:numRef>
          </c:val>
          <c:extLst>
            <c:ext xmlns:c16="http://schemas.microsoft.com/office/drawing/2014/chart" uri="{C3380CC4-5D6E-409C-BE32-E72D297353CC}">
              <c16:uniqueId val="{00000002-6D8B-443F-B612-41ADBEA1ECB2}"/>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MICS05!$C$21:$G$21</c:f>
              <c:numCache>
                <c:formatCode>###0.0</c:formatCode>
                <c:ptCount val="5"/>
                <c:pt idx="0">
                  <c:v>25.854922684481892</c:v>
                </c:pt>
                <c:pt idx="1">
                  <c:v>14.431570765368312</c:v>
                </c:pt>
                <c:pt idx="2">
                  <c:v>19.473132611863839</c:v>
                </c:pt>
                <c:pt idx="3">
                  <c:v>15.253895728309647</c:v>
                </c:pt>
                <c:pt idx="4">
                  <c:v>12.091747263024676</c:v>
                </c:pt>
              </c:numCache>
            </c:numRef>
          </c:val>
          <c:extLst>
            <c:ext xmlns:c16="http://schemas.microsoft.com/office/drawing/2014/chart" uri="{C3380CC4-5D6E-409C-BE32-E72D297353CC}">
              <c16:uniqueId val="{00000003-6D8B-443F-B612-41ADBEA1ECB2}"/>
            </c:ext>
          </c:extLst>
        </c:ser>
        <c:dLbls>
          <c:showLegendKey val="0"/>
          <c:showVal val="0"/>
          <c:showCatName val="0"/>
          <c:showSerName val="0"/>
          <c:showPercent val="0"/>
          <c:showBubbleSize val="0"/>
        </c:dLbls>
        <c:gapWidth val="50"/>
        <c:overlap val="100"/>
        <c:axId val="218962560"/>
        <c:axId val="218984832"/>
      </c:barChart>
      <c:catAx>
        <c:axId val="21896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984832"/>
        <c:crosses val="autoZero"/>
        <c:auto val="1"/>
        <c:lblAlgn val="ctr"/>
        <c:lblOffset val="100"/>
        <c:tickLblSkip val="1"/>
        <c:tickMarkSkip val="1"/>
        <c:noMultiLvlLbl val="0"/>
      </c:catAx>
      <c:valAx>
        <c:axId val="218984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962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Centre</c:v>
                </c:pt>
                <c:pt idx="1">
                  <c:v>Est</c:v>
                </c:pt>
                <c:pt idx="2">
                  <c:v>Nord</c:v>
                </c:pt>
                <c:pt idx="3">
                  <c:v>Ouest</c:v>
                </c:pt>
                <c:pt idx="4">
                  <c:v>Sud</c:v>
                </c:pt>
              </c:strCache>
            </c:strRef>
          </c:cat>
          <c:val>
            <c:numRef>
              <c:f>MICS05!$R$124:$V$124</c:f>
              <c:numCache>
                <c:formatCode>###0.0</c:formatCode>
                <c:ptCount val="5"/>
                <c:pt idx="0">
                  <c:v>68.474604412248212</c:v>
                </c:pt>
                <c:pt idx="1">
                  <c:v>40.991167339290151</c:v>
                </c:pt>
                <c:pt idx="2">
                  <c:v>45.809504412653602</c:v>
                </c:pt>
                <c:pt idx="3">
                  <c:v>49.81265124077192</c:v>
                </c:pt>
                <c:pt idx="4">
                  <c:v>44.1556803791986</c:v>
                </c:pt>
              </c:numCache>
            </c:numRef>
          </c:val>
          <c:extLst>
            <c:ext xmlns:c16="http://schemas.microsoft.com/office/drawing/2014/chart" uri="{C3380CC4-5D6E-409C-BE32-E72D297353CC}">
              <c16:uniqueId val="{00000000-8CC3-4EB7-BE48-91279E7BA8D8}"/>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Centre</c:v>
                </c:pt>
                <c:pt idx="1">
                  <c:v>Est</c:v>
                </c:pt>
                <c:pt idx="2">
                  <c:v>Nord</c:v>
                </c:pt>
                <c:pt idx="3">
                  <c:v>Ouest</c:v>
                </c:pt>
                <c:pt idx="4">
                  <c:v>Sud</c:v>
                </c:pt>
              </c:strCache>
            </c:strRef>
          </c:cat>
          <c:val>
            <c:numRef>
              <c:f>MICS05!$R$125:$V$125</c:f>
              <c:numCache>
                <c:formatCode>###0.0</c:formatCode>
                <c:ptCount val="5"/>
                <c:pt idx="0">
                  <c:v>4.0202314757339899</c:v>
                </c:pt>
                <c:pt idx="1">
                  <c:v>7.4043254910935454</c:v>
                </c:pt>
                <c:pt idx="2">
                  <c:v>6.6999314397277274</c:v>
                </c:pt>
                <c:pt idx="3">
                  <c:v>14.700498968249706</c:v>
                </c:pt>
                <c:pt idx="4">
                  <c:v>3.6001606358977107</c:v>
                </c:pt>
              </c:numCache>
            </c:numRef>
          </c:val>
          <c:extLst>
            <c:ext xmlns:c16="http://schemas.microsoft.com/office/drawing/2014/chart" uri="{C3380CC4-5D6E-409C-BE32-E72D297353CC}">
              <c16:uniqueId val="{00000001-8CC3-4EB7-BE48-91279E7BA8D8}"/>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Centre</c:v>
                </c:pt>
                <c:pt idx="1">
                  <c:v>Est</c:v>
                </c:pt>
                <c:pt idx="2">
                  <c:v>Nord</c:v>
                </c:pt>
                <c:pt idx="3">
                  <c:v>Ouest</c:v>
                </c:pt>
                <c:pt idx="4">
                  <c:v>Sud</c:v>
                </c:pt>
              </c:strCache>
            </c:strRef>
          </c:cat>
          <c:val>
            <c:numRef>
              <c:f>MICS05!$R$126:$V$126</c:f>
              <c:numCache>
                <c:formatCode>###0.0</c:formatCode>
                <c:ptCount val="5"/>
                <c:pt idx="0">
                  <c:v>26.524141576880499</c:v>
                </c:pt>
                <c:pt idx="1">
                  <c:v>47.041036706784439</c:v>
                </c:pt>
                <c:pt idx="2">
                  <c:v>43.35662808844581</c:v>
                </c:pt>
                <c:pt idx="3">
                  <c:v>32.49773722117056</c:v>
                </c:pt>
                <c:pt idx="4">
                  <c:v>49.163339113168334</c:v>
                </c:pt>
              </c:numCache>
            </c:numRef>
          </c:val>
          <c:extLst>
            <c:ext xmlns:c16="http://schemas.microsoft.com/office/drawing/2014/chart" uri="{C3380CC4-5D6E-409C-BE32-E72D297353CC}">
              <c16:uniqueId val="{00000002-8CC3-4EB7-BE48-91279E7BA8D8}"/>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Centre</c:v>
                </c:pt>
                <c:pt idx="1">
                  <c:v>Est</c:v>
                </c:pt>
                <c:pt idx="2">
                  <c:v>Nord</c:v>
                </c:pt>
                <c:pt idx="3">
                  <c:v>Ouest</c:v>
                </c:pt>
                <c:pt idx="4">
                  <c:v>Sud</c:v>
                </c:pt>
              </c:strCache>
            </c:strRef>
          </c:cat>
          <c:val>
            <c:numRef>
              <c:f>MICS05!$R$127:$V$127</c:f>
              <c:numCache>
                <c:formatCode>###0.0</c:formatCode>
                <c:ptCount val="5"/>
                <c:pt idx="0">
                  <c:v>0.98102253513729987</c:v>
                </c:pt>
                <c:pt idx="1">
                  <c:v>4.5634704628318676</c:v>
                </c:pt>
                <c:pt idx="2">
                  <c:v>4.1339360591728607</c:v>
                </c:pt>
                <c:pt idx="3">
                  <c:v>2.9891125698078183</c:v>
                </c:pt>
                <c:pt idx="4">
                  <c:v>3.0808198717353612</c:v>
                </c:pt>
              </c:numCache>
            </c:numRef>
          </c:val>
          <c:extLst>
            <c:ext xmlns:c16="http://schemas.microsoft.com/office/drawing/2014/chart" uri="{C3380CC4-5D6E-409C-BE32-E72D297353CC}">
              <c16:uniqueId val="{00000003-8CC3-4EB7-BE48-91279E7BA8D8}"/>
            </c:ext>
          </c:extLst>
        </c:ser>
        <c:dLbls>
          <c:showLegendKey val="0"/>
          <c:showVal val="0"/>
          <c:showCatName val="0"/>
          <c:showSerName val="0"/>
          <c:showPercent val="0"/>
          <c:showBubbleSize val="0"/>
        </c:dLbls>
        <c:gapWidth val="50"/>
        <c:overlap val="100"/>
        <c:axId val="228595584"/>
        <c:axId val="228597120"/>
      </c:barChart>
      <c:catAx>
        <c:axId val="228595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597120"/>
        <c:crosses val="autoZero"/>
        <c:auto val="1"/>
        <c:lblAlgn val="ctr"/>
        <c:lblOffset val="100"/>
        <c:tickLblSkip val="1"/>
        <c:tickMarkSkip val="1"/>
        <c:noMultiLvlLbl val="0"/>
      </c:catAx>
      <c:valAx>
        <c:axId val="228597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595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E3C-4A50-8318-389190975917}"/>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E3C-4A50-8318-389190975917}"/>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E3C-4A50-8318-389190975917}"/>
            </c:ext>
          </c:extLst>
        </c:ser>
        <c:dLbls>
          <c:showLegendKey val="0"/>
          <c:showVal val="0"/>
          <c:showCatName val="0"/>
          <c:showSerName val="0"/>
          <c:showPercent val="0"/>
          <c:showBubbleSize val="0"/>
        </c:dLbls>
        <c:gapWidth val="50"/>
        <c:overlap val="100"/>
        <c:axId val="228720640"/>
        <c:axId val="228722176"/>
      </c:barChart>
      <c:catAx>
        <c:axId val="228720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722176"/>
        <c:crosses val="autoZero"/>
        <c:auto val="1"/>
        <c:lblAlgn val="ctr"/>
        <c:lblOffset val="100"/>
        <c:tickLblSkip val="1"/>
        <c:tickMarkSkip val="1"/>
        <c:noMultiLvlLbl val="0"/>
      </c:catAx>
      <c:valAx>
        <c:axId val="228722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720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Centre</c:v>
                </c:pt>
                <c:pt idx="1">
                  <c:v>Est</c:v>
                </c:pt>
                <c:pt idx="2">
                  <c:v>Nord</c:v>
                </c:pt>
                <c:pt idx="3">
                  <c:v>Ouest</c:v>
                </c:pt>
                <c:pt idx="4">
                  <c:v>Sud</c:v>
                </c:pt>
              </c:strCache>
            </c:strRef>
          </c:cat>
          <c:val>
            <c:numRef>
              <c:f>MICS05!$R$222:$V$222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865-4286-9E0C-89E8347F6CEF}"/>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Centre</c:v>
                </c:pt>
                <c:pt idx="1">
                  <c:v>Est</c:v>
                </c:pt>
                <c:pt idx="2">
                  <c:v>Nord</c:v>
                </c:pt>
                <c:pt idx="3">
                  <c:v>Ouest</c:v>
                </c:pt>
                <c:pt idx="4">
                  <c:v>Sud</c:v>
                </c:pt>
              </c:strCache>
            </c:strRef>
          </c:cat>
          <c:val>
            <c:numRef>
              <c:f>MICS05!$R$223:$V$223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865-4286-9E0C-89E8347F6CEF}"/>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Centre</c:v>
                </c:pt>
                <c:pt idx="1">
                  <c:v>Est</c:v>
                </c:pt>
                <c:pt idx="2">
                  <c:v>Nord</c:v>
                </c:pt>
                <c:pt idx="3">
                  <c:v>Ouest</c:v>
                </c:pt>
                <c:pt idx="4">
                  <c:v>Sud</c:v>
                </c:pt>
              </c:strCache>
            </c:strRef>
          </c:cat>
          <c:val>
            <c:numRef>
              <c:f>MICS05!$R$224:$V$224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865-4286-9E0C-89E8347F6CEF}"/>
            </c:ext>
          </c:extLst>
        </c:ser>
        <c:dLbls>
          <c:showLegendKey val="0"/>
          <c:showVal val="0"/>
          <c:showCatName val="0"/>
          <c:showSerName val="0"/>
          <c:showPercent val="0"/>
          <c:showBubbleSize val="0"/>
        </c:dLbls>
        <c:gapWidth val="50"/>
        <c:overlap val="100"/>
        <c:axId val="228774272"/>
        <c:axId val="228775808"/>
      </c:barChart>
      <c:catAx>
        <c:axId val="22877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775808"/>
        <c:crosses val="autoZero"/>
        <c:auto val="1"/>
        <c:lblAlgn val="ctr"/>
        <c:lblOffset val="100"/>
        <c:tickLblSkip val="1"/>
        <c:tickMarkSkip val="1"/>
        <c:noMultiLvlLbl val="0"/>
      </c:catAx>
      <c:valAx>
        <c:axId val="22877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77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E86-4A1A-A059-F7C182753D02}"/>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E86-4A1A-A059-F7C182753D02}"/>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E86-4A1A-A059-F7C182753D02}"/>
            </c:ext>
          </c:extLst>
        </c:ser>
        <c:dLbls>
          <c:showLegendKey val="0"/>
          <c:showVal val="0"/>
          <c:showCatName val="0"/>
          <c:showSerName val="0"/>
          <c:showPercent val="0"/>
          <c:showBubbleSize val="0"/>
        </c:dLbls>
        <c:gapWidth val="50"/>
        <c:overlap val="100"/>
        <c:axId val="229077760"/>
        <c:axId val="229079296"/>
      </c:barChart>
      <c:catAx>
        <c:axId val="229077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079296"/>
        <c:crosses val="autoZero"/>
        <c:auto val="1"/>
        <c:lblAlgn val="ctr"/>
        <c:lblOffset val="100"/>
        <c:tickLblSkip val="1"/>
        <c:tickMarkSkip val="1"/>
        <c:noMultiLvlLbl val="0"/>
      </c:catAx>
      <c:valAx>
        <c:axId val="229079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077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MICS05!$H$18:$L$18</c:f>
              <c:numCache>
                <c:formatCode>###0.0</c:formatCode>
                <c:ptCount val="5"/>
                <c:pt idx="0">
                  <c:v>36.350824650665928</c:v>
                </c:pt>
                <c:pt idx="1">
                  <c:v>62.119710152267317</c:v>
                </c:pt>
                <c:pt idx="2">
                  <c:v>73.921614538992799</c:v>
                </c:pt>
                <c:pt idx="3">
                  <c:v>90.438123086108405</c:v>
                </c:pt>
                <c:pt idx="4">
                  <c:v>99.900285330873601</c:v>
                </c:pt>
              </c:numCache>
            </c:numRef>
          </c:val>
          <c:extLst>
            <c:ext xmlns:c16="http://schemas.microsoft.com/office/drawing/2014/chart" uri="{C3380CC4-5D6E-409C-BE32-E72D297353CC}">
              <c16:uniqueId val="{00000000-F4A7-4CF9-B892-3687C576520A}"/>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MICS05!$H$19:$L$19</c:f>
              <c:numCache>
                <c:formatCode>###0.0</c:formatCode>
                <c:ptCount val="5"/>
                <c:pt idx="0">
                  <c:v>14.073930236419379</c:v>
                </c:pt>
                <c:pt idx="1">
                  <c:v>12.134070643389407</c:v>
                </c:pt>
                <c:pt idx="2">
                  <c:v>7.3223466371606518</c:v>
                </c:pt>
                <c:pt idx="3">
                  <c:v>3.0182994439077828</c:v>
                </c:pt>
                <c:pt idx="4">
                  <c:v>0</c:v>
                </c:pt>
              </c:numCache>
            </c:numRef>
          </c:val>
          <c:extLst>
            <c:ext xmlns:c16="http://schemas.microsoft.com/office/drawing/2014/chart" uri="{C3380CC4-5D6E-409C-BE32-E72D297353CC}">
              <c16:uniqueId val="{00000001-F4A7-4CF9-B892-3687C576520A}"/>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MICS05!$H$20:$L$20</c:f>
              <c:numCache>
                <c:formatCode>###0.0</c:formatCode>
                <c:ptCount val="5"/>
                <c:pt idx="0">
                  <c:v>19.147957418092968</c:v>
                </c:pt>
                <c:pt idx="1">
                  <c:v>19.26086574637872</c:v>
                </c:pt>
                <c:pt idx="2">
                  <c:v>12.583890283526475</c:v>
                </c:pt>
                <c:pt idx="3">
                  <c:v>4.6604056379501175</c:v>
                </c:pt>
                <c:pt idx="4">
                  <c:v>9.9714669126399258E-2</c:v>
                </c:pt>
              </c:numCache>
            </c:numRef>
          </c:val>
          <c:extLst>
            <c:ext xmlns:c16="http://schemas.microsoft.com/office/drawing/2014/chart" uri="{C3380CC4-5D6E-409C-BE32-E72D297353CC}">
              <c16:uniqueId val="{00000002-F4A7-4CF9-B892-3687C576520A}"/>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MICS05!$H$21:$L$21</c:f>
              <c:numCache>
                <c:formatCode>###0.0</c:formatCode>
                <c:ptCount val="5"/>
                <c:pt idx="0">
                  <c:v>30.427287694821725</c:v>
                </c:pt>
                <c:pt idx="1">
                  <c:v>6.485353457964556</c:v>
                </c:pt>
                <c:pt idx="2">
                  <c:v>6.172148540320074</c:v>
                </c:pt>
                <c:pt idx="3">
                  <c:v>1.8831718320336952</c:v>
                </c:pt>
                <c:pt idx="4">
                  <c:v>0</c:v>
                </c:pt>
              </c:numCache>
            </c:numRef>
          </c:val>
          <c:extLst>
            <c:ext xmlns:c16="http://schemas.microsoft.com/office/drawing/2014/chart" uri="{C3380CC4-5D6E-409C-BE32-E72D297353CC}">
              <c16:uniqueId val="{00000003-F4A7-4CF9-B892-3687C576520A}"/>
            </c:ext>
          </c:extLst>
        </c:ser>
        <c:dLbls>
          <c:showLegendKey val="0"/>
          <c:showVal val="0"/>
          <c:showCatName val="0"/>
          <c:showSerName val="0"/>
          <c:showPercent val="0"/>
          <c:showBubbleSize val="0"/>
        </c:dLbls>
        <c:gapWidth val="50"/>
        <c:overlap val="100"/>
        <c:axId val="229169408"/>
        <c:axId val="229179392"/>
      </c:barChart>
      <c:catAx>
        <c:axId val="229169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179392"/>
        <c:crosses val="autoZero"/>
        <c:auto val="1"/>
        <c:lblAlgn val="ctr"/>
        <c:lblOffset val="100"/>
        <c:tickLblSkip val="1"/>
        <c:tickMarkSkip val="1"/>
        <c:noMultiLvlLbl val="0"/>
      </c:catAx>
      <c:valAx>
        <c:axId val="229179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169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MICS05!$H$124:$L$124</c:f>
              <c:numCache>
                <c:formatCode>###0.0</c:formatCode>
                <c:ptCount val="5"/>
                <c:pt idx="0">
                  <c:v>23.378683446000377</c:v>
                </c:pt>
                <c:pt idx="1">
                  <c:v>12.873240691247066</c:v>
                </c:pt>
                <c:pt idx="2">
                  <c:v>15.978006570165396</c:v>
                </c:pt>
                <c:pt idx="3">
                  <c:v>50.695034383459095</c:v>
                </c:pt>
                <c:pt idx="4">
                  <c:v>90.634844160304922</c:v>
                </c:pt>
              </c:numCache>
            </c:numRef>
          </c:val>
          <c:extLst>
            <c:ext xmlns:c16="http://schemas.microsoft.com/office/drawing/2014/chart" uri="{C3380CC4-5D6E-409C-BE32-E72D297353CC}">
              <c16:uniqueId val="{00000000-B3DE-4A42-BE65-BAF89E55C756}"/>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MICS05!$H$125:$L$125</c:f>
              <c:numCache>
                <c:formatCode>###0.0</c:formatCode>
                <c:ptCount val="5"/>
                <c:pt idx="0">
                  <c:v>19.624228042330447</c:v>
                </c:pt>
                <c:pt idx="1">
                  <c:v>53.667049251542743</c:v>
                </c:pt>
                <c:pt idx="2">
                  <c:v>67.678484200767343</c:v>
                </c:pt>
                <c:pt idx="3">
                  <c:v>40.516468048784226</c:v>
                </c:pt>
                <c:pt idx="4">
                  <c:v>8.8793767289879089</c:v>
                </c:pt>
              </c:numCache>
            </c:numRef>
          </c:val>
          <c:extLst>
            <c:ext xmlns:c16="http://schemas.microsoft.com/office/drawing/2014/chart" uri="{C3380CC4-5D6E-409C-BE32-E72D297353CC}">
              <c16:uniqueId val="{00000001-B3DE-4A42-BE65-BAF89E55C756}"/>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MICS05!$H$126:$L$126</c:f>
              <c:numCache>
                <c:formatCode>###0.0</c:formatCode>
                <c:ptCount val="5"/>
                <c:pt idx="0">
                  <c:v>55.965064768412354</c:v>
                </c:pt>
                <c:pt idx="1">
                  <c:v>30.621718276232045</c:v>
                </c:pt>
                <c:pt idx="2">
                  <c:v>16.343509229067266</c:v>
                </c:pt>
                <c:pt idx="3">
                  <c:v>8.7884975677566786</c:v>
                </c:pt>
                <c:pt idx="4">
                  <c:v>0.48577911070716873</c:v>
                </c:pt>
              </c:numCache>
            </c:numRef>
          </c:val>
          <c:extLst>
            <c:ext xmlns:c16="http://schemas.microsoft.com/office/drawing/2014/chart" uri="{C3380CC4-5D6E-409C-BE32-E72D297353CC}">
              <c16:uniqueId val="{00000002-B3DE-4A42-BE65-BAF89E55C756}"/>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MICS05!$H$127:$L$127</c:f>
              <c:numCache>
                <c:formatCode>###0.0</c:formatCode>
                <c:ptCount val="5"/>
                <c:pt idx="0">
                  <c:v>1.0320237432568251</c:v>
                </c:pt>
                <c:pt idx="1">
                  <c:v>2.8379917809781503</c:v>
                </c:pt>
                <c:pt idx="2">
                  <c:v>0</c:v>
                </c:pt>
                <c:pt idx="3">
                  <c:v>0</c:v>
                </c:pt>
                <c:pt idx="4">
                  <c:v>0</c:v>
                </c:pt>
              </c:numCache>
            </c:numRef>
          </c:val>
          <c:extLst>
            <c:ext xmlns:c16="http://schemas.microsoft.com/office/drawing/2014/chart" uri="{C3380CC4-5D6E-409C-BE32-E72D297353CC}">
              <c16:uniqueId val="{00000003-B3DE-4A42-BE65-BAF89E55C756}"/>
            </c:ext>
          </c:extLst>
        </c:ser>
        <c:dLbls>
          <c:showLegendKey val="0"/>
          <c:showVal val="0"/>
          <c:showCatName val="0"/>
          <c:showSerName val="0"/>
          <c:showPercent val="0"/>
          <c:showBubbleSize val="0"/>
        </c:dLbls>
        <c:gapWidth val="50"/>
        <c:overlap val="100"/>
        <c:axId val="229240832"/>
        <c:axId val="229242368"/>
      </c:barChart>
      <c:catAx>
        <c:axId val="229240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242368"/>
        <c:crosses val="autoZero"/>
        <c:auto val="1"/>
        <c:lblAlgn val="ctr"/>
        <c:lblOffset val="100"/>
        <c:tickLblSkip val="1"/>
        <c:tickMarkSkip val="1"/>
        <c:noMultiLvlLbl val="0"/>
      </c:catAx>
      <c:valAx>
        <c:axId val="229242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240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A91-4912-8ADA-4E18ADA176B4}"/>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A91-4912-8ADA-4E18ADA176B4}"/>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A91-4912-8ADA-4E18ADA176B4}"/>
            </c:ext>
          </c:extLst>
        </c:ser>
        <c:dLbls>
          <c:showLegendKey val="0"/>
          <c:showVal val="0"/>
          <c:showCatName val="0"/>
          <c:showSerName val="0"/>
          <c:showPercent val="0"/>
          <c:showBubbleSize val="0"/>
        </c:dLbls>
        <c:gapWidth val="50"/>
        <c:overlap val="100"/>
        <c:axId val="229626240"/>
        <c:axId val="229627776"/>
      </c:barChart>
      <c:catAx>
        <c:axId val="22962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627776"/>
        <c:crosses val="autoZero"/>
        <c:auto val="1"/>
        <c:lblAlgn val="ctr"/>
        <c:lblOffset val="100"/>
        <c:tickLblSkip val="1"/>
        <c:tickMarkSkip val="1"/>
        <c:noMultiLvlLbl val="0"/>
      </c:catAx>
      <c:valAx>
        <c:axId val="22962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62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MICS05!$C$124:$G$124</c:f>
              <c:numCache>
                <c:formatCode>###0.0</c:formatCode>
                <c:ptCount val="5"/>
                <c:pt idx="0">
                  <c:v>40.764221104051195</c:v>
                </c:pt>
                <c:pt idx="1">
                  <c:v>43.746787150208441</c:v>
                </c:pt>
                <c:pt idx="2">
                  <c:v>46.039632925690647</c:v>
                </c:pt>
                <c:pt idx="3">
                  <c:v>49.804052258641988</c:v>
                </c:pt>
                <c:pt idx="4">
                  <c:v>52.734471183889482</c:v>
                </c:pt>
              </c:numCache>
            </c:numRef>
          </c:val>
          <c:extLst>
            <c:ext xmlns:c16="http://schemas.microsoft.com/office/drawing/2014/chart" uri="{C3380CC4-5D6E-409C-BE32-E72D297353CC}">
              <c16:uniqueId val="{00000000-479B-4686-B4B9-60A8C4B303AF}"/>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MICS05!$C$125:$G$125</c:f>
              <c:numCache>
                <c:formatCode>###0.0</c:formatCode>
                <c:ptCount val="5"/>
                <c:pt idx="0">
                  <c:v>6.7495028839728448</c:v>
                </c:pt>
                <c:pt idx="1">
                  <c:v>5.7891563836775743</c:v>
                </c:pt>
                <c:pt idx="2">
                  <c:v>6.2233610529726766</c:v>
                </c:pt>
                <c:pt idx="3">
                  <c:v>4.6844075821451909</c:v>
                </c:pt>
                <c:pt idx="4">
                  <c:v>14.523003064692416</c:v>
                </c:pt>
              </c:numCache>
            </c:numRef>
          </c:val>
          <c:extLst>
            <c:ext xmlns:c16="http://schemas.microsoft.com/office/drawing/2014/chart" uri="{C3380CC4-5D6E-409C-BE32-E72D297353CC}">
              <c16:uniqueId val="{00000001-479B-4686-B4B9-60A8C4B303AF}"/>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MICS05!$C$126:$G$126</c:f>
              <c:numCache>
                <c:formatCode>###0.0</c:formatCode>
                <c:ptCount val="5"/>
                <c:pt idx="0">
                  <c:v>43.440828934091897</c:v>
                </c:pt>
                <c:pt idx="1">
                  <c:v>47.635724962894699</c:v>
                </c:pt>
                <c:pt idx="2">
                  <c:v>46.074400806469271</c:v>
                </c:pt>
                <c:pt idx="3">
                  <c:v>44.206065926272473</c:v>
                </c:pt>
                <c:pt idx="4">
                  <c:v>32.327465392709719</c:v>
                </c:pt>
              </c:numCache>
            </c:numRef>
          </c:val>
          <c:extLst>
            <c:ext xmlns:c16="http://schemas.microsoft.com/office/drawing/2014/chart" uri="{C3380CC4-5D6E-409C-BE32-E72D297353CC}">
              <c16:uniqueId val="{00000002-479B-4686-B4B9-60A8C4B303AF}"/>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MICS05!$C$127:$G$127</c:f>
              <c:numCache>
                <c:formatCode>###0.0</c:formatCode>
                <c:ptCount val="5"/>
                <c:pt idx="0">
                  <c:v>9.0454470778840648</c:v>
                </c:pt>
                <c:pt idx="1">
                  <c:v>2.8283315032192866</c:v>
                </c:pt>
                <c:pt idx="2">
                  <c:v>1.6626052148674044</c:v>
                </c:pt>
                <c:pt idx="3">
                  <c:v>1.3054742329403446</c:v>
                </c:pt>
                <c:pt idx="4">
                  <c:v>0.4150603587083822</c:v>
                </c:pt>
              </c:numCache>
            </c:numRef>
          </c:val>
          <c:extLst>
            <c:ext xmlns:c16="http://schemas.microsoft.com/office/drawing/2014/chart" uri="{C3380CC4-5D6E-409C-BE32-E72D297353CC}">
              <c16:uniqueId val="{00000003-479B-4686-B4B9-60A8C4B303AF}"/>
            </c:ext>
          </c:extLst>
        </c:ser>
        <c:dLbls>
          <c:showLegendKey val="0"/>
          <c:showVal val="0"/>
          <c:showCatName val="0"/>
          <c:showSerName val="0"/>
          <c:showPercent val="0"/>
          <c:showBubbleSize val="0"/>
        </c:dLbls>
        <c:gapWidth val="50"/>
        <c:overlap val="100"/>
        <c:axId val="228654464"/>
        <c:axId val="228660352"/>
      </c:barChart>
      <c:catAx>
        <c:axId val="228654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660352"/>
        <c:crosses val="autoZero"/>
        <c:auto val="1"/>
        <c:lblAlgn val="ctr"/>
        <c:lblOffset val="100"/>
        <c:tickLblSkip val="1"/>
        <c:tickMarkSkip val="1"/>
        <c:noMultiLvlLbl val="0"/>
      </c:catAx>
      <c:valAx>
        <c:axId val="228660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654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MICS05!$M$124:$Q$124</c:f>
              <c:numCache>
                <c:formatCode>###0.0</c:formatCode>
                <c:ptCount val="5"/>
                <c:pt idx="0">
                  <c:v>40.798369486404994</c:v>
                </c:pt>
                <c:pt idx="1">
                  <c:v>42.970130962851684</c:v>
                </c:pt>
                <c:pt idx="2">
                  <c:v>45.885909096145568</c:v>
                </c:pt>
                <c:pt idx="3">
                  <c:v>48.004844651086096</c:v>
                </c:pt>
                <c:pt idx="4">
                  <c:v>53.03286718002105</c:v>
                </c:pt>
              </c:numCache>
            </c:numRef>
          </c:val>
          <c:extLst>
            <c:ext xmlns:c16="http://schemas.microsoft.com/office/drawing/2014/chart" uri="{C3380CC4-5D6E-409C-BE32-E72D297353CC}">
              <c16:uniqueId val="{00000000-25A5-4A1D-86EC-B99912FB6FEC}"/>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MICS05!$M$125:$Q$125</c:f>
              <c:numCache>
                <c:formatCode>###0.0</c:formatCode>
                <c:ptCount val="5"/>
                <c:pt idx="0">
                  <c:v>6.4361079308216471</c:v>
                </c:pt>
                <c:pt idx="1">
                  <c:v>6.2129338942730303</c:v>
                </c:pt>
                <c:pt idx="2">
                  <c:v>5.8353337679938519</c:v>
                </c:pt>
                <c:pt idx="3">
                  <c:v>5.0218434917240593</c:v>
                </c:pt>
                <c:pt idx="4">
                  <c:v>6.2774730117405939</c:v>
                </c:pt>
              </c:numCache>
            </c:numRef>
          </c:val>
          <c:extLst>
            <c:ext xmlns:c16="http://schemas.microsoft.com/office/drawing/2014/chart" uri="{C3380CC4-5D6E-409C-BE32-E72D297353CC}">
              <c16:uniqueId val="{00000001-25A5-4A1D-86EC-B99912FB6FEC}"/>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MICS05!$M$126:$Q$126</c:f>
              <c:numCache>
                <c:formatCode>###0.0</c:formatCode>
                <c:ptCount val="5"/>
                <c:pt idx="0">
                  <c:v>43.590956637920982</c:v>
                </c:pt>
                <c:pt idx="1">
                  <c:v>47.611242139573648</c:v>
                </c:pt>
                <c:pt idx="2">
                  <c:v>46.504010671547348</c:v>
                </c:pt>
                <c:pt idx="3">
                  <c:v>45.694715982709319</c:v>
                </c:pt>
                <c:pt idx="4">
                  <c:v>40.241410446896381</c:v>
                </c:pt>
              </c:numCache>
            </c:numRef>
          </c:val>
          <c:extLst>
            <c:ext xmlns:c16="http://schemas.microsoft.com/office/drawing/2014/chart" uri="{C3380CC4-5D6E-409C-BE32-E72D297353CC}">
              <c16:uniqueId val="{00000002-25A5-4A1D-86EC-B99912FB6FEC}"/>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MICS05!$M$127:$Q$127</c:f>
              <c:numCache>
                <c:formatCode>###0.0</c:formatCode>
                <c:ptCount val="5"/>
                <c:pt idx="0">
                  <c:v>9.1745659448523735</c:v>
                </c:pt>
                <c:pt idx="1">
                  <c:v>3.2056930033016391</c:v>
                </c:pt>
                <c:pt idx="2">
                  <c:v>1.7747464643132296</c:v>
                </c:pt>
                <c:pt idx="3">
                  <c:v>1.2785958744805204</c:v>
                </c:pt>
                <c:pt idx="4">
                  <c:v>0.44824936134197374</c:v>
                </c:pt>
              </c:numCache>
            </c:numRef>
          </c:val>
          <c:extLst>
            <c:ext xmlns:c16="http://schemas.microsoft.com/office/drawing/2014/chart" uri="{C3380CC4-5D6E-409C-BE32-E72D297353CC}">
              <c16:uniqueId val="{00000003-25A5-4A1D-86EC-B99912FB6FEC}"/>
            </c:ext>
          </c:extLst>
        </c:ser>
        <c:dLbls>
          <c:showLegendKey val="0"/>
          <c:showVal val="0"/>
          <c:showCatName val="0"/>
          <c:showSerName val="0"/>
          <c:showPercent val="0"/>
          <c:showBubbleSize val="0"/>
        </c:dLbls>
        <c:gapWidth val="50"/>
        <c:overlap val="100"/>
        <c:axId val="228540800"/>
        <c:axId val="228542336"/>
      </c:barChart>
      <c:catAx>
        <c:axId val="228540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542336"/>
        <c:crosses val="autoZero"/>
        <c:auto val="1"/>
        <c:lblAlgn val="ctr"/>
        <c:lblOffset val="100"/>
        <c:tickLblSkip val="1"/>
        <c:tickMarkSkip val="1"/>
        <c:noMultiLvlLbl val="0"/>
      </c:catAx>
      <c:valAx>
        <c:axId val="228542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540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'DHS10'!$M$18:$Q$18</c:f>
              <c:numCache>
                <c:formatCode>###0.0</c:formatCode>
                <c:ptCount val="5"/>
                <c:pt idx="0">
                  <c:v>44.88636474787387</c:v>
                </c:pt>
                <c:pt idx="1">
                  <c:v>51.666617010762685</c:v>
                </c:pt>
                <c:pt idx="2">
                  <c:v>49.806909259659299</c:v>
                </c:pt>
                <c:pt idx="3">
                  <c:v>52.433458222401256</c:v>
                </c:pt>
                <c:pt idx="4">
                  <c:v>55.160068503331125</c:v>
                </c:pt>
              </c:numCache>
            </c:numRef>
          </c:val>
          <c:extLst>
            <c:ext xmlns:c16="http://schemas.microsoft.com/office/drawing/2014/chart" uri="{C3380CC4-5D6E-409C-BE32-E72D297353CC}">
              <c16:uniqueId val="{00000000-74DD-4C23-8BEB-799E5C92546A}"/>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'DHS10'!$M$19:$Q$19</c:f>
              <c:numCache>
                <c:formatCode>###0.0</c:formatCode>
                <c:ptCount val="5"/>
                <c:pt idx="0">
                  <c:v>23.689163610158246</c:v>
                </c:pt>
                <c:pt idx="1">
                  <c:v>21.475788244975302</c:v>
                </c:pt>
                <c:pt idx="2">
                  <c:v>24.780592081663002</c:v>
                </c:pt>
                <c:pt idx="3">
                  <c:v>23.213025176309703</c:v>
                </c:pt>
                <c:pt idx="4">
                  <c:v>24.674024912363439</c:v>
                </c:pt>
              </c:numCache>
            </c:numRef>
          </c:val>
          <c:extLst>
            <c:ext xmlns:c16="http://schemas.microsoft.com/office/drawing/2014/chart" uri="{C3380CC4-5D6E-409C-BE32-E72D297353CC}">
              <c16:uniqueId val="{00000001-74DD-4C23-8BEB-799E5C92546A}"/>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'DHS10'!$M$20:$Q$20</c:f>
              <c:numCache>
                <c:formatCode>###0.0</c:formatCode>
                <c:ptCount val="5"/>
                <c:pt idx="0">
                  <c:v>19.406141416088598</c:v>
                </c:pt>
                <c:pt idx="1">
                  <c:v>18.614024228909454</c:v>
                </c:pt>
                <c:pt idx="2">
                  <c:v>15.773154242464003</c:v>
                </c:pt>
                <c:pt idx="3">
                  <c:v>14.264832495206365</c:v>
                </c:pt>
                <c:pt idx="4">
                  <c:v>13.131960312624825</c:v>
                </c:pt>
              </c:numCache>
            </c:numRef>
          </c:val>
          <c:extLst>
            <c:ext xmlns:c16="http://schemas.microsoft.com/office/drawing/2014/chart" uri="{C3380CC4-5D6E-409C-BE32-E72D297353CC}">
              <c16:uniqueId val="{00000002-74DD-4C23-8BEB-799E5C92546A}"/>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'DHS10'!$M$21:$Q$21</c:f>
              <c:numCache>
                <c:formatCode>###0.0</c:formatCode>
                <c:ptCount val="5"/>
                <c:pt idx="0">
                  <c:v>12.018330225879286</c:v>
                </c:pt>
                <c:pt idx="1">
                  <c:v>8.2435705153525589</c:v>
                </c:pt>
                <c:pt idx="2">
                  <c:v>9.6393444162136959</c:v>
                </c:pt>
                <c:pt idx="3">
                  <c:v>10.088684106082676</c:v>
                </c:pt>
                <c:pt idx="4">
                  <c:v>7.0339462716806107</c:v>
                </c:pt>
              </c:numCache>
            </c:numRef>
          </c:val>
          <c:extLst>
            <c:ext xmlns:c16="http://schemas.microsoft.com/office/drawing/2014/chart" uri="{C3380CC4-5D6E-409C-BE32-E72D297353CC}">
              <c16:uniqueId val="{00000003-74DD-4C23-8BEB-799E5C92546A}"/>
            </c:ext>
          </c:extLst>
        </c:ser>
        <c:dLbls>
          <c:showLegendKey val="0"/>
          <c:showVal val="0"/>
          <c:showCatName val="0"/>
          <c:showSerName val="0"/>
          <c:showPercent val="0"/>
          <c:showBubbleSize val="0"/>
        </c:dLbls>
        <c:gapWidth val="50"/>
        <c:overlap val="100"/>
        <c:axId val="215392640"/>
        <c:axId val="215394176"/>
      </c:barChart>
      <c:catAx>
        <c:axId val="215392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94176"/>
        <c:crosses val="autoZero"/>
        <c:auto val="1"/>
        <c:lblAlgn val="ctr"/>
        <c:lblOffset val="100"/>
        <c:tickLblSkip val="1"/>
        <c:tickMarkSkip val="1"/>
        <c:noMultiLvlLbl val="0"/>
      </c:catAx>
      <c:valAx>
        <c:axId val="215394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92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'DHS10'!$R$15:$V$15</c:f>
              <c:strCache>
                <c:ptCount val="5"/>
                <c:pt idx="0">
                  <c:v>Bujumbura</c:v>
                </c:pt>
                <c:pt idx="1">
                  <c:v>Centre-East</c:v>
                </c:pt>
                <c:pt idx="2">
                  <c:v>North</c:v>
                </c:pt>
                <c:pt idx="3">
                  <c:v>South</c:v>
                </c:pt>
                <c:pt idx="4">
                  <c:v>West</c:v>
                </c:pt>
              </c:strCache>
            </c:strRef>
          </c:cat>
          <c:val>
            <c:numRef>
              <c:f>'DHS10'!$R$18:$V$18</c:f>
              <c:numCache>
                <c:formatCode>###0.0</c:formatCode>
                <c:ptCount val="5"/>
                <c:pt idx="0">
                  <c:v>88.143064153729654</c:v>
                </c:pt>
                <c:pt idx="1">
                  <c:v>55.27141857163808</c:v>
                </c:pt>
                <c:pt idx="2">
                  <c:v>50.314864845420509</c:v>
                </c:pt>
                <c:pt idx="3">
                  <c:v>50.830948475281467</c:v>
                </c:pt>
                <c:pt idx="4">
                  <c:v>47.925209920777824</c:v>
                </c:pt>
              </c:numCache>
            </c:numRef>
          </c:val>
          <c:extLst>
            <c:ext xmlns:c16="http://schemas.microsoft.com/office/drawing/2014/chart" uri="{C3380CC4-5D6E-409C-BE32-E72D297353CC}">
              <c16:uniqueId val="{00000000-BDDC-4BF1-802D-AD4BEA021889}"/>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'DHS10'!$R$15:$V$15</c:f>
              <c:strCache>
                <c:ptCount val="5"/>
                <c:pt idx="0">
                  <c:v>Bujumbura</c:v>
                </c:pt>
                <c:pt idx="1">
                  <c:v>Centre-East</c:v>
                </c:pt>
                <c:pt idx="2">
                  <c:v>North</c:v>
                </c:pt>
                <c:pt idx="3">
                  <c:v>South</c:v>
                </c:pt>
                <c:pt idx="4">
                  <c:v>West</c:v>
                </c:pt>
              </c:strCache>
            </c:strRef>
          </c:cat>
          <c:val>
            <c:numRef>
              <c:f>'DHS10'!$R$19:$V$19</c:f>
              <c:numCache>
                <c:formatCode>###0.0</c:formatCode>
                <c:ptCount val="5"/>
                <c:pt idx="0">
                  <c:v>2.5151840169454727</c:v>
                </c:pt>
                <c:pt idx="1">
                  <c:v>23.521313330377552</c:v>
                </c:pt>
                <c:pt idx="2">
                  <c:v>31.584576762393628</c:v>
                </c:pt>
                <c:pt idx="3">
                  <c:v>17.304447168648984</c:v>
                </c:pt>
                <c:pt idx="4">
                  <c:v>16.760128192939213</c:v>
                </c:pt>
              </c:numCache>
            </c:numRef>
          </c:val>
          <c:extLst>
            <c:ext xmlns:c16="http://schemas.microsoft.com/office/drawing/2014/chart" uri="{C3380CC4-5D6E-409C-BE32-E72D297353CC}">
              <c16:uniqueId val="{00000001-BDDC-4BF1-802D-AD4BEA021889}"/>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'DHS10'!$R$15:$V$15</c:f>
              <c:strCache>
                <c:ptCount val="5"/>
                <c:pt idx="0">
                  <c:v>Bujumbura</c:v>
                </c:pt>
                <c:pt idx="1">
                  <c:v>Centre-East</c:v>
                </c:pt>
                <c:pt idx="2">
                  <c:v>North</c:v>
                </c:pt>
                <c:pt idx="3">
                  <c:v>South</c:v>
                </c:pt>
                <c:pt idx="4">
                  <c:v>West</c:v>
                </c:pt>
              </c:strCache>
            </c:strRef>
          </c:cat>
          <c:val>
            <c:numRef>
              <c:f>'DHS10'!$R$20:$V$20</c:f>
              <c:numCache>
                <c:formatCode>###0.0</c:formatCode>
                <c:ptCount val="5"/>
                <c:pt idx="0">
                  <c:v>8.8894367766044571</c:v>
                </c:pt>
                <c:pt idx="1">
                  <c:v>16.558894318007724</c:v>
                </c:pt>
                <c:pt idx="2">
                  <c:v>12.147091962805723</c:v>
                </c:pt>
                <c:pt idx="3">
                  <c:v>15.915546081189841</c:v>
                </c:pt>
                <c:pt idx="4">
                  <c:v>23.755579773016489</c:v>
                </c:pt>
              </c:numCache>
            </c:numRef>
          </c:val>
          <c:extLst>
            <c:ext xmlns:c16="http://schemas.microsoft.com/office/drawing/2014/chart" uri="{C3380CC4-5D6E-409C-BE32-E72D297353CC}">
              <c16:uniqueId val="{00000002-BDDC-4BF1-802D-AD4BEA021889}"/>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'DHS10'!$R$15:$V$15</c:f>
              <c:strCache>
                <c:ptCount val="5"/>
                <c:pt idx="0">
                  <c:v>Bujumbura</c:v>
                </c:pt>
                <c:pt idx="1">
                  <c:v>Centre-East</c:v>
                </c:pt>
                <c:pt idx="2">
                  <c:v>North</c:v>
                </c:pt>
                <c:pt idx="3">
                  <c:v>South</c:v>
                </c:pt>
                <c:pt idx="4">
                  <c:v>West</c:v>
                </c:pt>
              </c:strCache>
            </c:strRef>
          </c:cat>
          <c:val>
            <c:numRef>
              <c:f>'DHS10'!$R$21:$V$21</c:f>
              <c:numCache>
                <c:formatCode>###0.0</c:formatCode>
                <c:ptCount val="5"/>
                <c:pt idx="0">
                  <c:v>0.45231505272041683</c:v>
                </c:pt>
                <c:pt idx="1">
                  <c:v>4.6483737799766427</c:v>
                </c:pt>
                <c:pt idx="2">
                  <c:v>5.9534664293801409</c:v>
                </c:pt>
                <c:pt idx="3">
                  <c:v>15.949058274879707</c:v>
                </c:pt>
                <c:pt idx="4">
                  <c:v>11.559082113266474</c:v>
                </c:pt>
              </c:numCache>
            </c:numRef>
          </c:val>
          <c:extLst>
            <c:ext xmlns:c16="http://schemas.microsoft.com/office/drawing/2014/chart" uri="{C3380CC4-5D6E-409C-BE32-E72D297353CC}">
              <c16:uniqueId val="{00000003-BDDC-4BF1-802D-AD4BEA021889}"/>
            </c:ext>
          </c:extLst>
        </c:ser>
        <c:dLbls>
          <c:showLegendKey val="0"/>
          <c:showVal val="0"/>
          <c:showCatName val="0"/>
          <c:showSerName val="0"/>
          <c:showPercent val="0"/>
          <c:showBubbleSize val="0"/>
        </c:dLbls>
        <c:gapWidth val="50"/>
        <c:overlap val="100"/>
        <c:axId val="215508864"/>
        <c:axId val="215510400"/>
      </c:barChart>
      <c:catAx>
        <c:axId val="215508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510400"/>
        <c:crosses val="autoZero"/>
        <c:auto val="1"/>
        <c:lblAlgn val="ctr"/>
        <c:lblOffset val="100"/>
        <c:tickLblSkip val="1"/>
        <c:tickMarkSkip val="1"/>
        <c:noMultiLvlLbl val="0"/>
      </c:catAx>
      <c:valAx>
        <c:axId val="215510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508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'DHS10'!$C$18:$G$18</c:f>
              <c:numCache>
                <c:formatCode>###0.0</c:formatCode>
                <c:ptCount val="5"/>
                <c:pt idx="0">
                  <c:v>45.310876232844784</c:v>
                </c:pt>
                <c:pt idx="1">
                  <c:v>50.881169939183891</c:v>
                </c:pt>
                <c:pt idx="2">
                  <c:v>52.248991574098426</c:v>
                </c:pt>
                <c:pt idx="3">
                  <c:v>51.367373158635537</c:v>
                </c:pt>
                <c:pt idx="4">
                  <c:v>68.644022338987639</c:v>
                </c:pt>
              </c:numCache>
            </c:numRef>
          </c:val>
          <c:extLst>
            <c:ext xmlns:c16="http://schemas.microsoft.com/office/drawing/2014/chart" uri="{C3380CC4-5D6E-409C-BE32-E72D297353CC}">
              <c16:uniqueId val="{00000000-12BE-42B0-8CDB-0F9F4C844FAC}"/>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'DHS10'!$C$19:$G$19</c:f>
              <c:numCache>
                <c:formatCode>###0.0</c:formatCode>
                <c:ptCount val="5"/>
                <c:pt idx="0">
                  <c:v>23.372654019897055</c:v>
                </c:pt>
                <c:pt idx="1">
                  <c:v>22.251437692923531</c:v>
                </c:pt>
                <c:pt idx="2">
                  <c:v>23.660959330332417</c:v>
                </c:pt>
                <c:pt idx="3">
                  <c:v>23.716643856076622</c:v>
                </c:pt>
                <c:pt idx="4">
                  <c:v>16.314057007682003</c:v>
                </c:pt>
              </c:numCache>
            </c:numRef>
          </c:val>
          <c:extLst>
            <c:ext xmlns:c16="http://schemas.microsoft.com/office/drawing/2014/chart" uri="{C3380CC4-5D6E-409C-BE32-E72D297353CC}">
              <c16:uniqueId val="{00000001-12BE-42B0-8CDB-0F9F4C844FAC}"/>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'DHS10'!$C$20:$G$20</c:f>
              <c:numCache>
                <c:formatCode>###0.0</c:formatCode>
                <c:ptCount val="5"/>
                <c:pt idx="0">
                  <c:v>19.747337496239666</c:v>
                </c:pt>
                <c:pt idx="1">
                  <c:v>17.996329786122281</c:v>
                </c:pt>
                <c:pt idx="2">
                  <c:v>15.563486678045345</c:v>
                </c:pt>
                <c:pt idx="3">
                  <c:v>14.618153461665022</c:v>
                </c:pt>
                <c:pt idx="4">
                  <c:v>11.69042621428534</c:v>
                </c:pt>
              </c:numCache>
            </c:numRef>
          </c:val>
          <c:extLst>
            <c:ext xmlns:c16="http://schemas.microsoft.com/office/drawing/2014/chart" uri="{C3380CC4-5D6E-409C-BE32-E72D297353CC}">
              <c16:uniqueId val="{00000002-12BE-42B0-8CDB-0F9F4C844FAC}"/>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'DHS10'!$C$21:$G$21</c:f>
              <c:numCache>
                <c:formatCode>###0.0</c:formatCode>
                <c:ptCount val="5"/>
                <c:pt idx="0">
                  <c:v>11.569132251018493</c:v>
                </c:pt>
                <c:pt idx="1">
                  <c:v>8.8710625817702962</c:v>
                </c:pt>
                <c:pt idx="2">
                  <c:v>8.5265624175238113</c:v>
                </c:pt>
                <c:pt idx="3">
                  <c:v>10.297829523622818</c:v>
                </c:pt>
                <c:pt idx="4">
                  <c:v>3.3514944390450183</c:v>
                </c:pt>
              </c:numCache>
            </c:numRef>
          </c:val>
          <c:extLst>
            <c:ext xmlns:c16="http://schemas.microsoft.com/office/drawing/2014/chart" uri="{C3380CC4-5D6E-409C-BE32-E72D297353CC}">
              <c16:uniqueId val="{00000003-12BE-42B0-8CDB-0F9F4C844FAC}"/>
            </c:ext>
          </c:extLst>
        </c:ser>
        <c:dLbls>
          <c:showLegendKey val="0"/>
          <c:showVal val="0"/>
          <c:showCatName val="0"/>
          <c:showSerName val="0"/>
          <c:showPercent val="0"/>
          <c:showBubbleSize val="0"/>
        </c:dLbls>
        <c:gapWidth val="50"/>
        <c:overlap val="100"/>
        <c:axId val="215547264"/>
        <c:axId val="215626880"/>
      </c:barChart>
      <c:catAx>
        <c:axId val="215547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626880"/>
        <c:crosses val="autoZero"/>
        <c:auto val="1"/>
        <c:lblAlgn val="ctr"/>
        <c:lblOffset val="100"/>
        <c:tickLblSkip val="1"/>
        <c:tickMarkSkip val="1"/>
        <c:noMultiLvlLbl val="0"/>
      </c:catAx>
      <c:valAx>
        <c:axId val="21562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547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'DHS10'!$R$121:$V$121</c:f>
              <c:strCache>
                <c:ptCount val="5"/>
                <c:pt idx="0">
                  <c:v>Bujumbura</c:v>
                </c:pt>
                <c:pt idx="1">
                  <c:v>Centre-East</c:v>
                </c:pt>
                <c:pt idx="2">
                  <c:v>North</c:v>
                </c:pt>
                <c:pt idx="3">
                  <c:v>South</c:v>
                </c:pt>
                <c:pt idx="4">
                  <c:v>West</c:v>
                </c:pt>
              </c:strCache>
            </c:strRef>
          </c:cat>
          <c:val>
            <c:numRef>
              <c:f>'DHS10'!$R$124:$V$124</c:f>
              <c:numCache>
                <c:formatCode>###0.0</c:formatCode>
                <c:ptCount val="5"/>
                <c:pt idx="0">
                  <c:v>40.093122468046403</c:v>
                </c:pt>
                <c:pt idx="1">
                  <c:v>40.668699350318327</c:v>
                </c:pt>
                <c:pt idx="2">
                  <c:v>16.606736785999324</c:v>
                </c:pt>
                <c:pt idx="3">
                  <c:v>49.984574080410141</c:v>
                </c:pt>
                <c:pt idx="4">
                  <c:v>35.870036241449505</c:v>
                </c:pt>
              </c:numCache>
            </c:numRef>
          </c:val>
          <c:extLst>
            <c:ext xmlns:c16="http://schemas.microsoft.com/office/drawing/2014/chart" uri="{C3380CC4-5D6E-409C-BE32-E72D297353CC}">
              <c16:uniqueId val="{00000000-7B3C-494E-A3C5-E6F39662EE28}"/>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'DHS10'!$R$121:$V$121</c:f>
              <c:strCache>
                <c:ptCount val="5"/>
                <c:pt idx="0">
                  <c:v>Bujumbura</c:v>
                </c:pt>
                <c:pt idx="1">
                  <c:v>Centre-East</c:v>
                </c:pt>
                <c:pt idx="2">
                  <c:v>North</c:v>
                </c:pt>
                <c:pt idx="3">
                  <c:v>South</c:v>
                </c:pt>
                <c:pt idx="4">
                  <c:v>West</c:v>
                </c:pt>
              </c:strCache>
            </c:strRef>
          </c:cat>
          <c:val>
            <c:numRef>
              <c:f>'DHS10'!$R$125:$V$125</c:f>
              <c:numCache>
                <c:formatCode>###0.0</c:formatCode>
                <c:ptCount val="5"/>
                <c:pt idx="0">
                  <c:v>46.721196943111806</c:v>
                </c:pt>
                <c:pt idx="1">
                  <c:v>4.2060608919790825</c:v>
                </c:pt>
                <c:pt idx="2">
                  <c:v>3.0453561975643701</c:v>
                </c:pt>
                <c:pt idx="3">
                  <c:v>5.4223294570845226</c:v>
                </c:pt>
                <c:pt idx="4">
                  <c:v>6.4965668118678037</c:v>
                </c:pt>
              </c:numCache>
            </c:numRef>
          </c:val>
          <c:extLst>
            <c:ext xmlns:c16="http://schemas.microsoft.com/office/drawing/2014/chart" uri="{C3380CC4-5D6E-409C-BE32-E72D297353CC}">
              <c16:uniqueId val="{00000001-7B3C-494E-A3C5-E6F39662EE28}"/>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'DHS10'!$R$121:$V$121</c:f>
              <c:strCache>
                <c:ptCount val="5"/>
                <c:pt idx="0">
                  <c:v>Bujumbura</c:v>
                </c:pt>
                <c:pt idx="1">
                  <c:v>Centre-East</c:v>
                </c:pt>
                <c:pt idx="2">
                  <c:v>North</c:v>
                </c:pt>
                <c:pt idx="3">
                  <c:v>South</c:v>
                </c:pt>
                <c:pt idx="4">
                  <c:v>West</c:v>
                </c:pt>
              </c:strCache>
            </c:strRef>
          </c:cat>
          <c:val>
            <c:numRef>
              <c:f>'DHS10'!$R$126:$V$126</c:f>
              <c:numCache>
                <c:formatCode>###0.0</c:formatCode>
                <c:ptCount val="5"/>
                <c:pt idx="0">
                  <c:v>12.810480894251434</c:v>
                </c:pt>
                <c:pt idx="1">
                  <c:v>53.007095890396677</c:v>
                </c:pt>
                <c:pt idx="2">
                  <c:v>75.701798856411799</c:v>
                </c:pt>
                <c:pt idx="3">
                  <c:v>42.622423671838959</c:v>
                </c:pt>
                <c:pt idx="4">
                  <c:v>54.497536570291558</c:v>
                </c:pt>
              </c:numCache>
            </c:numRef>
          </c:val>
          <c:extLst>
            <c:ext xmlns:c16="http://schemas.microsoft.com/office/drawing/2014/chart" uri="{C3380CC4-5D6E-409C-BE32-E72D297353CC}">
              <c16:uniqueId val="{00000002-7B3C-494E-A3C5-E6F39662EE28}"/>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'DHS10'!$R$121:$V$121</c:f>
              <c:strCache>
                <c:ptCount val="5"/>
                <c:pt idx="0">
                  <c:v>Bujumbura</c:v>
                </c:pt>
                <c:pt idx="1">
                  <c:v>Centre-East</c:v>
                </c:pt>
                <c:pt idx="2">
                  <c:v>North</c:v>
                </c:pt>
                <c:pt idx="3">
                  <c:v>South</c:v>
                </c:pt>
                <c:pt idx="4">
                  <c:v>West</c:v>
                </c:pt>
              </c:strCache>
            </c:strRef>
          </c:cat>
          <c:val>
            <c:numRef>
              <c:f>'DHS10'!$R$127:$V$127</c:f>
              <c:numCache>
                <c:formatCode>###0.0</c:formatCode>
                <c:ptCount val="5"/>
                <c:pt idx="0">
                  <c:v>0.37519969459035712</c:v>
                </c:pt>
                <c:pt idx="1">
                  <c:v>2.1181438673059092</c:v>
                </c:pt>
                <c:pt idx="2">
                  <c:v>4.6461081600245073</c:v>
                </c:pt>
                <c:pt idx="3">
                  <c:v>1.9706727906663792</c:v>
                </c:pt>
                <c:pt idx="4">
                  <c:v>3.135860376391141</c:v>
                </c:pt>
              </c:numCache>
            </c:numRef>
          </c:val>
          <c:extLst>
            <c:ext xmlns:c16="http://schemas.microsoft.com/office/drawing/2014/chart" uri="{C3380CC4-5D6E-409C-BE32-E72D297353CC}">
              <c16:uniqueId val="{00000003-7B3C-494E-A3C5-E6F39662EE28}"/>
            </c:ext>
          </c:extLst>
        </c:ser>
        <c:dLbls>
          <c:showLegendKey val="0"/>
          <c:showVal val="0"/>
          <c:showCatName val="0"/>
          <c:showSerName val="0"/>
          <c:showPercent val="0"/>
          <c:showBubbleSize val="0"/>
        </c:dLbls>
        <c:gapWidth val="50"/>
        <c:overlap val="100"/>
        <c:axId val="215784064"/>
        <c:axId val="215794048"/>
      </c:barChart>
      <c:catAx>
        <c:axId val="215784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94048"/>
        <c:crosses val="autoZero"/>
        <c:auto val="1"/>
        <c:lblAlgn val="ctr"/>
        <c:lblOffset val="100"/>
        <c:tickLblSkip val="1"/>
        <c:tickMarkSkip val="1"/>
        <c:noMultiLvlLbl val="0"/>
      </c:catAx>
      <c:valAx>
        <c:axId val="215794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84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'DHS10'!$M$222:$Q$222</c:f>
              <c:numCache>
                <c:formatCode>###0.0</c:formatCode>
                <c:ptCount val="5"/>
                <c:pt idx="0">
                  <c:v>1.0738393736977632</c:v>
                </c:pt>
                <c:pt idx="1">
                  <c:v>1.8581420704417146</c:v>
                </c:pt>
                <c:pt idx="2">
                  <c:v>3.5832804341921811</c:v>
                </c:pt>
                <c:pt idx="3">
                  <c:v>5.4719367600608537</c:v>
                </c:pt>
                <c:pt idx="4">
                  <c:v>8.1547456716505451</c:v>
                </c:pt>
              </c:numCache>
            </c:numRef>
          </c:val>
          <c:extLst>
            <c:ext xmlns:c16="http://schemas.microsoft.com/office/drawing/2014/chart" uri="{C3380CC4-5D6E-409C-BE32-E72D297353CC}">
              <c16:uniqueId val="{00000000-7AD2-4FC0-B31C-A036839682F5}"/>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'DHS10'!$M$223:$Q$223</c:f>
              <c:numCache>
                <c:formatCode>###0.0</c:formatCode>
                <c:ptCount val="5"/>
                <c:pt idx="0">
                  <c:v>87.525456270655823</c:v>
                </c:pt>
                <c:pt idx="1">
                  <c:v>91.314211852840813</c:v>
                </c:pt>
                <c:pt idx="2">
                  <c:v>90.805160852832429</c:v>
                </c:pt>
                <c:pt idx="3">
                  <c:v>89.669425905137473</c:v>
                </c:pt>
                <c:pt idx="4">
                  <c:v>87.219638341874912</c:v>
                </c:pt>
              </c:numCache>
            </c:numRef>
          </c:val>
          <c:extLst>
            <c:ext xmlns:c16="http://schemas.microsoft.com/office/drawing/2014/chart" uri="{C3380CC4-5D6E-409C-BE32-E72D297353CC}">
              <c16:uniqueId val="{00000001-7AD2-4FC0-B31C-A036839682F5}"/>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'DHS10'!$M$224:$Q$224</c:f>
              <c:numCache>
                <c:formatCode>###0.0</c:formatCode>
                <c:ptCount val="5"/>
                <c:pt idx="0">
                  <c:v>11.400704355646413</c:v>
                </c:pt>
                <c:pt idx="1">
                  <c:v>6.8276460767174889</c:v>
                </c:pt>
                <c:pt idx="2">
                  <c:v>5.6115587129754285</c:v>
                </c:pt>
                <c:pt idx="3">
                  <c:v>4.8586373348016787</c:v>
                </c:pt>
                <c:pt idx="4">
                  <c:v>4.6256159864746129</c:v>
                </c:pt>
              </c:numCache>
            </c:numRef>
          </c:val>
          <c:extLst>
            <c:ext xmlns:c16="http://schemas.microsoft.com/office/drawing/2014/chart" uri="{C3380CC4-5D6E-409C-BE32-E72D297353CC}">
              <c16:uniqueId val="{00000002-7AD2-4FC0-B31C-A036839682F5}"/>
            </c:ext>
          </c:extLst>
        </c:ser>
        <c:dLbls>
          <c:showLegendKey val="0"/>
          <c:showVal val="0"/>
          <c:showCatName val="0"/>
          <c:showSerName val="0"/>
          <c:showPercent val="0"/>
          <c:showBubbleSize val="0"/>
        </c:dLbls>
        <c:gapWidth val="50"/>
        <c:overlap val="100"/>
        <c:axId val="215905024"/>
        <c:axId val="215906560"/>
      </c:barChart>
      <c:catAx>
        <c:axId val="21590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906560"/>
        <c:crosses val="autoZero"/>
        <c:auto val="1"/>
        <c:lblAlgn val="ctr"/>
        <c:lblOffset val="100"/>
        <c:tickLblSkip val="1"/>
        <c:tickMarkSkip val="1"/>
        <c:noMultiLvlLbl val="0"/>
      </c:catAx>
      <c:valAx>
        <c:axId val="21590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905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'DHS10'!$R$221:$V$221</c:f>
              <c:strCache>
                <c:ptCount val="5"/>
                <c:pt idx="0">
                  <c:v>Bujumbura</c:v>
                </c:pt>
                <c:pt idx="1">
                  <c:v>Centre-East</c:v>
                </c:pt>
                <c:pt idx="2">
                  <c:v>North</c:v>
                </c:pt>
                <c:pt idx="3">
                  <c:v>South</c:v>
                </c:pt>
                <c:pt idx="4">
                  <c:v>West</c:v>
                </c:pt>
              </c:strCache>
            </c:strRef>
          </c:cat>
          <c:val>
            <c:numRef>
              <c:f>'DHS10'!$R$222:$V$222</c:f>
              <c:numCache>
                <c:formatCode>###0.0</c:formatCode>
                <c:ptCount val="5"/>
                <c:pt idx="0">
                  <c:v>27.057013213426735</c:v>
                </c:pt>
                <c:pt idx="1">
                  <c:v>4.3108535203549447</c:v>
                </c:pt>
                <c:pt idx="2">
                  <c:v>1.5416568433571411</c:v>
                </c:pt>
                <c:pt idx="3">
                  <c:v>6.2624235639068369</c:v>
                </c:pt>
                <c:pt idx="4">
                  <c:v>7.1739637913486431</c:v>
                </c:pt>
              </c:numCache>
            </c:numRef>
          </c:val>
          <c:extLst>
            <c:ext xmlns:c16="http://schemas.microsoft.com/office/drawing/2014/chart" uri="{C3380CC4-5D6E-409C-BE32-E72D297353CC}">
              <c16:uniqueId val="{00000000-030B-4B0A-839D-284FB2A8DEF2}"/>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'DHS10'!$R$221:$V$221</c:f>
              <c:strCache>
                <c:ptCount val="5"/>
                <c:pt idx="0">
                  <c:v>Bujumbura</c:v>
                </c:pt>
                <c:pt idx="1">
                  <c:v>Centre-East</c:v>
                </c:pt>
                <c:pt idx="2">
                  <c:v>North</c:v>
                </c:pt>
                <c:pt idx="3">
                  <c:v>South</c:v>
                </c:pt>
                <c:pt idx="4">
                  <c:v>West</c:v>
                </c:pt>
              </c:strCache>
            </c:strRef>
          </c:cat>
          <c:val>
            <c:numRef>
              <c:f>'DHS10'!$R$223:$V$223</c:f>
              <c:numCache>
                <c:formatCode>###0.0</c:formatCode>
                <c:ptCount val="5"/>
                <c:pt idx="0">
                  <c:v>68.886310997264331</c:v>
                </c:pt>
                <c:pt idx="1">
                  <c:v>92.406508525727503</c:v>
                </c:pt>
                <c:pt idx="2">
                  <c:v>87.57698752658996</c:v>
                </c:pt>
                <c:pt idx="3">
                  <c:v>89.373628562578077</c:v>
                </c:pt>
                <c:pt idx="4">
                  <c:v>85.18359741610017</c:v>
                </c:pt>
              </c:numCache>
            </c:numRef>
          </c:val>
          <c:extLst>
            <c:ext xmlns:c16="http://schemas.microsoft.com/office/drawing/2014/chart" uri="{C3380CC4-5D6E-409C-BE32-E72D297353CC}">
              <c16:uniqueId val="{00000001-030B-4B0A-839D-284FB2A8DEF2}"/>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'DHS10'!$R$221:$V$221</c:f>
              <c:strCache>
                <c:ptCount val="5"/>
                <c:pt idx="0">
                  <c:v>Bujumbura</c:v>
                </c:pt>
                <c:pt idx="1">
                  <c:v>Centre-East</c:v>
                </c:pt>
                <c:pt idx="2">
                  <c:v>North</c:v>
                </c:pt>
                <c:pt idx="3">
                  <c:v>South</c:v>
                </c:pt>
                <c:pt idx="4">
                  <c:v>West</c:v>
                </c:pt>
              </c:strCache>
            </c:strRef>
          </c:cat>
          <c:val>
            <c:numRef>
              <c:f>'DHS10'!$R$224:$V$224</c:f>
              <c:numCache>
                <c:formatCode>###0.0</c:formatCode>
                <c:ptCount val="5"/>
                <c:pt idx="0">
                  <c:v>4.0566757893089607</c:v>
                </c:pt>
                <c:pt idx="1">
                  <c:v>3.2826379539177957</c:v>
                </c:pt>
                <c:pt idx="2">
                  <c:v>10.881355630052795</c:v>
                </c:pt>
                <c:pt idx="3">
                  <c:v>4.36394787351494</c:v>
                </c:pt>
                <c:pt idx="4">
                  <c:v>7.6424387925513857</c:v>
                </c:pt>
              </c:numCache>
            </c:numRef>
          </c:val>
          <c:extLst>
            <c:ext xmlns:c16="http://schemas.microsoft.com/office/drawing/2014/chart" uri="{C3380CC4-5D6E-409C-BE32-E72D297353CC}">
              <c16:uniqueId val="{00000002-030B-4B0A-839D-284FB2A8DEF2}"/>
            </c:ext>
          </c:extLst>
        </c:ser>
        <c:dLbls>
          <c:showLegendKey val="0"/>
          <c:showVal val="0"/>
          <c:showCatName val="0"/>
          <c:showSerName val="0"/>
          <c:showPercent val="0"/>
          <c:showBubbleSize val="0"/>
        </c:dLbls>
        <c:gapWidth val="50"/>
        <c:overlap val="100"/>
        <c:axId val="215938176"/>
        <c:axId val="215939712"/>
      </c:barChart>
      <c:catAx>
        <c:axId val="215938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939712"/>
        <c:crosses val="autoZero"/>
        <c:auto val="1"/>
        <c:lblAlgn val="ctr"/>
        <c:lblOffset val="100"/>
        <c:tickLblSkip val="1"/>
        <c:tickMarkSkip val="1"/>
        <c:noMultiLvlLbl val="0"/>
      </c:catAx>
      <c:valAx>
        <c:axId val="215939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938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'DHS10'!$C$222:$G$222</c:f>
              <c:numCache>
                <c:formatCode>###0.0</c:formatCode>
                <c:ptCount val="5"/>
                <c:pt idx="0">
                  <c:v>1.0943283150166774</c:v>
                </c:pt>
                <c:pt idx="1">
                  <c:v>2.3769992899512098</c:v>
                </c:pt>
                <c:pt idx="2">
                  <c:v>3.5074169150210706</c:v>
                </c:pt>
                <c:pt idx="3">
                  <c:v>5.5640571629206441</c:v>
                </c:pt>
                <c:pt idx="4">
                  <c:v>17.356987415793792</c:v>
                </c:pt>
              </c:numCache>
            </c:numRef>
          </c:val>
          <c:extLst>
            <c:ext xmlns:c16="http://schemas.microsoft.com/office/drawing/2014/chart" uri="{C3380CC4-5D6E-409C-BE32-E72D297353CC}">
              <c16:uniqueId val="{00000000-2ECB-4464-A65A-899E8F257B37}"/>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'DHS10'!$C$223:$G$223</c:f>
              <c:numCache>
                <c:formatCode>###0.0</c:formatCode>
                <c:ptCount val="5"/>
                <c:pt idx="0">
                  <c:v>87.429796061581186</c:v>
                </c:pt>
                <c:pt idx="1">
                  <c:v>91.048306356311187</c:v>
                </c:pt>
                <c:pt idx="2">
                  <c:v>91.124269950597977</c:v>
                </c:pt>
                <c:pt idx="3">
                  <c:v>89.878305346139058</c:v>
                </c:pt>
                <c:pt idx="4">
                  <c:v>77.914698279087474</c:v>
                </c:pt>
              </c:numCache>
            </c:numRef>
          </c:val>
          <c:extLst>
            <c:ext xmlns:c16="http://schemas.microsoft.com/office/drawing/2014/chart" uri="{C3380CC4-5D6E-409C-BE32-E72D297353CC}">
              <c16:uniqueId val="{00000001-2ECB-4464-A65A-899E8F257B37}"/>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'DHS10'!$C$224:$G$224</c:f>
              <c:numCache>
                <c:formatCode>###0.0</c:formatCode>
                <c:ptCount val="5"/>
                <c:pt idx="0">
                  <c:v>11.475875623402089</c:v>
                </c:pt>
                <c:pt idx="1">
                  <c:v>6.5746943537375344</c:v>
                </c:pt>
                <c:pt idx="2">
                  <c:v>5.3683131343810375</c:v>
                </c:pt>
                <c:pt idx="3">
                  <c:v>4.5576374909402189</c:v>
                </c:pt>
                <c:pt idx="4">
                  <c:v>4.7283143051189098</c:v>
                </c:pt>
              </c:numCache>
            </c:numRef>
          </c:val>
          <c:extLst>
            <c:ext xmlns:c16="http://schemas.microsoft.com/office/drawing/2014/chart" uri="{C3380CC4-5D6E-409C-BE32-E72D297353CC}">
              <c16:uniqueId val="{00000002-2ECB-4464-A65A-899E8F257B37}"/>
            </c:ext>
          </c:extLst>
        </c:ser>
        <c:dLbls>
          <c:showLegendKey val="0"/>
          <c:showVal val="0"/>
          <c:showCatName val="0"/>
          <c:showSerName val="0"/>
          <c:showPercent val="0"/>
          <c:showBubbleSize val="0"/>
        </c:dLbls>
        <c:gapWidth val="50"/>
        <c:overlap val="100"/>
        <c:axId val="215987712"/>
        <c:axId val="215989248"/>
      </c:barChart>
      <c:catAx>
        <c:axId val="21598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989248"/>
        <c:crosses val="autoZero"/>
        <c:auto val="1"/>
        <c:lblAlgn val="ctr"/>
        <c:lblOffset val="100"/>
        <c:tickLblSkip val="1"/>
        <c:tickMarkSkip val="1"/>
        <c:noMultiLvlLbl val="0"/>
      </c:catAx>
      <c:valAx>
        <c:axId val="215989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98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'DHS10'!$H$18:$L$18</c:f>
              <c:numCache>
                <c:formatCode>###0.0</c:formatCode>
                <c:ptCount val="5"/>
                <c:pt idx="0">
                  <c:v>61.025739359437146</c:v>
                </c:pt>
                <c:pt idx="1">
                  <c:v>68.698404648301349</c:v>
                </c:pt>
                <c:pt idx="2">
                  <c:v>82.242931067648826</c:v>
                </c:pt>
                <c:pt idx="3">
                  <c:v>92.432011132793974</c:v>
                </c:pt>
                <c:pt idx="4">
                  <c:v>95.447557462295407</c:v>
                </c:pt>
              </c:numCache>
            </c:numRef>
          </c:val>
          <c:extLst>
            <c:ext xmlns:c16="http://schemas.microsoft.com/office/drawing/2014/chart" uri="{C3380CC4-5D6E-409C-BE32-E72D297353CC}">
              <c16:uniqueId val="{00000000-7D88-4224-809A-A5F75D68A537}"/>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'DHS10'!$H$19:$L$19</c:f>
              <c:numCache>
                <c:formatCode>###0.0</c:formatCode>
                <c:ptCount val="5"/>
                <c:pt idx="0">
                  <c:v>12.627725374086946</c:v>
                </c:pt>
                <c:pt idx="1">
                  <c:v>9.3262398282875978</c:v>
                </c:pt>
                <c:pt idx="2">
                  <c:v>5.4093792550799469</c:v>
                </c:pt>
                <c:pt idx="3">
                  <c:v>2.4458938500719687</c:v>
                </c:pt>
                <c:pt idx="4">
                  <c:v>2.2817291833027014</c:v>
                </c:pt>
              </c:numCache>
            </c:numRef>
          </c:val>
          <c:extLst>
            <c:ext xmlns:c16="http://schemas.microsoft.com/office/drawing/2014/chart" uri="{C3380CC4-5D6E-409C-BE32-E72D297353CC}">
              <c16:uniqueId val="{00000001-7D88-4224-809A-A5F75D68A537}"/>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'DHS10'!$H$20:$L$20</c:f>
              <c:numCache>
                <c:formatCode>###0.0</c:formatCode>
                <c:ptCount val="5"/>
                <c:pt idx="0">
                  <c:v>24.210001022462873</c:v>
                </c:pt>
                <c:pt idx="1">
                  <c:v>21.640137269968086</c:v>
                </c:pt>
                <c:pt idx="2">
                  <c:v>12.347689677271227</c:v>
                </c:pt>
                <c:pt idx="3">
                  <c:v>5.1220950171340576</c:v>
                </c:pt>
                <c:pt idx="4">
                  <c:v>2.0157098010170444</c:v>
                </c:pt>
              </c:numCache>
            </c:numRef>
          </c:val>
          <c:extLst>
            <c:ext xmlns:c16="http://schemas.microsoft.com/office/drawing/2014/chart" uri="{C3380CC4-5D6E-409C-BE32-E72D297353CC}">
              <c16:uniqueId val="{00000002-7D88-4224-809A-A5F75D68A537}"/>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'DHS10'!$H$21:$L$21</c:f>
              <c:numCache>
                <c:formatCode>###0.0</c:formatCode>
                <c:ptCount val="5"/>
                <c:pt idx="0">
                  <c:v>2.1365342440130348</c:v>
                </c:pt>
                <c:pt idx="1">
                  <c:v>0.33521825344296735</c:v>
                </c:pt>
                <c:pt idx="2">
                  <c:v>0</c:v>
                </c:pt>
                <c:pt idx="3">
                  <c:v>0</c:v>
                </c:pt>
                <c:pt idx="4">
                  <c:v>0.25500355338484715</c:v>
                </c:pt>
              </c:numCache>
            </c:numRef>
          </c:val>
          <c:extLst>
            <c:ext xmlns:c16="http://schemas.microsoft.com/office/drawing/2014/chart" uri="{C3380CC4-5D6E-409C-BE32-E72D297353CC}">
              <c16:uniqueId val="{00000003-7D88-4224-809A-A5F75D68A537}"/>
            </c:ext>
          </c:extLst>
        </c:ser>
        <c:dLbls>
          <c:showLegendKey val="0"/>
          <c:showVal val="0"/>
          <c:showCatName val="0"/>
          <c:showSerName val="0"/>
          <c:showPercent val="0"/>
          <c:showBubbleSize val="0"/>
        </c:dLbls>
        <c:gapWidth val="50"/>
        <c:overlap val="100"/>
        <c:axId val="216263680"/>
        <c:axId val="216404736"/>
      </c:barChart>
      <c:catAx>
        <c:axId val="21626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404736"/>
        <c:crosses val="autoZero"/>
        <c:auto val="1"/>
        <c:lblAlgn val="ctr"/>
        <c:lblOffset val="100"/>
        <c:tickLblSkip val="1"/>
        <c:tickMarkSkip val="1"/>
        <c:noMultiLvlLbl val="0"/>
      </c:catAx>
      <c:valAx>
        <c:axId val="216404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263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'DHS10'!$H$124:$L$124</c:f>
              <c:numCache>
                <c:formatCode>###0.0</c:formatCode>
                <c:ptCount val="5"/>
                <c:pt idx="0">
                  <c:v>11.001772418787066</c:v>
                </c:pt>
                <c:pt idx="1">
                  <c:v>15.419322777188636</c:v>
                </c:pt>
                <c:pt idx="2">
                  <c:v>29.612965329614141</c:v>
                </c:pt>
                <c:pt idx="3">
                  <c:v>45.186405340242096</c:v>
                </c:pt>
                <c:pt idx="4">
                  <c:v>89.771817402509882</c:v>
                </c:pt>
              </c:numCache>
            </c:numRef>
          </c:val>
          <c:extLst>
            <c:ext xmlns:c16="http://schemas.microsoft.com/office/drawing/2014/chart" uri="{C3380CC4-5D6E-409C-BE32-E72D297353CC}">
              <c16:uniqueId val="{00000000-98B5-4A70-ABA1-273C16C68A93}"/>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'DHS10'!$H$125:$L$125</c:f>
              <c:numCache>
                <c:formatCode>###0.0</c:formatCode>
                <c:ptCount val="5"/>
                <c:pt idx="0">
                  <c:v>25.139276605343142</c:v>
                </c:pt>
                <c:pt idx="1">
                  <c:v>49.477328266795304</c:v>
                </c:pt>
                <c:pt idx="2">
                  <c:v>53.081509691686385</c:v>
                </c:pt>
                <c:pt idx="3">
                  <c:v>43.603080616926071</c:v>
                </c:pt>
                <c:pt idx="4">
                  <c:v>9.5776114910754373</c:v>
                </c:pt>
              </c:numCache>
            </c:numRef>
          </c:val>
          <c:extLst>
            <c:ext xmlns:c16="http://schemas.microsoft.com/office/drawing/2014/chart" uri="{C3380CC4-5D6E-409C-BE32-E72D297353CC}">
              <c16:uniqueId val="{00000001-98B5-4A70-ABA1-273C16C68A93}"/>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'DHS10'!$H$126:$L$126</c:f>
              <c:numCache>
                <c:formatCode>###0.0</c:formatCode>
                <c:ptCount val="5"/>
                <c:pt idx="0">
                  <c:v>57.030004953548548</c:v>
                </c:pt>
                <c:pt idx="1">
                  <c:v>34.050100137411334</c:v>
                </c:pt>
                <c:pt idx="2">
                  <c:v>17.305524978699474</c:v>
                </c:pt>
                <c:pt idx="3">
                  <c:v>11.210514042831832</c:v>
                </c:pt>
                <c:pt idx="4">
                  <c:v>0.65057110641468086</c:v>
                </c:pt>
              </c:numCache>
            </c:numRef>
          </c:val>
          <c:extLst>
            <c:ext xmlns:c16="http://schemas.microsoft.com/office/drawing/2014/chart" uri="{C3380CC4-5D6E-409C-BE32-E72D297353CC}">
              <c16:uniqueId val="{00000002-98B5-4A70-ABA1-273C16C68A93}"/>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'DHS10'!$H$127:$L$127</c:f>
              <c:numCache>
                <c:formatCode>###0.0</c:formatCode>
                <c:ptCount val="5"/>
                <c:pt idx="0">
                  <c:v>6.8289460223212428</c:v>
                </c:pt>
                <c:pt idx="1">
                  <c:v>1.0532488186047253</c:v>
                </c:pt>
                <c:pt idx="2">
                  <c:v>0</c:v>
                </c:pt>
                <c:pt idx="3">
                  <c:v>0</c:v>
                </c:pt>
                <c:pt idx="4">
                  <c:v>0</c:v>
                </c:pt>
              </c:numCache>
            </c:numRef>
          </c:val>
          <c:extLst>
            <c:ext xmlns:c16="http://schemas.microsoft.com/office/drawing/2014/chart" uri="{C3380CC4-5D6E-409C-BE32-E72D297353CC}">
              <c16:uniqueId val="{00000003-98B5-4A70-ABA1-273C16C68A93}"/>
            </c:ext>
          </c:extLst>
        </c:ser>
        <c:dLbls>
          <c:showLegendKey val="0"/>
          <c:showVal val="0"/>
          <c:showCatName val="0"/>
          <c:showSerName val="0"/>
          <c:showPercent val="0"/>
          <c:showBubbleSize val="0"/>
        </c:dLbls>
        <c:gapWidth val="50"/>
        <c:overlap val="100"/>
        <c:axId val="216548096"/>
        <c:axId val="216549632"/>
      </c:barChart>
      <c:catAx>
        <c:axId val="216548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549632"/>
        <c:crosses val="autoZero"/>
        <c:auto val="1"/>
        <c:lblAlgn val="ctr"/>
        <c:lblOffset val="100"/>
        <c:tickLblSkip val="1"/>
        <c:tickMarkSkip val="1"/>
        <c:noMultiLvlLbl val="0"/>
      </c:catAx>
      <c:valAx>
        <c:axId val="216549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548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'DHS10'!$H$222:$L$222</c:f>
              <c:numCache>
                <c:formatCode>###0.0</c:formatCode>
                <c:ptCount val="5"/>
                <c:pt idx="0">
                  <c:v>5.4519912325310456</c:v>
                </c:pt>
                <c:pt idx="1">
                  <c:v>10.362874942388672</c:v>
                </c:pt>
                <c:pt idx="2">
                  <c:v>13.109319094159039</c:v>
                </c:pt>
                <c:pt idx="3">
                  <c:v>25.838656851043417</c:v>
                </c:pt>
                <c:pt idx="4">
                  <c:v>63.940300734306007</c:v>
                </c:pt>
              </c:numCache>
            </c:numRef>
          </c:val>
          <c:extLst>
            <c:ext xmlns:c16="http://schemas.microsoft.com/office/drawing/2014/chart" uri="{C3380CC4-5D6E-409C-BE32-E72D297353CC}">
              <c16:uniqueId val="{00000000-4ADC-4A76-98F2-FB42DECD888F}"/>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'DHS10'!$H$223:$L$223</c:f>
              <c:numCache>
                <c:formatCode>###0.0</c:formatCode>
                <c:ptCount val="5"/>
                <c:pt idx="0">
                  <c:v>86.068936485118442</c:v>
                </c:pt>
                <c:pt idx="1">
                  <c:v>86.727378121094077</c:v>
                </c:pt>
                <c:pt idx="2">
                  <c:v>81.599353255493199</c:v>
                </c:pt>
                <c:pt idx="3">
                  <c:v>66.295107797301156</c:v>
                </c:pt>
                <c:pt idx="4">
                  <c:v>33.520686698096725</c:v>
                </c:pt>
              </c:numCache>
            </c:numRef>
          </c:val>
          <c:extLst>
            <c:ext xmlns:c16="http://schemas.microsoft.com/office/drawing/2014/chart" uri="{C3380CC4-5D6E-409C-BE32-E72D297353CC}">
              <c16:uniqueId val="{00000001-4ADC-4A76-98F2-FB42DECD888F}"/>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'DHS10'!$H$224:$L$224</c:f>
              <c:numCache>
                <c:formatCode>###0.0</c:formatCode>
                <c:ptCount val="5"/>
                <c:pt idx="0">
                  <c:v>8.4790722823504545</c:v>
                </c:pt>
                <c:pt idx="1">
                  <c:v>2.9097469365172013</c:v>
                </c:pt>
                <c:pt idx="2">
                  <c:v>5.2913276503477791</c:v>
                </c:pt>
                <c:pt idx="3">
                  <c:v>7.8662353516554502</c:v>
                </c:pt>
                <c:pt idx="4">
                  <c:v>2.5390125675974731</c:v>
                </c:pt>
              </c:numCache>
            </c:numRef>
          </c:val>
          <c:extLst>
            <c:ext xmlns:c16="http://schemas.microsoft.com/office/drawing/2014/chart" uri="{C3380CC4-5D6E-409C-BE32-E72D297353CC}">
              <c16:uniqueId val="{00000002-4ADC-4A76-98F2-FB42DECD888F}"/>
            </c:ext>
          </c:extLst>
        </c:ser>
        <c:dLbls>
          <c:showLegendKey val="0"/>
          <c:showVal val="0"/>
          <c:showCatName val="0"/>
          <c:showSerName val="0"/>
          <c:showPercent val="0"/>
          <c:showBubbleSize val="0"/>
        </c:dLbls>
        <c:gapWidth val="50"/>
        <c:overlap val="100"/>
        <c:axId val="216601728"/>
        <c:axId val="216603264"/>
      </c:barChart>
      <c:catAx>
        <c:axId val="21660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03264"/>
        <c:crosses val="autoZero"/>
        <c:auto val="1"/>
        <c:lblAlgn val="ctr"/>
        <c:lblOffset val="100"/>
        <c:tickLblSkip val="1"/>
        <c:tickMarkSkip val="1"/>
        <c:noMultiLvlLbl val="0"/>
      </c:catAx>
      <c:valAx>
        <c:axId val="21660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0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'DHS10'!$C$124:$G$124</c:f>
              <c:numCache>
                <c:formatCode>###0.0</c:formatCode>
                <c:ptCount val="5"/>
                <c:pt idx="0">
                  <c:v>22.613306305223801</c:v>
                </c:pt>
                <c:pt idx="1">
                  <c:v>31.779927341483493</c:v>
                </c:pt>
                <c:pt idx="2">
                  <c:v>33.871813670443764</c:v>
                </c:pt>
                <c:pt idx="3">
                  <c:v>38.334558735993326</c:v>
                </c:pt>
                <c:pt idx="4">
                  <c:v>47.96626703016868</c:v>
                </c:pt>
              </c:numCache>
            </c:numRef>
          </c:val>
          <c:extLst>
            <c:ext xmlns:c16="http://schemas.microsoft.com/office/drawing/2014/chart" uri="{C3380CC4-5D6E-409C-BE32-E72D297353CC}">
              <c16:uniqueId val="{00000000-07B2-4F90-85E2-BDD1D3A475C2}"/>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'DHS10'!$C$125:$G$125</c:f>
              <c:numCache>
                <c:formatCode>###0.0</c:formatCode>
                <c:ptCount val="5"/>
                <c:pt idx="0">
                  <c:v>2.9516993432547549</c:v>
                </c:pt>
                <c:pt idx="1">
                  <c:v>3.388924427569322</c:v>
                </c:pt>
                <c:pt idx="2">
                  <c:v>4.7077160410471484</c:v>
                </c:pt>
                <c:pt idx="3">
                  <c:v>5.47820948076847</c:v>
                </c:pt>
                <c:pt idx="4">
                  <c:v>20.261106106345114</c:v>
                </c:pt>
              </c:numCache>
            </c:numRef>
          </c:val>
          <c:extLst>
            <c:ext xmlns:c16="http://schemas.microsoft.com/office/drawing/2014/chart" uri="{C3380CC4-5D6E-409C-BE32-E72D297353CC}">
              <c16:uniqueId val="{00000001-07B2-4F90-85E2-BDD1D3A475C2}"/>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'DHS10'!$C$126:$G$126</c:f>
              <c:numCache>
                <c:formatCode>###0.0</c:formatCode>
                <c:ptCount val="5"/>
                <c:pt idx="0">
                  <c:v>65.524536897116718</c:v>
                </c:pt>
                <c:pt idx="1">
                  <c:v>63.4007112437194</c:v>
                </c:pt>
                <c:pt idx="2">
                  <c:v>59.510440692583465</c:v>
                </c:pt>
                <c:pt idx="3">
                  <c:v>54.672921800298852</c:v>
                </c:pt>
                <c:pt idx="4">
                  <c:v>31.136868132546592</c:v>
                </c:pt>
              </c:numCache>
            </c:numRef>
          </c:val>
          <c:extLst>
            <c:ext xmlns:c16="http://schemas.microsoft.com/office/drawing/2014/chart" uri="{C3380CC4-5D6E-409C-BE32-E72D297353CC}">
              <c16:uniqueId val="{00000002-07B2-4F90-85E2-BDD1D3A475C2}"/>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'DHS10'!$C$127:$G$127</c:f>
              <c:numCache>
                <c:formatCode>###0.0</c:formatCode>
                <c:ptCount val="5"/>
                <c:pt idx="0">
                  <c:v>8.9104574544047157</c:v>
                </c:pt>
                <c:pt idx="1">
                  <c:v>1.4304369872277773</c:v>
                </c:pt>
                <c:pt idx="2">
                  <c:v>1.9100295959256157</c:v>
                </c:pt>
                <c:pt idx="3">
                  <c:v>1.5143099829393492</c:v>
                </c:pt>
                <c:pt idx="4">
                  <c:v>0.63575873093961377</c:v>
                </c:pt>
              </c:numCache>
            </c:numRef>
          </c:val>
          <c:extLst>
            <c:ext xmlns:c16="http://schemas.microsoft.com/office/drawing/2014/chart" uri="{C3380CC4-5D6E-409C-BE32-E72D297353CC}">
              <c16:uniqueId val="{00000003-07B2-4F90-85E2-BDD1D3A475C2}"/>
            </c:ext>
          </c:extLst>
        </c:ser>
        <c:dLbls>
          <c:showLegendKey val="0"/>
          <c:showVal val="0"/>
          <c:showCatName val="0"/>
          <c:showSerName val="0"/>
          <c:showPercent val="0"/>
          <c:showBubbleSize val="0"/>
        </c:dLbls>
        <c:gapWidth val="50"/>
        <c:overlap val="100"/>
        <c:axId val="215847296"/>
        <c:axId val="215848832"/>
      </c:barChart>
      <c:catAx>
        <c:axId val="215847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48832"/>
        <c:crosses val="autoZero"/>
        <c:auto val="1"/>
        <c:lblAlgn val="ctr"/>
        <c:lblOffset val="100"/>
        <c:tickLblSkip val="1"/>
        <c:tickMarkSkip val="1"/>
        <c:noMultiLvlLbl val="0"/>
      </c:catAx>
      <c:valAx>
        <c:axId val="21584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47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'DHS10'!$M$124:$Q$124</c:f>
              <c:numCache>
                <c:formatCode>###0.0</c:formatCode>
                <c:ptCount val="5"/>
                <c:pt idx="0">
                  <c:v>22.612495059858869</c:v>
                </c:pt>
                <c:pt idx="1">
                  <c:v>31.294964676909878</c:v>
                </c:pt>
                <c:pt idx="2">
                  <c:v>34.39087665112482</c:v>
                </c:pt>
                <c:pt idx="3">
                  <c:v>37.081460751699026</c:v>
                </c:pt>
                <c:pt idx="4">
                  <c:v>47.405185860888217</c:v>
                </c:pt>
              </c:numCache>
            </c:numRef>
          </c:val>
          <c:extLst>
            <c:ext xmlns:c16="http://schemas.microsoft.com/office/drawing/2014/chart" uri="{C3380CC4-5D6E-409C-BE32-E72D297353CC}">
              <c16:uniqueId val="{00000000-3207-4984-AE55-4D0AC4D805DC}"/>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'DHS10'!$M$125:$Q$125</c:f>
              <c:numCache>
                <c:formatCode>###0.0</c:formatCode>
                <c:ptCount val="5"/>
                <c:pt idx="0">
                  <c:v>2.9581254932351606</c:v>
                </c:pt>
                <c:pt idx="1">
                  <c:v>2.9397568714355486</c:v>
                </c:pt>
                <c:pt idx="2">
                  <c:v>4.1674378928761158</c:v>
                </c:pt>
                <c:pt idx="3">
                  <c:v>3.9069284879197621</c:v>
                </c:pt>
                <c:pt idx="4">
                  <c:v>6.8898037321303693</c:v>
                </c:pt>
              </c:numCache>
            </c:numRef>
          </c:val>
          <c:extLst>
            <c:ext xmlns:c16="http://schemas.microsoft.com/office/drawing/2014/chart" uri="{C3380CC4-5D6E-409C-BE32-E72D297353CC}">
              <c16:uniqueId val="{00000001-3207-4984-AE55-4D0AC4D805DC}"/>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'DHS10'!$M$126:$Q$126</c:f>
              <c:numCache>
                <c:formatCode>###0.0</c:formatCode>
                <c:ptCount val="5"/>
                <c:pt idx="0">
                  <c:v>65.616713618671284</c:v>
                </c:pt>
                <c:pt idx="1">
                  <c:v>63.752159001604227</c:v>
                </c:pt>
                <c:pt idx="2">
                  <c:v>59.860492418958522</c:v>
                </c:pt>
                <c:pt idx="3">
                  <c:v>57.300681736731448</c:v>
                </c:pt>
                <c:pt idx="4">
                  <c:v>44.70731824951153</c:v>
                </c:pt>
              </c:numCache>
            </c:numRef>
          </c:val>
          <c:extLst>
            <c:ext xmlns:c16="http://schemas.microsoft.com/office/drawing/2014/chart" uri="{C3380CC4-5D6E-409C-BE32-E72D297353CC}">
              <c16:uniqueId val="{00000002-3207-4984-AE55-4D0AC4D805DC}"/>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'DHS10'!$M$127:$Q$127</c:f>
              <c:numCache>
                <c:formatCode>###0.0</c:formatCode>
                <c:ptCount val="5"/>
                <c:pt idx="0">
                  <c:v>8.8126658282346799</c:v>
                </c:pt>
                <c:pt idx="1">
                  <c:v>2.0131194500503544</c:v>
                </c:pt>
                <c:pt idx="2">
                  <c:v>1.5811930370405514</c:v>
                </c:pt>
                <c:pt idx="3">
                  <c:v>1.7109290236497641</c:v>
                </c:pt>
                <c:pt idx="4">
                  <c:v>0.99769215746988849</c:v>
                </c:pt>
              </c:numCache>
            </c:numRef>
          </c:val>
          <c:extLst>
            <c:ext xmlns:c16="http://schemas.microsoft.com/office/drawing/2014/chart" uri="{C3380CC4-5D6E-409C-BE32-E72D297353CC}">
              <c16:uniqueId val="{00000003-3207-4984-AE55-4D0AC4D805DC}"/>
            </c:ext>
          </c:extLst>
        </c:ser>
        <c:dLbls>
          <c:showLegendKey val="0"/>
          <c:showVal val="0"/>
          <c:showCatName val="0"/>
          <c:showSerName val="0"/>
          <c:showPercent val="0"/>
          <c:showBubbleSize val="0"/>
        </c:dLbls>
        <c:gapWidth val="50"/>
        <c:overlap val="100"/>
        <c:axId val="215692416"/>
        <c:axId val="215693952"/>
      </c:barChart>
      <c:catAx>
        <c:axId val="21569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693952"/>
        <c:crosses val="autoZero"/>
        <c:auto val="1"/>
        <c:lblAlgn val="ctr"/>
        <c:lblOffset val="100"/>
        <c:tickLblSkip val="1"/>
        <c:tickMarkSkip val="1"/>
        <c:noMultiLvlLbl val="0"/>
      </c:catAx>
      <c:valAx>
        <c:axId val="21569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69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'MIS12'!$M$15:$Q$15</c:f>
              <c:strCache>
                <c:ptCount val="5"/>
                <c:pt idx="0">
                  <c:v>Poorest</c:v>
                </c:pt>
                <c:pt idx="1">
                  <c:v>Poor</c:v>
                </c:pt>
                <c:pt idx="2">
                  <c:v>Middle</c:v>
                </c:pt>
                <c:pt idx="3">
                  <c:v>Rich</c:v>
                </c:pt>
                <c:pt idx="4">
                  <c:v>Richest</c:v>
                </c:pt>
              </c:strCache>
            </c:strRef>
          </c:cat>
          <c:val>
            <c:numRef>
              <c:f>'MIS12'!$M$18:$Q$18</c:f>
              <c:numCache>
                <c:formatCode>###0.0</c:formatCode>
                <c:ptCount val="5"/>
                <c:pt idx="0">
                  <c:v>56.025464503199117</c:v>
                </c:pt>
                <c:pt idx="1">
                  <c:v>53.226366223426588</c:v>
                </c:pt>
                <c:pt idx="2">
                  <c:v>59.689632412689605</c:v>
                </c:pt>
                <c:pt idx="3">
                  <c:v>57.999369847462944</c:v>
                </c:pt>
                <c:pt idx="4">
                  <c:v>62.281188691956388</c:v>
                </c:pt>
              </c:numCache>
            </c:numRef>
          </c:val>
          <c:extLst>
            <c:ext xmlns:c16="http://schemas.microsoft.com/office/drawing/2014/chart" uri="{C3380CC4-5D6E-409C-BE32-E72D297353CC}">
              <c16:uniqueId val="{00000000-989C-4BB2-8CDF-880773942757}"/>
            </c:ext>
          </c:extLst>
        </c:ser>
        <c:ser>
          <c:idx val="1"/>
          <c:order val="1"/>
          <c:tx>
            <c:strRef>
              <c:f>'MIS12'!$B$19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'MIS12'!$M$15:$Q$15</c:f>
              <c:strCache>
                <c:ptCount val="5"/>
                <c:pt idx="0">
                  <c:v>Poorest</c:v>
                </c:pt>
                <c:pt idx="1">
                  <c:v>Poor</c:v>
                </c:pt>
                <c:pt idx="2">
                  <c:v>Middle</c:v>
                </c:pt>
                <c:pt idx="3">
                  <c:v>Rich</c:v>
                </c:pt>
                <c:pt idx="4">
                  <c:v>Richest</c:v>
                </c:pt>
              </c:strCache>
            </c:strRef>
          </c:cat>
          <c:val>
            <c:numRef>
              <c:f>'MIS12'!$M$19:$Q$19</c:f>
              <c:numCache>
                <c:formatCode>###0.0</c:formatCode>
                <c:ptCount val="5"/>
                <c:pt idx="0">
                  <c:v>19.792236833178752</c:v>
                </c:pt>
                <c:pt idx="1">
                  <c:v>22.789974773469098</c:v>
                </c:pt>
                <c:pt idx="2">
                  <c:v>18.615812358181234</c:v>
                </c:pt>
                <c:pt idx="3">
                  <c:v>15.677265119821731</c:v>
                </c:pt>
                <c:pt idx="4">
                  <c:v>19.262506362193246</c:v>
                </c:pt>
              </c:numCache>
            </c:numRef>
          </c:val>
          <c:extLst>
            <c:ext xmlns:c16="http://schemas.microsoft.com/office/drawing/2014/chart" uri="{C3380CC4-5D6E-409C-BE32-E72D297353CC}">
              <c16:uniqueId val="{00000001-989C-4BB2-8CDF-880773942757}"/>
            </c:ext>
          </c:extLst>
        </c:ser>
        <c:ser>
          <c:idx val="2"/>
          <c:order val="2"/>
          <c:tx>
            <c:strRef>
              <c:f>'MIS12'!$B$20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'MIS12'!$M$15:$Q$15</c:f>
              <c:strCache>
                <c:ptCount val="5"/>
                <c:pt idx="0">
                  <c:v>Poorest</c:v>
                </c:pt>
                <c:pt idx="1">
                  <c:v>Poor</c:v>
                </c:pt>
                <c:pt idx="2">
                  <c:v>Middle</c:v>
                </c:pt>
                <c:pt idx="3">
                  <c:v>Rich</c:v>
                </c:pt>
                <c:pt idx="4">
                  <c:v>Richest</c:v>
                </c:pt>
              </c:strCache>
            </c:strRef>
          </c:cat>
          <c:val>
            <c:numRef>
              <c:f>'MIS12'!$M$20:$Q$20</c:f>
              <c:numCache>
                <c:formatCode>###0.0</c:formatCode>
                <c:ptCount val="5"/>
                <c:pt idx="0">
                  <c:v>16.547172131642384</c:v>
                </c:pt>
                <c:pt idx="1">
                  <c:v>17.744611060780851</c:v>
                </c:pt>
                <c:pt idx="2">
                  <c:v>17.644864051102658</c:v>
                </c:pt>
                <c:pt idx="3">
                  <c:v>19.084131182462507</c:v>
                </c:pt>
                <c:pt idx="4">
                  <c:v>15.243451597453902</c:v>
                </c:pt>
              </c:numCache>
            </c:numRef>
          </c:val>
          <c:extLst>
            <c:ext xmlns:c16="http://schemas.microsoft.com/office/drawing/2014/chart" uri="{C3380CC4-5D6E-409C-BE32-E72D297353CC}">
              <c16:uniqueId val="{00000002-989C-4BB2-8CDF-880773942757}"/>
            </c:ext>
          </c:extLst>
        </c:ser>
        <c:ser>
          <c:idx val="3"/>
          <c:order val="3"/>
          <c:tx>
            <c:strRef>
              <c:f>'MIS12'!$B$21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'MIS12'!$M$15:$Q$15</c:f>
              <c:strCache>
                <c:ptCount val="5"/>
                <c:pt idx="0">
                  <c:v>Poorest</c:v>
                </c:pt>
                <c:pt idx="1">
                  <c:v>Poor</c:v>
                </c:pt>
                <c:pt idx="2">
                  <c:v>Middle</c:v>
                </c:pt>
                <c:pt idx="3">
                  <c:v>Rich</c:v>
                </c:pt>
                <c:pt idx="4">
                  <c:v>Richest</c:v>
                </c:pt>
              </c:strCache>
            </c:strRef>
          </c:cat>
          <c:val>
            <c:numRef>
              <c:f>'MIS12'!$M$21:$Q$21</c:f>
              <c:numCache>
                <c:formatCode>###0.0</c:formatCode>
                <c:ptCount val="5"/>
                <c:pt idx="0">
                  <c:v>7.6351265319797452</c:v>
                </c:pt>
                <c:pt idx="1">
                  <c:v>6.239047942323479</c:v>
                </c:pt>
                <c:pt idx="2">
                  <c:v>4.0496911780263716</c:v>
                </c:pt>
                <c:pt idx="3">
                  <c:v>7.2392338502528286</c:v>
                </c:pt>
                <c:pt idx="4">
                  <c:v>3.2128533483965382</c:v>
                </c:pt>
              </c:numCache>
            </c:numRef>
          </c:val>
          <c:extLst>
            <c:ext xmlns:c16="http://schemas.microsoft.com/office/drawing/2014/chart" uri="{C3380CC4-5D6E-409C-BE32-E72D297353CC}">
              <c16:uniqueId val="{00000003-989C-4BB2-8CDF-880773942757}"/>
            </c:ext>
          </c:extLst>
        </c:ser>
        <c:dLbls>
          <c:showLegendKey val="0"/>
          <c:showVal val="0"/>
          <c:showCatName val="0"/>
          <c:showSerName val="0"/>
          <c:showPercent val="0"/>
          <c:showBubbleSize val="0"/>
        </c:dLbls>
        <c:gapWidth val="50"/>
        <c:overlap val="100"/>
        <c:axId val="212706432"/>
        <c:axId val="212707968"/>
      </c:barChart>
      <c:catAx>
        <c:axId val="212706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07968"/>
        <c:crosses val="autoZero"/>
        <c:auto val="1"/>
        <c:lblAlgn val="ctr"/>
        <c:lblOffset val="100"/>
        <c:tickLblSkip val="1"/>
        <c:tickMarkSkip val="1"/>
        <c:noMultiLvlLbl val="0"/>
      </c:catAx>
      <c:valAx>
        <c:axId val="212707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06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'MIS12'!$R$15:$V$15</c:f>
              <c:strCache>
                <c:ptCount val="5"/>
                <c:pt idx="0">
                  <c:v>Bujumbura Mairie</c:v>
                </c:pt>
                <c:pt idx="1">
                  <c:v>Centre-Est</c:v>
                </c:pt>
                <c:pt idx="2">
                  <c:v>Nord</c:v>
                </c:pt>
                <c:pt idx="3">
                  <c:v>Ouest</c:v>
                </c:pt>
                <c:pt idx="4">
                  <c:v>Sud</c:v>
                </c:pt>
              </c:strCache>
            </c:strRef>
          </c:cat>
          <c:val>
            <c:numRef>
              <c:f>'MIS12'!$R$18:$V$18</c:f>
              <c:numCache>
                <c:formatCode>###0.0</c:formatCode>
                <c:ptCount val="5"/>
                <c:pt idx="0">
                  <c:v>91.934240434215226</c:v>
                </c:pt>
                <c:pt idx="1">
                  <c:v>64.239538344325425</c:v>
                </c:pt>
                <c:pt idx="2">
                  <c:v>55.98721575627642</c:v>
                </c:pt>
                <c:pt idx="3">
                  <c:v>57.831818699724465</c:v>
                </c:pt>
                <c:pt idx="4">
                  <c:v>58.604249796704835</c:v>
                </c:pt>
              </c:numCache>
            </c:numRef>
          </c:val>
          <c:extLst>
            <c:ext xmlns:c16="http://schemas.microsoft.com/office/drawing/2014/chart" uri="{C3380CC4-5D6E-409C-BE32-E72D297353CC}">
              <c16:uniqueId val="{00000000-B9F7-4DE5-9C73-97F1A6B061DD}"/>
            </c:ext>
          </c:extLst>
        </c:ser>
        <c:ser>
          <c:idx val="1"/>
          <c:order val="1"/>
          <c:tx>
            <c:strRef>
              <c:f>'MIS12'!$B$19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'MIS12'!$R$15:$V$15</c:f>
              <c:strCache>
                <c:ptCount val="5"/>
                <c:pt idx="0">
                  <c:v>Bujumbura Mairie</c:v>
                </c:pt>
                <c:pt idx="1">
                  <c:v>Centre-Est</c:v>
                </c:pt>
                <c:pt idx="2">
                  <c:v>Nord</c:v>
                </c:pt>
                <c:pt idx="3">
                  <c:v>Ouest</c:v>
                </c:pt>
                <c:pt idx="4">
                  <c:v>Sud</c:v>
                </c:pt>
              </c:strCache>
            </c:strRef>
          </c:cat>
          <c:val>
            <c:numRef>
              <c:f>'MIS12'!$R$19:$V$19</c:f>
              <c:numCache>
                <c:formatCode>###0.0</c:formatCode>
                <c:ptCount val="5"/>
                <c:pt idx="0">
                  <c:v>5.8944597223304021</c:v>
                </c:pt>
                <c:pt idx="1">
                  <c:v>15.772291422707967</c:v>
                </c:pt>
                <c:pt idx="2">
                  <c:v>26.3940912419122</c:v>
                </c:pt>
                <c:pt idx="3">
                  <c:v>11.558220220878068</c:v>
                </c:pt>
                <c:pt idx="4">
                  <c:v>17.231039213480585</c:v>
                </c:pt>
              </c:numCache>
            </c:numRef>
          </c:val>
          <c:extLst>
            <c:ext xmlns:c16="http://schemas.microsoft.com/office/drawing/2014/chart" uri="{C3380CC4-5D6E-409C-BE32-E72D297353CC}">
              <c16:uniqueId val="{00000001-B9F7-4DE5-9C73-97F1A6B061DD}"/>
            </c:ext>
          </c:extLst>
        </c:ser>
        <c:ser>
          <c:idx val="2"/>
          <c:order val="2"/>
          <c:tx>
            <c:strRef>
              <c:f>'MIS12'!$B$20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'MIS12'!$R$15:$V$15</c:f>
              <c:strCache>
                <c:ptCount val="5"/>
                <c:pt idx="0">
                  <c:v>Bujumbura Mairie</c:v>
                </c:pt>
                <c:pt idx="1">
                  <c:v>Centre-Est</c:v>
                </c:pt>
                <c:pt idx="2">
                  <c:v>Nord</c:v>
                </c:pt>
                <c:pt idx="3">
                  <c:v>Ouest</c:v>
                </c:pt>
                <c:pt idx="4">
                  <c:v>Sud</c:v>
                </c:pt>
              </c:strCache>
            </c:strRef>
          </c:cat>
          <c:val>
            <c:numRef>
              <c:f>'MIS12'!$R$20:$V$20</c:f>
              <c:numCache>
                <c:formatCode>###0.0</c:formatCode>
                <c:ptCount val="5"/>
                <c:pt idx="0">
                  <c:v>0</c:v>
                </c:pt>
                <c:pt idx="1">
                  <c:v>15.514719946499902</c:v>
                </c:pt>
                <c:pt idx="2">
                  <c:v>14.04524592942524</c:v>
                </c:pt>
                <c:pt idx="3">
                  <c:v>22.938023496581323</c:v>
                </c:pt>
                <c:pt idx="4">
                  <c:v>16.588530239286097</c:v>
                </c:pt>
              </c:numCache>
            </c:numRef>
          </c:val>
          <c:extLst>
            <c:ext xmlns:c16="http://schemas.microsoft.com/office/drawing/2014/chart" uri="{C3380CC4-5D6E-409C-BE32-E72D297353CC}">
              <c16:uniqueId val="{00000002-B9F7-4DE5-9C73-97F1A6B061DD}"/>
            </c:ext>
          </c:extLst>
        </c:ser>
        <c:ser>
          <c:idx val="3"/>
          <c:order val="3"/>
          <c:tx>
            <c:strRef>
              <c:f>'MIS12'!$B$21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'MIS12'!$R$15:$V$15</c:f>
              <c:strCache>
                <c:ptCount val="5"/>
                <c:pt idx="0">
                  <c:v>Bujumbura Mairie</c:v>
                </c:pt>
                <c:pt idx="1">
                  <c:v>Centre-Est</c:v>
                </c:pt>
                <c:pt idx="2">
                  <c:v>Nord</c:v>
                </c:pt>
                <c:pt idx="3">
                  <c:v>Ouest</c:v>
                </c:pt>
                <c:pt idx="4">
                  <c:v>Sud</c:v>
                </c:pt>
              </c:strCache>
            </c:strRef>
          </c:cat>
          <c:val>
            <c:numRef>
              <c:f>'MIS12'!$R$21:$V$21</c:f>
              <c:numCache>
                <c:formatCode>###0.0</c:formatCode>
                <c:ptCount val="5"/>
                <c:pt idx="0">
                  <c:v>2.171299843454416</c:v>
                </c:pt>
                <c:pt idx="1">
                  <c:v>4.473450286466699</c:v>
                </c:pt>
                <c:pt idx="2">
                  <c:v>3.5734470723857403</c:v>
                </c:pt>
                <c:pt idx="3">
                  <c:v>7.6719375828162821</c:v>
                </c:pt>
                <c:pt idx="4">
                  <c:v>7.5761807505284589</c:v>
                </c:pt>
              </c:numCache>
            </c:numRef>
          </c:val>
          <c:extLst>
            <c:ext xmlns:c16="http://schemas.microsoft.com/office/drawing/2014/chart" uri="{C3380CC4-5D6E-409C-BE32-E72D297353CC}">
              <c16:uniqueId val="{00000003-B9F7-4DE5-9C73-97F1A6B061DD}"/>
            </c:ext>
          </c:extLst>
        </c:ser>
        <c:dLbls>
          <c:showLegendKey val="0"/>
          <c:showVal val="0"/>
          <c:showCatName val="0"/>
          <c:showSerName val="0"/>
          <c:showPercent val="0"/>
          <c:showBubbleSize val="0"/>
        </c:dLbls>
        <c:gapWidth val="50"/>
        <c:overlap val="100"/>
        <c:axId val="213002880"/>
        <c:axId val="213025152"/>
      </c:barChart>
      <c:catAx>
        <c:axId val="21300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25152"/>
        <c:crosses val="autoZero"/>
        <c:auto val="1"/>
        <c:lblAlgn val="ctr"/>
        <c:lblOffset val="100"/>
        <c:tickLblSkip val="1"/>
        <c:tickMarkSkip val="1"/>
        <c:noMultiLvlLbl val="0"/>
      </c:catAx>
      <c:valAx>
        <c:axId val="21302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02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'MIS12'!$C$15:$G$15</c:f>
              <c:strCache>
                <c:ptCount val="5"/>
                <c:pt idx="0">
                  <c:v>Poorest</c:v>
                </c:pt>
                <c:pt idx="1">
                  <c:v>Poor</c:v>
                </c:pt>
                <c:pt idx="2">
                  <c:v>Middle</c:v>
                </c:pt>
                <c:pt idx="3">
                  <c:v>Rich</c:v>
                </c:pt>
                <c:pt idx="4">
                  <c:v>Richest</c:v>
                </c:pt>
              </c:strCache>
            </c:strRef>
          </c:cat>
          <c:val>
            <c:numRef>
              <c:f>'MIS12'!$C$18:$G$18</c:f>
              <c:numCache>
                <c:formatCode>###0.0</c:formatCode>
                <c:ptCount val="5"/>
                <c:pt idx="0">
                  <c:v>55.927890631210367</c:v>
                </c:pt>
                <c:pt idx="1">
                  <c:v>54.438508155460894</c:v>
                </c:pt>
                <c:pt idx="2">
                  <c:v>59.855429337690211</c:v>
                </c:pt>
                <c:pt idx="3">
                  <c:v>57.231138025255888</c:v>
                </c:pt>
                <c:pt idx="4">
                  <c:v>78.01286270789322</c:v>
                </c:pt>
              </c:numCache>
            </c:numRef>
          </c:val>
          <c:extLst>
            <c:ext xmlns:c16="http://schemas.microsoft.com/office/drawing/2014/chart" uri="{C3380CC4-5D6E-409C-BE32-E72D297353CC}">
              <c16:uniqueId val="{00000000-F071-4F5B-A01D-3E1BB721BCCE}"/>
            </c:ext>
          </c:extLst>
        </c:ser>
        <c:ser>
          <c:idx val="1"/>
          <c:order val="1"/>
          <c:tx>
            <c:strRef>
              <c:f>'MIS12'!$B$19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'MIS12'!$C$15:$G$15</c:f>
              <c:strCache>
                <c:ptCount val="5"/>
                <c:pt idx="0">
                  <c:v>Poorest</c:v>
                </c:pt>
                <c:pt idx="1">
                  <c:v>Poor</c:v>
                </c:pt>
                <c:pt idx="2">
                  <c:v>Middle</c:v>
                </c:pt>
                <c:pt idx="3">
                  <c:v>Rich</c:v>
                </c:pt>
                <c:pt idx="4">
                  <c:v>Richest</c:v>
                </c:pt>
              </c:strCache>
            </c:strRef>
          </c:cat>
          <c:val>
            <c:numRef>
              <c:f>'MIS12'!$C$19:$G$19</c:f>
              <c:numCache>
                <c:formatCode>###0.0</c:formatCode>
                <c:ptCount val="5"/>
                <c:pt idx="0">
                  <c:v>19.772268587280774</c:v>
                </c:pt>
                <c:pt idx="1">
                  <c:v>22.658640426006954</c:v>
                </c:pt>
                <c:pt idx="2">
                  <c:v>17.74981274772756</c:v>
                </c:pt>
                <c:pt idx="3">
                  <c:v>16.444121936563619</c:v>
                </c:pt>
                <c:pt idx="4">
                  <c:v>13.01791692209447</c:v>
                </c:pt>
              </c:numCache>
            </c:numRef>
          </c:val>
          <c:extLst>
            <c:ext xmlns:c16="http://schemas.microsoft.com/office/drawing/2014/chart" uri="{C3380CC4-5D6E-409C-BE32-E72D297353CC}">
              <c16:uniqueId val="{00000001-F071-4F5B-A01D-3E1BB721BCCE}"/>
            </c:ext>
          </c:extLst>
        </c:ser>
        <c:ser>
          <c:idx val="2"/>
          <c:order val="2"/>
          <c:tx>
            <c:strRef>
              <c:f>'MIS12'!$B$20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'MIS12'!$C$15:$G$15</c:f>
              <c:strCache>
                <c:ptCount val="5"/>
                <c:pt idx="0">
                  <c:v>Poorest</c:v>
                </c:pt>
                <c:pt idx="1">
                  <c:v>Poor</c:v>
                </c:pt>
                <c:pt idx="2">
                  <c:v>Middle</c:v>
                </c:pt>
                <c:pt idx="3">
                  <c:v>Rich</c:v>
                </c:pt>
                <c:pt idx="4">
                  <c:v>Richest</c:v>
                </c:pt>
              </c:strCache>
            </c:strRef>
          </c:cat>
          <c:val>
            <c:numRef>
              <c:f>'MIS12'!$C$20:$G$20</c:f>
              <c:numCache>
                <c:formatCode>###0.0</c:formatCode>
                <c:ptCount val="5"/>
                <c:pt idx="0">
                  <c:v>16.901031653386323</c:v>
                </c:pt>
                <c:pt idx="1">
                  <c:v>17.050450437253069</c:v>
                </c:pt>
                <c:pt idx="2">
                  <c:v>17.589127489669703</c:v>
                </c:pt>
                <c:pt idx="3">
                  <c:v>19.243423895827977</c:v>
                </c:pt>
                <c:pt idx="4">
                  <c:v>7.8004423888706489</c:v>
                </c:pt>
              </c:numCache>
            </c:numRef>
          </c:val>
          <c:extLst>
            <c:ext xmlns:c16="http://schemas.microsoft.com/office/drawing/2014/chart" uri="{C3380CC4-5D6E-409C-BE32-E72D297353CC}">
              <c16:uniqueId val="{00000002-F071-4F5B-A01D-3E1BB721BCCE}"/>
            </c:ext>
          </c:extLst>
        </c:ser>
        <c:ser>
          <c:idx val="3"/>
          <c:order val="3"/>
          <c:tx>
            <c:strRef>
              <c:f>'MIS12'!$B$21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'MIS12'!$C$15:$G$15</c:f>
              <c:strCache>
                <c:ptCount val="5"/>
                <c:pt idx="0">
                  <c:v>Poorest</c:v>
                </c:pt>
                <c:pt idx="1">
                  <c:v>Poor</c:v>
                </c:pt>
                <c:pt idx="2">
                  <c:v>Middle</c:v>
                </c:pt>
                <c:pt idx="3">
                  <c:v>Rich</c:v>
                </c:pt>
                <c:pt idx="4">
                  <c:v>Richest</c:v>
                </c:pt>
              </c:strCache>
            </c:strRef>
          </c:cat>
          <c:val>
            <c:numRef>
              <c:f>'MIS12'!$C$21:$G$21</c:f>
              <c:numCache>
                <c:formatCode>###0.0</c:formatCode>
                <c:ptCount val="5"/>
                <c:pt idx="0">
                  <c:v>7.3988091281227382</c:v>
                </c:pt>
                <c:pt idx="1">
                  <c:v>5.8524009812790752</c:v>
                </c:pt>
                <c:pt idx="2">
                  <c:v>4.8056304249124322</c:v>
                </c:pt>
                <c:pt idx="3">
                  <c:v>7.0813161423526445</c:v>
                </c:pt>
                <c:pt idx="4">
                  <c:v>1.1687779811416095</c:v>
                </c:pt>
              </c:numCache>
            </c:numRef>
          </c:val>
          <c:extLst>
            <c:ext xmlns:c16="http://schemas.microsoft.com/office/drawing/2014/chart" uri="{C3380CC4-5D6E-409C-BE32-E72D297353CC}">
              <c16:uniqueId val="{00000003-F071-4F5B-A01D-3E1BB721BCCE}"/>
            </c:ext>
          </c:extLst>
        </c:ser>
        <c:dLbls>
          <c:showLegendKey val="0"/>
          <c:showVal val="0"/>
          <c:showCatName val="0"/>
          <c:showSerName val="0"/>
          <c:showPercent val="0"/>
          <c:showBubbleSize val="0"/>
        </c:dLbls>
        <c:gapWidth val="50"/>
        <c:overlap val="100"/>
        <c:axId val="213070208"/>
        <c:axId val="213071744"/>
      </c:barChart>
      <c:catAx>
        <c:axId val="213070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71744"/>
        <c:crosses val="autoZero"/>
        <c:auto val="1"/>
        <c:lblAlgn val="ctr"/>
        <c:lblOffset val="100"/>
        <c:tickLblSkip val="1"/>
        <c:tickMarkSkip val="1"/>
        <c:noMultiLvlLbl val="0"/>
      </c:catAx>
      <c:valAx>
        <c:axId val="213071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70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'MIS12'!$R$121:$V$121</c:f>
              <c:strCache>
                <c:ptCount val="5"/>
                <c:pt idx="0">
                  <c:v>Bujumbura Mairie</c:v>
                </c:pt>
                <c:pt idx="1">
                  <c:v>Centre-Est</c:v>
                </c:pt>
                <c:pt idx="2">
                  <c:v>Nord</c:v>
                </c:pt>
                <c:pt idx="3">
                  <c:v>Ouest</c:v>
                </c:pt>
                <c:pt idx="4">
                  <c:v>Sud</c:v>
                </c:pt>
              </c:strCache>
            </c:strRef>
          </c:cat>
          <c:val>
            <c:numRef>
              <c:f>'MIS12'!$R$124:$V$124</c:f>
              <c:numCache>
                <c:formatCode>###0.0</c:formatCode>
                <c:ptCount val="5"/>
                <c:pt idx="0">
                  <c:v>39.069829275164288</c:v>
                </c:pt>
                <c:pt idx="1">
                  <c:v>87.342970093092518</c:v>
                </c:pt>
                <c:pt idx="2">
                  <c:v>61.677789287334988</c:v>
                </c:pt>
                <c:pt idx="3">
                  <c:v>55.837105933599339</c:v>
                </c:pt>
                <c:pt idx="4">
                  <c:v>40.882380842265029</c:v>
                </c:pt>
              </c:numCache>
            </c:numRef>
          </c:val>
          <c:extLst>
            <c:ext xmlns:c16="http://schemas.microsoft.com/office/drawing/2014/chart" uri="{C3380CC4-5D6E-409C-BE32-E72D297353CC}">
              <c16:uniqueId val="{00000000-4BB1-4AF3-A3FD-87A70E597451}"/>
            </c:ext>
          </c:extLst>
        </c:ser>
        <c:ser>
          <c:idx val="1"/>
          <c:order val="1"/>
          <c:tx>
            <c:strRef>
              <c:f>'MIS12'!$B$125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'MIS12'!$R$121:$V$121</c:f>
              <c:strCache>
                <c:ptCount val="5"/>
                <c:pt idx="0">
                  <c:v>Bujumbura Mairie</c:v>
                </c:pt>
                <c:pt idx="1">
                  <c:v>Centre-Est</c:v>
                </c:pt>
                <c:pt idx="2">
                  <c:v>Nord</c:v>
                </c:pt>
                <c:pt idx="3">
                  <c:v>Ouest</c:v>
                </c:pt>
                <c:pt idx="4">
                  <c:v>Sud</c:v>
                </c:pt>
              </c:strCache>
            </c:strRef>
          </c:cat>
          <c:val>
            <c:numRef>
              <c:f>'MIS12'!$R$125:$V$125</c:f>
              <c:numCache>
                <c:formatCode>###0.0</c:formatCode>
                <c:ptCount val="5"/>
                <c:pt idx="0">
                  <c:v>54.146079297012896</c:v>
                </c:pt>
                <c:pt idx="1">
                  <c:v>4.5139158086359554</c:v>
                </c:pt>
                <c:pt idx="2">
                  <c:v>12.947534948278328</c:v>
                </c:pt>
                <c:pt idx="3">
                  <c:v>22.943960485399916</c:v>
                </c:pt>
                <c:pt idx="4">
                  <c:v>5.2398283947094075</c:v>
                </c:pt>
              </c:numCache>
            </c:numRef>
          </c:val>
          <c:extLst>
            <c:ext xmlns:c16="http://schemas.microsoft.com/office/drawing/2014/chart" uri="{C3380CC4-5D6E-409C-BE32-E72D297353CC}">
              <c16:uniqueId val="{00000001-4BB1-4AF3-A3FD-87A70E597451}"/>
            </c:ext>
          </c:extLst>
        </c:ser>
        <c:ser>
          <c:idx val="2"/>
          <c:order val="2"/>
          <c:tx>
            <c:strRef>
              <c:f>'MIS12'!$B$126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'MIS12'!$R$121:$V$121</c:f>
              <c:strCache>
                <c:ptCount val="5"/>
                <c:pt idx="0">
                  <c:v>Bujumbura Mairie</c:v>
                </c:pt>
                <c:pt idx="1">
                  <c:v>Centre-Est</c:v>
                </c:pt>
                <c:pt idx="2">
                  <c:v>Nord</c:v>
                </c:pt>
                <c:pt idx="3">
                  <c:v>Ouest</c:v>
                </c:pt>
                <c:pt idx="4">
                  <c:v>Sud</c:v>
                </c:pt>
              </c:strCache>
            </c:strRef>
          </c:cat>
          <c:val>
            <c:numRef>
              <c:f>'MIS12'!$R$126:$V$126</c:f>
              <c:numCache>
                <c:formatCode>###0.0</c:formatCode>
                <c:ptCount val="5"/>
                <c:pt idx="0">
                  <c:v>5.2188471061686386</c:v>
                </c:pt>
                <c:pt idx="1">
                  <c:v>7.6276426314649228</c:v>
                </c:pt>
                <c:pt idx="2">
                  <c:v>20.369965677490313</c:v>
                </c:pt>
                <c:pt idx="3">
                  <c:v>17.950788457129789</c:v>
                </c:pt>
                <c:pt idx="4">
                  <c:v>53.196988680876736</c:v>
                </c:pt>
              </c:numCache>
            </c:numRef>
          </c:val>
          <c:extLst>
            <c:ext xmlns:c16="http://schemas.microsoft.com/office/drawing/2014/chart" uri="{C3380CC4-5D6E-409C-BE32-E72D297353CC}">
              <c16:uniqueId val="{00000002-4BB1-4AF3-A3FD-87A70E597451}"/>
            </c:ext>
          </c:extLst>
        </c:ser>
        <c:ser>
          <c:idx val="3"/>
          <c:order val="3"/>
          <c:tx>
            <c:strRef>
              <c:f>'MIS12'!$B$127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'MIS12'!$R$121:$V$121</c:f>
              <c:strCache>
                <c:ptCount val="5"/>
                <c:pt idx="0">
                  <c:v>Bujumbura Mairie</c:v>
                </c:pt>
                <c:pt idx="1">
                  <c:v>Centre-Est</c:v>
                </c:pt>
                <c:pt idx="2">
                  <c:v>Nord</c:v>
                </c:pt>
                <c:pt idx="3">
                  <c:v>Ouest</c:v>
                </c:pt>
                <c:pt idx="4">
                  <c:v>Sud</c:v>
                </c:pt>
              </c:strCache>
            </c:strRef>
          </c:cat>
          <c:val>
            <c:numRef>
              <c:f>'MIS12'!$R$127:$V$127</c:f>
              <c:numCache>
                <c:formatCode>###0.0</c:formatCode>
                <c:ptCount val="5"/>
                <c:pt idx="0">
                  <c:v>1.5652443216541807</c:v>
                </c:pt>
                <c:pt idx="1">
                  <c:v>0.51547146680660683</c:v>
                </c:pt>
                <c:pt idx="2">
                  <c:v>5.0047100868963712</c:v>
                </c:pt>
                <c:pt idx="3">
                  <c:v>3.2681451238709531</c:v>
                </c:pt>
                <c:pt idx="4">
                  <c:v>0.68080208214881088</c:v>
                </c:pt>
              </c:numCache>
            </c:numRef>
          </c:val>
          <c:extLst>
            <c:ext xmlns:c16="http://schemas.microsoft.com/office/drawing/2014/chart" uri="{C3380CC4-5D6E-409C-BE32-E72D297353CC}">
              <c16:uniqueId val="{00000003-4BB1-4AF3-A3FD-87A70E597451}"/>
            </c:ext>
          </c:extLst>
        </c:ser>
        <c:dLbls>
          <c:showLegendKey val="0"/>
          <c:showVal val="0"/>
          <c:showCatName val="0"/>
          <c:showSerName val="0"/>
          <c:showPercent val="0"/>
          <c:showBubbleSize val="0"/>
        </c:dLbls>
        <c:gapWidth val="50"/>
        <c:overlap val="100"/>
        <c:axId val="213159296"/>
        <c:axId val="213173376"/>
      </c:barChart>
      <c:catAx>
        <c:axId val="213159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173376"/>
        <c:crosses val="autoZero"/>
        <c:auto val="1"/>
        <c:lblAlgn val="ctr"/>
        <c:lblOffset val="100"/>
        <c:tickLblSkip val="1"/>
        <c:tickMarkSkip val="1"/>
        <c:noMultiLvlLbl val="0"/>
      </c:catAx>
      <c:valAx>
        <c:axId val="213173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159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'MIS12'!$M$221:$Q$221</c:f>
              <c:strCache>
                <c:ptCount val="5"/>
                <c:pt idx="0">
                  <c:v>Poorest</c:v>
                </c:pt>
                <c:pt idx="1">
                  <c:v>Poor</c:v>
                </c:pt>
                <c:pt idx="2">
                  <c:v>Middle</c:v>
                </c:pt>
                <c:pt idx="3">
                  <c:v>Rich</c:v>
                </c:pt>
                <c:pt idx="4">
                  <c:v>Richest</c:v>
                </c:pt>
              </c:strCache>
            </c:strRef>
          </c:cat>
          <c:val>
            <c:numRef>
              <c:f>'MIS12'!$M$222:$Q$222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40E-426C-A1F7-BB344B34138F}"/>
            </c:ext>
          </c:extLst>
        </c:ser>
        <c:ser>
          <c:idx val="1"/>
          <c:order val="1"/>
          <c:tx>
            <c:strRef>
              <c:f>'MIS12'!$B$223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'MIS12'!$M$221:$Q$221</c:f>
              <c:strCache>
                <c:ptCount val="5"/>
                <c:pt idx="0">
                  <c:v>Poorest</c:v>
                </c:pt>
                <c:pt idx="1">
                  <c:v>Poor</c:v>
                </c:pt>
                <c:pt idx="2">
                  <c:v>Middle</c:v>
                </c:pt>
                <c:pt idx="3">
                  <c:v>Rich</c:v>
                </c:pt>
                <c:pt idx="4">
                  <c:v>Richest</c:v>
                </c:pt>
              </c:strCache>
            </c:strRef>
          </c:cat>
          <c:val>
            <c:numRef>
              <c:f>'MIS12'!$M$223:$Q$223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40E-426C-A1F7-BB344B34138F}"/>
            </c:ext>
          </c:extLst>
        </c:ser>
        <c:ser>
          <c:idx val="2"/>
          <c:order val="2"/>
          <c:tx>
            <c:strRef>
              <c:f>'MIS12'!$B$224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'MIS12'!$M$221:$Q$221</c:f>
              <c:strCache>
                <c:ptCount val="5"/>
                <c:pt idx="0">
                  <c:v>Poorest</c:v>
                </c:pt>
                <c:pt idx="1">
                  <c:v>Poor</c:v>
                </c:pt>
                <c:pt idx="2">
                  <c:v>Middle</c:v>
                </c:pt>
                <c:pt idx="3">
                  <c:v>Rich</c:v>
                </c:pt>
                <c:pt idx="4">
                  <c:v>Richest</c:v>
                </c:pt>
              </c:strCache>
            </c:strRef>
          </c:cat>
          <c:val>
            <c:numRef>
              <c:f>'MIS12'!$M$224:$Q$224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40E-426C-A1F7-BB344B34138F}"/>
            </c:ext>
          </c:extLst>
        </c:ser>
        <c:dLbls>
          <c:showLegendKey val="0"/>
          <c:showVal val="0"/>
          <c:showCatName val="0"/>
          <c:showSerName val="0"/>
          <c:showPercent val="0"/>
          <c:showBubbleSize val="0"/>
        </c:dLbls>
        <c:gapWidth val="50"/>
        <c:overlap val="100"/>
        <c:axId val="213927424"/>
        <c:axId val="213928960"/>
      </c:barChart>
      <c:catAx>
        <c:axId val="21392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928960"/>
        <c:crosses val="autoZero"/>
        <c:auto val="1"/>
        <c:lblAlgn val="ctr"/>
        <c:lblOffset val="100"/>
        <c:tickLblSkip val="1"/>
        <c:tickMarkSkip val="1"/>
        <c:noMultiLvlLbl val="0"/>
      </c:catAx>
      <c:valAx>
        <c:axId val="213928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92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'MIS12'!$R$221:$V$221</c:f>
              <c:strCache>
                <c:ptCount val="5"/>
                <c:pt idx="0">
                  <c:v>Bujumbura Mairie</c:v>
                </c:pt>
                <c:pt idx="1">
                  <c:v>Centre-Est</c:v>
                </c:pt>
                <c:pt idx="2">
                  <c:v>Nord</c:v>
                </c:pt>
                <c:pt idx="3">
                  <c:v>Ouest</c:v>
                </c:pt>
                <c:pt idx="4">
                  <c:v>Sud</c:v>
                </c:pt>
              </c:strCache>
            </c:strRef>
          </c:cat>
          <c:val>
            <c:numRef>
              <c:f>'MIS12'!$R$222:$V$222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436-4710-841E-3B8ADC3CDA9A}"/>
            </c:ext>
          </c:extLst>
        </c:ser>
        <c:ser>
          <c:idx val="1"/>
          <c:order val="1"/>
          <c:tx>
            <c:strRef>
              <c:f>'MIS12'!$B$223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'MIS12'!$R$221:$V$221</c:f>
              <c:strCache>
                <c:ptCount val="5"/>
                <c:pt idx="0">
                  <c:v>Bujumbura Mairie</c:v>
                </c:pt>
                <c:pt idx="1">
                  <c:v>Centre-Est</c:v>
                </c:pt>
                <c:pt idx="2">
                  <c:v>Nord</c:v>
                </c:pt>
                <c:pt idx="3">
                  <c:v>Ouest</c:v>
                </c:pt>
                <c:pt idx="4">
                  <c:v>Sud</c:v>
                </c:pt>
              </c:strCache>
            </c:strRef>
          </c:cat>
          <c:val>
            <c:numRef>
              <c:f>'MIS12'!$R$223:$V$223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436-4710-841E-3B8ADC3CDA9A}"/>
            </c:ext>
          </c:extLst>
        </c:ser>
        <c:ser>
          <c:idx val="2"/>
          <c:order val="2"/>
          <c:tx>
            <c:strRef>
              <c:f>'MIS12'!$B$224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'MIS12'!$R$221:$V$221</c:f>
              <c:strCache>
                <c:ptCount val="5"/>
                <c:pt idx="0">
                  <c:v>Bujumbura Mairie</c:v>
                </c:pt>
                <c:pt idx="1">
                  <c:v>Centre-Est</c:v>
                </c:pt>
                <c:pt idx="2">
                  <c:v>Nord</c:v>
                </c:pt>
                <c:pt idx="3">
                  <c:v>Ouest</c:v>
                </c:pt>
                <c:pt idx="4">
                  <c:v>Sud</c:v>
                </c:pt>
              </c:strCache>
            </c:strRef>
          </c:cat>
          <c:val>
            <c:numRef>
              <c:f>'MIS12'!$R$224:$V$224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436-4710-841E-3B8ADC3CDA9A}"/>
            </c:ext>
          </c:extLst>
        </c:ser>
        <c:dLbls>
          <c:showLegendKey val="0"/>
          <c:showVal val="0"/>
          <c:showCatName val="0"/>
          <c:showSerName val="0"/>
          <c:showPercent val="0"/>
          <c:showBubbleSize val="0"/>
        </c:dLbls>
        <c:gapWidth val="50"/>
        <c:overlap val="100"/>
        <c:axId val="213976960"/>
        <c:axId val="213978496"/>
      </c:barChart>
      <c:catAx>
        <c:axId val="21397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978496"/>
        <c:crosses val="autoZero"/>
        <c:auto val="1"/>
        <c:lblAlgn val="ctr"/>
        <c:lblOffset val="100"/>
        <c:tickLblSkip val="1"/>
        <c:tickMarkSkip val="1"/>
        <c:noMultiLvlLbl val="0"/>
      </c:catAx>
      <c:valAx>
        <c:axId val="21397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97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'MIS12'!$C$221:$G$221</c:f>
              <c:strCache>
                <c:ptCount val="5"/>
                <c:pt idx="0">
                  <c:v>Poorest</c:v>
                </c:pt>
                <c:pt idx="1">
                  <c:v>Poor</c:v>
                </c:pt>
                <c:pt idx="2">
                  <c:v>Middle</c:v>
                </c:pt>
                <c:pt idx="3">
                  <c:v>Rich</c:v>
                </c:pt>
                <c:pt idx="4">
                  <c:v>Richest</c:v>
                </c:pt>
              </c:strCache>
            </c:strRef>
          </c:cat>
          <c:val>
            <c:numRef>
              <c:f>'MIS12'!$C$222:$G$222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F28-4C4C-9F22-DA564EEE3873}"/>
            </c:ext>
          </c:extLst>
        </c:ser>
        <c:ser>
          <c:idx val="1"/>
          <c:order val="1"/>
          <c:tx>
            <c:strRef>
              <c:f>'MIS12'!$B$223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'MIS12'!$C$221:$G$221</c:f>
              <c:strCache>
                <c:ptCount val="5"/>
                <c:pt idx="0">
                  <c:v>Poorest</c:v>
                </c:pt>
                <c:pt idx="1">
                  <c:v>Poor</c:v>
                </c:pt>
                <c:pt idx="2">
                  <c:v>Middle</c:v>
                </c:pt>
                <c:pt idx="3">
                  <c:v>Rich</c:v>
                </c:pt>
                <c:pt idx="4">
                  <c:v>Richest</c:v>
                </c:pt>
              </c:strCache>
            </c:strRef>
          </c:cat>
          <c:val>
            <c:numRef>
              <c:f>'MIS12'!$C$223:$G$223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F28-4C4C-9F22-DA564EEE3873}"/>
            </c:ext>
          </c:extLst>
        </c:ser>
        <c:ser>
          <c:idx val="2"/>
          <c:order val="2"/>
          <c:tx>
            <c:strRef>
              <c:f>'MIS12'!$B$224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'MIS12'!$C$221:$G$221</c:f>
              <c:strCache>
                <c:ptCount val="5"/>
                <c:pt idx="0">
                  <c:v>Poorest</c:v>
                </c:pt>
                <c:pt idx="1">
                  <c:v>Poor</c:v>
                </c:pt>
                <c:pt idx="2">
                  <c:v>Middle</c:v>
                </c:pt>
                <c:pt idx="3">
                  <c:v>Rich</c:v>
                </c:pt>
                <c:pt idx="4">
                  <c:v>Richest</c:v>
                </c:pt>
              </c:strCache>
            </c:strRef>
          </c:cat>
          <c:val>
            <c:numRef>
              <c:f>'MIS12'!$C$224:$G$224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F28-4C4C-9F22-DA564EEE3873}"/>
            </c:ext>
          </c:extLst>
        </c:ser>
        <c:dLbls>
          <c:showLegendKey val="0"/>
          <c:showVal val="0"/>
          <c:showCatName val="0"/>
          <c:showSerName val="0"/>
          <c:showPercent val="0"/>
          <c:showBubbleSize val="0"/>
        </c:dLbls>
        <c:gapWidth val="50"/>
        <c:overlap val="100"/>
        <c:axId val="214030592"/>
        <c:axId val="214036480"/>
      </c:barChart>
      <c:catAx>
        <c:axId val="214030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036480"/>
        <c:crosses val="autoZero"/>
        <c:auto val="1"/>
        <c:lblAlgn val="ctr"/>
        <c:lblOffset val="100"/>
        <c:tickLblSkip val="1"/>
        <c:tickMarkSkip val="1"/>
        <c:noMultiLvlLbl val="0"/>
      </c:catAx>
      <c:valAx>
        <c:axId val="214036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030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'MIS12'!$H$15:$L$15</c:f>
              <c:strCache>
                <c:ptCount val="5"/>
                <c:pt idx="0">
                  <c:v>Poorest</c:v>
                </c:pt>
                <c:pt idx="1">
                  <c:v>Poor</c:v>
                </c:pt>
                <c:pt idx="2">
                  <c:v>Middle</c:v>
                </c:pt>
                <c:pt idx="3">
                  <c:v>Rich</c:v>
                </c:pt>
                <c:pt idx="4">
                  <c:v>Richest</c:v>
                </c:pt>
              </c:strCache>
            </c:strRef>
          </c:cat>
          <c:val>
            <c:numRef>
              <c:f>'MIS12'!$H$18:$L$18</c:f>
              <c:numCache>
                <c:formatCode>###0.0</c:formatCode>
                <c:ptCount val="5"/>
                <c:pt idx="0">
                  <c:v>76.224016475607797</c:v>
                </c:pt>
                <c:pt idx="1">
                  <c:v>91.065226642146555</c:v>
                </c:pt>
                <c:pt idx="2">
                  <c:v>95.567476360024514</c:v>
                </c:pt>
                <c:pt idx="3">
                  <c:v>96.342110868018111</c:v>
                </c:pt>
                <c:pt idx="4">
                  <c:v>100</c:v>
                </c:pt>
              </c:numCache>
            </c:numRef>
          </c:val>
          <c:extLst>
            <c:ext xmlns:c16="http://schemas.microsoft.com/office/drawing/2014/chart" uri="{C3380CC4-5D6E-409C-BE32-E72D297353CC}">
              <c16:uniqueId val="{00000000-EBE0-4D06-9782-AE69D000A2E3}"/>
            </c:ext>
          </c:extLst>
        </c:ser>
        <c:ser>
          <c:idx val="1"/>
          <c:order val="1"/>
          <c:tx>
            <c:strRef>
              <c:f>'MIS12'!$B$19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'MIS12'!$H$15:$L$15</c:f>
              <c:strCache>
                <c:ptCount val="5"/>
                <c:pt idx="0">
                  <c:v>Poorest</c:v>
                </c:pt>
                <c:pt idx="1">
                  <c:v>Poor</c:v>
                </c:pt>
                <c:pt idx="2">
                  <c:v>Middle</c:v>
                </c:pt>
                <c:pt idx="3">
                  <c:v>Rich</c:v>
                </c:pt>
                <c:pt idx="4">
                  <c:v>Richest</c:v>
                </c:pt>
              </c:strCache>
            </c:strRef>
          </c:cat>
          <c:val>
            <c:numRef>
              <c:f>'MIS12'!$H$19:$L$19</c:f>
              <c:numCache>
                <c:formatCode>###0.0</c:formatCode>
                <c:ptCount val="5"/>
                <c:pt idx="0">
                  <c:v>12.371461297724215</c:v>
                </c:pt>
                <c:pt idx="1">
                  <c:v>8.534951954898057</c:v>
                </c:pt>
                <c:pt idx="2">
                  <c:v>4.4138635884437942</c:v>
                </c:pt>
                <c:pt idx="3">
                  <c:v>2.875847349077171</c:v>
                </c:pt>
                <c:pt idx="4">
                  <c:v>0</c:v>
                </c:pt>
              </c:numCache>
            </c:numRef>
          </c:val>
          <c:extLst>
            <c:ext xmlns:c16="http://schemas.microsoft.com/office/drawing/2014/chart" uri="{C3380CC4-5D6E-409C-BE32-E72D297353CC}">
              <c16:uniqueId val="{00000001-EBE0-4D06-9782-AE69D000A2E3}"/>
            </c:ext>
          </c:extLst>
        </c:ser>
        <c:ser>
          <c:idx val="2"/>
          <c:order val="2"/>
          <c:tx>
            <c:strRef>
              <c:f>'MIS12'!$B$20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'MIS12'!$H$15:$L$15</c:f>
              <c:strCache>
                <c:ptCount val="5"/>
                <c:pt idx="0">
                  <c:v>Poorest</c:v>
                </c:pt>
                <c:pt idx="1">
                  <c:v>Poor</c:v>
                </c:pt>
                <c:pt idx="2">
                  <c:v>Middle</c:v>
                </c:pt>
                <c:pt idx="3">
                  <c:v>Rich</c:v>
                </c:pt>
                <c:pt idx="4">
                  <c:v>Richest</c:v>
                </c:pt>
              </c:strCache>
            </c:strRef>
          </c:cat>
          <c:val>
            <c:numRef>
              <c:f>'MIS12'!$H$20:$L$20</c:f>
              <c:numCache>
                <c:formatCode>###0.0</c:formatCode>
                <c:ptCount val="5"/>
                <c:pt idx="0">
                  <c:v>5.0899616002642691</c:v>
                </c:pt>
                <c:pt idx="1">
                  <c:v>0</c:v>
                </c:pt>
                <c:pt idx="2">
                  <c:v>1.8660051531713576E-2</c:v>
                </c:pt>
                <c:pt idx="3">
                  <c:v>0.78204178290471904</c:v>
                </c:pt>
                <c:pt idx="4">
                  <c:v>0</c:v>
                </c:pt>
              </c:numCache>
            </c:numRef>
          </c:val>
          <c:extLst>
            <c:ext xmlns:c16="http://schemas.microsoft.com/office/drawing/2014/chart" uri="{C3380CC4-5D6E-409C-BE32-E72D297353CC}">
              <c16:uniqueId val="{00000002-EBE0-4D06-9782-AE69D000A2E3}"/>
            </c:ext>
          </c:extLst>
        </c:ser>
        <c:ser>
          <c:idx val="3"/>
          <c:order val="3"/>
          <c:tx>
            <c:strRef>
              <c:f>'MIS12'!$B$21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'MIS12'!$H$15:$L$15</c:f>
              <c:strCache>
                <c:ptCount val="5"/>
                <c:pt idx="0">
                  <c:v>Poorest</c:v>
                </c:pt>
                <c:pt idx="1">
                  <c:v>Poor</c:v>
                </c:pt>
                <c:pt idx="2">
                  <c:v>Middle</c:v>
                </c:pt>
                <c:pt idx="3">
                  <c:v>Rich</c:v>
                </c:pt>
                <c:pt idx="4">
                  <c:v>Richest</c:v>
                </c:pt>
              </c:strCache>
            </c:strRef>
          </c:cat>
          <c:val>
            <c:numRef>
              <c:f>'MIS12'!$H$21:$L$21</c:f>
              <c:numCache>
                <c:formatCode>###0.0</c:formatCode>
                <c:ptCount val="5"/>
                <c:pt idx="0">
                  <c:v>6.3145606264037299</c:v>
                </c:pt>
                <c:pt idx="1">
                  <c:v>0.39982140295539453</c:v>
                </c:pt>
                <c:pt idx="2">
                  <c:v>0</c:v>
                </c:pt>
                <c:pt idx="3">
                  <c:v>0</c:v>
                </c:pt>
                <c:pt idx="4">
                  <c:v>0</c:v>
                </c:pt>
              </c:numCache>
            </c:numRef>
          </c:val>
          <c:extLst>
            <c:ext xmlns:c16="http://schemas.microsoft.com/office/drawing/2014/chart" uri="{C3380CC4-5D6E-409C-BE32-E72D297353CC}">
              <c16:uniqueId val="{00000003-EBE0-4D06-9782-AE69D000A2E3}"/>
            </c:ext>
          </c:extLst>
        </c:ser>
        <c:dLbls>
          <c:showLegendKey val="0"/>
          <c:showVal val="0"/>
          <c:showCatName val="0"/>
          <c:showSerName val="0"/>
          <c:showPercent val="0"/>
          <c:showBubbleSize val="0"/>
        </c:dLbls>
        <c:gapWidth val="50"/>
        <c:overlap val="100"/>
        <c:axId val="215040000"/>
        <c:axId val="215041536"/>
      </c:barChart>
      <c:catAx>
        <c:axId val="21504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041536"/>
        <c:crosses val="autoZero"/>
        <c:auto val="1"/>
        <c:lblAlgn val="ctr"/>
        <c:lblOffset val="100"/>
        <c:tickLblSkip val="1"/>
        <c:tickMarkSkip val="1"/>
        <c:noMultiLvlLbl val="0"/>
      </c:catAx>
      <c:valAx>
        <c:axId val="21504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040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'MIS12'!$H$121:$L$121</c:f>
              <c:strCache>
                <c:ptCount val="5"/>
                <c:pt idx="0">
                  <c:v>Poorest</c:v>
                </c:pt>
                <c:pt idx="1">
                  <c:v>Poor</c:v>
                </c:pt>
                <c:pt idx="2">
                  <c:v>Middle</c:v>
                </c:pt>
                <c:pt idx="3">
                  <c:v>Rich</c:v>
                </c:pt>
                <c:pt idx="4">
                  <c:v>Richest</c:v>
                </c:pt>
              </c:strCache>
            </c:strRef>
          </c:cat>
          <c:val>
            <c:numRef>
              <c:f>'MIS12'!$H$124:$L$124</c:f>
              <c:numCache>
                <c:formatCode>###0.0</c:formatCode>
                <c:ptCount val="5"/>
                <c:pt idx="0">
                  <c:v>32.856592118198577</c:v>
                </c:pt>
                <c:pt idx="1">
                  <c:v>32.613712482463384</c:v>
                </c:pt>
                <c:pt idx="2">
                  <c:v>28.671152572616339</c:v>
                </c:pt>
                <c:pt idx="3">
                  <c:v>54.826020150021733</c:v>
                </c:pt>
                <c:pt idx="4">
                  <c:v>79.261764662244232</c:v>
                </c:pt>
              </c:numCache>
            </c:numRef>
          </c:val>
          <c:extLst>
            <c:ext xmlns:c16="http://schemas.microsoft.com/office/drawing/2014/chart" uri="{C3380CC4-5D6E-409C-BE32-E72D297353CC}">
              <c16:uniqueId val="{00000000-A707-432E-B083-68D5724030F8}"/>
            </c:ext>
          </c:extLst>
        </c:ser>
        <c:ser>
          <c:idx val="1"/>
          <c:order val="1"/>
          <c:tx>
            <c:strRef>
              <c:f>'MIS12'!$B$125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'MIS12'!$H$121:$L$121</c:f>
              <c:strCache>
                <c:ptCount val="5"/>
                <c:pt idx="0">
                  <c:v>Poorest</c:v>
                </c:pt>
                <c:pt idx="1">
                  <c:v>Poor</c:v>
                </c:pt>
                <c:pt idx="2">
                  <c:v>Middle</c:v>
                </c:pt>
                <c:pt idx="3">
                  <c:v>Rich</c:v>
                </c:pt>
                <c:pt idx="4">
                  <c:v>Richest</c:v>
                </c:pt>
              </c:strCache>
            </c:strRef>
          </c:cat>
          <c:val>
            <c:numRef>
              <c:f>'MIS12'!$H$125:$L$125</c:f>
              <c:numCache>
                <c:formatCode>###0.0</c:formatCode>
                <c:ptCount val="5"/>
                <c:pt idx="0">
                  <c:v>44.307171808338474</c:v>
                </c:pt>
                <c:pt idx="1">
                  <c:v>59.813297499971192</c:v>
                </c:pt>
                <c:pt idx="2">
                  <c:v>70.093909894741586</c:v>
                </c:pt>
                <c:pt idx="3">
                  <c:v>42.014247198236816</c:v>
                </c:pt>
                <c:pt idx="4">
                  <c:v>19.397719504609487</c:v>
                </c:pt>
              </c:numCache>
            </c:numRef>
          </c:val>
          <c:extLst>
            <c:ext xmlns:c16="http://schemas.microsoft.com/office/drawing/2014/chart" uri="{C3380CC4-5D6E-409C-BE32-E72D297353CC}">
              <c16:uniqueId val="{00000001-A707-432E-B083-68D5724030F8}"/>
            </c:ext>
          </c:extLst>
        </c:ser>
        <c:ser>
          <c:idx val="2"/>
          <c:order val="2"/>
          <c:tx>
            <c:strRef>
              <c:f>'MIS12'!$B$126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'MIS12'!$H$121:$L$121</c:f>
              <c:strCache>
                <c:ptCount val="5"/>
                <c:pt idx="0">
                  <c:v>Poorest</c:v>
                </c:pt>
                <c:pt idx="1">
                  <c:v>Poor</c:v>
                </c:pt>
                <c:pt idx="2">
                  <c:v>Middle</c:v>
                </c:pt>
                <c:pt idx="3">
                  <c:v>Rich</c:v>
                </c:pt>
                <c:pt idx="4">
                  <c:v>Richest</c:v>
                </c:pt>
              </c:strCache>
            </c:strRef>
          </c:cat>
          <c:val>
            <c:numRef>
              <c:f>'MIS12'!$H$126:$L$126</c:f>
              <c:numCache>
                <c:formatCode>###0.0</c:formatCode>
                <c:ptCount val="5"/>
                <c:pt idx="0">
                  <c:v>21.428847991058262</c:v>
                </c:pt>
                <c:pt idx="1">
                  <c:v>7.5729900175654166</c:v>
                </c:pt>
                <c:pt idx="2">
                  <c:v>1.2349375326420784</c:v>
                </c:pt>
                <c:pt idx="3">
                  <c:v>0.63403666485787369</c:v>
                </c:pt>
                <c:pt idx="4">
                  <c:v>0</c:v>
                </c:pt>
              </c:numCache>
            </c:numRef>
          </c:val>
          <c:extLst>
            <c:ext xmlns:c16="http://schemas.microsoft.com/office/drawing/2014/chart" uri="{C3380CC4-5D6E-409C-BE32-E72D297353CC}">
              <c16:uniqueId val="{00000002-A707-432E-B083-68D5724030F8}"/>
            </c:ext>
          </c:extLst>
        </c:ser>
        <c:ser>
          <c:idx val="3"/>
          <c:order val="3"/>
          <c:tx>
            <c:strRef>
              <c:f>'MIS12'!$B$127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'MIS12'!$H$121:$L$121</c:f>
              <c:strCache>
                <c:ptCount val="5"/>
                <c:pt idx="0">
                  <c:v>Poorest</c:v>
                </c:pt>
                <c:pt idx="1">
                  <c:v>Poor</c:v>
                </c:pt>
                <c:pt idx="2">
                  <c:v>Middle</c:v>
                </c:pt>
                <c:pt idx="3">
                  <c:v>Rich</c:v>
                </c:pt>
                <c:pt idx="4">
                  <c:v>Richest</c:v>
                </c:pt>
              </c:strCache>
            </c:strRef>
          </c:cat>
          <c:val>
            <c:numRef>
              <c:f>'MIS12'!$H$127:$L$127</c:f>
              <c:numCache>
                <c:formatCode>###0.0</c:formatCode>
                <c:ptCount val="5"/>
                <c:pt idx="0">
                  <c:v>1.4073880824046729</c:v>
                </c:pt>
                <c:pt idx="1">
                  <c:v>0</c:v>
                </c:pt>
                <c:pt idx="2">
                  <c:v>0</c:v>
                </c:pt>
                <c:pt idx="3">
                  <c:v>2.5256959868835778</c:v>
                </c:pt>
                <c:pt idx="4">
                  <c:v>1.3405158331463369</c:v>
                </c:pt>
              </c:numCache>
            </c:numRef>
          </c:val>
          <c:extLst>
            <c:ext xmlns:c16="http://schemas.microsoft.com/office/drawing/2014/chart" uri="{C3380CC4-5D6E-409C-BE32-E72D297353CC}">
              <c16:uniqueId val="{00000003-A707-432E-B083-68D5724030F8}"/>
            </c:ext>
          </c:extLst>
        </c:ser>
        <c:dLbls>
          <c:showLegendKey val="0"/>
          <c:showVal val="0"/>
          <c:showCatName val="0"/>
          <c:showSerName val="0"/>
          <c:showPercent val="0"/>
          <c:showBubbleSize val="0"/>
        </c:dLbls>
        <c:gapWidth val="50"/>
        <c:overlap val="100"/>
        <c:axId val="215082496"/>
        <c:axId val="215084032"/>
      </c:barChart>
      <c:catAx>
        <c:axId val="215082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084032"/>
        <c:crosses val="autoZero"/>
        <c:auto val="1"/>
        <c:lblAlgn val="ctr"/>
        <c:lblOffset val="100"/>
        <c:tickLblSkip val="1"/>
        <c:tickMarkSkip val="1"/>
        <c:noMultiLvlLbl val="0"/>
      </c:catAx>
      <c:valAx>
        <c:axId val="215084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082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'MIS12'!$H$221:$L$221</c:f>
              <c:strCache>
                <c:ptCount val="5"/>
                <c:pt idx="0">
                  <c:v>Poorest</c:v>
                </c:pt>
                <c:pt idx="1">
                  <c:v>Poor</c:v>
                </c:pt>
                <c:pt idx="2">
                  <c:v>Middle</c:v>
                </c:pt>
                <c:pt idx="3">
                  <c:v>Rich</c:v>
                </c:pt>
                <c:pt idx="4">
                  <c:v>Richest</c:v>
                </c:pt>
              </c:strCache>
            </c:strRef>
          </c:cat>
          <c:val>
            <c:numRef>
              <c:f>'MIS12'!$H$222:$L$222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00C-43E8-80FD-87E9B4C516EA}"/>
            </c:ext>
          </c:extLst>
        </c:ser>
        <c:ser>
          <c:idx val="1"/>
          <c:order val="1"/>
          <c:tx>
            <c:strRef>
              <c:f>'MIS12'!$B$223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'MIS12'!$H$221:$L$221</c:f>
              <c:strCache>
                <c:ptCount val="5"/>
                <c:pt idx="0">
                  <c:v>Poorest</c:v>
                </c:pt>
                <c:pt idx="1">
                  <c:v>Poor</c:v>
                </c:pt>
                <c:pt idx="2">
                  <c:v>Middle</c:v>
                </c:pt>
                <c:pt idx="3">
                  <c:v>Rich</c:v>
                </c:pt>
                <c:pt idx="4">
                  <c:v>Richest</c:v>
                </c:pt>
              </c:strCache>
            </c:strRef>
          </c:cat>
          <c:val>
            <c:numRef>
              <c:f>'MIS12'!$H$223:$L$223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00C-43E8-80FD-87E9B4C516EA}"/>
            </c:ext>
          </c:extLst>
        </c:ser>
        <c:ser>
          <c:idx val="2"/>
          <c:order val="2"/>
          <c:tx>
            <c:strRef>
              <c:f>'MIS12'!$B$224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'MIS12'!$H$221:$L$221</c:f>
              <c:strCache>
                <c:ptCount val="5"/>
                <c:pt idx="0">
                  <c:v>Poorest</c:v>
                </c:pt>
                <c:pt idx="1">
                  <c:v>Poor</c:v>
                </c:pt>
                <c:pt idx="2">
                  <c:v>Middle</c:v>
                </c:pt>
                <c:pt idx="3">
                  <c:v>Rich</c:v>
                </c:pt>
                <c:pt idx="4">
                  <c:v>Richest</c:v>
                </c:pt>
              </c:strCache>
            </c:strRef>
          </c:cat>
          <c:val>
            <c:numRef>
              <c:f>'MIS12'!$H$224:$L$224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00C-43E8-80FD-87E9B4C516EA}"/>
            </c:ext>
          </c:extLst>
        </c:ser>
        <c:dLbls>
          <c:showLegendKey val="0"/>
          <c:showVal val="0"/>
          <c:showCatName val="0"/>
          <c:showSerName val="0"/>
          <c:showPercent val="0"/>
          <c:showBubbleSize val="0"/>
        </c:dLbls>
        <c:gapWidth val="50"/>
        <c:overlap val="100"/>
        <c:axId val="215119744"/>
        <c:axId val="215121280"/>
      </c:barChart>
      <c:catAx>
        <c:axId val="215119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21280"/>
        <c:crosses val="autoZero"/>
        <c:auto val="1"/>
        <c:lblAlgn val="ctr"/>
        <c:lblOffset val="100"/>
        <c:tickLblSkip val="1"/>
        <c:tickMarkSkip val="1"/>
        <c:noMultiLvlLbl val="0"/>
      </c:catAx>
      <c:valAx>
        <c:axId val="215121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19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'MIS12'!$C$121:$G$121</c:f>
              <c:strCache>
                <c:ptCount val="5"/>
                <c:pt idx="0">
                  <c:v>Poorest</c:v>
                </c:pt>
                <c:pt idx="1">
                  <c:v>Poor</c:v>
                </c:pt>
                <c:pt idx="2">
                  <c:v>Middle</c:v>
                </c:pt>
                <c:pt idx="3">
                  <c:v>Rich</c:v>
                </c:pt>
                <c:pt idx="4">
                  <c:v>Richest</c:v>
                </c:pt>
              </c:strCache>
            </c:strRef>
          </c:cat>
          <c:val>
            <c:numRef>
              <c:f>'MIS12'!$C$124:$G$124</c:f>
              <c:numCache>
                <c:formatCode>###0.0</c:formatCode>
                <c:ptCount val="5"/>
                <c:pt idx="0">
                  <c:v>54.995145842138491</c:v>
                </c:pt>
                <c:pt idx="1">
                  <c:v>60.749504628920576</c:v>
                </c:pt>
                <c:pt idx="2">
                  <c:v>63.613190963729423</c:v>
                </c:pt>
                <c:pt idx="3">
                  <c:v>66.561871187557912</c:v>
                </c:pt>
                <c:pt idx="4">
                  <c:v>63.189916158133556</c:v>
                </c:pt>
              </c:numCache>
            </c:numRef>
          </c:val>
          <c:extLst>
            <c:ext xmlns:c16="http://schemas.microsoft.com/office/drawing/2014/chart" uri="{C3380CC4-5D6E-409C-BE32-E72D297353CC}">
              <c16:uniqueId val="{00000000-68AB-416C-989B-AE8E1B56B8DC}"/>
            </c:ext>
          </c:extLst>
        </c:ser>
        <c:ser>
          <c:idx val="1"/>
          <c:order val="1"/>
          <c:tx>
            <c:strRef>
              <c:f>'MIS12'!$B$125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'MIS12'!$C$121:$G$121</c:f>
              <c:strCache>
                <c:ptCount val="5"/>
                <c:pt idx="0">
                  <c:v>Poorest</c:v>
                </c:pt>
                <c:pt idx="1">
                  <c:v>Poor</c:v>
                </c:pt>
                <c:pt idx="2">
                  <c:v>Middle</c:v>
                </c:pt>
                <c:pt idx="3">
                  <c:v>Rich</c:v>
                </c:pt>
                <c:pt idx="4">
                  <c:v>Richest</c:v>
                </c:pt>
              </c:strCache>
            </c:strRef>
          </c:cat>
          <c:val>
            <c:numRef>
              <c:f>'MIS12'!$C$125:$G$125</c:f>
              <c:numCache>
                <c:formatCode>###0.0</c:formatCode>
                <c:ptCount val="5"/>
                <c:pt idx="0">
                  <c:v>11.357588888618363</c:v>
                </c:pt>
                <c:pt idx="1">
                  <c:v>13.022251000206696</c:v>
                </c:pt>
                <c:pt idx="2">
                  <c:v>10.64820794905375</c:v>
                </c:pt>
                <c:pt idx="3">
                  <c:v>7.35392316242541</c:v>
                </c:pt>
                <c:pt idx="4">
                  <c:v>24.998132182205399</c:v>
                </c:pt>
              </c:numCache>
            </c:numRef>
          </c:val>
          <c:extLst>
            <c:ext xmlns:c16="http://schemas.microsoft.com/office/drawing/2014/chart" uri="{C3380CC4-5D6E-409C-BE32-E72D297353CC}">
              <c16:uniqueId val="{00000001-68AB-416C-989B-AE8E1B56B8DC}"/>
            </c:ext>
          </c:extLst>
        </c:ser>
        <c:ser>
          <c:idx val="2"/>
          <c:order val="2"/>
          <c:tx>
            <c:strRef>
              <c:f>'MIS12'!$B$126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'MIS12'!$C$121:$G$121</c:f>
              <c:strCache>
                <c:ptCount val="5"/>
                <c:pt idx="0">
                  <c:v>Poorest</c:v>
                </c:pt>
                <c:pt idx="1">
                  <c:v>Poor</c:v>
                </c:pt>
                <c:pt idx="2">
                  <c:v>Middle</c:v>
                </c:pt>
                <c:pt idx="3">
                  <c:v>Rich</c:v>
                </c:pt>
                <c:pt idx="4">
                  <c:v>Richest</c:v>
                </c:pt>
              </c:strCache>
            </c:strRef>
          </c:cat>
          <c:val>
            <c:numRef>
              <c:f>'MIS12'!$C$126:$G$126</c:f>
              <c:numCache>
                <c:formatCode>###0.0</c:formatCode>
                <c:ptCount val="5"/>
                <c:pt idx="0">
                  <c:v>26.769679296238337</c:v>
                </c:pt>
                <c:pt idx="1">
                  <c:v>23.860971742573653</c:v>
                </c:pt>
                <c:pt idx="2">
                  <c:v>23.784539170880109</c:v>
                </c:pt>
                <c:pt idx="3">
                  <c:v>25.451912287195938</c:v>
                </c:pt>
                <c:pt idx="4">
                  <c:v>11.297053417701889</c:v>
                </c:pt>
              </c:numCache>
            </c:numRef>
          </c:val>
          <c:extLst>
            <c:ext xmlns:c16="http://schemas.microsoft.com/office/drawing/2014/chart" uri="{C3380CC4-5D6E-409C-BE32-E72D297353CC}">
              <c16:uniqueId val="{00000002-68AB-416C-989B-AE8E1B56B8DC}"/>
            </c:ext>
          </c:extLst>
        </c:ser>
        <c:ser>
          <c:idx val="3"/>
          <c:order val="3"/>
          <c:tx>
            <c:strRef>
              <c:f>'MIS12'!$B$127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'MIS12'!$C$121:$G$121</c:f>
              <c:strCache>
                <c:ptCount val="5"/>
                <c:pt idx="0">
                  <c:v>Poorest</c:v>
                </c:pt>
                <c:pt idx="1">
                  <c:v>Poor</c:v>
                </c:pt>
                <c:pt idx="2">
                  <c:v>Middle</c:v>
                </c:pt>
                <c:pt idx="3">
                  <c:v>Rich</c:v>
                </c:pt>
                <c:pt idx="4">
                  <c:v>Richest</c:v>
                </c:pt>
              </c:strCache>
            </c:strRef>
          </c:cat>
          <c:val>
            <c:numRef>
              <c:f>'MIS12'!$C$127:$G$127</c:f>
              <c:numCache>
                <c:formatCode>###0.0</c:formatCode>
                <c:ptCount val="5"/>
                <c:pt idx="0">
                  <c:v>6.877585973004817</c:v>
                </c:pt>
                <c:pt idx="1">
                  <c:v>2.3672726282990699</c:v>
                </c:pt>
                <c:pt idx="2">
                  <c:v>1.9540619163367148</c:v>
                </c:pt>
                <c:pt idx="3">
                  <c:v>0.63229336282074566</c:v>
                </c:pt>
                <c:pt idx="4">
                  <c:v>0.51489824195916289</c:v>
                </c:pt>
              </c:numCache>
            </c:numRef>
          </c:val>
          <c:extLst>
            <c:ext xmlns:c16="http://schemas.microsoft.com/office/drawing/2014/chart" uri="{C3380CC4-5D6E-409C-BE32-E72D297353CC}">
              <c16:uniqueId val="{00000003-68AB-416C-989B-AE8E1B56B8DC}"/>
            </c:ext>
          </c:extLst>
        </c:ser>
        <c:dLbls>
          <c:showLegendKey val="0"/>
          <c:showVal val="0"/>
          <c:showCatName val="0"/>
          <c:showSerName val="0"/>
          <c:showPercent val="0"/>
          <c:showBubbleSize val="0"/>
        </c:dLbls>
        <c:gapWidth val="50"/>
        <c:overlap val="100"/>
        <c:axId val="213218432"/>
        <c:axId val="213219968"/>
      </c:barChart>
      <c:catAx>
        <c:axId val="213218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219968"/>
        <c:crosses val="autoZero"/>
        <c:auto val="1"/>
        <c:lblAlgn val="ctr"/>
        <c:lblOffset val="100"/>
        <c:tickLblSkip val="1"/>
        <c:tickMarkSkip val="1"/>
        <c:noMultiLvlLbl val="0"/>
      </c:catAx>
      <c:valAx>
        <c:axId val="213219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218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'MIS12'!$M$121:$Q$121</c:f>
              <c:strCache>
                <c:ptCount val="5"/>
                <c:pt idx="0">
                  <c:v>Poorest</c:v>
                </c:pt>
                <c:pt idx="1">
                  <c:v>Poor</c:v>
                </c:pt>
                <c:pt idx="2">
                  <c:v>Middle</c:v>
                </c:pt>
                <c:pt idx="3">
                  <c:v>Rich</c:v>
                </c:pt>
                <c:pt idx="4">
                  <c:v>Richest</c:v>
                </c:pt>
              </c:strCache>
            </c:strRef>
          </c:cat>
          <c:val>
            <c:numRef>
              <c:f>'MIS12'!$M$124:$Q$124</c:f>
              <c:numCache>
                <c:formatCode>###0.0</c:formatCode>
                <c:ptCount val="5"/>
                <c:pt idx="0">
                  <c:v>54.611813682464309</c:v>
                </c:pt>
                <c:pt idx="1">
                  <c:v>60.043800248361691</c:v>
                </c:pt>
                <c:pt idx="2">
                  <c:v>62.417048174424032</c:v>
                </c:pt>
                <c:pt idx="3">
                  <c:v>69.983944645886638</c:v>
                </c:pt>
                <c:pt idx="4">
                  <c:v>70.492897281325497</c:v>
                </c:pt>
              </c:numCache>
            </c:numRef>
          </c:val>
          <c:extLst>
            <c:ext xmlns:c16="http://schemas.microsoft.com/office/drawing/2014/chart" uri="{C3380CC4-5D6E-409C-BE32-E72D297353CC}">
              <c16:uniqueId val="{00000000-4673-43A7-8EF7-2F690E2EB62B}"/>
            </c:ext>
          </c:extLst>
        </c:ser>
        <c:ser>
          <c:idx val="1"/>
          <c:order val="1"/>
          <c:tx>
            <c:strRef>
              <c:f>'MIS12'!$B$125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'MIS12'!$M$121:$Q$121</c:f>
              <c:strCache>
                <c:ptCount val="5"/>
                <c:pt idx="0">
                  <c:v>Poorest</c:v>
                </c:pt>
                <c:pt idx="1">
                  <c:v>Poor</c:v>
                </c:pt>
                <c:pt idx="2">
                  <c:v>Middle</c:v>
                </c:pt>
                <c:pt idx="3">
                  <c:v>Rich</c:v>
                </c:pt>
                <c:pt idx="4">
                  <c:v>Richest</c:v>
                </c:pt>
              </c:strCache>
            </c:strRef>
          </c:cat>
          <c:val>
            <c:numRef>
              <c:f>'MIS12'!$M$125:$Q$125</c:f>
              <c:numCache>
                <c:formatCode>###0.0</c:formatCode>
                <c:ptCount val="5"/>
                <c:pt idx="0">
                  <c:v>11.012386383635445</c:v>
                </c:pt>
                <c:pt idx="1">
                  <c:v>13.165974293850006</c:v>
                </c:pt>
                <c:pt idx="2">
                  <c:v>10.787971110467037</c:v>
                </c:pt>
                <c:pt idx="3">
                  <c:v>6.09155068242623</c:v>
                </c:pt>
                <c:pt idx="4">
                  <c:v>8.6464368662503617</c:v>
                </c:pt>
              </c:numCache>
            </c:numRef>
          </c:val>
          <c:extLst>
            <c:ext xmlns:c16="http://schemas.microsoft.com/office/drawing/2014/chart" uri="{C3380CC4-5D6E-409C-BE32-E72D297353CC}">
              <c16:uniqueId val="{00000001-4673-43A7-8EF7-2F690E2EB62B}"/>
            </c:ext>
          </c:extLst>
        </c:ser>
        <c:ser>
          <c:idx val="2"/>
          <c:order val="2"/>
          <c:tx>
            <c:strRef>
              <c:f>'MIS12'!$B$126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'MIS12'!$M$121:$Q$121</c:f>
              <c:strCache>
                <c:ptCount val="5"/>
                <c:pt idx="0">
                  <c:v>Poorest</c:v>
                </c:pt>
                <c:pt idx="1">
                  <c:v>Poor</c:v>
                </c:pt>
                <c:pt idx="2">
                  <c:v>Middle</c:v>
                </c:pt>
                <c:pt idx="3">
                  <c:v>Rich</c:v>
                </c:pt>
                <c:pt idx="4">
                  <c:v>Richest</c:v>
                </c:pt>
              </c:strCache>
            </c:strRef>
          </c:cat>
          <c:val>
            <c:numRef>
              <c:f>'MIS12'!$M$126:$Q$126</c:f>
              <c:numCache>
                <c:formatCode>###0.0</c:formatCode>
                <c:ptCount val="5"/>
                <c:pt idx="0">
                  <c:v>26.916552331334557</c:v>
                </c:pt>
                <c:pt idx="1">
                  <c:v>24.149087561072491</c:v>
                </c:pt>
                <c:pt idx="2">
                  <c:v>24.769811566222671</c:v>
                </c:pt>
                <c:pt idx="3">
                  <c:v>23.428475440391082</c:v>
                </c:pt>
                <c:pt idx="4">
                  <c:v>20.386618855989269</c:v>
                </c:pt>
              </c:numCache>
            </c:numRef>
          </c:val>
          <c:extLst>
            <c:ext xmlns:c16="http://schemas.microsoft.com/office/drawing/2014/chart" uri="{C3380CC4-5D6E-409C-BE32-E72D297353CC}">
              <c16:uniqueId val="{00000002-4673-43A7-8EF7-2F690E2EB62B}"/>
            </c:ext>
          </c:extLst>
        </c:ser>
        <c:ser>
          <c:idx val="3"/>
          <c:order val="3"/>
          <c:tx>
            <c:strRef>
              <c:f>'MIS12'!$B$127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'MIS12'!$M$121:$Q$121</c:f>
              <c:strCache>
                <c:ptCount val="5"/>
                <c:pt idx="0">
                  <c:v>Poorest</c:v>
                </c:pt>
                <c:pt idx="1">
                  <c:v>Poor</c:v>
                </c:pt>
                <c:pt idx="2">
                  <c:v>Middle</c:v>
                </c:pt>
                <c:pt idx="3">
                  <c:v>Rich</c:v>
                </c:pt>
                <c:pt idx="4">
                  <c:v>Richest</c:v>
                </c:pt>
              </c:strCache>
            </c:strRef>
          </c:cat>
          <c:val>
            <c:numRef>
              <c:f>'MIS12'!$M$127:$Q$127</c:f>
              <c:numCache>
                <c:formatCode>###0.0</c:formatCode>
                <c:ptCount val="5"/>
                <c:pt idx="0">
                  <c:v>7.4592476025656937</c:v>
                </c:pt>
                <c:pt idx="1">
                  <c:v>2.6411378967158066</c:v>
                </c:pt>
                <c:pt idx="2">
                  <c:v>2.0251691488862651</c:v>
                </c:pt>
                <c:pt idx="3">
                  <c:v>0.49602923129605314</c:v>
                </c:pt>
                <c:pt idx="4">
                  <c:v>0.47404699643487863</c:v>
                </c:pt>
              </c:numCache>
            </c:numRef>
          </c:val>
          <c:extLst>
            <c:ext xmlns:c16="http://schemas.microsoft.com/office/drawing/2014/chart" uri="{C3380CC4-5D6E-409C-BE32-E72D297353CC}">
              <c16:uniqueId val="{00000003-4673-43A7-8EF7-2F690E2EB62B}"/>
            </c:ext>
          </c:extLst>
        </c:ser>
        <c:dLbls>
          <c:showLegendKey val="0"/>
          <c:showVal val="0"/>
          <c:showCatName val="0"/>
          <c:showSerName val="0"/>
          <c:showPercent val="0"/>
          <c:showBubbleSize val="0"/>
        </c:dLbls>
        <c:gapWidth val="50"/>
        <c:overlap val="100"/>
        <c:axId val="213108608"/>
        <c:axId val="213110144"/>
      </c:barChart>
      <c:catAx>
        <c:axId val="213108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110144"/>
        <c:crosses val="autoZero"/>
        <c:auto val="1"/>
        <c:lblAlgn val="ctr"/>
        <c:lblOffset val="100"/>
        <c:tickLblSkip val="1"/>
        <c:tickMarkSkip val="1"/>
        <c:noMultiLvlLbl val="0"/>
      </c:catAx>
      <c:valAx>
        <c:axId val="213110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108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'DHS17'!$M$18:$Q$18</c:f>
              <c:numCache>
                <c:formatCode>###0.0</c:formatCode>
                <c:ptCount val="5"/>
                <c:pt idx="0">
                  <c:v>53.281019847512404</c:v>
                </c:pt>
                <c:pt idx="1">
                  <c:v>59.084686544310429</c:v>
                </c:pt>
                <c:pt idx="2">
                  <c:v>59.322010682255069</c:v>
                </c:pt>
                <c:pt idx="3">
                  <c:v>59.056306213433018</c:v>
                </c:pt>
                <c:pt idx="4">
                  <c:v>67.827089368590663</c:v>
                </c:pt>
              </c:numCache>
            </c:numRef>
          </c:val>
          <c:extLst>
            <c:ext xmlns:c16="http://schemas.microsoft.com/office/drawing/2014/chart" uri="{C3380CC4-5D6E-409C-BE32-E72D297353CC}">
              <c16:uniqueId val="{00000000-B77A-44FE-A804-D2AC3E4719BD}"/>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'DHS17'!$M$19:$Q$19</c:f>
              <c:numCache>
                <c:formatCode>###0.0</c:formatCode>
                <c:ptCount val="5"/>
                <c:pt idx="0">
                  <c:v>22.964802885200434</c:v>
                </c:pt>
                <c:pt idx="1">
                  <c:v>20.834597677498891</c:v>
                </c:pt>
                <c:pt idx="2">
                  <c:v>21.664209856305266</c:v>
                </c:pt>
                <c:pt idx="3">
                  <c:v>21.049926274457277</c:v>
                </c:pt>
                <c:pt idx="4">
                  <c:v>19.771334687564693</c:v>
                </c:pt>
              </c:numCache>
            </c:numRef>
          </c:val>
          <c:extLst>
            <c:ext xmlns:c16="http://schemas.microsoft.com/office/drawing/2014/chart" uri="{C3380CC4-5D6E-409C-BE32-E72D297353CC}">
              <c16:uniqueId val="{00000001-B77A-44FE-A804-D2AC3E4719BD}"/>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'DHS17'!$M$20:$Q$20</c:f>
              <c:numCache>
                <c:formatCode>###0.0</c:formatCode>
                <c:ptCount val="5"/>
                <c:pt idx="0">
                  <c:v>16.705590961914147</c:v>
                </c:pt>
                <c:pt idx="1">
                  <c:v>14.526374730844301</c:v>
                </c:pt>
                <c:pt idx="2">
                  <c:v>13.990029391258158</c:v>
                </c:pt>
                <c:pt idx="3">
                  <c:v>14.904145733192792</c:v>
                </c:pt>
                <c:pt idx="4">
                  <c:v>10.499593601759738</c:v>
                </c:pt>
              </c:numCache>
            </c:numRef>
          </c:val>
          <c:extLst>
            <c:ext xmlns:c16="http://schemas.microsoft.com/office/drawing/2014/chart" uri="{C3380CC4-5D6E-409C-BE32-E72D297353CC}">
              <c16:uniqueId val="{00000002-B77A-44FE-A804-D2AC3E4719BD}"/>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Poorest</c:v>
                </c:pt>
                <c:pt idx="1">
                  <c:v>Poor</c:v>
                </c:pt>
                <c:pt idx="2">
                  <c:v>Middle</c:v>
                </c:pt>
                <c:pt idx="3">
                  <c:v>Rich</c:v>
                </c:pt>
                <c:pt idx="4">
                  <c:v>Richest</c:v>
                </c:pt>
              </c:strCache>
            </c:strRef>
          </c:cat>
          <c:val>
            <c:numRef>
              <c:f>'DHS17'!$M$21:$Q$21</c:f>
              <c:numCache>
                <c:formatCode>###0.0</c:formatCode>
                <c:ptCount val="5"/>
                <c:pt idx="0">
                  <c:v>7.0485863053732087</c:v>
                </c:pt>
                <c:pt idx="1">
                  <c:v>5.5543410473464947</c:v>
                </c:pt>
                <c:pt idx="2">
                  <c:v>5.0237500701817508</c:v>
                </c:pt>
                <c:pt idx="3">
                  <c:v>4.9896217789172121</c:v>
                </c:pt>
                <c:pt idx="4">
                  <c:v>1.9019823420848265</c:v>
                </c:pt>
              </c:numCache>
            </c:numRef>
          </c:val>
          <c:extLst>
            <c:ext xmlns:c16="http://schemas.microsoft.com/office/drawing/2014/chart" uri="{C3380CC4-5D6E-409C-BE32-E72D297353CC}">
              <c16:uniqueId val="{00000003-B77A-44FE-A804-D2AC3E4719BD}"/>
            </c:ext>
          </c:extLst>
        </c:ser>
        <c:dLbls>
          <c:showLegendKey val="0"/>
          <c:showVal val="0"/>
          <c:showCatName val="0"/>
          <c:showSerName val="0"/>
          <c:showPercent val="0"/>
          <c:showBubbleSize val="0"/>
        </c:dLbls>
        <c:gapWidth val="50"/>
        <c:overlap val="100"/>
        <c:axId val="191552512"/>
        <c:axId val="194466560"/>
      </c:barChart>
      <c:catAx>
        <c:axId val="19155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4466560"/>
        <c:crosses val="autoZero"/>
        <c:auto val="1"/>
        <c:lblAlgn val="ctr"/>
        <c:lblOffset val="100"/>
        <c:tickLblSkip val="1"/>
        <c:tickMarkSkip val="1"/>
        <c:noMultiLvlLbl val="0"/>
      </c:catAx>
      <c:valAx>
        <c:axId val="19446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155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'DHS17'!$R$15:$AI$15</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'DHS17'!$R$18:$AI$18</c:f>
              <c:numCache>
                <c:formatCode>###0.0</c:formatCode>
                <c:ptCount val="18"/>
                <c:pt idx="0">
                  <c:v>52.343736479749005</c:v>
                </c:pt>
                <c:pt idx="1">
                  <c:v>93.354435531456133</c:v>
                </c:pt>
                <c:pt idx="2">
                  <c:v>77.531100305107799</c:v>
                </c:pt>
                <c:pt idx="3">
                  <c:v>63.500708665050567</c:v>
                </c:pt>
                <c:pt idx="4">
                  <c:v>48.811278675538489</c:v>
                </c:pt>
                <c:pt idx="5">
                  <c:v>65.817471562615651</c:v>
                </c:pt>
                <c:pt idx="6">
                  <c:v>63.874265508783111</c:v>
                </c:pt>
                <c:pt idx="7">
                  <c:v>70.235495812630603</c:v>
                </c:pt>
                <c:pt idx="8">
                  <c:v>76.447583752773241</c:v>
                </c:pt>
                <c:pt idx="9">
                  <c:v>49.756073774701925</c:v>
                </c:pt>
                <c:pt idx="10">
                  <c:v>63.863636138839027</c:v>
                </c:pt>
                <c:pt idx="11">
                  <c:v>81.940152426552942</c:v>
                </c:pt>
                <c:pt idx="12">
                  <c:v>36.907910130037138</c:v>
                </c:pt>
                <c:pt idx="13">
                  <c:v>74.548311249208325</c:v>
                </c:pt>
                <c:pt idx="14">
                  <c:v>55.85575379508947</c:v>
                </c:pt>
                <c:pt idx="15">
                  <c:v>59.461291591927711</c:v>
                </c:pt>
                <c:pt idx="16">
                  <c:v>43.09427873983396</c:v>
                </c:pt>
                <c:pt idx="17">
                  <c:v>64.939636964593788</c:v>
                </c:pt>
              </c:numCache>
            </c:numRef>
          </c:val>
          <c:extLst>
            <c:ext xmlns:c16="http://schemas.microsoft.com/office/drawing/2014/chart" uri="{C3380CC4-5D6E-409C-BE32-E72D297353CC}">
              <c16:uniqueId val="{00000000-30DD-43B9-A9A3-71FCF9C7BEA7}"/>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'DHS17'!$R$15:$AI$15</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'DHS17'!$R$19:$AI$19</c:f>
              <c:numCache>
                <c:formatCode>###0.0</c:formatCode>
                <c:ptCount val="18"/>
                <c:pt idx="0">
                  <c:v>26.159697696991412</c:v>
                </c:pt>
                <c:pt idx="1">
                  <c:v>4.9664839599851742</c:v>
                </c:pt>
                <c:pt idx="2">
                  <c:v>14.407470786316493</c:v>
                </c:pt>
                <c:pt idx="3">
                  <c:v>10.028429469059526</c:v>
                </c:pt>
                <c:pt idx="4">
                  <c:v>18.320288282243904</c:v>
                </c:pt>
                <c:pt idx="5">
                  <c:v>15.482575710122711</c:v>
                </c:pt>
                <c:pt idx="6">
                  <c:v>15.164008752352784</c:v>
                </c:pt>
                <c:pt idx="7">
                  <c:v>23.62098419505703</c:v>
                </c:pt>
                <c:pt idx="8">
                  <c:v>19.493113584659412</c:v>
                </c:pt>
                <c:pt idx="9">
                  <c:v>25.641369749123889</c:v>
                </c:pt>
                <c:pt idx="10">
                  <c:v>21.077186855089455</c:v>
                </c:pt>
                <c:pt idx="11">
                  <c:v>13.434764999217164</c:v>
                </c:pt>
                <c:pt idx="12">
                  <c:v>43.496088862447216</c:v>
                </c:pt>
                <c:pt idx="13">
                  <c:v>15.61277438186435</c:v>
                </c:pt>
                <c:pt idx="14">
                  <c:v>28.785377113087456</c:v>
                </c:pt>
                <c:pt idx="15">
                  <c:v>23.011646064667726</c:v>
                </c:pt>
                <c:pt idx="16">
                  <c:v>11.173435332118935</c:v>
                </c:pt>
                <c:pt idx="17">
                  <c:v>8.2447143697884862</c:v>
                </c:pt>
              </c:numCache>
            </c:numRef>
          </c:val>
          <c:extLst>
            <c:ext xmlns:c16="http://schemas.microsoft.com/office/drawing/2014/chart" uri="{C3380CC4-5D6E-409C-BE32-E72D297353CC}">
              <c16:uniqueId val="{00000001-30DD-43B9-A9A3-71FCF9C7BEA7}"/>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'DHS17'!$R$15:$AI$15</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'DHS17'!$R$20:$AI$20</c:f>
              <c:numCache>
                <c:formatCode>###0.0</c:formatCode>
                <c:ptCount val="18"/>
                <c:pt idx="0">
                  <c:v>20.578920805388439</c:v>
                </c:pt>
                <c:pt idx="1">
                  <c:v>1.2312402125680593</c:v>
                </c:pt>
                <c:pt idx="2">
                  <c:v>7.1485129588484781</c:v>
                </c:pt>
                <c:pt idx="3">
                  <c:v>18.503198743848117</c:v>
                </c:pt>
                <c:pt idx="4">
                  <c:v>12.92228283988617</c:v>
                </c:pt>
                <c:pt idx="5">
                  <c:v>14.255100977391486</c:v>
                </c:pt>
                <c:pt idx="6">
                  <c:v>19.956146922004905</c:v>
                </c:pt>
                <c:pt idx="7">
                  <c:v>5.96338345411327</c:v>
                </c:pt>
                <c:pt idx="8">
                  <c:v>3.7614900444094426</c:v>
                </c:pt>
                <c:pt idx="9">
                  <c:v>8.2937369312607014</c:v>
                </c:pt>
                <c:pt idx="10">
                  <c:v>12.307434605184433</c:v>
                </c:pt>
                <c:pt idx="11">
                  <c:v>4.4935132461484137</c:v>
                </c:pt>
                <c:pt idx="12">
                  <c:v>15.583397906323421</c:v>
                </c:pt>
                <c:pt idx="13">
                  <c:v>8.9685800381780307</c:v>
                </c:pt>
                <c:pt idx="14">
                  <c:v>15.358869091822813</c:v>
                </c:pt>
                <c:pt idx="15">
                  <c:v>15.617934687585455</c:v>
                </c:pt>
                <c:pt idx="16">
                  <c:v>34.897882308987413</c:v>
                </c:pt>
                <c:pt idx="17">
                  <c:v>12.032658471076198</c:v>
                </c:pt>
              </c:numCache>
            </c:numRef>
          </c:val>
          <c:extLst>
            <c:ext xmlns:c16="http://schemas.microsoft.com/office/drawing/2014/chart" uri="{C3380CC4-5D6E-409C-BE32-E72D297353CC}">
              <c16:uniqueId val="{00000002-30DD-43B9-A9A3-71FCF9C7BEA7}"/>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'DHS17'!$R$15:$AI$15</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'DHS17'!$R$21:$AI$21</c:f>
              <c:numCache>
                <c:formatCode>###0.0</c:formatCode>
                <c:ptCount val="18"/>
                <c:pt idx="0">
                  <c:v>0.91764501787108443</c:v>
                </c:pt>
                <c:pt idx="1">
                  <c:v>0.44784029599076752</c:v>
                </c:pt>
                <c:pt idx="2">
                  <c:v>0.91291594972738177</c:v>
                </c:pt>
                <c:pt idx="3">
                  <c:v>7.9676631220416754</c:v>
                </c:pt>
                <c:pt idx="4">
                  <c:v>19.946150202331243</c:v>
                </c:pt>
                <c:pt idx="5">
                  <c:v>4.4448517498699145</c:v>
                </c:pt>
                <c:pt idx="6">
                  <c:v>1.0055788168591595</c:v>
                </c:pt>
                <c:pt idx="7">
                  <c:v>0.18013653819920122</c:v>
                </c:pt>
                <c:pt idx="8">
                  <c:v>0.29781261815800064</c:v>
                </c:pt>
                <c:pt idx="9">
                  <c:v>16.308819544913693</c:v>
                </c:pt>
                <c:pt idx="10">
                  <c:v>2.7517424008873319</c:v>
                </c:pt>
                <c:pt idx="11">
                  <c:v>0.13156932808129884</c:v>
                </c:pt>
                <c:pt idx="12">
                  <c:v>4.0126031011924956</c:v>
                </c:pt>
                <c:pt idx="13">
                  <c:v>0.87033433074936806</c:v>
                </c:pt>
                <c:pt idx="14">
                  <c:v>0</c:v>
                </c:pt>
                <c:pt idx="15">
                  <c:v>1.9091276558191237</c:v>
                </c:pt>
                <c:pt idx="16">
                  <c:v>10.834403619059508</c:v>
                </c:pt>
                <c:pt idx="17">
                  <c:v>14.782990194541467</c:v>
                </c:pt>
              </c:numCache>
            </c:numRef>
          </c:val>
          <c:extLst>
            <c:ext xmlns:c16="http://schemas.microsoft.com/office/drawing/2014/chart" uri="{C3380CC4-5D6E-409C-BE32-E72D297353CC}">
              <c16:uniqueId val="{00000003-30DD-43B9-A9A3-71FCF9C7BEA7}"/>
            </c:ext>
          </c:extLst>
        </c:ser>
        <c:dLbls>
          <c:showLegendKey val="0"/>
          <c:showVal val="0"/>
          <c:showCatName val="0"/>
          <c:showSerName val="0"/>
          <c:showPercent val="0"/>
          <c:showBubbleSize val="0"/>
        </c:dLbls>
        <c:gapWidth val="50"/>
        <c:overlap val="100"/>
        <c:axId val="215754624"/>
        <c:axId val="215802240"/>
      </c:barChart>
      <c:catAx>
        <c:axId val="215754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02240"/>
        <c:crosses val="autoZero"/>
        <c:auto val="1"/>
        <c:lblAlgn val="ctr"/>
        <c:lblOffset val="100"/>
        <c:tickLblSkip val="1"/>
        <c:tickMarkSkip val="1"/>
        <c:noMultiLvlLbl val="0"/>
      </c:catAx>
      <c:valAx>
        <c:axId val="215802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54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'DHS17'!$C$18:$G$18</c:f>
              <c:numCache>
                <c:formatCode>###0.0</c:formatCode>
                <c:ptCount val="5"/>
                <c:pt idx="0">
                  <c:v>53.612410303879862</c:v>
                </c:pt>
                <c:pt idx="1">
                  <c:v>59.457033002577795</c:v>
                </c:pt>
                <c:pt idx="2">
                  <c:v>58.552612174769727</c:v>
                </c:pt>
                <c:pt idx="3">
                  <c:v>63.145137212665361</c:v>
                </c:pt>
                <c:pt idx="4">
                  <c:v>80.269772541745539</c:v>
                </c:pt>
              </c:numCache>
            </c:numRef>
          </c:val>
          <c:extLst>
            <c:ext xmlns:c16="http://schemas.microsoft.com/office/drawing/2014/chart" uri="{C3380CC4-5D6E-409C-BE32-E72D297353CC}">
              <c16:uniqueId val="{00000000-42DB-4EF9-94C4-107BD4DC5791}"/>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'DHS17'!$C$19:$G$19</c:f>
              <c:numCache>
                <c:formatCode>###0.0</c:formatCode>
                <c:ptCount val="5"/>
                <c:pt idx="0">
                  <c:v>23.152064906568182</c:v>
                </c:pt>
                <c:pt idx="1">
                  <c:v>20.935993232960055</c:v>
                </c:pt>
                <c:pt idx="2">
                  <c:v>21.593561578797875</c:v>
                </c:pt>
                <c:pt idx="3">
                  <c:v>19.737223107515621</c:v>
                </c:pt>
                <c:pt idx="4">
                  <c:v>14.01327504409956</c:v>
                </c:pt>
              </c:numCache>
            </c:numRef>
          </c:val>
          <c:extLst>
            <c:ext xmlns:c16="http://schemas.microsoft.com/office/drawing/2014/chart" uri="{C3380CC4-5D6E-409C-BE32-E72D297353CC}">
              <c16:uniqueId val="{00000001-42DB-4EF9-94C4-107BD4DC5791}"/>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'DHS17'!$C$20:$G$20</c:f>
              <c:numCache>
                <c:formatCode>###0.0</c:formatCode>
                <c:ptCount val="5"/>
                <c:pt idx="0">
                  <c:v>16.446528513924129</c:v>
                </c:pt>
                <c:pt idx="1">
                  <c:v>14.025096561662235</c:v>
                </c:pt>
                <c:pt idx="2">
                  <c:v>14.808317658007933</c:v>
                </c:pt>
                <c:pt idx="3">
                  <c:v>13.526858756202095</c:v>
                </c:pt>
                <c:pt idx="4">
                  <c:v>4.7561033056739381</c:v>
                </c:pt>
              </c:numCache>
            </c:numRef>
          </c:val>
          <c:extLst>
            <c:ext xmlns:c16="http://schemas.microsoft.com/office/drawing/2014/chart" uri="{C3380CC4-5D6E-409C-BE32-E72D297353CC}">
              <c16:uniqueId val="{00000002-42DB-4EF9-94C4-107BD4DC5791}"/>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'DHS17'!$C$21:$G$21</c:f>
              <c:numCache>
                <c:formatCode>###0.0</c:formatCode>
                <c:ptCount val="5"/>
                <c:pt idx="0">
                  <c:v>6.788996275628012</c:v>
                </c:pt>
                <c:pt idx="1">
                  <c:v>5.5818772028001353</c:v>
                </c:pt>
                <c:pt idx="2">
                  <c:v>5.0455085884244877</c:v>
                </c:pt>
                <c:pt idx="3">
                  <c:v>3.5907809236172734</c:v>
                </c:pt>
                <c:pt idx="4">
                  <c:v>0.96084910848065819</c:v>
                </c:pt>
              </c:numCache>
            </c:numRef>
          </c:val>
          <c:extLst>
            <c:ext xmlns:c16="http://schemas.microsoft.com/office/drawing/2014/chart" uri="{C3380CC4-5D6E-409C-BE32-E72D297353CC}">
              <c16:uniqueId val="{00000003-42DB-4EF9-94C4-107BD4DC5791}"/>
            </c:ext>
          </c:extLst>
        </c:ser>
        <c:dLbls>
          <c:showLegendKey val="0"/>
          <c:showVal val="0"/>
          <c:showCatName val="0"/>
          <c:showSerName val="0"/>
          <c:showPercent val="0"/>
          <c:showBubbleSize val="0"/>
        </c:dLbls>
        <c:gapWidth val="50"/>
        <c:overlap val="100"/>
        <c:axId val="378336384"/>
        <c:axId val="378337920"/>
      </c:barChart>
      <c:catAx>
        <c:axId val="378336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337920"/>
        <c:crosses val="autoZero"/>
        <c:auto val="1"/>
        <c:lblAlgn val="ctr"/>
        <c:lblOffset val="100"/>
        <c:tickLblSkip val="1"/>
        <c:tickMarkSkip val="1"/>
        <c:noMultiLvlLbl val="0"/>
      </c:catAx>
      <c:valAx>
        <c:axId val="37833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336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'DHS17'!$R$121:$AI$121</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'DHS17'!$R$124:$AI$124</c:f>
              <c:numCache>
                <c:formatCode>###0.0</c:formatCode>
                <c:ptCount val="18"/>
                <c:pt idx="0">
                  <c:v>34.600954285884349</c:v>
                </c:pt>
                <c:pt idx="1">
                  <c:v>37.793278443760734</c:v>
                </c:pt>
                <c:pt idx="2">
                  <c:v>36.087044743533362</c:v>
                </c:pt>
                <c:pt idx="3">
                  <c:v>72.619726839896074</c:v>
                </c:pt>
                <c:pt idx="4">
                  <c:v>50.473884138802852</c:v>
                </c:pt>
                <c:pt idx="5">
                  <c:v>46.297812999427528</c:v>
                </c:pt>
                <c:pt idx="6">
                  <c:v>40.425949920094276</c:v>
                </c:pt>
                <c:pt idx="7">
                  <c:v>83.407721645350932</c:v>
                </c:pt>
                <c:pt idx="8">
                  <c:v>37.879862219273619</c:v>
                </c:pt>
                <c:pt idx="9">
                  <c:v>19.219922680058765</c:v>
                </c:pt>
                <c:pt idx="10">
                  <c:v>69.840211582798958</c:v>
                </c:pt>
                <c:pt idx="11">
                  <c:v>71.804489961479462</c:v>
                </c:pt>
                <c:pt idx="12">
                  <c:v>28.554096594788248</c:v>
                </c:pt>
                <c:pt idx="13">
                  <c:v>62.141731925439892</c:v>
                </c:pt>
                <c:pt idx="14">
                  <c:v>16.326839609181199</c:v>
                </c:pt>
                <c:pt idx="15">
                  <c:v>57.569852197175123</c:v>
                </c:pt>
                <c:pt idx="16">
                  <c:v>54.893989361690551</c:v>
                </c:pt>
                <c:pt idx="17">
                  <c:v>31.600131102234698</c:v>
                </c:pt>
              </c:numCache>
            </c:numRef>
          </c:val>
          <c:extLst>
            <c:ext xmlns:c16="http://schemas.microsoft.com/office/drawing/2014/chart" uri="{C3380CC4-5D6E-409C-BE32-E72D297353CC}">
              <c16:uniqueId val="{00000000-4BE9-45CC-9335-0C2739378104}"/>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'DHS17'!$R$121:$AI$121</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'DHS17'!$R$125:$AI$125</c:f>
              <c:numCache>
                <c:formatCode>###0.0</c:formatCode>
                <c:ptCount val="18"/>
                <c:pt idx="0">
                  <c:v>20.516120675708901</c:v>
                </c:pt>
                <c:pt idx="1">
                  <c:v>44.508327002684325</c:v>
                </c:pt>
                <c:pt idx="2">
                  <c:v>10.863198253613657</c:v>
                </c:pt>
                <c:pt idx="3">
                  <c:v>3.6883667557996893</c:v>
                </c:pt>
                <c:pt idx="4">
                  <c:v>6.2944644229347562</c:v>
                </c:pt>
                <c:pt idx="5">
                  <c:v>13.929397932027848</c:v>
                </c:pt>
                <c:pt idx="6">
                  <c:v>5.4137646514695081</c:v>
                </c:pt>
                <c:pt idx="7">
                  <c:v>3.2224714868053672</c:v>
                </c:pt>
                <c:pt idx="8">
                  <c:v>5.1437369217237787</c:v>
                </c:pt>
                <c:pt idx="9">
                  <c:v>4.0285654074800377</c:v>
                </c:pt>
                <c:pt idx="10">
                  <c:v>7.3370796799457381</c:v>
                </c:pt>
                <c:pt idx="11">
                  <c:v>3.8026336664918747</c:v>
                </c:pt>
                <c:pt idx="12">
                  <c:v>4.0006894751671958</c:v>
                </c:pt>
                <c:pt idx="13">
                  <c:v>3.5351140712162645</c:v>
                </c:pt>
                <c:pt idx="14">
                  <c:v>2.5283333127695089</c:v>
                </c:pt>
                <c:pt idx="15">
                  <c:v>8.3537096923765279</c:v>
                </c:pt>
                <c:pt idx="16">
                  <c:v>2.130879972209454</c:v>
                </c:pt>
                <c:pt idx="17">
                  <c:v>2.509153476798665</c:v>
                </c:pt>
              </c:numCache>
            </c:numRef>
          </c:val>
          <c:extLst>
            <c:ext xmlns:c16="http://schemas.microsoft.com/office/drawing/2014/chart" uri="{C3380CC4-5D6E-409C-BE32-E72D297353CC}">
              <c16:uniqueId val="{00000001-4BE9-45CC-9335-0C2739378104}"/>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'DHS17'!$R$121:$AI$121</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'DHS17'!$R$126:$AI$126</c:f>
              <c:numCache>
                <c:formatCode>###0.0</c:formatCode>
                <c:ptCount val="18"/>
                <c:pt idx="0">
                  <c:v>41.653479817502863</c:v>
                </c:pt>
                <c:pt idx="1">
                  <c:v>17.422755156309986</c:v>
                </c:pt>
                <c:pt idx="2">
                  <c:v>51.968969663370387</c:v>
                </c:pt>
                <c:pt idx="3">
                  <c:v>22.799564188790594</c:v>
                </c:pt>
                <c:pt idx="4">
                  <c:v>41.61118363310532</c:v>
                </c:pt>
                <c:pt idx="5">
                  <c:v>38.492999333098524</c:v>
                </c:pt>
                <c:pt idx="6">
                  <c:v>53.548038627587879</c:v>
                </c:pt>
                <c:pt idx="7">
                  <c:v>11.064763292663033</c:v>
                </c:pt>
                <c:pt idx="8">
                  <c:v>55.302782195118915</c:v>
                </c:pt>
                <c:pt idx="9">
                  <c:v>66.682830840097523</c:v>
                </c:pt>
                <c:pt idx="10">
                  <c:v>21.166615443053519</c:v>
                </c:pt>
                <c:pt idx="11">
                  <c:v>23.890116276287799</c:v>
                </c:pt>
                <c:pt idx="12">
                  <c:v>64.164480664978313</c:v>
                </c:pt>
                <c:pt idx="13">
                  <c:v>33.552286334211367</c:v>
                </c:pt>
                <c:pt idx="14">
                  <c:v>77.949869385565634</c:v>
                </c:pt>
                <c:pt idx="15">
                  <c:v>33.058196898711969</c:v>
                </c:pt>
                <c:pt idx="16">
                  <c:v>41.93185747639918</c:v>
                </c:pt>
                <c:pt idx="17">
                  <c:v>65.047975649087292</c:v>
                </c:pt>
              </c:numCache>
            </c:numRef>
          </c:val>
          <c:extLst>
            <c:ext xmlns:c16="http://schemas.microsoft.com/office/drawing/2014/chart" uri="{C3380CC4-5D6E-409C-BE32-E72D297353CC}">
              <c16:uniqueId val="{00000002-4BE9-45CC-9335-0C2739378104}"/>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'DHS17'!$R$121:$AI$121</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'DHS17'!$R$127:$AI$127</c:f>
              <c:numCache>
                <c:formatCode>###0.0</c:formatCode>
                <c:ptCount val="18"/>
                <c:pt idx="0">
                  <c:v>3.2294452209038234</c:v>
                </c:pt>
                <c:pt idx="1">
                  <c:v>0.27563939724510017</c:v>
                </c:pt>
                <c:pt idx="2">
                  <c:v>1.0807873394827625</c:v>
                </c:pt>
                <c:pt idx="3">
                  <c:v>0.89234221551351256</c:v>
                </c:pt>
                <c:pt idx="4">
                  <c:v>1.6204678051569548</c:v>
                </c:pt>
                <c:pt idx="5">
                  <c:v>1.2797897354459919</c:v>
                </c:pt>
                <c:pt idx="6">
                  <c:v>0.6122468008482217</c:v>
                </c:pt>
                <c:pt idx="7">
                  <c:v>2.3050435751808029</c:v>
                </c:pt>
                <c:pt idx="8">
                  <c:v>1.6736186638837554</c:v>
                </c:pt>
                <c:pt idx="9">
                  <c:v>10.068681072363809</c:v>
                </c:pt>
                <c:pt idx="10">
                  <c:v>1.6560932942018738</c:v>
                </c:pt>
                <c:pt idx="11">
                  <c:v>0.5027600957406354</c:v>
                </c:pt>
                <c:pt idx="12">
                  <c:v>3.2807332650663925</c:v>
                </c:pt>
                <c:pt idx="13">
                  <c:v>0.77086766913255378</c:v>
                </c:pt>
                <c:pt idx="14">
                  <c:v>3.1949576924835776</c:v>
                </c:pt>
                <c:pt idx="15">
                  <c:v>1.0182412117364066</c:v>
                </c:pt>
                <c:pt idx="16">
                  <c:v>1.0432731897005989</c:v>
                </c:pt>
                <c:pt idx="17">
                  <c:v>0.8427397718793922</c:v>
                </c:pt>
              </c:numCache>
            </c:numRef>
          </c:val>
          <c:extLst>
            <c:ext xmlns:c16="http://schemas.microsoft.com/office/drawing/2014/chart" uri="{C3380CC4-5D6E-409C-BE32-E72D297353CC}">
              <c16:uniqueId val="{00000003-4BE9-45CC-9335-0C2739378104}"/>
            </c:ext>
          </c:extLst>
        </c:ser>
        <c:dLbls>
          <c:showLegendKey val="0"/>
          <c:showVal val="0"/>
          <c:showCatName val="0"/>
          <c:showSerName val="0"/>
          <c:showPercent val="0"/>
          <c:showBubbleSize val="0"/>
        </c:dLbls>
        <c:gapWidth val="50"/>
        <c:overlap val="100"/>
        <c:axId val="211890560"/>
        <c:axId val="211892096"/>
      </c:barChart>
      <c:catAx>
        <c:axId val="211890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92096"/>
        <c:crosses val="autoZero"/>
        <c:auto val="1"/>
        <c:lblAlgn val="ctr"/>
        <c:lblOffset val="100"/>
        <c:tickLblSkip val="1"/>
        <c:tickMarkSkip val="1"/>
        <c:noMultiLvlLbl val="0"/>
      </c:catAx>
      <c:valAx>
        <c:axId val="211892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90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'DHS17'!$M$222:$Q$222</c:f>
              <c:numCache>
                <c:formatCode>###0.0</c:formatCode>
                <c:ptCount val="5"/>
                <c:pt idx="0">
                  <c:v>1.4443023680698528</c:v>
                </c:pt>
                <c:pt idx="1">
                  <c:v>3.0448545185425697</c:v>
                </c:pt>
                <c:pt idx="2">
                  <c:v>3.3769859427868774</c:v>
                </c:pt>
                <c:pt idx="3">
                  <c:v>3.5612975970071057</c:v>
                </c:pt>
                <c:pt idx="4">
                  <c:v>8.9842790462776456</c:v>
                </c:pt>
              </c:numCache>
            </c:numRef>
          </c:val>
          <c:extLst>
            <c:ext xmlns:c16="http://schemas.microsoft.com/office/drawing/2014/chart" uri="{C3380CC4-5D6E-409C-BE32-E72D297353CC}">
              <c16:uniqueId val="{00000000-2931-444B-9B2C-AB4ED1B2BB5C}"/>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'DHS17'!$M$223:$Q$223</c:f>
              <c:numCache>
                <c:formatCode>###0.0</c:formatCode>
                <c:ptCount val="5"/>
                <c:pt idx="0">
                  <c:v>96.62989704467951</c:v>
                </c:pt>
                <c:pt idx="1">
                  <c:v>95.354741735089192</c:v>
                </c:pt>
                <c:pt idx="2">
                  <c:v>95.544901557213166</c:v>
                </c:pt>
                <c:pt idx="3">
                  <c:v>94.930535327914228</c:v>
                </c:pt>
                <c:pt idx="4">
                  <c:v>90.153529492721091</c:v>
                </c:pt>
              </c:numCache>
            </c:numRef>
          </c:val>
          <c:extLst>
            <c:ext xmlns:c16="http://schemas.microsoft.com/office/drawing/2014/chart" uri="{C3380CC4-5D6E-409C-BE32-E72D297353CC}">
              <c16:uniqueId val="{00000001-2931-444B-9B2C-AB4ED1B2BB5C}"/>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Poorest</c:v>
                </c:pt>
                <c:pt idx="1">
                  <c:v>Poor</c:v>
                </c:pt>
                <c:pt idx="2">
                  <c:v>Middle</c:v>
                </c:pt>
                <c:pt idx="3">
                  <c:v>Rich</c:v>
                </c:pt>
                <c:pt idx="4">
                  <c:v>Richest</c:v>
                </c:pt>
              </c:strCache>
            </c:strRef>
          </c:cat>
          <c:val>
            <c:numRef>
              <c:f>'DHS17'!$M$224:$Q$224</c:f>
              <c:numCache>
                <c:formatCode>###0.0</c:formatCode>
                <c:ptCount val="5"/>
                <c:pt idx="0">
                  <c:v>1.9258005872506843</c:v>
                </c:pt>
                <c:pt idx="1">
                  <c:v>1.6004037463682299</c:v>
                </c:pt>
                <c:pt idx="2">
                  <c:v>1.0781125000000547</c:v>
                </c:pt>
                <c:pt idx="3">
                  <c:v>1.5081670750787364</c:v>
                </c:pt>
                <c:pt idx="4">
                  <c:v>0.86219146100121391</c:v>
                </c:pt>
              </c:numCache>
            </c:numRef>
          </c:val>
          <c:extLst>
            <c:ext xmlns:c16="http://schemas.microsoft.com/office/drawing/2014/chart" uri="{C3380CC4-5D6E-409C-BE32-E72D297353CC}">
              <c16:uniqueId val="{00000002-2931-444B-9B2C-AB4ED1B2BB5C}"/>
            </c:ext>
          </c:extLst>
        </c:ser>
        <c:dLbls>
          <c:showLegendKey val="0"/>
          <c:showVal val="0"/>
          <c:showCatName val="0"/>
          <c:showSerName val="0"/>
          <c:showPercent val="0"/>
          <c:showBubbleSize val="0"/>
        </c:dLbls>
        <c:gapWidth val="50"/>
        <c:overlap val="100"/>
        <c:axId val="212084992"/>
        <c:axId val="212090880"/>
      </c:barChart>
      <c:catAx>
        <c:axId val="212084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0880"/>
        <c:crosses val="autoZero"/>
        <c:auto val="1"/>
        <c:lblAlgn val="ctr"/>
        <c:lblOffset val="100"/>
        <c:tickLblSkip val="1"/>
        <c:tickMarkSkip val="1"/>
        <c:noMultiLvlLbl val="0"/>
      </c:catAx>
      <c:valAx>
        <c:axId val="212090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4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'DHS17'!$R$221:$AI$221</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'DHS17'!$R$222:$AI$222</c:f>
              <c:numCache>
                <c:formatCode>###0.0</c:formatCode>
                <c:ptCount val="18"/>
                <c:pt idx="0">
                  <c:v>2.4464280556267157</c:v>
                </c:pt>
                <c:pt idx="1">
                  <c:v>22.712400358935497</c:v>
                </c:pt>
                <c:pt idx="2">
                  <c:v>2.963412009270034</c:v>
                </c:pt>
                <c:pt idx="3">
                  <c:v>2.4498550348454642</c:v>
                </c:pt>
                <c:pt idx="4">
                  <c:v>2.0947615630088077</c:v>
                </c:pt>
                <c:pt idx="5">
                  <c:v>1.5543963764001834</c:v>
                </c:pt>
                <c:pt idx="6">
                  <c:v>4.2165017951327384</c:v>
                </c:pt>
                <c:pt idx="7">
                  <c:v>1.2629418724774628</c:v>
                </c:pt>
                <c:pt idx="8">
                  <c:v>6.0775303414398758</c:v>
                </c:pt>
                <c:pt idx="9">
                  <c:v>2.627824500352971</c:v>
                </c:pt>
                <c:pt idx="10">
                  <c:v>9.7692493923443013</c:v>
                </c:pt>
                <c:pt idx="11">
                  <c:v>5.8775710433461823</c:v>
                </c:pt>
                <c:pt idx="12">
                  <c:v>2.6153991501427711</c:v>
                </c:pt>
                <c:pt idx="13">
                  <c:v>1.425881076343761</c:v>
                </c:pt>
                <c:pt idx="14">
                  <c:v>9.4717565562825268</c:v>
                </c:pt>
                <c:pt idx="15">
                  <c:v>15.495308105342618</c:v>
                </c:pt>
                <c:pt idx="16">
                  <c:v>3.6526507517313176</c:v>
                </c:pt>
                <c:pt idx="17">
                  <c:v>2.0532736737092092</c:v>
                </c:pt>
              </c:numCache>
            </c:numRef>
          </c:val>
          <c:extLst>
            <c:ext xmlns:c16="http://schemas.microsoft.com/office/drawing/2014/chart" uri="{C3380CC4-5D6E-409C-BE32-E72D297353CC}">
              <c16:uniqueId val="{00000000-0EBC-437A-8182-0022D5265794}"/>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'DHS17'!$R$221:$AI$221</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'DHS17'!$R$223:$AI$223</c:f>
              <c:numCache>
                <c:formatCode>###0.0</c:formatCode>
                <c:ptCount val="18"/>
                <c:pt idx="0">
                  <c:v>96.61996618744287</c:v>
                </c:pt>
                <c:pt idx="1">
                  <c:v>76.857999126964216</c:v>
                </c:pt>
                <c:pt idx="2">
                  <c:v>96.335146416076128</c:v>
                </c:pt>
                <c:pt idx="3">
                  <c:v>91.165705910493529</c:v>
                </c:pt>
                <c:pt idx="4">
                  <c:v>97.803380849084277</c:v>
                </c:pt>
                <c:pt idx="5">
                  <c:v>98.288748774855378</c:v>
                </c:pt>
                <c:pt idx="6">
                  <c:v>95.625077327088675</c:v>
                </c:pt>
                <c:pt idx="7">
                  <c:v>91.841990784061764</c:v>
                </c:pt>
                <c:pt idx="8">
                  <c:v>93.792994717500349</c:v>
                </c:pt>
                <c:pt idx="9">
                  <c:v>94.061250830487992</c:v>
                </c:pt>
                <c:pt idx="10">
                  <c:v>88.37863127615195</c:v>
                </c:pt>
                <c:pt idx="11">
                  <c:v>92.399444094607048</c:v>
                </c:pt>
                <c:pt idx="12">
                  <c:v>96.658898129208666</c:v>
                </c:pt>
                <c:pt idx="13">
                  <c:v>96.607518608743902</c:v>
                </c:pt>
                <c:pt idx="14">
                  <c:v>90.256840109909646</c:v>
                </c:pt>
                <c:pt idx="15">
                  <c:v>83.92300553197623</c:v>
                </c:pt>
                <c:pt idx="16">
                  <c:v>96.238712792769562</c:v>
                </c:pt>
                <c:pt idx="17">
                  <c:v>97.872265718140682</c:v>
                </c:pt>
              </c:numCache>
            </c:numRef>
          </c:val>
          <c:extLst>
            <c:ext xmlns:c16="http://schemas.microsoft.com/office/drawing/2014/chart" uri="{C3380CC4-5D6E-409C-BE32-E72D297353CC}">
              <c16:uniqueId val="{00000001-0EBC-437A-8182-0022D5265794}"/>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'DHS17'!$R$221:$AI$221</c:f>
              <c:strCache>
                <c:ptCount val="18"/>
                <c:pt idx="0">
                  <c:v>Bubanza</c:v>
                </c:pt>
                <c:pt idx="1">
                  <c:v>Bujumbura Mairie</c:v>
                </c:pt>
                <c:pt idx="2">
                  <c:v>Bujumbura Rural</c:v>
                </c:pt>
                <c:pt idx="3">
                  <c:v>Bururi</c:v>
                </c:pt>
                <c:pt idx="4">
                  <c:v>Cankuzo</c:v>
                </c:pt>
                <c:pt idx="5">
                  <c:v>Cibitoke</c:v>
                </c:pt>
                <c:pt idx="6">
                  <c:v>Gitega</c:v>
                </c:pt>
                <c:pt idx="7">
                  <c:v>Karusi</c:v>
                </c:pt>
                <c:pt idx="8">
                  <c:v>Kayanza</c:v>
                </c:pt>
                <c:pt idx="9">
                  <c:v>Kirundo</c:v>
                </c:pt>
                <c:pt idx="10">
                  <c:v>Makamba</c:v>
                </c:pt>
                <c:pt idx="11">
                  <c:v>Muramvya</c:v>
                </c:pt>
                <c:pt idx="12">
                  <c:v>Muyinga</c:v>
                </c:pt>
                <c:pt idx="13">
                  <c:v>Mwaro</c:v>
                </c:pt>
                <c:pt idx="14">
                  <c:v>Ngozi</c:v>
                </c:pt>
                <c:pt idx="15">
                  <c:v>Rumonge</c:v>
                </c:pt>
                <c:pt idx="16">
                  <c:v>Rutana</c:v>
                </c:pt>
                <c:pt idx="17">
                  <c:v>Ruyigi</c:v>
                </c:pt>
              </c:strCache>
            </c:strRef>
          </c:cat>
          <c:val>
            <c:numRef>
              <c:f>'DHS17'!$R$224:$AI$224</c:f>
              <c:numCache>
                <c:formatCode>###0.0</c:formatCode>
                <c:ptCount val="18"/>
                <c:pt idx="0">
                  <c:v>0.93360575693039771</c:v>
                </c:pt>
                <c:pt idx="1">
                  <c:v>0.42960051410033462</c:v>
                </c:pt>
                <c:pt idx="2">
                  <c:v>0.70144157465390844</c:v>
                </c:pt>
                <c:pt idx="3">
                  <c:v>6.3844390546610414</c:v>
                </c:pt>
                <c:pt idx="4">
                  <c:v>0.10185758790682781</c:v>
                </c:pt>
                <c:pt idx="5">
                  <c:v>0.15685484874448255</c:v>
                </c:pt>
                <c:pt idx="6">
                  <c:v>0.15842087777858277</c:v>
                </c:pt>
                <c:pt idx="7">
                  <c:v>6.8950673434607843</c:v>
                </c:pt>
                <c:pt idx="8">
                  <c:v>0.12947494105978585</c:v>
                </c:pt>
                <c:pt idx="9">
                  <c:v>3.310924669159184</c:v>
                </c:pt>
                <c:pt idx="10">
                  <c:v>1.8521193315037698</c:v>
                </c:pt>
                <c:pt idx="11">
                  <c:v>1.7229848620466872</c:v>
                </c:pt>
                <c:pt idx="12">
                  <c:v>0.72570272064854258</c:v>
                </c:pt>
                <c:pt idx="13">
                  <c:v>1.9666003149123736</c:v>
                </c:pt>
                <c:pt idx="14">
                  <c:v>0.27140333380784037</c:v>
                </c:pt>
                <c:pt idx="15">
                  <c:v>0.58168636268111062</c:v>
                </c:pt>
                <c:pt idx="16">
                  <c:v>0.10863645549920667</c:v>
                </c:pt>
                <c:pt idx="17">
                  <c:v>7.4460608150102997E-2</c:v>
                </c:pt>
              </c:numCache>
            </c:numRef>
          </c:val>
          <c:extLst>
            <c:ext xmlns:c16="http://schemas.microsoft.com/office/drawing/2014/chart" uri="{C3380CC4-5D6E-409C-BE32-E72D297353CC}">
              <c16:uniqueId val="{00000002-0EBC-437A-8182-0022D5265794}"/>
            </c:ext>
          </c:extLst>
        </c:ser>
        <c:dLbls>
          <c:showLegendKey val="0"/>
          <c:showVal val="0"/>
          <c:showCatName val="0"/>
          <c:showSerName val="0"/>
          <c:showPercent val="0"/>
          <c:showBubbleSize val="0"/>
        </c:dLbls>
        <c:gapWidth val="50"/>
        <c:overlap val="100"/>
        <c:axId val="212118144"/>
        <c:axId val="212119936"/>
      </c:barChart>
      <c:catAx>
        <c:axId val="212118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19936"/>
        <c:crosses val="autoZero"/>
        <c:auto val="1"/>
        <c:lblAlgn val="ctr"/>
        <c:lblOffset val="100"/>
        <c:tickLblSkip val="1"/>
        <c:tickMarkSkip val="1"/>
        <c:noMultiLvlLbl val="0"/>
      </c:catAx>
      <c:valAx>
        <c:axId val="212119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18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'DHS17'!$C$222:$G$222</c:f>
              <c:numCache>
                <c:formatCode>###0.0</c:formatCode>
                <c:ptCount val="5"/>
                <c:pt idx="0">
                  <c:v>1.7411057183978229</c:v>
                </c:pt>
                <c:pt idx="1">
                  <c:v>2.995261826672408</c:v>
                </c:pt>
                <c:pt idx="2">
                  <c:v>3.10085531866787</c:v>
                </c:pt>
                <c:pt idx="3">
                  <c:v>4.4824530365189235</c:v>
                </c:pt>
                <c:pt idx="4">
                  <c:v>17.116899390723098</c:v>
                </c:pt>
              </c:numCache>
            </c:numRef>
          </c:val>
          <c:extLst>
            <c:ext xmlns:c16="http://schemas.microsoft.com/office/drawing/2014/chart" uri="{C3380CC4-5D6E-409C-BE32-E72D297353CC}">
              <c16:uniqueId val="{00000000-A723-4BCC-81DF-300A77787B22}"/>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'DHS17'!$C$223:$G$223</c:f>
              <c:numCache>
                <c:formatCode>###0.0</c:formatCode>
                <c:ptCount val="5"/>
                <c:pt idx="0">
                  <c:v>96.173408992165264</c:v>
                </c:pt>
                <c:pt idx="1">
                  <c:v>95.745033767081594</c:v>
                </c:pt>
                <c:pt idx="2">
                  <c:v>95.644325336197937</c:v>
                </c:pt>
                <c:pt idx="3">
                  <c:v>94.232827043692012</c:v>
                </c:pt>
                <c:pt idx="4">
                  <c:v>82.213631236088872</c:v>
                </c:pt>
              </c:numCache>
            </c:numRef>
          </c:val>
          <c:extLst>
            <c:ext xmlns:c16="http://schemas.microsoft.com/office/drawing/2014/chart" uri="{C3380CC4-5D6E-409C-BE32-E72D297353CC}">
              <c16:uniqueId val="{00000001-A723-4BCC-81DF-300A77787B22}"/>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'DHS17'!$C$224:$G$224</c:f>
              <c:numCache>
                <c:formatCode>###0.0</c:formatCode>
                <c:ptCount val="5"/>
                <c:pt idx="0">
                  <c:v>2.0854852894369831</c:v>
                </c:pt>
                <c:pt idx="1">
                  <c:v>1.2597044062459701</c:v>
                </c:pt>
                <c:pt idx="2">
                  <c:v>1.2548193451342637</c:v>
                </c:pt>
                <c:pt idx="3">
                  <c:v>1.2847199197891348</c:v>
                </c:pt>
                <c:pt idx="4">
                  <c:v>0.66946937318761524</c:v>
                </c:pt>
              </c:numCache>
            </c:numRef>
          </c:val>
          <c:extLst>
            <c:ext xmlns:c16="http://schemas.microsoft.com/office/drawing/2014/chart" uri="{C3380CC4-5D6E-409C-BE32-E72D297353CC}">
              <c16:uniqueId val="{00000002-A723-4BCC-81DF-300A77787B22}"/>
            </c:ext>
          </c:extLst>
        </c:ser>
        <c:dLbls>
          <c:showLegendKey val="0"/>
          <c:showVal val="0"/>
          <c:showCatName val="0"/>
          <c:showSerName val="0"/>
          <c:showPercent val="0"/>
          <c:showBubbleSize val="0"/>
        </c:dLbls>
        <c:gapWidth val="50"/>
        <c:overlap val="100"/>
        <c:axId val="212212736"/>
        <c:axId val="212235008"/>
      </c:barChart>
      <c:catAx>
        <c:axId val="21221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5008"/>
        <c:crosses val="autoZero"/>
        <c:auto val="1"/>
        <c:lblAlgn val="ctr"/>
        <c:lblOffset val="100"/>
        <c:tickLblSkip val="1"/>
        <c:tickMarkSkip val="1"/>
        <c:noMultiLvlLbl val="0"/>
      </c:catAx>
      <c:valAx>
        <c:axId val="212235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'DHS17'!$H$18:$L$18</c:f>
              <c:numCache>
                <c:formatCode>###0.0</c:formatCode>
                <c:ptCount val="5"/>
                <c:pt idx="0">
                  <c:v>76.878350662695837</c:v>
                </c:pt>
                <c:pt idx="1">
                  <c:v>86.865220307983463</c:v>
                </c:pt>
                <c:pt idx="2">
                  <c:v>92.987968473757334</c:v>
                </c:pt>
                <c:pt idx="3">
                  <c:v>96.439362893943866</c:v>
                </c:pt>
                <c:pt idx="4">
                  <c:v>94.703182156565418</c:v>
                </c:pt>
              </c:numCache>
            </c:numRef>
          </c:val>
          <c:extLst>
            <c:ext xmlns:c16="http://schemas.microsoft.com/office/drawing/2014/chart" uri="{C3380CC4-5D6E-409C-BE32-E72D297353CC}">
              <c16:uniqueId val="{00000000-5B46-4B31-BF4C-579BE08BECED}"/>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'DHS17'!$H$19:$L$19</c:f>
              <c:numCache>
                <c:formatCode>###0.0</c:formatCode>
                <c:ptCount val="5"/>
                <c:pt idx="0">
                  <c:v>17.439355637818672</c:v>
                </c:pt>
                <c:pt idx="1">
                  <c:v>11.83282503887318</c:v>
                </c:pt>
                <c:pt idx="2">
                  <c:v>6.5141454634349349</c:v>
                </c:pt>
                <c:pt idx="3">
                  <c:v>3.1282366463658109</c:v>
                </c:pt>
                <c:pt idx="4">
                  <c:v>5.2393210936519221</c:v>
                </c:pt>
              </c:numCache>
            </c:numRef>
          </c:val>
          <c:extLst>
            <c:ext xmlns:c16="http://schemas.microsoft.com/office/drawing/2014/chart" uri="{C3380CC4-5D6E-409C-BE32-E72D297353CC}">
              <c16:uniqueId val="{00000001-5B46-4B31-BF4C-579BE08BECED}"/>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'DHS17'!$H$20:$L$20</c:f>
              <c:numCache>
                <c:formatCode>###0.0</c:formatCode>
                <c:ptCount val="5"/>
                <c:pt idx="0">
                  <c:v>4.4068112367573198</c:v>
                </c:pt>
                <c:pt idx="1">
                  <c:v>1.3019546531433328</c:v>
                </c:pt>
                <c:pt idx="2">
                  <c:v>0.38055992176079051</c:v>
                </c:pt>
                <c:pt idx="3">
                  <c:v>0.43240045969031532</c:v>
                </c:pt>
                <c:pt idx="4">
                  <c:v>5.7496749782628788E-2</c:v>
                </c:pt>
              </c:numCache>
            </c:numRef>
          </c:val>
          <c:extLst>
            <c:ext xmlns:c16="http://schemas.microsoft.com/office/drawing/2014/chart" uri="{C3380CC4-5D6E-409C-BE32-E72D297353CC}">
              <c16:uniqueId val="{00000002-5B46-4B31-BF4C-579BE08BECED}"/>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Poorest</c:v>
                </c:pt>
                <c:pt idx="1">
                  <c:v>Poor</c:v>
                </c:pt>
                <c:pt idx="2">
                  <c:v>Middle</c:v>
                </c:pt>
                <c:pt idx="3">
                  <c:v>Rich</c:v>
                </c:pt>
                <c:pt idx="4">
                  <c:v>Richest</c:v>
                </c:pt>
              </c:strCache>
            </c:strRef>
          </c:cat>
          <c:val>
            <c:numRef>
              <c:f>'DHS17'!$H$21:$L$21</c:f>
              <c:numCache>
                <c:formatCode>###0.0</c:formatCode>
                <c:ptCount val="5"/>
                <c:pt idx="0">
                  <c:v>1.2754824627281145</c:v>
                </c:pt>
                <c:pt idx="1">
                  <c:v>0</c:v>
                </c:pt>
                <c:pt idx="2">
                  <c:v>0.1173261410468675</c:v>
                </c:pt>
                <c:pt idx="3">
                  <c:v>0</c:v>
                </c:pt>
                <c:pt idx="4">
                  <c:v>0</c:v>
                </c:pt>
              </c:numCache>
            </c:numRef>
          </c:val>
          <c:extLst>
            <c:ext xmlns:c16="http://schemas.microsoft.com/office/drawing/2014/chart" uri="{C3380CC4-5D6E-409C-BE32-E72D297353CC}">
              <c16:uniqueId val="{00000003-5B46-4B31-BF4C-579BE08BECED}"/>
            </c:ext>
          </c:extLst>
        </c:ser>
        <c:dLbls>
          <c:showLegendKey val="0"/>
          <c:showVal val="0"/>
          <c:showCatName val="0"/>
          <c:showSerName val="0"/>
          <c:showPercent val="0"/>
          <c:showBubbleSize val="0"/>
        </c:dLbls>
        <c:gapWidth val="50"/>
        <c:overlap val="100"/>
        <c:axId val="212312832"/>
        <c:axId val="212314368"/>
      </c:barChart>
      <c:catAx>
        <c:axId val="21231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14368"/>
        <c:crosses val="autoZero"/>
        <c:auto val="1"/>
        <c:lblAlgn val="ctr"/>
        <c:lblOffset val="100"/>
        <c:tickLblSkip val="1"/>
        <c:tickMarkSkip val="1"/>
        <c:noMultiLvlLbl val="0"/>
      </c:catAx>
      <c:valAx>
        <c:axId val="212314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12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'DHS17'!$H$124:$L$124</c:f>
              <c:numCache>
                <c:formatCode>###0.0</c:formatCode>
                <c:ptCount val="5"/>
                <c:pt idx="0">
                  <c:v>20.650495153376653</c:v>
                </c:pt>
                <c:pt idx="1">
                  <c:v>29.392242538988043</c:v>
                </c:pt>
                <c:pt idx="2">
                  <c:v>31.951603243906916</c:v>
                </c:pt>
                <c:pt idx="3">
                  <c:v>58.860859523092415</c:v>
                </c:pt>
                <c:pt idx="4">
                  <c:v>90.820393024012731</c:v>
                </c:pt>
              </c:numCache>
            </c:numRef>
          </c:val>
          <c:extLst>
            <c:ext xmlns:c16="http://schemas.microsoft.com/office/drawing/2014/chart" uri="{C3380CC4-5D6E-409C-BE32-E72D297353CC}">
              <c16:uniqueId val="{00000000-5C91-4C79-9DD4-9E4A4B92FABC}"/>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'DHS17'!$H$125:$L$125</c:f>
              <c:numCache>
                <c:formatCode>###0.0</c:formatCode>
                <c:ptCount val="5"/>
                <c:pt idx="0">
                  <c:v>27.909139859215525</c:v>
                </c:pt>
                <c:pt idx="1">
                  <c:v>45.561134208436933</c:v>
                </c:pt>
                <c:pt idx="2">
                  <c:v>54.160255407111855</c:v>
                </c:pt>
                <c:pt idx="3">
                  <c:v>36.90410437135219</c:v>
                </c:pt>
                <c:pt idx="4">
                  <c:v>8.9805310837823384</c:v>
                </c:pt>
              </c:numCache>
            </c:numRef>
          </c:val>
          <c:extLst>
            <c:ext xmlns:c16="http://schemas.microsoft.com/office/drawing/2014/chart" uri="{C3380CC4-5D6E-409C-BE32-E72D297353CC}">
              <c16:uniqueId val="{00000001-5C91-4C79-9DD4-9E4A4B92FABC}"/>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'DHS17'!$H$126:$L$126</c:f>
              <c:numCache>
                <c:formatCode>###0.0</c:formatCode>
                <c:ptCount val="5"/>
                <c:pt idx="0">
                  <c:v>49.01865127430645</c:v>
                </c:pt>
                <c:pt idx="1">
                  <c:v>25.046623252574975</c:v>
                </c:pt>
                <c:pt idx="2">
                  <c:v>13.888141348981062</c:v>
                </c:pt>
                <c:pt idx="3">
                  <c:v>4.1847312948517796</c:v>
                </c:pt>
                <c:pt idx="4">
                  <c:v>0.19907589220489263</c:v>
                </c:pt>
              </c:numCache>
            </c:numRef>
          </c:val>
          <c:extLst>
            <c:ext xmlns:c16="http://schemas.microsoft.com/office/drawing/2014/chart" uri="{C3380CC4-5D6E-409C-BE32-E72D297353CC}">
              <c16:uniqueId val="{00000002-5C91-4C79-9DD4-9E4A4B92FABC}"/>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Poorest</c:v>
                </c:pt>
                <c:pt idx="1">
                  <c:v>Poor</c:v>
                </c:pt>
                <c:pt idx="2">
                  <c:v>Middle</c:v>
                </c:pt>
                <c:pt idx="3">
                  <c:v>Rich</c:v>
                </c:pt>
                <c:pt idx="4">
                  <c:v>Richest</c:v>
                </c:pt>
              </c:strCache>
            </c:strRef>
          </c:cat>
          <c:val>
            <c:numRef>
              <c:f>'DHS17'!$H$127:$L$127</c:f>
              <c:numCache>
                <c:formatCode>###0.0</c:formatCode>
                <c:ptCount val="5"/>
                <c:pt idx="0">
                  <c:v>2.4217137131013349</c:v>
                </c:pt>
                <c:pt idx="1">
                  <c:v>0</c:v>
                </c:pt>
                <c:pt idx="2">
                  <c:v>0</c:v>
                </c:pt>
                <c:pt idx="3">
                  <c:v>5.0304810703663758E-2</c:v>
                </c:pt>
                <c:pt idx="4">
                  <c:v>0</c:v>
                </c:pt>
              </c:numCache>
            </c:numRef>
          </c:val>
          <c:extLst>
            <c:ext xmlns:c16="http://schemas.microsoft.com/office/drawing/2014/chart" uri="{C3380CC4-5D6E-409C-BE32-E72D297353CC}">
              <c16:uniqueId val="{00000003-5C91-4C79-9DD4-9E4A4B92FABC}"/>
            </c:ext>
          </c:extLst>
        </c:ser>
        <c:dLbls>
          <c:showLegendKey val="0"/>
          <c:showVal val="0"/>
          <c:showCatName val="0"/>
          <c:showSerName val="0"/>
          <c:showPercent val="0"/>
          <c:showBubbleSize val="0"/>
        </c:dLbls>
        <c:gapWidth val="50"/>
        <c:overlap val="100"/>
        <c:axId val="212371712"/>
        <c:axId val="212377600"/>
      </c:barChart>
      <c:catAx>
        <c:axId val="212371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77600"/>
        <c:crosses val="autoZero"/>
        <c:auto val="1"/>
        <c:lblAlgn val="ctr"/>
        <c:lblOffset val="100"/>
        <c:tickLblSkip val="1"/>
        <c:tickMarkSkip val="1"/>
        <c:noMultiLvlLbl val="0"/>
      </c:catAx>
      <c:valAx>
        <c:axId val="21237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71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'DHS17'!$H$222:$L$222</c:f>
              <c:numCache>
                <c:formatCode>###0.0</c:formatCode>
                <c:ptCount val="5"/>
                <c:pt idx="0">
                  <c:v>2.0470752482624865</c:v>
                </c:pt>
                <c:pt idx="1">
                  <c:v>6.5799011444161764</c:v>
                </c:pt>
                <c:pt idx="2">
                  <c:v>8.4495722133191862</c:v>
                </c:pt>
                <c:pt idx="3">
                  <c:v>23.117032205698258</c:v>
                </c:pt>
                <c:pt idx="4">
                  <c:v>62.000258027191876</c:v>
                </c:pt>
              </c:numCache>
            </c:numRef>
          </c:val>
          <c:extLst>
            <c:ext xmlns:c16="http://schemas.microsoft.com/office/drawing/2014/chart" uri="{C3380CC4-5D6E-409C-BE32-E72D297353CC}">
              <c16:uniqueId val="{00000000-650A-47CF-AB0B-00FBC8DFCCE2}"/>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'DHS17'!$H$223:$L$223</c:f>
              <c:numCache>
                <c:formatCode>###0.0</c:formatCode>
                <c:ptCount val="5"/>
                <c:pt idx="0">
                  <c:v>96.697642729032907</c:v>
                </c:pt>
                <c:pt idx="1">
                  <c:v>92.106726720030451</c:v>
                </c:pt>
                <c:pt idx="2">
                  <c:v>91.014984940957362</c:v>
                </c:pt>
                <c:pt idx="3">
                  <c:v>76.824538564997056</c:v>
                </c:pt>
                <c:pt idx="4">
                  <c:v>37.999741972808053</c:v>
                </c:pt>
              </c:numCache>
            </c:numRef>
          </c:val>
          <c:extLst>
            <c:ext xmlns:c16="http://schemas.microsoft.com/office/drawing/2014/chart" uri="{C3380CC4-5D6E-409C-BE32-E72D297353CC}">
              <c16:uniqueId val="{00000001-650A-47CF-AB0B-00FBC8DFCCE2}"/>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Poorest</c:v>
                </c:pt>
                <c:pt idx="1">
                  <c:v>Poor</c:v>
                </c:pt>
                <c:pt idx="2">
                  <c:v>Middle</c:v>
                </c:pt>
                <c:pt idx="3">
                  <c:v>Rich</c:v>
                </c:pt>
                <c:pt idx="4">
                  <c:v>Richest</c:v>
                </c:pt>
              </c:strCache>
            </c:strRef>
          </c:cat>
          <c:val>
            <c:numRef>
              <c:f>'DHS17'!$H$224:$L$224</c:f>
              <c:numCache>
                <c:formatCode>###0.0</c:formatCode>
                <c:ptCount val="5"/>
                <c:pt idx="0">
                  <c:v>1.2552820227047041</c:v>
                </c:pt>
                <c:pt idx="1">
                  <c:v>1.3133721355533596</c:v>
                </c:pt>
                <c:pt idx="2">
                  <c:v>0.53544284572339618</c:v>
                </c:pt>
                <c:pt idx="3">
                  <c:v>5.8429229304724675E-2</c:v>
                </c:pt>
                <c:pt idx="4">
                  <c:v>0</c:v>
                </c:pt>
              </c:numCache>
            </c:numRef>
          </c:val>
          <c:extLst>
            <c:ext xmlns:c16="http://schemas.microsoft.com/office/drawing/2014/chart" uri="{C3380CC4-5D6E-409C-BE32-E72D297353CC}">
              <c16:uniqueId val="{00000002-650A-47CF-AB0B-00FBC8DFCCE2}"/>
            </c:ext>
          </c:extLst>
        </c:ser>
        <c:dLbls>
          <c:showLegendKey val="0"/>
          <c:showVal val="0"/>
          <c:showCatName val="0"/>
          <c:showSerName val="0"/>
          <c:showPercent val="0"/>
          <c:showBubbleSize val="0"/>
        </c:dLbls>
        <c:gapWidth val="50"/>
        <c:overlap val="100"/>
        <c:axId val="212404864"/>
        <c:axId val="212418944"/>
      </c:barChart>
      <c:catAx>
        <c:axId val="212404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18944"/>
        <c:crosses val="autoZero"/>
        <c:auto val="1"/>
        <c:lblAlgn val="ctr"/>
        <c:lblOffset val="100"/>
        <c:tickLblSkip val="1"/>
        <c:tickMarkSkip val="1"/>
        <c:noMultiLvlLbl val="0"/>
      </c:catAx>
      <c:valAx>
        <c:axId val="21241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04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'DHS17'!$C$124:$G$124</c:f>
              <c:numCache>
                <c:formatCode>###0.0</c:formatCode>
                <c:ptCount val="5"/>
                <c:pt idx="0">
                  <c:v>26.201171678543922</c:v>
                </c:pt>
                <c:pt idx="1">
                  <c:v>36.097294875255436</c:v>
                </c:pt>
                <c:pt idx="2">
                  <c:v>43.073805063325587</c:v>
                </c:pt>
                <c:pt idx="3">
                  <c:v>52.412536068695459</c:v>
                </c:pt>
                <c:pt idx="4">
                  <c:v>61.391832463309029</c:v>
                </c:pt>
              </c:numCache>
            </c:numRef>
          </c:val>
          <c:extLst>
            <c:ext xmlns:c16="http://schemas.microsoft.com/office/drawing/2014/chart" uri="{C3380CC4-5D6E-409C-BE32-E72D297353CC}">
              <c16:uniqueId val="{00000000-D65B-475E-A45E-F67AFCFBFB50}"/>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'DHS17'!$C$125:$G$125</c:f>
              <c:numCache>
                <c:formatCode>###0.0</c:formatCode>
                <c:ptCount val="5"/>
                <c:pt idx="0">
                  <c:v>4.2136988236682518</c:v>
                </c:pt>
                <c:pt idx="1">
                  <c:v>5.9428518188556909</c:v>
                </c:pt>
                <c:pt idx="2">
                  <c:v>5.3074809194359007</c:v>
                </c:pt>
                <c:pt idx="3">
                  <c:v>6.8946226430239026</c:v>
                </c:pt>
                <c:pt idx="4">
                  <c:v>20.997649001539003</c:v>
                </c:pt>
              </c:numCache>
            </c:numRef>
          </c:val>
          <c:extLst>
            <c:ext xmlns:c16="http://schemas.microsoft.com/office/drawing/2014/chart" uri="{C3380CC4-5D6E-409C-BE32-E72D297353CC}">
              <c16:uniqueId val="{00000001-D65B-475E-A45E-F67AFCFBFB50}"/>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'DHS17'!$C$126:$G$126</c:f>
              <c:numCache>
                <c:formatCode>###0.0</c:formatCode>
                <c:ptCount val="5"/>
                <c:pt idx="0">
                  <c:v>62.432608619746631</c:v>
                </c:pt>
                <c:pt idx="1">
                  <c:v>55.811312647873343</c:v>
                </c:pt>
                <c:pt idx="2">
                  <c:v>50.388413079217806</c:v>
                </c:pt>
                <c:pt idx="3">
                  <c:v>40.249190841186113</c:v>
                </c:pt>
                <c:pt idx="4">
                  <c:v>17.568753430485614</c:v>
                </c:pt>
              </c:numCache>
            </c:numRef>
          </c:val>
          <c:extLst>
            <c:ext xmlns:c16="http://schemas.microsoft.com/office/drawing/2014/chart" uri="{C3380CC4-5D6E-409C-BE32-E72D297353CC}">
              <c16:uniqueId val="{00000002-D65B-475E-A45E-F67AFCFBFB50}"/>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'DHS17'!$C$127:$G$127</c:f>
              <c:numCache>
                <c:formatCode>###0.0</c:formatCode>
                <c:ptCount val="5"/>
                <c:pt idx="0">
                  <c:v>7.1525208780414591</c:v>
                </c:pt>
                <c:pt idx="1">
                  <c:v>2.1485406580155675</c:v>
                </c:pt>
                <c:pt idx="2">
                  <c:v>1.2303009380207353</c:v>
                </c:pt>
                <c:pt idx="3">
                  <c:v>0.44365044709480739</c:v>
                </c:pt>
                <c:pt idx="4">
                  <c:v>4.176510466573248E-2</c:v>
                </c:pt>
              </c:numCache>
            </c:numRef>
          </c:val>
          <c:extLst>
            <c:ext xmlns:c16="http://schemas.microsoft.com/office/drawing/2014/chart" uri="{C3380CC4-5D6E-409C-BE32-E72D297353CC}">
              <c16:uniqueId val="{00000003-D65B-475E-A45E-F67AFCFBFB50}"/>
            </c:ext>
          </c:extLst>
        </c:ser>
        <c:dLbls>
          <c:showLegendKey val="0"/>
          <c:showVal val="0"/>
          <c:showCatName val="0"/>
          <c:showSerName val="0"/>
          <c:showPercent val="0"/>
          <c:showBubbleSize val="0"/>
        </c:dLbls>
        <c:gapWidth val="50"/>
        <c:overlap val="100"/>
        <c:axId val="211920768"/>
        <c:axId val="211922304"/>
      </c:barChart>
      <c:catAx>
        <c:axId val="211920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2304"/>
        <c:crosses val="autoZero"/>
        <c:auto val="1"/>
        <c:lblAlgn val="ctr"/>
        <c:lblOffset val="100"/>
        <c:tickLblSkip val="1"/>
        <c:tickMarkSkip val="1"/>
        <c:noMultiLvlLbl val="0"/>
      </c:catAx>
      <c:valAx>
        <c:axId val="211922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0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'DHS17'!$M$124:$Q$124</c:f>
              <c:numCache>
                <c:formatCode>###0.0</c:formatCode>
                <c:ptCount val="5"/>
                <c:pt idx="0">
                  <c:v>26.220530272816234</c:v>
                </c:pt>
                <c:pt idx="1">
                  <c:v>35.02375457243599</c:v>
                </c:pt>
                <c:pt idx="2">
                  <c:v>41.020469575359634</c:v>
                </c:pt>
                <c:pt idx="3">
                  <c:v>50.391355670272631</c:v>
                </c:pt>
                <c:pt idx="4">
                  <c:v>64.96023380361521</c:v>
                </c:pt>
              </c:numCache>
            </c:numRef>
          </c:val>
          <c:extLst>
            <c:ext xmlns:c16="http://schemas.microsoft.com/office/drawing/2014/chart" uri="{C3380CC4-5D6E-409C-BE32-E72D297353CC}">
              <c16:uniqueId val="{00000000-08A3-409A-9946-D1420AA552C8}"/>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'DHS17'!$M$125:$Q$125</c:f>
              <c:numCache>
                <c:formatCode>###0.0</c:formatCode>
                <c:ptCount val="5"/>
                <c:pt idx="0">
                  <c:v>4.2548934837245485</c:v>
                </c:pt>
                <c:pt idx="1">
                  <c:v>5.7454246425994908</c:v>
                </c:pt>
                <c:pt idx="2">
                  <c:v>4.7605606206852178</c:v>
                </c:pt>
                <c:pt idx="3">
                  <c:v>4.956655709569131</c:v>
                </c:pt>
                <c:pt idx="4">
                  <c:v>7.5098067728632163</c:v>
                </c:pt>
              </c:numCache>
            </c:numRef>
          </c:val>
          <c:extLst>
            <c:ext xmlns:c16="http://schemas.microsoft.com/office/drawing/2014/chart" uri="{C3380CC4-5D6E-409C-BE32-E72D297353CC}">
              <c16:uniqueId val="{00000001-08A3-409A-9946-D1420AA552C8}"/>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'DHS17'!$M$126:$Q$126</c:f>
              <c:numCache>
                <c:formatCode>###0.0</c:formatCode>
                <c:ptCount val="5"/>
                <c:pt idx="0">
                  <c:v>61.874851857710631</c:v>
                </c:pt>
                <c:pt idx="1">
                  <c:v>56.814963544217569</c:v>
                </c:pt>
                <c:pt idx="2">
                  <c:v>52.949927133391952</c:v>
                </c:pt>
                <c:pt idx="3">
                  <c:v>44.066601147859103</c:v>
                </c:pt>
                <c:pt idx="4">
                  <c:v>27.373168769534821</c:v>
                </c:pt>
              </c:numCache>
            </c:numRef>
          </c:val>
          <c:extLst>
            <c:ext xmlns:c16="http://schemas.microsoft.com/office/drawing/2014/chart" uri="{C3380CC4-5D6E-409C-BE32-E72D297353CC}">
              <c16:uniqueId val="{00000002-08A3-409A-9946-D1420AA552C8}"/>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Poorest</c:v>
                </c:pt>
                <c:pt idx="1">
                  <c:v>Poor</c:v>
                </c:pt>
                <c:pt idx="2">
                  <c:v>Middle</c:v>
                </c:pt>
                <c:pt idx="3">
                  <c:v>Rich</c:v>
                </c:pt>
                <c:pt idx="4">
                  <c:v>Richest</c:v>
                </c:pt>
              </c:strCache>
            </c:strRef>
          </c:cat>
          <c:val>
            <c:numRef>
              <c:f>'DHS17'!$M$127:$Q$127</c:f>
              <c:numCache>
                <c:formatCode>###0.0</c:formatCode>
                <c:ptCount val="5"/>
                <c:pt idx="0">
                  <c:v>7.6497243857487627</c:v>
                </c:pt>
                <c:pt idx="1">
                  <c:v>2.4158572407469334</c:v>
                </c:pt>
                <c:pt idx="2">
                  <c:v>1.2690426705634223</c:v>
                </c:pt>
                <c:pt idx="3">
                  <c:v>0.5853874722994068</c:v>
                </c:pt>
                <c:pt idx="4">
                  <c:v>0.15679065398666467</c:v>
                </c:pt>
              </c:numCache>
            </c:numRef>
          </c:val>
          <c:extLst>
            <c:ext xmlns:c16="http://schemas.microsoft.com/office/drawing/2014/chart" uri="{C3380CC4-5D6E-409C-BE32-E72D297353CC}">
              <c16:uniqueId val="{00000003-08A3-409A-9946-D1420AA552C8}"/>
            </c:ext>
          </c:extLst>
        </c:ser>
        <c:dLbls>
          <c:showLegendKey val="0"/>
          <c:showVal val="0"/>
          <c:showCatName val="0"/>
          <c:showSerName val="0"/>
          <c:showPercent val="0"/>
          <c:showBubbleSize val="0"/>
        </c:dLbls>
        <c:gapWidth val="50"/>
        <c:overlap val="100"/>
        <c:axId val="211778176"/>
        <c:axId val="211788160"/>
      </c:barChart>
      <c:catAx>
        <c:axId val="211778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788160"/>
        <c:crosses val="autoZero"/>
        <c:auto val="1"/>
        <c:lblAlgn val="ctr"/>
        <c:lblOffset val="100"/>
        <c:tickLblSkip val="1"/>
        <c:tickMarkSkip val="1"/>
        <c:noMultiLvlLbl val="0"/>
      </c:catAx>
      <c:valAx>
        <c:axId val="211788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778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4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4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4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400-000015000000}"/>
            </a:ext>
          </a:extLst>
        </xdr:cNvPr>
        <xdr:cNvSpPr/>
      </xdr:nvSpPr>
      <xdr:spPr>
        <a:xfrm>
          <a:off x="942975" y="429482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400-000016000000}"/>
            </a:ext>
          </a:extLst>
        </xdr:cNvPr>
        <xdr:cNvSpPr/>
      </xdr:nvSpPr>
      <xdr:spPr>
        <a:xfrm>
          <a:off x="2205038" y="429482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400-00001F000000}"/>
            </a:ext>
          </a:extLst>
        </xdr:cNvPr>
        <xdr:cNvSpPr/>
      </xdr:nvSpPr>
      <xdr:spPr>
        <a:xfrm>
          <a:off x="2357438" y="805386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400-000023000000}"/>
            </a:ext>
          </a:extLst>
        </xdr:cNvPr>
        <xdr:cNvSpPr/>
      </xdr:nvSpPr>
      <xdr:spPr>
        <a:xfrm>
          <a:off x="9429750" y="429482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4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400-000025000000}"/>
            </a:ext>
          </a:extLst>
        </xdr:cNvPr>
        <xdr:cNvSpPr/>
      </xdr:nvSpPr>
      <xdr:spPr>
        <a:xfrm>
          <a:off x="4533900" y="429482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4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400-000027000000}"/>
            </a:ext>
          </a:extLst>
        </xdr:cNvPr>
        <xdr:cNvSpPr/>
      </xdr:nvSpPr>
      <xdr:spPr>
        <a:xfrm>
          <a:off x="16054388" y="429482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400-00003A000000}"/>
            </a:ext>
          </a:extLst>
        </xdr:cNvPr>
        <xdr:cNvSpPr/>
      </xdr:nvSpPr>
      <xdr:spPr>
        <a:xfrm>
          <a:off x="2357438" y="805386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4337"/>
            </a:ext>
            <a:ext xmlns:a16="http://schemas.microsoft.com/office/drawing/2014/main" uri="{FF2B5EF4-FFF2-40B4-BE49-F238E27FC236}">
              <a16:creationId xmlns:a16="http://schemas.microsoft.com/office/drawing/2014/main" id="{00000000-0008-0000-05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4338"/>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4339"/>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4340"/>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4341"/>
            </a:ext>
            <a:ext xmlns:a16="http://schemas.microsoft.com/office/drawing/2014/main" uri="{FF2B5EF4-FFF2-40B4-BE49-F238E27FC236}">
              <a16:creationId xmlns:a16="http://schemas.microsoft.com/office/drawing/2014/main" id="{00000000-0008-0000-05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4342"/>
            </a:ext>
            <a:ext xmlns:a16="http://schemas.microsoft.com/office/drawing/2014/main" uri="{FF2B5EF4-FFF2-40B4-BE49-F238E27FC236}">
              <a16:creationId xmlns:a16="http://schemas.microsoft.com/office/drawing/2014/main" id="{00000000-0008-0000-05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4343"/>
            </a:ext>
            <a:ext xmlns:a16="http://schemas.microsoft.com/office/drawing/2014/main" uri="{FF2B5EF4-FFF2-40B4-BE49-F238E27FC236}">
              <a16:creationId xmlns:a16="http://schemas.microsoft.com/office/drawing/2014/main" id="{00000000-0008-0000-0500-000015000000}"/>
            </a:ext>
          </a:extLst>
        </xdr:cNvPr>
        <xdr:cNvSpPr/>
      </xdr:nvSpPr>
      <xdr:spPr>
        <a:xfrm>
          <a:off x="942975" y="430434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4344"/>
            </a:ext>
            <a:ext xmlns:a16="http://schemas.microsoft.com/office/drawing/2014/main" uri="{FF2B5EF4-FFF2-40B4-BE49-F238E27FC236}">
              <a16:creationId xmlns:a16="http://schemas.microsoft.com/office/drawing/2014/main" id="{00000000-0008-0000-0500-000016000000}"/>
            </a:ext>
          </a:extLst>
        </xdr:cNvPr>
        <xdr:cNvSpPr/>
      </xdr:nvSpPr>
      <xdr:spPr>
        <a:xfrm>
          <a:off x="2205038" y="430434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4345"/>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4346"/>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4347"/>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4348"/>
            </a:ext>
            <a:ext xmlns:a16="http://schemas.microsoft.com/office/drawing/2014/main" uri="{FF2B5EF4-FFF2-40B4-BE49-F238E27FC236}">
              <a16:creationId xmlns:a16="http://schemas.microsoft.com/office/drawing/2014/main" id="{00000000-0008-0000-0500-00001F000000}"/>
            </a:ext>
          </a:extLst>
        </xdr:cNvPr>
        <xdr:cNvSpPr/>
      </xdr:nvSpPr>
      <xdr:spPr>
        <a:xfrm>
          <a:off x="2357438" y="809434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4349"/>
            </a:ext>
            <a:ext xmlns:a16="http://schemas.microsoft.com/office/drawing/2014/main" uri="{FF2B5EF4-FFF2-40B4-BE49-F238E27FC236}">
              <a16:creationId xmlns:a16="http://schemas.microsoft.com/office/drawing/2014/main" id="{00000000-0008-0000-0500-000023000000}"/>
            </a:ext>
          </a:extLst>
        </xdr:cNvPr>
        <xdr:cNvSpPr/>
      </xdr:nvSpPr>
      <xdr:spPr>
        <a:xfrm>
          <a:off x="9429750" y="430434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4350"/>
            </a:ext>
            <a:ext xmlns:a16="http://schemas.microsoft.com/office/drawing/2014/main" uri="{FF2B5EF4-FFF2-40B4-BE49-F238E27FC236}">
              <a16:creationId xmlns:a16="http://schemas.microsoft.com/office/drawing/2014/main" id="{00000000-0008-0000-05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4351"/>
            </a:ext>
            <a:ext xmlns:a16="http://schemas.microsoft.com/office/drawing/2014/main" uri="{FF2B5EF4-FFF2-40B4-BE49-F238E27FC236}">
              <a16:creationId xmlns:a16="http://schemas.microsoft.com/office/drawing/2014/main" id="{00000000-0008-0000-0500-000025000000}"/>
            </a:ext>
          </a:extLst>
        </xdr:cNvPr>
        <xdr:cNvSpPr/>
      </xdr:nvSpPr>
      <xdr:spPr>
        <a:xfrm>
          <a:off x="4533900" y="430434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4352"/>
            </a:ext>
            <a:ext xmlns:a16="http://schemas.microsoft.com/office/drawing/2014/main" uri="{FF2B5EF4-FFF2-40B4-BE49-F238E27FC236}">
              <a16:creationId xmlns:a16="http://schemas.microsoft.com/office/drawing/2014/main" id="{00000000-0008-0000-05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4353"/>
            </a:ext>
            <a:ext xmlns:a16="http://schemas.microsoft.com/office/drawing/2014/main" uri="{FF2B5EF4-FFF2-40B4-BE49-F238E27FC236}">
              <a16:creationId xmlns:a16="http://schemas.microsoft.com/office/drawing/2014/main" id="{00000000-0008-0000-0500-000027000000}"/>
            </a:ext>
          </a:extLst>
        </xdr:cNvPr>
        <xdr:cNvSpPr/>
      </xdr:nvSpPr>
      <xdr:spPr>
        <a:xfrm>
          <a:off x="16054388" y="430434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4354"/>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4355"/>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09434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399</xdr:row>
          <xdr:rowOff>200025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438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6102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6102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438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438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438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4768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6102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6102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6102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4768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8433"/>
            </a:ext>
            <a:ext xmlns:a16="http://schemas.microsoft.com/office/drawing/2014/main" uri="{FF2B5EF4-FFF2-40B4-BE49-F238E27FC236}">
              <a16:creationId xmlns:a16="http://schemas.microsoft.com/office/drawing/2014/main" id="{00000000-0008-0000-0700-000002000000}"/>
            </a:ext>
          </a:extLst>
        </xdr:cNvPr>
        <xdr:cNvSpPr/>
      </xdr:nvSpPr>
      <xdr:spPr>
        <a:xfrm>
          <a:off x="9496425" y="22626638"/>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8434"/>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35</xdr:col>
      <xdr:colOff>19049</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70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8435"/>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8436"/>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8437"/>
            </a:ext>
            <a:ext xmlns:a16="http://schemas.microsoft.com/office/drawing/2014/main" uri="{FF2B5EF4-FFF2-40B4-BE49-F238E27FC236}">
              <a16:creationId xmlns:a16="http://schemas.microsoft.com/office/drawing/2014/main" id="{00000000-0008-0000-0700-000013000000}"/>
            </a:ext>
          </a:extLst>
        </xdr:cNvPr>
        <xdr:cNvSpPr/>
      </xdr:nvSpPr>
      <xdr:spPr>
        <a:xfrm>
          <a:off x="876300" y="22626638"/>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8438"/>
            </a:ext>
            <a:ext xmlns:a16="http://schemas.microsoft.com/office/drawing/2014/main" uri="{FF2B5EF4-FFF2-40B4-BE49-F238E27FC236}">
              <a16:creationId xmlns:a16="http://schemas.microsoft.com/office/drawing/2014/main" id="{00000000-0008-0000-0700-000014000000}"/>
            </a:ext>
          </a:extLst>
        </xdr:cNvPr>
        <xdr:cNvSpPr/>
      </xdr:nvSpPr>
      <xdr:spPr>
        <a:xfrm>
          <a:off x="2205038" y="22626638"/>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8439"/>
            </a:ext>
            <a:ext xmlns:a16="http://schemas.microsoft.com/office/drawing/2014/main" uri="{FF2B5EF4-FFF2-40B4-BE49-F238E27FC236}">
              <a16:creationId xmlns:a16="http://schemas.microsoft.com/office/drawing/2014/main" id="{00000000-0008-0000-0700-000015000000}"/>
            </a:ext>
          </a:extLst>
        </xdr:cNvPr>
        <xdr:cNvSpPr/>
      </xdr:nvSpPr>
      <xdr:spPr>
        <a:xfrm>
          <a:off x="942975" y="4387215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8440"/>
            </a:ext>
            <a:ext xmlns:a16="http://schemas.microsoft.com/office/drawing/2014/main" uri="{FF2B5EF4-FFF2-40B4-BE49-F238E27FC236}">
              <a16:creationId xmlns:a16="http://schemas.microsoft.com/office/drawing/2014/main" id="{00000000-0008-0000-0700-000016000000}"/>
            </a:ext>
          </a:extLst>
        </xdr:cNvPr>
        <xdr:cNvSpPr/>
      </xdr:nvSpPr>
      <xdr:spPr>
        <a:xfrm>
          <a:off x="2205038" y="4387215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455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70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70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70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8441"/>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8442"/>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8443"/>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8444"/>
            </a:ext>
            <a:ext xmlns:a16="http://schemas.microsoft.com/office/drawing/2014/main" uri="{FF2B5EF4-FFF2-40B4-BE49-F238E27FC236}">
              <a16:creationId xmlns:a16="http://schemas.microsoft.com/office/drawing/2014/main" id="{00000000-0008-0000-0700-00001F000000}"/>
            </a:ext>
          </a:extLst>
        </xdr:cNvPr>
        <xdr:cNvSpPr/>
      </xdr:nvSpPr>
      <xdr:spPr>
        <a:xfrm>
          <a:off x="2357438" y="81972150"/>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8445"/>
            </a:ext>
            <a:ext xmlns:a16="http://schemas.microsoft.com/office/drawing/2014/main" uri="{FF2B5EF4-FFF2-40B4-BE49-F238E27FC236}">
              <a16:creationId xmlns:a16="http://schemas.microsoft.com/office/drawing/2014/main" id="{00000000-0008-0000-0700-000023000000}"/>
            </a:ext>
          </a:extLst>
        </xdr:cNvPr>
        <xdr:cNvSpPr/>
      </xdr:nvSpPr>
      <xdr:spPr>
        <a:xfrm>
          <a:off x="9429750" y="438721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8446"/>
            </a:ext>
            <a:ext xmlns:a16="http://schemas.microsoft.com/office/drawing/2014/main" uri="{FF2B5EF4-FFF2-40B4-BE49-F238E27FC236}">
              <a16:creationId xmlns:a16="http://schemas.microsoft.com/office/drawing/2014/main" id="{00000000-0008-0000-0700-000024000000}"/>
            </a:ext>
          </a:extLst>
        </xdr:cNvPr>
        <xdr:cNvSpPr/>
      </xdr:nvSpPr>
      <xdr:spPr>
        <a:xfrm>
          <a:off x="4533900" y="22626638"/>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8447"/>
            </a:ext>
            <a:ext xmlns:a16="http://schemas.microsoft.com/office/drawing/2014/main" uri="{FF2B5EF4-FFF2-40B4-BE49-F238E27FC236}">
              <a16:creationId xmlns:a16="http://schemas.microsoft.com/office/drawing/2014/main" id="{00000000-0008-0000-0700-000025000000}"/>
            </a:ext>
          </a:extLst>
        </xdr:cNvPr>
        <xdr:cNvSpPr/>
      </xdr:nvSpPr>
      <xdr:spPr>
        <a:xfrm>
          <a:off x="4533900" y="4387215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8448"/>
            </a:ext>
            <a:ext xmlns:a16="http://schemas.microsoft.com/office/drawing/2014/main" uri="{FF2B5EF4-FFF2-40B4-BE49-F238E27FC236}">
              <a16:creationId xmlns:a16="http://schemas.microsoft.com/office/drawing/2014/main" id="{00000000-0008-0000-0700-000026000000}"/>
            </a:ext>
          </a:extLst>
        </xdr:cNvPr>
        <xdr:cNvSpPr/>
      </xdr:nvSpPr>
      <xdr:spPr>
        <a:xfrm>
          <a:off x="16073438" y="22626638"/>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8449"/>
            </a:ext>
            <a:ext xmlns:a16="http://schemas.microsoft.com/office/drawing/2014/main" uri="{FF2B5EF4-FFF2-40B4-BE49-F238E27FC236}">
              <a16:creationId xmlns:a16="http://schemas.microsoft.com/office/drawing/2014/main" id="{00000000-0008-0000-0700-000027000000}"/>
            </a:ext>
          </a:extLst>
        </xdr:cNvPr>
        <xdr:cNvSpPr/>
      </xdr:nvSpPr>
      <xdr:spPr>
        <a:xfrm>
          <a:off x="16054388" y="438721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8450"/>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8451"/>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399</xdr:row>
          <xdr:rowOff>238125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61" customWidth="true"/>
    <col min="2" max="2" width="2.7109375" style="161" customWidth="true"/>
    <col min="3" max="3" width="66.28515625" style="161" customWidth="true"/>
    <col min="4" max="4" width="8.85546875" style="161" customWidth="true"/>
    <col min="5" max="16384" width="8.85546875" style="161"/>
  </cols>
  <sheetData>
    <row r="1" ht="44.1" customHeight="true" x14ac:dyDescent="0.25">
      <c r="A1" s="158"/>
      <c r="B1" s="159"/>
      <c r="C1" s="159"/>
      <c r="D1" s="159"/>
      <c r="E1" s="160"/>
      <c r="F1" s="160"/>
      <c r="G1" s="160"/>
      <c r="H1" s="160"/>
      <c r="I1" s="160"/>
      <c r="J1" s="160"/>
      <c r="K1" s="160"/>
      <c r="L1" s="160"/>
      <c r="M1" s="160"/>
      <c r="N1" s="160"/>
      <c r="O1" s="160"/>
      <c r="P1" s="160"/>
      <c r="Q1" s="160"/>
      <c r="R1" s="160"/>
    </row>
    <row r="2" s="264" customFormat="true" ht="22.5" customHeight="true" x14ac:dyDescent="0.35">
      <c r="A2" s="729"/>
      <c r="B2" s="730"/>
    </row>
    <row r="3" s="264" customFormat="true" ht="22.5" customHeight="true" x14ac:dyDescent="0.35">
      <c r="A3" s="277"/>
      <c r="B3" s="278"/>
    </row>
    <row r="4" s="264" customFormat="true" ht="22.5" customHeight="true" x14ac:dyDescent="0.35">
      <c r="A4" s="273"/>
      <c r="B4" s="274"/>
      <c r="C4" s="398" t="s">
        <v>27</v>
      </c>
    </row>
    <row r="5" s="264" customFormat="true" ht="22.5" customHeight="true" x14ac:dyDescent="0.35">
      <c r="A5" s="729"/>
      <c r="B5" s="730"/>
      <c r="C5" s="398"/>
    </row>
    <row r="6" s="264" customFormat="true" ht="29.25" customHeight="true" x14ac:dyDescent="0.2">
      <c r="A6" s="731"/>
      <c r="B6" s="732"/>
      <c r="C6" s="398" t="s">
        <v>28</v>
      </c>
    </row>
    <row r="7" s="264" customFormat="true" ht="25.9" customHeight="true" x14ac:dyDescent="0.4">
      <c r="A7" s="733"/>
      <c r="B7" s="734"/>
      <c r="C7" s="400" t="str">
        <f ca="true">+Water!B5</f>
        <v>Burundi</v>
      </c>
    </row>
    <row r="8" s="264" customFormat="true" ht="15" customHeight="true" x14ac:dyDescent="0.2">
      <c r="A8" s="735"/>
      <c r="B8" s="736"/>
      <c r="C8" s="398"/>
    </row>
    <row r="9" s="264" customFormat="true" ht="15" customHeight="true" x14ac:dyDescent="0.2">
      <c r="A9" s="278"/>
      <c r="B9" s="281"/>
      <c r="C9" s="399" t="s">
        <v>145</v>
      </c>
    </row>
    <row r="10" ht="8.25" customHeight="true" x14ac:dyDescent="0.2">
      <c r="A10" s="159"/>
      <c r="B10" s="159"/>
      <c r="C10" s="162"/>
      <c r="D10" s="160"/>
      <c r="E10" s="160"/>
      <c r="F10" s="160"/>
      <c r="G10" s="160"/>
      <c r="H10" s="160"/>
      <c r="I10" s="160"/>
      <c r="J10" s="160"/>
      <c r="K10" s="160"/>
      <c r="L10" s="160"/>
      <c r="M10" s="160"/>
      <c r="N10" s="160"/>
      <c r="O10" s="160"/>
      <c r="P10" s="160"/>
      <c r="Q10" s="160"/>
      <c r="R10" s="160"/>
    </row>
    <row r="11" ht="15.95" customHeight="true" x14ac:dyDescent="0.2">
      <c r="A11" s="159"/>
      <c r="C11" s="163" t="s">
        <v>29</v>
      </c>
      <c r="D11" s="160"/>
      <c r="E11" s="159"/>
      <c r="F11" s="160"/>
      <c r="G11" s="160"/>
      <c r="H11" s="160"/>
      <c r="I11" s="160"/>
      <c r="J11" s="160"/>
      <c r="K11" s="160"/>
      <c r="L11" s="160"/>
      <c r="M11" s="160"/>
      <c r="N11" s="160"/>
      <c r="O11" s="160"/>
      <c r="P11" s="160"/>
      <c r="Q11" s="160"/>
      <c r="R11" s="160"/>
    </row>
    <row r="12" ht="9" customHeight="true" x14ac:dyDescent="0.2">
      <c r="A12" s="159"/>
      <c r="B12" s="160"/>
      <c r="C12" s="164"/>
      <c r="D12" s="160"/>
      <c r="E12" s="159"/>
      <c r="F12" s="160"/>
      <c r="G12" s="160"/>
      <c r="H12" s="160"/>
      <c r="I12" s="160"/>
      <c r="J12" s="160"/>
      <c r="K12" s="160"/>
      <c r="L12" s="160"/>
      <c r="M12" s="160"/>
      <c r="N12" s="160"/>
      <c r="O12" s="160"/>
      <c r="P12" s="160"/>
      <c r="Q12" s="160"/>
      <c r="R12" s="160"/>
    </row>
    <row r="13" ht="33" customHeight="true" x14ac:dyDescent="0.25">
      <c r="A13" s="159"/>
      <c r="B13" s="160"/>
      <c r="C13" s="165" t="s">
        <v>30</v>
      </c>
      <c r="D13" s="160"/>
      <c r="E13" s="159"/>
      <c r="F13" s="160"/>
      <c r="G13" s="160"/>
      <c r="H13" s="160"/>
      <c r="I13" s="160"/>
      <c r="J13" s="160"/>
      <c r="K13" s="160"/>
      <c r="L13" s="160"/>
      <c r="M13" s="160"/>
      <c r="N13" s="160"/>
      <c r="O13" s="160"/>
      <c r="P13" s="160"/>
      <c r="Q13" s="160"/>
      <c r="R13" s="160"/>
    </row>
    <row r="14" ht="33" customHeight="true" x14ac:dyDescent="0.2">
      <c r="A14" s="159"/>
      <c r="B14" s="160"/>
      <c r="C14" s="166" t="s">
        <v>31</v>
      </c>
      <c r="D14" s="160"/>
      <c r="E14" s="159"/>
      <c r="F14" s="160"/>
      <c r="G14" s="160"/>
      <c r="H14" s="160"/>
      <c r="I14" s="160"/>
      <c r="J14" s="160"/>
      <c r="K14" s="160"/>
      <c r="L14" s="160"/>
      <c r="M14" s="160"/>
      <c r="N14" s="160"/>
      <c r="O14" s="160"/>
      <c r="P14" s="160"/>
      <c r="Q14" s="160"/>
      <c r="R14" s="160"/>
    </row>
    <row r="15" ht="21.95" customHeight="true" x14ac:dyDescent="0.2">
      <c r="A15" s="159"/>
      <c r="B15" s="167"/>
      <c r="C15" s="168" t="s">
        <v>13</v>
      </c>
      <c r="D15" s="160"/>
      <c r="E15" s="159"/>
      <c r="F15" s="160"/>
      <c r="G15" s="160"/>
      <c r="H15" s="160"/>
      <c r="I15" s="160"/>
      <c r="J15" s="160"/>
      <c r="K15" s="160"/>
      <c r="L15" s="160"/>
      <c r="M15" s="160"/>
      <c r="N15" s="160"/>
      <c r="O15" s="160"/>
      <c r="P15" s="160"/>
      <c r="Q15" s="160"/>
      <c r="R15" s="160"/>
    </row>
    <row r="16" ht="15" x14ac:dyDescent="0.2">
      <c r="A16" s="159"/>
      <c r="B16" s="167"/>
      <c r="C16" s="168" t="s">
        <v>18</v>
      </c>
      <c r="D16" s="160"/>
      <c r="E16" s="159"/>
      <c r="F16" s="160"/>
      <c r="G16" s="160"/>
      <c r="H16" s="160"/>
      <c r="I16" s="160"/>
      <c r="J16" s="160"/>
      <c r="K16" s="160"/>
      <c r="L16" s="160"/>
      <c r="M16" s="160"/>
      <c r="N16" s="160"/>
      <c r="O16" s="160"/>
      <c r="P16" s="160"/>
      <c r="Q16" s="160"/>
      <c r="R16" s="160"/>
    </row>
    <row r="17" ht="15" x14ac:dyDescent="0.2">
      <c r="A17" s="159"/>
      <c r="B17" s="167"/>
      <c r="C17" s="168" t="s">
        <v>32</v>
      </c>
      <c r="D17" s="160"/>
      <c r="E17" s="159"/>
      <c r="F17" s="160"/>
      <c r="G17" s="160"/>
      <c r="H17" s="160"/>
      <c r="I17" s="160"/>
      <c r="J17" s="160"/>
      <c r="K17" s="160"/>
      <c r="L17" s="160"/>
      <c r="M17" s="160"/>
      <c r="N17" s="160"/>
      <c r="O17" s="160"/>
      <c r="P17" s="160"/>
      <c r="Q17" s="160"/>
      <c r="R17" s="160"/>
    </row>
    <row r="18" ht="21" customHeight="true" x14ac:dyDescent="0.2">
      <c r="A18" s="159"/>
      <c r="B18" s="159"/>
      <c r="C18" s="169"/>
      <c r="D18" s="160"/>
      <c r="E18" s="167"/>
      <c r="F18" s="160"/>
      <c r="G18" s="160"/>
      <c r="H18" s="160"/>
      <c r="I18" s="160"/>
      <c r="J18" s="160"/>
      <c r="K18" s="160"/>
      <c r="L18" s="160"/>
      <c r="M18" s="160"/>
      <c r="N18" s="160"/>
      <c r="O18" s="160"/>
      <c r="P18" s="160"/>
      <c r="Q18" s="160"/>
      <c r="R18" s="160"/>
    </row>
    <row r="19" ht="15.75" x14ac:dyDescent="0.25">
      <c r="A19" s="159"/>
      <c r="B19" s="159"/>
      <c r="C19" s="170" t="s">
        <v>33</v>
      </c>
      <c r="D19" s="160"/>
      <c r="E19" s="171"/>
      <c r="F19" s="160"/>
      <c r="G19" s="160"/>
      <c r="H19" s="160"/>
      <c r="I19" s="160"/>
      <c r="J19" s="160"/>
      <c r="K19" s="160"/>
      <c r="L19" s="160"/>
      <c r="M19" s="160"/>
      <c r="N19" s="160"/>
      <c r="O19" s="160"/>
      <c r="P19" s="160"/>
      <c r="Q19" s="160"/>
      <c r="R19" s="160"/>
    </row>
    <row r="20" ht="15.75" x14ac:dyDescent="0.25">
      <c r="A20" s="159"/>
      <c r="B20" s="159"/>
      <c r="C20" s="172" t="s">
        <v>34</v>
      </c>
      <c r="D20" s="160"/>
      <c r="E20" s="171"/>
      <c r="F20" s="160"/>
      <c r="G20" s="160"/>
      <c r="H20" s="160"/>
      <c r="I20" s="160"/>
      <c r="J20" s="160"/>
      <c r="K20" s="160"/>
      <c r="L20" s="160"/>
      <c r="M20" s="160"/>
      <c r="N20" s="160"/>
      <c r="O20" s="160"/>
      <c r="P20" s="160"/>
      <c r="Q20" s="160"/>
      <c r="R20" s="160"/>
    </row>
    <row r="21" ht="15" x14ac:dyDescent="0.2">
      <c r="A21" s="173"/>
      <c r="B21" s="173"/>
      <c r="C21" s="174" t="str">
        <f ca="true">IF(INDIRECT(CONCATENATE("Water","!B105"))=0,"",INDIRECT(CONCATENATE("Water","!B105")))</f>
        <v>MICS05</v>
      </c>
      <c r="D21" s="160"/>
      <c r="E21" s="175"/>
      <c r="F21" s="160"/>
      <c r="G21" s="160"/>
      <c r="H21" s="160"/>
      <c r="I21" s="160"/>
      <c r="J21" s="160"/>
      <c r="K21" s="160"/>
      <c r="L21" s="160"/>
      <c r="M21" s="160"/>
      <c r="N21" s="160"/>
      <c r="O21" s="160"/>
      <c r="P21" s="160"/>
      <c r="Q21" s="160"/>
      <c r="R21" s="160"/>
    </row>
    <row r="22" ht="15" x14ac:dyDescent="0.2">
      <c r="A22" s="173"/>
      <c r="B22" s="173"/>
      <c r="C22" s="174" t="str">
        <f ca="true">IF(INDIRECT(CONCATENATE("Water","!B106"))=0,"",INDIRECT(CONCATENATE("Water","!B106")))</f>
        <v>DHS10</v>
      </c>
      <c r="D22" s="160"/>
      <c r="E22" s="176"/>
      <c r="F22" s="160"/>
      <c r="G22" s="160"/>
      <c r="H22" s="160"/>
      <c r="I22" s="160"/>
      <c r="J22" s="160"/>
      <c r="K22" s="160"/>
      <c r="L22" s="160"/>
      <c r="M22" s="160"/>
      <c r="N22" s="160"/>
      <c r="O22" s="160"/>
      <c r="P22" s="160"/>
      <c r="Q22" s="160"/>
      <c r="R22" s="160"/>
    </row>
    <row r="23" ht="15" x14ac:dyDescent="0.2">
      <c r="A23" s="173"/>
      <c r="B23" s="173"/>
      <c r="C23" s="174" t="str">
        <f ca="true">IF(INDIRECT(CONCATENATE("Water","!B107"))=0,"",INDIRECT(CONCATENATE("Water","!B107")))</f>
        <v>MIS12</v>
      </c>
      <c r="D23" s="160"/>
      <c r="E23" s="177"/>
      <c r="F23" s="160"/>
      <c r="G23" s="160"/>
      <c r="H23" s="160"/>
      <c r="I23" s="160"/>
      <c r="J23" s="160"/>
      <c r="K23" s="160"/>
      <c r="L23" s="160"/>
      <c r="M23" s="160"/>
      <c r="N23" s="160"/>
      <c r="O23" s="160"/>
      <c r="P23" s="160"/>
      <c r="Q23" s="160"/>
      <c r="R23" s="160"/>
    </row>
    <row r="24" x14ac:dyDescent="0.2">
      <c r="A24" s="173"/>
      <c r="B24" s="173"/>
      <c r="C24" s="174" t="str">
        <f ca="true">IF(INDIRECT(CONCATENATE("Water","!B108"))=0,"",INDIRECT(CONCATENATE("Water","!B108")))</f>
        <v>DHS17</v>
      </c>
      <c r="D24" s="160"/>
      <c r="E24" s="160"/>
      <c r="F24" s="160"/>
      <c r="G24" s="160"/>
      <c r="H24" s="160"/>
      <c r="I24" s="160"/>
      <c r="J24" s="160"/>
      <c r="K24" s="160"/>
      <c r="L24" s="160"/>
      <c r="M24" s="160"/>
      <c r="N24" s="160"/>
      <c r="O24" s="160"/>
      <c r="P24" s="160"/>
      <c r="Q24" s="160"/>
      <c r="R24" s="160"/>
    </row>
    <row r="25" x14ac:dyDescent="0.2">
      <c r="A25" s="173"/>
      <c r="B25" s="173"/>
      <c r="C25" s="174" t="str">
        <f ca="true">IF(INDIRECT(CONCATENATE("Water","!B109"))=0,"",INDIRECT(CONCATENATE("Water","!B109")))</f>
        <v/>
      </c>
      <c r="D25" s="160"/>
      <c r="E25" s="160"/>
      <c r="F25" s="160"/>
      <c r="G25" s="160"/>
      <c r="H25" s="160"/>
      <c r="I25" s="160"/>
      <c r="J25" s="160"/>
      <c r="K25" s="160"/>
      <c r="L25" s="160"/>
      <c r="M25" s="160"/>
      <c r="N25" s="160"/>
      <c r="O25" s="160"/>
      <c r="P25" s="160"/>
      <c r="Q25" s="160"/>
      <c r="R25" s="160"/>
    </row>
    <row r="26" x14ac:dyDescent="0.2">
      <c r="A26" s="173"/>
      <c r="B26" s="173"/>
      <c r="C26" s="174" t="str">
        <f ca="true">IF(INDIRECT(CONCATENATE("Water","!B110"))=0,"",INDIRECT(CONCATENATE("Water","!B110")))</f>
        <v/>
      </c>
      <c r="D26" s="160"/>
      <c r="E26" s="160"/>
      <c r="F26" s="160"/>
      <c r="G26" s="160"/>
      <c r="H26" s="160"/>
      <c r="I26" s="160"/>
      <c r="J26" s="160"/>
      <c r="K26" s="160"/>
      <c r="L26" s="160"/>
      <c r="M26" s="160"/>
      <c r="N26" s="160"/>
      <c r="O26" s="160"/>
      <c r="P26" s="160"/>
      <c r="Q26" s="160"/>
      <c r="R26" s="160"/>
    </row>
    <row r="27" x14ac:dyDescent="0.2">
      <c r="A27" s="173"/>
      <c r="B27" s="173"/>
      <c r="C27" s="174" t="str">
        <f ca="true">IF(INDIRECT(CONCATENATE("Water","!B111"))=0,"",INDIRECT(CONCATENATE("Water","!B111")))</f>
        <v/>
      </c>
      <c r="D27" s="160"/>
      <c r="E27" s="160"/>
      <c r="F27" s="160"/>
      <c r="G27" s="160"/>
      <c r="H27" s="160"/>
      <c r="I27" s="160"/>
      <c r="J27" s="160"/>
      <c r="K27" s="160"/>
      <c r="L27" s="160"/>
      <c r="M27" s="160"/>
      <c r="N27" s="160"/>
      <c r="O27" s="160"/>
      <c r="P27" s="160"/>
      <c r="Q27" s="160"/>
      <c r="R27" s="160"/>
    </row>
    <row r="28" x14ac:dyDescent="0.2">
      <c r="A28" s="173"/>
      <c r="B28" s="173"/>
      <c r="C28" s="174" t="str">
        <f ca="true">IF(INDIRECT(CONCATENATE("Water","!B112"))=0,"",INDIRECT(CONCATENATE("Water","!B112")))</f>
        <v/>
      </c>
      <c r="D28" s="160"/>
      <c r="E28" s="160"/>
      <c r="F28" s="160"/>
      <c r="G28" s="160"/>
      <c r="H28" s="160"/>
      <c r="I28" s="160"/>
      <c r="J28" s="160"/>
      <c r="K28" s="160"/>
      <c r="L28" s="160"/>
      <c r="M28" s="160"/>
      <c r="N28" s="160"/>
      <c r="O28" s="160"/>
      <c r="P28" s="160"/>
      <c r="Q28" s="160"/>
      <c r="R28" s="160"/>
    </row>
    <row r="29" x14ac:dyDescent="0.2">
      <c r="A29" s="173"/>
      <c r="B29" s="173"/>
      <c r="C29" s="174" t="str">
        <f ca="true">IF(INDIRECT(CONCATENATE("Water","!B113"))=0,"",INDIRECT(CONCATENATE("Water","!B113")))</f>
        <v/>
      </c>
      <c r="D29" s="160"/>
      <c r="E29" s="160"/>
      <c r="F29" s="160"/>
      <c r="G29" s="160"/>
      <c r="H29" s="160"/>
      <c r="I29" s="160"/>
      <c r="J29" s="160"/>
      <c r="K29" s="160"/>
      <c r="L29" s="160"/>
      <c r="M29" s="160"/>
      <c r="N29" s="160"/>
      <c r="O29" s="160"/>
      <c r="P29" s="160"/>
      <c r="Q29" s="160"/>
      <c r="R29" s="160"/>
    </row>
    <row r="30" x14ac:dyDescent="0.2">
      <c r="A30" s="173"/>
      <c r="B30" s="173"/>
      <c r="C30" s="174" t="str">
        <f ca="true">IF(INDIRECT(CONCATENATE("Water","!B114"))=0,"",INDIRECT(CONCATENATE("Water","!B114")))</f>
        <v/>
      </c>
      <c r="D30" s="160"/>
      <c r="E30" s="160"/>
      <c r="F30" s="160"/>
      <c r="G30" s="160"/>
      <c r="H30" s="160"/>
      <c r="I30" s="160"/>
      <c r="J30" s="160"/>
      <c r="K30" s="160"/>
      <c r="L30" s="160"/>
      <c r="M30" s="160"/>
      <c r="N30" s="160"/>
      <c r="O30" s="160"/>
      <c r="P30" s="160"/>
      <c r="Q30" s="160"/>
      <c r="R30" s="160"/>
    </row>
    <row r="31" x14ac:dyDescent="0.2">
      <c r="A31" s="173"/>
      <c r="B31" s="173"/>
      <c r="C31" s="174" t="str">
        <f ca="true">IF(INDIRECT(CONCATENATE("Water","!B115"))=0,"",INDIRECT(CONCATENATE("Water","!B115")))</f>
        <v/>
      </c>
      <c r="D31" s="160"/>
      <c r="E31" s="160"/>
      <c r="F31" s="160"/>
      <c r="G31" s="160"/>
      <c r="H31" s="160"/>
      <c r="I31" s="160"/>
      <c r="J31" s="160"/>
      <c r="K31" s="160"/>
      <c r="L31" s="160"/>
      <c r="M31" s="160"/>
      <c r="N31" s="160"/>
      <c r="O31" s="160"/>
      <c r="P31" s="160"/>
      <c r="Q31" s="160"/>
      <c r="R31" s="160"/>
    </row>
    <row r="32" x14ac:dyDescent="0.2">
      <c r="A32" s="173"/>
      <c r="B32" s="173"/>
      <c r="C32" s="174" t="str">
        <f ca="true">IF(INDIRECT(CONCATENATE("Water","!B116"))=0,"",INDIRECT(CONCATENATE("Water","!B116")))</f>
        <v/>
      </c>
      <c r="D32" s="160"/>
      <c r="E32" s="160"/>
      <c r="F32" s="160"/>
      <c r="G32" s="160"/>
      <c r="H32" s="160"/>
      <c r="I32" s="160"/>
      <c r="J32" s="160"/>
      <c r="K32" s="160"/>
      <c r="L32" s="160"/>
      <c r="M32" s="160"/>
      <c r="N32" s="160"/>
      <c r="O32" s="160"/>
      <c r="P32" s="160"/>
      <c r="Q32" s="160"/>
      <c r="R32" s="160"/>
    </row>
    <row r="33" ht="3" customHeight="true" x14ac:dyDescent="0.2">
      <c r="A33" s="159"/>
      <c r="B33" s="159"/>
      <c r="C33" s="174"/>
      <c r="D33" s="160"/>
      <c r="E33" s="160"/>
      <c r="F33" s="160"/>
      <c r="G33" s="160"/>
      <c r="H33" s="160"/>
      <c r="I33" s="160"/>
      <c r="J33" s="160"/>
      <c r="K33" s="160"/>
      <c r="L33" s="160"/>
      <c r="M33" s="160"/>
      <c r="N33" s="160"/>
      <c r="O33" s="160"/>
      <c r="P33" s="160"/>
      <c r="Q33" s="160"/>
      <c r="R33" s="160"/>
    </row>
    <row r="34" ht="15.95" customHeight="true" x14ac:dyDescent="0.2">
      <c r="A34" s="178"/>
      <c r="B34" s="178"/>
      <c r="C34" s="179"/>
      <c r="D34" s="159"/>
      <c r="E34" s="160"/>
      <c r="F34" s="160"/>
      <c r="G34" s="160"/>
      <c r="H34" s="160"/>
      <c r="I34" s="160"/>
      <c r="J34" s="160"/>
      <c r="K34" s="160"/>
      <c r="L34" s="160"/>
      <c r="M34" s="160"/>
      <c r="N34" s="160"/>
      <c r="O34" s="160"/>
      <c r="P34" s="160"/>
      <c r="Q34" s="160"/>
      <c r="R34" s="160"/>
    </row>
    <row r="35" ht="23.25" x14ac:dyDescent="0.2">
      <c r="A35" s="178"/>
      <c r="B35" s="178"/>
      <c r="C35" s="178"/>
      <c r="D35" s="159"/>
      <c r="E35" s="160"/>
      <c r="F35" s="160"/>
      <c r="G35" s="160"/>
      <c r="H35" s="160"/>
      <c r="I35" s="160"/>
      <c r="J35" s="160"/>
      <c r="K35" s="160"/>
      <c r="L35" s="160"/>
      <c r="M35" s="160"/>
      <c r="N35" s="160"/>
      <c r="O35" s="160"/>
      <c r="P35" s="160"/>
      <c r="Q35" s="160"/>
      <c r="R35" s="160"/>
    </row>
    <row r="36" ht="15" x14ac:dyDescent="0.2">
      <c r="A36" s="180"/>
      <c r="B36" s="181"/>
      <c r="C36" s="182"/>
      <c r="D36" s="159"/>
      <c r="E36" s="160"/>
      <c r="F36" s="160"/>
      <c r="G36" s="160"/>
      <c r="H36" s="160"/>
      <c r="I36" s="160"/>
      <c r="J36" s="160"/>
      <c r="K36" s="160"/>
      <c r="L36" s="160"/>
      <c r="M36" s="160"/>
      <c r="N36" s="160"/>
      <c r="O36" s="160"/>
      <c r="P36" s="160"/>
      <c r="Q36" s="160"/>
      <c r="R36" s="160"/>
    </row>
    <row r="37" ht="15" x14ac:dyDescent="0.2">
      <c r="A37" s="180"/>
      <c r="B37" s="181"/>
      <c r="C37" s="183"/>
      <c r="D37" s="159"/>
      <c r="E37" s="160"/>
      <c r="F37" s="160"/>
      <c r="G37" s="160"/>
      <c r="H37" s="160"/>
      <c r="I37" s="160"/>
      <c r="J37" s="160"/>
      <c r="K37" s="160"/>
      <c r="L37" s="160"/>
      <c r="M37" s="160"/>
      <c r="N37" s="160"/>
      <c r="O37" s="160"/>
      <c r="P37" s="160"/>
      <c r="Q37" s="160"/>
      <c r="R37" s="160"/>
    </row>
    <row r="38" ht="15" x14ac:dyDescent="0.2">
      <c r="A38" s="180"/>
      <c r="B38" s="181"/>
      <c r="C38" s="184"/>
      <c r="D38" s="159"/>
      <c r="E38" s="160"/>
      <c r="F38" s="160"/>
      <c r="G38" s="160"/>
      <c r="H38" s="160"/>
      <c r="I38" s="160"/>
      <c r="J38" s="160"/>
      <c r="K38" s="160"/>
      <c r="L38" s="160"/>
      <c r="M38" s="160"/>
      <c r="N38" s="160"/>
      <c r="O38" s="160"/>
      <c r="P38" s="160"/>
      <c r="Q38" s="160"/>
      <c r="R38" s="160"/>
    </row>
    <row r="39" ht="15" x14ac:dyDescent="0.2">
      <c r="A39" s="180"/>
      <c r="B39" s="181"/>
      <c r="C39" s="184"/>
      <c r="D39" s="159"/>
      <c r="E39" s="160"/>
      <c r="F39" s="160"/>
      <c r="G39" s="160"/>
      <c r="H39" s="160"/>
      <c r="I39" s="160"/>
      <c r="J39" s="160"/>
      <c r="K39" s="160"/>
      <c r="L39" s="160"/>
      <c r="M39" s="160"/>
      <c r="N39" s="160"/>
      <c r="O39" s="160"/>
      <c r="P39" s="160"/>
      <c r="Q39" s="160"/>
      <c r="R39" s="160"/>
    </row>
    <row r="40" ht="15" x14ac:dyDescent="0.2">
      <c r="A40" s="180"/>
      <c r="B40" s="181"/>
      <c r="C40" s="184"/>
      <c r="D40" s="159"/>
      <c r="E40" s="160"/>
      <c r="F40" s="160"/>
      <c r="G40" s="160"/>
      <c r="H40" s="160"/>
      <c r="I40" s="160"/>
      <c r="J40" s="160"/>
      <c r="K40" s="160"/>
      <c r="L40" s="160"/>
      <c r="M40" s="160"/>
      <c r="N40" s="160"/>
      <c r="O40" s="160"/>
      <c r="P40" s="160"/>
      <c r="Q40" s="160"/>
      <c r="R40" s="160"/>
    </row>
    <row r="41" ht="15" x14ac:dyDescent="0.2">
      <c r="A41" s="180"/>
      <c r="B41" s="181"/>
      <c r="C41" s="184"/>
      <c r="D41" s="159"/>
      <c r="E41" s="160"/>
      <c r="F41" s="160"/>
      <c r="G41" s="160"/>
      <c r="H41" s="160"/>
      <c r="I41" s="160"/>
      <c r="J41" s="160"/>
      <c r="K41" s="160"/>
      <c r="L41" s="160"/>
      <c r="M41" s="160"/>
      <c r="N41" s="160"/>
      <c r="O41" s="160"/>
      <c r="P41" s="160"/>
      <c r="Q41" s="160"/>
      <c r="R41" s="160"/>
    </row>
    <row r="42" ht="15" x14ac:dyDescent="0.2">
      <c r="A42" s="180"/>
      <c r="B42" s="181"/>
      <c r="C42" s="184"/>
      <c r="D42" s="159"/>
      <c r="E42" s="160"/>
      <c r="F42" s="160"/>
      <c r="G42" s="160"/>
      <c r="H42" s="160"/>
      <c r="I42" s="160"/>
      <c r="J42" s="160"/>
      <c r="K42" s="160"/>
      <c r="L42" s="160"/>
      <c r="M42" s="160"/>
      <c r="N42" s="160"/>
      <c r="O42" s="160"/>
      <c r="P42" s="160"/>
      <c r="Q42" s="160"/>
      <c r="R42" s="160"/>
    </row>
    <row r="43" ht="15" x14ac:dyDescent="0.2">
      <c r="A43" s="180"/>
      <c r="B43" s="181"/>
      <c r="D43" s="159"/>
      <c r="E43" s="160"/>
      <c r="F43" s="160"/>
      <c r="G43" s="160"/>
      <c r="H43" s="160"/>
      <c r="I43" s="160"/>
      <c r="J43" s="160"/>
      <c r="K43" s="160"/>
      <c r="L43" s="160"/>
      <c r="M43" s="160"/>
      <c r="N43" s="160"/>
      <c r="O43" s="160"/>
      <c r="P43" s="160"/>
      <c r="Q43" s="160"/>
      <c r="R43" s="160"/>
    </row>
    <row r="44" ht="15" x14ac:dyDescent="0.2">
      <c r="A44" s="159"/>
      <c r="B44" s="159"/>
      <c r="C44" s="159"/>
      <c r="D44" s="159"/>
      <c r="E44" s="160"/>
      <c r="F44" s="160"/>
      <c r="G44" s="160"/>
      <c r="H44" s="160"/>
      <c r="I44" s="160"/>
      <c r="J44" s="160"/>
      <c r="K44" s="160"/>
      <c r="L44" s="160"/>
      <c r="M44" s="160"/>
      <c r="N44" s="160"/>
      <c r="O44" s="160"/>
      <c r="P44" s="160"/>
      <c r="Q44" s="160"/>
      <c r="R44" s="160"/>
    </row>
    <row r="45" ht="15" x14ac:dyDescent="0.2">
      <c r="A45" s="159"/>
      <c r="B45" s="159"/>
      <c r="C45" s="159"/>
      <c r="D45" s="159"/>
      <c r="E45" s="160"/>
      <c r="F45" s="160"/>
      <c r="G45" s="160"/>
      <c r="H45" s="160"/>
      <c r="I45" s="160"/>
      <c r="J45" s="160"/>
      <c r="K45" s="160"/>
      <c r="L45" s="160"/>
      <c r="M45" s="160"/>
      <c r="N45" s="160"/>
      <c r="O45" s="160"/>
      <c r="P45" s="160"/>
      <c r="Q45" s="160"/>
      <c r="R45" s="160"/>
    </row>
    <row r="46" ht="15" x14ac:dyDescent="0.2">
      <c r="A46" s="159"/>
      <c r="B46" s="159"/>
      <c r="C46" s="159"/>
      <c r="D46" s="159"/>
    </row>
    <row r="47" ht="15" x14ac:dyDescent="0.2">
      <c r="A47" s="159"/>
      <c r="B47" s="159"/>
      <c r="C47" s="159"/>
      <c r="D47" s="159"/>
    </row>
    <row r="48" ht="15" x14ac:dyDescent="0.2">
      <c r="A48" s="159"/>
      <c r="B48" s="159"/>
      <c r="C48" s="159"/>
      <c r="D48" s="159"/>
    </row>
    <row r="49" ht="15" x14ac:dyDescent="0.2">
      <c r="A49" s="159"/>
      <c r="B49" s="159"/>
      <c r="C49" s="159"/>
      <c r="D49" s="159"/>
    </row>
    <row r="55" x14ac:dyDescent="0.2">
      <c r="L55" s="185" t="str">
        <f>+IF(ISNUMBER(M48), "", "Insufficient data to estimate safely managed sanitation services at national level")</f>
        <v>Insufficient data to estimate safely managed sanitation services at national level</v>
      </c>
    </row>
    <row r="107" s="275" customFormat="true" x14ac:dyDescent="0.2"/>
    <row r="108" s="276" customFormat="true" ht="22.5" customHeight="true" x14ac:dyDescent="0.35">
      <c r="A108" s="729"/>
      <c r="B108" s="730"/>
      <c r="C108" s="282"/>
      <c r="D108" s="282"/>
      <c r="E108" s="282"/>
      <c r="F108" s="282"/>
      <c r="G108" s="282"/>
      <c r="H108" s="282"/>
      <c r="I108" s="282"/>
      <c r="J108" s="282"/>
      <c r="K108" s="282"/>
      <c r="L108" s="282"/>
      <c r="M108" s="282"/>
      <c r="N108" s="282"/>
      <c r="O108" s="282"/>
      <c r="P108" s="282"/>
      <c r="Q108" s="282"/>
      <c r="R108" s="282"/>
      <c r="S108" s="282"/>
      <c r="T108" s="282"/>
      <c r="U108" s="282"/>
    </row>
    <row r="109" s="276" customFormat="true" ht="22.5" customHeight="true" x14ac:dyDescent="0.35">
      <c r="A109" s="277"/>
      <c r="B109" s="278"/>
      <c r="C109" s="282"/>
      <c r="D109" s="282"/>
      <c r="E109" s="282"/>
      <c r="F109" s="282"/>
      <c r="G109" s="282"/>
      <c r="H109" s="282"/>
      <c r="I109" s="282"/>
      <c r="J109" s="282"/>
      <c r="K109" s="282"/>
      <c r="L109" s="282"/>
      <c r="M109" s="282"/>
      <c r="N109" s="282"/>
      <c r="O109" s="282"/>
      <c r="P109" s="282"/>
      <c r="Q109" s="282"/>
      <c r="R109" s="282"/>
      <c r="S109" s="282"/>
      <c r="T109" s="282"/>
      <c r="U109" s="282"/>
    </row>
    <row r="110" s="276" customFormat="true" ht="23.85" customHeight="true" x14ac:dyDescent="0.35">
      <c r="A110" s="273"/>
      <c r="B110" s="279"/>
      <c r="C110" s="282"/>
      <c r="D110" s="282"/>
      <c r="E110" s="282"/>
      <c r="F110" s="282"/>
      <c r="G110" s="282"/>
      <c r="H110" s="282"/>
      <c r="I110" s="282"/>
      <c r="J110" s="282"/>
      <c r="K110" s="282"/>
      <c r="L110" s="282"/>
      <c r="M110" s="282"/>
      <c r="N110" s="282"/>
      <c r="O110" s="282"/>
      <c r="P110" s="282"/>
      <c r="Q110" s="282"/>
      <c r="R110" s="282"/>
      <c r="S110" s="282"/>
      <c r="T110" s="282"/>
      <c r="U110" s="282"/>
    </row>
    <row r="111" s="276" customFormat="true" ht="23.85" customHeight="true" x14ac:dyDescent="0.35">
      <c r="A111" s="272"/>
      <c r="B111" s="278"/>
      <c r="C111" s="282"/>
      <c r="D111" s="282"/>
      <c r="E111" s="282"/>
      <c r="F111" s="282"/>
      <c r="G111" s="282"/>
      <c r="H111" s="282"/>
      <c r="I111" s="282"/>
      <c r="J111" s="282"/>
      <c r="K111" s="282"/>
      <c r="L111" s="282"/>
      <c r="M111" s="282"/>
      <c r="N111" s="282"/>
      <c r="O111" s="282"/>
      <c r="P111" s="282"/>
      <c r="Q111" s="282"/>
      <c r="R111" s="282"/>
      <c r="S111" s="282"/>
      <c r="T111" s="282"/>
      <c r="U111" s="282"/>
    </row>
    <row r="112" s="276" customFormat="true" ht="15" customHeight="true" x14ac:dyDescent="0.2">
      <c r="A112" s="280"/>
      <c r="B112" s="278"/>
      <c r="C112" s="282"/>
      <c r="D112" s="282"/>
      <c r="E112" s="282"/>
      <c r="F112" s="282"/>
      <c r="G112" s="282"/>
      <c r="H112" s="282"/>
      <c r="I112" s="282"/>
      <c r="J112" s="282"/>
      <c r="K112" s="282"/>
      <c r="L112" s="282"/>
      <c r="M112" s="282"/>
      <c r="N112" s="282"/>
      <c r="O112" s="282"/>
      <c r="P112" s="282"/>
      <c r="Q112" s="282"/>
      <c r="R112" s="282"/>
      <c r="S112" s="282"/>
      <c r="T112" s="282"/>
      <c r="U112" s="282"/>
    </row>
    <row r="113" s="276" customFormat="true" ht="15" customHeight="true" x14ac:dyDescent="0.2">
      <c r="A113" s="733"/>
      <c r="B113" s="734"/>
      <c r="C113" s="282"/>
      <c r="D113" s="282"/>
      <c r="E113" s="282"/>
      <c r="F113" s="282"/>
      <c r="G113" s="282"/>
      <c r="H113" s="282"/>
      <c r="I113" s="282"/>
      <c r="J113" s="282"/>
      <c r="K113" s="282"/>
      <c r="L113" s="282"/>
      <c r="M113" s="282"/>
      <c r="N113" s="282"/>
      <c r="O113" s="282"/>
      <c r="P113" s="282"/>
      <c r="Q113" s="282"/>
      <c r="R113" s="282"/>
      <c r="S113" s="282"/>
      <c r="T113" s="282"/>
      <c r="U113" s="282"/>
    </row>
    <row r="114" s="276" customFormat="true" ht="15" customHeight="true" x14ac:dyDescent="0.2">
      <c r="A114" s="735"/>
      <c r="B114" s="736"/>
      <c r="C114" s="282"/>
      <c r="D114" s="282"/>
      <c r="E114" s="282"/>
      <c r="F114" s="282"/>
      <c r="G114" s="282"/>
      <c r="H114" s="282"/>
      <c r="I114" s="282"/>
      <c r="J114" s="282"/>
      <c r="K114" s="282"/>
      <c r="L114" s="282"/>
      <c r="M114" s="282"/>
      <c r="N114" s="282"/>
      <c r="O114" s="282"/>
      <c r="P114" s="282"/>
      <c r="Q114" s="282"/>
      <c r="R114" s="282"/>
      <c r="S114" s="282"/>
      <c r="T114" s="282"/>
      <c r="U114" s="282"/>
    </row>
    <row r="115" s="276" customFormat="true" ht="15" customHeight="true" x14ac:dyDescent="0.2">
      <c r="A115" s="278"/>
      <c r="B115" s="281"/>
      <c r="C115" s="282"/>
      <c r="D115" s="282"/>
      <c r="E115" s="282"/>
      <c r="F115" s="282"/>
      <c r="G115" s="282"/>
      <c r="H115" s="282"/>
      <c r="I115" s="282"/>
      <c r="J115" s="282"/>
      <c r="K115" s="282"/>
      <c r="L115" s="282"/>
      <c r="M115" s="282"/>
      <c r="N115" s="282"/>
      <c r="O115" s="282"/>
      <c r="P115" s="282"/>
      <c r="Q115" s="282"/>
      <c r="R115" s="282"/>
      <c r="S115" s="282"/>
      <c r="T115" s="282"/>
      <c r="U115" s="282"/>
    </row>
    <row r="116" s="275" customFormat="true" x14ac:dyDescent="0.2"/>
    <row r="117" s="275" customFormat="true" x14ac:dyDescent="0.2"/>
    <row r="207" s="275" customFormat="true" x14ac:dyDescent="0.2"/>
    <row r="208" s="276" customFormat="true" ht="22.5" customHeight="true" x14ac:dyDescent="0.35">
      <c r="A208" s="729"/>
      <c r="B208" s="730"/>
    </row>
    <row r="209" s="276" customFormat="true" ht="22.5" customHeight="true" x14ac:dyDescent="0.35">
      <c r="A209" s="277"/>
      <c r="B209" s="278"/>
    </row>
    <row r="210" s="276" customFormat="true" ht="22.5" customHeight="true" x14ac:dyDescent="0.35">
      <c r="A210" s="273"/>
      <c r="B210" s="279"/>
    </row>
    <row r="211" s="276" customFormat="true" ht="22.5" customHeight="true" x14ac:dyDescent="0.35">
      <c r="A211" s="272"/>
      <c r="B211" s="278"/>
    </row>
    <row r="212" s="276" customFormat="true" ht="15" customHeight="true" x14ac:dyDescent="0.2">
      <c r="A212" s="280"/>
      <c r="B212" s="278"/>
    </row>
    <row r="213" s="276" customFormat="true" ht="15" customHeight="true" x14ac:dyDescent="0.2">
      <c r="A213" s="733"/>
      <c r="B213" s="734"/>
    </row>
    <row r="214" s="276" customFormat="true" ht="15" customHeight="true" x14ac:dyDescent="0.2">
      <c r="A214" s="731"/>
      <c r="B214" s="737"/>
    </row>
    <row r="215" s="276" customFormat="true" ht="15" customHeight="true" x14ac:dyDescent="0.2">
      <c r="A215" s="278"/>
      <c r="B215" s="281"/>
    </row>
    <row r="216" s="275" customFormat="true" x14ac:dyDescent="0.2"/>
    <row r="217" s="275"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189" customWidth="true"/>
    <col min="6" max="7" width="9" style="192" customWidth="true"/>
    <col min="8" max="38" width="9" style="189" customWidth="true"/>
    <col min="39" max="261" width="9.140625" style="189"/>
    <col min="262" max="262" width="5" style="189" customWidth="true"/>
    <col min="263" max="263" width="13.85546875" style="189" customWidth="true"/>
    <col min="264" max="265" width="6.28515625" style="189" customWidth="true"/>
    <col min="266" max="267" width="7" style="189" customWidth="true"/>
    <col min="268" max="274" width="6.28515625" style="189" customWidth="true"/>
    <col min="275" max="517" width="9.140625" style="189"/>
    <col min="518" max="518" width="5" style="189" customWidth="true"/>
    <col min="519" max="519" width="13.85546875" style="189" customWidth="true"/>
    <col min="520" max="521" width="6.28515625" style="189" customWidth="true"/>
    <col min="522" max="523" width="7" style="189" customWidth="true"/>
    <col min="524" max="530" width="6.28515625" style="189" customWidth="true"/>
    <col min="531" max="773" width="9.140625" style="189"/>
    <col min="774" max="774" width="5" style="189" customWidth="true"/>
    <col min="775" max="775" width="13.85546875" style="189" customWidth="true"/>
    <col min="776" max="777" width="6.28515625" style="189" customWidth="true"/>
    <col min="778" max="779" width="7" style="189" customWidth="true"/>
    <col min="780" max="786" width="6.28515625" style="189" customWidth="true"/>
    <col min="787" max="1029" width="9.140625" style="189"/>
    <col min="1030" max="1030" width="5" style="189" customWidth="true"/>
    <col min="1031" max="1031" width="13.85546875" style="189" customWidth="true"/>
    <col min="1032" max="1033" width="6.28515625" style="189" customWidth="true"/>
    <col min="1034" max="1035" width="7" style="189" customWidth="true"/>
    <col min="1036" max="1042" width="6.28515625" style="189" customWidth="true"/>
    <col min="1043" max="1285" width="9.140625" style="189"/>
    <col min="1286" max="1286" width="5" style="189" customWidth="true"/>
    <col min="1287" max="1287" width="13.85546875" style="189" customWidth="true"/>
    <col min="1288" max="1289" width="6.28515625" style="189" customWidth="true"/>
    <col min="1290" max="1291" width="7" style="189" customWidth="true"/>
    <col min="1292" max="1298" width="6.28515625" style="189" customWidth="true"/>
    <col min="1299" max="1541" width="9.140625" style="189"/>
    <col min="1542" max="1542" width="5" style="189" customWidth="true"/>
    <col min="1543" max="1543" width="13.85546875" style="189" customWidth="true"/>
    <col min="1544" max="1545" width="6.28515625" style="189" customWidth="true"/>
    <col min="1546" max="1547" width="7" style="189" customWidth="true"/>
    <col min="1548" max="1554" width="6.28515625" style="189" customWidth="true"/>
    <col min="1555" max="1797" width="9.140625" style="189"/>
    <col min="1798" max="1798" width="5" style="189" customWidth="true"/>
    <col min="1799" max="1799" width="13.85546875" style="189" customWidth="true"/>
    <col min="1800" max="1801" width="6.28515625" style="189" customWidth="true"/>
    <col min="1802" max="1803" width="7" style="189" customWidth="true"/>
    <col min="1804" max="1810" width="6.28515625" style="189" customWidth="true"/>
    <col min="1811" max="2053" width="9.140625" style="189"/>
    <col min="2054" max="2054" width="5" style="189" customWidth="true"/>
    <col min="2055" max="2055" width="13.85546875" style="189" customWidth="true"/>
    <col min="2056" max="2057" width="6.28515625" style="189" customWidth="true"/>
    <col min="2058" max="2059" width="7" style="189" customWidth="true"/>
    <col min="2060" max="2066" width="6.28515625" style="189" customWidth="true"/>
    <col min="2067" max="2309" width="9.140625" style="189"/>
    <col min="2310" max="2310" width="5" style="189" customWidth="true"/>
    <col min="2311" max="2311" width="13.85546875" style="189" customWidth="true"/>
    <col min="2312" max="2313" width="6.28515625" style="189" customWidth="true"/>
    <col min="2314" max="2315" width="7" style="189" customWidth="true"/>
    <col min="2316" max="2322" width="6.28515625" style="189" customWidth="true"/>
    <col min="2323" max="2565" width="9.140625" style="189"/>
    <col min="2566" max="2566" width="5" style="189" customWidth="true"/>
    <col min="2567" max="2567" width="13.85546875" style="189" customWidth="true"/>
    <col min="2568" max="2569" width="6.28515625" style="189" customWidth="true"/>
    <col min="2570" max="2571" width="7" style="189" customWidth="true"/>
    <col min="2572" max="2578" width="6.28515625" style="189" customWidth="true"/>
    <col min="2579" max="2821" width="9.140625" style="189"/>
    <col min="2822" max="2822" width="5" style="189" customWidth="true"/>
    <col min="2823" max="2823" width="13.85546875" style="189" customWidth="true"/>
    <col min="2824" max="2825" width="6.28515625" style="189" customWidth="true"/>
    <col min="2826" max="2827" width="7" style="189" customWidth="true"/>
    <col min="2828" max="2834" width="6.28515625" style="189" customWidth="true"/>
    <col min="2835" max="3077" width="9.140625" style="189"/>
    <col min="3078" max="3078" width="5" style="189" customWidth="true"/>
    <col min="3079" max="3079" width="13.85546875" style="189" customWidth="true"/>
    <col min="3080" max="3081" width="6.28515625" style="189" customWidth="true"/>
    <col min="3082" max="3083" width="7" style="189" customWidth="true"/>
    <col min="3084" max="3090" width="6.28515625" style="189" customWidth="true"/>
    <col min="3091" max="3333" width="9.140625" style="189"/>
    <col min="3334" max="3334" width="5" style="189" customWidth="true"/>
    <col min="3335" max="3335" width="13.85546875" style="189" customWidth="true"/>
    <col min="3336" max="3337" width="6.28515625" style="189" customWidth="true"/>
    <col min="3338" max="3339" width="7" style="189" customWidth="true"/>
    <col min="3340" max="3346" width="6.28515625" style="189" customWidth="true"/>
    <col min="3347" max="3589" width="9.140625" style="189"/>
    <col min="3590" max="3590" width="5" style="189" customWidth="true"/>
    <col min="3591" max="3591" width="13.85546875" style="189" customWidth="true"/>
    <col min="3592" max="3593" width="6.28515625" style="189" customWidth="true"/>
    <col min="3594" max="3595" width="7" style="189" customWidth="true"/>
    <col min="3596" max="3602" width="6.28515625" style="189" customWidth="true"/>
    <col min="3603" max="3845" width="9.140625" style="189"/>
    <col min="3846" max="3846" width="5" style="189" customWidth="true"/>
    <col min="3847" max="3847" width="13.85546875" style="189" customWidth="true"/>
    <col min="3848" max="3849" width="6.28515625" style="189" customWidth="true"/>
    <col min="3850" max="3851" width="7" style="189" customWidth="true"/>
    <col min="3852" max="3858" width="6.28515625" style="189" customWidth="true"/>
    <col min="3859" max="4101" width="9.140625" style="189"/>
    <col min="4102" max="4102" width="5" style="189" customWidth="true"/>
    <col min="4103" max="4103" width="13.85546875" style="189" customWidth="true"/>
    <col min="4104" max="4105" width="6.28515625" style="189" customWidth="true"/>
    <col min="4106" max="4107" width="7" style="189" customWidth="true"/>
    <col min="4108" max="4114" width="6.28515625" style="189" customWidth="true"/>
    <col min="4115" max="4357" width="9.140625" style="189"/>
    <col min="4358" max="4358" width="5" style="189" customWidth="true"/>
    <col min="4359" max="4359" width="13.85546875" style="189" customWidth="true"/>
    <col min="4360" max="4361" width="6.28515625" style="189" customWidth="true"/>
    <col min="4362" max="4363" width="7" style="189" customWidth="true"/>
    <col min="4364" max="4370" width="6.28515625" style="189" customWidth="true"/>
    <col min="4371" max="4613" width="9.140625" style="189"/>
    <col min="4614" max="4614" width="5" style="189" customWidth="true"/>
    <col min="4615" max="4615" width="13.85546875" style="189" customWidth="true"/>
    <col min="4616" max="4617" width="6.28515625" style="189" customWidth="true"/>
    <col min="4618" max="4619" width="7" style="189" customWidth="true"/>
    <col min="4620" max="4626" width="6.28515625" style="189" customWidth="true"/>
    <col min="4627" max="4869" width="9.140625" style="189"/>
    <col min="4870" max="4870" width="5" style="189" customWidth="true"/>
    <col min="4871" max="4871" width="13.85546875" style="189" customWidth="true"/>
    <col min="4872" max="4873" width="6.28515625" style="189" customWidth="true"/>
    <col min="4874" max="4875" width="7" style="189" customWidth="true"/>
    <col min="4876" max="4882" width="6.28515625" style="189" customWidth="true"/>
    <col min="4883" max="5125" width="9.140625" style="189"/>
    <col min="5126" max="5126" width="5" style="189" customWidth="true"/>
    <col min="5127" max="5127" width="13.85546875" style="189" customWidth="true"/>
    <col min="5128" max="5129" width="6.28515625" style="189" customWidth="true"/>
    <col min="5130" max="5131" width="7" style="189" customWidth="true"/>
    <col min="5132" max="5138" width="6.28515625" style="189" customWidth="true"/>
    <col min="5139" max="5381" width="9.140625" style="189"/>
    <col min="5382" max="5382" width="5" style="189" customWidth="true"/>
    <col min="5383" max="5383" width="13.85546875" style="189" customWidth="true"/>
    <col min="5384" max="5385" width="6.28515625" style="189" customWidth="true"/>
    <col min="5386" max="5387" width="7" style="189" customWidth="true"/>
    <col min="5388" max="5394" width="6.28515625" style="189" customWidth="true"/>
    <col min="5395" max="5637" width="9.140625" style="189"/>
    <col min="5638" max="5638" width="5" style="189" customWidth="true"/>
    <col min="5639" max="5639" width="13.85546875" style="189" customWidth="true"/>
    <col min="5640" max="5641" width="6.28515625" style="189" customWidth="true"/>
    <col min="5642" max="5643" width="7" style="189" customWidth="true"/>
    <col min="5644" max="5650" width="6.28515625" style="189" customWidth="true"/>
    <col min="5651" max="5893" width="9.140625" style="189"/>
    <col min="5894" max="5894" width="5" style="189" customWidth="true"/>
    <col min="5895" max="5895" width="13.85546875" style="189" customWidth="true"/>
    <col min="5896" max="5897" width="6.28515625" style="189" customWidth="true"/>
    <col min="5898" max="5899" width="7" style="189" customWidth="true"/>
    <col min="5900" max="5906" width="6.28515625" style="189" customWidth="true"/>
    <col min="5907" max="6149" width="9.140625" style="189"/>
    <col min="6150" max="6150" width="5" style="189" customWidth="true"/>
    <col min="6151" max="6151" width="13.85546875" style="189" customWidth="true"/>
    <col min="6152" max="6153" width="6.28515625" style="189" customWidth="true"/>
    <col min="6154" max="6155" width="7" style="189" customWidth="true"/>
    <col min="6156" max="6162" width="6.28515625" style="189" customWidth="true"/>
    <col min="6163" max="6405" width="9.140625" style="189"/>
    <col min="6406" max="6406" width="5" style="189" customWidth="true"/>
    <col min="6407" max="6407" width="13.85546875" style="189" customWidth="true"/>
    <col min="6408" max="6409" width="6.28515625" style="189" customWidth="true"/>
    <col min="6410" max="6411" width="7" style="189" customWidth="true"/>
    <col min="6412" max="6418" width="6.28515625" style="189" customWidth="true"/>
    <col min="6419" max="6661" width="9.140625" style="189"/>
    <col min="6662" max="6662" width="5" style="189" customWidth="true"/>
    <col min="6663" max="6663" width="13.85546875" style="189" customWidth="true"/>
    <col min="6664" max="6665" width="6.28515625" style="189" customWidth="true"/>
    <col min="6666" max="6667" width="7" style="189" customWidth="true"/>
    <col min="6668" max="6674" width="6.28515625" style="189" customWidth="true"/>
    <col min="6675" max="6917" width="9.140625" style="189"/>
    <col min="6918" max="6918" width="5" style="189" customWidth="true"/>
    <col min="6919" max="6919" width="13.85546875" style="189" customWidth="true"/>
    <col min="6920" max="6921" width="6.28515625" style="189" customWidth="true"/>
    <col min="6922" max="6923" width="7" style="189" customWidth="true"/>
    <col min="6924" max="6930" width="6.28515625" style="189" customWidth="true"/>
    <col min="6931" max="7173" width="9.140625" style="189"/>
    <col min="7174" max="7174" width="5" style="189" customWidth="true"/>
    <col min="7175" max="7175" width="13.85546875" style="189" customWidth="true"/>
    <col min="7176" max="7177" width="6.28515625" style="189" customWidth="true"/>
    <col min="7178" max="7179" width="7" style="189" customWidth="true"/>
    <col min="7180" max="7186" width="6.28515625" style="189" customWidth="true"/>
    <col min="7187" max="7429" width="9.140625" style="189"/>
    <col min="7430" max="7430" width="5" style="189" customWidth="true"/>
    <col min="7431" max="7431" width="13.85546875" style="189" customWidth="true"/>
    <col min="7432" max="7433" width="6.28515625" style="189" customWidth="true"/>
    <col min="7434" max="7435" width="7" style="189" customWidth="true"/>
    <col min="7436" max="7442" width="6.28515625" style="189" customWidth="true"/>
    <col min="7443" max="7685" width="9.140625" style="189"/>
    <col min="7686" max="7686" width="5" style="189" customWidth="true"/>
    <col min="7687" max="7687" width="13.85546875" style="189" customWidth="true"/>
    <col min="7688" max="7689" width="6.28515625" style="189" customWidth="true"/>
    <col min="7690" max="7691" width="7" style="189" customWidth="true"/>
    <col min="7692" max="7698" width="6.28515625" style="189" customWidth="true"/>
    <col min="7699" max="7941" width="9.140625" style="189"/>
    <col min="7942" max="7942" width="5" style="189" customWidth="true"/>
    <col min="7943" max="7943" width="13.85546875" style="189" customWidth="true"/>
    <col min="7944" max="7945" width="6.28515625" style="189" customWidth="true"/>
    <col min="7946" max="7947" width="7" style="189" customWidth="true"/>
    <col min="7948" max="7954" width="6.28515625" style="189" customWidth="true"/>
    <col min="7955" max="8197" width="9.140625" style="189"/>
    <col min="8198" max="8198" width="5" style="189" customWidth="true"/>
    <col min="8199" max="8199" width="13.85546875" style="189" customWidth="true"/>
    <col min="8200" max="8201" width="6.28515625" style="189" customWidth="true"/>
    <col min="8202" max="8203" width="7" style="189" customWidth="true"/>
    <col min="8204" max="8210" width="6.28515625" style="189" customWidth="true"/>
    <col min="8211" max="8453" width="9.140625" style="189"/>
    <col min="8454" max="8454" width="5" style="189" customWidth="true"/>
    <col min="8455" max="8455" width="13.85546875" style="189" customWidth="true"/>
    <col min="8456" max="8457" width="6.28515625" style="189" customWidth="true"/>
    <col min="8458" max="8459" width="7" style="189" customWidth="true"/>
    <col min="8460" max="8466" width="6.28515625" style="189" customWidth="true"/>
    <col min="8467" max="8709" width="9.140625" style="189"/>
    <col min="8710" max="8710" width="5" style="189" customWidth="true"/>
    <col min="8711" max="8711" width="13.85546875" style="189" customWidth="true"/>
    <col min="8712" max="8713" width="6.28515625" style="189" customWidth="true"/>
    <col min="8714" max="8715" width="7" style="189" customWidth="true"/>
    <col min="8716" max="8722" width="6.28515625" style="189" customWidth="true"/>
    <col min="8723" max="8965" width="9.140625" style="189"/>
    <col min="8966" max="8966" width="5" style="189" customWidth="true"/>
    <col min="8967" max="8967" width="13.85546875" style="189" customWidth="true"/>
    <col min="8968" max="8969" width="6.28515625" style="189" customWidth="true"/>
    <col min="8970" max="8971" width="7" style="189" customWidth="true"/>
    <col min="8972" max="8978" width="6.28515625" style="189" customWidth="true"/>
    <col min="8979" max="9221" width="9.140625" style="189"/>
    <col min="9222" max="9222" width="5" style="189" customWidth="true"/>
    <col min="9223" max="9223" width="13.85546875" style="189" customWidth="true"/>
    <col min="9224" max="9225" width="6.28515625" style="189" customWidth="true"/>
    <col min="9226" max="9227" width="7" style="189" customWidth="true"/>
    <col min="9228" max="9234" width="6.28515625" style="189" customWidth="true"/>
    <col min="9235" max="9477" width="9.140625" style="189"/>
    <col min="9478" max="9478" width="5" style="189" customWidth="true"/>
    <col min="9479" max="9479" width="13.85546875" style="189" customWidth="true"/>
    <col min="9480" max="9481" width="6.28515625" style="189" customWidth="true"/>
    <col min="9482" max="9483" width="7" style="189" customWidth="true"/>
    <col min="9484" max="9490" width="6.28515625" style="189" customWidth="true"/>
    <col min="9491" max="9733" width="9.140625" style="189"/>
    <col min="9734" max="9734" width="5" style="189" customWidth="true"/>
    <col min="9735" max="9735" width="13.85546875" style="189" customWidth="true"/>
    <col min="9736" max="9737" width="6.28515625" style="189" customWidth="true"/>
    <col min="9738" max="9739" width="7" style="189" customWidth="true"/>
    <col min="9740" max="9746" width="6.28515625" style="189" customWidth="true"/>
    <col min="9747" max="9989" width="9.140625" style="189"/>
    <col min="9990" max="9990" width="5" style="189" customWidth="true"/>
    <col min="9991" max="9991" width="13.85546875" style="189" customWidth="true"/>
    <col min="9992" max="9993" width="6.28515625" style="189" customWidth="true"/>
    <col min="9994" max="9995" width="7" style="189" customWidth="true"/>
    <col min="9996" max="10002" width="6.28515625" style="189" customWidth="true"/>
    <col min="10003" max="10245" width="9.140625" style="189"/>
    <col min="10246" max="10246" width="5" style="189" customWidth="true"/>
    <col min="10247" max="10247" width="13.85546875" style="189" customWidth="true"/>
    <col min="10248" max="10249" width="6.28515625" style="189" customWidth="true"/>
    <col min="10250" max="10251" width="7" style="189" customWidth="true"/>
    <col min="10252" max="10258" width="6.28515625" style="189" customWidth="true"/>
    <col min="10259" max="10501" width="9.140625" style="189"/>
    <col min="10502" max="10502" width="5" style="189" customWidth="true"/>
    <col min="10503" max="10503" width="13.85546875" style="189" customWidth="true"/>
    <col min="10504" max="10505" width="6.28515625" style="189" customWidth="true"/>
    <col min="10506" max="10507" width="7" style="189" customWidth="true"/>
    <col min="10508" max="10514" width="6.28515625" style="189" customWidth="true"/>
    <col min="10515" max="10757" width="9.140625" style="189"/>
    <col min="10758" max="10758" width="5" style="189" customWidth="true"/>
    <col min="10759" max="10759" width="13.85546875" style="189" customWidth="true"/>
    <col min="10760" max="10761" width="6.28515625" style="189" customWidth="true"/>
    <col min="10762" max="10763" width="7" style="189" customWidth="true"/>
    <col min="10764" max="10770" width="6.28515625" style="189" customWidth="true"/>
    <col min="10771" max="11013" width="9.140625" style="189"/>
    <col min="11014" max="11014" width="5" style="189" customWidth="true"/>
    <col min="11015" max="11015" width="13.85546875" style="189" customWidth="true"/>
    <col min="11016" max="11017" width="6.28515625" style="189" customWidth="true"/>
    <col min="11018" max="11019" width="7" style="189" customWidth="true"/>
    <col min="11020" max="11026" width="6.28515625" style="189" customWidth="true"/>
    <col min="11027" max="11269" width="9.140625" style="189"/>
    <col min="11270" max="11270" width="5" style="189" customWidth="true"/>
    <col min="11271" max="11271" width="13.85546875" style="189" customWidth="true"/>
    <col min="11272" max="11273" width="6.28515625" style="189" customWidth="true"/>
    <col min="11274" max="11275" width="7" style="189" customWidth="true"/>
    <col min="11276" max="11282" width="6.28515625" style="189" customWidth="true"/>
    <col min="11283" max="11525" width="9.140625" style="189"/>
    <col min="11526" max="11526" width="5" style="189" customWidth="true"/>
    <col min="11527" max="11527" width="13.85546875" style="189" customWidth="true"/>
    <col min="11528" max="11529" width="6.28515625" style="189" customWidth="true"/>
    <col min="11530" max="11531" width="7" style="189" customWidth="true"/>
    <col min="11532" max="11538" width="6.28515625" style="189" customWidth="true"/>
    <col min="11539" max="11781" width="9.140625" style="189"/>
    <col min="11782" max="11782" width="5" style="189" customWidth="true"/>
    <col min="11783" max="11783" width="13.85546875" style="189" customWidth="true"/>
    <col min="11784" max="11785" width="6.28515625" style="189" customWidth="true"/>
    <col min="11786" max="11787" width="7" style="189" customWidth="true"/>
    <col min="11788" max="11794" width="6.28515625" style="189" customWidth="true"/>
    <col min="11795" max="12037" width="9.140625" style="189"/>
    <col min="12038" max="12038" width="5" style="189" customWidth="true"/>
    <col min="12039" max="12039" width="13.85546875" style="189" customWidth="true"/>
    <col min="12040" max="12041" width="6.28515625" style="189" customWidth="true"/>
    <col min="12042" max="12043" width="7" style="189" customWidth="true"/>
    <col min="12044" max="12050" width="6.28515625" style="189" customWidth="true"/>
    <col min="12051" max="12293" width="9.140625" style="189"/>
    <col min="12294" max="12294" width="5" style="189" customWidth="true"/>
    <col min="12295" max="12295" width="13.85546875" style="189" customWidth="true"/>
    <col min="12296" max="12297" width="6.28515625" style="189" customWidth="true"/>
    <col min="12298" max="12299" width="7" style="189" customWidth="true"/>
    <col min="12300" max="12306" width="6.28515625" style="189" customWidth="true"/>
    <col min="12307" max="12549" width="9.140625" style="189"/>
    <col min="12550" max="12550" width="5" style="189" customWidth="true"/>
    <col min="12551" max="12551" width="13.85546875" style="189" customWidth="true"/>
    <col min="12552" max="12553" width="6.28515625" style="189" customWidth="true"/>
    <col min="12554" max="12555" width="7" style="189" customWidth="true"/>
    <col min="12556" max="12562" width="6.28515625" style="189" customWidth="true"/>
    <col min="12563" max="12805" width="9.140625" style="189"/>
    <col min="12806" max="12806" width="5" style="189" customWidth="true"/>
    <col min="12807" max="12807" width="13.85546875" style="189" customWidth="true"/>
    <col min="12808" max="12809" width="6.28515625" style="189" customWidth="true"/>
    <col min="12810" max="12811" width="7" style="189" customWidth="true"/>
    <col min="12812" max="12818" width="6.28515625" style="189" customWidth="true"/>
    <col min="12819" max="13061" width="9.140625" style="189"/>
    <col min="13062" max="13062" width="5" style="189" customWidth="true"/>
    <col min="13063" max="13063" width="13.85546875" style="189" customWidth="true"/>
    <col min="13064" max="13065" width="6.28515625" style="189" customWidth="true"/>
    <col min="13066" max="13067" width="7" style="189" customWidth="true"/>
    <col min="13068" max="13074" width="6.28515625" style="189" customWidth="true"/>
    <col min="13075" max="13317" width="9.140625" style="189"/>
    <col min="13318" max="13318" width="5" style="189" customWidth="true"/>
    <col min="13319" max="13319" width="13.85546875" style="189" customWidth="true"/>
    <col min="13320" max="13321" width="6.28515625" style="189" customWidth="true"/>
    <col min="13322" max="13323" width="7" style="189" customWidth="true"/>
    <col min="13324" max="13330" width="6.28515625" style="189" customWidth="true"/>
    <col min="13331" max="13573" width="9.140625" style="189"/>
    <col min="13574" max="13574" width="5" style="189" customWidth="true"/>
    <col min="13575" max="13575" width="13.85546875" style="189" customWidth="true"/>
    <col min="13576" max="13577" width="6.28515625" style="189" customWidth="true"/>
    <col min="13578" max="13579" width="7" style="189" customWidth="true"/>
    <col min="13580" max="13586" width="6.28515625" style="189" customWidth="true"/>
    <col min="13587" max="13829" width="9.140625" style="189"/>
    <col min="13830" max="13830" width="5" style="189" customWidth="true"/>
    <col min="13831" max="13831" width="13.85546875" style="189" customWidth="true"/>
    <col min="13832" max="13833" width="6.28515625" style="189" customWidth="true"/>
    <col min="13834" max="13835" width="7" style="189" customWidth="true"/>
    <col min="13836" max="13842" width="6.28515625" style="189" customWidth="true"/>
    <col min="13843" max="14085" width="9.140625" style="189"/>
    <col min="14086" max="14086" width="5" style="189" customWidth="true"/>
    <col min="14087" max="14087" width="13.85546875" style="189" customWidth="true"/>
    <col min="14088" max="14089" width="6.28515625" style="189" customWidth="true"/>
    <col min="14090" max="14091" width="7" style="189" customWidth="true"/>
    <col min="14092" max="14098" width="6.28515625" style="189" customWidth="true"/>
    <col min="14099" max="14341" width="9.140625" style="189"/>
    <col min="14342" max="14342" width="5" style="189" customWidth="true"/>
    <col min="14343" max="14343" width="13.85546875" style="189" customWidth="true"/>
    <col min="14344" max="14345" width="6.28515625" style="189" customWidth="true"/>
    <col min="14346" max="14347" width="7" style="189" customWidth="true"/>
    <col min="14348" max="14354" width="6.28515625" style="189" customWidth="true"/>
    <col min="14355" max="14597" width="9.140625" style="189"/>
    <col min="14598" max="14598" width="5" style="189" customWidth="true"/>
    <col min="14599" max="14599" width="13.85546875" style="189" customWidth="true"/>
    <col min="14600" max="14601" width="6.28515625" style="189" customWidth="true"/>
    <col min="14602" max="14603" width="7" style="189" customWidth="true"/>
    <col min="14604" max="14610" width="6.28515625" style="189" customWidth="true"/>
    <col min="14611" max="14853" width="9.140625" style="189"/>
    <col min="14854" max="14854" width="5" style="189" customWidth="true"/>
    <col min="14855" max="14855" width="13.85546875" style="189" customWidth="true"/>
    <col min="14856" max="14857" width="6.28515625" style="189" customWidth="true"/>
    <col min="14858" max="14859" width="7" style="189" customWidth="true"/>
    <col min="14860" max="14866" width="6.28515625" style="189" customWidth="true"/>
    <col min="14867" max="15109" width="9.140625" style="189"/>
    <col min="15110" max="15110" width="5" style="189" customWidth="true"/>
    <col min="15111" max="15111" width="13.85546875" style="189" customWidth="true"/>
    <col min="15112" max="15113" width="6.28515625" style="189" customWidth="true"/>
    <col min="15114" max="15115" width="7" style="189" customWidth="true"/>
    <col min="15116" max="15122" width="6.28515625" style="189" customWidth="true"/>
    <col min="15123" max="15365" width="9.140625" style="189"/>
    <col min="15366" max="15366" width="5" style="189" customWidth="true"/>
    <col min="15367" max="15367" width="13.85546875" style="189" customWidth="true"/>
    <col min="15368" max="15369" width="6.28515625" style="189" customWidth="true"/>
    <col min="15370" max="15371" width="7" style="189" customWidth="true"/>
    <col min="15372" max="15378" width="6.28515625" style="189" customWidth="true"/>
    <col min="15379" max="15621" width="9.140625" style="189"/>
    <col min="15622" max="15622" width="5" style="189" customWidth="true"/>
    <col min="15623" max="15623" width="13.85546875" style="189" customWidth="true"/>
    <col min="15624" max="15625" width="6.28515625" style="189" customWidth="true"/>
    <col min="15626" max="15627" width="7" style="189" customWidth="true"/>
    <col min="15628" max="15634" width="6.28515625" style="189" customWidth="true"/>
    <col min="15635" max="15877" width="9.140625" style="189"/>
    <col min="15878" max="15878" width="5" style="189" customWidth="true"/>
    <col min="15879" max="15879" width="13.85546875" style="189" customWidth="true"/>
    <col min="15880" max="15881" width="6.28515625" style="189" customWidth="true"/>
    <col min="15882" max="15883" width="7" style="189" customWidth="true"/>
    <col min="15884" max="15890" width="6.28515625" style="189" customWidth="true"/>
    <col min="15891" max="16133" width="9.140625" style="189"/>
    <col min="16134" max="16134" width="5" style="189" customWidth="true"/>
    <col min="16135" max="16135" width="13.85546875" style="189" customWidth="true"/>
    <col min="16136" max="16137" width="6.28515625" style="189" customWidth="true"/>
    <col min="16138" max="16139" width="7" style="189" customWidth="true"/>
    <col min="16140" max="16146" width="6.28515625" style="189" customWidth="true"/>
    <col min="16147" max="16384" width="9.140625" style="189"/>
  </cols>
  <sheetData>
    <row r="1" x14ac:dyDescent="0.2">
      <c r="A1" s="157" t="s">
        <v>63</v>
      </c>
    </row>
    <row r="4" ht="29.1" customHeight="true" x14ac:dyDescent="0.4">
      <c r="A4" s="188"/>
      <c r="B4" s="738" t="s">
        <v>123</v>
      </c>
      <c r="C4" s="738"/>
      <c r="D4" s="738"/>
      <c r="E4" s="738"/>
      <c r="F4" s="738"/>
      <c r="G4" s="738"/>
      <c r="H4" s="738"/>
      <c r="I4" s="738"/>
      <c r="J4" s="738"/>
      <c r="K4" s="738"/>
      <c r="L4" s="738"/>
      <c r="M4" s="738"/>
      <c r="N4" s="738"/>
      <c r="O4" s="738"/>
      <c r="P4" s="738"/>
      <c r="Q4" s="738"/>
      <c r="R4" s="738"/>
      <c r="S4" s="738"/>
      <c r="T4" s="738"/>
      <c r="U4" s="738"/>
      <c r="V4" s="738"/>
      <c r="W4" s="738"/>
      <c r="X4" s="738"/>
      <c r="Y4" s="738"/>
    </row>
    <row r="5" ht="29.1" customHeight="true" x14ac:dyDescent="0.4">
      <c r="A5" s="188"/>
      <c r="B5" s="764" t="str">
        <f ca="true">IF(ISERROR(INDIRECT(CONCATENATE($B105,"!A2"))),"",INDIRECT(CONCATENATE($B105,"!A2")))</f>
        <v>Burundi</v>
      </c>
      <c r="C5" s="764"/>
      <c r="D5" s="764"/>
      <c r="E5" s="764"/>
      <c r="F5" s="764"/>
      <c r="G5" s="764"/>
      <c r="H5" s="764"/>
      <c r="I5" s="764"/>
      <c r="J5" s="764"/>
      <c r="K5" s="764"/>
      <c r="L5" s="764"/>
      <c r="M5" s="764"/>
      <c r="N5" s="764"/>
      <c r="O5" s="764"/>
      <c r="P5" s="764"/>
      <c r="Q5" s="764"/>
      <c r="R5" s="764"/>
      <c r="S5" s="764"/>
      <c r="T5" s="764"/>
      <c r="U5" s="764"/>
      <c r="V5" s="764"/>
      <c r="W5" s="764"/>
      <c r="X5" s="764"/>
      <c r="Y5" s="764"/>
    </row>
    <row r="6" x14ac:dyDescent="0.2">
      <c r="F6" s="189"/>
      <c r="G6" s="189"/>
      <c r="J6" s="190"/>
      <c r="K6" s="190"/>
      <c r="L6" s="190"/>
      <c r="M6" s="190"/>
      <c r="N6" s="190"/>
      <c r="O6" s="190"/>
      <c r="P6" s="190"/>
    </row>
    <row r="7" s="191" customFormat="true" ht="18" x14ac:dyDescent="0.25">
      <c r="B7" s="756" t="str">
        <f>B118</f>
        <v>National use of drinking water sources, 2000–2020</v>
      </c>
      <c r="C7" s="756"/>
      <c r="D7" s="756"/>
      <c r="E7" s="756"/>
      <c r="F7" s="756"/>
      <c r="G7" s="756"/>
      <c r="H7" s="756"/>
      <c r="I7" s="756"/>
      <c r="J7" s="756" t="str">
        <f>B218</f>
        <v>Urban use of drinking water sources,  2000–2020</v>
      </c>
      <c r="K7" s="756"/>
      <c r="L7" s="756"/>
      <c r="M7" s="756"/>
      <c r="N7" s="756"/>
      <c r="O7" s="756"/>
      <c r="P7" s="756"/>
      <c r="Q7" s="756"/>
      <c r="R7" s="756" t="str">
        <f>B318</f>
        <v>Rural use of drinking water sources, 2000–2020</v>
      </c>
      <c r="S7" s="756"/>
      <c r="T7" s="756"/>
      <c r="U7" s="756"/>
      <c r="V7" s="756"/>
      <c r="W7" s="756"/>
      <c r="X7" s="756"/>
      <c r="Y7" s="756"/>
    </row>
    <row r="8" s="191" customFormat="true" x14ac:dyDescent="0.2"/>
    <row r="17" x14ac:dyDescent="0.2">
      <c r="Q17" s="190"/>
      <c r="R17" s="190"/>
      <c r="S17" s="190"/>
      <c r="T17" s="190"/>
      <c r="U17" s="190"/>
      <c r="V17" s="190"/>
    </row>
    <row r="18" x14ac:dyDescent="0.2">
      <c r="Q18" s="190"/>
      <c r="R18" s="190"/>
      <c r="S18" s="190"/>
      <c r="T18" s="190"/>
      <c r="U18" s="190"/>
      <c r="V18" s="190"/>
    </row>
    <row r="19" x14ac:dyDescent="0.2">
      <c r="Q19" s="190"/>
      <c r="R19" s="190"/>
      <c r="S19" s="190"/>
      <c r="T19" s="190"/>
      <c r="U19" s="190"/>
      <c r="V19" s="190"/>
    </row>
    <row r="20" x14ac:dyDescent="0.2">
      <c r="Q20" s="190"/>
      <c r="R20" s="190"/>
      <c r="S20" s="190"/>
      <c r="T20" s="190"/>
      <c r="U20" s="190"/>
      <c r="V20" s="190"/>
    </row>
    <row r="21" x14ac:dyDescent="0.2">
      <c r="Q21" s="190"/>
      <c r="R21" s="190"/>
      <c r="S21" s="190"/>
      <c r="T21" s="190"/>
      <c r="U21" s="190"/>
      <c r="V21" s="190"/>
    </row>
    <row r="22" x14ac:dyDescent="0.2">
      <c r="Q22" s="190"/>
      <c r="R22" s="190"/>
      <c r="S22" s="190"/>
      <c r="T22" s="190"/>
      <c r="U22" s="190"/>
      <c r="V22" s="190"/>
    </row>
    <row r="23" x14ac:dyDescent="0.2">
      <c r="Q23" s="190"/>
      <c r="R23" s="190"/>
      <c r="S23" s="190"/>
      <c r="T23" s="190"/>
      <c r="U23" s="190"/>
      <c r="V23" s="190"/>
    </row>
    <row r="31" s="193" customFormat="true" x14ac:dyDescent="0.2">
      <c r="B31" s="768" t="str">
        <f ca="true">IF(ISERROR(INDIRECT(CONCATENATE($B105,"!A2"))),"",INDIRECT(CONCATENATE($B105,"!A2")))</f>
        <v>Burundi</v>
      </c>
      <c r="C31" s="769"/>
      <c r="D31" s="769"/>
      <c r="E31" s="770"/>
      <c r="F31" s="766" t="s">
        <v>0</v>
      </c>
      <c r="G31" s="766"/>
      <c r="H31" s="766"/>
      <c r="I31" s="767"/>
      <c r="J31" s="765" t="s">
        <v>1</v>
      </c>
      <c r="K31" s="766"/>
      <c r="L31" s="766"/>
      <c r="M31" s="767"/>
      <c r="N31" s="765" t="s">
        <v>2</v>
      </c>
      <c r="O31" s="766"/>
      <c r="P31" s="766"/>
      <c r="Q31" s="767"/>
      <c r="R31" s="765" t="s">
        <v>3</v>
      </c>
      <c r="S31" s="766"/>
      <c r="T31" s="766"/>
      <c r="U31" s="767"/>
      <c r="V31" s="765" t="s">
        <v>4</v>
      </c>
      <c r="W31" s="766"/>
      <c r="X31" s="766"/>
      <c r="Y31" s="767"/>
    </row>
    <row r="32" s="197" customFormat="true" ht="22.5" customHeight="true" x14ac:dyDescent="0.2">
      <c r="B32" s="771"/>
      <c r="C32" s="772"/>
      <c r="D32" s="772"/>
      <c r="E32" s="773"/>
      <c r="F32" s="194" t="s">
        <v>15</v>
      </c>
      <c r="G32" s="195" t="s">
        <v>16</v>
      </c>
      <c r="H32" s="195" t="s">
        <v>22</v>
      </c>
      <c r="I32" s="196" t="s">
        <v>24</v>
      </c>
      <c r="J32" s="194" t="s">
        <v>15</v>
      </c>
      <c r="K32" s="195" t="s">
        <v>16</v>
      </c>
      <c r="L32" s="195" t="s">
        <v>22</v>
      </c>
      <c r="M32" s="196" t="s">
        <v>23</v>
      </c>
      <c r="N32" s="194" t="s">
        <v>15</v>
      </c>
      <c r="O32" s="195" t="s">
        <v>16</v>
      </c>
      <c r="P32" s="195" t="s">
        <v>22</v>
      </c>
      <c r="Q32" s="196" t="s">
        <v>23</v>
      </c>
      <c r="R32" s="194" t="s">
        <v>15</v>
      </c>
      <c r="S32" s="195" t="s">
        <v>16</v>
      </c>
      <c r="T32" s="195" t="s">
        <v>22</v>
      </c>
      <c r="U32" s="196" t="s">
        <v>23</v>
      </c>
      <c r="V32" s="194" t="s">
        <v>15</v>
      </c>
      <c r="W32" s="195" t="s">
        <v>16</v>
      </c>
      <c r="X32" s="195" t="s">
        <v>22</v>
      </c>
      <c r="Y32" s="196" t="s">
        <v>23</v>
      </c>
    </row>
    <row r="33" x14ac:dyDescent="0.2">
      <c r="B33" s="760" t="s">
        <v>5</v>
      </c>
      <c r="C33" s="743"/>
      <c r="D33" s="758" t="s">
        <v>25</v>
      </c>
      <c r="E33" s="186">
        <f>C99</f>
        <v>2000</v>
      </c>
      <c r="F33" s="198">
        <f ca="true">E99</f>
        <v>37.20055582857615</v>
      </c>
      <c r="G33" s="199">
        <f t="shared" ref="G33:I34" ca="true" si="0">F99</f>
        <v>16.583580040029823</v>
      </c>
      <c r="H33" s="200">
        <f t="shared" ca="true" si="0"/>
        <v>20.494965903227694</v>
      </c>
      <c r="I33" s="201">
        <f t="shared" ca="true" si="0"/>
        <v>25.720898228166334</v>
      </c>
      <c r="J33" s="198">
        <f ca="true">J99</f>
        <v>43.885515490604575</v>
      </c>
      <c r="K33" s="199">
        <f t="shared" ref="K33:M34" ca="true" si="1">K99</f>
        <v>18.753134920270437</v>
      </c>
      <c r="L33" s="200">
        <f t="shared" ca="true" si="1"/>
        <v>22.610438141358372</v>
      </c>
      <c r="M33" s="201">
        <f t="shared" ca="true" si="1"/>
        <v>14.750911447766612</v>
      </c>
      <c r="N33" s="198">
        <f ca="true">O99</f>
        <v>44.187837006394624</v>
      </c>
      <c r="O33" s="199">
        <f t="shared" ref="O33:Q34" ca="true" si="2">P99</f>
        <v>18.014800612636442</v>
      </c>
      <c r="P33" s="200">
        <f t="shared" ca="true" si="2"/>
        <v>18.573932126152613</v>
      </c>
      <c r="Q33" s="201">
        <f t="shared" ca="true" si="2"/>
        <v>19.223430254816321</v>
      </c>
      <c r="R33" s="198">
        <f ca="true">T99</f>
        <v>45.97057145239701</v>
      </c>
      <c r="S33" s="199">
        <f t="shared" ref="S33:U34" ca="true" si="3">U99</f>
        <v>17.231055611324383</v>
      </c>
      <c r="T33" s="200">
        <f t="shared" ca="true" si="3"/>
        <v>19.829422523351695</v>
      </c>
      <c r="U33" s="201">
        <f t="shared" ca="true" si="3"/>
        <v>16.968950412926915</v>
      </c>
      <c r="V33" s="198">
        <f ca="true">Y99</f>
        <v>60.277651836013192</v>
      </c>
      <c r="W33" s="199">
        <f t="shared" ref="W33:Y34" ca="true" si="4">Z99</f>
        <v>12.85449987449887</v>
      </c>
      <c r="X33" s="200">
        <f t="shared" ca="true" si="4"/>
        <v>15.018619698573957</v>
      </c>
      <c r="Y33" s="201">
        <f t="shared" ca="true" si="4"/>
        <v>11.849228590913981</v>
      </c>
    </row>
    <row r="34" x14ac:dyDescent="0.2">
      <c r="B34" s="761"/>
      <c r="C34" s="762"/>
      <c r="D34" s="759"/>
      <c r="E34" s="187">
        <f>C100</f>
        <v>2020</v>
      </c>
      <c r="F34" s="203">
        <f ca="true">E100</f>
        <v>58.156349385276663</v>
      </c>
      <c r="G34" s="204">
        <f t="shared" ca="true" si="0"/>
        <v>25.92543184867753</v>
      </c>
      <c r="H34" s="205">
        <f t="shared" ca="true" si="0"/>
        <v>15.833186824586392</v>
      </c>
      <c r="I34" s="206">
        <f t="shared" ca="true" si="0"/>
        <v>8.5031941459419613E-2</v>
      </c>
      <c r="J34" s="203">
        <f ca="true">J100</f>
        <v>59.346638239911599</v>
      </c>
      <c r="K34" s="204">
        <f t="shared" ca="true" si="1"/>
        <v>25.359973593469828</v>
      </c>
      <c r="L34" s="205">
        <f t="shared" ca="true" si="1"/>
        <v>12.67584384877614</v>
      </c>
      <c r="M34" s="206">
        <f t="shared" ca="true" si="1"/>
        <v>2.6175443178424302</v>
      </c>
      <c r="N34" s="203">
        <f ca="true">O100</f>
        <v>60.924181817344589</v>
      </c>
      <c r="O34" s="204">
        <f t="shared" ca="true" si="2"/>
        <v>24.837988511830616</v>
      </c>
      <c r="P34" s="205">
        <f t="shared" ca="true" si="2"/>
        <v>14.237829670824794</v>
      </c>
      <c r="Q34" s="206">
        <f t="shared" ca="true" si="2"/>
        <v>0</v>
      </c>
      <c r="R34" s="203">
        <f ca="true">T100</f>
        <v>62.125136036014702</v>
      </c>
      <c r="S34" s="204">
        <f t="shared" ca="true" si="3"/>
        <v>23.286238131848254</v>
      </c>
      <c r="T34" s="205">
        <f t="shared" ca="true" si="3"/>
        <v>13.44566508611274</v>
      </c>
      <c r="U34" s="206">
        <f t="shared" ca="true" si="3"/>
        <v>1.1429607460243005</v>
      </c>
      <c r="V34" s="203">
        <f ca="true">Y100</f>
        <v>82.004623307533805</v>
      </c>
      <c r="W34" s="204">
        <f t="shared" ca="true" si="4"/>
        <v>17.487881294427364</v>
      </c>
      <c r="X34" s="205">
        <f t="shared" ca="true" si="4"/>
        <v>0.50749539803882726</v>
      </c>
      <c r="Y34" s="206">
        <f t="shared" ca="true" si="4"/>
        <v>0</v>
      </c>
    </row>
    <row r="35" x14ac:dyDescent="0.2">
      <c r="F35" s="189"/>
      <c r="H35" s="192"/>
    </row>
    <row r="36" x14ac:dyDescent="0.2">
      <c r="B36" s="760" t="s">
        <v>6</v>
      </c>
      <c r="C36" s="743"/>
      <c r="D36" s="758" t="s">
        <v>25</v>
      </c>
      <c r="E36" s="186">
        <f>C199</f>
        <v>2000</v>
      </c>
      <c r="F36" s="198">
        <f ca="true">E199</f>
        <v>37.619636842309312</v>
      </c>
      <c r="G36" s="199">
        <f t="shared" ref="G36:I37" ca="true" si="5">F199</f>
        <v>9.0417577007224352</v>
      </c>
      <c r="H36" s="200">
        <f t="shared" ca="true" si="5"/>
        <v>24.842538658336707</v>
      </c>
      <c r="I36" s="201">
        <f t="shared" ca="true" si="5"/>
        <v>28.496066798631546</v>
      </c>
      <c r="J36" s="198">
        <f ca="true">J199</f>
        <v>60.973290417401842</v>
      </c>
      <c r="K36" s="199">
        <f t="shared" ref="K36:M37" ca="true" si="6">K199</f>
        <v>8.4827377355620364</v>
      </c>
      <c r="L36" s="200">
        <f t="shared" ca="true" si="6"/>
        <v>24.539141936199485</v>
      </c>
      <c r="M36" s="201">
        <f t="shared" ca="true" si="6"/>
        <v>6.0048299108366336</v>
      </c>
      <c r="N36" s="198">
        <f ca="true">O199</f>
        <v>73.760475380489339</v>
      </c>
      <c r="O36" s="199">
        <f t="shared" ref="O36:Q37" ca="true" si="7">P199</f>
        <v>5.1584617827303223</v>
      </c>
      <c r="P36" s="200">
        <f t="shared" ca="true" si="7"/>
        <v>15.581241799342465</v>
      </c>
      <c r="Q36" s="201">
        <f t="shared" ca="true" si="7"/>
        <v>5.4998210374378687</v>
      </c>
      <c r="R36" s="198">
        <f ca="true">T199</f>
        <v>89.611479557418974</v>
      </c>
      <c r="S36" s="199">
        <f t="shared" ref="S36:U37" ca="true" si="8">U199</f>
        <v>2.7352901065323993</v>
      </c>
      <c r="T36" s="200">
        <f t="shared" ca="true" si="8"/>
        <v>5.9609205140182979</v>
      </c>
      <c r="U36" s="201">
        <f t="shared" ca="true" si="8"/>
        <v>1.6923098220303245</v>
      </c>
      <c r="V36" s="198">
        <f ca="true">Y199</f>
        <v>97.242548436431335</v>
      </c>
      <c r="W36" s="199">
        <f t="shared" ref="W36:Y37" ca="true" si="9">Z199</f>
        <v>1.8776032491096419</v>
      </c>
      <c r="X36" s="200">
        <f t="shared" ca="true" si="9"/>
        <v>0.78852947439553134</v>
      </c>
      <c r="Y36" s="201">
        <f t="shared" ca="true" si="9"/>
        <v>9.1318840063491891E-2</v>
      </c>
    </row>
    <row r="37" x14ac:dyDescent="0.2">
      <c r="B37" s="761"/>
      <c r="C37" s="762"/>
      <c r="D37" s="759"/>
      <c r="E37" s="187">
        <f>C200</f>
        <v>2020</v>
      </c>
      <c r="F37" s="203">
        <f ca="true">E200</f>
        <v>80.622615784909712</v>
      </c>
      <c r="G37" s="204">
        <f t="shared" ca="true" si="5"/>
        <v>19.377384215090288</v>
      </c>
      <c r="H37" s="205">
        <f t="shared" ca="true" si="5"/>
        <v>0</v>
      </c>
      <c r="I37" s="206">
        <f t="shared" ca="true" si="5"/>
        <v>0</v>
      </c>
      <c r="J37" s="203">
        <f ca="true">J200</f>
        <v>87.786894872709397</v>
      </c>
      <c r="K37" s="204">
        <f t="shared" ca="true" si="6"/>
        <v>12.213105127290603</v>
      </c>
      <c r="L37" s="205">
        <f t="shared" ca="true" si="6"/>
        <v>0</v>
      </c>
      <c r="M37" s="206">
        <f t="shared" ca="true" si="6"/>
        <v>0</v>
      </c>
      <c r="N37" s="203">
        <f ca="true">O200</f>
        <v>93.463594457612089</v>
      </c>
      <c r="O37" s="204">
        <f t="shared" ca="true" si="7"/>
        <v>6.5364055423879108</v>
      </c>
      <c r="P37" s="205">
        <f t="shared" ca="true" si="7"/>
        <v>0</v>
      </c>
      <c r="Q37" s="206">
        <f t="shared" ca="true" si="7"/>
        <v>0</v>
      </c>
      <c r="R37" s="203">
        <f ca="true">T200</f>
        <v>97.038022968766441</v>
      </c>
      <c r="S37" s="204">
        <f t="shared" ca="true" si="8"/>
        <v>2.9619770312335589</v>
      </c>
      <c r="T37" s="205">
        <f t="shared" ca="true" si="8"/>
        <v>0</v>
      </c>
      <c r="U37" s="206">
        <f t="shared" ca="true" si="8"/>
        <v>0</v>
      </c>
      <c r="V37" s="203">
        <f ca="true">Y200</f>
        <v>97.777944998928547</v>
      </c>
      <c r="W37" s="204">
        <f t="shared" ca="true" si="9"/>
        <v>1.8879409288750384</v>
      </c>
      <c r="X37" s="205">
        <f t="shared" ca="true" si="9"/>
        <v>0.29793113556748096</v>
      </c>
      <c r="Y37" s="206">
        <f t="shared" ca="true" si="9"/>
        <v>3.6182936628930129E-2</v>
      </c>
    </row>
    <row r="38" x14ac:dyDescent="0.2">
      <c r="F38" s="189"/>
      <c r="G38" s="189"/>
      <c r="H38" s="192"/>
      <c r="I38" s="192"/>
    </row>
    <row r="39" x14ac:dyDescent="0.2">
      <c r="B39" s="760" t="s">
        <v>7</v>
      </c>
      <c r="C39" s="743"/>
      <c r="D39" s="758" t="s">
        <v>25</v>
      </c>
      <c r="E39" s="186">
        <f>C299</f>
        <v>2000</v>
      </c>
      <c r="F39" s="198">
        <f ca="true">E299</f>
        <v>37.175803908323921</v>
      </c>
      <c r="G39" s="199">
        <f t="shared" ref="G39:I40" ca="true" si="10">F299</f>
        <v>16.712776312716766</v>
      </c>
      <c r="H39" s="200">
        <f t="shared" ca="true" si="10"/>
        <v>20.373264268278945</v>
      </c>
      <c r="I39" s="201">
        <f t="shared" ca="true" si="10"/>
        <v>25.738155510680372</v>
      </c>
      <c r="J39" s="198">
        <f ca="true">J299</f>
        <v>44.48582068588172</v>
      </c>
      <c r="K39" s="199">
        <f t="shared" ref="K39:M40" ca="true" si="11">K299</f>
        <v>18.811392214570279</v>
      </c>
      <c r="L39" s="200">
        <f t="shared" ca="true" si="11"/>
        <v>22.379865285627602</v>
      </c>
      <c r="M39" s="201">
        <f t="shared" ca="true" si="11"/>
        <v>14.322921813920402</v>
      </c>
      <c r="N39" s="198">
        <f ca="true">O299</f>
        <v>42.814694876155663</v>
      </c>
      <c r="O39" s="199">
        <f t="shared" ref="O39:Q40" ca="true" si="12">P299</f>
        <v>18.243467767456711</v>
      </c>
      <c r="P39" s="200">
        <f t="shared" ca="true" si="12"/>
        <v>19.669849560014882</v>
      </c>
      <c r="Q39" s="201">
        <f t="shared" ca="true" si="12"/>
        <v>19.271987796372741</v>
      </c>
      <c r="R39" s="198">
        <f ca="true">T299</f>
        <v>45.906002245513307</v>
      </c>
      <c r="S39" s="199">
        <f t="shared" ref="S39:U40" ca="true" si="13">U299</f>
        <v>17.303825774200007</v>
      </c>
      <c r="T39" s="200">
        <f t="shared" ca="true" si="13"/>
        <v>19.600301208955898</v>
      </c>
      <c r="U39" s="201">
        <f t="shared" ca="true" si="13"/>
        <v>17.189870771330789</v>
      </c>
      <c r="V39" s="198">
        <f ca="true">Y299</f>
        <v>51.615271708075127</v>
      </c>
      <c r="W39" s="199">
        <f t="shared" ref="W39:Y40" ca="true" si="14">Z299</f>
        <v>18.322456452752522</v>
      </c>
      <c r="X39" s="200">
        <f t="shared" ca="true" si="14"/>
        <v>15.121662771313368</v>
      </c>
      <c r="Y39" s="201">
        <f t="shared" ca="true" si="14"/>
        <v>14.940609067858986</v>
      </c>
    </row>
    <row r="40" x14ac:dyDescent="0.2">
      <c r="B40" s="761"/>
      <c r="C40" s="762"/>
      <c r="D40" s="759"/>
      <c r="E40" s="187">
        <f>C300</f>
        <v>2020</v>
      </c>
      <c r="F40" s="203">
        <f ca="true">E300</f>
        <v>57.72662696902885</v>
      </c>
      <c r="G40" s="204">
        <f t="shared" ca="true" si="10"/>
        <v>25.951616438481455</v>
      </c>
      <c r="H40" s="205">
        <f t="shared" ca="true" si="10"/>
        <v>15.822407682627272</v>
      </c>
      <c r="I40" s="206">
        <f t="shared" ca="true" si="10"/>
        <v>0.49934890986241953</v>
      </c>
      <c r="J40" s="203">
        <f ca="true">J300</f>
        <v>58.77011346120721</v>
      </c>
      <c r="K40" s="204">
        <f t="shared" ca="true" si="11"/>
        <v>24.851686172543253</v>
      </c>
      <c r="L40" s="205">
        <f t="shared" ca="true" si="11"/>
        <v>13.616592404533776</v>
      </c>
      <c r="M40" s="206">
        <f t="shared" ca="true" si="11"/>
        <v>2.7616079617157538</v>
      </c>
      <c r="N40" s="203">
        <f ca="true">O300</f>
        <v>60.846457359225525</v>
      </c>
      <c r="O40" s="204">
        <f t="shared" ca="true" si="12"/>
        <v>25.926854945664196</v>
      </c>
      <c r="P40" s="205">
        <f t="shared" ca="true" si="12"/>
        <v>13.226687695110286</v>
      </c>
      <c r="Q40" s="206">
        <f t="shared" ca="true" si="12"/>
        <v>0</v>
      </c>
      <c r="R40" s="203">
        <f ca="true">T300</f>
        <v>60.69674211541308</v>
      </c>
      <c r="S40" s="204">
        <f t="shared" ca="true" si="13"/>
        <v>22.879052830815976</v>
      </c>
      <c r="T40" s="205">
        <f t="shared" ca="true" si="13"/>
        <v>14.365966143056539</v>
      </c>
      <c r="U40" s="206">
        <f t="shared" ca="true" si="13"/>
        <v>2.0582389107144081</v>
      </c>
      <c r="V40" s="203">
        <f ca="true">Y300</f>
        <v>66.826288469031994</v>
      </c>
      <c r="W40" s="204">
        <f t="shared" ca="true" si="14"/>
        <v>23.722083016398383</v>
      </c>
      <c r="X40" s="205">
        <f t="shared" ca="true" si="14"/>
        <v>9.4516285145696202</v>
      </c>
      <c r="Y40" s="206">
        <f t="shared" ca="true" si="14"/>
        <v>0</v>
      </c>
    </row>
    <row r="97" s="193" customFormat="true" ht="16.5" customHeight="true" x14ac:dyDescent="0.2">
      <c r="A97" s="753" t="s">
        <v>5</v>
      </c>
      <c r="B97" s="753"/>
      <c r="C97" s="753"/>
      <c r="D97" s="742" t="s">
        <v>0</v>
      </c>
      <c r="E97" s="743"/>
      <c r="F97" s="743"/>
      <c r="G97" s="743"/>
      <c r="H97" s="744"/>
      <c r="I97" s="742" t="s">
        <v>1</v>
      </c>
      <c r="J97" s="743"/>
      <c r="K97" s="743"/>
      <c r="L97" s="743"/>
      <c r="M97" s="744"/>
      <c r="N97" s="742" t="s">
        <v>2</v>
      </c>
      <c r="O97" s="743"/>
      <c r="P97" s="743"/>
      <c r="Q97" s="743"/>
      <c r="R97" s="744"/>
      <c r="S97" s="742" t="s">
        <v>3</v>
      </c>
      <c r="T97" s="743"/>
      <c r="U97" s="743"/>
      <c r="V97" s="743"/>
      <c r="W97" s="744"/>
      <c r="X97" s="742" t="s">
        <v>4</v>
      </c>
      <c r="Y97" s="743"/>
      <c r="Z97" s="743"/>
      <c r="AA97" s="743"/>
      <c r="AB97" s="744"/>
    </row>
    <row r="98" s="197" customFormat="true" ht="22.5" customHeight="true" x14ac:dyDescent="0.2">
      <c r="A98" s="754"/>
      <c r="B98" s="754"/>
      <c r="C98" s="754"/>
      <c r="D98" s="207" t="s">
        <v>14</v>
      </c>
      <c r="E98" s="208" t="s">
        <v>15</v>
      </c>
      <c r="F98" s="195" t="s">
        <v>16</v>
      </c>
      <c r="G98" s="195" t="s">
        <v>22</v>
      </c>
      <c r="H98" s="196" t="s">
        <v>17</v>
      </c>
      <c r="I98" s="207" t="s">
        <v>14</v>
      </c>
      <c r="J98" s="208" t="s">
        <v>15</v>
      </c>
      <c r="K98" s="195" t="s">
        <v>16</v>
      </c>
      <c r="L98" s="195" t="s">
        <v>22</v>
      </c>
      <c r="M98" s="196" t="s">
        <v>17</v>
      </c>
      <c r="N98" s="207" t="s">
        <v>14</v>
      </c>
      <c r="O98" s="208" t="s">
        <v>15</v>
      </c>
      <c r="P98" s="195" t="s">
        <v>16</v>
      </c>
      <c r="Q98" s="195" t="s">
        <v>22</v>
      </c>
      <c r="R98" s="196" t="s">
        <v>17</v>
      </c>
      <c r="S98" s="207" t="s">
        <v>14</v>
      </c>
      <c r="T98" s="208" t="s">
        <v>15</v>
      </c>
      <c r="U98" s="195" t="s">
        <v>16</v>
      </c>
      <c r="V98" s="195" t="s">
        <v>22</v>
      </c>
      <c r="W98" s="196" t="s">
        <v>17</v>
      </c>
      <c r="X98" s="207" t="s">
        <v>14</v>
      </c>
      <c r="Y98" s="208" t="s">
        <v>15</v>
      </c>
      <c r="Z98" s="195" t="s">
        <v>16</v>
      </c>
      <c r="AA98" s="195" t="s">
        <v>22</v>
      </c>
      <c r="AB98" s="196" t="s">
        <v>17</v>
      </c>
    </row>
    <row r="99" s="217" customFormat="true" ht="15" customHeight="true" x14ac:dyDescent="0.2">
      <c r="A99" s="745" t="s">
        <v>10</v>
      </c>
      <c r="B99" s="746"/>
      <c r="C99" s="305">
        <v>2000</v>
      </c>
      <c r="D99" s="209">
        <f ca="true">IF((D101+H101)&gt;100,D101*100/(D101+H101),D101)</f>
        <v>53.784135868605972</v>
      </c>
      <c r="E99" s="210">
        <f ca="true">D99*AVERAGEIF(E105:E116,"&gt;0")/100</f>
        <v>37.20055582857615</v>
      </c>
      <c r="F99" s="211">
        <f ca="true">D99*(100-AVERAGEIF(E105:E116,"&gt;0"))/100</f>
        <v>16.583580040029823</v>
      </c>
      <c r="G99" s="212">
        <f ca="true">100-(E99+F99+H99)</f>
        <v>20.494965903227694</v>
      </c>
      <c r="H99" s="213">
        <f ca="true">IF((D101+H101)&gt;100,H101*100/(D101+H101),H101)</f>
        <v>25.720898228166334</v>
      </c>
      <c r="I99" s="209">
        <f ca="true">IF((I101+M101)&gt;100,I101*100/(I101+M101),I101)</f>
        <v>62.638650410875016</v>
      </c>
      <c r="J99" s="210">
        <f ca="true">I99*AVERAGEIF(J105:J116,"&gt;0")/100</f>
        <v>43.885515490604575</v>
      </c>
      <c r="K99" s="214">
        <f ca="true">I99*(100-AVERAGEIF(J105:J116,"&gt;0"))/100</f>
        <v>18.753134920270437</v>
      </c>
      <c r="L99" s="215">
        <f ca="true">100-(J99+K99+M99)</f>
        <v>22.610438141358372</v>
      </c>
      <c r="M99" s="216">
        <f ca="true">IF((I101+M101)&gt;100,M101*100/(I101+M101),M101)</f>
        <v>14.750911447766612</v>
      </c>
      <c r="N99" s="209">
        <f ca="true">IF((N101+R101)&gt;100,N101*100/(N101+R101),N101)</f>
        <v>62.202637619031066</v>
      </c>
      <c r="O99" s="210">
        <f ca="true">N99*AVERAGEIF(O105:O116,"&gt;0")/100</f>
        <v>44.187837006394624</v>
      </c>
      <c r="P99" s="214">
        <f ca="true">N99*(100-AVERAGEIF(O105:O116,"&gt;0"))/100</f>
        <v>18.014800612636442</v>
      </c>
      <c r="Q99" s="215">
        <f ca="true">100-(O99+P99+R99)</f>
        <v>18.573932126152613</v>
      </c>
      <c r="R99" s="216">
        <f ca="true">IF((N101+R101)&gt;100,R101*100/(N101+R101),R101)</f>
        <v>19.223430254816321</v>
      </c>
      <c r="S99" s="209">
        <f ca="true">IF((S101+W101)&gt;100,S101*100/(S101+W101),S101)</f>
        <v>63.201627063721389</v>
      </c>
      <c r="T99" s="210">
        <f ca="true">S99*AVERAGEIF(T105:T116,"&gt;0")/100</f>
        <v>45.97057145239701</v>
      </c>
      <c r="U99" s="214">
        <f ca="true">S99*(100-AVERAGEIF(T105:T116,"&gt;0"))/100</f>
        <v>17.231055611324383</v>
      </c>
      <c r="V99" s="215">
        <f ca="true">100-(T99+U99+W99)</f>
        <v>19.829422523351695</v>
      </c>
      <c r="W99" s="216">
        <f ca="true">IF((S101+W101)&gt;100,W101*100/(S101+W101),W101)</f>
        <v>16.968950412926915</v>
      </c>
      <c r="X99" s="209">
        <f ca="true">IF((X101+AB101)&gt;100,X101*100/(X101+AB101),X101)</f>
        <v>73.132151710512062</v>
      </c>
      <c r="Y99" s="210">
        <f ca="true">X99*AVERAGEIF(Y105:Y116,"&gt;0")/100</f>
        <v>60.277651836013192</v>
      </c>
      <c r="Z99" s="214">
        <f ca="true">X99*(100-AVERAGEIF(Y105:Y116,"&gt;0"))/100</f>
        <v>12.85449987449887</v>
      </c>
      <c r="AA99" s="215">
        <f ca="true">100-(Y99+Z99+AB99)</f>
        <v>15.018619698573957</v>
      </c>
      <c r="AB99" s="216">
        <f ca="true">IF((X101+AB101)&gt;100,AB101*100/(X101+AB101),AB101)</f>
        <v>11.849228590913981</v>
      </c>
    </row>
    <row r="100" s="217" customFormat="true" ht="15" customHeight="true" x14ac:dyDescent="0.2">
      <c r="A100" s="747"/>
      <c r="B100" s="748"/>
      <c r="C100" s="306">
        <v>2020</v>
      </c>
      <c r="D100" s="218">
        <f ca="true">IF((D102+H102)&gt;100,D102*100/(D102+H102),D102)</f>
        <v>84.081781233954189</v>
      </c>
      <c r="E100" s="219">
        <f ca="true">D100*AVERAGEIF(E105:E116,"&gt;0")/100</f>
        <v>58.156349385276663</v>
      </c>
      <c r="F100" s="220">
        <f ca="true">D100*(100-AVERAGEIF(E105:E116,"&gt;0"))/100</f>
        <v>25.92543184867753</v>
      </c>
      <c r="G100" s="221">
        <f ca="true">100-(E100+F100+H100)</f>
        <v>15.833186824586392</v>
      </c>
      <c r="H100" s="222">
        <f ca="true">IF((D102+H102)&gt;100,H102*100/(D102+H102),H102)</f>
        <v>8.5031941459419613E-2</v>
      </c>
      <c r="I100" s="218">
        <f ca="true">IF((I102+M102)&gt;100,I102*100/(I102+M102),I102)</f>
        <v>84.70661183338143</v>
      </c>
      <c r="J100" s="219">
        <f ca="true">I100*AVERAGEIF(J105:J116,"&gt;0")/100</f>
        <v>59.346638239911599</v>
      </c>
      <c r="K100" s="220">
        <f ca="true">I100*(100-AVERAGEIF(J105:J116,"&gt;0"))/100</f>
        <v>25.359973593469828</v>
      </c>
      <c r="L100" s="221">
        <f ca="true">100-(J100+K100+M100)</f>
        <v>12.67584384877614</v>
      </c>
      <c r="M100" s="222">
        <f ca="true">IF((I102+M102)&gt;100,M102*100/(I102+M102),M102)</f>
        <v>2.6175443178424302</v>
      </c>
      <c r="N100" s="218">
        <f ca="true">IF((N102+R102)&gt;100,N102*100/(N102+R102),N102)</f>
        <v>85.762170329175206</v>
      </c>
      <c r="O100" s="219">
        <f ca="true">N100*AVERAGEIF(O105:O116,"&gt;0")/100</f>
        <v>60.924181817344589</v>
      </c>
      <c r="P100" s="220">
        <f ca="true">N100*(100-AVERAGEIF(O105:O116,"&gt;0"))/100</f>
        <v>24.837988511830616</v>
      </c>
      <c r="Q100" s="221">
        <f ca="true">100-(O100+P100+R100)</f>
        <v>14.237829670824794</v>
      </c>
      <c r="R100" s="222">
        <f ca="true">IF((N102+R102)&gt;100,R102*100/(N102+R102),R102)</f>
        <v>0</v>
      </c>
      <c r="S100" s="218">
        <f ca="true">IF((S102+W102)&gt;100,S102*100/(S102+W102),S102)</f>
        <v>85.411374167862959</v>
      </c>
      <c r="T100" s="219">
        <f ca="true">S100*AVERAGEIF(T105:T116,"&gt;0")/100</f>
        <v>62.125136036014702</v>
      </c>
      <c r="U100" s="220">
        <f ca="true">S100*(100-AVERAGEIF(T105:T116,"&gt;0"))/100</f>
        <v>23.286238131848254</v>
      </c>
      <c r="V100" s="221">
        <f ca="true">100-(T100+U100+W100)</f>
        <v>13.44566508611274</v>
      </c>
      <c r="W100" s="222">
        <f ca="true">IF((S102+W102)&gt;100,W102*100/(S102+W102),W102)</f>
        <v>1.1429607460243005</v>
      </c>
      <c r="X100" s="218">
        <f ca="true">IF((X102+AB102)&gt;100,X102*100/(X102+AB102),X102)</f>
        <v>99.492504601961173</v>
      </c>
      <c r="Y100" s="219">
        <f ca="true">X100*AVERAGEIF(Y105:Y116,"&gt;0")/100</f>
        <v>82.004623307533805</v>
      </c>
      <c r="Z100" s="220">
        <f ca="true">X100*(100-AVERAGEIF(Y105:Y116,"&gt;0"))/100</f>
        <v>17.487881294427364</v>
      </c>
      <c r="AA100" s="221">
        <f ca="true">100-(Y100+Z100+AB100)</f>
        <v>0.50749539803882726</v>
      </c>
      <c r="AB100" s="222">
        <f ca="true">IF((X102+AB102)&gt;100,AB102*100/(X102+AB102),AB102)</f>
        <v>0</v>
      </c>
    </row>
    <row r="101" hidden="true" x14ac:dyDescent="0.2">
      <c r="A101" s="749" t="s">
        <v>12</v>
      </c>
      <c r="B101" s="750"/>
      <c r="C101" s="223">
        <f>MinRegYear(C99,C105:C116)</f>
        <v>2003</v>
      </c>
      <c r="D101" s="224">
        <f ca="true">IF(MAX(C105:C116)-MIN(C105:C116)&lt;5,AVERAGEIF(C105:C116,"&gt;0",D105:D116),
IF(FORECAST($C101,D$105:D$116,$C$105:$C$116)&lt;0,0,
IF(FORECAST($C101,D$105:D$116,$C$105:$C$116)&gt;100,100,
FORECAST($C101,D$105:D$116,$C$105:$C$116))))</f>
        <v>53.784135868605972</v>
      </c>
      <c r="E101" s="225"/>
      <c r="F101" s="226"/>
      <c r="G101" s="226"/>
      <c r="H101" s="227">
        <f ca="true">IF(MAX(C105:C116)-MIN(C105:C116)&lt;5,AVERAGEIF(C105:C116,"&gt;0",H105:H116),
IF(FORECAST($C101,H$105:H$116,$C$105:$C$116)&lt;0,0,
IF(FORECAST($C101,H$105:H$116,$C$105:$C$116)&gt;100,100,
FORECAST($C101,H$105:H$116,$C$105:$C$116))))</f>
        <v>25.720898228166334</v>
      </c>
      <c r="I101" s="224">
        <f ca="true">IF(MAX(C105:C116)-MIN(C105:C116)&lt;5,AVERAGEIF(C105:C116,"&gt;0",I105:I116),
IF(FORECAST($C101,I$105:I$116,$C$105:$C$116)&lt;0,0,
IF(FORECAST($C101,I$105:I$116,$C$105:$C$116)&gt;100,100,
FORECAST($C101,I$105:I$116,$C$105:$C$116))))</f>
        <v>62.638650410875016</v>
      </c>
      <c r="J101" s="225"/>
      <c r="K101" s="226"/>
      <c r="L101" s="226"/>
      <c r="M101" s="227">
        <f ca="true">IF(MAX(C105:C116)-MIN(C105:C116)&lt;5,AVERAGEIF(C105:C116,"&gt;0",M105:M116),
IF(FORECAST($C101,M$105:M$116,$C$105:$C$116)&lt;0,0,
IF(FORECAST($C101,M$105:M$116,$C$105:$C$116)&gt;100,100,
FORECAST($C101,M$105:M$116,$C$105:$C$116))))</f>
        <v>14.750911447766612</v>
      </c>
      <c r="N101" s="224">
        <f ca="true">IF(MAX(C105:C116)-MIN(C105:C116)&lt;5,AVERAGEIF(C105:C116,"&gt;0",N105:N116),
IF(FORECAST($C101,N$105:N$116,$C$105:$C$116)&lt;0,0,
IF(FORECAST($C101,N$105:N$116,$C$105:$C$116)&gt;100,100,
FORECAST($C101,N$105:N$116,$C$105:$C$116))))</f>
        <v>62.202637619031066</v>
      </c>
      <c r="O101" s="225"/>
      <c r="P101" s="226"/>
      <c r="Q101" s="226"/>
      <c r="R101" s="227">
        <f ca="true">IF(MAX(C105:C116)-MIN(C105:C116)&lt;5,AVERAGEIF(C105:C116,"&gt;0",R105:R116),
IF(FORECAST($C101,R$105:R$116,$C$105:$C$116)&lt;0,0,
IF(FORECAST($C101,R$105:R$116,$C$105:$C$116)&gt;100,100,
FORECAST($C101,R$105:R$116,$C$105:$C$116))))</f>
        <v>19.223430254816321</v>
      </c>
      <c r="S101" s="224">
        <f ca="true">IF(MAX(C105:C116)-MIN(C105:C116)&lt;5,AVERAGEIF(C105:C116,"&gt;0",S105:S116),
IF(FORECAST($C101,S$105:S$116,$C$105:$C$116)&lt;0,0,
IF(FORECAST($C101,S$105:S$116,$C$105:$C$116)&gt;100,100,
FORECAST($C101,S$105:S$116,$C$105:$C$116))))</f>
        <v>63.201627063721389</v>
      </c>
      <c r="T101" s="225"/>
      <c r="U101" s="226"/>
      <c r="V101" s="226"/>
      <c r="W101" s="227">
        <f ca="true">IF(MAX(C105:C116)-MIN(C105:C116)&lt;5,AVERAGEIF(C105:C116,"&gt;0",W105:W116),
IF(FORECAST($C101,W$105:W$116,$C$105:$C$116)&lt;0,0,
IF(FORECAST($C101,W$105:W$116,$C$105:$C$116)&gt;100,100,
FORECAST($C101,W$105:W$116,$C$105:$C$116))))</f>
        <v>16.968950412926915</v>
      </c>
      <c r="X101" s="224">
        <f ca="true">IF(MAX(C105:C116)-MIN(C105:C116)&lt;5,AVERAGEIF(C105:C116,"&gt;0",X105:X116),
IF(FORECAST($C101,X$105:X$116,$C$105:$C$116)&lt;0,0,
IF(FORECAST($C101,X$105:X$116,$C$105:$C$116)&gt;100,100,
FORECAST($C101,X$105:X$116,$C$105:$C$116))))</f>
        <v>73.132151710512062</v>
      </c>
      <c r="Y101" s="225"/>
      <c r="Z101" s="226"/>
      <c r="AA101" s="226"/>
      <c r="AB101" s="227">
        <f ca="true">IF(MAX(C105:C116)-MIN(C105:C116)&lt;5,AVERAGEIF(C105:C116,"&gt;0",AB105:AB116),
IF(FORECAST($C101,AB$105:AB$116,$C$105:$C$116)&lt;0,0,
IF(FORECAST($C101,AB$105:AB$116,$C$105:$C$116)&gt;100,100,
FORECAST($C101,AB$105:AB$116,$C$105:$C$116))))</f>
        <v>11.849228590913981</v>
      </c>
    </row>
    <row r="102" hidden="true" x14ac:dyDescent="0.2">
      <c r="A102" s="751"/>
      <c r="B102" s="752"/>
      <c r="C102" s="202">
        <f>MaxRegYear(C100,C105:C116)</f>
        <v>2019</v>
      </c>
      <c r="D102" s="228">
        <f ca="true">IF(MAX(C105:C116)-MIN(C105:C116)&lt;5,AVERAGEIF(C105:C116,"&gt;0",D105:D116),
IF(FORECAST($C102,D$105:D$116,$C$105:$C$116)&lt;0,0,
IF(FORECAST($C102,D$105:D$116,$C$105:$C$116)&gt;100,100,
FORECAST($C102,D$105:D$116,$C$105:$C$116))))</f>
        <v>84.081781233954189</v>
      </c>
      <c r="E102" s="229"/>
      <c r="F102" s="230"/>
      <c r="G102" s="230"/>
      <c r="H102" s="231">
        <f ca="true">IF(MAX(C105:C116)-MIN(C105:C116)&lt;5,AVERAGEIF(C105:C116,"&gt;0",H105:H116),
IF(FORECAST($C102,H$105:H$116,$C$105:$C$116)&lt;0,0,
IF(FORECAST($C102,H$105:H$116,$C$105:$C$116)&gt;100,100,
FORECAST($C102,H$105:H$116,$C$105:$C$116))))</f>
        <v>8.5031941459419613E-2</v>
      </c>
      <c r="I102" s="228">
        <f ca="true">IF(MAX(C105:C116)-MIN(C105:C116)&lt;5,AVERAGEIF(C105:C116,"&gt;0",I105:I116),
IF(FORECAST($C102,I$105:I$116,$C$105:$C$116)&lt;0,0,
IF(FORECAST($C102,I$105:I$116,$C$105:$C$116)&gt;100,100,
FORECAST($C102,I$105:I$116,$C$105:$C$116))))</f>
        <v>84.70661183338143</v>
      </c>
      <c r="J102" s="229"/>
      <c r="K102" s="230"/>
      <c r="L102" s="230"/>
      <c r="M102" s="231">
        <f ca="true">IF(MAX(C105:C116)-MIN(C105:C116)&lt;5,AVERAGEIF(C105:C116,"&gt;0",M105:M116),
IF(FORECAST($C102,M$105:M$116,$C$105:$C$116)&lt;0,0,
IF(FORECAST($C102,M$105:M$116,$C$105:$C$116)&gt;100,100,
FORECAST($C102,M$105:M$116,$C$105:$C$116))))</f>
        <v>2.6175443178424302</v>
      </c>
      <c r="N102" s="228">
        <f ca="true">IF(MAX(C105:C116)-MIN(C105:C116)&lt;5,AVERAGEIF(C105:C116,"&gt;0",N105:N116),
IF(FORECAST($C102,N$105:N$116,$C$105:$C$116)&lt;0,0,
IF(FORECAST($C102,N$105:N$116,$C$105:$C$116)&gt;100,100,
FORECAST($C102,N$105:N$116,$C$105:$C$116))))</f>
        <v>85.762170329175206</v>
      </c>
      <c r="O102" s="229"/>
      <c r="P102" s="230"/>
      <c r="Q102" s="230"/>
      <c r="R102" s="231">
        <f ca="true">IF(MAX(C105:C116)-MIN(C105:C116)&lt;5,AVERAGEIF(C105:C116,"&gt;0",R105:R116),
IF(FORECAST($C102,R$105:R$116,$C$105:$C$116)&lt;0,0,
IF(FORECAST($C102,R$105:R$116,$C$105:$C$116)&gt;100,100,
FORECAST($C102,R$105:R$116,$C$105:$C$116))))</f>
        <v>0</v>
      </c>
      <c r="S102" s="228">
        <f ca="true">IF(MAX(C105:C116)-MIN(C105:C116)&lt;5,AVERAGEIF(C105:C116,"&gt;0",S105:S116),
IF(FORECAST($C102,S$105:S$116,$C$105:$C$116)&lt;0,0,
IF(FORECAST($C102,S$105:S$116,$C$105:$C$116)&gt;100,100,
FORECAST($C102,S$105:S$116,$C$105:$C$116))))</f>
        <v>85.411374167862959</v>
      </c>
      <c r="T102" s="229"/>
      <c r="U102" s="230"/>
      <c r="V102" s="230"/>
      <c r="W102" s="231">
        <f ca="true">IF(MAX(C105:C116)-MIN(C105:C116)&lt;5,AVERAGEIF(C105:C116,"&gt;0",W105:W116),
IF(FORECAST($C102,W$105:W$116,$C$105:$C$116)&lt;0,0,
IF(FORECAST($C102,W$105:W$116,$C$105:$C$116)&gt;100,100,
FORECAST($C102,W$105:W$116,$C$105:$C$116))))</f>
        <v>1.1429607460243005</v>
      </c>
      <c r="X102" s="228">
        <f ca="true">IF(MAX(C105:C116)-MIN(C105:C116)&lt;5,AVERAGEIF(C105:C116,"&gt;0",X105:X116),
IF(FORECAST($C102,X$105:X$116,$C$105:$C$116)&lt;0,0,
IF(FORECAST($C102,X$105:X$116,$C$105:$C$116)&gt;100,100,
FORECAST($C102,X$105:X$116,$C$105:$C$116))))</f>
        <v>99.492504601961173</v>
      </c>
      <c r="Y102" s="229"/>
      <c r="Z102" s="230"/>
      <c r="AA102" s="230"/>
      <c r="AB102" s="231">
        <f ca="true">IF(MAX(C105:C116)-MIN(C105:C116)&lt;5,AVERAGEIF(C105:C116,"&gt;0",AB105:AB116),
IF(FORECAST($C102,AB$105:AB$116,$C$105:$C$116)&lt;0,0,
IF(FORECAST($C102,AB$105:AB$116,$C$105:$C$116)&gt;100,100,
FORECAST($C102,AB$105:AB$116,$C$105:$C$116))))</f>
        <v>0</v>
      </c>
    </row>
    <row r="103" ht="9" customHeight="true" x14ac:dyDescent="0.2">
      <c r="D103" s="232"/>
      <c r="I103" s="232"/>
      <c r="K103" s="192"/>
      <c r="L103" s="192"/>
      <c r="N103" s="232"/>
      <c r="P103" s="192"/>
      <c r="Q103" s="192"/>
      <c r="S103" s="232"/>
      <c r="U103" s="192"/>
      <c r="V103" s="192"/>
      <c r="X103" s="232"/>
      <c r="Z103" s="192"/>
      <c r="AA103" s="192"/>
      <c r="AB103" s="233"/>
    </row>
    <row r="104" s="261" customFormat="true" ht="22.5" customHeight="true" x14ac:dyDescent="0.2">
      <c r="B104" s="234" t="s">
        <v>8</v>
      </c>
      <c r="C104" s="235" t="s">
        <v>9</v>
      </c>
      <c r="D104" s="236" t="s">
        <v>14</v>
      </c>
      <c r="E104" s="728" t="s">
        <v>526</v>
      </c>
      <c r="F104" s="315"/>
      <c r="G104" s="315"/>
      <c r="H104" s="238" t="s">
        <v>17</v>
      </c>
      <c r="I104" s="235" t="s">
        <v>14</v>
      </c>
      <c r="J104" s="728" t="s">
        <v>526</v>
      </c>
      <c r="K104" s="315"/>
      <c r="L104" s="315"/>
      <c r="M104" s="238" t="s">
        <v>17</v>
      </c>
      <c r="N104" s="236" t="s">
        <v>14</v>
      </c>
      <c r="O104" s="728" t="s">
        <v>526</v>
      </c>
      <c r="P104" s="315"/>
      <c r="Q104" s="315"/>
      <c r="R104" s="238" t="s">
        <v>17</v>
      </c>
      <c r="S104" s="236" t="s">
        <v>14</v>
      </c>
      <c r="T104" s="728" t="s">
        <v>526</v>
      </c>
      <c r="U104" s="315"/>
      <c r="V104" s="315"/>
      <c r="W104" s="238" t="s">
        <v>17</v>
      </c>
      <c r="X104" s="236" t="s">
        <v>14</v>
      </c>
      <c r="Y104" s="728" t="s">
        <v>526</v>
      </c>
      <c r="Z104" s="315"/>
      <c r="AA104" s="315"/>
      <c r="AB104" s="238" t="s">
        <v>17</v>
      </c>
      <c r="AD104" s="316"/>
    </row>
    <row r="105" x14ac:dyDescent="0.2">
      <c r="A105" s="240"/>
      <c r="B105" s="478" t="s">
        <v>180</v>
      </c>
      <c r="C105" s="479">
        <v>2005</v>
      </c>
      <c r="D105" s="154">
        <f t="shared" ref="D105:D116" ca="true" si="15">IF(ISERROR(INDIRECT(CONCATENATE($B105,"!C16"))),"",INDIRECT(CONCATENATE($B105,"!C16")))</f>
        <v>54.580077133877111</v>
      </c>
      <c r="E105" s="241">
        <f t="shared" ref="E105:E116" ca="true" si="16">IF(ISERROR(INDIRECT(CONCATENATE($B105,"!C23"))),"",INDIRECT(CONCATENATE($B105,"!C23")))</f>
        <v>66.974186626754729</v>
      </c>
      <c r="F105" s="242"/>
      <c r="G105" s="242"/>
      <c r="H105" s="243">
        <f t="shared" ref="H105:H116" ca="true" si="17">IF(ISERROR(INDIRECT(CONCATENATE($B105,"!C21"))),"",INDIRECT(CONCATENATE($B105,"!C21")))</f>
        <v>25.854922684481892</v>
      </c>
      <c r="I105" s="154">
        <f t="shared" ref="I105:I116" ca="true" si="18">IF(ISERROR(INDIRECT(CONCATENATE($B105,"!D16"))),"",INDIRECT(CONCATENATE($B105,"!D16")))</f>
        <v>64.046588403270704</v>
      </c>
      <c r="J105" s="241">
        <f t="shared" ref="J105:J116" ca="true" si="19">IF(ISERROR(INDIRECT(CONCATENATE($B105,"!D23"))),"",INDIRECT(CONCATENATE($B105,"!D23")))</f>
        <v>66.103528585174146</v>
      </c>
      <c r="K105" s="242"/>
      <c r="L105" s="242"/>
      <c r="M105" s="243">
        <f t="shared" ref="M105:M116" ca="true" si="20">IF(ISERROR(INDIRECT(CONCATENATE($B105,"!D21"))),"",INDIRECT(CONCATENATE($B105,"!D21")))</f>
        <v>14.431570765368312</v>
      </c>
      <c r="N105" s="154">
        <f t="shared" ref="N105:N116" ca="true" si="21">IF(ISERROR(INDIRECT(CONCATENATE($B105,"!E16"))),"",INDIRECT(CONCATENATE($B105,"!E16")))</f>
        <v>62.268249152996226</v>
      </c>
      <c r="O105" s="241">
        <f t="shared" ref="O105:O116" ca="true" si="22">IF(ISERROR(INDIRECT(CONCATENATE($B105,"!E23"))),"",INDIRECT(CONCATENATE($B105,"!E23")))</f>
        <v>65.138525595193315</v>
      </c>
      <c r="P105" s="242"/>
      <c r="Q105" s="242"/>
      <c r="R105" s="243">
        <f t="shared" ref="R105:R116" ca="true" si="23">IF(ISERROR(INDIRECT(CONCATENATE($B105,"!E21"))),"",INDIRECT(CONCATENATE($B105,"!E21")))</f>
        <v>19.473132611863839</v>
      </c>
      <c r="S105" s="154">
        <f t="shared" ref="S105:S116" ca="true" si="24">IF(ISERROR(INDIRECT(CONCATENATE($B105,"!F16"))),"",INDIRECT(CONCATENATE($B105,"!F16")))</f>
        <v>65.535669953999061</v>
      </c>
      <c r="T105" s="241">
        <f t="shared" ref="T105:T116" ca="true" si="25">IF(ISERROR(INDIRECT(CONCATENATE($B105,"!F23"))),"",INDIRECT(CONCATENATE($B105,"!F23")))</f>
        <v>68.665573734849801</v>
      </c>
      <c r="U105" s="242"/>
      <c r="V105" s="242"/>
      <c r="W105" s="243">
        <f t="shared" ref="W105:W116" ca="true" si="26">IF(ISERROR(INDIRECT(CONCATENATE($B105,"!F21"))),"",INDIRECT(CONCATENATE($B105,"!F21")))</f>
        <v>15.253895728309647</v>
      </c>
      <c r="X105" s="154">
        <f t="shared" ref="X105:X116" ca="true" si="27">IF(ISERROR(INDIRECT(CONCATENATE($B105,"!G16"))),"",INDIRECT(CONCATENATE($B105,"!G16")))</f>
        <v>74.975965676840161</v>
      </c>
      <c r="Y105" s="241">
        <f t="shared" ref="Y105:Y116" ca="true" si="28">IF(ISERROR(INDIRECT(CONCATENATE($B105,"!G23"))),"",INDIRECT(CONCATENATE($B105,"!G23")))</f>
        <v>78.057692885161899</v>
      </c>
      <c r="Z105" s="242"/>
      <c r="AA105" s="242"/>
      <c r="AB105" s="243">
        <f t="shared" ref="AB105:AB116" ca="true" si="29">IF(ISERROR(INDIRECT(CONCATENATE($B105,"!G221"))),"",INDIRECT(CONCATENATE($B105,"!G21")))</f>
        <v>12.091747263024676</v>
      </c>
    </row>
    <row r="106" x14ac:dyDescent="0.2">
      <c r="A106" s="240"/>
      <c r="B106" s="480" t="s">
        <v>308</v>
      </c>
      <c r="C106" s="481">
        <v>2010</v>
      </c>
      <c r="D106" s="155">
        <f t="shared" ca="true" si="15"/>
        <v>68.683530252741747</v>
      </c>
      <c r="E106" s="244">
        <f t="shared" ca="true" si="16"/>
        <v>65.970511512890738</v>
      </c>
      <c r="F106" s="242"/>
      <c r="G106" s="242"/>
      <c r="H106" s="245">
        <f t="shared" ca="true" si="17"/>
        <v>11.569132251018493</v>
      </c>
      <c r="I106" s="155">
        <f t="shared" ca="true" si="18"/>
        <v>73.132607632107408</v>
      </c>
      <c r="J106" s="244">
        <f t="shared" ca="true" si="19"/>
        <v>69.573848911748001</v>
      </c>
      <c r="K106" s="242"/>
      <c r="L106" s="242"/>
      <c r="M106" s="245">
        <f t="shared" ca="true" si="20"/>
        <v>8.8710625817702962</v>
      </c>
      <c r="N106" s="155">
        <f t="shared" ca="true" si="21"/>
        <v>75.909950904430772</v>
      </c>
      <c r="O106" s="244">
        <f t="shared" ca="true" si="22"/>
        <v>68.830227067171919</v>
      </c>
      <c r="P106" s="242"/>
      <c r="Q106" s="242"/>
      <c r="R106" s="245">
        <f t="shared" ca="true" si="23"/>
        <v>8.5265624175238113</v>
      </c>
      <c r="S106" s="155">
        <f t="shared" ca="true" si="24"/>
        <v>75.084017014712174</v>
      </c>
      <c r="T106" s="244">
        <f t="shared" ca="true" si="25"/>
        <v>68.413192582078381</v>
      </c>
      <c r="U106" s="242"/>
      <c r="V106" s="242"/>
      <c r="W106" s="245">
        <f t="shared" ca="true" si="26"/>
        <v>10.297829523622818</v>
      </c>
      <c r="X106" s="155">
        <f t="shared" ca="true" si="27"/>
        <v>84.958079346669734</v>
      </c>
      <c r="Y106" s="244">
        <f t="shared" ca="true" si="28"/>
        <v>80.797521397449543</v>
      </c>
      <c r="Z106" s="242"/>
      <c r="AA106" s="242"/>
      <c r="AB106" s="245">
        <f t="shared" ca="true" si="29"/>
        <v>3.3514944390450183</v>
      </c>
    </row>
    <row r="107" x14ac:dyDescent="0.2">
      <c r="A107" s="240"/>
      <c r="B107" s="480" t="s">
        <v>371</v>
      </c>
      <c r="C107" s="481">
        <v>2012</v>
      </c>
      <c r="D107" s="155">
        <f t="shared" ca="true" si="15"/>
        <v>75.703751608053366</v>
      </c>
      <c r="E107" s="244">
        <f t="shared" ca="true" si="16"/>
        <v>73.880809774504442</v>
      </c>
      <c r="F107" s="242"/>
      <c r="G107" s="242"/>
      <c r="H107" s="245">
        <f t="shared" ca="true" si="17"/>
        <v>7.3988091281227382</v>
      </c>
      <c r="I107" s="155">
        <f t="shared" ca="true" si="18"/>
        <v>77.11830221759746</v>
      </c>
      <c r="J107" s="244">
        <f t="shared" ca="true" si="19"/>
        <v>70.610274383800643</v>
      </c>
      <c r="K107" s="242"/>
      <c r="L107" s="242"/>
      <c r="M107" s="245">
        <f t="shared" ca="true" si="20"/>
        <v>5.8524009812790752</v>
      </c>
      <c r="N107" s="155">
        <f t="shared" ca="true" si="21"/>
        <v>77.6052420854178</v>
      </c>
      <c r="O107" s="244">
        <f t="shared" ca="true" si="22"/>
        <v>77.128075023345843</v>
      </c>
      <c r="P107" s="242"/>
      <c r="Q107" s="242"/>
      <c r="R107" s="245">
        <f t="shared" ca="true" si="23"/>
        <v>4.8056304249124322</v>
      </c>
      <c r="S107" s="155">
        <f t="shared" ca="true" si="24"/>
        <v>73.723955174276909</v>
      </c>
      <c r="T107" s="244">
        <f t="shared" ca="true" si="25"/>
        <v>77.680266150285249</v>
      </c>
      <c r="U107" s="242"/>
      <c r="V107" s="242"/>
      <c r="W107" s="245">
        <f t="shared" ca="true" si="26"/>
        <v>7.0813161423526445</v>
      </c>
      <c r="X107" s="155">
        <f t="shared" ca="true" si="27"/>
        <v>91.032220015590539</v>
      </c>
      <c r="Y107" s="244">
        <f t="shared" ca="true" si="28"/>
        <v>85.699433779422364</v>
      </c>
      <c r="Z107" s="242"/>
      <c r="AA107" s="242"/>
      <c r="AB107" s="245">
        <f t="shared" ca="true" si="29"/>
        <v>1.1687779811416095</v>
      </c>
      <c r="AD107" s="246"/>
    </row>
    <row r="108" x14ac:dyDescent="0.2">
      <c r="A108" s="240"/>
      <c r="B108" s="480" t="s">
        <v>458</v>
      </c>
      <c r="C108" s="481">
        <v>2017</v>
      </c>
      <c r="D108" s="155">
        <f t="shared" ca="true" si="15"/>
        <v>76.764475210447912</v>
      </c>
      <c r="E108" s="244">
        <f t="shared" ca="true" si="16"/>
        <v>69.840131332758759</v>
      </c>
      <c r="F108" s="242"/>
      <c r="G108" s="242"/>
      <c r="H108" s="245">
        <f t="shared" ca="true" si="17"/>
        <v>6.788996275628012</v>
      </c>
      <c r="I108" s="155">
        <f t="shared" ca="true" si="18"/>
        <v>80.393026235537775</v>
      </c>
      <c r="J108" s="244">
        <f t="shared" ca="true" si="19"/>
        <v>73.957948576757019</v>
      </c>
      <c r="K108" s="242"/>
      <c r="L108" s="242"/>
      <c r="M108" s="245">
        <f t="shared" ca="true" si="20"/>
        <v>5.5818772028001353</v>
      </c>
      <c r="N108" s="155">
        <f t="shared" ca="true" si="21"/>
        <v>80.146173753567638</v>
      </c>
      <c r="O108" s="244">
        <f t="shared" ca="true" si="22"/>
        <v>73.057277013381196</v>
      </c>
      <c r="P108" s="242"/>
      <c r="Q108" s="242"/>
      <c r="R108" s="245">
        <f t="shared" ca="true" si="23"/>
        <v>5.0455085884244877</v>
      </c>
      <c r="S108" s="155">
        <f t="shared" ca="true" si="24"/>
        <v>82.882360320180737</v>
      </c>
      <c r="T108" s="244">
        <f t="shared" ca="true" si="25"/>
        <v>76.186461110338783</v>
      </c>
      <c r="U108" s="242"/>
      <c r="V108" s="242"/>
      <c r="W108" s="245">
        <f t="shared" ca="true" si="26"/>
        <v>3.5907809236172734</v>
      </c>
      <c r="X108" s="155">
        <f t="shared" ca="true" si="27"/>
        <v>94.283047585845267</v>
      </c>
      <c r="Y108" s="244">
        <f t="shared" ca="true" si="28"/>
        <v>85.137015186806977</v>
      </c>
      <c r="Z108" s="242"/>
      <c r="AA108" s="242"/>
      <c r="AB108" s="245">
        <f t="shared" ca="true" si="29"/>
        <v>0.96084910848065819</v>
      </c>
    </row>
    <row r="109" x14ac:dyDescent="0.2">
      <c r="A109" s="240"/>
      <c r="B109" s="480"/>
      <c r="C109" s="481"/>
      <c r="D109" s="155" t="str">
        <f t="shared" ca="true" si="15"/>
        <v/>
      </c>
      <c r="E109" s="244" t="str">
        <f t="shared" ca="true" si="16"/>
        <v/>
      </c>
      <c r="F109" s="242"/>
      <c r="G109" s="242"/>
      <c r="H109" s="245" t="str">
        <f t="shared" ca="true" si="17"/>
        <v/>
      </c>
      <c r="I109" s="155" t="str">
        <f t="shared" ca="true" si="18"/>
        <v/>
      </c>
      <c r="J109" s="244" t="str">
        <f t="shared" ca="true" si="19"/>
        <v/>
      </c>
      <c r="K109" s="242"/>
      <c r="L109" s="242"/>
      <c r="M109" s="245" t="str">
        <f t="shared" ca="true" si="20"/>
        <v/>
      </c>
      <c r="N109" s="155" t="str">
        <f t="shared" ca="true" si="21"/>
        <v/>
      </c>
      <c r="O109" s="244" t="str">
        <f t="shared" ca="true" si="22"/>
        <v/>
      </c>
      <c r="P109" s="242"/>
      <c r="Q109" s="242"/>
      <c r="R109" s="245" t="str">
        <f t="shared" ca="true" si="23"/>
        <v/>
      </c>
      <c r="S109" s="155" t="str">
        <f t="shared" ca="true" si="24"/>
        <v/>
      </c>
      <c r="T109" s="244" t="str">
        <f t="shared" ca="true" si="25"/>
        <v/>
      </c>
      <c r="U109" s="242"/>
      <c r="V109" s="242"/>
      <c r="W109" s="245" t="str">
        <f t="shared" ca="true" si="26"/>
        <v/>
      </c>
      <c r="X109" s="155" t="str">
        <f t="shared" ca="true" si="27"/>
        <v/>
      </c>
      <c r="Y109" s="244" t="str">
        <f t="shared" ca="true" si="28"/>
        <v/>
      </c>
      <c r="Z109" s="242"/>
      <c r="AA109" s="242"/>
      <c r="AB109" s="245" t="str">
        <f t="shared" ca="true" si="29"/>
        <v/>
      </c>
    </row>
    <row r="110" x14ac:dyDescent="0.2">
      <c r="A110" s="240"/>
      <c r="B110" s="480"/>
      <c r="C110" s="481"/>
      <c r="D110" s="155" t="str">
        <f t="shared" ca="true" si="15"/>
        <v/>
      </c>
      <c r="E110" s="244" t="str">
        <f t="shared" ca="true" si="16"/>
        <v/>
      </c>
      <c r="F110" s="242"/>
      <c r="G110" s="242"/>
      <c r="H110" s="245" t="str">
        <f t="shared" ca="true" si="17"/>
        <v/>
      </c>
      <c r="I110" s="155" t="str">
        <f t="shared" ca="true" si="18"/>
        <v/>
      </c>
      <c r="J110" s="244" t="str">
        <f t="shared" ca="true" si="19"/>
        <v/>
      </c>
      <c r="K110" s="242"/>
      <c r="L110" s="242"/>
      <c r="M110" s="245" t="str">
        <f t="shared" ca="true" si="20"/>
        <v/>
      </c>
      <c r="N110" s="155" t="str">
        <f t="shared" ca="true" si="21"/>
        <v/>
      </c>
      <c r="O110" s="244" t="str">
        <f t="shared" ca="true" si="22"/>
        <v/>
      </c>
      <c r="P110" s="242"/>
      <c r="Q110" s="242"/>
      <c r="R110" s="245" t="str">
        <f t="shared" ca="true" si="23"/>
        <v/>
      </c>
      <c r="S110" s="155" t="str">
        <f t="shared" ca="true" si="24"/>
        <v/>
      </c>
      <c r="T110" s="244" t="str">
        <f t="shared" ca="true" si="25"/>
        <v/>
      </c>
      <c r="U110" s="242"/>
      <c r="V110" s="242"/>
      <c r="W110" s="245" t="str">
        <f t="shared" ca="true" si="26"/>
        <v/>
      </c>
      <c r="X110" s="155" t="str">
        <f t="shared" ca="true" si="27"/>
        <v/>
      </c>
      <c r="Y110" s="244" t="str">
        <f t="shared" ca="true" si="28"/>
        <v/>
      </c>
      <c r="Z110" s="242"/>
      <c r="AA110" s="242"/>
      <c r="AB110" s="245" t="str">
        <f t="shared" ca="true" si="29"/>
        <v/>
      </c>
    </row>
    <row r="111" x14ac:dyDescent="0.2">
      <c r="A111" s="240"/>
      <c r="B111" s="480"/>
      <c r="C111" s="481"/>
      <c r="D111" s="155" t="str">
        <f ca="true">IF(ISERROR(INDIRECT(CONCATENATE($B111,"!C16"))),"",INDIRECT(CONCATENATE($B111,"!C16")))</f>
        <v/>
      </c>
      <c r="E111" s="244" t="str">
        <f ca="true">IF(ISERROR(INDIRECT(CONCATENATE($B111,"!C23"))),"",INDIRECT(CONCATENATE($B111,"!C23")))</f>
        <v/>
      </c>
      <c r="F111" s="242"/>
      <c r="G111" s="242"/>
      <c r="H111" s="245" t="str">
        <f ca="true">IF(ISERROR(INDIRECT(CONCATENATE($B111,"!C21"))),"",INDIRECT(CONCATENATE($B111,"!C21")))</f>
        <v/>
      </c>
      <c r="I111" s="155" t="str">
        <f ca="true">IF(ISERROR(INDIRECT(CONCATENATE($B111,"!D16"))),"",INDIRECT(CONCATENATE($B111,"!D16")))</f>
        <v/>
      </c>
      <c r="J111" s="244" t="str">
        <f ca="true">IF(ISERROR(INDIRECT(CONCATENATE($B111,"!D23"))),"",INDIRECT(CONCATENATE($B111,"!D23")))</f>
        <v/>
      </c>
      <c r="K111" s="242"/>
      <c r="L111" s="242"/>
      <c r="M111" s="245" t="str">
        <f ca="true">IF(ISERROR(INDIRECT(CONCATENATE($B111,"!D21"))),"",INDIRECT(CONCATENATE($B111,"!D21")))</f>
        <v/>
      </c>
      <c r="N111" s="155" t="str">
        <f ca="true">IF(ISERROR(INDIRECT(CONCATENATE($B111,"!E16"))),"",INDIRECT(CONCATENATE($B111,"!E16")))</f>
        <v/>
      </c>
      <c r="O111" s="244" t="str">
        <f ca="true">IF(ISERROR(INDIRECT(CONCATENATE($B111,"!E23"))),"",INDIRECT(CONCATENATE($B111,"!E23")))</f>
        <v/>
      </c>
      <c r="P111" s="242"/>
      <c r="Q111" s="242"/>
      <c r="R111" s="245" t="str">
        <f ca="true">IF(ISERROR(INDIRECT(CONCATENATE($B111,"!E21"))),"",INDIRECT(CONCATENATE($B111,"!E21")))</f>
        <v/>
      </c>
      <c r="S111" s="155" t="str">
        <f ca="true">IF(ISERROR(INDIRECT(CONCATENATE($B111,"!F16"))),"",INDIRECT(CONCATENATE($B111,"!F16")))</f>
        <v/>
      </c>
      <c r="T111" s="244" t="str">
        <f ca="true">IF(ISERROR(INDIRECT(CONCATENATE($B111,"!F23"))),"",INDIRECT(CONCATENATE($B111,"!F23")))</f>
        <v/>
      </c>
      <c r="U111" s="242"/>
      <c r="V111" s="242"/>
      <c r="W111" s="245" t="str">
        <f ca="true">IF(ISERROR(INDIRECT(CONCATENATE($B111,"!F21"))),"",INDIRECT(CONCATENATE($B111,"!F21")))</f>
        <v/>
      </c>
      <c r="X111" s="155" t="str">
        <f ca="true">IF(ISERROR(INDIRECT(CONCATENATE($B111,"!G16"))),"",INDIRECT(CONCATENATE($B111,"!G16")))</f>
        <v/>
      </c>
      <c r="Y111" s="244" t="str">
        <f ca="true">IF(ISERROR(INDIRECT(CONCATENATE($B111,"!G23"))),"",INDIRECT(CONCATENATE($B111,"!G23")))</f>
        <v/>
      </c>
      <c r="Z111" s="242"/>
      <c r="AA111" s="242"/>
      <c r="AB111" s="245" t="str">
        <f ca="true">IF(ISERROR(INDIRECT(CONCATENATE($B111,"!G221"))),"",INDIRECT(CONCATENATE($B111,"!G21")))</f>
        <v/>
      </c>
    </row>
    <row r="112" x14ac:dyDescent="0.2">
      <c r="A112" s="240"/>
      <c r="B112" s="480"/>
      <c r="C112" s="481"/>
      <c r="D112" s="155" t="str">
        <f ca="true">IF(ISERROR(INDIRECT(CONCATENATE($B112,"!C16"))),"",INDIRECT(CONCATENATE($B112,"!C16")))</f>
        <v/>
      </c>
      <c r="E112" s="244" t="str">
        <f ca="true">IF(ISERROR(INDIRECT(CONCATENATE($B112,"!C23"))),"",INDIRECT(CONCATENATE($B112,"!C23")))</f>
        <v/>
      </c>
      <c r="F112" s="242"/>
      <c r="G112" s="242"/>
      <c r="H112" s="245" t="str">
        <f ca="true">IF(ISERROR(INDIRECT(CONCATENATE($B112,"!C21"))),"",INDIRECT(CONCATENATE($B112,"!C21")))</f>
        <v/>
      </c>
      <c r="I112" s="155" t="str">
        <f ca="true">IF(ISERROR(INDIRECT(CONCATENATE($B112,"!D16"))),"",INDIRECT(CONCATENATE($B112,"!D16")))</f>
        <v/>
      </c>
      <c r="J112" s="244" t="str">
        <f ca="true">IF(ISERROR(INDIRECT(CONCATENATE($B112,"!D23"))),"",INDIRECT(CONCATENATE($B112,"!D23")))</f>
        <v/>
      </c>
      <c r="K112" s="242"/>
      <c r="L112" s="242"/>
      <c r="M112" s="245" t="str">
        <f ca="true">IF(ISERROR(INDIRECT(CONCATENATE($B112,"!D21"))),"",INDIRECT(CONCATENATE($B112,"!D21")))</f>
        <v/>
      </c>
      <c r="N112" s="155" t="str">
        <f ca="true">IF(ISERROR(INDIRECT(CONCATENATE($B112,"!E16"))),"",INDIRECT(CONCATENATE($B112,"!E16")))</f>
        <v/>
      </c>
      <c r="O112" s="244" t="str">
        <f ca="true">IF(ISERROR(INDIRECT(CONCATENATE($B112,"!E23"))),"",INDIRECT(CONCATENATE($B112,"!E23")))</f>
        <v/>
      </c>
      <c r="P112" s="242"/>
      <c r="Q112" s="242"/>
      <c r="R112" s="245" t="str">
        <f ca="true">IF(ISERROR(INDIRECT(CONCATENATE($B112,"!E21"))),"",INDIRECT(CONCATENATE($B112,"!E21")))</f>
        <v/>
      </c>
      <c r="S112" s="155" t="str">
        <f ca="true">IF(ISERROR(INDIRECT(CONCATENATE($B112,"!F16"))),"",INDIRECT(CONCATENATE($B112,"!F16")))</f>
        <v/>
      </c>
      <c r="T112" s="244" t="str">
        <f ca="true">IF(ISERROR(INDIRECT(CONCATENATE($B112,"!F23"))),"",INDIRECT(CONCATENATE($B112,"!F23")))</f>
        <v/>
      </c>
      <c r="U112" s="242"/>
      <c r="V112" s="242"/>
      <c r="W112" s="245" t="str">
        <f ca="true">IF(ISERROR(INDIRECT(CONCATENATE($B112,"!F21"))),"",INDIRECT(CONCATENATE($B112,"!F21")))</f>
        <v/>
      </c>
      <c r="X112" s="155" t="str">
        <f ca="true">IF(ISERROR(INDIRECT(CONCATENATE($B112,"!G16"))),"",INDIRECT(CONCATENATE($B112,"!G16")))</f>
        <v/>
      </c>
      <c r="Y112" s="244" t="str">
        <f ca="true">IF(ISERROR(INDIRECT(CONCATENATE($B112,"!G23"))),"",INDIRECT(CONCATENATE($B112,"!G23")))</f>
        <v/>
      </c>
      <c r="Z112" s="242"/>
      <c r="AA112" s="242"/>
      <c r="AB112" s="245" t="str">
        <f ca="true">IF(ISERROR(INDIRECT(CONCATENATE($B112,"!G221"))),"",INDIRECT(CONCATENATE($B112,"!G21")))</f>
        <v/>
      </c>
    </row>
    <row r="113" x14ac:dyDescent="0.2">
      <c r="A113" s="240"/>
      <c r="B113" s="480"/>
      <c r="C113" s="481"/>
      <c r="D113" s="155" t="str">
        <f t="shared" ca="true" si="15"/>
        <v/>
      </c>
      <c r="E113" s="244" t="str">
        <f t="shared" ca="true" si="16"/>
        <v/>
      </c>
      <c r="F113" s="242"/>
      <c r="G113" s="242"/>
      <c r="H113" s="245" t="str">
        <f t="shared" ca="true" si="17"/>
        <v/>
      </c>
      <c r="I113" s="155" t="str">
        <f t="shared" ca="true" si="18"/>
        <v/>
      </c>
      <c r="J113" s="244" t="str">
        <f t="shared" ca="true" si="19"/>
        <v/>
      </c>
      <c r="K113" s="242"/>
      <c r="L113" s="242"/>
      <c r="M113" s="245" t="str">
        <f t="shared" ca="true" si="20"/>
        <v/>
      </c>
      <c r="N113" s="155" t="str">
        <f t="shared" ca="true" si="21"/>
        <v/>
      </c>
      <c r="O113" s="244" t="str">
        <f t="shared" ca="true" si="22"/>
        <v/>
      </c>
      <c r="P113" s="242"/>
      <c r="Q113" s="242"/>
      <c r="R113" s="245" t="str">
        <f t="shared" ca="true" si="23"/>
        <v/>
      </c>
      <c r="S113" s="155" t="str">
        <f t="shared" ca="true" si="24"/>
        <v/>
      </c>
      <c r="T113" s="244" t="str">
        <f t="shared" ca="true" si="25"/>
        <v/>
      </c>
      <c r="U113" s="242"/>
      <c r="V113" s="242"/>
      <c r="W113" s="245" t="str">
        <f t="shared" ca="true" si="26"/>
        <v/>
      </c>
      <c r="X113" s="155" t="str">
        <f t="shared" ca="true" si="27"/>
        <v/>
      </c>
      <c r="Y113" s="244" t="str">
        <f t="shared" ca="true" si="28"/>
        <v/>
      </c>
      <c r="Z113" s="242"/>
      <c r="AA113" s="242"/>
      <c r="AB113" s="245" t="str">
        <f t="shared" ca="true" si="29"/>
        <v/>
      </c>
    </row>
    <row r="114" x14ac:dyDescent="0.2">
      <c r="A114" s="240"/>
      <c r="B114" s="480"/>
      <c r="C114" s="481"/>
      <c r="D114" s="155" t="str">
        <f t="shared" ca="true" si="15"/>
        <v/>
      </c>
      <c r="E114" s="244" t="str">
        <f t="shared" ca="true" si="16"/>
        <v/>
      </c>
      <c r="F114" s="242"/>
      <c r="G114" s="242"/>
      <c r="H114" s="245" t="str">
        <f t="shared" ca="true" si="17"/>
        <v/>
      </c>
      <c r="I114" s="155" t="str">
        <f t="shared" ca="true" si="18"/>
        <v/>
      </c>
      <c r="J114" s="244" t="str">
        <f t="shared" ca="true" si="19"/>
        <v/>
      </c>
      <c r="K114" s="242"/>
      <c r="L114" s="242"/>
      <c r="M114" s="245" t="str">
        <f t="shared" ca="true" si="20"/>
        <v/>
      </c>
      <c r="N114" s="155" t="str">
        <f t="shared" ca="true" si="21"/>
        <v/>
      </c>
      <c r="O114" s="244" t="str">
        <f t="shared" ca="true" si="22"/>
        <v/>
      </c>
      <c r="P114" s="242"/>
      <c r="Q114" s="242"/>
      <c r="R114" s="245" t="str">
        <f t="shared" ca="true" si="23"/>
        <v/>
      </c>
      <c r="S114" s="155" t="str">
        <f t="shared" ca="true" si="24"/>
        <v/>
      </c>
      <c r="T114" s="244" t="str">
        <f t="shared" ca="true" si="25"/>
        <v/>
      </c>
      <c r="U114" s="242"/>
      <c r="V114" s="242"/>
      <c r="W114" s="245" t="str">
        <f t="shared" ca="true" si="26"/>
        <v/>
      </c>
      <c r="X114" s="155" t="str">
        <f t="shared" ca="true" si="27"/>
        <v/>
      </c>
      <c r="Y114" s="244" t="str">
        <f t="shared" ca="true" si="28"/>
        <v/>
      </c>
      <c r="Z114" s="242"/>
      <c r="AA114" s="242"/>
      <c r="AB114" s="245" t="str">
        <f t="shared" ca="true" si="29"/>
        <v/>
      </c>
    </row>
    <row r="115" x14ac:dyDescent="0.2">
      <c r="A115" s="240"/>
      <c r="B115" s="480"/>
      <c r="C115" s="481"/>
      <c r="D115" s="155" t="str">
        <f t="shared" ca="true" si="15"/>
        <v/>
      </c>
      <c r="E115" s="244" t="str">
        <f t="shared" ca="true" si="16"/>
        <v/>
      </c>
      <c r="F115" s="242"/>
      <c r="G115" s="242"/>
      <c r="H115" s="245" t="str">
        <f t="shared" ca="true" si="17"/>
        <v/>
      </c>
      <c r="I115" s="155" t="str">
        <f t="shared" ca="true" si="18"/>
        <v/>
      </c>
      <c r="J115" s="244" t="str">
        <f t="shared" ca="true" si="19"/>
        <v/>
      </c>
      <c r="K115" s="242"/>
      <c r="L115" s="242"/>
      <c r="M115" s="245" t="str">
        <f t="shared" ca="true" si="20"/>
        <v/>
      </c>
      <c r="N115" s="155" t="str">
        <f t="shared" ca="true" si="21"/>
        <v/>
      </c>
      <c r="O115" s="244" t="str">
        <f t="shared" ca="true" si="22"/>
        <v/>
      </c>
      <c r="P115" s="242"/>
      <c r="Q115" s="242"/>
      <c r="R115" s="245" t="str">
        <f t="shared" ca="true" si="23"/>
        <v/>
      </c>
      <c r="S115" s="155" t="str">
        <f t="shared" ca="true" si="24"/>
        <v/>
      </c>
      <c r="T115" s="244" t="str">
        <f t="shared" ca="true" si="25"/>
        <v/>
      </c>
      <c r="U115" s="242"/>
      <c r="V115" s="242"/>
      <c r="W115" s="245" t="str">
        <f t="shared" ca="true" si="26"/>
        <v/>
      </c>
      <c r="X115" s="155" t="str">
        <f t="shared" ca="true" si="27"/>
        <v/>
      </c>
      <c r="Y115" s="244" t="str">
        <f t="shared" ca="true" si="28"/>
        <v/>
      </c>
      <c r="Z115" s="242"/>
      <c r="AA115" s="242"/>
      <c r="AB115" s="245" t="str">
        <f t="shared" ca="true" si="29"/>
        <v/>
      </c>
    </row>
    <row r="116" x14ac:dyDescent="0.2">
      <c r="A116" s="240"/>
      <c r="B116" s="482"/>
      <c r="C116" s="483"/>
      <c r="D116" s="156" t="str">
        <f t="shared" ca="true" si="15"/>
        <v/>
      </c>
      <c r="E116" s="247" t="str">
        <f t="shared" ca="true" si="16"/>
        <v/>
      </c>
      <c r="F116" s="248"/>
      <c r="G116" s="249"/>
      <c r="H116" s="250" t="str">
        <f t="shared" ca="true" si="17"/>
        <v/>
      </c>
      <c r="I116" s="156" t="str">
        <f t="shared" ca="true" si="18"/>
        <v/>
      </c>
      <c r="J116" s="247" t="str">
        <f t="shared" ca="true" si="19"/>
        <v/>
      </c>
      <c r="K116" s="248"/>
      <c r="L116" s="249"/>
      <c r="M116" s="250" t="str">
        <f t="shared" ca="true" si="20"/>
        <v/>
      </c>
      <c r="N116" s="156" t="str">
        <f t="shared" ca="true" si="21"/>
        <v/>
      </c>
      <c r="O116" s="247" t="str">
        <f t="shared" ca="true" si="22"/>
        <v/>
      </c>
      <c r="P116" s="248"/>
      <c r="Q116" s="249"/>
      <c r="R116" s="250" t="str">
        <f t="shared" ca="true" si="23"/>
        <v/>
      </c>
      <c r="S116" s="156" t="str">
        <f t="shared" ca="true" si="24"/>
        <v/>
      </c>
      <c r="T116" s="247" t="str">
        <f t="shared" ca="true" si="25"/>
        <v/>
      </c>
      <c r="U116" s="248"/>
      <c r="V116" s="249"/>
      <c r="W116" s="250" t="str">
        <f t="shared" ca="true" si="26"/>
        <v/>
      </c>
      <c r="X116" s="156" t="str">
        <f t="shared" ca="true" si="27"/>
        <v/>
      </c>
      <c r="Y116" s="247" t="str">
        <f t="shared" ca="true" si="28"/>
        <v/>
      </c>
      <c r="Z116" s="248"/>
      <c r="AA116" s="249"/>
      <c r="AB116" s="250" t="str">
        <f t="shared" ca="true" si="29"/>
        <v/>
      </c>
    </row>
    <row r="117" ht="11.25" customHeight="true" x14ac:dyDescent="0.2"/>
    <row r="118" ht="22.5" customHeight="true" x14ac:dyDescent="0.25">
      <c r="B118" s="756" t="str">
        <f>CONCATENATE("National use of drinking water sources, ",C99,"–",C100)</f>
        <v>National use of drinking water sources, 2000–2020</v>
      </c>
      <c r="C118" s="757"/>
      <c r="D118" s="757"/>
      <c r="E118" s="757"/>
      <c r="F118" s="757"/>
      <c r="G118" s="757"/>
      <c r="H118" s="757"/>
      <c r="I118" s="757"/>
      <c r="J118" s="757"/>
      <c r="K118" s="757"/>
      <c r="L118" s="757"/>
      <c r="N118" s="251"/>
      <c r="O118" s="251"/>
      <c r="P118" s="251"/>
      <c r="Q118" s="251"/>
      <c r="R118" s="251"/>
      <c r="S118" s="739" t="s">
        <v>11</v>
      </c>
      <c r="T118" s="740"/>
      <c r="U118" s="740"/>
      <c r="V118" s="740"/>
      <c r="W118" s="741"/>
      <c r="X118" s="251"/>
      <c r="Y118" s="251"/>
      <c r="Z118" s="251"/>
      <c r="AA118" s="251"/>
      <c r="AB118" s="25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53"/>
      <c r="D153" s="253"/>
      <c r="E153" s="254" t="str">
        <f t="shared" ref="E153:E158" ca="true" si="30">IF(ISERROR(INDIRECT(CONCATENATE($B153,"!M18"))),"",INDIRECT(CONCATENATE($B153,"!M18")))</f>
        <v/>
      </c>
      <c r="F153" s="254" t="str">
        <f t="shared" ref="F153:F158" ca="true" si="31">IF(ISERROR(INDIRECT(CONCATENATE($B153,"!M19"))),"",INDIRECT(CONCATENATE($B153,"!M19")))</f>
        <v/>
      </c>
      <c r="G153" s="254" t="str">
        <f t="shared" ref="G153:G158" ca="true" si="32">IF(ISERROR(INDIRECT(CONCATENATE($B153,"!M20"))),"",INDIRECT(CONCATENATE($B153,"!M20")))</f>
        <v/>
      </c>
      <c r="H153" s="254" t="str">
        <f t="shared" ref="H153:H158" ca="true" si="33">IF(ISERROR(INDIRECT(CONCATENATE($B153,"!M21"))),"",INDIRECT(CONCATENATE($B153,"!M21")))</f>
        <v/>
      </c>
      <c r="I153" s="254"/>
      <c r="J153" s="254" t="str">
        <f t="shared" ref="J153:J158" ca="true" si="34">IF(ISERROR(INDIRECT(CONCATENATE($B153,"!N18"))),"",INDIRECT(CONCATENATE($B153,"!N18")))</f>
        <v/>
      </c>
      <c r="K153" s="254" t="str">
        <f t="shared" ref="K153:K158" ca="true" si="35">IF(ISERROR(INDIRECT(CONCATENATE($B153,"!N19"))),"",INDIRECT(CONCATENATE($B153,"!N19")))</f>
        <v/>
      </c>
      <c r="L153" s="254" t="str">
        <f t="shared" ref="L153:L158" ca="true" si="36">IF(ISERROR(INDIRECT(CONCATENATE($B153,"!N20"))),"",INDIRECT(CONCATENATE($B153,"!N20")))</f>
        <v/>
      </c>
      <c r="M153" s="254" t="str">
        <f t="shared" ref="M153:M158" ca="true" si="37">IF(ISERROR(INDIRECT(CONCATENATE($B153,"!N21"))),"",INDIRECT(CONCATENATE($B153,"!N21")))</f>
        <v/>
      </c>
      <c r="N153" s="254"/>
      <c r="O153" s="254" t="str">
        <f t="shared" ref="O153:O158" ca="true" si="38">IF(ISERROR(INDIRECT(CONCATENATE($B153,"!O18"))),"",INDIRECT(CONCATENATE($B153,"!O18")))</f>
        <v/>
      </c>
      <c r="P153" s="254" t="str">
        <f t="shared" ref="P153:P158" ca="true" si="39">IF(ISERROR(INDIRECT(CONCATENATE($B153,"!O19"))),"",INDIRECT(CONCATENATE($B153,"!O19")))</f>
        <v/>
      </c>
      <c r="Q153" s="254" t="str">
        <f t="shared" ref="Q153:Q158" ca="true" si="40">IF(ISERROR(INDIRECT(CONCATENATE($B153,"!O20"))),"",INDIRECT(CONCATENATE($B153,"!O20")))</f>
        <v/>
      </c>
      <c r="R153" s="254" t="str">
        <f t="shared" ref="R153:R158" ca="true" si="41">IF(ISERROR(INDIRECT(CONCATENATE($B153,"!O21"))),"",INDIRECT(CONCATENATE($B153,"!O21")))</f>
        <v/>
      </c>
      <c r="S153" s="254"/>
      <c r="T153" s="254" t="str">
        <f t="shared" ref="T153:T158" ca="true" si="42">IF(ISERROR(INDIRECT(CONCATENATE($B153,"!P18"))),"",INDIRECT(CONCATENATE($B153,"!P18")))</f>
        <v/>
      </c>
      <c r="U153" s="254" t="str">
        <f t="shared" ref="U153:U158" ca="true" si="43">IF(ISERROR(INDIRECT(CONCATENATE($B153,"!P19"))),"",INDIRECT(CONCATENATE($B153,"!P19")))</f>
        <v/>
      </c>
      <c r="V153" s="254" t="str">
        <f t="shared" ref="V153:V158" ca="true" si="44">IF(ISERROR(INDIRECT(CONCATENATE($B153,"!P20"))),"",INDIRECT(CONCATENATE($B153,"!P20")))</f>
        <v/>
      </c>
      <c r="W153" s="254" t="str">
        <f t="shared" ref="W153:W158" ca="true" si="45">IF(ISERROR(INDIRECT(CONCATENATE($B153,"!P21"))),"",INDIRECT(CONCATENATE($B153,"!P21")))</f>
        <v/>
      </c>
      <c r="X153" s="254"/>
      <c r="Y153" s="254" t="str">
        <f t="shared" ref="Y153:Y158" ca="true" si="46">IF(ISERROR(INDIRECT(CONCATENATE($B153,"!Q18"))),"",INDIRECT(CONCATENATE($B153,"!Q18")))</f>
        <v/>
      </c>
      <c r="Z153" s="254" t="str">
        <f t="shared" ref="Z153:Z158" ca="true" si="47">IF(ISERROR(INDIRECT(CONCATENATE($B153,"!Q19"))),"",INDIRECT(CONCATENATE($B153,"!Q19")))</f>
        <v/>
      </c>
      <c r="AA153" s="254" t="str">
        <f t="shared" ref="AA153:AA158" ca="true" si="48">IF(ISERROR(INDIRECT(CONCATENATE($B153,"!Q20"))),"",INDIRECT(CONCATENATE($B153,"!Q20")))</f>
        <v/>
      </c>
      <c r="AB153" s="254" t="str">
        <f t="shared" ref="AB153:AB158" ca="true" si="49">IF(ISERROR(INDIRECT(CONCATENATE($B153,"!Q21"))),"",INDIRECT(CONCATENATE($B153,"!Q1")))</f>
        <v/>
      </c>
    </row>
    <row r="154" x14ac:dyDescent="0.2">
      <c r="C154" s="253"/>
      <c r="D154" s="253"/>
      <c r="E154" s="254" t="str">
        <f t="shared" ca="true" si="30"/>
        <v/>
      </c>
      <c r="F154" s="254" t="str">
        <f t="shared" ca="true" si="31"/>
        <v/>
      </c>
      <c r="G154" s="254" t="str">
        <f t="shared" ca="true" si="32"/>
        <v/>
      </c>
      <c r="H154" s="254" t="str">
        <f t="shared" ca="true" si="33"/>
        <v/>
      </c>
      <c r="I154" s="254"/>
      <c r="J154" s="254" t="str">
        <f t="shared" ca="true" si="34"/>
        <v/>
      </c>
      <c r="K154" s="254" t="str">
        <f t="shared" ca="true" si="35"/>
        <v/>
      </c>
      <c r="L154" s="254" t="str">
        <f t="shared" ca="true" si="36"/>
        <v/>
      </c>
      <c r="M154" s="254" t="str">
        <f t="shared" ca="true" si="37"/>
        <v/>
      </c>
      <c r="N154" s="254"/>
      <c r="O154" s="254" t="str">
        <f t="shared" ca="true" si="38"/>
        <v/>
      </c>
      <c r="P154" s="254" t="str">
        <f t="shared" ca="true" si="39"/>
        <v/>
      </c>
      <c r="Q154" s="254" t="str">
        <f t="shared" ca="true" si="40"/>
        <v/>
      </c>
      <c r="R154" s="254" t="str">
        <f t="shared" ca="true" si="41"/>
        <v/>
      </c>
      <c r="S154" s="254"/>
      <c r="T154" s="254" t="str">
        <f t="shared" ca="true" si="42"/>
        <v/>
      </c>
      <c r="U154" s="254" t="str">
        <f t="shared" ca="true" si="43"/>
        <v/>
      </c>
      <c r="V154" s="254" t="str">
        <f t="shared" ca="true" si="44"/>
        <v/>
      </c>
      <c r="W154" s="254" t="str">
        <f t="shared" ca="true" si="45"/>
        <v/>
      </c>
      <c r="X154" s="254"/>
      <c r="Y154" s="254" t="str">
        <f t="shared" ca="true" si="46"/>
        <v/>
      </c>
      <c r="Z154" s="254" t="str">
        <f t="shared" ca="true" si="47"/>
        <v/>
      </c>
      <c r="AA154" s="254" t="str">
        <f t="shared" ca="true" si="48"/>
        <v/>
      </c>
      <c r="AB154" s="254" t="str">
        <f t="shared" ca="true" si="49"/>
        <v/>
      </c>
    </row>
    <row r="155" x14ac:dyDescent="0.2">
      <c r="C155" s="253"/>
      <c r="D155" s="253"/>
      <c r="E155" s="254" t="str">
        <f t="shared" ca="true" si="30"/>
        <v/>
      </c>
      <c r="F155" s="254" t="str">
        <f t="shared" ca="true" si="31"/>
        <v/>
      </c>
      <c r="G155" s="254" t="str">
        <f t="shared" ca="true" si="32"/>
        <v/>
      </c>
      <c r="H155" s="254" t="str">
        <f t="shared" ca="true" si="33"/>
        <v/>
      </c>
      <c r="I155" s="254"/>
      <c r="J155" s="254" t="str">
        <f t="shared" ca="true" si="34"/>
        <v/>
      </c>
      <c r="K155" s="254" t="str">
        <f t="shared" ca="true" si="35"/>
        <v/>
      </c>
      <c r="L155" s="254" t="str">
        <f t="shared" ca="true" si="36"/>
        <v/>
      </c>
      <c r="M155" s="254" t="str">
        <f t="shared" ca="true" si="37"/>
        <v/>
      </c>
      <c r="N155" s="254"/>
      <c r="O155" s="254" t="str">
        <f t="shared" ca="true" si="38"/>
        <v/>
      </c>
      <c r="P155" s="254" t="str">
        <f t="shared" ca="true" si="39"/>
        <v/>
      </c>
      <c r="Q155" s="254" t="str">
        <f t="shared" ca="true" si="40"/>
        <v/>
      </c>
      <c r="R155" s="254" t="str">
        <f t="shared" ca="true" si="41"/>
        <v/>
      </c>
      <c r="S155" s="254"/>
      <c r="T155" s="254" t="str">
        <f t="shared" ca="true" si="42"/>
        <v/>
      </c>
      <c r="U155" s="254" t="str">
        <f t="shared" ca="true" si="43"/>
        <v/>
      </c>
      <c r="V155" s="254" t="str">
        <f t="shared" ca="true" si="44"/>
        <v/>
      </c>
      <c r="W155" s="254" t="str">
        <f t="shared" ca="true" si="45"/>
        <v/>
      </c>
      <c r="X155" s="254"/>
      <c r="Y155" s="254" t="str">
        <f t="shared" ca="true" si="46"/>
        <v/>
      </c>
      <c r="Z155" s="254" t="str">
        <f t="shared" ca="true" si="47"/>
        <v/>
      </c>
      <c r="AA155" s="254" t="str">
        <f t="shared" ca="true" si="48"/>
        <v/>
      </c>
      <c r="AB155" s="254" t="str">
        <f t="shared" ca="true" si="49"/>
        <v/>
      </c>
    </row>
    <row r="156" x14ac:dyDescent="0.2">
      <c r="C156" s="253"/>
      <c r="D156" s="253"/>
      <c r="E156" s="254" t="str">
        <f t="shared" ca="true" si="30"/>
        <v/>
      </c>
      <c r="F156" s="254" t="str">
        <f t="shared" ca="true" si="31"/>
        <v/>
      </c>
      <c r="G156" s="254" t="str">
        <f t="shared" ca="true" si="32"/>
        <v/>
      </c>
      <c r="H156" s="254" t="str">
        <f t="shared" ca="true" si="33"/>
        <v/>
      </c>
      <c r="I156" s="254"/>
      <c r="J156" s="254" t="str">
        <f t="shared" ca="true" si="34"/>
        <v/>
      </c>
      <c r="K156" s="254" t="str">
        <f t="shared" ca="true" si="35"/>
        <v/>
      </c>
      <c r="L156" s="254" t="str">
        <f t="shared" ca="true" si="36"/>
        <v/>
      </c>
      <c r="M156" s="254" t="str">
        <f t="shared" ca="true" si="37"/>
        <v/>
      </c>
      <c r="N156" s="254"/>
      <c r="O156" s="254" t="str">
        <f t="shared" ca="true" si="38"/>
        <v/>
      </c>
      <c r="P156" s="254" t="str">
        <f t="shared" ca="true" si="39"/>
        <v/>
      </c>
      <c r="Q156" s="254" t="str">
        <f t="shared" ca="true" si="40"/>
        <v/>
      </c>
      <c r="R156" s="254" t="str">
        <f t="shared" ca="true" si="41"/>
        <v/>
      </c>
      <c r="S156" s="254"/>
      <c r="T156" s="254" t="str">
        <f t="shared" ca="true" si="42"/>
        <v/>
      </c>
      <c r="U156" s="254" t="str">
        <f t="shared" ca="true" si="43"/>
        <v/>
      </c>
      <c r="V156" s="254" t="str">
        <f t="shared" ca="true" si="44"/>
        <v/>
      </c>
      <c r="W156" s="254" t="str">
        <f t="shared" ca="true" si="45"/>
        <v/>
      </c>
      <c r="X156" s="254"/>
      <c r="Y156" s="254" t="str">
        <f t="shared" ca="true" si="46"/>
        <v/>
      </c>
      <c r="Z156" s="254" t="str">
        <f t="shared" ca="true" si="47"/>
        <v/>
      </c>
      <c r="AA156" s="254" t="str">
        <f t="shared" ca="true" si="48"/>
        <v/>
      </c>
      <c r="AB156" s="254" t="str">
        <f t="shared" ca="true" si="49"/>
        <v/>
      </c>
    </row>
    <row r="157" x14ac:dyDescent="0.2">
      <c r="B157" s="254"/>
      <c r="C157" s="253"/>
      <c r="D157" s="253"/>
      <c r="E157" s="254" t="str">
        <f t="shared" ca="true" si="30"/>
        <v/>
      </c>
      <c r="F157" s="254" t="str">
        <f t="shared" ca="true" si="31"/>
        <v/>
      </c>
      <c r="G157" s="254" t="str">
        <f t="shared" ca="true" si="32"/>
        <v/>
      </c>
      <c r="H157" s="254" t="str">
        <f t="shared" ca="true" si="33"/>
        <v/>
      </c>
      <c r="I157" s="254"/>
      <c r="J157" s="254" t="str">
        <f t="shared" ca="true" si="34"/>
        <v/>
      </c>
      <c r="K157" s="254" t="str">
        <f t="shared" ca="true" si="35"/>
        <v/>
      </c>
      <c r="L157" s="254" t="str">
        <f t="shared" ca="true" si="36"/>
        <v/>
      </c>
      <c r="M157" s="254" t="str">
        <f t="shared" ca="true" si="37"/>
        <v/>
      </c>
      <c r="N157" s="254"/>
      <c r="O157" s="254" t="str">
        <f t="shared" ca="true" si="38"/>
        <v/>
      </c>
      <c r="P157" s="254" t="str">
        <f t="shared" ca="true" si="39"/>
        <v/>
      </c>
      <c r="Q157" s="254" t="str">
        <f t="shared" ca="true" si="40"/>
        <v/>
      </c>
      <c r="R157" s="254" t="str">
        <f t="shared" ca="true" si="41"/>
        <v/>
      </c>
      <c r="S157" s="254"/>
      <c r="T157" s="254" t="str">
        <f t="shared" ca="true" si="42"/>
        <v/>
      </c>
      <c r="U157" s="254" t="str">
        <f t="shared" ca="true" si="43"/>
        <v/>
      </c>
      <c r="V157" s="254" t="str">
        <f t="shared" ca="true" si="44"/>
        <v/>
      </c>
      <c r="W157" s="254" t="str">
        <f t="shared" ca="true" si="45"/>
        <v/>
      </c>
      <c r="X157" s="254"/>
      <c r="Y157" s="254" t="str">
        <f t="shared" ca="true" si="46"/>
        <v/>
      </c>
      <c r="Z157" s="254" t="str">
        <f t="shared" ca="true" si="47"/>
        <v/>
      </c>
      <c r="AA157" s="254" t="str">
        <f t="shared" ca="true" si="48"/>
        <v/>
      </c>
      <c r="AB157" s="254" t="str">
        <f t="shared" ca="true" si="49"/>
        <v/>
      </c>
    </row>
    <row r="158" x14ac:dyDescent="0.2">
      <c r="B158" s="254"/>
      <c r="C158" s="253"/>
      <c r="D158" s="253"/>
      <c r="E158" s="254" t="str">
        <f t="shared" ca="true" si="30"/>
        <v/>
      </c>
      <c r="F158" s="254" t="str">
        <f t="shared" ca="true" si="31"/>
        <v/>
      </c>
      <c r="G158" s="254" t="str">
        <f t="shared" ca="true" si="32"/>
        <v/>
      </c>
      <c r="H158" s="254" t="str">
        <f t="shared" ca="true" si="33"/>
        <v/>
      </c>
      <c r="I158" s="254"/>
      <c r="J158" s="254" t="str">
        <f t="shared" ca="true" si="34"/>
        <v/>
      </c>
      <c r="K158" s="254" t="str">
        <f t="shared" ca="true" si="35"/>
        <v/>
      </c>
      <c r="L158" s="254" t="str">
        <f t="shared" ca="true" si="36"/>
        <v/>
      </c>
      <c r="M158" s="254" t="str">
        <f t="shared" ca="true" si="37"/>
        <v/>
      </c>
      <c r="N158" s="254"/>
      <c r="O158" s="254" t="str">
        <f t="shared" ca="true" si="38"/>
        <v/>
      </c>
      <c r="P158" s="254" t="str">
        <f t="shared" ca="true" si="39"/>
        <v/>
      </c>
      <c r="Q158" s="254" t="str">
        <f t="shared" ca="true" si="40"/>
        <v/>
      </c>
      <c r="R158" s="254" t="str">
        <f t="shared" ca="true" si="41"/>
        <v/>
      </c>
      <c r="S158" s="254"/>
      <c r="T158" s="254" t="str">
        <f t="shared" ca="true" si="42"/>
        <v/>
      </c>
      <c r="U158" s="254" t="str">
        <f t="shared" ca="true" si="43"/>
        <v/>
      </c>
      <c r="V158" s="254" t="str">
        <f t="shared" ca="true" si="44"/>
        <v/>
      </c>
      <c r="W158" s="254" t="str">
        <f t="shared" ca="true" si="45"/>
        <v/>
      </c>
      <c r="X158" s="254"/>
      <c r="Y158" s="254" t="str">
        <f t="shared" ca="true" si="46"/>
        <v/>
      </c>
      <c r="Z158" s="254" t="str">
        <f t="shared" ca="true" si="47"/>
        <v/>
      </c>
      <c r="AA158" s="254" t="str">
        <f t="shared" ca="true" si="48"/>
        <v/>
      </c>
      <c r="AB158" s="254" t="str">
        <f t="shared" ca="true" si="49"/>
        <v/>
      </c>
    </row>
    <row r="197" s="193" customFormat="true" ht="16.5" customHeight="true" x14ac:dyDescent="0.2">
      <c r="A197" s="753" t="s">
        <v>6</v>
      </c>
      <c r="B197" s="753"/>
      <c r="C197" s="753"/>
      <c r="D197" s="742" t="s">
        <v>0</v>
      </c>
      <c r="E197" s="743"/>
      <c r="F197" s="743"/>
      <c r="G197" s="743"/>
      <c r="H197" s="744"/>
      <c r="I197" s="742" t="s">
        <v>1</v>
      </c>
      <c r="J197" s="743"/>
      <c r="K197" s="743"/>
      <c r="L197" s="743"/>
      <c r="M197" s="744"/>
      <c r="N197" s="742" t="s">
        <v>2</v>
      </c>
      <c r="O197" s="743"/>
      <c r="P197" s="743"/>
      <c r="Q197" s="743"/>
      <c r="R197" s="744"/>
      <c r="S197" s="742" t="s">
        <v>3</v>
      </c>
      <c r="T197" s="743"/>
      <c r="U197" s="743"/>
      <c r="V197" s="743"/>
      <c r="W197" s="744"/>
      <c r="X197" s="742" t="s">
        <v>4</v>
      </c>
      <c r="Y197" s="743"/>
      <c r="Z197" s="743"/>
      <c r="AA197" s="743"/>
      <c r="AB197" s="744"/>
    </row>
    <row r="198" s="197" customFormat="true" ht="22.5" customHeight="true" x14ac:dyDescent="0.2">
      <c r="A198" s="755"/>
      <c r="B198" s="755"/>
      <c r="C198" s="755"/>
      <c r="D198" s="207" t="s">
        <v>14</v>
      </c>
      <c r="E198" s="208" t="s">
        <v>15</v>
      </c>
      <c r="F198" s="195" t="s">
        <v>16</v>
      </c>
      <c r="G198" s="195" t="s">
        <v>22</v>
      </c>
      <c r="H198" s="196" t="s">
        <v>17</v>
      </c>
      <c r="I198" s="207" t="s">
        <v>14</v>
      </c>
      <c r="J198" s="208" t="s">
        <v>15</v>
      </c>
      <c r="K198" s="195" t="s">
        <v>16</v>
      </c>
      <c r="L198" s="195" t="s">
        <v>22</v>
      </c>
      <c r="M198" s="196" t="s">
        <v>17</v>
      </c>
      <c r="N198" s="207" t="s">
        <v>14</v>
      </c>
      <c r="O198" s="208" t="s">
        <v>15</v>
      </c>
      <c r="P198" s="195" t="s">
        <v>16</v>
      </c>
      <c r="Q198" s="195" t="s">
        <v>22</v>
      </c>
      <c r="R198" s="196" t="s">
        <v>17</v>
      </c>
      <c r="S198" s="207" t="s">
        <v>14</v>
      </c>
      <c r="T198" s="208" t="s">
        <v>15</v>
      </c>
      <c r="U198" s="195" t="s">
        <v>16</v>
      </c>
      <c r="V198" s="195" t="s">
        <v>22</v>
      </c>
      <c r="W198" s="196" t="s">
        <v>17</v>
      </c>
      <c r="X198" s="207" t="s">
        <v>14</v>
      </c>
      <c r="Y198" s="208" t="s">
        <v>15</v>
      </c>
      <c r="Z198" s="195" t="s">
        <v>16</v>
      </c>
      <c r="AA198" s="195" t="s">
        <v>22</v>
      </c>
      <c r="AB198" s="196" t="s">
        <v>17</v>
      </c>
    </row>
    <row r="199" s="217" customFormat="true" ht="15" customHeight="true" x14ac:dyDescent="0.2">
      <c r="A199" s="745" t="s">
        <v>10</v>
      </c>
      <c r="B199" s="746"/>
      <c r="C199" s="305">
        <v>2000</v>
      </c>
      <c r="D199" s="209">
        <f ca="true">IF((D201+H201)&gt;100,D201*100/(D201+H201),D201)</f>
        <v>46.661394543031747</v>
      </c>
      <c r="E199" s="210">
        <f ca="true">D199*AVERAGEIF(E205:E216,"&gt;0")/100</f>
        <v>37.619636842309312</v>
      </c>
      <c r="F199" s="211">
        <f ca="true">D199*(100-AVERAGEIF(E205:E216,"&gt;0"))/100</f>
        <v>9.0417577007224352</v>
      </c>
      <c r="G199" s="212">
        <f ca="true">100-(E199+F199+H199)</f>
        <v>24.842538658336707</v>
      </c>
      <c r="H199" s="213">
        <f ca="true">IF((D201+H201)&gt;100,H201*100/(D201+H201),H201)</f>
        <v>28.496066798631546</v>
      </c>
      <c r="I199" s="209">
        <f ca="true">IF((I201+M201)&gt;100,I201*100/(I201+M201),I201)</f>
        <v>69.456028152963881</v>
      </c>
      <c r="J199" s="210">
        <f ca="true">I199*AVERAGEIF(J205:J216,"&gt;0")/100</f>
        <v>60.973290417401842</v>
      </c>
      <c r="K199" s="214">
        <f ca="true">I199*(100-AVERAGEIF(J205:J216,"&gt;0"))/100</f>
        <v>8.4827377355620364</v>
      </c>
      <c r="L199" s="215">
        <f ca="true">100-(J199+K199+M199)</f>
        <v>24.539141936199485</v>
      </c>
      <c r="M199" s="216">
        <f ca="true">IF((I201+M201)&gt;100,M201*100/(I201+M201),M201)</f>
        <v>6.0048299108366336</v>
      </c>
      <c r="N199" s="209">
        <f ca="true">IF((N201+R201)&gt;100,N201*100/(N201+R201),N201)</f>
        <v>78.918937163219653</v>
      </c>
      <c r="O199" s="210">
        <f ca="true">N199*AVERAGEIF(O205:O216,"&gt;0")/100</f>
        <v>73.760475380489339</v>
      </c>
      <c r="P199" s="214">
        <f ca="true">N199*(100-AVERAGEIF(O205:O216,"&gt;0"))/100</f>
        <v>5.1584617827303223</v>
      </c>
      <c r="Q199" s="215">
        <f ca="true">100-(O199+P199+R199)</f>
        <v>15.581241799342465</v>
      </c>
      <c r="R199" s="216">
        <f ca="true">IF((N201+R201)&gt;100,R201*100/(N201+R201),R201)</f>
        <v>5.4998210374378687</v>
      </c>
      <c r="S199" s="209">
        <f ca="true">IF((S201+W201)&gt;100,S201*100/(S201+W201),S201)</f>
        <v>92.346769663951363</v>
      </c>
      <c r="T199" s="210">
        <f ca="true">S199*AVERAGEIF(T205:T216,"&gt;0")/100</f>
        <v>89.611479557418974</v>
      </c>
      <c r="U199" s="214">
        <f ca="true">S199*(100-AVERAGEIF(T205:T216,"&gt;0"))/100</f>
        <v>2.7352901065323993</v>
      </c>
      <c r="V199" s="215">
        <f ca="true">100-(T199+U199+W199)</f>
        <v>5.9609205140182979</v>
      </c>
      <c r="W199" s="216">
        <f ca="true">IF((S201+W201)&gt;100,W201*100/(S201+W201),W201)</f>
        <v>1.6923098220303245</v>
      </c>
      <c r="X199" s="209">
        <f ca="true">IF((X201+AB201)&gt;100,X201*100/(X201+AB201),X201)</f>
        <v>99.120151685540975</v>
      </c>
      <c r="Y199" s="210">
        <f ca="true">X199*AVERAGEIF(Y205:Y216,"&gt;0")/100</f>
        <v>97.242548436431335</v>
      </c>
      <c r="Z199" s="214">
        <f ca="true">X199*(100-AVERAGEIF(Y205:Y216,"&gt;0"))/100</f>
        <v>1.8776032491096419</v>
      </c>
      <c r="AA199" s="215">
        <f ca="true">100-(Y199+Z199+AB199)</f>
        <v>0.78852947439553134</v>
      </c>
      <c r="AB199" s="216">
        <f ca="true">IF((X201+AB201)&gt;100,AB201*100/(X201+AB201),AB201)</f>
        <v>9.1318840063491891E-2</v>
      </c>
    </row>
    <row r="200" s="217" customFormat="true" ht="15" customHeight="true" x14ac:dyDescent="0.2">
      <c r="A200" s="747"/>
      <c r="B200" s="748"/>
      <c r="C200" s="306">
        <v>2020</v>
      </c>
      <c r="D200" s="218">
        <f ca="true">IF((D202+H202)&gt;100,D202*100/(D202+H202),D202)</f>
        <v>100</v>
      </c>
      <c r="E200" s="219">
        <f ca="true">D200*AVERAGEIF(E205:E216,"&gt;0")/100</f>
        <v>80.622615784909712</v>
      </c>
      <c r="F200" s="220">
        <f ca="true">D200*(100-AVERAGEIF(E205:E216,"&gt;0"))/100</f>
        <v>19.377384215090288</v>
      </c>
      <c r="G200" s="221">
        <f ca="true">100-(E200+F200+H200)</f>
        <v>0</v>
      </c>
      <c r="H200" s="222">
        <f ca="true">IF((D202+H202)&gt;100,H202*100/(D202+H202),H202)</f>
        <v>0</v>
      </c>
      <c r="I200" s="218">
        <f ca="true">IF((I202+M202)&gt;100,I202*100/(I202+M202),I202)</f>
        <v>100</v>
      </c>
      <c r="J200" s="219">
        <f ca="true">I200*AVERAGEIF(J205:J216,"&gt;0")/100</f>
        <v>87.786894872709397</v>
      </c>
      <c r="K200" s="220">
        <f ca="true">I200*(100-AVERAGEIF(J205:J216,"&gt;0"))/100</f>
        <v>12.213105127290603</v>
      </c>
      <c r="L200" s="221">
        <f ca="true">100-(J200+K200+M200)</f>
        <v>0</v>
      </c>
      <c r="M200" s="222">
        <f ca="true">IF((I202+M202)&gt;100,M202*100/(I202+M202),M202)</f>
        <v>0</v>
      </c>
      <c r="N200" s="218">
        <f ca="true">IF((N202+R202)&gt;100,N202*100/(N202+R202),N202)</f>
        <v>100</v>
      </c>
      <c r="O200" s="219">
        <f ca="true">N200*AVERAGEIF(O205:O216,"&gt;0")/100</f>
        <v>93.463594457612089</v>
      </c>
      <c r="P200" s="220">
        <f ca="true">N200*(100-AVERAGEIF(O205:O216,"&gt;0"))/100</f>
        <v>6.5364055423879108</v>
      </c>
      <c r="Q200" s="221">
        <f ca="true">100-(O200+P200+R200)</f>
        <v>0</v>
      </c>
      <c r="R200" s="222">
        <f ca="true">IF((N202+R202)&gt;100,R202*100/(N202+R202),R202)</f>
        <v>0</v>
      </c>
      <c r="S200" s="218">
        <f ca="true">IF((S202+W202)&gt;100,S202*100/(S202+W202),S202)</f>
        <v>100</v>
      </c>
      <c r="T200" s="219">
        <f ca="true">S200*AVERAGEIF(T205:T216,"&gt;0")/100</f>
        <v>97.038022968766441</v>
      </c>
      <c r="U200" s="220">
        <f ca="true">S200*(100-AVERAGEIF(T205:T216,"&gt;0"))/100</f>
        <v>2.9619770312335589</v>
      </c>
      <c r="V200" s="221">
        <f ca="true">100-(T200+U200+W200)</f>
        <v>0</v>
      </c>
      <c r="W200" s="222">
        <f ca="true">IF((S202+W202)&gt;100,W202*100/(S202+W202),W202)</f>
        <v>0</v>
      </c>
      <c r="X200" s="218">
        <f ca="true">IF((X202+AB202)&gt;100,X202*100/(X202+AB202),X202)</f>
        <v>99.665885927803572</v>
      </c>
      <c r="Y200" s="219">
        <f ca="true">X200*AVERAGEIF(Y205:Y216,"&gt;0")/100</f>
        <v>97.777944998928547</v>
      </c>
      <c r="Z200" s="220">
        <f ca="true">X200*(100-AVERAGEIF(Y205:Y216,"&gt;0"))/100</f>
        <v>1.8879409288750384</v>
      </c>
      <c r="AA200" s="221">
        <f ca="true">100-(Y200+Z200+AB200)</f>
        <v>0.29793113556748096</v>
      </c>
      <c r="AB200" s="222">
        <f ca="true">IF((X202+AB202)&gt;100,AB202*100/(X202+AB202),AB202)</f>
        <v>3.6182936628930129E-2</v>
      </c>
    </row>
    <row r="201" hidden="true" x14ac:dyDescent="0.2">
      <c r="A201" s="749" t="s">
        <v>12</v>
      </c>
      <c r="B201" s="750"/>
      <c r="C201" s="223">
        <f>MinRegYear(C199,C205:C216)</f>
        <v>2003</v>
      </c>
      <c r="D201" s="224">
        <f ca="true">IF(MAX(C205:C216)-MIN(C205:C216)&lt;5,AVERAGEIF(C205:C216,"&gt;0",D205:D216),
IF(FORECAST($C201,D$205:D$216,$C$205:$C$216)&lt;0,0,
IF(FORECAST($C201,D$205:D$216,$C$205:$C$216)&gt;100,100,
FORECAST($C201,D$205:D$216,$C$205:$C$216))))</f>
        <v>46.661394543031747</v>
      </c>
      <c r="E201" s="225"/>
      <c r="F201" s="226"/>
      <c r="G201" s="226"/>
      <c r="H201" s="227">
        <f ca="true">IF(MAX(C205:C216)-MIN(C205:C216)&lt;5,AVERAGEIF(C205:C216,"&gt;0",H205:H216),
IF(FORECAST($C201,H$205:H$216,$C$205:$C$216)&lt;0,0,
IF(FORECAST($C201,H$205:H$216,$C$205:$C$216)&gt;100,100,
FORECAST($C201,H$205:H$216,$C$205:$C$216))))</f>
        <v>28.496066798631546</v>
      </c>
      <c r="I201" s="224">
        <f ca="true">IF(MAX(C205:C216)-MIN(C205:C216)&lt;5,AVERAGEIF(C205:C216,"&gt;0",I205:I216),
IF(FORECAST($C201,I$205:I$216,$C$205:$C$216)&lt;0,0,
IF(FORECAST($C201,I$205:I$216,$C$205:$C$216)&gt;100,100,
FORECAST($C201,I$205:I$216,$C$205:$C$216))))</f>
        <v>69.456028152963881</v>
      </c>
      <c r="J201" s="225"/>
      <c r="K201" s="226"/>
      <c r="L201" s="226"/>
      <c r="M201" s="227">
        <f ca="true">IF(MAX(C205:C216)-MIN(C205:C216)&lt;5,AVERAGEIF(C205:C216,"&gt;0",M205:M216),
IF(FORECAST($C201,M$205:M$216,$C$205:$C$216)&lt;0,0,
IF(FORECAST($C201,M$205:M$216,$C$205:$C$216)&gt;100,100,
FORECAST($C201,M$205:M$216,$C$205:$C$216))))</f>
        <v>6.0048299108366336</v>
      </c>
      <c r="N201" s="224">
        <f ca="true">IF(MAX(C205:C216)-MIN(C205:C216)&lt;5,AVERAGEIF(C205:C216,"&gt;0",N205:N216),
IF(FORECAST($C201,N$205:N$216,$C$205:$C$216)&lt;0,0,
IF(FORECAST($C201,N$205:N$216,$C$205:$C$216)&gt;100,100,
FORECAST($C201,N$205:N$216,$C$205:$C$216))))</f>
        <v>78.918937163219653</v>
      </c>
      <c r="O201" s="225"/>
      <c r="P201" s="226"/>
      <c r="Q201" s="226"/>
      <c r="R201" s="227">
        <f ca="true">IF(MAX(C205:C216)-MIN(C205:C216)&lt;5,AVERAGEIF(C205:C216,"&gt;0",R205:R216),
IF(FORECAST($C201,R$205:R$216,$C$205:$C$216)&lt;0,0,
IF(FORECAST($C201,R$205:R$216,$C$205:$C$216)&gt;100,100,
FORECAST($C201,R$205:R$216,$C$205:$C$216))))</f>
        <v>5.4998210374378687</v>
      </c>
      <c r="S201" s="224">
        <f ca="true">IF(MAX(C205:C216)-MIN(C205:C216)&lt;5,AVERAGEIF(C205:C216,"&gt;0",S205:S216),
IF(FORECAST($C201,S$205:S$216,$C$205:$C$216)&lt;0,0,
IF(FORECAST($C201,S$205:S$216,$C$205:$C$216)&gt;100,100,
FORECAST($C201,S$205:S$216,$C$205:$C$216))))</f>
        <v>92.346769663951363</v>
      </c>
      <c r="T201" s="225"/>
      <c r="U201" s="226"/>
      <c r="V201" s="226"/>
      <c r="W201" s="227">
        <f ca="true">IF(MAX(C205:C216)-MIN(C205:C216)&lt;5,AVERAGEIF(C205:C216,"&gt;0",W205:W216),
IF(FORECAST($C201,W$205:W$216,$C$205:$C$216)&lt;0,0,
IF(FORECAST($C201,W$205:W$216,$C$205:$C$216)&gt;100,100,
FORECAST($C201,W$205:W$216,$C$205:$C$216))))</f>
        <v>1.6923098220303245</v>
      </c>
      <c r="X201" s="224">
        <f ca="true">IF(MAX(C205:C216)-MIN(C205:C216)&lt;5,AVERAGEIF(C205:C216,"&gt;0",X205:X216),
IF(FORECAST($C201,X$205:X$216,$C$205:$C$216)&lt;0,0,
IF(FORECAST($C201,X$205:X$216,$C$205:$C$216)&gt;100,100,
FORECAST($C201,X$205:X$216,$C$205:$C$216))))</f>
        <v>99.120151685540975</v>
      </c>
      <c r="Y201" s="225"/>
      <c r="Z201" s="226"/>
      <c r="AA201" s="226"/>
      <c r="AB201" s="227">
        <f ca="true">IF(MAX(C205:C216)-MIN(C205:C216)&lt;5,AVERAGEIF(C205:C216,"&gt;0",AB205:AB216),
IF(FORECAST($C201,AB$205:AB$216,$C$205:$C$216)&lt;0,0,
IF(FORECAST($C201,AB$205:AB$216,$C$205:$C$216)&gt;100,100,
FORECAST($C201,AB$205:AB$216,$C$205:$C$216))))</f>
        <v>9.1318840063491891E-2</v>
      </c>
    </row>
    <row r="202" hidden="true" x14ac:dyDescent="0.2">
      <c r="A202" s="751"/>
      <c r="B202" s="752"/>
      <c r="C202" s="202">
        <f>MaxRegYear(C200,C205:C216)</f>
        <v>2019</v>
      </c>
      <c r="D202" s="228">
        <f ca="true">IF(MAX(C205:C216)-MIN(C205:C216)&lt;5,AVERAGEIF(C205:C216,"&gt;0",D205:D216),
IF(FORECAST($C202,D$205:D$216,$C$205:$C$216)&lt;0,0,
IF(FORECAST($C202,D$205:D$216,$C$205:$C$216)&gt;100,100,
FORECAST($C202,D$205:D$216,$C$205:$C$216))))</f>
        <v>100</v>
      </c>
      <c r="E202" s="229"/>
      <c r="F202" s="230"/>
      <c r="G202" s="230"/>
      <c r="H202" s="231">
        <f ca="true">IF(MAX(C205:C216)-MIN(C205:C216)&lt;5,AVERAGEIF(C205:C216,"&gt;0",H205:H216),
IF(FORECAST($C202,H$205:H$216,$C$205:$C$216)&lt;0,0,
IF(FORECAST($C202,H$205:H$216,$C$205:$C$216)&gt;100,100,
FORECAST($C202,H$205:H$216,$C$205:$C$216))))</f>
        <v>0</v>
      </c>
      <c r="I202" s="228">
        <f ca="true">IF(MAX(C205:C216)-MIN(C205:C216)&lt;5,AVERAGEIF(C205:C216,"&gt;0",I205:I216),
IF(FORECAST($C202,I$205:I$216,$C$205:$C$216)&lt;0,0,
IF(FORECAST($C202,I$205:I$216,$C$205:$C$216)&gt;100,100,
FORECAST($C202,I$205:I$216,$C$205:$C$216))))</f>
        <v>100</v>
      </c>
      <c r="J202" s="229"/>
      <c r="K202" s="230"/>
      <c r="L202" s="230"/>
      <c r="M202" s="231">
        <f ca="true">IF(MAX(C205:C216)-MIN(C205:C216)&lt;5,AVERAGEIF(C205:C216,"&gt;0",M205:M216),
IF(FORECAST($C202,M$205:M$216,$C$205:$C$216)&lt;0,0,
IF(FORECAST($C202,M$205:M$216,$C$205:$C$216)&gt;100,100,
FORECAST($C202,M$205:M$216,$C$205:$C$216))))</f>
        <v>0</v>
      </c>
      <c r="N202" s="228">
        <f ca="true">IF(MAX(C205:C216)-MIN(C205:C216)&lt;5,AVERAGEIF(C205:C216,"&gt;0",N205:N216),
IF(FORECAST($C202,N$205:N$216,$C$205:$C$216)&lt;0,0,
IF(FORECAST($C202,N$205:N$216,$C$205:$C$216)&gt;100,100,
FORECAST($C202,N$205:N$216,$C$205:$C$216))))</f>
        <v>100</v>
      </c>
      <c r="O202" s="229"/>
      <c r="P202" s="230"/>
      <c r="Q202" s="230"/>
      <c r="R202" s="231">
        <f ca="true">IF(MAX(C205:C216)-MIN(C205:C216)&lt;5,AVERAGEIF(C205:C216,"&gt;0",R205:R216),
IF(FORECAST($C202,R$205:R$216,$C$205:$C$216)&lt;0,0,
IF(FORECAST($C202,R$205:R$216,$C$205:$C$216)&gt;100,100,
FORECAST($C202,R$205:R$216,$C$205:$C$216))))</f>
        <v>0</v>
      </c>
      <c r="S202" s="228">
        <f ca="true">IF(MAX(C205:C216)-MIN(C205:C216)&lt;5,AVERAGEIF(C205:C216,"&gt;0",S205:S216),
IF(FORECAST($C202,S$205:S$216,$C$205:$C$216)&lt;0,0,
IF(FORECAST($C202,S$205:S$216,$C$205:$C$216)&gt;100,100,
FORECAST($C202,S$205:S$216,$C$205:$C$216))))</f>
        <v>100</v>
      </c>
      <c r="T202" s="229"/>
      <c r="U202" s="230"/>
      <c r="V202" s="230"/>
      <c r="W202" s="231">
        <f ca="true">IF(MAX(C205:C216)-MIN(C205:C216)&lt;5,AVERAGEIF(C205:C216,"&gt;0",W205:W216),
IF(FORECAST($C202,W$205:W$216,$C$205:$C$216)&lt;0,0,
IF(FORECAST($C202,W$205:W$216,$C$205:$C$216)&gt;100,100,
FORECAST($C202,W$205:W$216,$C$205:$C$216))))</f>
        <v>0</v>
      </c>
      <c r="X202" s="228">
        <f ca="true">IF(MAX(C205:C216)-MIN(C205:C216)&lt;5,AVERAGEIF(C205:C216,"&gt;0",X205:X216),
IF(FORECAST($C202,X$205:X$216,$C$205:$C$216)&lt;0,0,
IF(FORECAST($C202,X$205:X$216,$C$205:$C$216)&gt;100,100,
FORECAST($C202,X$205:X$216,$C$205:$C$216))))</f>
        <v>99.665885927803572</v>
      </c>
      <c r="Y202" s="229"/>
      <c r="Z202" s="230"/>
      <c r="AA202" s="230"/>
      <c r="AB202" s="231">
        <f ca="true">IF(MAX(C205:C216)-MIN(C205:C216)&lt;5,AVERAGEIF(C205:C216,"&gt;0",AB205:AB216),
IF(FORECAST($C202,AB$205:AB$216,$C$205:$C$216)&lt;0,0,
IF(FORECAST($C202,AB$205:AB$216,$C$205:$C$216)&gt;100,100,
FORECAST($C202,AB$205:AB$216,$C$205:$C$216))))</f>
        <v>3.6182936628930129E-2</v>
      </c>
    </row>
    <row r="203" ht="9" customHeight="true" x14ac:dyDescent="0.2">
      <c r="D203" s="232"/>
      <c r="I203" s="232"/>
      <c r="K203" s="192"/>
      <c r="L203" s="192"/>
      <c r="N203" s="232"/>
      <c r="P203" s="192"/>
      <c r="Q203" s="192"/>
      <c r="S203" s="232"/>
      <c r="U203" s="192"/>
      <c r="V203" s="192"/>
      <c r="X203" s="232"/>
      <c r="Z203" s="192"/>
      <c r="AA203" s="192"/>
      <c r="AB203" s="233"/>
    </row>
    <row r="204" s="261" customFormat="true" ht="22.5" customHeight="true" x14ac:dyDescent="0.2">
      <c r="B204" s="234" t="s">
        <v>8</v>
      </c>
      <c r="C204" s="235" t="s">
        <v>9</v>
      </c>
      <c r="D204" s="236" t="s">
        <v>14</v>
      </c>
      <c r="E204" s="728" t="s">
        <v>526</v>
      </c>
      <c r="F204" s="315"/>
      <c r="G204" s="315"/>
      <c r="H204" s="238" t="s">
        <v>17</v>
      </c>
      <c r="I204" s="236" t="s">
        <v>14</v>
      </c>
      <c r="J204" s="728" t="s">
        <v>526</v>
      </c>
      <c r="K204" s="315"/>
      <c r="L204" s="315"/>
      <c r="M204" s="238" t="s">
        <v>17</v>
      </c>
      <c r="N204" s="236" t="s">
        <v>14</v>
      </c>
      <c r="O204" s="728" t="s">
        <v>526</v>
      </c>
      <c r="P204" s="315"/>
      <c r="Q204" s="315"/>
      <c r="R204" s="238" t="s">
        <v>17</v>
      </c>
      <c r="S204" s="236" t="s">
        <v>14</v>
      </c>
      <c r="T204" s="728" t="s">
        <v>526</v>
      </c>
      <c r="U204" s="315"/>
      <c r="V204" s="315"/>
      <c r="W204" s="238" t="s">
        <v>17</v>
      </c>
      <c r="X204" s="236" t="s">
        <v>14</v>
      </c>
      <c r="Y204" s="728" t="s">
        <v>526</v>
      </c>
      <c r="Z204" s="315"/>
      <c r="AA204" s="315"/>
      <c r="AB204" s="238" t="s">
        <v>17</v>
      </c>
      <c r="AD204" s="316"/>
    </row>
    <row r="205" x14ac:dyDescent="0.2">
      <c r="A205" s="240"/>
      <c r="B205" s="478" t="s">
        <v>180</v>
      </c>
      <c r="C205" s="479">
        <v>2005</v>
      </c>
      <c r="D205" s="154">
        <f t="shared" ref="D205:D216" ca="true" si="50">IF(ISERROR(INDIRECT(CONCATENATE($B205,"!H16"))),"",INDIRECT(CONCATENATE($B205,"!H16")))</f>
        <v>50.424754887085278</v>
      </c>
      <c r="E205" s="244">
        <f t="shared" ref="E205:E216" ca="true" si="51">IF(ISERROR(INDIRECT(CONCATENATE($B205,"!H23"))),"",INDIRECT(CONCATENATE($B205,"!H23")))</f>
        <v>72.08924412635281</v>
      </c>
      <c r="F205" s="242"/>
      <c r="G205" s="242"/>
      <c r="H205" s="243">
        <f t="shared" ref="H205:H216" ca="true" si="52">IF(ISERROR(INDIRECT(CONCATENATE($B205,"!H21"))),"",INDIRECT(CONCATENATE($B205,"!H21")))</f>
        <v>30.427287694821725</v>
      </c>
      <c r="I205" s="154">
        <f t="shared" ref="I205:I216" ca="true" si="53">IF(ISERROR(INDIRECT(CONCATENATE($B205,"!I16"))),"",INDIRECT(CONCATENATE($B205,"!I16")))</f>
        <v>74.253780795656724</v>
      </c>
      <c r="J205" s="244">
        <f t="shared" ref="J205:J216" ca="true" si="54">IF(ISERROR(INDIRECT(CONCATENATE($B205,"!I23"))),"",INDIRECT(CONCATENATE($B205,"!I23")))</f>
        <v>83.658649413715565</v>
      </c>
      <c r="K205" s="242"/>
      <c r="L205" s="242"/>
      <c r="M205" s="243">
        <f t="shared" ref="M205:M216" ca="true" si="55">IF(ISERROR(INDIRECT(CONCATENATE($B205,"!I21"))),"",INDIRECT(CONCATENATE($B205,"!I21")))</f>
        <v>6.485353457964556</v>
      </c>
      <c r="N205" s="154">
        <f t="shared" ref="N205:N216" ca="true" si="56">IF(ISERROR(INDIRECT(CONCATENATE($B205,"!J16"))),"",INDIRECT(CONCATENATE($B205,"!J16")))</f>
        <v>81.24396117615342</v>
      </c>
      <c r="O205" s="244">
        <f t="shared" ref="O205:O216" ca="true" si="57">IF(ISERROR(INDIRECT(CONCATENATE($B205,"!J23"))),"",INDIRECT(CONCATENATE($B205,"!J23")))</f>
        <v>90.987211195569003</v>
      </c>
      <c r="P205" s="242"/>
      <c r="Q205" s="242"/>
      <c r="R205" s="243">
        <f t="shared" ref="R205:R216" ca="true" si="58">IF(ISERROR(INDIRECT(CONCATENATE($B205,"!J21"))),"",INDIRECT(CONCATENATE($B205,"!J21")))</f>
        <v>6.172148540320074</v>
      </c>
      <c r="S205" s="154">
        <f t="shared" ref="S205:S216" ca="true" si="59">IF(ISERROR(INDIRECT(CONCATENATE($B205,"!K16"))),"",INDIRECT(CONCATENATE($B205,"!K16")))</f>
        <v>93.456422530016198</v>
      </c>
      <c r="T205" s="244">
        <f t="shared" ref="T205:T216" ca="true" si="60">IF(ISERROR(INDIRECT(CONCATENATE($B205,"!K23"))),"",INDIRECT(CONCATENATE($B205,"!K23")))</f>
        <v>96.770367020053243</v>
      </c>
      <c r="U205" s="242"/>
      <c r="V205" s="242"/>
      <c r="W205" s="243">
        <f t="shared" ref="W205:W216" ca="true" si="61">IF(ISERROR(INDIRECT(CONCATENATE($B205,"!K21"))),"",INDIRECT(CONCATENATE($B205,"!K21")))</f>
        <v>1.8831718320336952</v>
      </c>
      <c r="X205" s="154">
        <f t="shared" ref="X205:X216" ca="true" si="62">IF(ISERROR(INDIRECT(CONCATENATE($B205,"!L16"))),"",INDIRECT(CONCATENATE($B205,"!L16")))</f>
        <v>99.900285330873601</v>
      </c>
      <c r="Y205" s="244">
        <f t="shared" ref="Y205:Y216" ca="true" si="63">IF(ISERROR(INDIRECT(CONCATENATE($B205,"!L23"))),"",INDIRECT(CONCATENATE($B205,"!L23")))</f>
        <v>100</v>
      </c>
      <c r="Z205" s="242"/>
      <c r="AA205" s="242"/>
      <c r="AB205" s="243">
        <f t="shared" ref="AB205:AB216" ca="true" si="64">IF(ISERROR(INDIRECT(CONCATENATE($B205,"!L221"))),"",INDIRECT(CONCATENATE($B205,"!L21")))</f>
        <v>0</v>
      </c>
    </row>
    <row r="206" x14ac:dyDescent="0.2">
      <c r="A206" s="240"/>
      <c r="B206" s="480" t="s">
        <v>308</v>
      </c>
      <c r="C206" s="481">
        <v>2010</v>
      </c>
      <c r="D206" s="155">
        <f t="shared" ca="true" si="50"/>
        <v>73.653464733524132</v>
      </c>
      <c r="E206" s="244">
        <f t="shared" ca="true" si="51"/>
        <v>82.855218800943462</v>
      </c>
      <c r="F206" s="242"/>
      <c r="G206" s="242"/>
      <c r="H206" s="245">
        <f t="shared" ca="true" si="52"/>
        <v>2.1365342440130348</v>
      </c>
      <c r="I206" s="155">
        <f t="shared" ca="true" si="53"/>
        <v>78.024644476588975</v>
      </c>
      <c r="J206" s="244">
        <f t="shared" ca="true" si="54"/>
        <v>88.047058860888583</v>
      </c>
      <c r="K206" s="242"/>
      <c r="L206" s="242"/>
      <c r="M206" s="245">
        <f t="shared" ca="true" si="55"/>
        <v>0.33521825344296735</v>
      </c>
      <c r="N206" s="155">
        <f t="shared" ca="true" si="56"/>
        <v>87.652310322728766</v>
      </c>
      <c r="O206" s="244">
        <f t="shared" ca="true" si="57"/>
        <v>93.82859477957507</v>
      </c>
      <c r="P206" s="242"/>
      <c r="Q206" s="242"/>
      <c r="R206" s="245">
        <f t="shared" ca="true" si="58"/>
        <v>0</v>
      </c>
      <c r="S206" s="155">
        <f t="shared" ca="true" si="59"/>
        <v>94.877904982865942</v>
      </c>
      <c r="T206" s="244">
        <f t="shared" ca="true" si="60"/>
        <v>97.422061700757752</v>
      </c>
      <c r="U206" s="242"/>
      <c r="V206" s="242"/>
      <c r="W206" s="245">
        <f t="shared" ca="true" si="61"/>
        <v>0</v>
      </c>
      <c r="X206" s="155">
        <f t="shared" ca="true" si="62"/>
        <v>97.729286645598108</v>
      </c>
      <c r="Y206" s="244">
        <f t="shared" ca="true" si="63"/>
        <v>97.665255460651139</v>
      </c>
      <c r="Z206" s="242"/>
      <c r="AA206" s="242"/>
      <c r="AB206" s="245">
        <f t="shared" ca="true" si="64"/>
        <v>0.25500355338484715</v>
      </c>
    </row>
    <row r="207" x14ac:dyDescent="0.2">
      <c r="A207" s="240"/>
      <c r="B207" s="480" t="s">
        <v>371</v>
      </c>
      <c r="C207" s="481">
        <v>2012</v>
      </c>
      <c r="D207" s="155">
        <f t="shared" ca="true" si="50"/>
        <v>88.595477773331979</v>
      </c>
      <c r="E207" s="244">
        <f t="shared" ca="true" si="51"/>
        <v>86.036012662659729</v>
      </c>
      <c r="F207" s="242"/>
      <c r="G207" s="242"/>
      <c r="H207" s="245">
        <f t="shared" ca="true" si="52"/>
        <v>6.3145606264037299</v>
      </c>
      <c r="I207" s="155">
        <f t="shared" ca="true" si="53"/>
        <v>99.600849477224941</v>
      </c>
      <c r="J207" s="244">
        <f t="shared" ca="true" si="54"/>
        <v>91.430786495445801</v>
      </c>
      <c r="K207" s="242"/>
      <c r="L207" s="242"/>
      <c r="M207" s="245">
        <f t="shared" ca="true" si="55"/>
        <v>0.39982140295539453</v>
      </c>
      <c r="N207" s="155">
        <f t="shared" ca="true" si="56"/>
        <v>99.981339948468289</v>
      </c>
      <c r="O207" s="244">
        <f t="shared" ca="true" si="57"/>
        <v>95.585312628617757</v>
      </c>
      <c r="P207" s="242"/>
      <c r="Q207" s="242"/>
      <c r="R207" s="245">
        <f t="shared" ca="true" si="58"/>
        <v>0</v>
      </c>
      <c r="S207" s="155">
        <f t="shared" ca="true" si="59"/>
        <v>99.217958217095287</v>
      </c>
      <c r="T207" s="244">
        <f t="shared" ca="true" si="60"/>
        <v>97.10148505295318</v>
      </c>
      <c r="U207" s="242"/>
      <c r="V207" s="242"/>
      <c r="W207" s="245">
        <f t="shared" ca="true" si="61"/>
        <v>0</v>
      </c>
      <c r="X207" s="155">
        <f t="shared" ca="true" si="62"/>
        <v>100</v>
      </c>
      <c r="Y207" s="244">
        <f t="shared" ca="true" si="63"/>
        <v>100</v>
      </c>
      <c r="Z207" s="242"/>
      <c r="AA207" s="242"/>
      <c r="AB207" s="245">
        <f t="shared" ca="true" si="64"/>
        <v>0</v>
      </c>
      <c r="AD207" s="246"/>
    </row>
    <row r="208" x14ac:dyDescent="0.2">
      <c r="A208" s="240"/>
      <c r="B208" s="480" t="s">
        <v>458</v>
      </c>
      <c r="C208" s="481">
        <v>2017</v>
      </c>
      <c r="D208" s="155">
        <f t="shared" ca="true" si="50"/>
        <v>94.317706300514558</v>
      </c>
      <c r="E208" s="244">
        <f t="shared" ca="true" si="51"/>
        <v>81.509987549682833</v>
      </c>
      <c r="F208" s="242"/>
      <c r="G208" s="242"/>
      <c r="H208" s="245">
        <f t="shared" ca="true" si="52"/>
        <v>1.2754824627281145</v>
      </c>
      <c r="I208" s="155">
        <f t="shared" ca="true" si="53"/>
        <v>98.698045346856674</v>
      </c>
      <c r="J208" s="244">
        <f t="shared" ca="true" si="54"/>
        <v>88.011084720787679</v>
      </c>
      <c r="K208" s="242"/>
      <c r="L208" s="242"/>
      <c r="M208" s="245">
        <f t="shared" ca="true" si="55"/>
        <v>0</v>
      </c>
      <c r="N208" s="155">
        <f t="shared" ca="true" si="56"/>
        <v>99.502113937192334</v>
      </c>
      <c r="O208" s="244">
        <f t="shared" ca="true" si="57"/>
        <v>93.453259226686527</v>
      </c>
      <c r="P208" s="242"/>
      <c r="Q208" s="242"/>
      <c r="R208" s="245">
        <f t="shared" ca="true" si="58"/>
        <v>0.1173261410468675</v>
      </c>
      <c r="S208" s="155">
        <f t="shared" ca="true" si="59"/>
        <v>99.567599540309686</v>
      </c>
      <c r="T208" s="244">
        <f t="shared" ca="true" si="60"/>
        <v>96.858178101301561</v>
      </c>
      <c r="U208" s="242"/>
      <c r="V208" s="242"/>
      <c r="W208" s="245">
        <f t="shared" ca="true" si="61"/>
        <v>0</v>
      </c>
      <c r="X208" s="155">
        <f t="shared" ca="true" si="62"/>
        <v>99.942503250217371</v>
      </c>
      <c r="Y208" s="244">
        <f t="shared" ca="true" si="63"/>
        <v>94.75766473395737</v>
      </c>
      <c r="Z208" s="242"/>
      <c r="AA208" s="242"/>
      <c r="AB208" s="245">
        <f t="shared" ca="true" si="64"/>
        <v>0</v>
      </c>
    </row>
    <row r="209" x14ac:dyDescent="0.2">
      <c r="A209" s="240"/>
      <c r="B209" s="480"/>
      <c r="C209" s="481"/>
      <c r="D209" s="155" t="str">
        <f t="shared" ca="true" si="50"/>
        <v/>
      </c>
      <c r="E209" s="244" t="str">
        <f t="shared" ca="true" si="51"/>
        <v/>
      </c>
      <c r="F209" s="242"/>
      <c r="G209" s="242"/>
      <c r="H209" s="245" t="str">
        <f t="shared" ca="true" si="52"/>
        <v/>
      </c>
      <c r="I209" s="155" t="str">
        <f t="shared" ca="true" si="53"/>
        <v/>
      </c>
      <c r="J209" s="244" t="str">
        <f t="shared" ca="true" si="54"/>
        <v/>
      </c>
      <c r="K209" s="242"/>
      <c r="L209" s="242"/>
      <c r="M209" s="245" t="str">
        <f t="shared" ca="true" si="55"/>
        <v/>
      </c>
      <c r="N209" s="155" t="str">
        <f t="shared" ca="true" si="56"/>
        <v/>
      </c>
      <c r="O209" s="244" t="str">
        <f t="shared" ca="true" si="57"/>
        <v/>
      </c>
      <c r="P209" s="242"/>
      <c r="Q209" s="242"/>
      <c r="R209" s="245" t="str">
        <f t="shared" ca="true" si="58"/>
        <v/>
      </c>
      <c r="S209" s="155" t="str">
        <f t="shared" ca="true" si="59"/>
        <v/>
      </c>
      <c r="T209" s="244" t="str">
        <f t="shared" ca="true" si="60"/>
        <v/>
      </c>
      <c r="U209" s="242"/>
      <c r="V209" s="242"/>
      <c r="W209" s="245" t="str">
        <f t="shared" ca="true" si="61"/>
        <v/>
      </c>
      <c r="X209" s="155" t="str">
        <f t="shared" ca="true" si="62"/>
        <v/>
      </c>
      <c r="Y209" s="244" t="str">
        <f t="shared" ca="true" si="63"/>
        <v/>
      </c>
      <c r="Z209" s="242"/>
      <c r="AA209" s="242"/>
      <c r="AB209" s="245" t="str">
        <f t="shared" ca="true" si="64"/>
        <v/>
      </c>
    </row>
    <row r="210" x14ac:dyDescent="0.2">
      <c r="A210" s="240"/>
      <c r="B210" s="480"/>
      <c r="C210" s="481"/>
      <c r="D210" s="155" t="str">
        <f t="shared" ca="true" si="50"/>
        <v/>
      </c>
      <c r="E210" s="244" t="str">
        <f t="shared" ca="true" si="51"/>
        <v/>
      </c>
      <c r="F210" s="242"/>
      <c r="G210" s="242"/>
      <c r="H210" s="245" t="str">
        <f t="shared" ca="true" si="52"/>
        <v/>
      </c>
      <c r="I210" s="155" t="str">
        <f t="shared" ca="true" si="53"/>
        <v/>
      </c>
      <c r="J210" s="244" t="str">
        <f t="shared" ca="true" si="54"/>
        <v/>
      </c>
      <c r="K210" s="242"/>
      <c r="L210" s="242"/>
      <c r="M210" s="245" t="str">
        <f t="shared" ca="true" si="55"/>
        <v/>
      </c>
      <c r="N210" s="155" t="str">
        <f t="shared" ca="true" si="56"/>
        <v/>
      </c>
      <c r="O210" s="244" t="str">
        <f t="shared" ca="true" si="57"/>
        <v/>
      </c>
      <c r="P210" s="242"/>
      <c r="Q210" s="242"/>
      <c r="R210" s="245" t="str">
        <f t="shared" ca="true" si="58"/>
        <v/>
      </c>
      <c r="S210" s="155" t="str">
        <f t="shared" ca="true" si="59"/>
        <v/>
      </c>
      <c r="T210" s="244" t="str">
        <f t="shared" ca="true" si="60"/>
        <v/>
      </c>
      <c r="U210" s="242"/>
      <c r="V210" s="242"/>
      <c r="W210" s="245" t="str">
        <f t="shared" ca="true" si="61"/>
        <v/>
      </c>
      <c r="X210" s="155" t="str">
        <f t="shared" ca="true" si="62"/>
        <v/>
      </c>
      <c r="Y210" s="244" t="str">
        <f t="shared" ca="true" si="63"/>
        <v/>
      </c>
      <c r="Z210" s="242"/>
      <c r="AA210" s="242"/>
      <c r="AB210" s="245" t="str">
        <f t="shared" ca="true" si="64"/>
        <v/>
      </c>
    </row>
    <row r="211" x14ac:dyDescent="0.2">
      <c r="A211" s="240"/>
      <c r="B211" s="480"/>
      <c r="C211" s="481"/>
      <c r="D211" s="155" t="str">
        <f t="shared" ca="true" si="50"/>
        <v/>
      </c>
      <c r="E211" s="244" t="str">
        <f t="shared" ca="true" si="51"/>
        <v/>
      </c>
      <c r="F211" s="242"/>
      <c r="G211" s="242"/>
      <c r="H211" s="245" t="str">
        <f t="shared" ca="true" si="52"/>
        <v/>
      </c>
      <c r="I211" s="155" t="str">
        <f t="shared" ca="true" si="53"/>
        <v/>
      </c>
      <c r="J211" s="244" t="str">
        <f t="shared" ca="true" si="54"/>
        <v/>
      </c>
      <c r="K211" s="242"/>
      <c r="L211" s="242"/>
      <c r="M211" s="245" t="str">
        <f t="shared" ca="true" si="55"/>
        <v/>
      </c>
      <c r="N211" s="155" t="str">
        <f t="shared" ca="true" si="56"/>
        <v/>
      </c>
      <c r="O211" s="244" t="str">
        <f t="shared" ca="true" si="57"/>
        <v/>
      </c>
      <c r="P211" s="242"/>
      <c r="Q211" s="242"/>
      <c r="R211" s="245" t="str">
        <f t="shared" ca="true" si="58"/>
        <v/>
      </c>
      <c r="S211" s="155" t="str">
        <f t="shared" ca="true" si="59"/>
        <v/>
      </c>
      <c r="T211" s="244" t="str">
        <f t="shared" ca="true" si="60"/>
        <v/>
      </c>
      <c r="U211" s="242"/>
      <c r="V211" s="242"/>
      <c r="W211" s="245" t="str">
        <f t="shared" ca="true" si="61"/>
        <v/>
      </c>
      <c r="X211" s="155" t="str">
        <f t="shared" ca="true" si="62"/>
        <v/>
      </c>
      <c r="Y211" s="244" t="str">
        <f t="shared" ca="true" si="63"/>
        <v/>
      </c>
      <c r="Z211" s="242"/>
      <c r="AA211" s="242"/>
      <c r="AB211" s="245" t="str">
        <f t="shared" ca="true" si="64"/>
        <v/>
      </c>
    </row>
    <row r="212" x14ac:dyDescent="0.2">
      <c r="A212" s="240"/>
      <c r="B212" s="480"/>
      <c r="C212" s="481"/>
      <c r="D212" s="155" t="str">
        <f t="shared" ca="true" si="50"/>
        <v/>
      </c>
      <c r="E212" s="244" t="str">
        <f t="shared" ca="true" si="51"/>
        <v/>
      </c>
      <c r="F212" s="242"/>
      <c r="G212" s="242"/>
      <c r="H212" s="245" t="str">
        <f t="shared" ca="true" si="52"/>
        <v/>
      </c>
      <c r="I212" s="155" t="str">
        <f t="shared" ca="true" si="53"/>
        <v/>
      </c>
      <c r="J212" s="244" t="str">
        <f t="shared" ca="true" si="54"/>
        <v/>
      </c>
      <c r="K212" s="242"/>
      <c r="L212" s="242"/>
      <c r="M212" s="245" t="str">
        <f t="shared" ca="true" si="55"/>
        <v/>
      </c>
      <c r="N212" s="155" t="str">
        <f t="shared" ca="true" si="56"/>
        <v/>
      </c>
      <c r="O212" s="244" t="str">
        <f t="shared" ca="true" si="57"/>
        <v/>
      </c>
      <c r="P212" s="242"/>
      <c r="Q212" s="242"/>
      <c r="R212" s="245" t="str">
        <f t="shared" ca="true" si="58"/>
        <v/>
      </c>
      <c r="S212" s="155" t="str">
        <f t="shared" ca="true" si="59"/>
        <v/>
      </c>
      <c r="T212" s="244" t="str">
        <f t="shared" ca="true" si="60"/>
        <v/>
      </c>
      <c r="U212" s="242"/>
      <c r="V212" s="242"/>
      <c r="W212" s="245" t="str">
        <f t="shared" ca="true" si="61"/>
        <v/>
      </c>
      <c r="X212" s="155" t="str">
        <f t="shared" ca="true" si="62"/>
        <v/>
      </c>
      <c r="Y212" s="244" t="str">
        <f t="shared" ca="true" si="63"/>
        <v/>
      </c>
      <c r="Z212" s="242"/>
      <c r="AA212" s="242"/>
      <c r="AB212" s="245" t="str">
        <f t="shared" ca="true" si="64"/>
        <v/>
      </c>
    </row>
    <row r="213" x14ac:dyDescent="0.2">
      <c r="A213" s="240"/>
      <c r="B213" s="480"/>
      <c r="C213" s="481"/>
      <c r="D213" s="155" t="str">
        <f t="shared" ca="true" si="50"/>
        <v/>
      </c>
      <c r="E213" s="244" t="str">
        <f t="shared" ca="true" si="51"/>
        <v/>
      </c>
      <c r="F213" s="242"/>
      <c r="G213" s="242"/>
      <c r="H213" s="245" t="str">
        <f t="shared" ca="true" si="52"/>
        <v/>
      </c>
      <c r="I213" s="155" t="str">
        <f t="shared" ca="true" si="53"/>
        <v/>
      </c>
      <c r="J213" s="244" t="str">
        <f t="shared" ca="true" si="54"/>
        <v/>
      </c>
      <c r="K213" s="242"/>
      <c r="L213" s="242"/>
      <c r="M213" s="245" t="str">
        <f t="shared" ca="true" si="55"/>
        <v/>
      </c>
      <c r="N213" s="155" t="str">
        <f t="shared" ca="true" si="56"/>
        <v/>
      </c>
      <c r="O213" s="244" t="str">
        <f t="shared" ca="true" si="57"/>
        <v/>
      </c>
      <c r="P213" s="242"/>
      <c r="Q213" s="242"/>
      <c r="R213" s="245" t="str">
        <f t="shared" ca="true" si="58"/>
        <v/>
      </c>
      <c r="S213" s="155" t="str">
        <f t="shared" ca="true" si="59"/>
        <v/>
      </c>
      <c r="T213" s="244" t="str">
        <f t="shared" ca="true" si="60"/>
        <v/>
      </c>
      <c r="U213" s="242"/>
      <c r="V213" s="242"/>
      <c r="W213" s="245" t="str">
        <f t="shared" ca="true" si="61"/>
        <v/>
      </c>
      <c r="X213" s="155" t="str">
        <f t="shared" ca="true" si="62"/>
        <v/>
      </c>
      <c r="Y213" s="244" t="str">
        <f t="shared" ca="true" si="63"/>
        <v/>
      </c>
      <c r="Z213" s="242"/>
      <c r="AA213" s="242"/>
      <c r="AB213" s="245" t="str">
        <f t="shared" ca="true" si="64"/>
        <v/>
      </c>
    </row>
    <row r="214" x14ac:dyDescent="0.2">
      <c r="A214" s="240"/>
      <c r="B214" s="480"/>
      <c r="C214" s="481"/>
      <c r="D214" s="155" t="str">
        <f t="shared" ca="true" si="50"/>
        <v/>
      </c>
      <c r="E214" s="244" t="str">
        <f t="shared" ca="true" si="51"/>
        <v/>
      </c>
      <c r="F214" s="242"/>
      <c r="G214" s="242"/>
      <c r="H214" s="245" t="str">
        <f t="shared" ca="true" si="52"/>
        <v/>
      </c>
      <c r="I214" s="155" t="str">
        <f t="shared" ca="true" si="53"/>
        <v/>
      </c>
      <c r="J214" s="244" t="str">
        <f t="shared" ca="true" si="54"/>
        <v/>
      </c>
      <c r="K214" s="242"/>
      <c r="L214" s="242"/>
      <c r="M214" s="245" t="str">
        <f t="shared" ca="true" si="55"/>
        <v/>
      </c>
      <c r="N214" s="155" t="str">
        <f t="shared" ca="true" si="56"/>
        <v/>
      </c>
      <c r="O214" s="244" t="str">
        <f t="shared" ca="true" si="57"/>
        <v/>
      </c>
      <c r="P214" s="242"/>
      <c r="Q214" s="242"/>
      <c r="R214" s="245" t="str">
        <f t="shared" ca="true" si="58"/>
        <v/>
      </c>
      <c r="S214" s="155" t="str">
        <f t="shared" ca="true" si="59"/>
        <v/>
      </c>
      <c r="T214" s="244" t="str">
        <f t="shared" ca="true" si="60"/>
        <v/>
      </c>
      <c r="U214" s="242"/>
      <c r="V214" s="242"/>
      <c r="W214" s="245" t="str">
        <f t="shared" ca="true" si="61"/>
        <v/>
      </c>
      <c r="X214" s="155" t="str">
        <f t="shared" ca="true" si="62"/>
        <v/>
      </c>
      <c r="Y214" s="244" t="str">
        <f t="shared" ca="true" si="63"/>
        <v/>
      </c>
      <c r="Z214" s="242"/>
      <c r="AA214" s="242"/>
      <c r="AB214" s="245" t="str">
        <f t="shared" ca="true" si="64"/>
        <v/>
      </c>
    </row>
    <row r="215" x14ac:dyDescent="0.2">
      <c r="A215" s="240"/>
      <c r="B215" s="480"/>
      <c r="C215" s="481"/>
      <c r="D215" s="155" t="str">
        <f t="shared" ca="true" si="50"/>
        <v/>
      </c>
      <c r="E215" s="244" t="str">
        <f t="shared" ca="true" si="51"/>
        <v/>
      </c>
      <c r="F215" s="242"/>
      <c r="G215" s="242"/>
      <c r="H215" s="245" t="str">
        <f t="shared" ca="true" si="52"/>
        <v/>
      </c>
      <c r="I215" s="155" t="str">
        <f t="shared" ca="true" si="53"/>
        <v/>
      </c>
      <c r="J215" s="244" t="str">
        <f t="shared" ca="true" si="54"/>
        <v/>
      </c>
      <c r="K215" s="242"/>
      <c r="L215" s="242"/>
      <c r="M215" s="245" t="str">
        <f t="shared" ca="true" si="55"/>
        <v/>
      </c>
      <c r="N215" s="155" t="str">
        <f t="shared" ca="true" si="56"/>
        <v/>
      </c>
      <c r="O215" s="244" t="str">
        <f t="shared" ca="true" si="57"/>
        <v/>
      </c>
      <c r="P215" s="242"/>
      <c r="Q215" s="242"/>
      <c r="R215" s="245" t="str">
        <f t="shared" ca="true" si="58"/>
        <v/>
      </c>
      <c r="S215" s="155" t="str">
        <f t="shared" ca="true" si="59"/>
        <v/>
      </c>
      <c r="T215" s="244" t="str">
        <f t="shared" ca="true" si="60"/>
        <v/>
      </c>
      <c r="U215" s="242"/>
      <c r="V215" s="242"/>
      <c r="W215" s="245" t="str">
        <f t="shared" ca="true" si="61"/>
        <v/>
      </c>
      <c r="X215" s="155" t="str">
        <f t="shared" ca="true" si="62"/>
        <v/>
      </c>
      <c r="Y215" s="244" t="str">
        <f t="shared" ca="true" si="63"/>
        <v/>
      </c>
      <c r="Z215" s="242"/>
      <c r="AA215" s="242"/>
      <c r="AB215" s="245" t="str">
        <f t="shared" ca="true" si="64"/>
        <v/>
      </c>
    </row>
    <row r="216" x14ac:dyDescent="0.2">
      <c r="A216" s="240"/>
      <c r="B216" s="482"/>
      <c r="C216" s="483"/>
      <c r="D216" s="156" t="str">
        <f t="shared" ca="true" si="50"/>
        <v/>
      </c>
      <c r="E216" s="247" t="str">
        <f t="shared" ca="true" si="51"/>
        <v/>
      </c>
      <c r="F216" s="248"/>
      <c r="G216" s="249"/>
      <c r="H216" s="250" t="str">
        <f t="shared" ca="true" si="52"/>
        <v/>
      </c>
      <c r="I216" s="156" t="str">
        <f t="shared" ca="true" si="53"/>
        <v/>
      </c>
      <c r="J216" s="247" t="str">
        <f t="shared" ca="true" si="54"/>
        <v/>
      </c>
      <c r="K216" s="248"/>
      <c r="L216" s="249"/>
      <c r="M216" s="250" t="str">
        <f t="shared" ca="true" si="55"/>
        <v/>
      </c>
      <c r="N216" s="156" t="str">
        <f t="shared" ca="true" si="56"/>
        <v/>
      </c>
      <c r="O216" s="247" t="str">
        <f t="shared" ca="true" si="57"/>
        <v/>
      </c>
      <c r="P216" s="248"/>
      <c r="Q216" s="249"/>
      <c r="R216" s="250" t="str">
        <f t="shared" ca="true" si="58"/>
        <v/>
      </c>
      <c r="S216" s="156" t="str">
        <f t="shared" ca="true" si="59"/>
        <v/>
      </c>
      <c r="T216" s="247" t="str">
        <f t="shared" ca="true" si="60"/>
        <v/>
      </c>
      <c r="U216" s="248"/>
      <c r="V216" s="249"/>
      <c r="W216" s="250" t="str">
        <f t="shared" ca="true" si="61"/>
        <v/>
      </c>
      <c r="X216" s="156" t="str">
        <f t="shared" ca="true" si="62"/>
        <v/>
      </c>
      <c r="Y216" s="247" t="str">
        <f t="shared" ca="true" si="63"/>
        <v/>
      </c>
      <c r="Z216" s="248"/>
      <c r="AA216" s="249"/>
      <c r="AB216" s="250" t="str">
        <f t="shared" ca="true" si="64"/>
        <v/>
      </c>
    </row>
    <row r="217" ht="11.25" customHeight="true" x14ac:dyDescent="0.2"/>
    <row r="218" ht="22.5" customHeight="true" x14ac:dyDescent="0.25">
      <c r="B218" s="756" t="str">
        <f>CONCATENATE("Urban use of drinking water sources,  ",C199,"–",C200)</f>
        <v>Urban use of drinking water sources,  2000–2020</v>
      </c>
      <c r="C218" s="757"/>
      <c r="D218" s="757"/>
      <c r="E218" s="757"/>
      <c r="F218" s="757"/>
      <c r="G218" s="757"/>
      <c r="H218" s="757"/>
      <c r="I218" s="757"/>
      <c r="J218" s="757"/>
      <c r="K218" s="757"/>
      <c r="L218" s="757"/>
      <c r="N218" s="251"/>
      <c r="O218" s="251"/>
      <c r="P218" s="251"/>
      <c r="Q218" s="251"/>
      <c r="R218" s="251"/>
      <c r="S218" s="739" t="s">
        <v>11</v>
      </c>
      <c r="T218" s="740"/>
      <c r="U218" s="740"/>
      <c r="V218" s="740"/>
      <c r="W218" s="741"/>
      <c r="X218" s="251"/>
      <c r="Y218" s="251"/>
      <c r="Z218" s="251"/>
      <c r="AA218" s="251"/>
      <c r="AB218" s="25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53"/>
      <c r="D253" s="253"/>
      <c r="E253" s="254" t="str">
        <f ca="true">IF(ISERROR(INDIRECT(CONCATENATE($B253,"!M18"))),"",INDIRECT(CONCATENATE($B253,"!M18")))</f>
        <v/>
      </c>
      <c r="F253" s="254" t="str">
        <f ca="true">IF(ISERROR(INDIRECT(CONCATENATE($B253,"!M19"))),"",INDIRECT(CONCATENATE($B253,"!M19")))</f>
        <v/>
      </c>
      <c r="G253" s="254" t="str">
        <f ca="true">IF(ISERROR(INDIRECT(CONCATENATE($B253,"!M20"))),"",INDIRECT(CONCATENATE($B253,"!M20")))</f>
        <v/>
      </c>
      <c r="H253" s="254" t="str">
        <f ca="true">IF(ISERROR(INDIRECT(CONCATENATE($B253,"!M21"))),"",INDIRECT(CONCATENATE($B253,"!M21")))</f>
        <v/>
      </c>
      <c r="I253" s="254"/>
      <c r="J253" s="254" t="str">
        <f ca="true">IF(ISERROR(INDIRECT(CONCATENATE($B253,"!N18"))),"",INDIRECT(CONCATENATE($B253,"!N18")))</f>
        <v/>
      </c>
      <c r="K253" s="254" t="str">
        <f ca="true">IF(ISERROR(INDIRECT(CONCATENATE($B253,"!N19"))),"",INDIRECT(CONCATENATE($B253,"!N19")))</f>
        <v/>
      </c>
      <c r="L253" s="254" t="str">
        <f ca="true">IF(ISERROR(INDIRECT(CONCATENATE($B253,"!N20"))),"",INDIRECT(CONCATENATE($B253,"!N20")))</f>
        <v/>
      </c>
      <c r="M253" s="254" t="str">
        <f ca="true">IF(ISERROR(INDIRECT(CONCATENATE($B253,"!N21"))),"",INDIRECT(CONCATENATE($B253,"!N21")))</f>
        <v/>
      </c>
      <c r="N253" s="254"/>
      <c r="O253" s="254" t="str">
        <f ca="true">IF(ISERROR(INDIRECT(CONCATENATE($B253,"!O18"))),"",INDIRECT(CONCATENATE($B253,"!O18")))</f>
        <v/>
      </c>
      <c r="P253" s="254" t="str">
        <f ca="true">IF(ISERROR(INDIRECT(CONCATENATE($B253,"!O19"))),"",INDIRECT(CONCATENATE($B253,"!O19")))</f>
        <v/>
      </c>
      <c r="Q253" s="254" t="str">
        <f ca="true">IF(ISERROR(INDIRECT(CONCATENATE($B253,"!O20"))),"",INDIRECT(CONCATENATE($B253,"!O20")))</f>
        <v/>
      </c>
      <c r="R253" s="254" t="str">
        <f ca="true">IF(ISERROR(INDIRECT(CONCATENATE($B253,"!O21"))),"",INDIRECT(CONCATENATE($B253,"!O21")))</f>
        <v/>
      </c>
      <c r="S253" s="254"/>
      <c r="T253" s="254" t="str">
        <f ca="true">IF(ISERROR(INDIRECT(CONCATENATE($B253,"!P18"))),"",INDIRECT(CONCATENATE($B253,"!P18")))</f>
        <v/>
      </c>
      <c r="U253" s="254" t="str">
        <f ca="true">IF(ISERROR(INDIRECT(CONCATENATE($B253,"!P19"))),"",INDIRECT(CONCATENATE($B253,"!P19")))</f>
        <v/>
      </c>
      <c r="V253" s="254" t="str">
        <f ca="true">IF(ISERROR(INDIRECT(CONCATENATE($B253,"!P20"))),"",INDIRECT(CONCATENATE($B253,"!P20")))</f>
        <v/>
      </c>
      <c r="W253" s="254" t="str">
        <f ca="true">IF(ISERROR(INDIRECT(CONCATENATE($B253,"!P21"))),"",INDIRECT(CONCATENATE($B253,"!P21")))</f>
        <v/>
      </c>
      <c r="X253" s="254"/>
      <c r="Y253" s="254" t="str">
        <f ca="true">IF(ISERROR(INDIRECT(CONCATENATE($B253,"!Q18"))),"",INDIRECT(CONCATENATE($B253,"!Q18")))</f>
        <v/>
      </c>
      <c r="Z253" s="254" t="str">
        <f ca="true">IF(ISERROR(INDIRECT(CONCATENATE($B253,"!Q19"))),"",INDIRECT(CONCATENATE($B253,"!Q19")))</f>
        <v/>
      </c>
      <c r="AA253" s="254" t="str">
        <f ca="true">IF(ISERROR(INDIRECT(CONCATENATE($B253,"!Q20"))),"",INDIRECT(CONCATENATE($B253,"!Q20")))</f>
        <v/>
      </c>
      <c r="AB253" s="254" t="str">
        <f ca="true">IF(ISERROR(INDIRECT(CONCATENATE($B253,"!Q21"))),"",INDIRECT(CONCATENATE($B253,"!Q1")))</f>
        <v/>
      </c>
    </row>
    <row r="254" x14ac:dyDescent="0.2">
      <c r="C254" s="253"/>
      <c r="D254" s="253"/>
      <c r="E254" s="254" t="str">
        <f ca="true">IF(ISERROR(INDIRECT(CONCATENATE($B254,"!M18"))),"",INDIRECT(CONCATENATE($B254,"!M18")))</f>
        <v/>
      </c>
      <c r="F254" s="254" t="str">
        <f ca="true">IF(ISERROR(INDIRECT(CONCATENATE($B254,"!M19"))),"",INDIRECT(CONCATENATE($B254,"!M19")))</f>
        <v/>
      </c>
      <c r="G254" s="254" t="str">
        <f ca="true">IF(ISERROR(INDIRECT(CONCATENATE($B254,"!M20"))),"",INDIRECT(CONCATENATE($B254,"!M20")))</f>
        <v/>
      </c>
      <c r="H254" s="254" t="str">
        <f ca="true">IF(ISERROR(INDIRECT(CONCATENATE($B254,"!M21"))),"",INDIRECT(CONCATENATE($B254,"!M21")))</f>
        <v/>
      </c>
      <c r="I254" s="254"/>
      <c r="J254" s="254" t="str">
        <f ca="true">IF(ISERROR(INDIRECT(CONCATENATE($B254,"!N18"))),"",INDIRECT(CONCATENATE($B254,"!N18")))</f>
        <v/>
      </c>
      <c r="K254" s="254" t="str">
        <f ca="true">IF(ISERROR(INDIRECT(CONCATENATE($B254,"!N19"))),"",INDIRECT(CONCATENATE($B254,"!N19")))</f>
        <v/>
      </c>
      <c r="L254" s="254" t="str">
        <f ca="true">IF(ISERROR(INDIRECT(CONCATENATE($B254,"!N20"))),"",INDIRECT(CONCATENATE($B254,"!N20")))</f>
        <v/>
      </c>
      <c r="M254" s="254" t="str">
        <f ca="true">IF(ISERROR(INDIRECT(CONCATENATE($B254,"!N21"))),"",INDIRECT(CONCATENATE($B254,"!N21")))</f>
        <v/>
      </c>
      <c r="N254" s="254"/>
      <c r="O254" s="254" t="str">
        <f ca="true">IF(ISERROR(INDIRECT(CONCATENATE($B254,"!O18"))),"",INDIRECT(CONCATENATE($B254,"!O18")))</f>
        <v/>
      </c>
      <c r="P254" s="254" t="str">
        <f ca="true">IF(ISERROR(INDIRECT(CONCATENATE($B254,"!O19"))),"",INDIRECT(CONCATENATE($B254,"!O19")))</f>
        <v/>
      </c>
      <c r="Q254" s="254" t="str">
        <f ca="true">IF(ISERROR(INDIRECT(CONCATENATE($B254,"!O20"))),"",INDIRECT(CONCATENATE($B254,"!O20")))</f>
        <v/>
      </c>
      <c r="R254" s="254" t="str">
        <f ca="true">IF(ISERROR(INDIRECT(CONCATENATE($B254,"!O21"))),"",INDIRECT(CONCATENATE($B254,"!O21")))</f>
        <v/>
      </c>
      <c r="S254" s="254"/>
      <c r="T254" s="254" t="str">
        <f ca="true">IF(ISERROR(INDIRECT(CONCATENATE($B254,"!P18"))),"",INDIRECT(CONCATENATE($B254,"!P18")))</f>
        <v/>
      </c>
      <c r="U254" s="254" t="str">
        <f ca="true">IF(ISERROR(INDIRECT(CONCATENATE($B254,"!P19"))),"",INDIRECT(CONCATENATE($B254,"!P19")))</f>
        <v/>
      </c>
      <c r="V254" s="254" t="str">
        <f ca="true">IF(ISERROR(INDIRECT(CONCATENATE($B254,"!P20"))),"",INDIRECT(CONCATENATE($B254,"!P20")))</f>
        <v/>
      </c>
      <c r="W254" s="254" t="str">
        <f ca="true">IF(ISERROR(INDIRECT(CONCATENATE($B254,"!P21"))),"",INDIRECT(CONCATENATE($B254,"!P21")))</f>
        <v/>
      </c>
      <c r="X254" s="254"/>
      <c r="Y254" s="254" t="str">
        <f ca="true">IF(ISERROR(INDIRECT(CONCATENATE($B254,"!Q18"))),"",INDIRECT(CONCATENATE($B254,"!Q18")))</f>
        <v/>
      </c>
      <c r="Z254" s="254" t="str">
        <f ca="true">IF(ISERROR(INDIRECT(CONCATENATE($B254,"!Q19"))),"",INDIRECT(CONCATENATE($B254,"!Q19")))</f>
        <v/>
      </c>
      <c r="AA254" s="254" t="str">
        <f ca="true">IF(ISERROR(INDIRECT(CONCATENATE($B254,"!Q20"))),"",INDIRECT(CONCATENATE($B254,"!Q20")))</f>
        <v/>
      </c>
      <c r="AB254" s="254" t="str">
        <f ca="true">IF(ISERROR(INDIRECT(CONCATENATE($B254,"!Q21"))),"",INDIRECT(CONCATENATE($B254,"!Q1")))</f>
        <v/>
      </c>
    </row>
    <row r="255" x14ac:dyDescent="0.2">
      <c r="C255" s="253"/>
      <c r="D255" s="253"/>
      <c r="E255" s="254" t="str">
        <f ca="true">IF(ISERROR(INDIRECT(CONCATENATE($B255,"!M18"))),"",INDIRECT(CONCATENATE($B255,"!M18")))</f>
        <v/>
      </c>
      <c r="F255" s="254" t="str">
        <f ca="true">IF(ISERROR(INDIRECT(CONCATENATE($B255,"!M19"))),"",INDIRECT(CONCATENATE($B255,"!M19")))</f>
        <v/>
      </c>
      <c r="G255" s="254" t="str">
        <f ca="true">IF(ISERROR(INDIRECT(CONCATENATE($B255,"!M20"))),"",INDIRECT(CONCATENATE($B255,"!M20")))</f>
        <v/>
      </c>
      <c r="H255" s="254" t="str">
        <f ca="true">IF(ISERROR(INDIRECT(CONCATENATE($B255,"!M21"))),"",INDIRECT(CONCATENATE($B255,"!M21")))</f>
        <v/>
      </c>
      <c r="I255" s="254"/>
      <c r="J255" s="254" t="str">
        <f ca="true">IF(ISERROR(INDIRECT(CONCATENATE($B255,"!N18"))),"",INDIRECT(CONCATENATE($B255,"!N18")))</f>
        <v/>
      </c>
      <c r="K255" s="254" t="str">
        <f ca="true">IF(ISERROR(INDIRECT(CONCATENATE($B255,"!N19"))),"",INDIRECT(CONCATENATE($B255,"!N19")))</f>
        <v/>
      </c>
      <c r="L255" s="254" t="str">
        <f ca="true">IF(ISERROR(INDIRECT(CONCATENATE($B255,"!N20"))),"",INDIRECT(CONCATENATE($B255,"!N20")))</f>
        <v/>
      </c>
      <c r="M255" s="254" t="str">
        <f ca="true">IF(ISERROR(INDIRECT(CONCATENATE($B255,"!N21"))),"",INDIRECT(CONCATENATE($B255,"!N21")))</f>
        <v/>
      </c>
      <c r="N255" s="254"/>
      <c r="O255" s="254" t="str">
        <f ca="true">IF(ISERROR(INDIRECT(CONCATENATE($B255,"!O18"))),"",INDIRECT(CONCATENATE($B255,"!O18")))</f>
        <v/>
      </c>
      <c r="P255" s="254" t="str">
        <f ca="true">IF(ISERROR(INDIRECT(CONCATENATE($B255,"!O19"))),"",INDIRECT(CONCATENATE($B255,"!O19")))</f>
        <v/>
      </c>
      <c r="Q255" s="254" t="str">
        <f ca="true">IF(ISERROR(INDIRECT(CONCATENATE($B255,"!O20"))),"",INDIRECT(CONCATENATE($B255,"!O20")))</f>
        <v/>
      </c>
      <c r="R255" s="254" t="str">
        <f ca="true">IF(ISERROR(INDIRECT(CONCATENATE($B255,"!O21"))),"",INDIRECT(CONCATENATE($B255,"!O21")))</f>
        <v/>
      </c>
      <c r="S255" s="254"/>
      <c r="T255" s="254" t="str">
        <f ca="true">IF(ISERROR(INDIRECT(CONCATENATE($B255,"!P18"))),"",INDIRECT(CONCATENATE($B255,"!P18")))</f>
        <v/>
      </c>
      <c r="U255" s="254" t="str">
        <f ca="true">IF(ISERROR(INDIRECT(CONCATENATE($B255,"!P19"))),"",INDIRECT(CONCATENATE($B255,"!P19")))</f>
        <v/>
      </c>
      <c r="V255" s="254" t="str">
        <f ca="true">IF(ISERROR(INDIRECT(CONCATENATE($B255,"!P20"))),"",INDIRECT(CONCATENATE($B255,"!P20")))</f>
        <v/>
      </c>
      <c r="W255" s="254" t="str">
        <f ca="true">IF(ISERROR(INDIRECT(CONCATENATE($B255,"!P21"))),"",INDIRECT(CONCATENATE($B255,"!P21")))</f>
        <v/>
      </c>
      <c r="X255" s="254"/>
      <c r="Y255" s="254" t="str">
        <f ca="true">IF(ISERROR(INDIRECT(CONCATENATE($B255,"!Q18"))),"",INDIRECT(CONCATENATE($B255,"!Q18")))</f>
        <v/>
      </c>
      <c r="Z255" s="254" t="str">
        <f ca="true">IF(ISERROR(INDIRECT(CONCATENATE($B255,"!Q19"))),"",INDIRECT(CONCATENATE($B255,"!Q19")))</f>
        <v/>
      </c>
      <c r="AA255" s="254" t="str">
        <f ca="true">IF(ISERROR(INDIRECT(CONCATENATE($B255,"!Q20"))),"",INDIRECT(CONCATENATE($B255,"!Q20")))</f>
        <v/>
      </c>
      <c r="AB255" s="254" t="str">
        <f ca="true">IF(ISERROR(INDIRECT(CONCATENATE($B255,"!Q21"))),"",INDIRECT(CONCATENATE($B255,"!Q1")))</f>
        <v/>
      </c>
    </row>
    <row r="256" x14ac:dyDescent="0.2">
      <c r="B256" s="254"/>
      <c r="C256" s="253"/>
      <c r="D256" s="253"/>
      <c r="E256" s="254" t="str">
        <f ca="true">IF(ISERROR(INDIRECT(CONCATENATE($B256,"!M18"))),"",INDIRECT(CONCATENATE($B256,"!M18")))</f>
        <v/>
      </c>
      <c r="F256" s="254" t="str">
        <f ca="true">IF(ISERROR(INDIRECT(CONCATENATE($B256,"!M19"))),"",INDIRECT(CONCATENATE($B256,"!M19")))</f>
        <v/>
      </c>
      <c r="G256" s="254" t="str">
        <f ca="true">IF(ISERROR(INDIRECT(CONCATENATE($B256,"!M20"))),"",INDIRECT(CONCATENATE($B256,"!M20")))</f>
        <v/>
      </c>
      <c r="H256" s="254" t="str">
        <f ca="true">IF(ISERROR(INDIRECT(CONCATENATE($B256,"!M21"))),"",INDIRECT(CONCATENATE($B256,"!M21")))</f>
        <v/>
      </c>
      <c r="I256" s="254"/>
      <c r="J256" s="254" t="str">
        <f ca="true">IF(ISERROR(INDIRECT(CONCATENATE($B256,"!N18"))),"",INDIRECT(CONCATENATE($B256,"!N18")))</f>
        <v/>
      </c>
      <c r="K256" s="254" t="str">
        <f ca="true">IF(ISERROR(INDIRECT(CONCATENATE($B256,"!N19"))),"",INDIRECT(CONCATENATE($B256,"!N19")))</f>
        <v/>
      </c>
      <c r="L256" s="254" t="str">
        <f ca="true">IF(ISERROR(INDIRECT(CONCATENATE($B256,"!N20"))),"",INDIRECT(CONCATENATE($B256,"!N20")))</f>
        <v/>
      </c>
      <c r="M256" s="254" t="str">
        <f ca="true">IF(ISERROR(INDIRECT(CONCATENATE($B256,"!N21"))),"",INDIRECT(CONCATENATE($B256,"!N21")))</f>
        <v/>
      </c>
      <c r="N256" s="254"/>
      <c r="O256" s="254" t="str">
        <f ca="true">IF(ISERROR(INDIRECT(CONCATENATE($B256,"!O18"))),"",INDIRECT(CONCATENATE($B256,"!O18")))</f>
        <v/>
      </c>
      <c r="P256" s="254" t="str">
        <f ca="true">IF(ISERROR(INDIRECT(CONCATENATE($B256,"!O19"))),"",INDIRECT(CONCATENATE($B256,"!O19")))</f>
        <v/>
      </c>
      <c r="Q256" s="254" t="str">
        <f ca="true">IF(ISERROR(INDIRECT(CONCATENATE($B256,"!O20"))),"",INDIRECT(CONCATENATE($B256,"!O20")))</f>
        <v/>
      </c>
      <c r="R256" s="254" t="str">
        <f ca="true">IF(ISERROR(INDIRECT(CONCATENATE($B256,"!O21"))),"",INDIRECT(CONCATENATE($B256,"!O21")))</f>
        <v/>
      </c>
      <c r="S256" s="254"/>
      <c r="T256" s="254" t="str">
        <f ca="true">IF(ISERROR(INDIRECT(CONCATENATE($B256,"!P18"))),"",INDIRECT(CONCATENATE($B256,"!P18")))</f>
        <v/>
      </c>
      <c r="U256" s="254" t="str">
        <f ca="true">IF(ISERROR(INDIRECT(CONCATENATE($B256,"!P19"))),"",INDIRECT(CONCATENATE($B256,"!P19")))</f>
        <v/>
      </c>
      <c r="V256" s="254" t="str">
        <f ca="true">IF(ISERROR(INDIRECT(CONCATENATE($B256,"!P20"))),"",INDIRECT(CONCATENATE($B256,"!P20")))</f>
        <v/>
      </c>
      <c r="W256" s="254" t="str">
        <f ca="true">IF(ISERROR(INDIRECT(CONCATENATE($B256,"!P21"))),"",INDIRECT(CONCATENATE($B256,"!P21")))</f>
        <v/>
      </c>
      <c r="X256" s="254"/>
      <c r="Y256" s="254" t="str">
        <f ca="true">IF(ISERROR(INDIRECT(CONCATENATE($B256,"!Q18"))),"",INDIRECT(CONCATENATE($B256,"!Q18")))</f>
        <v/>
      </c>
      <c r="Z256" s="254" t="str">
        <f ca="true">IF(ISERROR(INDIRECT(CONCATENATE($B256,"!Q19"))),"",INDIRECT(CONCATENATE($B256,"!Q19")))</f>
        <v/>
      </c>
      <c r="AA256" s="254" t="str">
        <f ca="true">IF(ISERROR(INDIRECT(CONCATENATE($B256,"!Q20"))),"",INDIRECT(CONCATENATE($B256,"!Q20")))</f>
        <v/>
      </c>
      <c r="AB256" s="254" t="str">
        <f ca="true">IF(ISERROR(INDIRECT(CONCATENATE($B256,"!Q21"))),"",INDIRECT(CONCATENATE($B256,"!Q1")))</f>
        <v/>
      </c>
    </row>
    <row r="257" x14ac:dyDescent="0.2">
      <c r="B257" s="254"/>
      <c r="C257" s="253"/>
      <c r="D257" s="253"/>
      <c r="E257" s="254" t="str">
        <f ca="true">IF(ISERROR(INDIRECT(CONCATENATE($B257,"!M18"))),"",INDIRECT(CONCATENATE($B257,"!M18")))</f>
        <v/>
      </c>
      <c r="F257" s="254" t="str">
        <f ca="true">IF(ISERROR(INDIRECT(CONCATENATE($B257,"!M19"))),"",INDIRECT(CONCATENATE($B257,"!M19")))</f>
        <v/>
      </c>
      <c r="G257" s="254" t="str">
        <f ca="true">IF(ISERROR(INDIRECT(CONCATENATE($B257,"!M20"))),"",INDIRECT(CONCATENATE($B257,"!M20")))</f>
        <v/>
      </c>
      <c r="H257" s="254" t="str">
        <f ca="true">IF(ISERROR(INDIRECT(CONCATENATE($B257,"!M21"))),"",INDIRECT(CONCATENATE($B257,"!M21")))</f>
        <v/>
      </c>
      <c r="I257" s="254"/>
      <c r="J257" s="254" t="str">
        <f ca="true">IF(ISERROR(INDIRECT(CONCATENATE($B257,"!N18"))),"",INDIRECT(CONCATENATE($B257,"!N18")))</f>
        <v/>
      </c>
      <c r="K257" s="254" t="str">
        <f ca="true">IF(ISERROR(INDIRECT(CONCATENATE($B257,"!N19"))),"",INDIRECT(CONCATENATE($B257,"!N19")))</f>
        <v/>
      </c>
      <c r="L257" s="254" t="str">
        <f ca="true">IF(ISERROR(INDIRECT(CONCATENATE($B257,"!N20"))),"",INDIRECT(CONCATENATE($B257,"!N20")))</f>
        <v/>
      </c>
      <c r="M257" s="254" t="str">
        <f ca="true">IF(ISERROR(INDIRECT(CONCATENATE($B257,"!N21"))),"",INDIRECT(CONCATENATE($B257,"!N21")))</f>
        <v/>
      </c>
      <c r="N257" s="254"/>
      <c r="O257" s="254" t="str">
        <f ca="true">IF(ISERROR(INDIRECT(CONCATENATE($B257,"!O18"))),"",INDIRECT(CONCATENATE($B257,"!O18")))</f>
        <v/>
      </c>
      <c r="P257" s="254" t="str">
        <f ca="true">IF(ISERROR(INDIRECT(CONCATENATE($B257,"!O19"))),"",INDIRECT(CONCATENATE($B257,"!O19")))</f>
        <v/>
      </c>
      <c r="Q257" s="254" t="str">
        <f ca="true">IF(ISERROR(INDIRECT(CONCATENATE($B257,"!O20"))),"",INDIRECT(CONCATENATE($B257,"!O20")))</f>
        <v/>
      </c>
      <c r="R257" s="254" t="str">
        <f ca="true">IF(ISERROR(INDIRECT(CONCATENATE($B257,"!O21"))),"",INDIRECT(CONCATENATE($B257,"!O21")))</f>
        <v/>
      </c>
      <c r="S257" s="254"/>
      <c r="T257" s="254" t="str">
        <f ca="true">IF(ISERROR(INDIRECT(CONCATENATE($B257,"!P18"))),"",INDIRECT(CONCATENATE($B257,"!P18")))</f>
        <v/>
      </c>
      <c r="U257" s="254" t="str">
        <f ca="true">IF(ISERROR(INDIRECT(CONCATENATE($B257,"!P19"))),"",INDIRECT(CONCATENATE($B257,"!P19")))</f>
        <v/>
      </c>
      <c r="V257" s="254" t="str">
        <f ca="true">IF(ISERROR(INDIRECT(CONCATENATE($B257,"!P20"))),"",INDIRECT(CONCATENATE($B257,"!P20")))</f>
        <v/>
      </c>
      <c r="W257" s="254" t="str">
        <f ca="true">IF(ISERROR(INDIRECT(CONCATENATE($B257,"!P21"))),"",INDIRECT(CONCATENATE($B257,"!P21")))</f>
        <v/>
      </c>
      <c r="X257" s="254"/>
      <c r="Y257" s="254" t="str">
        <f ca="true">IF(ISERROR(INDIRECT(CONCATENATE($B257,"!Q18"))),"",INDIRECT(CONCATENATE($B257,"!Q18")))</f>
        <v/>
      </c>
      <c r="Z257" s="254" t="str">
        <f ca="true">IF(ISERROR(INDIRECT(CONCATENATE($B257,"!Q19"))),"",INDIRECT(CONCATENATE($B257,"!Q19")))</f>
        <v/>
      </c>
      <c r="AA257" s="254" t="str">
        <f ca="true">IF(ISERROR(INDIRECT(CONCATENATE($B257,"!Q20"))),"",INDIRECT(CONCATENATE($B257,"!Q20")))</f>
        <v/>
      </c>
      <c r="AB257" s="254" t="str">
        <f ca="true">IF(ISERROR(INDIRECT(CONCATENATE($B257,"!Q21"))),"",INDIRECT(CONCATENATE($B257,"!Q1")))</f>
        <v/>
      </c>
    </row>
    <row r="297" s="193" customFormat="true" ht="16.5" customHeight="true" x14ac:dyDescent="0.2">
      <c r="A297" s="753" t="s">
        <v>7</v>
      </c>
      <c r="B297" s="753"/>
      <c r="C297" s="753"/>
      <c r="D297" s="742" t="s">
        <v>0</v>
      </c>
      <c r="E297" s="743"/>
      <c r="F297" s="743"/>
      <c r="G297" s="743"/>
      <c r="H297" s="744"/>
      <c r="I297" s="742" t="s">
        <v>1</v>
      </c>
      <c r="J297" s="743"/>
      <c r="K297" s="743"/>
      <c r="L297" s="743"/>
      <c r="M297" s="744"/>
      <c r="N297" s="742" t="s">
        <v>2</v>
      </c>
      <c r="O297" s="743"/>
      <c r="P297" s="743"/>
      <c r="Q297" s="743"/>
      <c r="R297" s="744"/>
      <c r="S297" s="742" t="s">
        <v>3</v>
      </c>
      <c r="T297" s="743"/>
      <c r="U297" s="743"/>
      <c r="V297" s="743"/>
      <c r="W297" s="744"/>
      <c r="X297" s="742" t="s">
        <v>4</v>
      </c>
      <c r="Y297" s="743"/>
      <c r="Z297" s="743"/>
      <c r="AA297" s="743"/>
      <c r="AB297" s="744"/>
    </row>
    <row r="298" s="197" customFormat="true" ht="22.5" customHeight="true" x14ac:dyDescent="0.2">
      <c r="A298" s="754"/>
      <c r="B298" s="754"/>
      <c r="C298" s="754"/>
      <c r="D298" s="207" t="s">
        <v>14</v>
      </c>
      <c r="E298" s="208" t="s">
        <v>15</v>
      </c>
      <c r="F298" s="195" t="s">
        <v>16</v>
      </c>
      <c r="G298" s="195" t="s">
        <v>22</v>
      </c>
      <c r="H298" s="196" t="s">
        <v>17</v>
      </c>
      <c r="I298" s="207" t="s">
        <v>14</v>
      </c>
      <c r="J298" s="208" t="s">
        <v>15</v>
      </c>
      <c r="K298" s="195" t="s">
        <v>16</v>
      </c>
      <c r="L298" s="195" t="s">
        <v>22</v>
      </c>
      <c r="M298" s="196" t="s">
        <v>17</v>
      </c>
      <c r="N298" s="207" t="s">
        <v>14</v>
      </c>
      <c r="O298" s="208" t="s">
        <v>15</v>
      </c>
      <c r="P298" s="195" t="s">
        <v>16</v>
      </c>
      <c r="Q298" s="195" t="s">
        <v>22</v>
      </c>
      <c r="R298" s="196" t="s">
        <v>17</v>
      </c>
      <c r="S298" s="207" t="s">
        <v>14</v>
      </c>
      <c r="T298" s="208" t="s">
        <v>15</v>
      </c>
      <c r="U298" s="195" t="s">
        <v>16</v>
      </c>
      <c r="V298" s="195" t="s">
        <v>22</v>
      </c>
      <c r="W298" s="196" t="s">
        <v>17</v>
      </c>
      <c r="X298" s="207" t="s">
        <v>14</v>
      </c>
      <c r="Y298" s="208" t="s">
        <v>15</v>
      </c>
      <c r="Z298" s="195" t="s">
        <v>16</v>
      </c>
      <c r="AA298" s="195" t="s">
        <v>22</v>
      </c>
      <c r="AB298" s="196" t="s">
        <v>17</v>
      </c>
    </row>
    <row r="299" s="217" customFormat="true" ht="15" customHeight="true" x14ac:dyDescent="0.2">
      <c r="A299" s="745" t="s">
        <v>10</v>
      </c>
      <c r="B299" s="746"/>
      <c r="C299" s="305">
        <v>2000</v>
      </c>
      <c r="D299" s="209">
        <f ca="true">IF((D301+H301)&gt;100,D301*100/(D301+H301),D301)</f>
        <v>53.888580221040684</v>
      </c>
      <c r="E299" s="210">
        <f ca="true">D299*AVERAGEIF(E305:E316,"&gt;0")/100</f>
        <v>37.175803908323921</v>
      </c>
      <c r="F299" s="211">
        <f ca="true">D299*(100-AVERAGEIF(E305:E316,"&gt;0"))/100</f>
        <v>16.712776312716766</v>
      </c>
      <c r="G299" s="212">
        <f ca="true">100-(E299+F299+H299)</f>
        <v>20.373264268278945</v>
      </c>
      <c r="H299" s="213">
        <f ca="true">IF((D301+H301)&gt;100,H301*100/(D301+H301),H301)</f>
        <v>25.738155510680372</v>
      </c>
      <c r="I299" s="209">
        <f ca="true">IF((I301+M301)&gt;100,I301*100/(I301+M301),I301)</f>
        <v>63.297212900451996</v>
      </c>
      <c r="J299" s="210">
        <f ca="true">I299*AVERAGEIF(J305:J316,"&gt;0")/100</f>
        <v>44.48582068588172</v>
      </c>
      <c r="K299" s="214">
        <f ca="true">I299*(100-AVERAGEIF(J305:J316,"&gt;0"))/100</f>
        <v>18.811392214570279</v>
      </c>
      <c r="L299" s="215">
        <f ca="true">100-(J299+K299+M299)</f>
        <v>22.379865285627602</v>
      </c>
      <c r="M299" s="216">
        <f ca="true">IF((I301+M301)&gt;100,M301*100/(I301+M301),M301)</f>
        <v>14.322921813920402</v>
      </c>
      <c r="N299" s="209">
        <f ca="true">IF((N301+R301)&gt;100,N301*100/(N301+R301),N301)</f>
        <v>61.058162643612377</v>
      </c>
      <c r="O299" s="210">
        <f ca="true">N299*AVERAGEIF(O305:O316,"&gt;0")/100</f>
        <v>42.814694876155663</v>
      </c>
      <c r="P299" s="214">
        <f ca="true">N299*(100-AVERAGEIF(O305:O316,"&gt;0"))/100</f>
        <v>18.243467767456711</v>
      </c>
      <c r="Q299" s="215">
        <f ca="true">100-(O299+P299+R299)</f>
        <v>19.669849560014882</v>
      </c>
      <c r="R299" s="216">
        <f ca="true">IF((N301+R301)&gt;100,R301*100/(N301+R301),R301)</f>
        <v>19.271987796372741</v>
      </c>
      <c r="S299" s="209">
        <f ca="true">IF((S301+W301)&gt;100,S301*100/(S301+W301),S301)</f>
        <v>63.209828019713314</v>
      </c>
      <c r="T299" s="210">
        <f ca="true">S299*AVERAGEIF(T305:T316,"&gt;0")/100</f>
        <v>45.906002245513307</v>
      </c>
      <c r="U299" s="214">
        <f ca="true">S299*(100-AVERAGEIF(T305:T316,"&gt;0"))/100</f>
        <v>17.303825774200007</v>
      </c>
      <c r="V299" s="215">
        <f ca="true">100-(T299+U299+W299)</f>
        <v>19.600301208955898</v>
      </c>
      <c r="W299" s="216">
        <f ca="true">IF((S301+W301)&gt;100,W301*100/(S301+W301),W301)</f>
        <v>17.189870771330789</v>
      </c>
      <c r="X299" s="209">
        <f ca="true">IF((X301+AB301)&gt;100,X301*100/(X301+AB301),X301)</f>
        <v>69.937728160827646</v>
      </c>
      <c r="Y299" s="210">
        <f ca="true">X299*AVERAGEIF(Y305:Y316,"&gt;0")/100</f>
        <v>51.615271708075127</v>
      </c>
      <c r="Z299" s="214">
        <f ca="true">X299*(100-AVERAGEIF(Y305:Y316,"&gt;0"))/100</f>
        <v>18.322456452752522</v>
      </c>
      <c r="AA299" s="215">
        <f ca="true">100-(Y299+Z299+AB299)</f>
        <v>15.121662771313368</v>
      </c>
      <c r="AB299" s="216">
        <f ca="true">IF((X301+AB301)&gt;100,AB301*100/(X301+AB301),AB301)</f>
        <v>14.940609067858986</v>
      </c>
    </row>
    <row r="300" s="217" customFormat="true" ht="15" customHeight="true" x14ac:dyDescent="0.2">
      <c r="A300" s="747"/>
      <c r="B300" s="748"/>
      <c r="C300" s="306">
        <v>2020</v>
      </c>
      <c r="D300" s="218">
        <f ca="true">IF((D302+H302)&gt;100,D302*100/(D302+H302),D302)</f>
        <v>83.678243407510308</v>
      </c>
      <c r="E300" s="219">
        <f ca="true">D300*AVERAGEIF(E305:E316,"&gt;0")/100</f>
        <v>57.72662696902885</v>
      </c>
      <c r="F300" s="220">
        <f ca="true">D300*(100-AVERAGEIF(E305:E316,"&gt;0"))/100</f>
        <v>25.951616438481455</v>
      </c>
      <c r="G300" s="221">
        <f ca="true">100-(E300+F300+H300)</f>
        <v>15.822407682627272</v>
      </c>
      <c r="H300" s="222">
        <f ca="true">IF((D302+H302)&gt;100,H302*100/(D302+H302),H302)</f>
        <v>0.49934890986241953</v>
      </c>
      <c r="I300" s="218">
        <f ca="true">IF((I302+M302)&gt;100,I302*100/(I302+M302),I302)</f>
        <v>83.62179963375047</v>
      </c>
      <c r="J300" s="219">
        <f ca="true">I300*AVERAGEIF(J305:J316,"&gt;0")/100</f>
        <v>58.77011346120721</v>
      </c>
      <c r="K300" s="220">
        <f ca="true">I300*(100-AVERAGEIF(J305:J316,"&gt;0"))/100</f>
        <v>24.851686172543253</v>
      </c>
      <c r="L300" s="221">
        <f ca="true">100-(J300+K300+M300)</f>
        <v>13.616592404533776</v>
      </c>
      <c r="M300" s="222">
        <f ca="true">IF((I302+M302)&gt;100,M302*100/(I302+M302),M302)</f>
        <v>2.7616079617157538</v>
      </c>
      <c r="N300" s="218">
        <f ca="true">IF((N302+R302)&gt;100,N302*100/(N302+R302),N302)</f>
        <v>86.773312304889714</v>
      </c>
      <c r="O300" s="219">
        <f ca="true">N300*AVERAGEIF(O305:O316,"&gt;0")/100</f>
        <v>60.846457359225525</v>
      </c>
      <c r="P300" s="220">
        <f ca="true">N300*(100-AVERAGEIF(O305:O316,"&gt;0"))/100</f>
        <v>25.926854945664196</v>
      </c>
      <c r="Q300" s="221">
        <f ca="true">100-(O300+P300+R300)</f>
        <v>13.226687695110286</v>
      </c>
      <c r="R300" s="222">
        <f ca="true">IF((N302+R302)&gt;100,R302*100/(N302+R302),R302)</f>
        <v>0</v>
      </c>
      <c r="S300" s="218">
        <f ca="true">IF((S302+W302)&gt;100,S302*100/(S302+W302),S302)</f>
        <v>83.575794946229053</v>
      </c>
      <c r="T300" s="219">
        <f ca="true">S300*AVERAGEIF(T305:T316,"&gt;0")/100</f>
        <v>60.69674211541308</v>
      </c>
      <c r="U300" s="220">
        <f ca="true">S300*(100-AVERAGEIF(T305:T316,"&gt;0"))/100</f>
        <v>22.879052830815976</v>
      </c>
      <c r="V300" s="221">
        <f ca="true">100-(T300+U300+W300)</f>
        <v>14.365966143056539</v>
      </c>
      <c r="W300" s="222">
        <f ca="true">IF((S302+W302)&gt;100,W302*100/(S302+W302),W302)</f>
        <v>2.0582389107144081</v>
      </c>
      <c r="X300" s="218">
        <f ca="true">IF((X302+AB302)&gt;100,X302*100/(X302+AB302),X302)</f>
        <v>90.54837148543038</v>
      </c>
      <c r="Y300" s="219">
        <f ca="true">X300*AVERAGEIF(Y305:Y316,"&gt;0")/100</f>
        <v>66.826288469031994</v>
      </c>
      <c r="Z300" s="220">
        <f ca="true">X300*(100-AVERAGEIF(Y305:Y316,"&gt;0"))/100</f>
        <v>23.722083016398383</v>
      </c>
      <c r="AA300" s="221">
        <f ca="true">100-(Y300+Z300+AB300)</f>
        <v>9.4516285145696202</v>
      </c>
      <c r="AB300" s="222">
        <f ca="true">IF((X302+AB302)&gt;100,AB302*100/(X302+AB302),AB302)</f>
        <v>0</v>
      </c>
    </row>
    <row r="301" hidden="true" x14ac:dyDescent="0.2">
      <c r="A301" s="749" t="s">
        <v>12</v>
      </c>
      <c r="B301" s="750"/>
      <c r="C301" s="223">
        <f>MinRegYear(C299,C305:C316)</f>
        <v>2003</v>
      </c>
      <c r="D301" s="224">
        <f ca="true">IF(MAX(C305:C316)-MIN(C305:C316)&lt;5,AVERAGEIF(C305:C316,"&gt;0",D305:D316),
IF(FORECAST($C301,D$305:D$316,$C$305:$C$316)&lt;0,0,
IF(FORECAST($C301,D$305:D$316,$C$305:$C$316)&gt;100,100,
FORECAST($C301,D$305:D$316,$C$305:$C$316))))</f>
        <v>53.888580221040684</v>
      </c>
      <c r="E301" s="225"/>
      <c r="F301" s="226"/>
      <c r="G301" s="226"/>
      <c r="H301" s="227">
        <f ca="true">IF(MAX(C305:C316)-MIN(C305:C316)&lt;5,AVERAGEIF(C305:C316,"&gt;0",H305:H316),
IF(FORECAST($C301,H$305:H$316,$C$305:$C$316)&lt;0,0,
IF(FORECAST($C301,H$305:H$316,$C$305:$C$316)&gt;100,100,
FORECAST($C301,H$305:H$316,$C$305:$C$316))))</f>
        <v>25.738155510680372</v>
      </c>
      <c r="I301" s="224">
        <f ca="true">IF(MAX(C305:C316)-MIN(C305:C316)&lt;5,AVERAGEIF(C305:C316,"&gt;0",I305:I316),
IF(FORECAST($C301,I$305:I$316,$C$305:$C$316)&lt;0,0,
IF(FORECAST($C301,I$305:I$316,$C$305:$C$316)&gt;100,100,
FORECAST($C301,I$305:I$316,$C$305:$C$316))))</f>
        <v>63.297212900451996</v>
      </c>
      <c r="J301" s="225"/>
      <c r="K301" s="226"/>
      <c r="L301" s="226"/>
      <c r="M301" s="227">
        <f ca="true">IF(MAX(C305:C316)-MIN(C305:C316)&lt;5,AVERAGEIF(C305:C316,"&gt;0",M305:M316),
IF(FORECAST($C301,M$305:M$316,$C$305:$C$316)&lt;0,0,
IF(FORECAST($C301,M$305:M$316,$C$305:$C$316)&gt;100,100,
FORECAST($C301,M$305:M$316,$C$305:$C$316))))</f>
        <v>14.322921813920402</v>
      </c>
      <c r="N301" s="224">
        <f ca="true">IF(MAX(C305:C316)-MIN(C305:C316)&lt;5,AVERAGEIF(C305:C316,"&gt;0",N305:N316),
IF(FORECAST($C301,N$305:N$316,$C$305:$C$316)&lt;0,0,
IF(FORECAST($C301,N$305:N$316,$C$305:$C$316)&gt;100,100,
FORECAST($C301,N$305:N$316,$C$305:$C$316))))</f>
        <v>61.058162643612377</v>
      </c>
      <c r="O301" s="225"/>
      <c r="P301" s="226"/>
      <c r="Q301" s="226"/>
      <c r="R301" s="227">
        <f ca="true">IF(MAX(C305:C316)-MIN(C305:C316)&lt;5,AVERAGEIF(C305:C316,"&gt;0",R305:R316),
IF(FORECAST($C301,R$305:R$316,$C$305:$C$316)&lt;0,0,
IF(FORECAST($C301,R$305:R$316,$C$305:$C$316)&gt;100,100,
FORECAST($C301,R$305:R$316,$C$305:$C$316))))</f>
        <v>19.271987796372741</v>
      </c>
      <c r="S301" s="224">
        <f ca="true">IF(MAX(C305:C316)-MIN(C305:C316)&lt;5,AVERAGEIF(C305:C316,"&gt;0",S305:S316),
IF(FORECAST($C301,S$305:S$316,$C$305:$C$316)&lt;0,0,
IF(FORECAST($C301,S$305:S$316,$C$305:$C$316)&gt;100,100,
FORECAST($C301,S$305:S$316,$C$305:$C$316))))</f>
        <v>63.209828019713314</v>
      </c>
      <c r="T301" s="225"/>
      <c r="U301" s="226"/>
      <c r="V301" s="226"/>
      <c r="W301" s="227">
        <f ca="true">IF(MAX(C305:C316)-MIN(C305:C316)&lt;5,AVERAGEIF(C305:C316,"&gt;0",W305:W316),
IF(FORECAST($C301,W$305:W$316,$C$305:$C$316)&lt;0,0,
IF(FORECAST($C301,W$305:W$316,$C$305:$C$316)&gt;100,100,
FORECAST($C301,W$305:W$316,$C$305:$C$316))))</f>
        <v>17.189870771330789</v>
      </c>
      <c r="X301" s="224">
        <f ca="true">IF(MAX(C305:C316)-MIN(C305:C316)&lt;5,AVERAGEIF(C305:C316,"&gt;0",X305:X316),
IF(FORECAST($C301,X$305:X$316,$C$305:$C$316)&lt;0,0,
IF(FORECAST($C301,X$305:X$316,$C$305:$C$316)&gt;100,100,
FORECAST($C301,X$305:X$316,$C$305:$C$316))))</f>
        <v>69.937728160827646</v>
      </c>
      <c r="Y301" s="225"/>
      <c r="Z301" s="226"/>
      <c r="AA301" s="226"/>
      <c r="AB301" s="227">
        <f ca="true">IF(MAX(C305:C316)-MIN(C305:C316)&lt;5,AVERAGEIF(C305:C316,"&gt;0",AB305:AB316),
IF(FORECAST($C301,AB$305:AB$316,$C$305:$C$316)&lt;0,0,
IF(FORECAST($C301,AB$305:AB$316,$C$305:$C$316)&gt;100,100,
FORECAST($C301,AB$305:AB$316,$C$305:$C$316))))</f>
        <v>14.940609067858986</v>
      </c>
    </row>
    <row r="302" hidden="true" x14ac:dyDescent="0.2">
      <c r="A302" s="751"/>
      <c r="B302" s="752"/>
      <c r="C302" s="202">
        <f>MaxRegYear(C300,C305:C316)</f>
        <v>2019</v>
      </c>
      <c r="D302" s="228">
        <f ca="true">IF(MAX(C305:C316)-MIN(C305:C316)&lt;5,AVERAGEIF(C305:C316,"&gt;0",D305:D316),
IF(FORECAST($C302,D$305:D$316,$C$305:$C$316)&lt;0,0,
IF(FORECAST($C302,D$305:D$316,$C$305:$C$316)&gt;100,100,
FORECAST($C302,D$305:D$316,$C$305:$C$316))))</f>
        <v>83.678243407510308</v>
      </c>
      <c r="E302" s="229"/>
      <c r="F302" s="230"/>
      <c r="G302" s="230"/>
      <c r="H302" s="231">
        <f ca="true">IF(MAX(C305:C316)-MIN(C305:C316)&lt;5,AVERAGEIF(C305:C316,"&gt;0",H305:H316),
IF(FORECAST($C302,H$305:H$316,$C$305:$C$316)&lt;0,0,
IF(FORECAST($C302,H$305:H$316,$C$305:$C$316)&gt;100,100,
FORECAST($C302,H$305:H$316,$C$305:$C$316))))</f>
        <v>0.49934890986241953</v>
      </c>
      <c r="I302" s="228">
        <f ca="true">IF(MAX(C305:C316)-MIN(C305:C316)&lt;5,AVERAGEIF(C305:C316,"&gt;0",I305:I316),
IF(FORECAST($C302,I$305:I$316,$C$305:$C$316)&lt;0,0,
IF(FORECAST($C302,I$305:I$316,$C$305:$C$316)&gt;100,100,
FORECAST($C302,I$305:I$316,$C$305:$C$316))))</f>
        <v>83.62179963375047</v>
      </c>
      <c r="J302" s="229"/>
      <c r="K302" s="230"/>
      <c r="L302" s="230"/>
      <c r="M302" s="231">
        <f ca="true">IF(MAX(C305:C316)-MIN(C305:C316)&lt;5,AVERAGEIF(C305:C316,"&gt;0",M305:M316),
IF(FORECAST($C302,M$305:M$316,$C$305:$C$316)&lt;0,0,
IF(FORECAST($C302,M$305:M$316,$C$305:$C$316)&gt;100,100,
FORECAST($C302,M$305:M$316,$C$305:$C$316))))</f>
        <v>2.7616079617157538</v>
      </c>
      <c r="N302" s="228">
        <f ca="true">IF(MAX(C305:C316)-MIN(C305:C316)&lt;5,AVERAGEIF(C305:C316,"&gt;0",N305:N316),
IF(FORECAST($C302,N$305:N$316,$C$305:$C$316)&lt;0,0,
IF(FORECAST($C302,N$305:N$316,$C$305:$C$316)&gt;100,100,
FORECAST($C302,N$305:N$316,$C$305:$C$316))))</f>
        <v>86.773312304889714</v>
      </c>
      <c r="O302" s="229"/>
      <c r="P302" s="230"/>
      <c r="Q302" s="230"/>
      <c r="R302" s="231">
        <f ca="true">IF(MAX(C305:C316)-MIN(C305:C316)&lt;5,AVERAGEIF(C305:C316,"&gt;0",R305:R316),
IF(FORECAST($C302,R$305:R$316,$C$305:$C$316)&lt;0,0,
IF(FORECAST($C302,R$305:R$316,$C$305:$C$316)&gt;100,100,
FORECAST($C302,R$305:R$316,$C$305:$C$316))))</f>
        <v>0</v>
      </c>
      <c r="S302" s="228">
        <f ca="true">IF(MAX(C305:C316)-MIN(C305:C316)&lt;5,AVERAGEIF(C305:C316,"&gt;0",S305:S316),
IF(FORECAST($C302,S$305:S$316,$C$305:$C$316)&lt;0,0,
IF(FORECAST($C302,S$305:S$316,$C$305:$C$316)&gt;100,100,
FORECAST($C302,S$305:S$316,$C$305:$C$316))))</f>
        <v>83.575794946229053</v>
      </c>
      <c r="T302" s="229"/>
      <c r="U302" s="230"/>
      <c r="V302" s="230"/>
      <c r="W302" s="231">
        <f ca="true">IF(MAX(C305:C316)-MIN(C305:C316)&lt;5,AVERAGEIF(C305:C316,"&gt;0",W305:W316),
IF(FORECAST($C302,W$305:W$316,$C$305:$C$316)&lt;0,0,
IF(FORECAST($C302,W$305:W$316,$C$305:$C$316)&gt;100,100,
FORECAST($C302,W$305:W$316,$C$305:$C$316))))</f>
        <v>2.0582389107144081</v>
      </c>
      <c r="X302" s="228">
        <f ca="true">IF(MAX(C305:C316)-MIN(C305:C316)&lt;5,AVERAGEIF(C305:C316,"&gt;0",X305:X316),
IF(FORECAST($C302,X$305:X$316,$C$305:$C$316)&lt;0,0,
IF(FORECAST($C302,X$305:X$316,$C$305:$C$316)&gt;100,100,
FORECAST($C302,X$305:X$316,$C$305:$C$316))))</f>
        <v>90.54837148543038</v>
      </c>
      <c r="Y302" s="229"/>
      <c r="Z302" s="230"/>
      <c r="AA302" s="230"/>
      <c r="AB302" s="231">
        <f ca="true">IF(MAX(C305:C316)-MIN(C305:C316)&lt;5,AVERAGEIF(C305:C316,"&gt;0",AB305:AB316),
IF(FORECAST($C302,AB$305:AB$316,$C$305:$C$316)&lt;0,0,
IF(FORECAST($C302,AB$305:AB$316,$C$305:$C$316)&gt;100,100,
FORECAST($C302,AB$305:AB$316,$C$305:$C$316))))</f>
        <v>0</v>
      </c>
    </row>
    <row r="303" ht="9" customHeight="true" x14ac:dyDescent="0.2">
      <c r="D303" s="232"/>
      <c r="I303" s="232"/>
      <c r="K303" s="192"/>
      <c r="L303" s="192"/>
      <c r="N303" s="232"/>
      <c r="P303" s="192"/>
      <c r="Q303" s="192"/>
      <c r="S303" s="232"/>
      <c r="U303" s="192"/>
      <c r="V303" s="192"/>
      <c r="X303" s="232"/>
      <c r="Z303" s="192"/>
      <c r="AA303" s="192"/>
      <c r="AB303" s="233"/>
    </row>
    <row r="304" s="261" customFormat="true" ht="22.5" customHeight="true" x14ac:dyDescent="0.2">
      <c r="B304" s="255" t="s">
        <v>8</v>
      </c>
      <c r="C304" s="235" t="s">
        <v>9</v>
      </c>
      <c r="D304" s="236" t="s">
        <v>14</v>
      </c>
      <c r="E304" s="728" t="s">
        <v>526</v>
      </c>
      <c r="F304" s="315"/>
      <c r="G304" s="315"/>
      <c r="H304" s="238" t="s">
        <v>17</v>
      </c>
      <c r="I304" s="236" t="s">
        <v>14</v>
      </c>
      <c r="J304" s="728" t="s">
        <v>526</v>
      </c>
      <c r="K304" s="315"/>
      <c r="L304" s="315"/>
      <c r="M304" s="238" t="s">
        <v>17</v>
      </c>
      <c r="N304" s="236" t="s">
        <v>14</v>
      </c>
      <c r="O304" s="728" t="s">
        <v>526</v>
      </c>
      <c r="P304" s="315"/>
      <c r="Q304" s="315"/>
      <c r="R304" s="238" t="s">
        <v>17</v>
      </c>
      <c r="S304" s="236" t="s">
        <v>14</v>
      </c>
      <c r="T304" s="728" t="s">
        <v>526</v>
      </c>
      <c r="U304" s="315"/>
      <c r="V304" s="315"/>
      <c r="W304" s="238" t="s">
        <v>17</v>
      </c>
      <c r="X304" s="236" t="s">
        <v>14</v>
      </c>
      <c r="Y304" s="728" t="s">
        <v>526</v>
      </c>
      <c r="Z304" s="315"/>
      <c r="AA304" s="315"/>
      <c r="AB304" s="238" t="s">
        <v>17</v>
      </c>
      <c r="AD304" s="316"/>
    </row>
    <row r="305" x14ac:dyDescent="0.2">
      <c r="A305" s="240"/>
      <c r="B305" s="478" t="s">
        <v>180</v>
      </c>
      <c r="C305" s="479">
        <v>2005</v>
      </c>
      <c r="D305" s="154">
        <f t="shared" ref="D305:D316" ca="true" si="65">IF(ISERROR(INDIRECT(CONCATENATE($B305,"!M16"))),"",INDIRECT(CONCATENATE($B305,"!M16")))</f>
        <v>54.490644566739832</v>
      </c>
      <c r="E305" s="244">
        <f t="shared" ref="E305:E316" ca="true" si="66">IF(ISERROR(INDIRECT(CONCATENATE($B305,"!M23"))),"",INDIRECT(CONCATENATE($B305,"!M23")))</f>
        <v>66.714782112994413</v>
      </c>
      <c r="F305" s="242"/>
      <c r="G305" s="242"/>
      <c r="H305" s="243">
        <f t="shared" ref="H305:H316" ca="true" si="67">IF(ISERROR(INDIRECT(CONCATENATE($B305,"!M21"))),"",INDIRECT(CONCATENATE($B305,"!M21")))</f>
        <v>25.772965777853958</v>
      </c>
      <c r="I305" s="154">
        <f t="shared" ref="I305:I316" ca="true" si="68">IF(ISERROR(INDIRECT(CONCATENATE($B305,"!N16"))),"",INDIRECT(CONCATENATE($B305,"!N16")))</f>
        <v>64.73548886063827</v>
      </c>
      <c r="J305" s="241">
        <f t="shared" ref="J305:J316" ca="true" si="69">IF(ISERROR(INDIRECT(CONCATENATE($B305,"!N23"))),"",INDIRECT(CONCATENATE($B305,"!N23")))</f>
        <v>66.534932336159585</v>
      </c>
      <c r="K305" s="242"/>
      <c r="L305" s="242"/>
      <c r="M305" s="243">
        <f t="shared" ref="M305:M316" ca="true" si="70">IF(ISERROR(INDIRECT(CONCATENATE($B305,"!N21"))),"",INDIRECT(CONCATENATE($B305,"!N21")))</f>
        <v>14.132100046249551</v>
      </c>
      <c r="N305" s="154">
        <f t="shared" ref="N305:N316" ca="true" si="71">IF(ISERROR(INDIRECT(CONCATENATE($B305,"!O16"))),"",INDIRECT(CONCATENATE($B305,"!O16")))</f>
        <v>61.783783246250366</v>
      </c>
      <c r="O305" s="241">
        <f t="shared" ref="O305:O316" ca="true" si="72">IF(ISERROR(INDIRECT(CONCATENATE($B305,"!O23"))),"",INDIRECT(CONCATENATE($B305,"!O23")))</f>
        <v>64.231997085040646</v>
      </c>
      <c r="P305" s="242"/>
      <c r="Q305" s="242"/>
      <c r="R305" s="243">
        <f t="shared" ref="R305:R316" ca="true" si="73">IF(ISERROR(INDIRECT(CONCATENATE($B305,"!O21"))),"",INDIRECT(CONCATENATE($B305,"!O21")))</f>
        <v>19.193433678240854</v>
      </c>
      <c r="S305" s="154">
        <f t="shared" ref="S305:S316" ca="true" si="74">IF(ISERROR(INDIRECT(CONCATENATE($B305,"!P16"))),"",INDIRECT(CONCATENATE($B305,"!P16")))</f>
        <v>64.088120648396924</v>
      </c>
      <c r="T305" s="241">
        <f t="shared" ref="T305:T316" ca="true" si="75">IF(ISERROR(INDIRECT(CONCATENATE($B305,"!P23"))),"",INDIRECT(CONCATENATE($B305,"!P23")))</f>
        <v>68.741325329496291</v>
      </c>
      <c r="U305" s="242"/>
      <c r="V305" s="242"/>
      <c r="W305" s="243">
        <f t="shared" ref="W305:W316" ca="true" si="76">IF(ISERROR(INDIRECT(CONCATENATE($B305,"!P21"))),"",INDIRECT(CONCATENATE($B305,"!P21")))</f>
        <v>16.178679628837394</v>
      </c>
      <c r="X305" s="154">
        <f t="shared" ref="X305:X316" ca="true" si="77">IF(ISERROR(INDIRECT(CONCATENATE($B305,"!Q16"))),"",INDIRECT(CONCATENATE($B305,"!Q16")))</f>
        <v>71.99598676651668</v>
      </c>
      <c r="Y305" s="241">
        <f t="shared" ref="Y305:Y316" ca="true" si="78">IF(ISERROR(INDIRECT(CONCATENATE($B305,"!Q23"))),"",INDIRECT(CONCATENATE($B305,"!Q23")))</f>
        <v>72.306386734081684</v>
      </c>
      <c r="Z305" s="242"/>
      <c r="AA305" s="242"/>
      <c r="AB305" s="243">
        <f t="shared" ref="AB305:AB316" ca="true" si="79">IF(ISERROR(INDIRECT(CONCATENATE($B305,"!Q221"))),"",INDIRECT(CONCATENATE($B305,"!Q21")))</f>
        <v>14.159082913614951</v>
      </c>
    </row>
    <row r="306" x14ac:dyDescent="0.2">
      <c r="A306" s="240"/>
      <c r="B306" s="480" t="s">
        <v>308</v>
      </c>
      <c r="C306" s="481">
        <v>2010</v>
      </c>
      <c r="D306" s="155">
        <f t="shared" ca="true" si="65"/>
        <v>68.575528358032074</v>
      </c>
      <c r="E306" s="244">
        <f t="shared" ca="true" si="66"/>
        <v>65.455368442110512</v>
      </c>
      <c r="F306" s="242"/>
      <c r="G306" s="242"/>
      <c r="H306" s="245">
        <f t="shared" ca="true" si="67"/>
        <v>12.018330225879286</v>
      </c>
      <c r="I306" s="155">
        <f t="shared" ca="true" si="68"/>
        <v>73.142405255738012</v>
      </c>
      <c r="J306" s="244">
        <f t="shared" ca="true" si="69"/>
        <v>70.638389358558101</v>
      </c>
      <c r="K306" s="242"/>
      <c r="L306" s="242"/>
      <c r="M306" s="245">
        <f t="shared" ca="true" si="70"/>
        <v>8.2435705153525589</v>
      </c>
      <c r="N306" s="155">
        <f t="shared" ca="true" si="71"/>
        <v>74.587501341322238</v>
      </c>
      <c r="O306" s="244">
        <f t="shared" ca="true" si="72"/>
        <v>66.776481801872293</v>
      </c>
      <c r="P306" s="242"/>
      <c r="Q306" s="242"/>
      <c r="R306" s="245">
        <f t="shared" ca="true" si="73"/>
        <v>9.6393444162136959</v>
      </c>
      <c r="S306" s="155">
        <f t="shared" ca="true" si="74"/>
        <v>75.646483398710956</v>
      </c>
      <c r="T306" s="244">
        <f t="shared" ca="true" si="75"/>
        <v>69.313807948004026</v>
      </c>
      <c r="U306" s="242"/>
      <c r="V306" s="242"/>
      <c r="W306" s="245">
        <f t="shared" ca="true" si="76"/>
        <v>10.088684106082676</v>
      </c>
      <c r="X306" s="155">
        <f t="shared" ca="true" si="77"/>
        <v>79.83409341569444</v>
      </c>
      <c r="Y306" s="244">
        <f t="shared" ca="true" si="78"/>
        <v>69.093373699521848</v>
      </c>
      <c r="Z306" s="242"/>
      <c r="AA306" s="242"/>
      <c r="AB306" s="245">
        <f t="shared" ca="true" si="79"/>
        <v>7.0339462716806107</v>
      </c>
    </row>
    <row r="307" x14ac:dyDescent="0.2">
      <c r="A307" s="240"/>
      <c r="B307" s="480" t="s">
        <v>371</v>
      </c>
      <c r="C307" s="481">
        <v>2012</v>
      </c>
      <c r="D307" s="155">
        <f t="shared" ca="true" si="65"/>
        <v>75.821651599616445</v>
      </c>
      <c r="E307" s="244">
        <f t="shared" ca="true" si="66"/>
        <v>73.894965840012489</v>
      </c>
      <c r="F307" s="242"/>
      <c r="G307" s="242"/>
      <c r="H307" s="245">
        <f t="shared" ca="true" si="67"/>
        <v>7.6351265319797452</v>
      </c>
      <c r="I307" s="155">
        <f t="shared" ca="true" si="68"/>
        <v>76.040846730217979</v>
      </c>
      <c r="J307" s="244">
        <f t="shared" ca="true" si="69"/>
        <v>70.019637258783845</v>
      </c>
      <c r="K307" s="242"/>
      <c r="L307" s="242"/>
      <c r="M307" s="245">
        <f t="shared" ca="true" si="70"/>
        <v>6.239047942323479</v>
      </c>
      <c r="N307" s="155">
        <f t="shared" ca="true" si="71"/>
        <v>78.305444770870906</v>
      </c>
      <c r="O307" s="244">
        <f t="shared" ca="true" si="72"/>
        <v>76.226669278677988</v>
      </c>
      <c r="P307" s="242"/>
      <c r="Q307" s="242"/>
      <c r="R307" s="245">
        <f t="shared" ca="true" si="73"/>
        <v>4.0496911780263716</v>
      </c>
      <c r="S307" s="155">
        <f t="shared" ca="true" si="74"/>
        <v>73.730409396888092</v>
      </c>
      <c r="T307" s="244">
        <f t="shared" ca="true" si="75"/>
        <v>78.721523958330877</v>
      </c>
      <c r="U307" s="242"/>
      <c r="V307" s="242"/>
      <c r="W307" s="245">
        <f t="shared" ca="true" si="76"/>
        <v>7.2392338502528286</v>
      </c>
      <c r="X307" s="155">
        <f t="shared" ca="true" si="77"/>
        <v>81.543695054149637</v>
      </c>
      <c r="Y307" s="244">
        <f t="shared" ca="true" si="78"/>
        <v>76.377687631886388</v>
      </c>
      <c r="Z307" s="242"/>
      <c r="AA307" s="242"/>
      <c r="AB307" s="245">
        <f t="shared" ca="true" si="79"/>
        <v>3.2128533483965382</v>
      </c>
      <c r="AD307" s="246"/>
    </row>
    <row r="308" x14ac:dyDescent="0.2">
      <c r="A308" s="240"/>
      <c r="B308" s="480" t="s">
        <v>458</v>
      </c>
      <c r="C308" s="481">
        <v>2017</v>
      </c>
      <c r="D308" s="155">
        <f t="shared" ca="true" si="65"/>
        <v>76.245822732712796</v>
      </c>
      <c r="E308" s="244">
        <f t="shared" ca="true" si="66"/>
        <v>69.880575666806351</v>
      </c>
      <c r="F308" s="242"/>
      <c r="G308" s="242"/>
      <c r="H308" s="245">
        <f t="shared" ca="true" si="67"/>
        <v>7.0485863053732087</v>
      </c>
      <c r="I308" s="155">
        <f t="shared" ca="true" si="68"/>
        <v>79.919284221809249</v>
      </c>
      <c r="J308" s="244">
        <f t="shared" ca="true" si="69"/>
        <v>73.930450103038766</v>
      </c>
      <c r="K308" s="242"/>
      <c r="L308" s="242"/>
      <c r="M308" s="245">
        <f t="shared" ca="true" si="70"/>
        <v>5.5543410473464947</v>
      </c>
      <c r="N308" s="155">
        <f t="shared" ca="true" si="71"/>
        <v>80.986220538560275</v>
      </c>
      <c r="O308" s="244">
        <f t="shared" ca="true" si="72"/>
        <v>73.249511198031342</v>
      </c>
      <c r="P308" s="242"/>
      <c r="Q308" s="242"/>
      <c r="R308" s="245">
        <f t="shared" ca="true" si="73"/>
        <v>5.0237500701817508</v>
      </c>
      <c r="S308" s="155">
        <f t="shared" ca="true" si="74"/>
        <v>80.106232487890097</v>
      </c>
      <c r="T308" s="244">
        <f t="shared" ca="true" si="75"/>
        <v>73.722486227723593</v>
      </c>
      <c r="U308" s="242"/>
      <c r="V308" s="242"/>
      <c r="W308" s="245">
        <f t="shared" ca="true" si="76"/>
        <v>4.9896217789172121</v>
      </c>
      <c r="X308" s="155">
        <f t="shared" ca="true" si="77"/>
        <v>87.598424056155423</v>
      </c>
      <c r="Y308" s="244">
        <f t="shared" ca="true" si="78"/>
        <v>77.429577186354123</v>
      </c>
      <c r="Z308" s="242"/>
      <c r="AA308" s="242"/>
      <c r="AB308" s="245">
        <f t="shared" ca="true" si="79"/>
        <v>1.9019823420848265</v>
      </c>
    </row>
    <row r="309" x14ac:dyDescent="0.2">
      <c r="A309" s="240"/>
      <c r="B309" s="480"/>
      <c r="C309" s="481"/>
      <c r="D309" s="155" t="str">
        <f t="shared" ca="true" si="65"/>
        <v/>
      </c>
      <c r="E309" s="244" t="str">
        <f t="shared" ca="true" si="66"/>
        <v/>
      </c>
      <c r="F309" s="242"/>
      <c r="G309" s="242"/>
      <c r="H309" s="245" t="str">
        <f t="shared" ca="true" si="67"/>
        <v/>
      </c>
      <c r="I309" s="155" t="str">
        <f t="shared" ca="true" si="68"/>
        <v/>
      </c>
      <c r="J309" s="244" t="str">
        <f t="shared" ca="true" si="69"/>
        <v/>
      </c>
      <c r="K309" s="242"/>
      <c r="L309" s="242"/>
      <c r="M309" s="245" t="str">
        <f t="shared" ca="true" si="70"/>
        <v/>
      </c>
      <c r="N309" s="155" t="str">
        <f t="shared" ca="true" si="71"/>
        <v/>
      </c>
      <c r="O309" s="244" t="str">
        <f t="shared" ca="true" si="72"/>
        <v/>
      </c>
      <c r="P309" s="242"/>
      <c r="Q309" s="242"/>
      <c r="R309" s="245" t="str">
        <f t="shared" ca="true" si="73"/>
        <v/>
      </c>
      <c r="S309" s="155" t="str">
        <f t="shared" ca="true" si="74"/>
        <v/>
      </c>
      <c r="T309" s="244" t="str">
        <f t="shared" ca="true" si="75"/>
        <v/>
      </c>
      <c r="U309" s="242"/>
      <c r="V309" s="242"/>
      <c r="W309" s="245" t="str">
        <f t="shared" ca="true" si="76"/>
        <v/>
      </c>
      <c r="X309" s="155" t="str">
        <f t="shared" ca="true" si="77"/>
        <v/>
      </c>
      <c r="Y309" s="244" t="str">
        <f t="shared" ca="true" si="78"/>
        <v/>
      </c>
      <c r="Z309" s="242"/>
      <c r="AA309" s="242"/>
      <c r="AB309" s="245" t="str">
        <f t="shared" ca="true" si="79"/>
        <v/>
      </c>
    </row>
    <row r="310" x14ac:dyDescent="0.2">
      <c r="A310" s="240"/>
      <c r="B310" s="480"/>
      <c r="C310" s="481"/>
      <c r="D310" s="155" t="str">
        <f t="shared" ca="true" si="65"/>
        <v/>
      </c>
      <c r="E310" s="244" t="str">
        <f t="shared" ca="true" si="66"/>
        <v/>
      </c>
      <c r="F310" s="242"/>
      <c r="G310" s="242"/>
      <c r="H310" s="245" t="str">
        <f t="shared" ca="true" si="67"/>
        <v/>
      </c>
      <c r="I310" s="155" t="str">
        <f t="shared" ca="true" si="68"/>
        <v/>
      </c>
      <c r="J310" s="244" t="str">
        <f t="shared" ca="true" si="69"/>
        <v/>
      </c>
      <c r="K310" s="242"/>
      <c r="L310" s="242"/>
      <c r="M310" s="245" t="str">
        <f t="shared" ca="true" si="70"/>
        <v/>
      </c>
      <c r="N310" s="155" t="str">
        <f t="shared" ca="true" si="71"/>
        <v/>
      </c>
      <c r="O310" s="244" t="str">
        <f t="shared" ca="true" si="72"/>
        <v/>
      </c>
      <c r="P310" s="242"/>
      <c r="Q310" s="242"/>
      <c r="R310" s="245" t="str">
        <f t="shared" ca="true" si="73"/>
        <v/>
      </c>
      <c r="S310" s="155" t="str">
        <f t="shared" ca="true" si="74"/>
        <v/>
      </c>
      <c r="T310" s="244" t="str">
        <f t="shared" ca="true" si="75"/>
        <v/>
      </c>
      <c r="U310" s="242"/>
      <c r="V310" s="242"/>
      <c r="W310" s="245" t="str">
        <f t="shared" ca="true" si="76"/>
        <v/>
      </c>
      <c r="X310" s="155" t="str">
        <f t="shared" ca="true" si="77"/>
        <v/>
      </c>
      <c r="Y310" s="244" t="str">
        <f t="shared" ca="true" si="78"/>
        <v/>
      </c>
      <c r="Z310" s="242"/>
      <c r="AA310" s="242"/>
      <c r="AB310" s="245" t="str">
        <f t="shared" ca="true" si="79"/>
        <v/>
      </c>
    </row>
    <row r="311" x14ac:dyDescent="0.2">
      <c r="A311" s="240"/>
      <c r="B311" s="480"/>
      <c r="C311" s="481"/>
      <c r="D311" s="155" t="str">
        <f t="shared" ca="true" si="65"/>
        <v/>
      </c>
      <c r="E311" s="244" t="str">
        <f t="shared" ca="true" si="66"/>
        <v/>
      </c>
      <c r="F311" s="242"/>
      <c r="G311" s="242"/>
      <c r="H311" s="245" t="str">
        <f t="shared" ca="true" si="67"/>
        <v/>
      </c>
      <c r="I311" s="155" t="str">
        <f t="shared" ca="true" si="68"/>
        <v/>
      </c>
      <c r="J311" s="244" t="str">
        <f t="shared" ca="true" si="69"/>
        <v/>
      </c>
      <c r="K311" s="242"/>
      <c r="L311" s="242"/>
      <c r="M311" s="245" t="str">
        <f t="shared" ca="true" si="70"/>
        <v/>
      </c>
      <c r="N311" s="155" t="str">
        <f t="shared" ca="true" si="71"/>
        <v/>
      </c>
      <c r="O311" s="244" t="str">
        <f t="shared" ca="true" si="72"/>
        <v/>
      </c>
      <c r="P311" s="242"/>
      <c r="Q311" s="242"/>
      <c r="R311" s="245" t="str">
        <f t="shared" ca="true" si="73"/>
        <v/>
      </c>
      <c r="S311" s="155" t="str">
        <f t="shared" ca="true" si="74"/>
        <v/>
      </c>
      <c r="T311" s="244" t="str">
        <f t="shared" ca="true" si="75"/>
        <v/>
      </c>
      <c r="U311" s="242"/>
      <c r="V311" s="242"/>
      <c r="W311" s="245" t="str">
        <f t="shared" ca="true" si="76"/>
        <v/>
      </c>
      <c r="X311" s="155" t="str">
        <f t="shared" ca="true" si="77"/>
        <v/>
      </c>
      <c r="Y311" s="244" t="str">
        <f t="shared" ca="true" si="78"/>
        <v/>
      </c>
      <c r="Z311" s="242"/>
      <c r="AA311" s="242"/>
      <c r="AB311" s="245" t="str">
        <f t="shared" ca="true" si="79"/>
        <v/>
      </c>
    </row>
    <row r="312" x14ac:dyDescent="0.2">
      <c r="A312" s="240"/>
      <c r="B312" s="480"/>
      <c r="C312" s="481"/>
      <c r="D312" s="155" t="str">
        <f t="shared" ca="true" si="65"/>
        <v/>
      </c>
      <c r="E312" s="244" t="str">
        <f t="shared" ca="true" si="66"/>
        <v/>
      </c>
      <c r="F312" s="242"/>
      <c r="G312" s="242"/>
      <c r="H312" s="245" t="str">
        <f t="shared" ca="true" si="67"/>
        <v/>
      </c>
      <c r="I312" s="155" t="str">
        <f t="shared" ca="true" si="68"/>
        <v/>
      </c>
      <c r="J312" s="244" t="str">
        <f t="shared" ca="true" si="69"/>
        <v/>
      </c>
      <c r="K312" s="242"/>
      <c r="L312" s="242"/>
      <c r="M312" s="245" t="str">
        <f t="shared" ca="true" si="70"/>
        <v/>
      </c>
      <c r="N312" s="155" t="str">
        <f t="shared" ca="true" si="71"/>
        <v/>
      </c>
      <c r="O312" s="244" t="str">
        <f t="shared" ca="true" si="72"/>
        <v/>
      </c>
      <c r="P312" s="242"/>
      <c r="Q312" s="242"/>
      <c r="R312" s="245" t="str">
        <f t="shared" ca="true" si="73"/>
        <v/>
      </c>
      <c r="S312" s="155" t="str">
        <f t="shared" ca="true" si="74"/>
        <v/>
      </c>
      <c r="T312" s="244" t="str">
        <f t="shared" ca="true" si="75"/>
        <v/>
      </c>
      <c r="U312" s="242"/>
      <c r="V312" s="242"/>
      <c r="W312" s="245" t="str">
        <f t="shared" ca="true" si="76"/>
        <v/>
      </c>
      <c r="X312" s="155" t="str">
        <f t="shared" ca="true" si="77"/>
        <v/>
      </c>
      <c r="Y312" s="244" t="str">
        <f t="shared" ca="true" si="78"/>
        <v/>
      </c>
      <c r="Z312" s="242"/>
      <c r="AA312" s="242"/>
      <c r="AB312" s="245" t="str">
        <f t="shared" ca="true" si="79"/>
        <v/>
      </c>
    </row>
    <row r="313" x14ac:dyDescent="0.2">
      <c r="A313" s="240"/>
      <c r="B313" s="480"/>
      <c r="C313" s="481"/>
      <c r="D313" s="155" t="str">
        <f t="shared" ca="true" si="65"/>
        <v/>
      </c>
      <c r="E313" s="244" t="str">
        <f t="shared" ca="true" si="66"/>
        <v/>
      </c>
      <c r="F313" s="242"/>
      <c r="G313" s="242"/>
      <c r="H313" s="245" t="str">
        <f t="shared" ca="true" si="67"/>
        <v/>
      </c>
      <c r="I313" s="155" t="str">
        <f t="shared" ca="true" si="68"/>
        <v/>
      </c>
      <c r="J313" s="244" t="str">
        <f t="shared" ca="true" si="69"/>
        <v/>
      </c>
      <c r="K313" s="242"/>
      <c r="L313" s="242"/>
      <c r="M313" s="245" t="str">
        <f t="shared" ca="true" si="70"/>
        <v/>
      </c>
      <c r="N313" s="155" t="str">
        <f t="shared" ca="true" si="71"/>
        <v/>
      </c>
      <c r="O313" s="244" t="str">
        <f t="shared" ca="true" si="72"/>
        <v/>
      </c>
      <c r="P313" s="242"/>
      <c r="Q313" s="242"/>
      <c r="R313" s="245" t="str">
        <f t="shared" ca="true" si="73"/>
        <v/>
      </c>
      <c r="S313" s="155" t="str">
        <f t="shared" ca="true" si="74"/>
        <v/>
      </c>
      <c r="T313" s="244" t="str">
        <f t="shared" ca="true" si="75"/>
        <v/>
      </c>
      <c r="U313" s="242"/>
      <c r="V313" s="242"/>
      <c r="W313" s="245" t="str">
        <f t="shared" ca="true" si="76"/>
        <v/>
      </c>
      <c r="X313" s="155" t="str">
        <f t="shared" ca="true" si="77"/>
        <v/>
      </c>
      <c r="Y313" s="244" t="str">
        <f t="shared" ca="true" si="78"/>
        <v/>
      </c>
      <c r="Z313" s="242"/>
      <c r="AA313" s="242"/>
      <c r="AB313" s="245" t="str">
        <f t="shared" ca="true" si="79"/>
        <v/>
      </c>
    </row>
    <row r="314" x14ac:dyDescent="0.2">
      <c r="A314" s="240"/>
      <c r="B314" s="480"/>
      <c r="C314" s="481"/>
      <c r="D314" s="155" t="str">
        <f t="shared" ca="true" si="65"/>
        <v/>
      </c>
      <c r="E314" s="244" t="str">
        <f t="shared" ca="true" si="66"/>
        <v/>
      </c>
      <c r="F314" s="242"/>
      <c r="G314" s="242"/>
      <c r="H314" s="245" t="str">
        <f t="shared" ca="true" si="67"/>
        <v/>
      </c>
      <c r="I314" s="155" t="str">
        <f t="shared" ca="true" si="68"/>
        <v/>
      </c>
      <c r="J314" s="244" t="str">
        <f t="shared" ca="true" si="69"/>
        <v/>
      </c>
      <c r="K314" s="242"/>
      <c r="L314" s="242"/>
      <c r="M314" s="245" t="str">
        <f t="shared" ca="true" si="70"/>
        <v/>
      </c>
      <c r="N314" s="155" t="str">
        <f t="shared" ca="true" si="71"/>
        <v/>
      </c>
      <c r="O314" s="244" t="str">
        <f t="shared" ca="true" si="72"/>
        <v/>
      </c>
      <c r="P314" s="242"/>
      <c r="Q314" s="242"/>
      <c r="R314" s="245" t="str">
        <f t="shared" ca="true" si="73"/>
        <v/>
      </c>
      <c r="S314" s="155" t="str">
        <f t="shared" ca="true" si="74"/>
        <v/>
      </c>
      <c r="T314" s="244" t="str">
        <f t="shared" ca="true" si="75"/>
        <v/>
      </c>
      <c r="U314" s="242"/>
      <c r="V314" s="242"/>
      <c r="W314" s="245" t="str">
        <f t="shared" ca="true" si="76"/>
        <v/>
      </c>
      <c r="X314" s="155" t="str">
        <f t="shared" ca="true" si="77"/>
        <v/>
      </c>
      <c r="Y314" s="244" t="str">
        <f t="shared" ca="true" si="78"/>
        <v/>
      </c>
      <c r="Z314" s="242"/>
      <c r="AA314" s="242"/>
      <c r="AB314" s="245" t="str">
        <f t="shared" ca="true" si="79"/>
        <v/>
      </c>
    </row>
    <row r="315" x14ac:dyDescent="0.2">
      <c r="A315" s="240"/>
      <c r="B315" s="480"/>
      <c r="C315" s="481"/>
      <c r="D315" s="155" t="str">
        <f t="shared" ca="true" si="65"/>
        <v/>
      </c>
      <c r="E315" s="244" t="str">
        <f t="shared" ca="true" si="66"/>
        <v/>
      </c>
      <c r="F315" s="242"/>
      <c r="G315" s="242"/>
      <c r="H315" s="245" t="str">
        <f t="shared" ca="true" si="67"/>
        <v/>
      </c>
      <c r="I315" s="155" t="str">
        <f t="shared" ca="true" si="68"/>
        <v/>
      </c>
      <c r="J315" s="244" t="str">
        <f t="shared" ca="true" si="69"/>
        <v/>
      </c>
      <c r="K315" s="242"/>
      <c r="L315" s="242"/>
      <c r="M315" s="245" t="str">
        <f t="shared" ca="true" si="70"/>
        <v/>
      </c>
      <c r="N315" s="155" t="str">
        <f t="shared" ca="true" si="71"/>
        <v/>
      </c>
      <c r="O315" s="244" t="str">
        <f t="shared" ca="true" si="72"/>
        <v/>
      </c>
      <c r="P315" s="242"/>
      <c r="Q315" s="242"/>
      <c r="R315" s="245" t="str">
        <f t="shared" ca="true" si="73"/>
        <v/>
      </c>
      <c r="S315" s="155" t="str">
        <f t="shared" ca="true" si="74"/>
        <v/>
      </c>
      <c r="T315" s="244" t="str">
        <f t="shared" ca="true" si="75"/>
        <v/>
      </c>
      <c r="U315" s="242"/>
      <c r="V315" s="242"/>
      <c r="W315" s="245" t="str">
        <f t="shared" ca="true" si="76"/>
        <v/>
      </c>
      <c r="X315" s="155" t="str">
        <f t="shared" ca="true" si="77"/>
        <v/>
      </c>
      <c r="Y315" s="244" t="str">
        <f t="shared" ca="true" si="78"/>
        <v/>
      </c>
      <c r="Z315" s="242"/>
      <c r="AA315" s="242"/>
      <c r="AB315" s="245" t="str">
        <f t="shared" ca="true" si="79"/>
        <v/>
      </c>
    </row>
    <row r="316" x14ac:dyDescent="0.2">
      <c r="A316" s="240"/>
      <c r="B316" s="482"/>
      <c r="C316" s="483"/>
      <c r="D316" s="156" t="str">
        <f t="shared" ca="true" si="65"/>
        <v/>
      </c>
      <c r="E316" s="247" t="str">
        <f t="shared" ca="true" si="66"/>
        <v/>
      </c>
      <c r="F316" s="248"/>
      <c r="G316" s="249"/>
      <c r="H316" s="250" t="str">
        <f t="shared" ca="true" si="67"/>
        <v/>
      </c>
      <c r="I316" s="156" t="str">
        <f t="shared" ca="true" si="68"/>
        <v/>
      </c>
      <c r="J316" s="247" t="str">
        <f t="shared" ca="true" si="69"/>
        <v/>
      </c>
      <c r="K316" s="248"/>
      <c r="L316" s="249"/>
      <c r="M316" s="250" t="str">
        <f t="shared" ca="true" si="70"/>
        <v/>
      </c>
      <c r="N316" s="156" t="str">
        <f t="shared" ca="true" si="71"/>
        <v/>
      </c>
      <c r="O316" s="247" t="str">
        <f t="shared" ca="true" si="72"/>
        <v/>
      </c>
      <c r="P316" s="248"/>
      <c r="Q316" s="249"/>
      <c r="R316" s="250" t="str">
        <f t="shared" ca="true" si="73"/>
        <v/>
      </c>
      <c r="S316" s="156" t="str">
        <f t="shared" ca="true" si="74"/>
        <v/>
      </c>
      <c r="T316" s="247" t="str">
        <f t="shared" ca="true" si="75"/>
        <v/>
      </c>
      <c r="U316" s="248"/>
      <c r="V316" s="249"/>
      <c r="W316" s="250" t="str">
        <f t="shared" ca="true" si="76"/>
        <v/>
      </c>
      <c r="X316" s="156" t="str">
        <f t="shared" ca="true" si="77"/>
        <v/>
      </c>
      <c r="Y316" s="247" t="str">
        <f t="shared" ca="true" si="78"/>
        <v/>
      </c>
      <c r="Z316" s="248"/>
      <c r="AA316" s="249"/>
      <c r="AB316" s="250" t="str">
        <f t="shared" ca="true" si="79"/>
        <v/>
      </c>
    </row>
    <row r="317" ht="11.25" customHeight="true" x14ac:dyDescent="0.2"/>
    <row r="318" ht="22.5" customHeight="true" x14ac:dyDescent="0.25">
      <c r="B318" s="756" t="str">
        <f>CONCATENATE("Rural use of drinking water sources, ",C299,"–",C300)</f>
        <v>Rural use of drinking water sources, 2000–2020</v>
      </c>
      <c r="C318" s="757"/>
      <c r="D318" s="757"/>
      <c r="E318" s="757"/>
      <c r="F318" s="757"/>
      <c r="G318" s="757"/>
      <c r="H318" s="757"/>
      <c r="I318" s="757"/>
      <c r="J318" s="757"/>
      <c r="K318" s="757"/>
      <c r="L318" s="763"/>
      <c r="N318" s="251"/>
      <c r="O318" s="251"/>
      <c r="P318" s="251"/>
      <c r="Q318" s="251"/>
      <c r="R318" s="251"/>
      <c r="S318" s="739" t="s">
        <v>11</v>
      </c>
      <c r="T318" s="740"/>
      <c r="U318" s="740"/>
      <c r="V318" s="740"/>
      <c r="W318" s="741"/>
      <c r="X318" s="251"/>
      <c r="Y318" s="251"/>
      <c r="Z318" s="251"/>
      <c r="AA318" s="251"/>
      <c r="AB318" s="25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189" customWidth="true"/>
    <col min="6" max="7" width="9" style="192" customWidth="true"/>
    <col min="8" max="38" width="9" style="189" customWidth="true"/>
    <col min="39" max="261" width="9.140625" style="189"/>
    <col min="262" max="262" width="5" style="189" customWidth="true"/>
    <col min="263" max="263" width="13.85546875" style="189" customWidth="true"/>
    <col min="264" max="265" width="6.28515625" style="189" customWidth="true"/>
    <col min="266" max="267" width="7" style="189" customWidth="true"/>
    <col min="268" max="274" width="6.28515625" style="189" customWidth="true"/>
    <col min="275" max="517" width="9.140625" style="189"/>
    <col min="518" max="518" width="5" style="189" customWidth="true"/>
    <col min="519" max="519" width="13.85546875" style="189" customWidth="true"/>
    <col min="520" max="521" width="6.28515625" style="189" customWidth="true"/>
    <col min="522" max="523" width="7" style="189" customWidth="true"/>
    <col min="524" max="530" width="6.28515625" style="189" customWidth="true"/>
    <col min="531" max="773" width="9.140625" style="189"/>
    <col min="774" max="774" width="5" style="189" customWidth="true"/>
    <col min="775" max="775" width="13.85546875" style="189" customWidth="true"/>
    <col min="776" max="777" width="6.28515625" style="189" customWidth="true"/>
    <col min="778" max="779" width="7" style="189" customWidth="true"/>
    <col min="780" max="786" width="6.28515625" style="189" customWidth="true"/>
    <col min="787" max="1029" width="9.140625" style="189"/>
    <col min="1030" max="1030" width="5" style="189" customWidth="true"/>
    <col min="1031" max="1031" width="13.85546875" style="189" customWidth="true"/>
    <col min="1032" max="1033" width="6.28515625" style="189" customWidth="true"/>
    <col min="1034" max="1035" width="7" style="189" customWidth="true"/>
    <col min="1036" max="1042" width="6.28515625" style="189" customWidth="true"/>
    <col min="1043" max="1285" width="9.140625" style="189"/>
    <col min="1286" max="1286" width="5" style="189" customWidth="true"/>
    <col min="1287" max="1287" width="13.85546875" style="189" customWidth="true"/>
    <col min="1288" max="1289" width="6.28515625" style="189" customWidth="true"/>
    <col min="1290" max="1291" width="7" style="189" customWidth="true"/>
    <col min="1292" max="1298" width="6.28515625" style="189" customWidth="true"/>
    <col min="1299" max="1541" width="9.140625" style="189"/>
    <col min="1542" max="1542" width="5" style="189" customWidth="true"/>
    <col min="1543" max="1543" width="13.85546875" style="189" customWidth="true"/>
    <col min="1544" max="1545" width="6.28515625" style="189" customWidth="true"/>
    <col min="1546" max="1547" width="7" style="189" customWidth="true"/>
    <col min="1548" max="1554" width="6.28515625" style="189" customWidth="true"/>
    <col min="1555" max="1797" width="9.140625" style="189"/>
    <col min="1798" max="1798" width="5" style="189" customWidth="true"/>
    <col min="1799" max="1799" width="13.85546875" style="189" customWidth="true"/>
    <col min="1800" max="1801" width="6.28515625" style="189" customWidth="true"/>
    <col min="1802" max="1803" width="7" style="189" customWidth="true"/>
    <col min="1804" max="1810" width="6.28515625" style="189" customWidth="true"/>
    <col min="1811" max="2053" width="9.140625" style="189"/>
    <col min="2054" max="2054" width="5" style="189" customWidth="true"/>
    <col min="2055" max="2055" width="13.85546875" style="189" customWidth="true"/>
    <col min="2056" max="2057" width="6.28515625" style="189" customWidth="true"/>
    <col min="2058" max="2059" width="7" style="189" customWidth="true"/>
    <col min="2060" max="2066" width="6.28515625" style="189" customWidth="true"/>
    <col min="2067" max="2309" width="9.140625" style="189"/>
    <col min="2310" max="2310" width="5" style="189" customWidth="true"/>
    <col min="2311" max="2311" width="13.85546875" style="189" customWidth="true"/>
    <col min="2312" max="2313" width="6.28515625" style="189" customWidth="true"/>
    <col min="2314" max="2315" width="7" style="189" customWidth="true"/>
    <col min="2316" max="2322" width="6.28515625" style="189" customWidth="true"/>
    <col min="2323" max="2565" width="9.140625" style="189"/>
    <col min="2566" max="2566" width="5" style="189" customWidth="true"/>
    <col min="2567" max="2567" width="13.85546875" style="189" customWidth="true"/>
    <col min="2568" max="2569" width="6.28515625" style="189" customWidth="true"/>
    <col min="2570" max="2571" width="7" style="189" customWidth="true"/>
    <col min="2572" max="2578" width="6.28515625" style="189" customWidth="true"/>
    <col min="2579" max="2821" width="9.140625" style="189"/>
    <col min="2822" max="2822" width="5" style="189" customWidth="true"/>
    <col min="2823" max="2823" width="13.85546875" style="189" customWidth="true"/>
    <col min="2824" max="2825" width="6.28515625" style="189" customWidth="true"/>
    <col min="2826" max="2827" width="7" style="189" customWidth="true"/>
    <col min="2828" max="2834" width="6.28515625" style="189" customWidth="true"/>
    <col min="2835" max="3077" width="9.140625" style="189"/>
    <col min="3078" max="3078" width="5" style="189" customWidth="true"/>
    <col min="3079" max="3079" width="13.85546875" style="189" customWidth="true"/>
    <col min="3080" max="3081" width="6.28515625" style="189" customWidth="true"/>
    <col min="3082" max="3083" width="7" style="189" customWidth="true"/>
    <col min="3084" max="3090" width="6.28515625" style="189" customWidth="true"/>
    <col min="3091" max="3333" width="9.140625" style="189"/>
    <col min="3334" max="3334" width="5" style="189" customWidth="true"/>
    <col min="3335" max="3335" width="13.85546875" style="189" customWidth="true"/>
    <col min="3336" max="3337" width="6.28515625" style="189" customWidth="true"/>
    <col min="3338" max="3339" width="7" style="189" customWidth="true"/>
    <col min="3340" max="3346" width="6.28515625" style="189" customWidth="true"/>
    <col min="3347" max="3589" width="9.140625" style="189"/>
    <col min="3590" max="3590" width="5" style="189" customWidth="true"/>
    <col min="3591" max="3591" width="13.85546875" style="189" customWidth="true"/>
    <col min="3592" max="3593" width="6.28515625" style="189" customWidth="true"/>
    <col min="3594" max="3595" width="7" style="189" customWidth="true"/>
    <col min="3596" max="3602" width="6.28515625" style="189" customWidth="true"/>
    <col min="3603" max="3845" width="9.140625" style="189"/>
    <col min="3846" max="3846" width="5" style="189" customWidth="true"/>
    <col min="3847" max="3847" width="13.85546875" style="189" customWidth="true"/>
    <col min="3848" max="3849" width="6.28515625" style="189" customWidth="true"/>
    <col min="3850" max="3851" width="7" style="189" customWidth="true"/>
    <col min="3852" max="3858" width="6.28515625" style="189" customWidth="true"/>
    <col min="3859" max="4101" width="9.140625" style="189"/>
    <col min="4102" max="4102" width="5" style="189" customWidth="true"/>
    <col min="4103" max="4103" width="13.85546875" style="189" customWidth="true"/>
    <col min="4104" max="4105" width="6.28515625" style="189" customWidth="true"/>
    <col min="4106" max="4107" width="7" style="189" customWidth="true"/>
    <col min="4108" max="4114" width="6.28515625" style="189" customWidth="true"/>
    <col min="4115" max="4357" width="9.140625" style="189"/>
    <col min="4358" max="4358" width="5" style="189" customWidth="true"/>
    <col min="4359" max="4359" width="13.85546875" style="189" customWidth="true"/>
    <col min="4360" max="4361" width="6.28515625" style="189" customWidth="true"/>
    <col min="4362" max="4363" width="7" style="189" customWidth="true"/>
    <col min="4364" max="4370" width="6.28515625" style="189" customWidth="true"/>
    <col min="4371" max="4613" width="9.140625" style="189"/>
    <col min="4614" max="4614" width="5" style="189" customWidth="true"/>
    <col min="4615" max="4615" width="13.85546875" style="189" customWidth="true"/>
    <col min="4616" max="4617" width="6.28515625" style="189" customWidth="true"/>
    <col min="4618" max="4619" width="7" style="189" customWidth="true"/>
    <col min="4620" max="4626" width="6.28515625" style="189" customWidth="true"/>
    <col min="4627" max="4869" width="9.140625" style="189"/>
    <col min="4870" max="4870" width="5" style="189" customWidth="true"/>
    <col min="4871" max="4871" width="13.85546875" style="189" customWidth="true"/>
    <col min="4872" max="4873" width="6.28515625" style="189" customWidth="true"/>
    <col min="4874" max="4875" width="7" style="189" customWidth="true"/>
    <col min="4876" max="4882" width="6.28515625" style="189" customWidth="true"/>
    <col min="4883" max="5125" width="9.140625" style="189"/>
    <col min="5126" max="5126" width="5" style="189" customWidth="true"/>
    <col min="5127" max="5127" width="13.85546875" style="189" customWidth="true"/>
    <col min="5128" max="5129" width="6.28515625" style="189" customWidth="true"/>
    <col min="5130" max="5131" width="7" style="189" customWidth="true"/>
    <col min="5132" max="5138" width="6.28515625" style="189" customWidth="true"/>
    <col min="5139" max="5381" width="9.140625" style="189"/>
    <col min="5382" max="5382" width="5" style="189" customWidth="true"/>
    <col min="5383" max="5383" width="13.85546875" style="189" customWidth="true"/>
    <col min="5384" max="5385" width="6.28515625" style="189" customWidth="true"/>
    <col min="5386" max="5387" width="7" style="189" customWidth="true"/>
    <col min="5388" max="5394" width="6.28515625" style="189" customWidth="true"/>
    <col min="5395" max="5637" width="9.140625" style="189"/>
    <col min="5638" max="5638" width="5" style="189" customWidth="true"/>
    <col min="5639" max="5639" width="13.85546875" style="189" customWidth="true"/>
    <col min="5640" max="5641" width="6.28515625" style="189" customWidth="true"/>
    <col min="5642" max="5643" width="7" style="189" customWidth="true"/>
    <col min="5644" max="5650" width="6.28515625" style="189" customWidth="true"/>
    <col min="5651" max="5893" width="9.140625" style="189"/>
    <col min="5894" max="5894" width="5" style="189" customWidth="true"/>
    <col min="5895" max="5895" width="13.85546875" style="189" customWidth="true"/>
    <col min="5896" max="5897" width="6.28515625" style="189" customWidth="true"/>
    <col min="5898" max="5899" width="7" style="189" customWidth="true"/>
    <col min="5900" max="5906" width="6.28515625" style="189" customWidth="true"/>
    <col min="5907" max="6149" width="9.140625" style="189"/>
    <col min="6150" max="6150" width="5" style="189" customWidth="true"/>
    <col min="6151" max="6151" width="13.85546875" style="189" customWidth="true"/>
    <col min="6152" max="6153" width="6.28515625" style="189" customWidth="true"/>
    <col min="6154" max="6155" width="7" style="189" customWidth="true"/>
    <col min="6156" max="6162" width="6.28515625" style="189" customWidth="true"/>
    <col min="6163" max="6405" width="9.140625" style="189"/>
    <col min="6406" max="6406" width="5" style="189" customWidth="true"/>
    <col min="6407" max="6407" width="13.85546875" style="189" customWidth="true"/>
    <col min="6408" max="6409" width="6.28515625" style="189" customWidth="true"/>
    <col min="6410" max="6411" width="7" style="189" customWidth="true"/>
    <col min="6412" max="6418" width="6.28515625" style="189" customWidth="true"/>
    <col min="6419" max="6661" width="9.140625" style="189"/>
    <col min="6662" max="6662" width="5" style="189" customWidth="true"/>
    <col min="6663" max="6663" width="13.85546875" style="189" customWidth="true"/>
    <col min="6664" max="6665" width="6.28515625" style="189" customWidth="true"/>
    <col min="6666" max="6667" width="7" style="189" customWidth="true"/>
    <col min="6668" max="6674" width="6.28515625" style="189" customWidth="true"/>
    <col min="6675" max="6917" width="9.140625" style="189"/>
    <col min="6918" max="6918" width="5" style="189" customWidth="true"/>
    <col min="6919" max="6919" width="13.85546875" style="189" customWidth="true"/>
    <col min="6920" max="6921" width="6.28515625" style="189" customWidth="true"/>
    <col min="6922" max="6923" width="7" style="189" customWidth="true"/>
    <col min="6924" max="6930" width="6.28515625" style="189" customWidth="true"/>
    <col min="6931" max="7173" width="9.140625" style="189"/>
    <col min="7174" max="7174" width="5" style="189" customWidth="true"/>
    <col min="7175" max="7175" width="13.85546875" style="189" customWidth="true"/>
    <col min="7176" max="7177" width="6.28515625" style="189" customWidth="true"/>
    <col min="7178" max="7179" width="7" style="189" customWidth="true"/>
    <col min="7180" max="7186" width="6.28515625" style="189" customWidth="true"/>
    <col min="7187" max="7429" width="9.140625" style="189"/>
    <col min="7430" max="7430" width="5" style="189" customWidth="true"/>
    <col min="7431" max="7431" width="13.85546875" style="189" customWidth="true"/>
    <col min="7432" max="7433" width="6.28515625" style="189" customWidth="true"/>
    <col min="7434" max="7435" width="7" style="189" customWidth="true"/>
    <col min="7436" max="7442" width="6.28515625" style="189" customWidth="true"/>
    <col min="7443" max="7685" width="9.140625" style="189"/>
    <col min="7686" max="7686" width="5" style="189" customWidth="true"/>
    <col min="7687" max="7687" width="13.85546875" style="189" customWidth="true"/>
    <col min="7688" max="7689" width="6.28515625" style="189" customWidth="true"/>
    <col min="7690" max="7691" width="7" style="189" customWidth="true"/>
    <col min="7692" max="7698" width="6.28515625" style="189" customWidth="true"/>
    <col min="7699" max="7941" width="9.140625" style="189"/>
    <col min="7942" max="7942" width="5" style="189" customWidth="true"/>
    <col min="7943" max="7943" width="13.85546875" style="189" customWidth="true"/>
    <col min="7944" max="7945" width="6.28515625" style="189" customWidth="true"/>
    <col min="7946" max="7947" width="7" style="189" customWidth="true"/>
    <col min="7948" max="7954" width="6.28515625" style="189" customWidth="true"/>
    <col min="7955" max="8197" width="9.140625" style="189"/>
    <col min="8198" max="8198" width="5" style="189" customWidth="true"/>
    <col min="8199" max="8199" width="13.85546875" style="189" customWidth="true"/>
    <col min="8200" max="8201" width="6.28515625" style="189" customWidth="true"/>
    <col min="8202" max="8203" width="7" style="189" customWidth="true"/>
    <col min="8204" max="8210" width="6.28515625" style="189" customWidth="true"/>
    <col min="8211" max="8453" width="9.140625" style="189"/>
    <col min="8454" max="8454" width="5" style="189" customWidth="true"/>
    <col min="8455" max="8455" width="13.85546875" style="189" customWidth="true"/>
    <col min="8456" max="8457" width="6.28515625" style="189" customWidth="true"/>
    <col min="8458" max="8459" width="7" style="189" customWidth="true"/>
    <col min="8460" max="8466" width="6.28515625" style="189" customWidth="true"/>
    <col min="8467" max="8709" width="9.140625" style="189"/>
    <col min="8710" max="8710" width="5" style="189" customWidth="true"/>
    <col min="8711" max="8711" width="13.85546875" style="189" customWidth="true"/>
    <col min="8712" max="8713" width="6.28515625" style="189" customWidth="true"/>
    <col min="8714" max="8715" width="7" style="189" customWidth="true"/>
    <col min="8716" max="8722" width="6.28515625" style="189" customWidth="true"/>
    <col min="8723" max="8965" width="9.140625" style="189"/>
    <col min="8966" max="8966" width="5" style="189" customWidth="true"/>
    <col min="8967" max="8967" width="13.85546875" style="189" customWidth="true"/>
    <col min="8968" max="8969" width="6.28515625" style="189" customWidth="true"/>
    <col min="8970" max="8971" width="7" style="189" customWidth="true"/>
    <col min="8972" max="8978" width="6.28515625" style="189" customWidth="true"/>
    <col min="8979" max="9221" width="9.140625" style="189"/>
    <col min="9222" max="9222" width="5" style="189" customWidth="true"/>
    <col min="9223" max="9223" width="13.85546875" style="189" customWidth="true"/>
    <col min="9224" max="9225" width="6.28515625" style="189" customWidth="true"/>
    <col min="9226" max="9227" width="7" style="189" customWidth="true"/>
    <col min="9228" max="9234" width="6.28515625" style="189" customWidth="true"/>
    <col min="9235" max="9477" width="9.140625" style="189"/>
    <col min="9478" max="9478" width="5" style="189" customWidth="true"/>
    <col min="9479" max="9479" width="13.85546875" style="189" customWidth="true"/>
    <col min="9480" max="9481" width="6.28515625" style="189" customWidth="true"/>
    <col min="9482" max="9483" width="7" style="189" customWidth="true"/>
    <col min="9484" max="9490" width="6.28515625" style="189" customWidth="true"/>
    <col min="9491" max="9733" width="9.140625" style="189"/>
    <col min="9734" max="9734" width="5" style="189" customWidth="true"/>
    <col min="9735" max="9735" width="13.85546875" style="189" customWidth="true"/>
    <col min="9736" max="9737" width="6.28515625" style="189" customWidth="true"/>
    <col min="9738" max="9739" width="7" style="189" customWidth="true"/>
    <col min="9740" max="9746" width="6.28515625" style="189" customWidth="true"/>
    <col min="9747" max="9989" width="9.140625" style="189"/>
    <col min="9990" max="9990" width="5" style="189" customWidth="true"/>
    <col min="9991" max="9991" width="13.85546875" style="189" customWidth="true"/>
    <col min="9992" max="9993" width="6.28515625" style="189" customWidth="true"/>
    <col min="9994" max="9995" width="7" style="189" customWidth="true"/>
    <col min="9996" max="10002" width="6.28515625" style="189" customWidth="true"/>
    <col min="10003" max="10245" width="9.140625" style="189"/>
    <col min="10246" max="10246" width="5" style="189" customWidth="true"/>
    <col min="10247" max="10247" width="13.85546875" style="189" customWidth="true"/>
    <col min="10248" max="10249" width="6.28515625" style="189" customWidth="true"/>
    <col min="10250" max="10251" width="7" style="189" customWidth="true"/>
    <col min="10252" max="10258" width="6.28515625" style="189" customWidth="true"/>
    <col min="10259" max="10501" width="9.140625" style="189"/>
    <col min="10502" max="10502" width="5" style="189" customWidth="true"/>
    <col min="10503" max="10503" width="13.85546875" style="189" customWidth="true"/>
    <col min="10504" max="10505" width="6.28515625" style="189" customWidth="true"/>
    <col min="10506" max="10507" width="7" style="189" customWidth="true"/>
    <col min="10508" max="10514" width="6.28515625" style="189" customWidth="true"/>
    <col min="10515" max="10757" width="9.140625" style="189"/>
    <col min="10758" max="10758" width="5" style="189" customWidth="true"/>
    <col min="10759" max="10759" width="13.85546875" style="189" customWidth="true"/>
    <col min="10760" max="10761" width="6.28515625" style="189" customWidth="true"/>
    <col min="10762" max="10763" width="7" style="189" customWidth="true"/>
    <col min="10764" max="10770" width="6.28515625" style="189" customWidth="true"/>
    <col min="10771" max="11013" width="9.140625" style="189"/>
    <col min="11014" max="11014" width="5" style="189" customWidth="true"/>
    <col min="11015" max="11015" width="13.85546875" style="189" customWidth="true"/>
    <col min="11016" max="11017" width="6.28515625" style="189" customWidth="true"/>
    <col min="11018" max="11019" width="7" style="189" customWidth="true"/>
    <col min="11020" max="11026" width="6.28515625" style="189" customWidth="true"/>
    <col min="11027" max="11269" width="9.140625" style="189"/>
    <col min="11270" max="11270" width="5" style="189" customWidth="true"/>
    <col min="11271" max="11271" width="13.85546875" style="189" customWidth="true"/>
    <col min="11272" max="11273" width="6.28515625" style="189" customWidth="true"/>
    <col min="11274" max="11275" width="7" style="189" customWidth="true"/>
    <col min="11276" max="11282" width="6.28515625" style="189" customWidth="true"/>
    <col min="11283" max="11525" width="9.140625" style="189"/>
    <col min="11526" max="11526" width="5" style="189" customWidth="true"/>
    <col min="11527" max="11527" width="13.85546875" style="189" customWidth="true"/>
    <col min="11528" max="11529" width="6.28515625" style="189" customWidth="true"/>
    <col min="11530" max="11531" width="7" style="189" customWidth="true"/>
    <col min="11532" max="11538" width="6.28515625" style="189" customWidth="true"/>
    <col min="11539" max="11781" width="9.140625" style="189"/>
    <col min="11782" max="11782" width="5" style="189" customWidth="true"/>
    <col min="11783" max="11783" width="13.85546875" style="189" customWidth="true"/>
    <col min="11784" max="11785" width="6.28515625" style="189" customWidth="true"/>
    <col min="11786" max="11787" width="7" style="189" customWidth="true"/>
    <col min="11788" max="11794" width="6.28515625" style="189" customWidth="true"/>
    <col min="11795" max="12037" width="9.140625" style="189"/>
    <col min="12038" max="12038" width="5" style="189" customWidth="true"/>
    <col min="12039" max="12039" width="13.85546875" style="189" customWidth="true"/>
    <col min="12040" max="12041" width="6.28515625" style="189" customWidth="true"/>
    <col min="12042" max="12043" width="7" style="189" customWidth="true"/>
    <col min="12044" max="12050" width="6.28515625" style="189" customWidth="true"/>
    <col min="12051" max="12293" width="9.140625" style="189"/>
    <col min="12294" max="12294" width="5" style="189" customWidth="true"/>
    <col min="12295" max="12295" width="13.85546875" style="189" customWidth="true"/>
    <col min="12296" max="12297" width="6.28515625" style="189" customWidth="true"/>
    <col min="12298" max="12299" width="7" style="189" customWidth="true"/>
    <col min="12300" max="12306" width="6.28515625" style="189" customWidth="true"/>
    <col min="12307" max="12549" width="9.140625" style="189"/>
    <col min="12550" max="12550" width="5" style="189" customWidth="true"/>
    <col min="12551" max="12551" width="13.85546875" style="189" customWidth="true"/>
    <col min="12552" max="12553" width="6.28515625" style="189" customWidth="true"/>
    <col min="12554" max="12555" width="7" style="189" customWidth="true"/>
    <col min="12556" max="12562" width="6.28515625" style="189" customWidth="true"/>
    <col min="12563" max="12805" width="9.140625" style="189"/>
    <col min="12806" max="12806" width="5" style="189" customWidth="true"/>
    <col min="12807" max="12807" width="13.85546875" style="189" customWidth="true"/>
    <col min="12808" max="12809" width="6.28515625" style="189" customWidth="true"/>
    <col min="12810" max="12811" width="7" style="189" customWidth="true"/>
    <col min="12812" max="12818" width="6.28515625" style="189" customWidth="true"/>
    <col min="12819" max="13061" width="9.140625" style="189"/>
    <col min="13062" max="13062" width="5" style="189" customWidth="true"/>
    <col min="13063" max="13063" width="13.85546875" style="189" customWidth="true"/>
    <col min="13064" max="13065" width="6.28515625" style="189" customWidth="true"/>
    <col min="13066" max="13067" width="7" style="189" customWidth="true"/>
    <col min="13068" max="13074" width="6.28515625" style="189" customWidth="true"/>
    <col min="13075" max="13317" width="9.140625" style="189"/>
    <col min="13318" max="13318" width="5" style="189" customWidth="true"/>
    <col min="13319" max="13319" width="13.85546875" style="189" customWidth="true"/>
    <col min="13320" max="13321" width="6.28515625" style="189" customWidth="true"/>
    <col min="13322" max="13323" width="7" style="189" customWidth="true"/>
    <col min="13324" max="13330" width="6.28515625" style="189" customWidth="true"/>
    <col min="13331" max="13573" width="9.140625" style="189"/>
    <col min="13574" max="13574" width="5" style="189" customWidth="true"/>
    <col min="13575" max="13575" width="13.85546875" style="189" customWidth="true"/>
    <col min="13576" max="13577" width="6.28515625" style="189" customWidth="true"/>
    <col min="13578" max="13579" width="7" style="189" customWidth="true"/>
    <col min="13580" max="13586" width="6.28515625" style="189" customWidth="true"/>
    <col min="13587" max="13829" width="9.140625" style="189"/>
    <col min="13830" max="13830" width="5" style="189" customWidth="true"/>
    <col min="13831" max="13831" width="13.85546875" style="189" customWidth="true"/>
    <col min="13832" max="13833" width="6.28515625" style="189" customWidth="true"/>
    <col min="13834" max="13835" width="7" style="189" customWidth="true"/>
    <col min="13836" max="13842" width="6.28515625" style="189" customWidth="true"/>
    <col min="13843" max="14085" width="9.140625" style="189"/>
    <col min="14086" max="14086" width="5" style="189" customWidth="true"/>
    <col min="14087" max="14087" width="13.85546875" style="189" customWidth="true"/>
    <col min="14088" max="14089" width="6.28515625" style="189" customWidth="true"/>
    <col min="14090" max="14091" width="7" style="189" customWidth="true"/>
    <col min="14092" max="14098" width="6.28515625" style="189" customWidth="true"/>
    <col min="14099" max="14341" width="9.140625" style="189"/>
    <col min="14342" max="14342" width="5" style="189" customWidth="true"/>
    <col min="14343" max="14343" width="13.85546875" style="189" customWidth="true"/>
    <col min="14344" max="14345" width="6.28515625" style="189" customWidth="true"/>
    <col min="14346" max="14347" width="7" style="189" customWidth="true"/>
    <col min="14348" max="14354" width="6.28515625" style="189" customWidth="true"/>
    <col min="14355" max="14597" width="9.140625" style="189"/>
    <col min="14598" max="14598" width="5" style="189" customWidth="true"/>
    <col min="14599" max="14599" width="13.85546875" style="189" customWidth="true"/>
    <col min="14600" max="14601" width="6.28515625" style="189" customWidth="true"/>
    <col min="14602" max="14603" width="7" style="189" customWidth="true"/>
    <col min="14604" max="14610" width="6.28515625" style="189" customWidth="true"/>
    <col min="14611" max="14853" width="9.140625" style="189"/>
    <col min="14854" max="14854" width="5" style="189" customWidth="true"/>
    <col min="14855" max="14855" width="13.85546875" style="189" customWidth="true"/>
    <col min="14856" max="14857" width="6.28515625" style="189" customWidth="true"/>
    <col min="14858" max="14859" width="7" style="189" customWidth="true"/>
    <col min="14860" max="14866" width="6.28515625" style="189" customWidth="true"/>
    <col min="14867" max="15109" width="9.140625" style="189"/>
    <col min="15110" max="15110" width="5" style="189" customWidth="true"/>
    <col min="15111" max="15111" width="13.85546875" style="189" customWidth="true"/>
    <col min="15112" max="15113" width="6.28515625" style="189" customWidth="true"/>
    <col min="15114" max="15115" width="7" style="189" customWidth="true"/>
    <col min="15116" max="15122" width="6.28515625" style="189" customWidth="true"/>
    <col min="15123" max="15365" width="9.140625" style="189"/>
    <col min="15366" max="15366" width="5" style="189" customWidth="true"/>
    <col min="15367" max="15367" width="13.85546875" style="189" customWidth="true"/>
    <col min="15368" max="15369" width="6.28515625" style="189" customWidth="true"/>
    <col min="15370" max="15371" width="7" style="189" customWidth="true"/>
    <col min="15372" max="15378" width="6.28515625" style="189" customWidth="true"/>
    <col min="15379" max="15621" width="9.140625" style="189"/>
    <col min="15622" max="15622" width="5" style="189" customWidth="true"/>
    <col min="15623" max="15623" width="13.85546875" style="189" customWidth="true"/>
    <col min="15624" max="15625" width="6.28515625" style="189" customWidth="true"/>
    <col min="15626" max="15627" width="7" style="189" customWidth="true"/>
    <col min="15628" max="15634" width="6.28515625" style="189" customWidth="true"/>
    <col min="15635" max="15877" width="9.140625" style="189"/>
    <col min="15878" max="15878" width="5" style="189" customWidth="true"/>
    <col min="15879" max="15879" width="13.85546875" style="189" customWidth="true"/>
    <col min="15880" max="15881" width="6.28515625" style="189" customWidth="true"/>
    <col min="15882" max="15883" width="7" style="189" customWidth="true"/>
    <col min="15884" max="15890" width="6.28515625" style="189" customWidth="true"/>
    <col min="15891" max="16133" width="9.140625" style="189"/>
    <col min="16134" max="16134" width="5" style="189" customWidth="true"/>
    <col min="16135" max="16135" width="13.85546875" style="189" customWidth="true"/>
    <col min="16136" max="16137" width="6.28515625" style="189" customWidth="true"/>
    <col min="16138" max="16139" width="7" style="189" customWidth="true"/>
    <col min="16140" max="16146" width="6.28515625" style="189" customWidth="true"/>
    <col min="16147" max="16384" width="9.140625" style="189"/>
  </cols>
  <sheetData>
    <row r="4" ht="28.5" customHeight="true" x14ac:dyDescent="0.2">
      <c r="B4" s="776" t="s">
        <v>124</v>
      </c>
      <c r="C4" s="777"/>
      <c r="D4" s="777"/>
      <c r="E4" s="777"/>
      <c r="F4" s="777"/>
      <c r="G4" s="777"/>
      <c r="H4" s="777"/>
      <c r="I4" s="777"/>
      <c r="J4" s="777"/>
      <c r="K4" s="777"/>
      <c r="L4" s="777"/>
      <c r="M4" s="777"/>
      <c r="N4" s="777"/>
      <c r="O4" s="777"/>
      <c r="P4" s="777"/>
      <c r="Q4" s="777"/>
      <c r="R4" s="777"/>
      <c r="S4" s="777"/>
      <c r="T4" s="777"/>
      <c r="U4" s="777"/>
      <c r="V4" s="777"/>
      <c r="W4" s="777"/>
      <c r="X4" s="777"/>
      <c r="Y4" s="777"/>
    </row>
    <row r="5" ht="28.5" customHeight="true" x14ac:dyDescent="0.2">
      <c r="B5" s="764" t="str">
        <f ca="true">IF(ISERROR(INDIRECT(CONCATENATE($B105,"!A2"))),"",INDIRECT(CONCATENATE($B105,"!A2")))</f>
        <v>Burundi</v>
      </c>
      <c r="C5" s="774"/>
      <c r="D5" s="774"/>
      <c r="E5" s="774"/>
      <c r="F5" s="774"/>
      <c r="G5" s="774"/>
      <c r="H5" s="774"/>
      <c r="I5" s="774"/>
      <c r="J5" s="774"/>
      <c r="K5" s="775"/>
      <c r="L5" s="775"/>
      <c r="M5" s="775"/>
      <c r="N5" s="775"/>
      <c r="O5" s="775"/>
      <c r="P5" s="775"/>
      <c r="Q5" s="775"/>
      <c r="R5" s="775"/>
      <c r="S5" s="775"/>
      <c r="T5" s="775"/>
      <c r="U5" s="775"/>
      <c r="V5" s="775"/>
      <c r="W5" s="775"/>
      <c r="X5" s="775"/>
      <c r="Y5" s="775"/>
    </row>
    <row r="6" x14ac:dyDescent="0.2">
      <c r="F6" s="189"/>
      <c r="G6" s="189"/>
      <c r="J6" s="190"/>
      <c r="K6" s="190"/>
      <c r="L6" s="190"/>
      <c r="M6" s="190"/>
      <c r="N6" s="190"/>
      <c r="O6" s="190"/>
      <c r="P6" s="190"/>
    </row>
    <row r="7" s="191" customFormat="true" ht="18" x14ac:dyDescent="0.25">
      <c r="B7" s="756" t="str">
        <f>B118</f>
        <v>National use of sanitation facilities, 2000–2020</v>
      </c>
      <c r="C7" s="778"/>
      <c r="D7" s="778"/>
      <c r="E7" s="778"/>
      <c r="F7" s="778"/>
      <c r="G7" s="778"/>
      <c r="H7" s="778"/>
      <c r="I7" s="778"/>
      <c r="J7" s="756" t="str">
        <f>B218</f>
        <v>Urban use of sanitation facilities, 2000–2020</v>
      </c>
      <c r="K7" s="778"/>
      <c r="L7" s="778"/>
      <c r="M7" s="778"/>
      <c r="N7" s="778"/>
      <c r="O7" s="778"/>
      <c r="P7" s="778"/>
      <c r="Q7" s="778"/>
      <c r="R7" s="756" t="str">
        <f>B318</f>
        <v>Rural use of sanitation facilities, 2000–2020</v>
      </c>
      <c r="S7" s="778"/>
      <c r="T7" s="778"/>
      <c r="U7" s="778"/>
      <c r="V7" s="778"/>
      <c r="W7" s="778"/>
      <c r="X7" s="778"/>
      <c r="Y7" s="778"/>
    </row>
    <row r="8" s="191" customFormat="true" x14ac:dyDescent="0.2"/>
    <row r="17" x14ac:dyDescent="0.2">
      <c r="Q17" s="190"/>
      <c r="R17" s="190"/>
      <c r="S17" s="190"/>
      <c r="T17" s="190"/>
      <c r="U17" s="190"/>
      <c r="V17" s="190"/>
    </row>
    <row r="18" x14ac:dyDescent="0.2">
      <c r="Q18" s="190"/>
      <c r="R18" s="190"/>
      <c r="S18" s="190"/>
      <c r="T18" s="190"/>
      <c r="U18" s="190"/>
      <c r="V18" s="190"/>
    </row>
    <row r="19" x14ac:dyDescent="0.2">
      <c r="Q19" s="190"/>
      <c r="R19" s="190"/>
      <c r="S19" s="190"/>
      <c r="T19" s="190"/>
      <c r="U19" s="190"/>
      <c r="V19" s="190"/>
    </row>
    <row r="20" x14ac:dyDescent="0.2">
      <c r="Q20" s="190"/>
      <c r="R20" s="190"/>
      <c r="S20" s="190"/>
      <c r="T20" s="190"/>
      <c r="U20" s="190"/>
      <c r="V20" s="190"/>
    </row>
    <row r="21" x14ac:dyDescent="0.2">
      <c r="Q21" s="190"/>
      <c r="R21" s="190"/>
      <c r="S21" s="190"/>
      <c r="T21" s="190"/>
      <c r="U21" s="190"/>
      <c r="V21" s="190"/>
    </row>
    <row r="22" x14ac:dyDescent="0.2">
      <c r="Q22" s="190"/>
      <c r="R22" s="190"/>
      <c r="S22" s="190"/>
      <c r="T22" s="190"/>
      <c r="U22" s="190"/>
      <c r="V22" s="190"/>
    </row>
    <row r="23" x14ac:dyDescent="0.2">
      <c r="Q23" s="190"/>
      <c r="R23" s="190"/>
      <c r="S23" s="190"/>
      <c r="T23" s="190"/>
      <c r="U23" s="190"/>
      <c r="V23" s="190"/>
    </row>
    <row r="31" s="193" customFormat="true" x14ac:dyDescent="0.2">
      <c r="B31" s="768" t="str">
        <f ca="true">IF(ISERROR(INDIRECT(CONCATENATE($B105,"!A2"))),"",INDIRECT(CONCATENATE($B105,"!A2")))</f>
        <v>Burundi</v>
      </c>
      <c r="C31" s="769"/>
      <c r="D31" s="769"/>
      <c r="E31" s="770"/>
      <c r="F31" s="766" t="s">
        <v>0</v>
      </c>
      <c r="G31" s="766"/>
      <c r="H31" s="766"/>
      <c r="I31" s="767"/>
      <c r="J31" s="765" t="s">
        <v>1</v>
      </c>
      <c r="K31" s="766"/>
      <c r="L31" s="766"/>
      <c r="M31" s="767"/>
      <c r="N31" s="765" t="s">
        <v>2</v>
      </c>
      <c r="O31" s="766"/>
      <c r="P31" s="766"/>
      <c r="Q31" s="767"/>
      <c r="R31" s="765" t="s">
        <v>3</v>
      </c>
      <c r="S31" s="766"/>
      <c r="T31" s="766"/>
      <c r="U31" s="767"/>
      <c r="V31" s="765" t="s">
        <v>4</v>
      </c>
      <c r="W31" s="766"/>
      <c r="X31" s="766"/>
      <c r="Y31" s="767"/>
    </row>
    <row r="32" s="197" customFormat="true" ht="22.5" customHeight="true" x14ac:dyDescent="0.2">
      <c r="B32" s="771"/>
      <c r="C32" s="772"/>
      <c r="D32" s="772"/>
      <c r="E32" s="773"/>
      <c r="F32" s="194" t="s">
        <v>15</v>
      </c>
      <c r="G32" s="195" t="s">
        <v>16</v>
      </c>
      <c r="H32" s="195" t="s">
        <v>22</v>
      </c>
      <c r="I32" s="196" t="s">
        <v>19</v>
      </c>
      <c r="J32" s="194" t="s">
        <v>15</v>
      </c>
      <c r="K32" s="195" t="s">
        <v>16</v>
      </c>
      <c r="L32" s="195" t="s">
        <v>22</v>
      </c>
      <c r="M32" s="196" t="s">
        <v>19</v>
      </c>
      <c r="N32" s="194" t="s">
        <v>15</v>
      </c>
      <c r="O32" s="195" t="s">
        <v>16</v>
      </c>
      <c r="P32" s="195" t="s">
        <v>22</v>
      </c>
      <c r="Q32" s="196" t="s">
        <v>19</v>
      </c>
      <c r="R32" s="194" t="s">
        <v>15</v>
      </c>
      <c r="S32" s="195" t="s">
        <v>16</v>
      </c>
      <c r="T32" s="195" t="s">
        <v>22</v>
      </c>
      <c r="U32" s="196" t="s">
        <v>19</v>
      </c>
      <c r="V32" s="194" t="s">
        <v>15</v>
      </c>
      <c r="W32" s="195" t="s">
        <v>16</v>
      </c>
      <c r="X32" s="195" t="s">
        <v>22</v>
      </c>
      <c r="Y32" s="196" t="s">
        <v>19</v>
      </c>
    </row>
    <row r="33" x14ac:dyDescent="0.2">
      <c r="B33" s="760" t="s">
        <v>5</v>
      </c>
      <c r="C33" s="743"/>
      <c r="D33" s="758" t="s">
        <v>25</v>
      </c>
      <c r="E33" s="186">
        <f>C99</f>
        <v>2000</v>
      </c>
      <c r="F33" s="256">
        <f ca="true">E99</f>
        <v>42.174453191528116</v>
      </c>
      <c r="G33" s="199">
        <f t="shared" ref="G33:I34" ca="true" si="0">F99</f>
        <v>6.9687945077416273</v>
      </c>
      <c r="H33" s="200">
        <f t="shared" ca="true" si="0"/>
        <v>41.412635543495874</v>
      </c>
      <c r="I33" s="201">
        <f t="shared" ca="true" si="0"/>
        <v>9.4441167572343829</v>
      </c>
      <c r="J33" s="256">
        <f ca="true">J99</f>
        <v>44.070516546157293</v>
      </c>
      <c r="K33" s="199">
        <f t="shared" ref="K33:M34" ca="true" si="1">K99</f>
        <v>6.747509447259926</v>
      </c>
      <c r="L33" s="200">
        <f t="shared" ca="true" si="1"/>
        <v>46.648662678051707</v>
      </c>
      <c r="M33" s="201">
        <f t="shared" ca="true" si="1"/>
        <v>2.5333113285310702</v>
      </c>
      <c r="N33" s="256">
        <f ca="true">O99</f>
        <v>45.603241392625534</v>
      </c>
      <c r="O33" s="199">
        <f t="shared" ref="O33:Q34" ca="true" si="2">P99</f>
        <v>6.4284260266769095</v>
      </c>
      <c r="P33" s="200">
        <f t="shared" ca="true" si="2"/>
        <v>46.003429830283558</v>
      </c>
      <c r="Q33" s="201">
        <f t="shared" ca="true" si="2"/>
        <v>1.964902750413998</v>
      </c>
      <c r="R33" s="256">
        <f ca="true">T99</f>
        <v>46.006495974307484</v>
      </c>
      <c r="S33" s="199">
        <f t="shared" ref="S33:U34" ca="true" si="3">U99</f>
        <v>5.4945255910390118</v>
      </c>
      <c r="T33" s="200">
        <f t="shared" ca="true" si="3"/>
        <v>46.870672446021779</v>
      </c>
      <c r="U33" s="201">
        <f t="shared" ca="true" si="3"/>
        <v>1.6283059886317233</v>
      </c>
      <c r="V33" s="256">
        <f ca="true">Y99</f>
        <v>47.580309637281765</v>
      </c>
      <c r="W33" s="199">
        <f t="shared" ref="W33:Y34" ca="true" si="4">Z99</f>
        <v>16.962017795270398</v>
      </c>
      <c r="X33" s="200">
        <f t="shared" ca="true" si="4"/>
        <v>34.800598497489204</v>
      </c>
      <c r="Y33" s="201">
        <f t="shared" ca="true" si="4"/>
        <v>0.65707406995864659</v>
      </c>
    </row>
    <row r="34" x14ac:dyDescent="0.2">
      <c r="B34" s="761"/>
      <c r="C34" s="762"/>
      <c r="D34" s="759"/>
      <c r="E34" s="187">
        <f>C100</f>
        <v>2020</v>
      </c>
      <c r="F34" s="257">
        <f ca="true">E100</f>
        <v>30.706121811775645</v>
      </c>
      <c r="G34" s="204">
        <f t="shared" ca="true" si="0"/>
        <v>5.0737979236902619</v>
      </c>
      <c r="H34" s="205">
        <f t="shared" ca="true" si="0"/>
        <v>57.671191330100896</v>
      </c>
      <c r="I34" s="206">
        <f t="shared" ca="true" si="0"/>
        <v>6.5488889344331938</v>
      </c>
      <c r="J34" s="257">
        <f ca="true">J100</f>
        <v>42.875741870688302</v>
      </c>
      <c r="K34" s="204">
        <f t="shared" ca="true" si="1"/>
        <v>6.5645809489830675</v>
      </c>
      <c r="L34" s="205">
        <f t="shared" ca="true" si="1"/>
        <v>48.705697620478873</v>
      </c>
      <c r="M34" s="206">
        <f t="shared" ca="true" si="1"/>
        <v>1.8539795598497619</v>
      </c>
      <c r="N34" s="257">
        <f ca="true">O100</f>
        <v>47.951491559070853</v>
      </c>
      <c r="O34" s="204">
        <f t="shared" ca="true" si="2"/>
        <v>6.7594453144761886</v>
      </c>
      <c r="P34" s="205">
        <f t="shared" ca="true" si="2"/>
        <v>43.87546704429171</v>
      </c>
      <c r="Q34" s="206">
        <f t="shared" ca="true" si="2"/>
        <v>1.4135960821612485</v>
      </c>
      <c r="R34" s="257">
        <f ca="true">T100</f>
        <v>57.405203278128809</v>
      </c>
      <c r="S34" s="204">
        <f t="shared" ca="true" si="3"/>
        <v>6.8558657161506025</v>
      </c>
      <c r="T34" s="205">
        <f t="shared" ca="true" si="3"/>
        <v>35.419372981454671</v>
      </c>
      <c r="U34" s="206">
        <f t="shared" ca="true" si="3"/>
        <v>0.31955802426591617</v>
      </c>
      <c r="V34" s="257">
        <f ca="true">Y100</f>
        <v>65.233585168838545</v>
      </c>
      <c r="W34" s="204">
        <f t="shared" ca="true" si="4"/>
        <v>23.255275993751184</v>
      </c>
      <c r="X34" s="205">
        <f t="shared" ca="true" si="4"/>
        <v>11.36447168923246</v>
      </c>
      <c r="Y34" s="206">
        <f t="shared" ca="true" si="4"/>
        <v>0.14666714817781212</v>
      </c>
    </row>
    <row r="35" x14ac:dyDescent="0.2">
      <c r="F35" s="189"/>
      <c r="H35" s="192"/>
    </row>
    <row r="36" x14ac:dyDescent="0.2">
      <c r="B36" s="760" t="s">
        <v>6</v>
      </c>
      <c r="C36" s="743"/>
      <c r="D36" s="758" t="s">
        <v>25</v>
      </c>
      <c r="E36" s="186">
        <f>C199</f>
        <v>2000</v>
      </c>
      <c r="F36" s="256">
        <f ca="true">E199</f>
        <v>18.341079408466321</v>
      </c>
      <c r="G36" s="199">
        <f t="shared" ref="G36:I37" ca="true" si="5">F199</f>
        <v>24.836511151947498</v>
      </c>
      <c r="H36" s="200">
        <f t="shared" ca="true" si="5"/>
        <v>54.21519769841251</v>
      </c>
      <c r="I36" s="201">
        <f t="shared" ca="true" si="5"/>
        <v>2.6072117411736713</v>
      </c>
      <c r="J36" s="256">
        <f ca="true">J199</f>
        <v>19.484698816829503</v>
      </c>
      <c r="K36" s="199">
        <f t="shared" ref="K36:M37" ca="true" si="6">K199</f>
        <v>46.786240705165426</v>
      </c>
      <c r="L36" s="200">
        <f t="shared" ca="true" si="6"/>
        <v>30.801526057355431</v>
      </c>
      <c r="M36" s="201">
        <f t="shared" ca="true" si="6"/>
        <v>2.9275344206496356</v>
      </c>
      <c r="N36" s="256">
        <f ca="true">O199</f>
        <v>25.563576783331197</v>
      </c>
      <c r="O36" s="199">
        <f t="shared" ref="O36:Q37" ca="true" si="7">P199</f>
        <v>58.913363081988798</v>
      </c>
      <c r="P36" s="200">
        <f t="shared" ca="true" si="7"/>
        <v>15.523060134680009</v>
      </c>
      <c r="Q36" s="201">
        <f t="shared" ca="true" si="7"/>
        <v>0</v>
      </c>
      <c r="R36" s="256">
        <f ca="true">T199</f>
        <v>50.146293348676778</v>
      </c>
      <c r="S36" s="199">
        <f t="shared" ref="S36:U37" ca="true" si="8">U199</f>
        <v>39.181310190238577</v>
      </c>
      <c r="T36" s="200">
        <f t="shared" ca="true" si="8"/>
        <v>10.334074623969514</v>
      </c>
      <c r="U36" s="201">
        <f t="shared" ca="true" si="8"/>
        <v>0.33832183711513153</v>
      </c>
      <c r="V36" s="256">
        <f ca="true">Y199</f>
        <v>87.506066900872938</v>
      </c>
      <c r="W36" s="199">
        <f t="shared" ref="W36:Y37" ca="true" si="9">Z199</f>
        <v>11.713566577370246</v>
      </c>
      <c r="X36" s="200">
        <f t="shared" ca="true" si="9"/>
        <v>0.59015819408065795</v>
      </c>
      <c r="Y36" s="201">
        <f t="shared" ca="true" si="9"/>
        <v>0.19020832767616724</v>
      </c>
    </row>
    <row r="37" x14ac:dyDescent="0.2">
      <c r="B37" s="761"/>
      <c r="C37" s="762"/>
      <c r="D37" s="759"/>
      <c r="E37" s="187">
        <f>C200</f>
        <v>2020</v>
      </c>
      <c r="F37" s="257">
        <f ca="true">E200</f>
        <v>25.170942211255337</v>
      </c>
      <c r="G37" s="204">
        <f t="shared" ca="true" si="5"/>
        <v>34.085146954126017</v>
      </c>
      <c r="H37" s="205">
        <f t="shared" ca="true" si="5"/>
        <v>37.506086795250269</v>
      </c>
      <c r="I37" s="206">
        <f t="shared" ca="true" si="5"/>
        <v>3.2378240393683768</v>
      </c>
      <c r="J37" s="257">
        <f ca="true">J200</f>
        <v>24.443798906339424</v>
      </c>
      <c r="K37" s="204">
        <f t="shared" ca="true" si="6"/>
        <v>58.693925429982329</v>
      </c>
      <c r="L37" s="205">
        <f t="shared" ca="true" si="6"/>
        <v>16.862275663678247</v>
      </c>
      <c r="M37" s="206">
        <f t="shared" ca="true" si="6"/>
        <v>0</v>
      </c>
      <c r="N37" s="257">
        <f ca="true">O200</f>
        <v>27.578979456282923</v>
      </c>
      <c r="O37" s="204">
        <f t="shared" ca="true" si="7"/>
        <v>63.558024133701913</v>
      </c>
      <c r="P37" s="205">
        <f t="shared" ca="true" si="7"/>
        <v>8.862996410015171</v>
      </c>
      <c r="Q37" s="206">
        <f t="shared" ca="true" si="7"/>
        <v>0</v>
      </c>
      <c r="R37" s="257">
        <f ca="true">T200</f>
        <v>54.439635596979521</v>
      </c>
      <c r="S37" s="204">
        <f t="shared" ca="true" si="8"/>
        <v>42.535870680162496</v>
      </c>
      <c r="T37" s="205">
        <f t="shared" ca="true" si="8"/>
        <v>2.0748151611794867</v>
      </c>
      <c r="U37" s="206">
        <f t="shared" ca="true" si="8"/>
        <v>0.94967856167849618</v>
      </c>
      <c r="V37" s="257">
        <f ca="true">Y200</f>
        <v>87.702530363962993</v>
      </c>
      <c r="W37" s="204">
        <f t="shared" ca="true" si="9"/>
        <v>11.739865186557342</v>
      </c>
      <c r="X37" s="205">
        <f t="shared" ca="true" si="9"/>
        <v>7.7554860582665697E-2</v>
      </c>
      <c r="Y37" s="206">
        <f t="shared" ca="true" si="9"/>
        <v>0.48004958889699623</v>
      </c>
    </row>
    <row r="38" x14ac:dyDescent="0.2">
      <c r="F38" s="189"/>
      <c r="G38" s="189"/>
      <c r="H38" s="192"/>
      <c r="I38" s="192"/>
    </row>
    <row r="39" x14ac:dyDescent="0.2">
      <c r="B39" s="760" t="s">
        <v>7</v>
      </c>
      <c r="C39" s="743"/>
      <c r="D39" s="758" t="s">
        <v>25</v>
      </c>
      <c r="E39" s="186">
        <f>C299</f>
        <v>2000</v>
      </c>
      <c r="F39" s="256">
        <f ca="true">E299</f>
        <v>41.947126535521477</v>
      </c>
      <c r="G39" s="199">
        <f t="shared" ref="G39:I40" ca="true" si="10">F299</f>
        <v>6.8196747182441344</v>
      </c>
      <c r="H39" s="200">
        <f t="shared" ca="true" si="10"/>
        <v>41.823745905312016</v>
      </c>
      <c r="I39" s="201">
        <f t="shared" ca="true" si="10"/>
        <v>9.4094528409223699</v>
      </c>
      <c r="J39" s="256">
        <f ca="true">J299</f>
        <v>43.852293019622174</v>
      </c>
      <c r="K39" s="199">
        <f t="shared" ref="K39:M40" ca="true" si="11">K299</f>
        <v>6.7410283301024148</v>
      </c>
      <c r="L39" s="200">
        <f t="shared" ca="true" si="11"/>
        <v>46.393294738662235</v>
      </c>
      <c r="M39" s="201">
        <f t="shared" ca="true" si="11"/>
        <v>3.0133839116131753</v>
      </c>
      <c r="N39" s="256">
        <f ca="true">O299</f>
        <v>46.234542391699122</v>
      </c>
      <c r="O39" s="199">
        <f t="shared" ref="O39:Q40" ca="true" si="12">P299</f>
        <v>6.1893805486971987</v>
      </c>
      <c r="P39" s="200">
        <f t="shared" ca="true" si="12"/>
        <v>45.633512564467352</v>
      </c>
      <c r="Q39" s="201">
        <f t="shared" ca="true" si="12"/>
        <v>1.9425644951363239</v>
      </c>
      <c r="R39" s="256">
        <f ca="true">T299</f>
        <v>46.469740204039496</v>
      </c>
      <c r="S39" s="199">
        <f t="shared" ref="S39:U40" ca="true" si="13">U299</f>
        <v>4.5909819795917457</v>
      </c>
      <c r="T39" s="200">
        <f t="shared" ca="true" si="13"/>
        <v>47.340553204538367</v>
      </c>
      <c r="U39" s="201">
        <f t="shared" ca="true" si="13"/>
        <v>1.5987246118303915</v>
      </c>
      <c r="V39" s="256">
        <f ca="true">Y299</f>
        <v>48.945405774907456</v>
      </c>
      <c r="W39" s="199">
        <f t="shared" ref="W39:Y40" ca="true" si="14">Z299</f>
        <v>6.1363733941540648</v>
      </c>
      <c r="X39" s="200">
        <f t="shared" ca="true" si="14"/>
        <v>44.153361454287769</v>
      </c>
      <c r="Y39" s="201">
        <f t="shared" ca="true" si="14"/>
        <v>0.76485937665071191</v>
      </c>
    </row>
    <row r="40" x14ac:dyDescent="0.2">
      <c r="B40" s="761"/>
      <c r="C40" s="762"/>
      <c r="D40" s="759"/>
      <c r="E40" s="187">
        <f>C300</f>
        <v>2020</v>
      </c>
      <c r="F40" s="257">
        <f ca="true">E300</f>
        <v>30.6951993433909</v>
      </c>
      <c r="G40" s="204">
        <f t="shared" ca="true" si="10"/>
        <v>4.9903602993240064</v>
      </c>
      <c r="H40" s="205">
        <f t="shared" ca="true" si="10"/>
        <v>57.175791317506651</v>
      </c>
      <c r="I40" s="206">
        <f t="shared" ca="true" si="10"/>
        <v>7.1386490397784428</v>
      </c>
      <c r="J40" s="257">
        <f ca="true">J300</f>
        <v>41.695556575953198</v>
      </c>
      <c r="K40" s="204">
        <f t="shared" ca="true" si="11"/>
        <v>6.4094921556808995</v>
      </c>
      <c r="L40" s="205">
        <f t="shared" ca="true" si="11"/>
        <v>49.770431384571708</v>
      </c>
      <c r="M40" s="206">
        <f t="shared" ca="true" si="11"/>
        <v>2.1245198837941928</v>
      </c>
      <c r="N40" s="257">
        <f ca="true">O300</f>
        <v>46.04488873593732</v>
      </c>
      <c r="O40" s="204">
        <f t="shared" ca="true" si="12"/>
        <v>6.1639917682045384</v>
      </c>
      <c r="P40" s="205">
        <f t="shared" ca="true" si="12"/>
        <v>46.408608330592756</v>
      </c>
      <c r="Q40" s="206">
        <f t="shared" ca="true" si="12"/>
        <v>1.3825111652653845</v>
      </c>
      <c r="R40" s="257">
        <f ca="true">T300</f>
        <v>56.114712058312762</v>
      </c>
      <c r="S40" s="204">
        <f t="shared" ca="true" si="13"/>
        <v>5.5438578033474597</v>
      </c>
      <c r="T40" s="205">
        <f t="shared" ca="true" si="13"/>
        <v>37.904683949307305</v>
      </c>
      <c r="U40" s="206">
        <f t="shared" ca="true" si="13"/>
        <v>0.4367461890324762</v>
      </c>
      <c r="V40" s="257">
        <f ca="true">Y300</f>
        <v>68.888853806782748</v>
      </c>
      <c r="W40" s="204">
        <f t="shared" ca="true" si="14"/>
        <v>8.6367192785727767</v>
      </c>
      <c r="X40" s="205">
        <f t="shared" ca="true" si="14"/>
        <v>22.200896706678492</v>
      </c>
      <c r="Y40" s="206">
        <f t="shared" ca="true" si="14"/>
        <v>0.27353020796599026</v>
      </c>
    </row>
    <row r="97" s="193" customFormat="true" ht="16.5" customHeight="true" x14ac:dyDescent="0.2">
      <c r="A97" s="753" t="s">
        <v>5</v>
      </c>
      <c r="B97" s="753"/>
      <c r="C97" s="753"/>
      <c r="D97" s="742" t="s">
        <v>0</v>
      </c>
      <c r="E97" s="743"/>
      <c r="F97" s="743"/>
      <c r="G97" s="743"/>
      <c r="H97" s="744"/>
      <c r="I97" s="742" t="s">
        <v>1</v>
      </c>
      <c r="J97" s="743"/>
      <c r="K97" s="743"/>
      <c r="L97" s="743"/>
      <c r="M97" s="744"/>
      <c r="N97" s="742" t="s">
        <v>2</v>
      </c>
      <c r="O97" s="743"/>
      <c r="P97" s="743"/>
      <c r="Q97" s="743"/>
      <c r="R97" s="744"/>
      <c r="S97" s="742" t="s">
        <v>3</v>
      </c>
      <c r="T97" s="743"/>
      <c r="U97" s="743"/>
      <c r="V97" s="743"/>
      <c r="W97" s="744"/>
      <c r="X97" s="742" t="s">
        <v>4</v>
      </c>
      <c r="Y97" s="743"/>
      <c r="Z97" s="743"/>
      <c r="AA97" s="743"/>
      <c r="AB97" s="744"/>
    </row>
    <row r="98" s="197" customFormat="true" ht="22.5" customHeight="true" x14ac:dyDescent="0.2">
      <c r="A98" s="754"/>
      <c r="B98" s="754"/>
      <c r="C98" s="754"/>
      <c r="D98" s="207" t="s">
        <v>14</v>
      </c>
      <c r="E98" s="208" t="s">
        <v>15</v>
      </c>
      <c r="F98" s="195" t="s">
        <v>16</v>
      </c>
      <c r="G98" s="195" t="s">
        <v>22</v>
      </c>
      <c r="H98" s="196" t="s">
        <v>19</v>
      </c>
      <c r="I98" s="207" t="s">
        <v>14</v>
      </c>
      <c r="J98" s="208" t="s">
        <v>15</v>
      </c>
      <c r="K98" s="195" t="s">
        <v>16</v>
      </c>
      <c r="L98" s="195" t="s">
        <v>22</v>
      </c>
      <c r="M98" s="196" t="s">
        <v>19</v>
      </c>
      <c r="N98" s="207" t="s">
        <v>14</v>
      </c>
      <c r="O98" s="208" t="s">
        <v>15</v>
      </c>
      <c r="P98" s="195" t="s">
        <v>16</v>
      </c>
      <c r="Q98" s="195" t="s">
        <v>22</v>
      </c>
      <c r="R98" s="196" t="s">
        <v>19</v>
      </c>
      <c r="S98" s="207" t="s">
        <v>14</v>
      </c>
      <c r="T98" s="208" t="s">
        <v>15</v>
      </c>
      <c r="U98" s="195" t="s">
        <v>16</v>
      </c>
      <c r="V98" s="195" t="s">
        <v>22</v>
      </c>
      <c r="W98" s="196" t="s">
        <v>19</v>
      </c>
      <c r="X98" s="207" t="s">
        <v>14</v>
      </c>
      <c r="Y98" s="208" t="s">
        <v>15</v>
      </c>
      <c r="Z98" s="195" t="s">
        <v>16</v>
      </c>
      <c r="AA98" s="195" t="s">
        <v>22</v>
      </c>
      <c r="AB98" s="196" t="s">
        <v>19</v>
      </c>
    </row>
    <row r="99" s="217" customFormat="true" ht="15" customHeight="true" x14ac:dyDescent="0.2">
      <c r="A99" s="745" t="s">
        <v>10</v>
      </c>
      <c r="B99" s="746"/>
      <c r="C99" s="305">
        <v>2000</v>
      </c>
      <c r="D99" s="209">
        <f ca="true">IF((D101+H101)&gt;100,D101*100/(D101+H101),D101)</f>
        <v>49.14324769926975</v>
      </c>
      <c r="E99" s="258">
        <f ca="true">D99*AVERAGEIF(E105:E116,"&gt;0")/100</f>
        <v>42.174453191528116</v>
      </c>
      <c r="F99" s="211">
        <f ca="true">D99*(100-AVERAGEIF(E105:E116,"&gt;0"))/100</f>
        <v>6.9687945077416273</v>
      </c>
      <c r="G99" s="212">
        <f ca="true">100-(E99+F99+H99)</f>
        <v>41.412635543495874</v>
      </c>
      <c r="H99" s="213">
        <f ca="true">IF((D101+H101)&gt;100,H101*100/(D101+H101),H101)</f>
        <v>9.4441167572343829</v>
      </c>
      <c r="I99" s="209">
        <f ca="true">IF((I101+M101)&gt;100,I101*100/(I101+M101),I101)</f>
        <v>50.818025993417223</v>
      </c>
      <c r="J99" s="258">
        <f ca="true">I99*AVERAGEIF(J105:J116,"&gt;0")/100</f>
        <v>44.070516546157293</v>
      </c>
      <c r="K99" s="214">
        <f ca="true">I99*(100-AVERAGEIF(J105:J116,"&gt;0"))/100</f>
        <v>6.747509447259926</v>
      </c>
      <c r="L99" s="215">
        <f ca="true">100-(J99+K99+M99)</f>
        <v>46.648662678051707</v>
      </c>
      <c r="M99" s="216">
        <f ca="true">IF((I101+M101)&gt;100,M101*100/(I101+M101),M101)</f>
        <v>2.5333113285310702</v>
      </c>
      <c r="N99" s="209">
        <f ca="true">IF((N101+R101)&gt;100,N101*100/(N101+R101),N101)</f>
        <v>52.031667419302437</v>
      </c>
      <c r="O99" s="258">
        <f ca="true">N99*AVERAGEIF(O105:O116,"&gt;0")/100</f>
        <v>45.603241392625534</v>
      </c>
      <c r="P99" s="214">
        <f ca="true">N99*(100-AVERAGEIF(O105:O116,"&gt;0"))/100</f>
        <v>6.4284260266769095</v>
      </c>
      <c r="Q99" s="215">
        <f ca="true">100-(O99+P99+R99)</f>
        <v>46.003429830283558</v>
      </c>
      <c r="R99" s="216">
        <f ca="true">IF((N101+R101)&gt;100,R101*100/(N101+R101),R101)</f>
        <v>1.964902750413998</v>
      </c>
      <c r="S99" s="209">
        <f ca="true">IF((S101+W101)&gt;100,S101*100/(S101+W101),S101)</f>
        <v>51.501021565346491</v>
      </c>
      <c r="T99" s="258">
        <f ca="true">S99*AVERAGEIF(T105:T116,"&gt;0")/100</f>
        <v>46.006495974307484</v>
      </c>
      <c r="U99" s="214">
        <f ca="true">S99*(100-AVERAGEIF(T105:T116,"&gt;0"))/100</f>
        <v>5.4945255910390118</v>
      </c>
      <c r="V99" s="215">
        <f ca="true">100-(T99+U99+W99)</f>
        <v>46.870672446021779</v>
      </c>
      <c r="W99" s="216">
        <f ca="true">IF((S101+W101)&gt;100,W101*100/(S101+W101),W101)</f>
        <v>1.6283059886317233</v>
      </c>
      <c r="X99" s="209">
        <f ca="true">IF((X101+AB101)&gt;100,X101*100/(X101+AB101),X101)</f>
        <v>64.542327432552156</v>
      </c>
      <c r="Y99" s="258">
        <f ca="true">X99*AVERAGEIF(Y105:Y116,"&gt;0")/100</f>
        <v>47.580309637281765</v>
      </c>
      <c r="Z99" s="214">
        <f ca="true">X99*(100-AVERAGEIF(Y105:Y116,"&gt;0"))/100</f>
        <v>16.962017795270398</v>
      </c>
      <c r="AA99" s="215">
        <f ca="true">100-(Y99+Z99+AB99)</f>
        <v>34.800598497489204</v>
      </c>
      <c r="AB99" s="216">
        <f ca="true">IF((X101+AB101)&gt;100,AB101*100/(X101+AB101),AB101)</f>
        <v>0.65707406995864659</v>
      </c>
    </row>
    <row r="100" s="217" customFormat="true" ht="15" customHeight="true" x14ac:dyDescent="0.2">
      <c r="A100" s="747"/>
      <c r="B100" s="748"/>
      <c r="C100" s="306">
        <v>2020</v>
      </c>
      <c r="D100" s="218">
        <f ca="true">IF((D102+H102)&gt;100,D102*100/(D102+H102),D102)</f>
        <v>35.77991973546591</v>
      </c>
      <c r="E100" s="259">
        <f ca="true">D100*AVERAGEIF(E105:E116,"&gt;0")/100</f>
        <v>30.706121811775645</v>
      </c>
      <c r="F100" s="220">
        <f ca="true">D100*(100-AVERAGEIF(E105:E116,"&gt;0"))/100</f>
        <v>5.0737979236902619</v>
      </c>
      <c r="G100" s="221">
        <f ca="true">100-(E100+F100+H100)</f>
        <v>57.671191330100896</v>
      </c>
      <c r="H100" s="222">
        <f ca="true">IF((D102+H102)&gt;100,H102*100/(D102+H102),H102)</f>
        <v>6.5488889344331938</v>
      </c>
      <c r="I100" s="218">
        <f ca="true">IF((I102+M102)&gt;100,I102*100/(I102+M102),I102)</f>
        <v>49.440322819671366</v>
      </c>
      <c r="J100" s="259">
        <f ca="true">I100*AVERAGEIF(J105:J116,"&gt;0")/100</f>
        <v>42.875741870688302</v>
      </c>
      <c r="K100" s="220">
        <f ca="true">I100*(100-AVERAGEIF(J105:J116,"&gt;0"))/100</f>
        <v>6.5645809489830675</v>
      </c>
      <c r="L100" s="221">
        <f ca="true">100-(J100+K100+M100)</f>
        <v>48.705697620478873</v>
      </c>
      <c r="M100" s="222">
        <f ca="true">IF((I102+M102)&gt;100,M102*100/(I102+M102),M102)</f>
        <v>1.8539795598497619</v>
      </c>
      <c r="N100" s="218">
        <f ca="true">IF((N102+R102)&gt;100,N102*100/(N102+R102),N102)</f>
        <v>54.710936873547041</v>
      </c>
      <c r="O100" s="259">
        <f ca="true">N100*AVERAGEIF(O105:O116,"&gt;0")/100</f>
        <v>47.951491559070853</v>
      </c>
      <c r="P100" s="220">
        <f ca="true">N100*(100-AVERAGEIF(O105:O116,"&gt;0"))/100</f>
        <v>6.7594453144761886</v>
      </c>
      <c r="Q100" s="221">
        <f ca="true">100-(O100+P100+R100)</f>
        <v>43.87546704429171</v>
      </c>
      <c r="R100" s="222">
        <f ca="true">IF((N102+R102)&gt;100,R102*100/(N102+R102),R102)</f>
        <v>1.4135960821612485</v>
      </c>
      <c r="S100" s="218">
        <f ca="true">IF((S102+W102)&gt;100,S102*100/(S102+W102),S102)</f>
        <v>64.261068994279412</v>
      </c>
      <c r="T100" s="259">
        <f ca="true">S100*AVERAGEIF(T105:T116,"&gt;0")/100</f>
        <v>57.405203278128809</v>
      </c>
      <c r="U100" s="220">
        <f ca="true">S100*(100-AVERAGEIF(T105:T116,"&gt;0"))/100</f>
        <v>6.8558657161506025</v>
      </c>
      <c r="V100" s="221">
        <f ca="true">100-(T100+U100+W100)</f>
        <v>35.419372981454671</v>
      </c>
      <c r="W100" s="222">
        <f ca="true">IF((S102+W102)&gt;100,W102*100/(S102+W102),W102)</f>
        <v>0.31955802426591617</v>
      </c>
      <c r="X100" s="218">
        <f ca="true">IF((X102+AB102)&gt;100,X102*100/(X102+AB102),X102)</f>
        <v>88.488861162589728</v>
      </c>
      <c r="Y100" s="259">
        <f ca="true">X100*AVERAGEIF(Y105:Y116,"&gt;0")/100</f>
        <v>65.233585168838545</v>
      </c>
      <c r="Z100" s="220">
        <f ca="true">X100*(100-AVERAGEIF(Y105:Y116,"&gt;0"))/100</f>
        <v>23.255275993751184</v>
      </c>
      <c r="AA100" s="221">
        <f ca="true">100-(Y100+Z100+AB100)</f>
        <v>11.36447168923246</v>
      </c>
      <c r="AB100" s="222">
        <f ca="true">IF((X102+AB102)&gt;100,AB102*100/(X102+AB102),AB102)</f>
        <v>0.14666714817781212</v>
      </c>
    </row>
    <row r="101" hidden="true" x14ac:dyDescent="0.2">
      <c r="A101" s="749" t="s">
        <v>12</v>
      </c>
      <c r="B101" s="750"/>
      <c r="C101" s="223">
        <f>MinRegYear(C99,C105:C116)</f>
        <v>2003</v>
      </c>
      <c r="D101" s="224">
        <f ca="true">IF(MAX(C105:C116)-MIN(C105:C116)&lt;5,AVERAGEIF(C105:C116,"&gt;0",D105:D116),
IF(FORECAST($C101,D$105:D$116,$C$105:$C$116)&lt;0,0,
IF(FORECAST($C101,D$105:D$116,$C$105:$C$116)&gt;100,100,
FORECAST($C101,D$105:D$116,$C$105:$C$116))))</f>
        <v>49.14324769926975</v>
      </c>
      <c r="E101" s="225"/>
      <c r="F101" s="226"/>
      <c r="G101" s="226"/>
      <c r="H101" s="227">
        <f ca="true">IF(MAX(C105:C116)-MIN(C105:C116)&lt;5,AVERAGEIF(C105:C116,"&gt;0",H105:H116),
IF(FORECAST($C101,H$105:H$116,$C$105:$C$116)&lt;0,0,
IF(FORECAST($C101,H$105:H$116,$C$105:$C$116)&gt;100,100,
FORECAST($C101,H$105:H$116,$C$105:$C$116))))</f>
        <v>9.4441167572343829</v>
      </c>
      <c r="I101" s="224">
        <f ca="true">IF(MAX(C105:C116)-MIN(C105:C116)&lt;5,AVERAGEIF(C105:C116,"&gt;0",I105:I116),
IF(FORECAST($C101,I$105:I$116,$C$105:$C$116)&lt;0,0,
IF(FORECAST($C101,I$105:I$116,$C$105:$C$116)&gt;100,100,
FORECAST($C101,I$105:I$116,$C$105:$C$116))))</f>
        <v>50.818025993417223</v>
      </c>
      <c r="J101" s="225"/>
      <c r="K101" s="226"/>
      <c r="L101" s="226"/>
      <c r="M101" s="227">
        <f ca="true">IF(MAX(C105:C116)-MIN(C105:C116)&lt;5,AVERAGEIF(C105:C116,"&gt;0",M105:M116),
IF(FORECAST($C101,M$105:M$116,$C$105:$C$116)&lt;0,0,
IF(FORECAST($C101,M$105:M$116,$C$105:$C$116)&gt;100,100,
FORECAST($C101,M$105:M$116,$C$105:$C$116))))</f>
        <v>2.5333113285310702</v>
      </c>
      <c r="N101" s="224">
        <f ca="true">IF(MAX(C105:C116)-MIN(C105:C116)&lt;5,AVERAGEIF(C105:C116,"&gt;0",N105:N116),
IF(FORECAST($C101,N$105:N$116,$C$105:$C$116)&lt;0,0,
IF(FORECAST($C101,N$105:N$116,$C$105:$C$116)&gt;100,100,
FORECAST($C101,N$105:N$116,$C$105:$C$116))))</f>
        <v>52.031667419302437</v>
      </c>
      <c r="O101" s="225"/>
      <c r="P101" s="226"/>
      <c r="Q101" s="226"/>
      <c r="R101" s="227">
        <f ca="true">IF(MAX(C105:C116)-MIN(C105:C116)&lt;5,AVERAGEIF(C105:C116,"&gt;0",R105:R116),
IF(FORECAST($C101,R$105:R$116,$C$105:$C$116)&lt;0,0,
IF(FORECAST($C101,R$105:R$116,$C$105:$C$116)&gt;100,100,
FORECAST($C101,R$105:R$116,$C$105:$C$116))))</f>
        <v>1.964902750413998</v>
      </c>
      <c r="S101" s="224">
        <f ca="true">IF(MAX(C105:C116)-MIN(C105:C116)&lt;5,AVERAGEIF(C105:C116,"&gt;0",S105:S116),
IF(FORECAST($C101,S$105:S$116,$C$105:$C$116)&lt;0,0,
IF(FORECAST($C101,S$105:S$116,$C$105:$C$116)&gt;100,100,
FORECAST($C101,S$105:S$116,$C$105:$C$116))))</f>
        <v>51.501021565346491</v>
      </c>
      <c r="T101" s="225"/>
      <c r="U101" s="226"/>
      <c r="V101" s="226"/>
      <c r="W101" s="227">
        <f ca="true">IF(MAX(C105:C116)-MIN(C105:C116)&lt;5,AVERAGEIF(C105:C116,"&gt;0",W105:W116),
IF(FORECAST($C101,W$105:W$116,$C$105:$C$116)&lt;0,0,
IF(FORECAST($C101,W$105:W$116,$C$105:$C$116)&gt;100,100,
FORECAST($C101,W$105:W$116,$C$105:$C$116))))</f>
        <v>1.6283059886317233</v>
      </c>
      <c r="X101" s="224">
        <f ca="true">IF(MAX(C105:C116)-MIN(C105:C116)&lt;5,AVERAGEIF(C105:C116,"&gt;0",X105:X116),
IF(FORECAST($C101,X$105:X$116,$C$105:$C$116)&lt;0,0,
IF(FORECAST($C101,X$105:X$116,$C$105:$C$116)&gt;100,100,
FORECAST($C101,X$105:X$116,$C$105:$C$116))))</f>
        <v>64.542327432552156</v>
      </c>
      <c r="Y101" s="225"/>
      <c r="Z101" s="226"/>
      <c r="AA101" s="226"/>
      <c r="AB101" s="227">
        <f ca="true">IF(MAX(C105:C116)-MIN(C105:C116)&lt;5,AVERAGEIF(C105:C116,"&gt;0",AB105:AB116),
IF(FORECAST($C101,AB$105:AB$116,$C$105:$C$116)&lt;0,0,
IF(FORECAST($C101,AB$105:AB$116,$C$105:$C$116)&gt;100,100,
FORECAST($C101,AB$105:AB$116,$C$105:$C$116))))</f>
        <v>0.65707406995864659</v>
      </c>
    </row>
    <row r="102" hidden="true" x14ac:dyDescent="0.2">
      <c r="A102" s="751"/>
      <c r="B102" s="752"/>
      <c r="C102" s="202">
        <f>MaxRegYear(C100,C105:C116)</f>
        <v>2019</v>
      </c>
      <c r="D102" s="228">
        <f ca="true">IF(MAX(C105:C116)-MIN(C105:C116)&lt;5,AVERAGEIF(C105:C116,"&gt;0",D105:D116),
IF(FORECAST($C102,D$105:D$116,$C$105:$C$116)&lt;0,0,
IF(FORECAST($C102,D$105:D$116,$C$105:$C$116)&gt;100,100,
FORECAST($C102,D$105:D$116,$C$105:$C$116))))</f>
        <v>35.77991973546591</v>
      </c>
      <c r="E102" s="229"/>
      <c r="F102" s="230"/>
      <c r="G102" s="230"/>
      <c r="H102" s="231">
        <f ca="true">IF(MAX(C105:C116)-MIN(C105:C116)&lt;5,AVERAGEIF(C105:C116,"&gt;0",H105:H116),
IF(FORECAST($C102,H$105:H$116,$C$105:$C$116)&lt;0,0,
IF(FORECAST($C102,H$105:H$116,$C$105:$C$116)&gt;100,100,
FORECAST($C102,H$105:H$116,$C$105:$C$116))))</f>
        <v>6.5488889344331938</v>
      </c>
      <c r="I102" s="228">
        <f ca="true">IF(MAX(C105:C116)-MIN(C105:C116)&lt;5,AVERAGEIF(C105:C116,"&gt;0",I105:I116),
IF(FORECAST($C102,I$105:I$116,$C$105:$C$116)&lt;0,0,
IF(FORECAST($C102,I$105:I$116,$C$105:$C$116)&gt;100,100,
FORECAST($C102,I$105:I$116,$C$105:$C$116))))</f>
        <v>49.440322819671366</v>
      </c>
      <c r="J102" s="229"/>
      <c r="K102" s="230"/>
      <c r="L102" s="230"/>
      <c r="M102" s="231">
        <f ca="true">IF(MAX(C105:C116)-MIN(C105:C116)&lt;5,AVERAGEIF(C105:C116,"&gt;0",M105:M116),
IF(FORECAST($C102,M$105:M$116,$C$105:$C$116)&lt;0,0,
IF(FORECAST($C102,M$105:M$116,$C$105:$C$116)&gt;100,100,
FORECAST($C102,M$105:M$116,$C$105:$C$116))))</f>
        <v>1.8539795598497619</v>
      </c>
      <c r="N102" s="228">
        <f ca="true">IF(MAX(C105:C116)-MIN(C105:C116)&lt;5,AVERAGEIF(C105:C116,"&gt;0",N105:N116),
IF(FORECAST($C102,N$105:N$116,$C$105:$C$116)&lt;0,0,
IF(FORECAST($C102,N$105:N$116,$C$105:$C$116)&gt;100,100,
FORECAST($C102,N$105:N$116,$C$105:$C$116))))</f>
        <v>54.710936873547041</v>
      </c>
      <c r="O102" s="229"/>
      <c r="P102" s="230"/>
      <c r="Q102" s="230"/>
      <c r="R102" s="231">
        <f ca="true">IF(MAX(C105:C116)-MIN(C105:C116)&lt;5,AVERAGEIF(C105:C116,"&gt;0",R105:R116),
IF(FORECAST($C102,R$105:R$116,$C$105:$C$116)&lt;0,0,
IF(FORECAST($C102,R$105:R$116,$C$105:$C$116)&gt;100,100,
FORECAST($C102,R$105:R$116,$C$105:$C$116))))</f>
        <v>1.4135960821612485</v>
      </c>
      <c r="S102" s="228">
        <f ca="true">IF(MAX(C105:C116)-MIN(C105:C116)&lt;5,AVERAGEIF(C105:C116,"&gt;0",S105:S116),
IF(FORECAST($C102,S$105:S$116,$C$105:$C$116)&lt;0,0,
IF(FORECAST($C102,S$105:S$116,$C$105:$C$116)&gt;100,100,
FORECAST($C102,S$105:S$116,$C$105:$C$116))))</f>
        <v>64.261068994279412</v>
      </c>
      <c r="T102" s="229"/>
      <c r="U102" s="230"/>
      <c r="V102" s="230"/>
      <c r="W102" s="231">
        <f ca="true">IF(MAX(C105:C116)-MIN(C105:C116)&lt;5,AVERAGEIF(C105:C116,"&gt;0",W105:W116),
IF(FORECAST($C102,W$105:W$116,$C$105:$C$116)&lt;0,0,
IF(FORECAST($C102,W$105:W$116,$C$105:$C$116)&gt;100,100,
FORECAST($C102,W$105:W$116,$C$105:$C$116))))</f>
        <v>0.31955802426591617</v>
      </c>
      <c r="X102" s="228">
        <f ca="true">IF(MAX(C105:C116)-MIN(C105:C116)&lt;5,AVERAGEIF(C105:C116,"&gt;0",X105:X116),
IF(FORECAST($C102,X$105:X$116,$C$105:$C$116)&lt;0,0,
IF(FORECAST($C102,X$105:X$116,$C$105:$C$116)&gt;100,100,
FORECAST($C102,X$105:X$116,$C$105:$C$116))))</f>
        <v>88.488861162589728</v>
      </c>
      <c r="Y102" s="229"/>
      <c r="Z102" s="230"/>
      <c r="AA102" s="230"/>
      <c r="AB102" s="231">
        <f ca="true">IF(MAX(C105:C116)-MIN(C105:C116)&lt;5,AVERAGEIF(C105:C116,"&gt;0",AB105:AB116),
IF(FORECAST($C102,AB$105:AB$116,$C$105:$C$116)&lt;0,0,
IF(FORECAST($C102,AB$105:AB$116,$C$105:$C$116)&gt;100,100,
FORECAST($C102,AB$105:AB$116,$C$105:$C$116))))</f>
        <v>0.14666714817781212</v>
      </c>
    </row>
    <row r="103" ht="9" customHeight="true" x14ac:dyDescent="0.2">
      <c r="D103" s="232"/>
      <c r="I103" s="232"/>
      <c r="K103" s="192"/>
      <c r="L103" s="192"/>
      <c r="N103" s="232"/>
      <c r="P103" s="192"/>
      <c r="Q103" s="192"/>
      <c r="S103" s="232"/>
      <c r="U103" s="192"/>
      <c r="V103" s="192"/>
      <c r="X103" s="232"/>
      <c r="Z103" s="192"/>
      <c r="AA103" s="192"/>
      <c r="AB103" s="233"/>
    </row>
    <row r="104" ht="22.5" customHeight="true" x14ac:dyDescent="0.2">
      <c r="B104" s="255" t="s">
        <v>8</v>
      </c>
      <c r="C104" s="235" t="s">
        <v>9</v>
      </c>
      <c r="D104" s="236" t="s">
        <v>14</v>
      </c>
      <c r="E104" s="196" t="s">
        <v>26</v>
      </c>
      <c r="F104" s="237"/>
      <c r="G104" s="237"/>
      <c r="H104" s="238" t="s">
        <v>19</v>
      </c>
      <c r="I104" s="236" t="s">
        <v>14</v>
      </c>
      <c r="J104" s="196" t="s">
        <v>26</v>
      </c>
      <c r="K104" s="237"/>
      <c r="L104" s="237"/>
      <c r="M104" s="238" t="s">
        <v>19</v>
      </c>
      <c r="N104" s="236" t="s">
        <v>14</v>
      </c>
      <c r="O104" s="196" t="s">
        <v>26</v>
      </c>
      <c r="P104" s="237"/>
      <c r="Q104" s="237"/>
      <c r="R104" s="238" t="s">
        <v>19</v>
      </c>
      <c r="S104" s="236" t="s">
        <v>14</v>
      </c>
      <c r="T104" s="196" t="s">
        <v>26</v>
      </c>
      <c r="U104" s="237"/>
      <c r="V104" s="237"/>
      <c r="W104" s="238" t="s">
        <v>19</v>
      </c>
      <c r="X104" s="236" t="s">
        <v>14</v>
      </c>
      <c r="Y104" s="196" t="s">
        <v>26</v>
      </c>
      <c r="Z104" s="237"/>
      <c r="AA104" s="237"/>
      <c r="AB104" s="238" t="s">
        <v>19</v>
      </c>
      <c r="AD104" s="239"/>
    </row>
    <row r="105" x14ac:dyDescent="0.2">
      <c r="A105" s="240"/>
      <c r="B105" s="478" t="s">
        <v>180</v>
      </c>
      <c r="C105" s="479">
        <v>2005</v>
      </c>
      <c r="D105" s="154">
        <f t="shared" ref="D105:D116" ca="true" si="15">IF(ISERROR(INDIRECT(CONCATENATE($B105,"!C122"))),"",INDIRECT(CONCATENATE($B105,"!C122")))</f>
        <v>47.513723988024019</v>
      </c>
      <c r="E105" s="241">
        <f t="shared" ref="E105:E116" ca="true" si="16">IF(ISERROR(INDIRECT(CONCATENATE($B105,"!C129"))),"",INDIRECT(CONCATENATE($B105,"!C129")))</f>
        <v>85.794624547480097</v>
      </c>
      <c r="F105" s="242"/>
      <c r="G105" s="242"/>
      <c r="H105" s="243">
        <f t="shared" ref="H105:H116" ca="true" si="17">IF(ISERROR(INDIRECT(CONCATENATE($B105,"!C127"))),"",INDIRECT(CONCATENATE($B105,"!C127")))</f>
        <v>9.0454470778840648</v>
      </c>
      <c r="I105" s="154">
        <f t="shared" ref="I105:I116" ca="true" si="18">IF(ISERROR(INDIRECT(CONCATENATE($B105,"!D122"))),"",INDIRECT(CONCATENATE($B105,"!D122")))</f>
        <v>49.535943533885984</v>
      </c>
      <c r="J105" s="241">
        <f t="shared" ref="J105:J116" ca="true" si="19">IF(ISERROR(INDIRECT(CONCATENATE($B105,"!D129"))),"",INDIRECT(CONCATENATE($B105,"!D129")))</f>
        <v>88.313220722812389</v>
      </c>
      <c r="K105" s="242"/>
      <c r="L105" s="242"/>
      <c r="M105" s="243">
        <f t="shared" ref="M105:M116" ca="true" si="20">IF(ISERROR(INDIRECT(CONCATENATE($B105,"!D127"))),"",INDIRECT(CONCATENATE($B105,"!D127")))</f>
        <v>2.8283315032192866</v>
      </c>
      <c r="N105" s="154">
        <f t="shared" ref="N105:N116" ca="true" si="21">IF(ISERROR(INDIRECT(CONCATENATE($B105,"!E122"))),"",INDIRECT(CONCATENATE($B105,"!E122")))</f>
        <v>52.262993978663332</v>
      </c>
      <c r="O105" s="241">
        <f t="shared" ref="O105:O116" ca="true" si="22">IF(ISERROR(INDIRECT(CONCATENATE($B105,"!E129"))),"",INDIRECT(CONCATENATE($B105,"!E129")))</f>
        <v>88.092222471002316</v>
      </c>
      <c r="P105" s="242"/>
      <c r="Q105" s="242"/>
      <c r="R105" s="243">
        <f t="shared" ref="R105:R116" ca="true" si="23">IF(ISERROR(INDIRECT(CONCATENATE($B105,"!E127"))),"",INDIRECT(CONCATENATE($B105,"!E127")))</f>
        <v>1.6626052148674044</v>
      </c>
      <c r="S105" s="154">
        <f t="shared" ref="S105:S116" ca="true" si="24">IF(ISERROR(INDIRECT(CONCATENATE($B105,"!F122"))),"",INDIRECT(CONCATENATE($B105,"!F122")))</f>
        <v>54.488459840787158</v>
      </c>
      <c r="T105" s="241">
        <f t="shared" ref="T105:T116" ca="true" si="25">IF(ISERROR(INDIRECT(CONCATENATE($B105,"!F129"))),"",INDIRECT(CONCATENATE($B105,"!F129")))</f>
        <v>91.402936335817159</v>
      </c>
      <c r="U105" s="242"/>
      <c r="V105" s="242"/>
      <c r="W105" s="243">
        <f t="shared" ref="W105:W116" ca="true" si="26">IF(ISERROR(INDIRECT(CONCATENATE($B105,"!F127"))),"",INDIRECT(CONCATENATE($B105,"!F127")))</f>
        <v>1.3054742329403446</v>
      </c>
      <c r="X105" s="154">
        <f t="shared" ref="X105:X116" ca="true" si="27">IF(ISERROR(INDIRECT(CONCATENATE($B105,"!G122"))),"",INDIRECT(CONCATENATE($B105,"!G122")))</f>
        <v>67.257474248581929</v>
      </c>
      <c r="Y105" s="241">
        <f t="shared" ref="Y105:Y116" ca="true" si="28">IF(ISERROR(INDIRECT(CONCATENATE($B105,"!G129"))),"",INDIRECT(CONCATENATE($B105,"!G129")))</f>
        <v>78.406856298207401</v>
      </c>
      <c r="Z105" s="242"/>
      <c r="AA105" s="242"/>
      <c r="AB105" s="243">
        <f t="shared" ref="AB105:AB116" ca="true" si="29">IF(ISERROR(INDIRECT(CONCATENATE($B105,"!G2127"))),"",INDIRECT(CONCATENATE($B105,"!G127")))</f>
        <v>0.4150603587083822</v>
      </c>
    </row>
    <row r="106" x14ac:dyDescent="0.2">
      <c r="A106" s="240"/>
      <c r="B106" s="480" t="s">
        <v>308</v>
      </c>
      <c r="C106" s="481">
        <v>2010</v>
      </c>
      <c r="D106" s="155">
        <f t="shared" ca="true" si="15"/>
        <v>25.56500564847855</v>
      </c>
      <c r="E106" s="244">
        <f t="shared" ca="true" si="16"/>
        <v>88.454141634698146</v>
      </c>
      <c r="F106" s="242"/>
      <c r="G106" s="242"/>
      <c r="H106" s="245">
        <f t="shared" ca="true" si="17"/>
        <v>8.9104574544047157</v>
      </c>
      <c r="I106" s="155">
        <f t="shared" ca="true" si="18"/>
        <v>35.168851769052793</v>
      </c>
      <c r="J106" s="244">
        <f t="shared" ca="true" si="19"/>
        <v>90.363846821546161</v>
      </c>
      <c r="K106" s="242"/>
      <c r="L106" s="242"/>
      <c r="M106" s="245">
        <f t="shared" ca="true" si="20"/>
        <v>1.4304369872277773</v>
      </c>
      <c r="N106" s="155">
        <f t="shared" ca="true" si="21"/>
        <v>38.579529711490906</v>
      </c>
      <c r="O106" s="244">
        <f t="shared" ca="true" si="22"/>
        <v>87.797373176259967</v>
      </c>
      <c r="P106" s="242"/>
      <c r="Q106" s="242"/>
      <c r="R106" s="245">
        <f t="shared" ca="true" si="23"/>
        <v>1.9100295959256157</v>
      </c>
      <c r="S106" s="155">
        <f t="shared" ca="true" si="24"/>
        <v>43.81276821676181</v>
      </c>
      <c r="T106" s="244">
        <f t="shared" ca="true" si="25"/>
        <v>87.496317389338941</v>
      </c>
      <c r="U106" s="242"/>
      <c r="V106" s="242"/>
      <c r="W106" s="245">
        <f t="shared" ca="true" si="26"/>
        <v>1.5143099829393492</v>
      </c>
      <c r="X106" s="155">
        <f t="shared" ca="true" si="27"/>
        <v>68.227373136513734</v>
      </c>
      <c r="Y106" s="244">
        <f t="shared" ca="true" si="28"/>
        <v>70.30355240878859</v>
      </c>
      <c r="Z106" s="242"/>
      <c r="AA106" s="242"/>
      <c r="AB106" s="245">
        <f t="shared" ca="true" si="29"/>
        <v>0.63575873093961377</v>
      </c>
    </row>
    <row r="107" x14ac:dyDescent="0.2">
      <c r="A107" s="240"/>
      <c r="B107" s="480" t="s">
        <v>371</v>
      </c>
      <c r="C107" s="481">
        <v>2012</v>
      </c>
      <c r="D107" s="155">
        <f t="shared" ca="true" si="15"/>
        <v>66.352734730756893</v>
      </c>
      <c r="E107" s="244">
        <f t="shared" ca="true" si="16"/>
        <v>82.883013134718993</v>
      </c>
      <c r="F107" s="242"/>
      <c r="G107" s="242"/>
      <c r="H107" s="245">
        <f t="shared" ca="true" si="17"/>
        <v>6.877585973004817</v>
      </c>
      <c r="I107" s="155">
        <f t="shared" ca="true" si="18"/>
        <v>73.771755629127256</v>
      </c>
      <c r="J107" s="244">
        <f t="shared" ca="true" si="19"/>
        <v>82.347917723859737</v>
      </c>
      <c r="K107" s="242"/>
      <c r="L107" s="242"/>
      <c r="M107" s="245">
        <f t="shared" ca="true" si="20"/>
        <v>2.3672726282990699</v>
      </c>
      <c r="N107" s="155">
        <f t="shared" ca="true" si="21"/>
        <v>74.261398912783278</v>
      </c>
      <c r="O107" s="244">
        <f t="shared" ca="true" si="22"/>
        <v>85.661180498956526</v>
      </c>
      <c r="P107" s="242"/>
      <c r="Q107" s="242"/>
      <c r="R107" s="245">
        <f t="shared" ca="true" si="23"/>
        <v>1.9540619163367148</v>
      </c>
      <c r="S107" s="155">
        <f t="shared" ca="true" si="24"/>
        <v>73.915794349983301</v>
      </c>
      <c r="T107" s="244">
        <f t="shared" ca="true" si="25"/>
        <v>90.050944825668296</v>
      </c>
      <c r="U107" s="242"/>
      <c r="V107" s="242"/>
      <c r="W107" s="245">
        <f t="shared" ca="true" si="26"/>
        <v>0.63229336282074566</v>
      </c>
      <c r="X107" s="155">
        <f t="shared" ca="true" si="27"/>
        <v>88.188048340339151</v>
      </c>
      <c r="Y107" s="244">
        <f t="shared" ca="true" si="28"/>
        <v>71.653605389097947</v>
      </c>
      <c r="Z107" s="242"/>
      <c r="AA107" s="242"/>
      <c r="AB107" s="245">
        <f t="shared" ca="true" si="29"/>
        <v>0.51489824195916289</v>
      </c>
      <c r="AD107" s="246"/>
    </row>
    <row r="108" x14ac:dyDescent="0.2">
      <c r="A108" s="240"/>
      <c r="B108" s="480" t="s">
        <v>458</v>
      </c>
      <c r="C108" s="481">
        <v>2017</v>
      </c>
      <c r="D108" s="155">
        <f t="shared" ca="true" si="15"/>
        <v>30.41487050221216</v>
      </c>
      <c r="E108" s="244">
        <f t="shared" ca="true" si="16"/>
        <v>86.145925482859568</v>
      </c>
      <c r="F108" s="242"/>
      <c r="G108" s="242"/>
      <c r="H108" s="245">
        <f t="shared" ca="true" si="17"/>
        <v>7.1525208780414591</v>
      </c>
      <c r="I108" s="155">
        <f t="shared" ca="true" si="18"/>
        <v>42.040146694111144</v>
      </c>
      <c r="J108" s="244">
        <f t="shared" ca="true" si="19"/>
        <v>85.863865171316903</v>
      </c>
      <c r="K108" s="242"/>
      <c r="L108" s="242"/>
      <c r="M108" s="245">
        <f t="shared" ca="true" si="20"/>
        <v>2.1485406580155675</v>
      </c>
      <c r="N108" s="155">
        <f t="shared" ca="true" si="21"/>
        <v>48.381285982761504</v>
      </c>
      <c r="O108" s="244">
        <f t="shared" ca="true" si="22"/>
        <v>89.029888702571895</v>
      </c>
      <c r="P108" s="242"/>
      <c r="Q108" s="242"/>
      <c r="R108" s="245">
        <f t="shared" ca="true" si="23"/>
        <v>1.2303009380207353</v>
      </c>
      <c r="S108" s="155">
        <f t="shared" ca="true" si="24"/>
        <v>59.307158711719332</v>
      </c>
      <c r="T108" s="244">
        <f t="shared" ca="true" si="25"/>
        <v>88.374721040781438</v>
      </c>
      <c r="U108" s="242"/>
      <c r="V108" s="242"/>
      <c r="W108" s="245">
        <f t="shared" ca="true" si="26"/>
        <v>0.44365044709480739</v>
      </c>
      <c r="X108" s="155">
        <f t="shared" ca="true" si="27"/>
        <v>82.389481464848345</v>
      </c>
      <c r="Y108" s="244">
        <f t="shared" ca="true" si="28"/>
        <v>74.514162938993593</v>
      </c>
      <c r="Z108" s="242"/>
      <c r="AA108" s="242"/>
      <c r="AB108" s="245">
        <f t="shared" ca="true" si="29"/>
        <v>4.176510466573248E-2</v>
      </c>
    </row>
    <row r="109" x14ac:dyDescent="0.2">
      <c r="A109" s="240"/>
      <c r="B109" s="480"/>
      <c r="C109" s="481"/>
      <c r="D109" s="155" t="str">
        <f t="shared" ca="true" si="15"/>
        <v/>
      </c>
      <c r="E109" s="244" t="str">
        <f t="shared" ca="true" si="16"/>
        <v/>
      </c>
      <c r="F109" s="242"/>
      <c r="G109" s="242"/>
      <c r="H109" s="245" t="str">
        <f t="shared" ca="true" si="17"/>
        <v/>
      </c>
      <c r="I109" s="155" t="str">
        <f t="shared" ca="true" si="18"/>
        <v/>
      </c>
      <c r="J109" s="244" t="str">
        <f t="shared" ca="true" si="19"/>
        <v/>
      </c>
      <c r="K109" s="242"/>
      <c r="L109" s="242"/>
      <c r="M109" s="245" t="str">
        <f t="shared" ca="true" si="20"/>
        <v/>
      </c>
      <c r="N109" s="155" t="str">
        <f t="shared" ca="true" si="21"/>
        <v/>
      </c>
      <c r="O109" s="244" t="str">
        <f t="shared" ca="true" si="22"/>
        <v/>
      </c>
      <c r="P109" s="242"/>
      <c r="Q109" s="242"/>
      <c r="R109" s="245" t="str">
        <f t="shared" ca="true" si="23"/>
        <v/>
      </c>
      <c r="S109" s="155" t="str">
        <f t="shared" ca="true" si="24"/>
        <v/>
      </c>
      <c r="T109" s="244" t="str">
        <f t="shared" ca="true" si="25"/>
        <v/>
      </c>
      <c r="U109" s="242"/>
      <c r="V109" s="242"/>
      <c r="W109" s="245" t="str">
        <f t="shared" ca="true" si="26"/>
        <v/>
      </c>
      <c r="X109" s="155" t="str">
        <f t="shared" ca="true" si="27"/>
        <v/>
      </c>
      <c r="Y109" s="244" t="str">
        <f t="shared" ca="true" si="28"/>
        <v/>
      </c>
      <c r="Z109" s="242"/>
      <c r="AA109" s="242"/>
      <c r="AB109" s="245" t="str">
        <f t="shared" ca="true" si="29"/>
        <v/>
      </c>
    </row>
    <row r="110" x14ac:dyDescent="0.2">
      <c r="A110" s="240"/>
      <c r="B110" s="480"/>
      <c r="C110" s="481"/>
      <c r="D110" s="155" t="str">
        <f t="shared" ca="true" si="15"/>
        <v/>
      </c>
      <c r="E110" s="244" t="str">
        <f t="shared" ca="true" si="16"/>
        <v/>
      </c>
      <c r="F110" s="242"/>
      <c r="G110" s="242"/>
      <c r="H110" s="245" t="str">
        <f t="shared" ca="true" si="17"/>
        <v/>
      </c>
      <c r="I110" s="155" t="str">
        <f t="shared" ca="true" si="18"/>
        <v/>
      </c>
      <c r="J110" s="244" t="str">
        <f t="shared" ca="true" si="19"/>
        <v/>
      </c>
      <c r="K110" s="242"/>
      <c r="L110" s="242"/>
      <c r="M110" s="245" t="str">
        <f t="shared" ca="true" si="20"/>
        <v/>
      </c>
      <c r="N110" s="155" t="str">
        <f t="shared" ca="true" si="21"/>
        <v/>
      </c>
      <c r="O110" s="244" t="str">
        <f t="shared" ca="true" si="22"/>
        <v/>
      </c>
      <c r="P110" s="242"/>
      <c r="Q110" s="242"/>
      <c r="R110" s="245" t="str">
        <f t="shared" ca="true" si="23"/>
        <v/>
      </c>
      <c r="S110" s="155" t="str">
        <f t="shared" ca="true" si="24"/>
        <v/>
      </c>
      <c r="T110" s="244" t="str">
        <f t="shared" ca="true" si="25"/>
        <v/>
      </c>
      <c r="U110" s="242"/>
      <c r="V110" s="242"/>
      <c r="W110" s="245" t="str">
        <f t="shared" ca="true" si="26"/>
        <v/>
      </c>
      <c r="X110" s="155" t="str">
        <f t="shared" ca="true" si="27"/>
        <v/>
      </c>
      <c r="Y110" s="244" t="str">
        <f t="shared" ca="true" si="28"/>
        <v/>
      </c>
      <c r="Z110" s="242"/>
      <c r="AA110" s="242"/>
      <c r="AB110" s="245" t="str">
        <f t="shared" ca="true" si="29"/>
        <v/>
      </c>
    </row>
    <row r="111" x14ac:dyDescent="0.2">
      <c r="A111" s="240"/>
      <c r="B111" s="480"/>
      <c r="C111" s="481"/>
      <c r="D111" s="155" t="str">
        <f t="shared" ca="true" si="15"/>
        <v/>
      </c>
      <c r="E111" s="244" t="str">
        <f t="shared" ca="true" si="16"/>
        <v/>
      </c>
      <c r="F111" s="242"/>
      <c r="G111" s="242"/>
      <c r="H111" s="245" t="str">
        <f t="shared" ca="true" si="17"/>
        <v/>
      </c>
      <c r="I111" s="155" t="str">
        <f t="shared" ca="true" si="18"/>
        <v/>
      </c>
      <c r="J111" s="244" t="str">
        <f t="shared" ca="true" si="19"/>
        <v/>
      </c>
      <c r="K111" s="242"/>
      <c r="L111" s="242"/>
      <c r="M111" s="245" t="str">
        <f t="shared" ca="true" si="20"/>
        <v/>
      </c>
      <c r="N111" s="155" t="str">
        <f t="shared" ca="true" si="21"/>
        <v/>
      </c>
      <c r="O111" s="244" t="str">
        <f t="shared" ca="true" si="22"/>
        <v/>
      </c>
      <c r="P111" s="242"/>
      <c r="Q111" s="242"/>
      <c r="R111" s="245" t="str">
        <f t="shared" ca="true" si="23"/>
        <v/>
      </c>
      <c r="S111" s="155" t="str">
        <f t="shared" ca="true" si="24"/>
        <v/>
      </c>
      <c r="T111" s="244" t="str">
        <f t="shared" ca="true" si="25"/>
        <v/>
      </c>
      <c r="U111" s="242"/>
      <c r="V111" s="242"/>
      <c r="W111" s="245" t="str">
        <f t="shared" ca="true" si="26"/>
        <v/>
      </c>
      <c r="X111" s="155" t="str">
        <f t="shared" ca="true" si="27"/>
        <v/>
      </c>
      <c r="Y111" s="244" t="str">
        <f t="shared" ca="true" si="28"/>
        <v/>
      </c>
      <c r="Z111" s="242"/>
      <c r="AA111" s="242"/>
      <c r="AB111" s="245" t="str">
        <f t="shared" ca="true" si="29"/>
        <v/>
      </c>
    </row>
    <row r="112" x14ac:dyDescent="0.2">
      <c r="A112" s="240"/>
      <c r="B112" s="480"/>
      <c r="C112" s="481"/>
      <c r="D112" s="155" t="str">
        <f t="shared" ca="true" si="15"/>
        <v/>
      </c>
      <c r="E112" s="244" t="str">
        <f t="shared" ca="true" si="16"/>
        <v/>
      </c>
      <c r="F112" s="242"/>
      <c r="G112" s="242"/>
      <c r="H112" s="245" t="str">
        <f t="shared" ca="true" si="17"/>
        <v/>
      </c>
      <c r="I112" s="155" t="str">
        <f t="shared" ca="true" si="18"/>
        <v/>
      </c>
      <c r="J112" s="244" t="str">
        <f t="shared" ca="true" si="19"/>
        <v/>
      </c>
      <c r="K112" s="242"/>
      <c r="L112" s="242"/>
      <c r="M112" s="245" t="str">
        <f t="shared" ca="true" si="20"/>
        <v/>
      </c>
      <c r="N112" s="155" t="str">
        <f t="shared" ca="true" si="21"/>
        <v/>
      </c>
      <c r="O112" s="244" t="str">
        <f t="shared" ca="true" si="22"/>
        <v/>
      </c>
      <c r="P112" s="242"/>
      <c r="Q112" s="242"/>
      <c r="R112" s="245" t="str">
        <f t="shared" ca="true" si="23"/>
        <v/>
      </c>
      <c r="S112" s="155" t="str">
        <f t="shared" ca="true" si="24"/>
        <v/>
      </c>
      <c r="T112" s="244" t="str">
        <f t="shared" ca="true" si="25"/>
        <v/>
      </c>
      <c r="U112" s="242"/>
      <c r="V112" s="242"/>
      <c r="W112" s="245" t="str">
        <f t="shared" ca="true" si="26"/>
        <v/>
      </c>
      <c r="X112" s="155" t="str">
        <f t="shared" ca="true" si="27"/>
        <v/>
      </c>
      <c r="Y112" s="244" t="str">
        <f t="shared" ca="true" si="28"/>
        <v/>
      </c>
      <c r="Z112" s="242"/>
      <c r="AA112" s="242"/>
      <c r="AB112" s="245" t="str">
        <f t="shared" ca="true" si="29"/>
        <v/>
      </c>
    </row>
    <row r="113" x14ac:dyDescent="0.2">
      <c r="A113" s="240"/>
      <c r="B113" s="480"/>
      <c r="C113" s="481"/>
      <c r="D113" s="155" t="str">
        <f t="shared" ca="true" si="15"/>
        <v/>
      </c>
      <c r="E113" s="244" t="str">
        <f t="shared" ca="true" si="16"/>
        <v/>
      </c>
      <c r="F113" s="242"/>
      <c r="G113" s="242"/>
      <c r="H113" s="245" t="str">
        <f t="shared" ca="true" si="17"/>
        <v/>
      </c>
      <c r="I113" s="155" t="str">
        <f t="shared" ca="true" si="18"/>
        <v/>
      </c>
      <c r="J113" s="244" t="str">
        <f t="shared" ca="true" si="19"/>
        <v/>
      </c>
      <c r="K113" s="242"/>
      <c r="L113" s="242"/>
      <c r="M113" s="245" t="str">
        <f t="shared" ca="true" si="20"/>
        <v/>
      </c>
      <c r="N113" s="155" t="str">
        <f t="shared" ca="true" si="21"/>
        <v/>
      </c>
      <c r="O113" s="244" t="str">
        <f t="shared" ca="true" si="22"/>
        <v/>
      </c>
      <c r="P113" s="242"/>
      <c r="Q113" s="242"/>
      <c r="R113" s="245" t="str">
        <f t="shared" ca="true" si="23"/>
        <v/>
      </c>
      <c r="S113" s="155" t="str">
        <f t="shared" ca="true" si="24"/>
        <v/>
      </c>
      <c r="T113" s="244" t="str">
        <f t="shared" ca="true" si="25"/>
        <v/>
      </c>
      <c r="U113" s="242"/>
      <c r="V113" s="242"/>
      <c r="W113" s="245" t="str">
        <f t="shared" ca="true" si="26"/>
        <v/>
      </c>
      <c r="X113" s="155" t="str">
        <f t="shared" ca="true" si="27"/>
        <v/>
      </c>
      <c r="Y113" s="244" t="str">
        <f t="shared" ca="true" si="28"/>
        <v/>
      </c>
      <c r="Z113" s="242"/>
      <c r="AA113" s="242"/>
      <c r="AB113" s="245" t="str">
        <f t="shared" ca="true" si="29"/>
        <v/>
      </c>
    </row>
    <row r="114" x14ac:dyDescent="0.2">
      <c r="A114" s="240"/>
      <c r="B114" s="480"/>
      <c r="C114" s="481"/>
      <c r="D114" s="155" t="str">
        <f t="shared" ca="true" si="15"/>
        <v/>
      </c>
      <c r="E114" s="244" t="str">
        <f t="shared" ca="true" si="16"/>
        <v/>
      </c>
      <c r="F114" s="242"/>
      <c r="G114" s="242"/>
      <c r="H114" s="245" t="str">
        <f t="shared" ca="true" si="17"/>
        <v/>
      </c>
      <c r="I114" s="155" t="str">
        <f t="shared" ca="true" si="18"/>
        <v/>
      </c>
      <c r="J114" s="244" t="str">
        <f t="shared" ca="true" si="19"/>
        <v/>
      </c>
      <c r="K114" s="242"/>
      <c r="L114" s="242"/>
      <c r="M114" s="245" t="str">
        <f t="shared" ca="true" si="20"/>
        <v/>
      </c>
      <c r="N114" s="155" t="str">
        <f t="shared" ca="true" si="21"/>
        <v/>
      </c>
      <c r="O114" s="244" t="str">
        <f t="shared" ca="true" si="22"/>
        <v/>
      </c>
      <c r="P114" s="242"/>
      <c r="Q114" s="242"/>
      <c r="R114" s="245" t="str">
        <f t="shared" ca="true" si="23"/>
        <v/>
      </c>
      <c r="S114" s="155" t="str">
        <f t="shared" ca="true" si="24"/>
        <v/>
      </c>
      <c r="T114" s="244" t="str">
        <f t="shared" ca="true" si="25"/>
        <v/>
      </c>
      <c r="U114" s="242"/>
      <c r="V114" s="242"/>
      <c r="W114" s="245" t="str">
        <f t="shared" ca="true" si="26"/>
        <v/>
      </c>
      <c r="X114" s="155" t="str">
        <f t="shared" ca="true" si="27"/>
        <v/>
      </c>
      <c r="Y114" s="244" t="str">
        <f t="shared" ca="true" si="28"/>
        <v/>
      </c>
      <c r="Z114" s="242"/>
      <c r="AA114" s="242"/>
      <c r="AB114" s="245" t="str">
        <f t="shared" ca="true" si="29"/>
        <v/>
      </c>
    </row>
    <row r="115" x14ac:dyDescent="0.2">
      <c r="A115" s="240"/>
      <c r="B115" s="480"/>
      <c r="C115" s="481"/>
      <c r="D115" s="155" t="str">
        <f t="shared" ca="true" si="15"/>
        <v/>
      </c>
      <c r="E115" s="244" t="str">
        <f t="shared" ca="true" si="16"/>
        <v/>
      </c>
      <c r="F115" s="242"/>
      <c r="G115" s="242"/>
      <c r="H115" s="245" t="str">
        <f t="shared" ca="true" si="17"/>
        <v/>
      </c>
      <c r="I115" s="155" t="str">
        <f t="shared" ca="true" si="18"/>
        <v/>
      </c>
      <c r="J115" s="244" t="str">
        <f t="shared" ca="true" si="19"/>
        <v/>
      </c>
      <c r="K115" s="242"/>
      <c r="L115" s="242"/>
      <c r="M115" s="245" t="str">
        <f t="shared" ca="true" si="20"/>
        <v/>
      </c>
      <c r="N115" s="155" t="str">
        <f t="shared" ca="true" si="21"/>
        <v/>
      </c>
      <c r="O115" s="244" t="str">
        <f t="shared" ca="true" si="22"/>
        <v/>
      </c>
      <c r="P115" s="242"/>
      <c r="Q115" s="242"/>
      <c r="R115" s="245" t="str">
        <f t="shared" ca="true" si="23"/>
        <v/>
      </c>
      <c r="S115" s="155" t="str">
        <f t="shared" ca="true" si="24"/>
        <v/>
      </c>
      <c r="T115" s="244" t="str">
        <f t="shared" ca="true" si="25"/>
        <v/>
      </c>
      <c r="U115" s="242"/>
      <c r="V115" s="242"/>
      <c r="W115" s="245" t="str">
        <f t="shared" ca="true" si="26"/>
        <v/>
      </c>
      <c r="X115" s="155" t="str">
        <f t="shared" ca="true" si="27"/>
        <v/>
      </c>
      <c r="Y115" s="244" t="str">
        <f t="shared" ca="true" si="28"/>
        <v/>
      </c>
      <c r="Z115" s="242"/>
      <c r="AA115" s="242"/>
      <c r="AB115" s="245" t="str">
        <f t="shared" ca="true" si="29"/>
        <v/>
      </c>
    </row>
    <row r="116" x14ac:dyDescent="0.2">
      <c r="A116" s="240"/>
      <c r="B116" s="482"/>
      <c r="C116" s="483"/>
      <c r="D116" s="156" t="str">
        <f t="shared" ca="true" si="15"/>
        <v/>
      </c>
      <c r="E116" s="247" t="str">
        <f t="shared" ca="true" si="16"/>
        <v/>
      </c>
      <c r="F116" s="248"/>
      <c r="G116" s="249"/>
      <c r="H116" s="250" t="str">
        <f t="shared" ca="true" si="17"/>
        <v/>
      </c>
      <c r="I116" s="156" t="str">
        <f t="shared" ca="true" si="18"/>
        <v/>
      </c>
      <c r="J116" s="247" t="str">
        <f t="shared" ca="true" si="19"/>
        <v/>
      </c>
      <c r="K116" s="248"/>
      <c r="L116" s="249"/>
      <c r="M116" s="250" t="str">
        <f t="shared" ca="true" si="20"/>
        <v/>
      </c>
      <c r="N116" s="156" t="str">
        <f t="shared" ca="true" si="21"/>
        <v/>
      </c>
      <c r="O116" s="247" t="str">
        <f t="shared" ca="true" si="22"/>
        <v/>
      </c>
      <c r="P116" s="248"/>
      <c r="Q116" s="249"/>
      <c r="R116" s="250" t="str">
        <f t="shared" ca="true" si="23"/>
        <v/>
      </c>
      <c r="S116" s="156" t="str">
        <f t="shared" ca="true" si="24"/>
        <v/>
      </c>
      <c r="T116" s="247" t="str">
        <f t="shared" ca="true" si="25"/>
        <v/>
      </c>
      <c r="U116" s="248"/>
      <c r="V116" s="249"/>
      <c r="W116" s="250" t="str">
        <f t="shared" ca="true" si="26"/>
        <v/>
      </c>
      <c r="X116" s="156" t="str">
        <f t="shared" ca="true" si="27"/>
        <v/>
      </c>
      <c r="Y116" s="247" t="str">
        <f t="shared" ca="true" si="28"/>
        <v/>
      </c>
      <c r="Z116" s="248"/>
      <c r="AA116" s="249"/>
      <c r="AB116" s="250" t="str">
        <f t="shared" ca="true" si="29"/>
        <v/>
      </c>
    </row>
    <row r="117" ht="11.25" customHeight="true" x14ac:dyDescent="0.2"/>
    <row r="118" ht="22.5" customHeight="true" x14ac:dyDescent="0.25">
      <c r="B118" s="756" t="str">
        <f>CONCATENATE("National use of sanitation facilities, ",C99,"–",C100)</f>
        <v>National use of sanitation facilities, 2000–2020</v>
      </c>
      <c r="C118" s="757"/>
      <c r="D118" s="757"/>
      <c r="E118" s="757"/>
      <c r="F118" s="757"/>
      <c r="G118" s="757"/>
      <c r="H118" s="757"/>
      <c r="I118" s="757"/>
      <c r="J118" s="757"/>
      <c r="K118" s="757"/>
      <c r="L118" s="757"/>
      <c r="N118" s="251"/>
      <c r="O118" s="251"/>
      <c r="P118" s="251"/>
      <c r="Q118" s="251"/>
      <c r="R118" s="251"/>
      <c r="S118" s="739" t="s">
        <v>11</v>
      </c>
      <c r="T118" s="740"/>
      <c r="U118" s="740"/>
      <c r="V118" s="740"/>
      <c r="W118" s="741"/>
      <c r="X118" s="251"/>
      <c r="Y118" s="251"/>
      <c r="Z118" s="251"/>
      <c r="AA118" s="251"/>
      <c r="AB118" s="25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53"/>
      <c r="D153" s="253"/>
      <c r="E153" s="254"/>
      <c r="F153" s="254"/>
      <c r="G153" s="254"/>
      <c r="H153" s="254"/>
      <c r="I153" s="254"/>
      <c r="J153" s="254"/>
      <c r="K153" s="254"/>
      <c r="L153" s="254"/>
      <c r="M153" s="254"/>
      <c r="N153" s="254"/>
      <c r="O153" s="254"/>
      <c r="P153" s="254"/>
      <c r="Q153" s="254"/>
      <c r="R153" s="254"/>
      <c r="S153" s="254"/>
      <c r="T153" s="254"/>
      <c r="U153" s="254"/>
      <c r="V153" s="254"/>
      <c r="W153" s="254"/>
      <c r="X153" s="254"/>
      <c r="Y153" s="254"/>
      <c r="Z153" s="254"/>
      <c r="AA153" s="254"/>
      <c r="AB153" s="254"/>
    </row>
    <row r="154" x14ac:dyDescent="0.2">
      <c r="C154" s="253"/>
      <c r="D154" s="253"/>
      <c r="E154" s="254"/>
      <c r="F154" s="254"/>
      <c r="G154" s="254"/>
      <c r="H154" s="254"/>
      <c r="I154" s="254"/>
      <c r="J154" s="254"/>
      <c r="K154" s="254"/>
      <c r="L154" s="254"/>
      <c r="M154" s="254"/>
      <c r="N154" s="254"/>
      <c r="O154" s="254"/>
      <c r="P154" s="254"/>
      <c r="Q154" s="254"/>
      <c r="R154" s="254"/>
      <c r="S154" s="254"/>
      <c r="T154" s="254"/>
      <c r="U154" s="254"/>
      <c r="V154" s="254"/>
      <c r="W154" s="254"/>
      <c r="X154" s="254"/>
      <c r="Y154" s="254"/>
      <c r="Z154" s="254"/>
      <c r="AA154" s="254"/>
      <c r="AB154" s="254"/>
    </row>
    <row r="155" x14ac:dyDescent="0.2">
      <c r="C155" s="253"/>
      <c r="D155" s="253"/>
      <c r="E155" s="254"/>
      <c r="F155" s="254"/>
      <c r="G155" s="254"/>
      <c r="H155" s="254"/>
      <c r="I155" s="254"/>
      <c r="J155" s="254"/>
      <c r="K155" s="254"/>
      <c r="L155" s="254"/>
      <c r="M155" s="254"/>
      <c r="N155" s="254"/>
      <c r="O155" s="254"/>
      <c r="P155" s="254"/>
      <c r="Q155" s="254"/>
      <c r="R155" s="254"/>
      <c r="S155" s="254"/>
      <c r="T155" s="254"/>
      <c r="U155" s="254"/>
      <c r="V155" s="254"/>
      <c r="W155" s="254"/>
      <c r="X155" s="254"/>
      <c r="Y155" s="254"/>
      <c r="Z155" s="254"/>
      <c r="AA155" s="254"/>
      <c r="AB155" s="254"/>
    </row>
    <row r="156" x14ac:dyDescent="0.2">
      <c r="C156" s="253"/>
      <c r="D156" s="253"/>
      <c r="E156" s="254"/>
      <c r="F156" s="254"/>
      <c r="G156" s="254"/>
      <c r="H156" s="254"/>
      <c r="I156" s="254"/>
      <c r="J156" s="254"/>
      <c r="K156" s="254"/>
      <c r="L156" s="254"/>
      <c r="M156" s="254"/>
      <c r="N156" s="254"/>
      <c r="O156" s="254"/>
      <c r="P156" s="254"/>
      <c r="Q156" s="254"/>
      <c r="R156" s="254"/>
      <c r="S156" s="254"/>
      <c r="T156" s="254"/>
      <c r="U156" s="254"/>
      <c r="V156" s="254"/>
      <c r="W156" s="254"/>
      <c r="X156" s="254"/>
      <c r="Y156" s="254"/>
      <c r="Z156" s="254"/>
      <c r="AA156" s="254"/>
      <c r="AB156" s="254"/>
    </row>
    <row r="157" x14ac:dyDescent="0.2">
      <c r="B157" s="254"/>
      <c r="C157" s="253"/>
      <c r="D157" s="253"/>
      <c r="E157" s="254"/>
      <c r="F157" s="254"/>
      <c r="G157" s="254"/>
      <c r="H157" s="254"/>
      <c r="I157" s="254"/>
      <c r="J157" s="254"/>
      <c r="K157" s="254"/>
      <c r="L157" s="254"/>
      <c r="M157" s="254"/>
      <c r="N157" s="254"/>
      <c r="O157" s="254"/>
      <c r="P157" s="254"/>
      <c r="Q157" s="254"/>
      <c r="R157" s="254"/>
      <c r="S157" s="254"/>
      <c r="T157" s="254"/>
      <c r="U157" s="254"/>
      <c r="V157" s="254"/>
      <c r="W157" s="254"/>
      <c r="X157" s="254"/>
      <c r="Y157" s="254"/>
      <c r="Z157" s="254"/>
      <c r="AA157" s="254"/>
      <c r="AB157" s="254"/>
    </row>
    <row r="158" x14ac:dyDescent="0.2">
      <c r="B158" s="254"/>
      <c r="C158" s="253"/>
      <c r="D158" s="253"/>
      <c r="E158" s="254"/>
      <c r="F158" s="254"/>
      <c r="G158" s="254"/>
      <c r="H158" s="254"/>
      <c r="I158" s="254"/>
      <c r="J158" s="254"/>
      <c r="K158" s="254"/>
      <c r="L158" s="254"/>
      <c r="M158" s="254"/>
      <c r="N158" s="254"/>
      <c r="O158" s="254"/>
      <c r="P158" s="254"/>
      <c r="Q158" s="254"/>
      <c r="R158" s="254"/>
      <c r="S158" s="254"/>
      <c r="T158" s="254"/>
      <c r="U158" s="254"/>
      <c r="V158" s="254"/>
      <c r="W158" s="254"/>
      <c r="X158" s="254"/>
      <c r="Y158" s="254"/>
      <c r="Z158" s="254"/>
      <c r="AA158" s="254"/>
      <c r="AB158" s="254"/>
    </row>
    <row r="197" s="193" customFormat="true" ht="16.5" customHeight="true" x14ac:dyDescent="0.2">
      <c r="A197" s="753" t="s">
        <v>6</v>
      </c>
      <c r="B197" s="753"/>
      <c r="C197" s="753"/>
      <c r="D197" s="742" t="s">
        <v>0</v>
      </c>
      <c r="E197" s="743"/>
      <c r="F197" s="743"/>
      <c r="G197" s="743"/>
      <c r="H197" s="744"/>
      <c r="I197" s="742" t="s">
        <v>1</v>
      </c>
      <c r="J197" s="743"/>
      <c r="K197" s="743"/>
      <c r="L197" s="743"/>
      <c r="M197" s="744"/>
      <c r="N197" s="742" t="s">
        <v>2</v>
      </c>
      <c r="O197" s="743"/>
      <c r="P197" s="743"/>
      <c r="Q197" s="743"/>
      <c r="R197" s="744"/>
      <c r="S197" s="742" t="s">
        <v>3</v>
      </c>
      <c r="T197" s="743"/>
      <c r="U197" s="743"/>
      <c r="V197" s="743"/>
      <c r="W197" s="744"/>
      <c r="X197" s="742" t="s">
        <v>4</v>
      </c>
      <c r="Y197" s="743"/>
      <c r="Z197" s="743"/>
      <c r="AA197" s="743"/>
      <c r="AB197" s="744"/>
    </row>
    <row r="198" s="197" customFormat="true" ht="22.5" customHeight="true" x14ac:dyDescent="0.2">
      <c r="A198" s="755"/>
      <c r="B198" s="755"/>
      <c r="C198" s="755"/>
      <c r="D198" s="207" t="s">
        <v>14</v>
      </c>
      <c r="E198" s="208" t="s">
        <v>15</v>
      </c>
      <c r="F198" s="195" t="s">
        <v>16</v>
      </c>
      <c r="G198" s="195" t="s">
        <v>22</v>
      </c>
      <c r="H198" s="196" t="s">
        <v>19</v>
      </c>
      <c r="I198" s="207" t="s">
        <v>14</v>
      </c>
      <c r="J198" s="208" t="s">
        <v>15</v>
      </c>
      <c r="K198" s="195" t="s">
        <v>16</v>
      </c>
      <c r="L198" s="195" t="s">
        <v>22</v>
      </c>
      <c r="M198" s="196" t="s">
        <v>19</v>
      </c>
      <c r="N198" s="207" t="s">
        <v>14</v>
      </c>
      <c r="O198" s="208" t="s">
        <v>15</v>
      </c>
      <c r="P198" s="195" t="s">
        <v>16</v>
      </c>
      <c r="Q198" s="195" t="s">
        <v>22</v>
      </c>
      <c r="R198" s="196" t="s">
        <v>19</v>
      </c>
      <c r="S198" s="207" t="s">
        <v>14</v>
      </c>
      <c r="T198" s="208" t="s">
        <v>15</v>
      </c>
      <c r="U198" s="195" t="s">
        <v>16</v>
      </c>
      <c r="V198" s="195" t="s">
        <v>22</v>
      </c>
      <c r="W198" s="196" t="s">
        <v>19</v>
      </c>
      <c r="X198" s="207" t="s">
        <v>14</v>
      </c>
      <c r="Y198" s="208" t="s">
        <v>15</v>
      </c>
      <c r="Z198" s="195" t="s">
        <v>16</v>
      </c>
      <c r="AA198" s="195" t="s">
        <v>22</v>
      </c>
      <c r="AB198" s="196" t="s">
        <v>19</v>
      </c>
    </row>
    <row r="199" s="217" customFormat="true" ht="15" customHeight="true" x14ac:dyDescent="0.2">
      <c r="A199" s="745" t="s">
        <v>10</v>
      </c>
      <c r="B199" s="746"/>
      <c r="C199" s="305">
        <v>2000</v>
      </c>
      <c r="D199" s="209">
        <f ca="true">IF((D201+H201)&gt;100,D201*100/(D201+H201),D201)</f>
        <v>43.177590560413819</v>
      </c>
      <c r="E199" s="258">
        <f ca="true">D199*AVERAGEIF(E205:E216,"&gt;0")/100</f>
        <v>18.341079408466321</v>
      </c>
      <c r="F199" s="211">
        <f ca="true">D199*(100-AVERAGEIF(E205:E216,"&gt;0"))/100</f>
        <v>24.836511151947498</v>
      </c>
      <c r="G199" s="212">
        <f ca="true">100-(E199+F199+H199)</f>
        <v>54.21519769841251</v>
      </c>
      <c r="H199" s="213">
        <f ca="true">IF((D201+H201)&gt;100,H201*100/(D201+H201),H201)</f>
        <v>2.6072117411736713</v>
      </c>
      <c r="I199" s="209">
        <f ca="true">IF((I201+M201)&gt;100,I201*100/(I201+M201),I201)</f>
        <v>66.270939521994933</v>
      </c>
      <c r="J199" s="258">
        <f ca="true">I199*AVERAGEIF(J205:J216,"&gt;0")/100</f>
        <v>19.484698816829503</v>
      </c>
      <c r="K199" s="214">
        <f ca="true">I199*(100-AVERAGEIF(J205:J216,"&gt;0"))/100</f>
        <v>46.786240705165426</v>
      </c>
      <c r="L199" s="215">
        <f ca="true">100-(J199+K199+M199)</f>
        <v>30.801526057355431</v>
      </c>
      <c r="M199" s="216">
        <f ca="true">IF((I201+M201)&gt;100,M201*100/(I201+M201),M201)</f>
        <v>2.9275344206496356</v>
      </c>
      <c r="N199" s="209">
        <f ca="true">IF((N201+R201)&gt;100,N201*100/(N201+R201),N201)</f>
        <v>84.476939865319991</v>
      </c>
      <c r="O199" s="258">
        <f ca="true">N199*AVERAGEIF(O205:O216,"&gt;0")/100</f>
        <v>25.563576783331197</v>
      </c>
      <c r="P199" s="214">
        <f ca="true">N199*(100-AVERAGEIF(O205:O216,"&gt;0"))/100</f>
        <v>58.913363081988798</v>
      </c>
      <c r="Q199" s="215">
        <f ca="true">100-(O199+P199+R199)</f>
        <v>15.523060134680009</v>
      </c>
      <c r="R199" s="216">
        <f ca="true">IF((N201+R201)&gt;100,R201*100/(N201+R201),R201)</f>
        <v>0</v>
      </c>
      <c r="S199" s="209">
        <f ca="true">IF((S201+W201)&gt;100,S201*100/(S201+W201),S201)</f>
        <v>89.327603538915355</v>
      </c>
      <c r="T199" s="258">
        <f ca="true">S199*AVERAGEIF(T205:T216,"&gt;0")/100</f>
        <v>50.146293348676778</v>
      </c>
      <c r="U199" s="214">
        <f ca="true">S199*(100-AVERAGEIF(T205:T216,"&gt;0"))/100</f>
        <v>39.181310190238577</v>
      </c>
      <c r="V199" s="215">
        <f ca="true">100-(T199+U199+W199)</f>
        <v>10.334074623969514</v>
      </c>
      <c r="W199" s="216">
        <f ca="true">IF((S201+W201)&gt;100,W201*100/(S201+W201),W201)</f>
        <v>0.33832183711513153</v>
      </c>
      <c r="X199" s="209">
        <f ca="true">IF((X201+AB201)&gt;100,X201*100/(X201+AB201),X201)</f>
        <v>99.219633478243182</v>
      </c>
      <c r="Y199" s="258">
        <f ca="true">X199*AVERAGEIF(Y205:Y216,"&gt;0")/100</f>
        <v>87.506066900872938</v>
      </c>
      <c r="Z199" s="214">
        <f ca="true">X199*(100-AVERAGEIF(Y205:Y216,"&gt;0"))/100</f>
        <v>11.713566577370246</v>
      </c>
      <c r="AA199" s="215">
        <f ca="true">100-(Y199+Z199+AB199)</f>
        <v>0.59015819408065795</v>
      </c>
      <c r="AB199" s="216">
        <f ca="true">IF((X201+AB201)&gt;100,AB201*100/(X201+AB201),AB201)</f>
        <v>0.19020832767616724</v>
      </c>
    </row>
    <row r="200" s="217" customFormat="true" ht="15" customHeight="true" x14ac:dyDescent="0.2">
      <c r="A200" s="747"/>
      <c r="B200" s="748"/>
      <c r="C200" s="306">
        <v>2020</v>
      </c>
      <c r="D200" s="218">
        <f ca="true">IF((D202+H202)&gt;100,D202*100/(D202+H202),D202)</f>
        <v>59.256089165381354</v>
      </c>
      <c r="E200" s="259">
        <f ca="true">D200*AVERAGEIF(E205:E216,"&gt;0")/100</f>
        <v>25.170942211255337</v>
      </c>
      <c r="F200" s="220">
        <f ca="true">D200*(100-AVERAGEIF(E205:E216,"&gt;0"))/100</f>
        <v>34.085146954126017</v>
      </c>
      <c r="G200" s="221">
        <f ca="true">100-(E200+F200+H200)</f>
        <v>37.506086795250269</v>
      </c>
      <c r="H200" s="222">
        <f ca="true">IF((D202+H202)&gt;100,H202*100/(D202+H202),H202)</f>
        <v>3.2378240393683768</v>
      </c>
      <c r="I200" s="218">
        <f ca="true">IF((I202+M202)&gt;100,I202*100/(I202+M202),I202)</f>
        <v>83.137724336321753</v>
      </c>
      <c r="J200" s="259">
        <f ca="true">I200*AVERAGEIF(J205:J216,"&gt;0")/100</f>
        <v>24.443798906339424</v>
      </c>
      <c r="K200" s="220">
        <f ca="true">I200*(100-AVERAGEIF(J205:J216,"&gt;0"))/100</f>
        <v>58.693925429982329</v>
      </c>
      <c r="L200" s="221">
        <f ca="true">100-(J200+K200+M200)</f>
        <v>16.862275663678247</v>
      </c>
      <c r="M200" s="222">
        <f ca="true">IF((I202+M202)&gt;100,M202*100/(I202+M202),M202)</f>
        <v>0</v>
      </c>
      <c r="N200" s="218">
        <f ca="true">IF((N202+R202)&gt;100,N202*100/(N202+R202),N202)</f>
        <v>91.137003589984829</v>
      </c>
      <c r="O200" s="259">
        <f ca="true">N200*AVERAGEIF(O205:O216,"&gt;0")/100</f>
        <v>27.578979456282923</v>
      </c>
      <c r="P200" s="220">
        <f ca="true">N200*(100-AVERAGEIF(O205:O216,"&gt;0"))/100</f>
        <v>63.558024133701913</v>
      </c>
      <c r="Q200" s="221">
        <f ca="true">100-(O200+P200+R200)</f>
        <v>8.862996410015171</v>
      </c>
      <c r="R200" s="222">
        <f ca="true">IF((N202+R202)&gt;100,R202*100/(N202+R202),R202)</f>
        <v>0</v>
      </c>
      <c r="S200" s="218">
        <f ca="true">IF((S202+W202)&gt;100,S202*100/(S202+W202),S202)</f>
        <v>96.975506277142017</v>
      </c>
      <c r="T200" s="259">
        <f ca="true">S200*AVERAGEIF(T205:T216,"&gt;0")/100</f>
        <v>54.439635596979521</v>
      </c>
      <c r="U200" s="220">
        <f ca="true">S200*(100-AVERAGEIF(T205:T216,"&gt;0"))/100</f>
        <v>42.535870680162496</v>
      </c>
      <c r="V200" s="221">
        <f ca="true">100-(T200+U200+W200)</f>
        <v>2.0748151611794867</v>
      </c>
      <c r="W200" s="222">
        <f ca="true">IF((S202+W202)&gt;100,W202*100/(S202+W202),W202)</f>
        <v>0.94967856167849618</v>
      </c>
      <c r="X200" s="218">
        <f ca="true">IF((X202+AB202)&gt;100,X202*100/(X202+AB202),X202)</f>
        <v>99.442395550520331</v>
      </c>
      <c r="Y200" s="259">
        <f ca="true">X200*AVERAGEIF(Y205:Y216,"&gt;0")/100</f>
        <v>87.702530363962993</v>
      </c>
      <c r="Z200" s="220">
        <f ca="true">X200*(100-AVERAGEIF(Y205:Y216,"&gt;0"))/100</f>
        <v>11.739865186557342</v>
      </c>
      <c r="AA200" s="221">
        <f ca="true">100-(Y200+Z200+AB200)</f>
        <v>7.7554860582665697E-2</v>
      </c>
      <c r="AB200" s="222">
        <f ca="true">IF((X202+AB202)&gt;100,AB202*100/(X202+AB202),AB202)</f>
        <v>0.48004958889699623</v>
      </c>
    </row>
    <row r="201" hidden="true" x14ac:dyDescent="0.2">
      <c r="A201" s="749" t="s">
        <v>12</v>
      </c>
      <c r="B201" s="750"/>
      <c r="C201" s="223">
        <f>MinRegYear(C199,C205:C216)</f>
        <v>2003</v>
      </c>
      <c r="D201" s="224">
        <f ca="true">IF(MAX(C205:C216)-MIN(C205:C216)&lt;5,AVERAGEIF(C205:C216,"&gt;0",D205:D216),
IF(FORECAST($C201,D$205:D$216,$C$205:$C$216)&lt;0,0,
IF(FORECAST($C201,D$205:D$216,$C$205:$C$216)&gt;100,100,
FORECAST($C201,D$205:D$216,$C$205:$C$216))))</f>
        <v>43.177590560413819</v>
      </c>
      <c r="E201" s="225"/>
      <c r="F201" s="226"/>
      <c r="G201" s="226"/>
      <c r="H201" s="227">
        <f ca="true">IF(MAX(C205:C216)-MIN(C205:C216)&lt;5,AVERAGEIF(C205:C216,"&gt;0",H205:H216),
IF(FORECAST($C201,H$205:H$216,$C$205:$C$216)&lt;0,0,
IF(FORECAST($C201,H$205:H$216,$C$205:$C$216)&gt;100,100,
FORECAST($C201,H$205:H$216,$C$205:$C$216))))</f>
        <v>2.6072117411736713</v>
      </c>
      <c r="I201" s="224">
        <f ca="true">IF(MAX(C205:C216)-MIN(C205:C216)&lt;5,AVERAGEIF(C205:C216,"&gt;0",I205:I216),
IF(FORECAST($C201,I$205:I$216,$C$205:$C$216)&lt;0,0,
IF(FORECAST($C201,I$205:I$216,$C$205:$C$216)&gt;100,100,
FORECAST($C201,I$205:I$216,$C$205:$C$216))))</f>
        <v>66.270939521994933</v>
      </c>
      <c r="J201" s="225"/>
      <c r="K201" s="226"/>
      <c r="L201" s="226"/>
      <c r="M201" s="227">
        <f ca="true">IF(MAX(C205:C216)-MIN(C205:C216)&lt;5,AVERAGEIF(C205:C216,"&gt;0",M205:M216),
IF(FORECAST($C201,M$205:M$216,$C$205:$C$216)&lt;0,0,
IF(FORECAST($C201,M$205:M$216,$C$205:$C$216)&gt;100,100,
FORECAST($C201,M$205:M$216,$C$205:$C$216))))</f>
        <v>2.9275344206496356</v>
      </c>
      <c r="N201" s="224">
        <f ca="true">IF(MAX(C205:C216)-MIN(C205:C216)&lt;5,AVERAGEIF(C205:C216,"&gt;0",N205:N216),
IF(FORECAST($C201,N$205:N$216,$C$205:$C$216)&lt;0,0,
IF(FORECAST($C201,N$205:N$216,$C$205:$C$216)&gt;100,100,
FORECAST($C201,N$205:N$216,$C$205:$C$216))))</f>
        <v>84.476939865319991</v>
      </c>
      <c r="O201" s="225"/>
      <c r="P201" s="226"/>
      <c r="Q201" s="226"/>
      <c r="R201" s="227">
        <f ca="true">IF(MAX(C205:C216)-MIN(C205:C216)&lt;5,AVERAGEIF(C205:C216,"&gt;0",R205:R216),
IF(FORECAST($C201,R$205:R$216,$C$205:$C$216)&lt;0,0,
IF(FORECAST($C201,R$205:R$216,$C$205:$C$216)&gt;100,100,
FORECAST($C201,R$205:R$216,$C$205:$C$216))))</f>
        <v>0</v>
      </c>
      <c r="S201" s="224">
        <f ca="true">IF(MAX(C205:C216)-MIN(C205:C216)&lt;5,AVERAGEIF(C205:C216,"&gt;0",S205:S216),
IF(FORECAST($C201,S$205:S$216,$C$205:$C$216)&lt;0,0,
IF(FORECAST($C201,S$205:S$216,$C$205:$C$216)&gt;100,100,
FORECAST($C201,S$205:S$216,$C$205:$C$216))))</f>
        <v>89.327603538915355</v>
      </c>
      <c r="T201" s="225"/>
      <c r="U201" s="226"/>
      <c r="V201" s="226"/>
      <c r="W201" s="227">
        <f ca="true">IF(MAX(C205:C216)-MIN(C205:C216)&lt;5,AVERAGEIF(C205:C216,"&gt;0",W205:W216),
IF(FORECAST($C201,W$205:W$216,$C$205:$C$216)&lt;0,0,
IF(FORECAST($C201,W$205:W$216,$C$205:$C$216)&gt;100,100,
FORECAST($C201,W$205:W$216,$C$205:$C$216))))</f>
        <v>0.33832183711513153</v>
      </c>
      <c r="X201" s="224">
        <f ca="true">IF(MAX(C205:C216)-MIN(C205:C216)&lt;5,AVERAGEIF(C205:C216,"&gt;0",X205:X216),
IF(FORECAST($C201,X$205:X$216,$C$205:$C$216)&lt;0,0,
IF(FORECAST($C201,X$205:X$216,$C$205:$C$216)&gt;100,100,
FORECAST($C201,X$205:X$216,$C$205:$C$216))))</f>
        <v>99.219633478243182</v>
      </c>
      <c r="Y201" s="225"/>
      <c r="Z201" s="226"/>
      <c r="AA201" s="226"/>
      <c r="AB201" s="227">
        <f ca="true">IF(MAX(C205:C216)-MIN(C205:C216)&lt;5,AVERAGEIF(C205:C216,"&gt;0",AB205:AB216),
IF(FORECAST($C201,AB$205:AB$216,$C$205:$C$216)&lt;0,0,
IF(FORECAST($C201,AB$205:AB$216,$C$205:$C$216)&gt;100,100,
FORECAST($C201,AB$205:AB$216,$C$205:$C$216))))</f>
        <v>0.19020832767616724</v>
      </c>
    </row>
    <row r="202" hidden="true" x14ac:dyDescent="0.2">
      <c r="A202" s="751"/>
      <c r="B202" s="752"/>
      <c r="C202" s="202">
        <f>MaxRegYear(C200,C205:C216)</f>
        <v>2019</v>
      </c>
      <c r="D202" s="228">
        <f ca="true">IF(MAX(C205:C216)-MIN(C205:C216)&lt;5,AVERAGEIF(C205:C216,"&gt;0",D205:D216),
IF(FORECAST($C202,D$205:D$216,$C$205:$C$216)&lt;0,0,
IF(FORECAST($C202,D$205:D$216,$C$205:$C$216)&gt;100,100,
FORECAST($C202,D$205:D$216,$C$205:$C$216))))</f>
        <v>59.256089165381354</v>
      </c>
      <c r="E202" s="229"/>
      <c r="F202" s="230"/>
      <c r="G202" s="230"/>
      <c r="H202" s="231">
        <f ca="true">IF(MAX(C205:C216)-MIN(C205:C216)&lt;5,AVERAGEIF(C205:C216,"&gt;0",H205:H216),
IF(FORECAST($C202,H$205:H$216,$C$205:$C$216)&lt;0,0,
IF(FORECAST($C202,H$205:H$216,$C$205:$C$216)&gt;100,100,
FORECAST($C202,H$205:H$216,$C$205:$C$216))))</f>
        <v>3.2378240393683768</v>
      </c>
      <c r="I202" s="228">
        <f ca="true">IF(MAX(C205:C216)-MIN(C205:C216)&lt;5,AVERAGEIF(C205:C216,"&gt;0",I205:I216),
IF(FORECAST($C202,I$205:I$216,$C$205:$C$216)&lt;0,0,
IF(FORECAST($C202,I$205:I$216,$C$205:$C$216)&gt;100,100,
FORECAST($C202,I$205:I$216,$C$205:$C$216))))</f>
        <v>83.137724336321753</v>
      </c>
      <c r="J202" s="229"/>
      <c r="K202" s="230"/>
      <c r="L202" s="230"/>
      <c r="M202" s="231">
        <f ca="true">IF(MAX(C205:C216)-MIN(C205:C216)&lt;5,AVERAGEIF(C205:C216,"&gt;0",M205:M216),
IF(FORECAST($C202,M$205:M$216,$C$205:$C$216)&lt;0,0,
IF(FORECAST($C202,M$205:M$216,$C$205:$C$216)&gt;100,100,
FORECAST($C202,M$205:M$216,$C$205:$C$216))))</f>
        <v>0</v>
      </c>
      <c r="N202" s="228">
        <f ca="true">IF(MAX(C205:C216)-MIN(C205:C216)&lt;5,AVERAGEIF(C205:C216,"&gt;0",N205:N216),
IF(FORECAST($C202,N$205:N$216,$C$205:$C$216)&lt;0,0,
IF(FORECAST($C202,N$205:N$216,$C$205:$C$216)&gt;100,100,
FORECAST($C202,N$205:N$216,$C$205:$C$216))))</f>
        <v>91.137003589984829</v>
      </c>
      <c r="O202" s="229"/>
      <c r="P202" s="230"/>
      <c r="Q202" s="230"/>
      <c r="R202" s="231">
        <f ca="true">IF(MAX(C205:C216)-MIN(C205:C216)&lt;5,AVERAGEIF(C205:C216,"&gt;0",R205:R216),
IF(FORECAST($C202,R$205:R$216,$C$205:$C$216)&lt;0,0,
IF(FORECAST($C202,R$205:R$216,$C$205:$C$216)&gt;100,100,
FORECAST($C202,R$205:R$216,$C$205:$C$216))))</f>
        <v>0</v>
      </c>
      <c r="S202" s="228">
        <f ca="true">IF(MAX(C205:C216)-MIN(C205:C216)&lt;5,AVERAGEIF(C205:C216,"&gt;0",S205:S216),
IF(FORECAST($C202,S$205:S$216,$C$205:$C$216)&lt;0,0,
IF(FORECAST($C202,S$205:S$216,$C$205:$C$216)&gt;100,100,
FORECAST($C202,S$205:S$216,$C$205:$C$216))))</f>
        <v>96.975506277142017</v>
      </c>
      <c r="T202" s="229"/>
      <c r="U202" s="230"/>
      <c r="V202" s="230"/>
      <c r="W202" s="231">
        <f ca="true">IF(MAX(C205:C216)-MIN(C205:C216)&lt;5,AVERAGEIF(C205:C216,"&gt;0",W205:W216),
IF(FORECAST($C202,W$205:W$216,$C$205:$C$216)&lt;0,0,
IF(FORECAST($C202,W$205:W$216,$C$205:$C$216)&gt;100,100,
FORECAST($C202,W$205:W$216,$C$205:$C$216))))</f>
        <v>0.94967856167849618</v>
      </c>
      <c r="X202" s="228">
        <f ca="true">IF(MAX(C205:C216)-MIN(C205:C216)&lt;5,AVERAGEIF(C205:C216,"&gt;0",X205:X216),
IF(FORECAST($C202,X$205:X$216,$C$205:$C$216)&lt;0,0,
IF(FORECAST($C202,X$205:X$216,$C$205:$C$216)&gt;100,100,
FORECAST($C202,X$205:X$216,$C$205:$C$216))))</f>
        <v>99.442395550520331</v>
      </c>
      <c r="Y202" s="229"/>
      <c r="Z202" s="230"/>
      <c r="AA202" s="230"/>
      <c r="AB202" s="231">
        <f ca="true">IF(MAX(C205:C216)-MIN(C205:C216)&lt;5,AVERAGEIF(C205:C216,"&gt;0",AB205:AB216),
IF(FORECAST($C202,AB$205:AB$216,$C$205:$C$216)&lt;0,0,
IF(FORECAST($C202,AB$205:AB$216,$C$205:$C$216)&gt;100,100,
FORECAST($C202,AB$205:AB$216,$C$205:$C$216))))</f>
        <v>0.48004958889699623</v>
      </c>
    </row>
    <row r="203" ht="9" customHeight="true" x14ac:dyDescent="0.2">
      <c r="D203" s="232"/>
      <c r="I203" s="232"/>
      <c r="K203" s="192"/>
      <c r="L203" s="192"/>
      <c r="N203" s="232"/>
      <c r="P203" s="192"/>
      <c r="Q203" s="192"/>
      <c r="S203" s="232"/>
      <c r="U203" s="192"/>
      <c r="V203" s="192"/>
      <c r="X203" s="232"/>
      <c r="Z203" s="192"/>
      <c r="AA203" s="192"/>
      <c r="AB203" s="233"/>
    </row>
    <row r="204" ht="22.5" customHeight="true" x14ac:dyDescent="0.2">
      <c r="B204" s="255" t="s">
        <v>8</v>
      </c>
      <c r="C204" s="235" t="s">
        <v>9</v>
      </c>
      <c r="D204" s="236" t="s">
        <v>14</v>
      </c>
      <c r="E204" s="196" t="s">
        <v>26</v>
      </c>
      <c r="F204" s="237"/>
      <c r="G204" s="237"/>
      <c r="H204" s="238" t="s">
        <v>19</v>
      </c>
      <c r="I204" s="236" t="s">
        <v>14</v>
      </c>
      <c r="J204" s="196" t="s">
        <v>26</v>
      </c>
      <c r="K204" s="237"/>
      <c r="L204" s="237"/>
      <c r="M204" s="238" t="s">
        <v>19</v>
      </c>
      <c r="N204" s="236" t="s">
        <v>14</v>
      </c>
      <c r="O204" s="196" t="s">
        <v>26</v>
      </c>
      <c r="P204" s="237"/>
      <c r="Q204" s="237"/>
      <c r="R204" s="238" t="s">
        <v>19</v>
      </c>
      <c r="S204" s="236" t="s">
        <v>14</v>
      </c>
      <c r="T204" s="196" t="s">
        <v>26</v>
      </c>
      <c r="U204" s="237"/>
      <c r="V204" s="237"/>
      <c r="W204" s="238" t="s">
        <v>19</v>
      </c>
      <c r="X204" s="236" t="s">
        <v>14</v>
      </c>
      <c r="Y204" s="196" t="s">
        <v>26</v>
      </c>
      <c r="Z204" s="237"/>
      <c r="AA204" s="237"/>
      <c r="AB204" s="238" t="s">
        <v>19</v>
      </c>
      <c r="AD204" s="239"/>
    </row>
    <row r="205" x14ac:dyDescent="0.2">
      <c r="A205" s="240"/>
      <c r="B205" s="478" t="s">
        <v>180</v>
      </c>
      <c r="C205" s="479">
        <v>2005</v>
      </c>
      <c r="D205" s="154">
        <f t="shared" ref="D205:D216" ca="true" si="30">IF(ISERROR(INDIRECT(CONCATENATE($B205,"!H122"))),"",INDIRECT(CONCATENATE($B205,"!H122")))</f>
        <v>43.002911488330824</v>
      </c>
      <c r="E205" s="244">
        <f t="shared" ref="E205:E216" ca="true" si="31">IF(ISERROR(INDIRECT(CONCATENATE($B205,"!H129"))),"",INDIRECT(CONCATENATE($B205,"!H129")))</f>
        <v>54.365350244586033</v>
      </c>
      <c r="F205" s="242"/>
      <c r="G205" s="242"/>
      <c r="H205" s="243">
        <f t="shared" ref="H205:H216" ca="true" si="32">IF(ISERROR(INDIRECT(CONCATENATE($B205,"!H127"))),"",INDIRECT(CONCATENATE($B205,"!H127")))</f>
        <v>1.0320237432568251</v>
      </c>
      <c r="I205" s="154">
        <f t="shared" ref="I205:I216" ca="true" si="33">IF(ISERROR(INDIRECT(CONCATENATE($B205,"!I122"))),"",INDIRECT(CONCATENATE($B205,"!I122")))</f>
        <v>66.540289942789826</v>
      </c>
      <c r="J205" s="244">
        <f t="shared" ref="J205:J216" ca="true" si="34">IF(ISERROR(INDIRECT(CONCATENATE($B205,"!I129"))),"",INDIRECT(CONCATENATE($B205,"!I129")))</f>
        <v>19.346535313139231</v>
      </c>
      <c r="K205" s="242"/>
      <c r="L205" s="242"/>
      <c r="M205" s="243">
        <f t="shared" ref="M205:M216" ca="true" si="35">IF(ISERROR(INDIRECT(CONCATENATE($B205,"!I127"))),"",INDIRECT(CONCATENATE($B205,"!I127")))</f>
        <v>2.8379917809781503</v>
      </c>
      <c r="N205" s="154">
        <f t="shared" ref="N205:N216" ca="true" si="36">IF(ISERROR(INDIRECT(CONCATENATE($B205,"!J122"))),"",INDIRECT(CONCATENATE($B205,"!J122")))</f>
        <v>83.656490770932692</v>
      </c>
      <c r="O205" s="244">
        <f t="shared" ref="O205:O216" ca="true" si="37">IF(ISERROR(INDIRECT(CONCATENATE($B205,"!J129"))),"",INDIRECT(CONCATENATE($B205,"!J129")))</f>
        <v>19.099541975668334</v>
      </c>
      <c r="P205" s="242"/>
      <c r="Q205" s="242"/>
      <c r="R205" s="243">
        <f t="shared" ref="R205:R216" ca="true" si="38">IF(ISERROR(INDIRECT(CONCATENATE($B205,"!J127"))),"",INDIRECT(CONCATENATE($B205,"!J127")))</f>
        <v>0</v>
      </c>
      <c r="S205" s="154">
        <f t="shared" ref="S205:S216" ca="true" si="39">IF(ISERROR(INDIRECT(CONCATENATE($B205,"!K122"))),"",INDIRECT(CONCATENATE($B205,"!K122")))</f>
        <v>91.211502432243293</v>
      </c>
      <c r="T205" s="244">
        <f t="shared" ref="T205:T216" ca="true" si="40">IF(ISERROR(INDIRECT(CONCATENATE($B205,"!K129"))),"",INDIRECT(CONCATENATE($B205,"!K129")))</f>
        <v>55.579650626978804</v>
      </c>
      <c r="U205" s="242"/>
      <c r="V205" s="242"/>
      <c r="W205" s="243">
        <f t="shared" ref="W205:W216" ca="true" si="41">IF(ISERROR(INDIRECT(CONCATENATE($B205,"!K127"))),"",INDIRECT(CONCATENATE($B205,"!K127")))</f>
        <v>0</v>
      </c>
      <c r="X205" s="154">
        <f t="shared" ref="X205:X216" ca="true" si="42">IF(ISERROR(INDIRECT(CONCATENATE($B205,"!L122"))),"",INDIRECT(CONCATENATE($B205,"!L122")))</f>
        <v>99.514220889292872</v>
      </c>
      <c r="Y205" s="244">
        <f t="shared" ref="Y205:Y216" ca="true" si="43">IF(ISERROR(INDIRECT(CONCATENATE($B205,"!L129"))),"",INDIRECT(CONCATENATE($B205,"!L129")))</f>
        <v>91.077278554121392</v>
      </c>
      <c r="Z205" s="242"/>
      <c r="AA205" s="242"/>
      <c r="AB205" s="243">
        <f t="shared" ref="AB205:AB216" ca="true" si="44">IF(ISERROR(INDIRECT(CONCATENATE($B205,"!L2127"))),"",INDIRECT(CONCATENATE($B205,"!L127")))</f>
        <v>0</v>
      </c>
    </row>
    <row r="206" x14ac:dyDescent="0.2">
      <c r="A206" s="240"/>
      <c r="B206" s="480" t="s">
        <v>308</v>
      </c>
      <c r="C206" s="481">
        <v>2010</v>
      </c>
      <c r="D206" s="155">
        <f t="shared" ca="true" si="30"/>
        <v>36.141049024130183</v>
      </c>
      <c r="E206" s="244">
        <f t="shared" ca="true" si="31"/>
        <v>30.441209416587622</v>
      </c>
      <c r="F206" s="242"/>
      <c r="G206" s="242"/>
      <c r="H206" s="245">
        <f t="shared" ca="true" si="32"/>
        <v>6.8289460223212428</v>
      </c>
      <c r="I206" s="155">
        <f t="shared" ca="true" si="33"/>
        <v>64.896651043983965</v>
      </c>
      <c r="J206" s="244">
        <f t="shared" ca="true" si="34"/>
        <v>23.759812762507774</v>
      </c>
      <c r="K206" s="242"/>
      <c r="L206" s="242"/>
      <c r="M206" s="245">
        <f t="shared" ca="true" si="35"/>
        <v>1.0532488186047253</v>
      </c>
      <c r="N206" s="155">
        <f t="shared" ca="true" si="36"/>
        <v>82.694475021300491</v>
      </c>
      <c r="O206" s="244">
        <f t="shared" ca="true" si="37"/>
        <v>35.810089273783305</v>
      </c>
      <c r="P206" s="242"/>
      <c r="Q206" s="242"/>
      <c r="R206" s="245">
        <f t="shared" ca="true" si="38"/>
        <v>0</v>
      </c>
      <c r="S206" s="155">
        <f t="shared" ca="true" si="39"/>
        <v>88.789485957168196</v>
      </c>
      <c r="T206" s="244">
        <f t="shared" ca="true" si="40"/>
        <v>50.891617237247999</v>
      </c>
      <c r="U206" s="242"/>
      <c r="V206" s="242"/>
      <c r="W206" s="245">
        <f t="shared" ca="true" si="41"/>
        <v>0</v>
      </c>
      <c r="X206" s="155">
        <f t="shared" ca="true" si="42"/>
        <v>99.349428893585312</v>
      </c>
      <c r="Y206" s="244">
        <f t="shared" ca="true" si="43"/>
        <v>90.359671315942677</v>
      </c>
      <c r="Z206" s="242"/>
      <c r="AA206" s="242"/>
      <c r="AB206" s="245">
        <f t="shared" ca="true" si="44"/>
        <v>0</v>
      </c>
    </row>
    <row r="207" x14ac:dyDescent="0.2">
      <c r="A207" s="240"/>
      <c r="B207" s="480" t="s">
        <v>371</v>
      </c>
      <c r="C207" s="481">
        <v>2012</v>
      </c>
      <c r="D207" s="155">
        <f t="shared" ca="true" si="30"/>
        <v>77.163763926537101</v>
      </c>
      <c r="E207" s="244">
        <f t="shared" ca="true" si="31"/>
        <v>42.580338809650769</v>
      </c>
      <c r="F207" s="242"/>
      <c r="G207" s="242"/>
      <c r="H207" s="245">
        <f t="shared" ca="true" si="32"/>
        <v>1.4073880824046729</v>
      </c>
      <c r="I207" s="155">
        <f t="shared" ca="true" si="33"/>
        <v>92.427009982434555</v>
      </c>
      <c r="J207" s="244">
        <f t="shared" ca="true" si="34"/>
        <v>35.285911000108641</v>
      </c>
      <c r="K207" s="242"/>
      <c r="L207" s="242"/>
      <c r="M207" s="245">
        <f t="shared" ca="true" si="35"/>
        <v>0</v>
      </c>
      <c r="N207" s="155">
        <f t="shared" ca="true" si="36"/>
        <v>98.765062467357879</v>
      </c>
      <c r="O207" s="244">
        <f t="shared" ca="true" si="37"/>
        <v>29.029650623764081</v>
      </c>
      <c r="P207" s="242"/>
      <c r="Q207" s="242"/>
      <c r="R207" s="245">
        <f t="shared" ca="true" si="38"/>
        <v>0</v>
      </c>
      <c r="S207" s="155">
        <f t="shared" ca="true" si="39"/>
        <v>96.840267348258479</v>
      </c>
      <c r="T207" s="244">
        <f t="shared" ca="true" si="40"/>
        <v>56.614899619035064</v>
      </c>
      <c r="U207" s="242"/>
      <c r="V207" s="242"/>
      <c r="W207" s="245">
        <f t="shared" ca="true" si="41"/>
        <v>2.5256959868835778</v>
      </c>
      <c r="X207" s="155">
        <f t="shared" ca="true" si="42"/>
        <v>98.659484166853701</v>
      </c>
      <c r="Y207" s="244">
        <f t="shared" ca="true" si="43"/>
        <v>80.338717895783958</v>
      </c>
      <c r="Z207" s="242"/>
      <c r="AA207" s="242"/>
      <c r="AB207" s="245">
        <f t="shared" ca="true" si="44"/>
        <v>1.3405158331463369</v>
      </c>
      <c r="AD207" s="246"/>
    </row>
    <row r="208" x14ac:dyDescent="0.2">
      <c r="A208" s="240"/>
      <c r="B208" s="480" t="s">
        <v>458</v>
      </c>
      <c r="C208" s="481">
        <v>2017</v>
      </c>
      <c r="D208" s="155">
        <f t="shared" ca="true" si="30"/>
        <v>48.559635012592139</v>
      </c>
      <c r="E208" s="244">
        <f t="shared" ca="true" si="31"/>
        <v>42.526051005164497</v>
      </c>
      <c r="F208" s="242"/>
      <c r="G208" s="242"/>
      <c r="H208" s="245">
        <f t="shared" ca="true" si="32"/>
        <v>2.4217137131013349</v>
      </c>
      <c r="I208" s="155">
        <f t="shared" ca="true" si="33"/>
        <v>74.953376747425011</v>
      </c>
      <c r="J208" s="244">
        <f t="shared" ca="true" si="34"/>
        <v>39.214033862720939</v>
      </c>
      <c r="K208" s="242"/>
      <c r="L208" s="242"/>
      <c r="M208" s="245">
        <f t="shared" ca="true" si="35"/>
        <v>0</v>
      </c>
      <c r="N208" s="155">
        <f t="shared" ca="true" si="36"/>
        <v>86.111858651018906</v>
      </c>
      <c r="O208" s="244">
        <f t="shared" ca="true" si="37"/>
        <v>37.104765527586089</v>
      </c>
      <c r="P208" s="242"/>
      <c r="Q208" s="242"/>
      <c r="R208" s="245">
        <f t="shared" ca="true" si="38"/>
        <v>0</v>
      </c>
      <c r="S208" s="155">
        <f t="shared" ca="true" si="39"/>
        <v>95.764963894444605</v>
      </c>
      <c r="T208" s="244">
        <f t="shared" ca="true" si="40"/>
        <v>61.463876901755896</v>
      </c>
      <c r="U208" s="242"/>
      <c r="V208" s="242"/>
      <c r="W208" s="245">
        <f t="shared" ca="true" si="41"/>
        <v>5.0304810703663758E-2</v>
      </c>
      <c r="X208" s="155">
        <f t="shared" ca="true" si="42"/>
        <v>99.800924107795112</v>
      </c>
      <c r="Y208" s="244">
        <f t="shared" ca="true" si="43"/>
        <v>91.001555181911442</v>
      </c>
      <c r="Z208" s="242"/>
      <c r="AA208" s="242"/>
      <c r="AB208" s="245">
        <f t="shared" ca="true" si="44"/>
        <v>0</v>
      </c>
    </row>
    <row r="209" x14ac:dyDescent="0.2">
      <c r="A209" s="240"/>
      <c r="B209" s="480"/>
      <c r="C209" s="481"/>
      <c r="D209" s="155" t="str">
        <f t="shared" ca="true" si="30"/>
        <v/>
      </c>
      <c r="E209" s="244" t="str">
        <f t="shared" ca="true" si="31"/>
        <v/>
      </c>
      <c r="F209" s="242"/>
      <c r="G209" s="242"/>
      <c r="H209" s="245" t="str">
        <f t="shared" ca="true" si="32"/>
        <v/>
      </c>
      <c r="I209" s="155" t="str">
        <f t="shared" ca="true" si="33"/>
        <v/>
      </c>
      <c r="J209" s="244" t="str">
        <f t="shared" ca="true" si="34"/>
        <v/>
      </c>
      <c r="K209" s="242"/>
      <c r="L209" s="242"/>
      <c r="M209" s="245" t="str">
        <f t="shared" ca="true" si="35"/>
        <v/>
      </c>
      <c r="N209" s="155" t="str">
        <f t="shared" ca="true" si="36"/>
        <v/>
      </c>
      <c r="O209" s="244" t="str">
        <f t="shared" ca="true" si="37"/>
        <v/>
      </c>
      <c r="P209" s="242"/>
      <c r="Q209" s="242"/>
      <c r="R209" s="245" t="str">
        <f t="shared" ca="true" si="38"/>
        <v/>
      </c>
      <c r="S209" s="155" t="str">
        <f t="shared" ca="true" si="39"/>
        <v/>
      </c>
      <c r="T209" s="244" t="str">
        <f t="shared" ca="true" si="40"/>
        <v/>
      </c>
      <c r="U209" s="242"/>
      <c r="V209" s="242"/>
      <c r="W209" s="245" t="str">
        <f t="shared" ca="true" si="41"/>
        <v/>
      </c>
      <c r="X209" s="155" t="str">
        <f t="shared" ca="true" si="42"/>
        <v/>
      </c>
      <c r="Y209" s="244" t="str">
        <f t="shared" ca="true" si="43"/>
        <v/>
      </c>
      <c r="Z209" s="242"/>
      <c r="AA209" s="242"/>
      <c r="AB209" s="245" t="str">
        <f t="shared" ca="true" si="44"/>
        <v/>
      </c>
    </row>
    <row r="210" x14ac:dyDescent="0.2">
      <c r="A210" s="240"/>
      <c r="B210" s="480"/>
      <c r="C210" s="481"/>
      <c r="D210" s="155" t="str">
        <f t="shared" ca="true" si="30"/>
        <v/>
      </c>
      <c r="E210" s="244" t="str">
        <f t="shared" ca="true" si="31"/>
        <v/>
      </c>
      <c r="F210" s="242"/>
      <c r="G210" s="242"/>
      <c r="H210" s="245" t="str">
        <f t="shared" ca="true" si="32"/>
        <v/>
      </c>
      <c r="I210" s="155" t="str">
        <f t="shared" ca="true" si="33"/>
        <v/>
      </c>
      <c r="J210" s="244" t="str">
        <f t="shared" ca="true" si="34"/>
        <v/>
      </c>
      <c r="K210" s="242"/>
      <c r="L210" s="242"/>
      <c r="M210" s="245" t="str">
        <f t="shared" ca="true" si="35"/>
        <v/>
      </c>
      <c r="N210" s="155" t="str">
        <f t="shared" ca="true" si="36"/>
        <v/>
      </c>
      <c r="O210" s="244" t="str">
        <f t="shared" ca="true" si="37"/>
        <v/>
      </c>
      <c r="P210" s="242"/>
      <c r="Q210" s="242"/>
      <c r="R210" s="245" t="str">
        <f t="shared" ca="true" si="38"/>
        <v/>
      </c>
      <c r="S210" s="155" t="str">
        <f t="shared" ca="true" si="39"/>
        <v/>
      </c>
      <c r="T210" s="244" t="str">
        <f t="shared" ca="true" si="40"/>
        <v/>
      </c>
      <c r="U210" s="242"/>
      <c r="V210" s="242"/>
      <c r="W210" s="245" t="str">
        <f t="shared" ca="true" si="41"/>
        <v/>
      </c>
      <c r="X210" s="155" t="str">
        <f t="shared" ca="true" si="42"/>
        <v/>
      </c>
      <c r="Y210" s="244" t="str">
        <f t="shared" ca="true" si="43"/>
        <v/>
      </c>
      <c r="Z210" s="242"/>
      <c r="AA210" s="242"/>
      <c r="AB210" s="245" t="str">
        <f t="shared" ca="true" si="44"/>
        <v/>
      </c>
    </row>
    <row r="211" x14ac:dyDescent="0.2">
      <c r="A211" s="240"/>
      <c r="B211" s="480"/>
      <c r="C211" s="481"/>
      <c r="D211" s="155" t="str">
        <f t="shared" ca="true" si="30"/>
        <v/>
      </c>
      <c r="E211" s="244" t="str">
        <f t="shared" ca="true" si="31"/>
        <v/>
      </c>
      <c r="F211" s="242"/>
      <c r="G211" s="242"/>
      <c r="H211" s="245" t="str">
        <f t="shared" ca="true" si="32"/>
        <v/>
      </c>
      <c r="I211" s="155" t="str">
        <f t="shared" ca="true" si="33"/>
        <v/>
      </c>
      <c r="J211" s="244" t="str">
        <f t="shared" ca="true" si="34"/>
        <v/>
      </c>
      <c r="K211" s="242"/>
      <c r="L211" s="242"/>
      <c r="M211" s="245" t="str">
        <f t="shared" ca="true" si="35"/>
        <v/>
      </c>
      <c r="N211" s="155" t="str">
        <f t="shared" ca="true" si="36"/>
        <v/>
      </c>
      <c r="O211" s="244" t="str">
        <f t="shared" ca="true" si="37"/>
        <v/>
      </c>
      <c r="P211" s="242"/>
      <c r="Q211" s="242"/>
      <c r="R211" s="245" t="str">
        <f t="shared" ca="true" si="38"/>
        <v/>
      </c>
      <c r="S211" s="155" t="str">
        <f t="shared" ca="true" si="39"/>
        <v/>
      </c>
      <c r="T211" s="244" t="str">
        <f t="shared" ca="true" si="40"/>
        <v/>
      </c>
      <c r="U211" s="242"/>
      <c r="V211" s="242"/>
      <c r="W211" s="245" t="str">
        <f t="shared" ca="true" si="41"/>
        <v/>
      </c>
      <c r="X211" s="155" t="str">
        <f t="shared" ca="true" si="42"/>
        <v/>
      </c>
      <c r="Y211" s="244" t="str">
        <f t="shared" ca="true" si="43"/>
        <v/>
      </c>
      <c r="Z211" s="242"/>
      <c r="AA211" s="242"/>
      <c r="AB211" s="245" t="str">
        <f t="shared" ca="true" si="44"/>
        <v/>
      </c>
    </row>
    <row r="212" x14ac:dyDescent="0.2">
      <c r="A212" s="240"/>
      <c r="B212" s="480"/>
      <c r="C212" s="481"/>
      <c r="D212" s="155" t="str">
        <f t="shared" ca="true" si="30"/>
        <v/>
      </c>
      <c r="E212" s="244" t="str">
        <f t="shared" ca="true" si="31"/>
        <v/>
      </c>
      <c r="F212" s="242"/>
      <c r="G212" s="242"/>
      <c r="H212" s="245" t="str">
        <f t="shared" ca="true" si="32"/>
        <v/>
      </c>
      <c r="I212" s="155" t="str">
        <f t="shared" ca="true" si="33"/>
        <v/>
      </c>
      <c r="J212" s="244" t="str">
        <f t="shared" ca="true" si="34"/>
        <v/>
      </c>
      <c r="K212" s="242"/>
      <c r="L212" s="242"/>
      <c r="M212" s="245" t="str">
        <f t="shared" ca="true" si="35"/>
        <v/>
      </c>
      <c r="N212" s="155" t="str">
        <f t="shared" ca="true" si="36"/>
        <v/>
      </c>
      <c r="O212" s="244" t="str">
        <f t="shared" ca="true" si="37"/>
        <v/>
      </c>
      <c r="P212" s="242"/>
      <c r="Q212" s="242"/>
      <c r="R212" s="245" t="str">
        <f t="shared" ca="true" si="38"/>
        <v/>
      </c>
      <c r="S212" s="155" t="str">
        <f t="shared" ca="true" si="39"/>
        <v/>
      </c>
      <c r="T212" s="244" t="str">
        <f t="shared" ca="true" si="40"/>
        <v/>
      </c>
      <c r="U212" s="242"/>
      <c r="V212" s="242"/>
      <c r="W212" s="245" t="str">
        <f t="shared" ca="true" si="41"/>
        <v/>
      </c>
      <c r="X212" s="155" t="str">
        <f t="shared" ca="true" si="42"/>
        <v/>
      </c>
      <c r="Y212" s="244" t="str">
        <f t="shared" ca="true" si="43"/>
        <v/>
      </c>
      <c r="Z212" s="242"/>
      <c r="AA212" s="242"/>
      <c r="AB212" s="245" t="str">
        <f t="shared" ca="true" si="44"/>
        <v/>
      </c>
    </row>
    <row r="213" x14ac:dyDescent="0.2">
      <c r="A213" s="240"/>
      <c r="B213" s="480"/>
      <c r="C213" s="481"/>
      <c r="D213" s="155" t="str">
        <f t="shared" ca="true" si="30"/>
        <v/>
      </c>
      <c r="E213" s="244" t="str">
        <f t="shared" ca="true" si="31"/>
        <v/>
      </c>
      <c r="F213" s="242"/>
      <c r="G213" s="242"/>
      <c r="H213" s="245" t="str">
        <f t="shared" ca="true" si="32"/>
        <v/>
      </c>
      <c r="I213" s="155" t="str">
        <f t="shared" ca="true" si="33"/>
        <v/>
      </c>
      <c r="J213" s="244" t="str">
        <f t="shared" ca="true" si="34"/>
        <v/>
      </c>
      <c r="K213" s="242"/>
      <c r="L213" s="242"/>
      <c r="M213" s="245" t="str">
        <f t="shared" ca="true" si="35"/>
        <v/>
      </c>
      <c r="N213" s="155" t="str">
        <f t="shared" ca="true" si="36"/>
        <v/>
      </c>
      <c r="O213" s="244" t="str">
        <f t="shared" ca="true" si="37"/>
        <v/>
      </c>
      <c r="P213" s="242"/>
      <c r="Q213" s="242"/>
      <c r="R213" s="245" t="str">
        <f t="shared" ca="true" si="38"/>
        <v/>
      </c>
      <c r="S213" s="155" t="str">
        <f t="shared" ca="true" si="39"/>
        <v/>
      </c>
      <c r="T213" s="244" t="str">
        <f t="shared" ca="true" si="40"/>
        <v/>
      </c>
      <c r="U213" s="242"/>
      <c r="V213" s="242"/>
      <c r="W213" s="245" t="str">
        <f t="shared" ca="true" si="41"/>
        <v/>
      </c>
      <c r="X213" s="155" t="str">
        <f t="shared" ca="true" si="42"/>
        <v/>
      </c>
      <c r="Y213" s="244" t="str">
        <f t="shared" ca="true" si="43"/>
        <v/>
      </c>
      <c r="Z213" s="242"/>
      <c r="AA213" s="242"/>
      <c r="AB213" s="245" t="str">
        <f t="shared" ca="true" si="44"/>
        <v/>
      </c>
    </row>
    <row r="214" x14ac:dyDescent="0.2">
      <c r="A214" s="240"/>
      <c r="B214" s="480"/>
      <c r="C214" s="481"/>
      <c r="D214" s="155" t="str">
        <f t="shared" ca="true" si="30"/>
        <v/>
      </c>
      <c r="E214" s="244" t="str">
        <f t="shared" ca="true" si="31"/>
        <v/>
      </c>
      <c r="F214" s="242"/>
      <c r="G214" s="242"/>
      <c r="H214" s="245" t="str">
        <f t="shared" ca="true" si="32"/>
        <v/>
      </c>
      <c r="I214" s="155" t="str">
        <f t="shared" ca="true" si="33"/>
        <v/>
      </c>
      <c r="J214" s="244" t="str">
        <f t="shared" ca="true" si="34"/>
        <v/>
      </c>
      <c r="K214" s="242"/>
      <c r="L214" s="242"/>
      <c r="M214" s="245" t="str">
        <f t="shared" ca="true" si="35"/>
        <v/>
      </c>
      <c r="N214" s="155" t="str">
        <f t="shared" ca="true" si="36"/>
        <v/>
      </c>
      <c r="O214" s="244" t="str">
        <f t="shared" ca="true" si="37"/>
        <v/>
      </c>
      <c r="P214" s="242"/>
      <c r="Q214" s="242"/>
      <c r="R214" s="245" t="str">
        <f t="shared" ca="true" si="38"/>
        <v/>
      </c>
      <c r="S214" s="155" t="str">
        <f t="shared" ca="true" si="39"/>
        <v/>
      </c>
      <c r="T214" s="244" t="str">
        <f t="shared" ca="true" si="40"/>
        <v/>
      </c>
      <c r="U214" s="242"/>
      <c r="V214" s="242"/>
      <c r="W214" s="245" t="str">
        <f t="shared" ca="true" si="41"/>
        <v/>
      </c>
      <c r="X214" s="155" t="str">
        <f t="shared" ca="true" si="42"/>
        <v/>
      </c>
      <c r="Y214" s="244" t="str">
        <f t="shared" ca="true" si="43"/>
        <v/>
      </c>
      <c r="Z214" s="242"/>
      <c r="AA214" s="242"/>
      <c r="AB214" s="245" t="str">
        <f t="shared" ca="true" si="44"/>
        <v/>
      </c>
    </row>
    <row r="215" x14ac:dyDescent="0.2">
      <c r="A215" s="240"/>
      <c r="B215" s="480"/>
      <c r="C215" s="481"/>
      <c r="D215" s="155" t="str">
        <f t="shared" ca="true" si="30"/>
        <v/>
      </c>
      <c r="E215" s="244" t="str">
        <f t="shared" ca="true" si="31"/>
        <v/>
      </c>
      <c r="F215" s="242"/>
      <c r="G215" s="242"/>
      <c r="H215" s="245" t="str">
        <f t="shared" ca="true" si="32"/>
        <v/>
      </c>
      <c r="I215" s="155" t="str">
        <f t="shared" ca="true" si="33"/>
        <v/>
      </c>
      <c r="J215" s="244" t="str">
        <f t="shared" ca="true" si="34"/>
        <v/>
      </c>
      <c r="K215" s="242"/>
      <c r="L215" s="242"/>
      <c r="M215" s="245" t="str">
        <f t="shared" ca="true" si="35"/>
        <v/>
      </c>
      <c r="N215" s="155" t="str">
        <f t="shared" ca="true" si="36"/>
        <v/>
      </c>
      <c r="O215" s="244" t="str">
        <f t="shared" ca="true" si="37"/>
        <v/>
      </c>
      <c r="P215" s="242"/>
      <c r="Q215" s="242"/>
      <c r="R215" s="245" t="str">
        <f t="shared" ca="true" si="38"/>
        <v/>
      </c>
      <c r="S215" s="155" t="str">
        <f t="shared" ca="true" si="39"/>
        <v/>
      </c>
      <c r="T215" s="244" t="str">
        <f t="shared" ca="true" si="40"/>
        <v/>
      </c>
      <c r="U215" s="242"/>
      <c r="V215" s="242"/>
      <c r="W215" s="245" t="str">
        <f t="shared" ca="true" si="41"/>
        <v/>
      </c>
      <c r="X215" s="155" t="str">
        <f t="shared" ca="true" si="42"/>
        <v/>
      </c>
      <c r="Y215" s="244" t="str">
        <f t="shared" ca="true" si="43"/>
        <v/>
      </c>
      <c r="Z215" s="242"/>
      <c r="AA215" s="242"/>
      <c r="AB215" s="245" t="str">
        <f t="shared" ca="true" si="44"/>
        <v/>
      </c>
    </row>
    <row r="216" x14ac:dyDescent="0.2">
      <c r="A216" s="240"/>
      <c r="B216" s="482"/>
      <c r="C216" s="483"/>
      <c r="D216" s="156" t="str">
        <f t="shared" ca="true" si="30"/>
        <v/>
      </c>
      <c r="E216" s="247" t="str">
        <f t="shared" ca="true" si="31"/>
        <v/>
      </c>
      <c r="F216" s="248"/>
      <c r="G216" s="249"/>
      <c r="H216" s="250" t="str">
        <f t="shared" ca="true" si="32"/>
        <v/>
      </c>
      <c r="I216" s="156" t="str">
        <f t="shared" ca="true" si="33"/>
        <v/>
      </c>
      <c r="J216" s="247" t="str">
        <f t="shared" ca="true" si="34"/>
        <v/>
      </c>
      <c r="K216" s="248"/>
      <c r="L216" s="249"/>
      <c r="M216" s="250" t="str">
        <f t="shared" ca="true" si="35"/>
        <v/>
      </c>
      <c r="N216" s="156" t="str">
        <f t="shared" ca="true" si="36"/>
        <v/>
      </c>
      <c r="O216" s="247" t="str">
        <f t="shared" ca="true" si="37"/>
        <v/>
      </c>
      <c r="P216" s="248"/>
      <c r="Q216" s="249"/>
      <c r="R216" s="250" t="str">
        <f t="shared" ca="true" si="38"/>
        <v/>
      </c>
      <c r="S216" s="156" t="str">
        <f t="shared" ca="true" si="39"/>
        <v/>
      </c>
      <c r="T216" s="247" t="str">
        <f t="shared" ca="true" si="40"/>
        <v/>
      </c>
      <c r="U216" s="248"/>
      <c r="V216" s="249"/>
      <c r="W216" s="250" t="str">
        <f t="shared" ca="true" si="41"/>
        <v/>
      </c>
      <c r="X216" s="156" t="str">
        <f t="shared" ca="true" si="42"/>
        <v/>
      </c>
      <c r="Y216" s="247" t="str">
        <f t="shared" ca="true" si="43"/>
        <v/>
      </c>
      <c r="Z216" s="248"/>
      <c r="AA216" s="249"/>
      <c r="AB216" s="250" t="str">
        <f t="shared" ca="true" si="44"/>
        <v/>
      </c>
    </row>
    <row r="217" ht="11.25" customHeight="true" x14ac:dyDescent="0.2"/>
    <row r="218" ht="22.5" customHeight="true" x14ac:dyDescent="0.25">
      <c r="B218" s="756" t="str">
        <f>CONCATENATE("Urban use of sanitation facilities, ",C199,"–",C200)</f>
        <v>Urban use of sanitation facilities, 2000–2020</v>
      </c>
      <c r="C218" s="757"/>
      <c r="D218" s="757"/>
      <c r="E218" s="757"/>
      <c r="F218" s="757"/>
      <c r="G218" s="757"/>
      <c r="H218" s="757"/>
      <c r="I218" s="757"/>
      <c r="J218" s="757"/>
      <c r="K218" s="757"/>
      <c r="L218" s="757"/>
      <c r="N218" s="251"/>
      <c r="O218" s="251"/>
      <c r="P218" s="251"/>
      <c r="Q218" s="251"/>
      <c r="R218" s="251"/>
      <c r="S218" s="739" t="s">
        <v>11</v>
      </c>
      <c r="T218" s="740"/>
      <c r="U218" s="740"/>
      <c r="V218" s="740"/>
      <c r="W218" s="741"/>
      <c r="X218" s="251"/>
      <c r="Y218" s="251"/>
      <c r="Z218" s="251"/>
      <c r="AA218" s="251"/>
      <c r="AB218" s="25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53"/>
      <c r="D253" s="253"/>
      <c r="E253" s="254"/>
      <c r="F253" s="254"/>
      <c r="G253" s="254"/>
      <c r="H253" s="254"/>
      <c r="I253" s="254"/>
      <c r="J253" s="254"/>
      <c r="K253" s="254"/>
      <c r="L253" s="254"/>
      <c r="M253" s="254"/>
      <c r="N253" s="254"/>
      <c r="O253" s="254"/>
      <c r="P253" s="254"/>
      <c r="Q253" s="254"/>
      <c r="R253" s="254"/>
      <c r="S253" s="254"/>
      <c r="T253" s="254"/>
      <c r="U253" s="254"/>
      <c r="V253" s="254"/>
      <c r="W253" s="254"/>
      <c r="X253" s="254"/>
      <c r="Y253" s="254"/>
      <c r="Z253" s="254"/>
      <c r="AA253" s="254"/>
      <c r="AB253" s="254"/>
    </row>
    <row r="254" x14ac:dyDescent="0.2">
      <c r="C254" s="253"/>
      <c r="D254" s="253"/>
      <c r="E254" s="254"/>
      <c r="F254" s="254"/>
      <c r="G254" s="254"/>
      <c r="H254" s="254"/>
      <c r="I254" s="254"/>
      <c r="J254" s="254"/>
      <c r="K254" s="254"/>
      <c r="L254" s="254"/>
      <c r="M254" s="254"/>
      <c r="N254" s="254"/>
      <c r="O254" s="254"/>
      <c r="P254" s="254"/>
      <c r="Q254" s="254"/>
      <c r="R254" s="254"/>
      <c r="S254" s="254"/>
      <c r="T254" s="254"/>
      <c r="U254" s="254"/>
      <c r="V254" s="254"/>
      <c r="W254" s="254"/>
      <c r="X254" s="254"/>
      <c r="Y254" s="254"/>
      <c r="Z254" s="254"/>
      <c r="AA254" s="254"/>
      <c r="AB254" s="254"/>
    </row>
    <row r="255" x14ac:dyDescent="0.2">
      <c r="C255" s="253"/>
      <c r="D255" s="253"/>
      <c r="E255" s="254"/>
      <c r="F255" s="254"/>
      <c r="G255" s="254"/>
      <c r="H255" s="254"/>
      <c r="I255" s="254"/>
      <c r="J255" s="254"/>
      <c r="K255" s="254"/>
      <c r="L255" s="254"/>
      <c r="M255" s="254"/>
      <c r="N255" s="254"/>
      <c r="O255" s="254"/>
      <c r="P255" s="254"/>
      <c r="Q255" s="254"/>
      <c r="R255" s="254"/>
      <c r="S255" s="254"/>
      <c r="T255" s="254"/>
      <c r="U255" s="254"/>
      <c r="V255" s="254"/>
      <c r="W255" s="254"/>
      <c r="X255" s="254"/>
      <c r="Y255" s="254"/>
      <c r="Z255" s="254"/>
      <c r="AA255" s="254"/>
      <c r="AB255" s="254"/>
    </row>
    <row r="256" x14ac:dyDescent="0.2">
      <c r="B256" s="254"/>
      <c r="C256" s="253"/>
      <c r="D256" s="253"/>
      <c r="E256" s="254"/>
      <c r="F256" s="254"/>
      <c r="G256" s="254"/>
      <c r="H256" s="254"/>
      <c r="I256" s="254"/>
      <c r="J256" s="254"/>
      <c r="K256" s="254"/>
      <c r="L256" s="254"/>
      <c r="M256" s="254"/>
      <c r="N256" s="254"/>
      <c r="O256" s="254"/>
      <c r="P256" s="254"/>
      <c r="Q256" s="254"/>
      <c r="R256" s="254"/>
      <c r="S256" s="254"/>
      <c r="T256" s="254"/>
      <c r="U256" s="254"/>
      <c r="V256" s="254"/>
      <c r="W256" s="254"/>
      <c r="X256" s="254"/>
      <c r="Y256" s="254"/>
      <c r="Z256" s="254"/>
      <c r="AA256" s="254"/>
      <c r="AB256" s="254"/>
    </row>
    <row r="257" x14ac:dyDescent="0.2">
      <c r="B257" s="254"/>
      <c r="C257" s="253"/>
      <c r="D257" s="253"/>
      <c r="E257" s="254"/>
      <c r="F257" s="254"/>
      <c r="G257" s="254"/>
      <c r="H257" s="254"/>
      <c r="I257" s="254"/>
      <c r="J257" s="254"/>
      <c r="K257" s="254"/>
      <c r="L257" s="254"/>
      <c r="M257" s="254"/>
      <c r="N257" s="254"/>
      <c r="O257" s="254"/>
      <c r="P257" s="254"/>
      <c r="Q257" s="254"/>
      <c r="R257" s="254"/>
      <c r="S257" s="254"/>
      <c r="T257" s="254"/>
      <c r="U257" s="254"/>
      <c r="V257" s="254"/>
      <c r="W257" s="254"/>
      <c r="X257" s="254"/>
      <c r="Y257" s="254"/>
      <c r="Z257" s="254"/>
      <c r="AA257" s="254"/>
      <c r="AB257" s="254"/>
    </row>
    <row r="297" s="193" customFormat="true" ht="16.5" customHeight="true" x14ac:dyDescent="0.2">
      <c r="A297" s="753" t="s">
        <v>7</v>
      </c>
      <c r="B297" s="753"/>
      <c r="C297" s="753"/>
      <c r="D297" s="742" t="s">
        <v>0</v>
      </c>
      <c r="E297" s="743"/>
      <c r="F297" s="743"/>
      <c r="G297" s="743"/>
      <c r="H297" s="744"/>
      <c r="I297" s="742" t="s">
        <v>1</v>
      </c>
      <c r="J297" s="743"/>
      <c r="K297" s="743"/>
      <c r="L297" s="743"/>
      <c r="M297" s="744"/>
      <c r="N297" s="742" t="s">
        <v>2</v>
      </c>
      <c r="O297" s="743"/>
      <c r="P297" s="743"/>
      <c r="Q297" s="743"/>
      <c r="R297" s="744"/>
      <c r="S297" s="742" t="s">
        <v>3</v>
      </c>
      <c r="T297" s="743"/>
      <c r="U297" s="743"/>
      <c r="V297" s="743"/>
      <c r="W297" s="744"/>
      <c r="X297" s="742" t="s">
        <v>4</v>
      </c>
      <c r="Y297" s="743"/>
      <c r="Z297" s="743"/>
      <c r="AA297" s="743"/>
      <c r="AB297" s="744"/>
    </row>
    <row r="298" s="197" customFormat="true" ht="22.5" customHeight="true" x14ac:dyDescent="0.2">
      <c r="A298" s="754"/>
      <c r="B298" s="754"/>
      <c r="C298" s="754"/>
      <c r="D298" s="207" t="s">
        <v>14</v>
      </c>
      <c r="E298" s="208" t="s">
        <v>15</v>
      </c>
      <c r="F298" s="195" t="s">
        <v>16</v>
      </c>
      <c r="G298" s="195" t="s">
        <v>22</v>
      </c>
      <c r="H298" s="196" t="s">
        <v>19</v>
      </c>
      <c r="I298" s="207" t="s">
        <v>14</v>
      </c>
      <c r="J298" s="208" t="s">
        <v>15</v>
      </c>
      <c r="K298" s="195" t="s">
        <v>16</v>
      </c>
      <c r="L298" s="195" t="s">
        <v>22</v>
      </c>
      <c r="M298" s="196" t="s">
        <v>19</v>
      </c>
      <c r="N298" s="207" t="s">
        <v>14</v>
      </c>
      <c r="O298" s="208" t="s">
        <v>15</v>
      </c>
      <c r="P298" s="195" t="s">
        <v>16</v>
      </c>
      <c r="Q298" s="195" t="s">
        <v>22</v>
      </c>
      <c r="R298" s="196" t="s">
        <v>19</v>
      </c>
      <c r="S298" s="207" t="s">
        <v>14</v>
      </c>
      <c r="T298" s="208" t="s">
        <v>15</v>
      </c>
      <c r="U298" s="195" t="s">
        <v>16</v>
      </c>
      <c r="V298" s="195" t="s">
        <v>22</v>
      </c>
      <c r="W298" s="196" t="s">
        <v>19</v>
      </c>
      <c r="X298" s="207" t="s">
        <v>14</v>
      </c>
      <c r="Y298" s="208" t="s">
        <v>15</v>
      </c>
      <c r="Z298" s="195" t="s">
        <v>16</v>
      </c>
      <c r="AA298" s="195" t="s">
        <v>22</v>
      </c>
      <c r="AB298" s="196" t="s">
        <v>19</v>
      </c>
    </row>
    <row r="299" s="217" customFormat="true" ht="15" customHeight="true" x14ac:dyDescent="0.2">
      <c r="A299" s="745" t="s">
        <v>10</v>
      </c>
      <c r="B299" s="746"/>
      <c r="C299" s="305">
        <v>2000</v>
      </c>
      <c r="D299" s="209">
        <f ca="true">IF((D301+H301)&gt;100,D301*100/(D301+H301),D301)</f>
        <v>48.766801253765607</v>
      </c>
      <c r="E299" s="258">
        <f ca="true">D299*AVERAGEIF(E305:E316,"&gt;0")/100</f>
        <v>41.947126535521477</v>
      </c>
      <c r="F299" s="211">
        <f ca="true">D299*(100-AVERAGEIF(E305:E316,"&gt;0"))/100</f>
        <v>6.8196747182441344</v>
      </c>
      <c r="G299" s="212">
        <f ca="true">100-(E299+F299+H299)</f>
        <v>41.823745905312016</v>
      </c>
      <c r="H299" s="213">
        <f ca="true">IF((D301+H301)&gt;100,H301*100/(D301+H301),H301)</f>
        <v>9.4094528409223699</v>
      </c>
      <c r="I299" s="209">
        <f ca="true">IF((I301+M301)&gt;100,I301*100/(I301+M301),I301)</f>
        <v>50.59332134972459</v>
      </c>
      <c r="J299" s="258">
        <f ca="true">I299*AVERAGEIF(J305:J316,"&gt;0")/100</f>
        <v>43.852293019622174</v>
      </c>
      <c r="K299" s="214">
        <f ca="true">I299*(100-AVERAGEIF(J305:J316,"&gt;0"))/100</f>
        <v>6.7410283301024148</v>
      </c>
      <c r="L299" s="215">
        <f ca="true">100-(J299+K299+M299)</f>
        <v>46.393294738662235</v>
      </c>
      <c r="M299" s="216">
        <f ca="true">IF((I301+M301)&gt;100,M301*100/(I301+M301),M301)</f>
        <v>3.0133839116131753</v>
      </c>
      <c r="N299" s="209">
        <f ca="true">IF((N301+R301)&gt;100,N301*100/(N301+R301),N301)</f>
        <v>52.423922940396324</v>
      </c>
      <c r="O299" s="258">
        <f ca="true">N299*AVERAGEIF(O305:O316,"&gt;0")/100</f>
        <v>46.234542391699122</v>
      </c>
      <c r="P299" s="214">
        <f ca="true">N299*(100-AVERAGEIF(O305:O316,"&gt;0"))/100</f>
        <v>6.1893805486971987</v>
      </c>
      <c r="Q299" s="215">
        <f ca="true">100-(O299+P299+R299)</f>
        <v>45.633512564467352</v>
      </c>
      <c r="R299" s="216">
        <f ca="true">IF((N301+R301)&gt;100,R301*100/(N301+R301),R301)</f>
        <v>1.9425644951363239</v>
      </c>
      <c r="S299" s="209">
        <f ca="true">IF((S301+W301)&gt;100,S301*100/(S301+W301),S301)</f>
        <v>51.060722183631242</v>
      </c>
      <c r="T299" s="258">
        <f ca="true">S299*AVERAGEIF(T305:T316,"&gt;0")/100</f>
        <v>46.469740204039496</v>
      </c>
      <c r="U299" s="214">
        <f ca="true">S299*(100-AVERAGEIF(T305:T316,"&gt;0"))/100</f>
        <v>4.5909819795917457</v>
      </c>
      <c r="V299" s="215">
        <f ca="true">100-(T299+U299+W299)</f>
        <v>47.340553204538367</v>
      </c>
      <c r="W299" s="216">
        <f ca="true">IF((S301+W301)&gt;100,W301*100/(S301+W301),W301)</f>
        <v>1.5987246118303915</v>
      </c>
      <c r="X299" s="209">
        <f ca="true">IF((X301+AB301)&gt;100,X301*100/(X301+AB301),X301)</f>
        <v>55.081779169061519</v>
      </c>
      <c r="Y299" s="258">
        <f ca="true">X299*AVERAGEIF(Y305:Y316,"&gt;0")/100</f>
        <v>48.945405774907456</v>
      </c>
      <c r="Z299" s="214">
        <f ca="true">X299*(100-AVERAGEIF(Y305:Y316,"&gt;0"))/100</f>
        <v>6.1363733941540648</v>
      </c>
      <c r="AA299" s="215">
        <f ca="true">100-(Y299+Z299+AB299)</f>
        <v>44.153361454287769</v>
      </c>
      <c r="AB299" s="216">
        <f ca="true">IF((X301+AB301)&gt;100,AB301*100/(X301+AB301),AB301)</f>
        <v>0.76485937665071191</v>
      </c>
    </row>
    <row r="300" s="217" customFormat="true" ht="15" customHeight="true" x14ac:dyDescent="0.2">
      <c r="A300" s="747"/>
      <c r="B300" s="748"/>
      <c r="C300" s="306">
        <v>2020</v>
      </c>
      <c r="D300" s="218">
        <f ca="true">IF((D302+H302)&gt;100,D302*100/(D302+H302),D302)</f>
        <v>35.685559642714907</v>
      </c>
      <c r="E300" s="259">
        <f ca="true">D300*AVERAGEIF(E305:E316,"&gt;0")/100</f>
        <v>30.6951993433909</v>
      </c>
      <c r="F300" s="220">
        <f ca="true">D300*(100-AVERAGEIF(E305:E316,"&gt;0"))/100</f>
        <v>4.9903602993240064</v>
      </c>
      <c r="G300" s="221">
        <f ca="true">100-(E300+F300+H300)</f>
        <v>57.175791317506651</v>
      </c>
      <c r="H300" s="222">
        <f ca="true">IF((D302+H302)&gt;100,H302*100/(D302+H302),H302)</f>
        <v>7.1386490397784428</v>
      </c>
      <c r="I300" s="218">
        <f ca="true">IF((I302+M302)&gt;100,I302*100/(I302+M302),I302)</f>
        <v>48.105048731634099</v>
      </c>
      <c r="J300" s="259">
        <f ca="true">I300*AVERAGEIF(J305:J316,"&gt;0")/100</f>
        <v>41.695556575953198</v>
      </c>
      <c r="K300" s="220">
        <f ca="true">I300*(100-AVERAGEIF(J305:J316,"&gt;0"))/100</f>
        <v>6.4094921556808995</v>
      </c>
      <c r="L300" s="221">
        <f ca="true">100-(J300+K300+M300)</f>
        <v>49.770431384571708</v>
      </c>
      <c r="M300" s="222">
        <f ca="true">IF((I302+M302)&gt;100,M302*100/(I302+M302),M302)</f>
        <v>2.1245198837941928</v>
      </c>
      <c r="N300" s="218">
        <f ca="true">IF((N302+R302)&gt;100,N302*100/(N302+R302),N302)</f>
        <v>52.20888050414186</v>
      </c>
      <c r="O300" s="259">
        <f ca="true">N300*AVERAGEIF(O305:O316,"&gt;0")/100</f>
        <v>46.04488873593732</v>
      </c>
      <c r="P300" s="220">
        <f ca="true">N300*(100-AVERAGEIF(O305:O316,"&gt;0"))/100</f>
        <v>6.1639917682045384</v>
      </c>
      <c r="Q300" s="221">
        <f ca="true">100-(O300+P300+R300)</f>
        <v>46.408608330592756</v>
      </c>
      <c r="R300" s="222">
        <f ca="true">IF((N302+R302)&gt;100,R302*100/(N302+R302),R302)</f>
        <v>1.3825111652653845</v>
      </c>
      <c r="S300" s="218">
        <f ca="true">IF((S302+W302)&gt;100,S302*100/(S302+W302),S302)</f>
        <v>61.658569861660226</v>
      </c>
      <c r="T300" s="259">
        <f ca="true">S300*AVERAGEIF(T305:T316,"&gt;0")/100</f>
        <v>56.114712058312762</v>
      </c>
      <c r="U300" s="220">
        <f ca="true">S300*(100-AVERAGEIF(T305:T316,"&gt;0"))/100</f>
        <v>5.5438578033474597</v>
      </c>
      <c r="V300" s="221">
        <f ca="true">100-(T300+U300+W300)</f>
        <v>37.904683949307305</v>
      </c>
      <c r="W300" s="222">
        <f ca="true">IF((S302+W302)&gt;100,W302*100/(S302+W302),W302)</f>
        <v>0.4367461890324762</v>
      </c>
      <c r="X300" s="218">
        <f ca="true">IF((X302+AB302)&gt;100,X302*100/(X302+AB302),X302)</f>
        <v>77.525573085355518</v>
      </c>
      <c r="Y300" s="259">
        <f ca="true">X300*AVERAGEIF(Y305:Y316,"&gt;0")/100</f>
        <v>68.888853806782748</v>
      </c>
      <c r="Z300" s="220">
        <f ca="true">X300*(100-AVERAGEIF(Y305:Y316,"&gt;0"))/100</f>
        <v>8.6367192785727767</v>
      </c>
      <c r="AA300" s="221">
        <f ca="true">100-(Y300+Z300+AB300)</f>
        <v>22.200896706678492</v>
      </c>
      <c r="AB300" s="222">
        <f ca="true">IF((X302+AB302)&gt;100,AB302*100/(X302+AB302),AB302)</f>
        <v>0.27353020796599026</v>
      </c>
    </row>
    <row r="301" hidden="true" x14ac:dyDescent="0.2">
      <c r="A301" s="749" t="s">
        <v>12</v>
      </c>
      <c r="B301" s="750"/>
      <c r="C301" s="223">
        <f>MinRegYear(C299,C305:C316)</f>
        <v>2003</v>
      </c>
      <c r="D301" s="224">
        <f ca="true">IF(MAX(C305:C316)-MIN(C305:C316)&lt;5,AVERAGEIF(C305:C316,"&gt;0",D305:D316),
IF(FORECAST($C301,D$305:D$316,$C$305:$C$316)&lt;0,0,
IF(FORECAST($C301,D$305:D$316,$C$305:$C$316)&gt;100,100,
FORECAST($C301,D$305:D$316,$C$305:$C$316))))</f>
        <v>48.766801253765607</v>
      </c>
      <c r="E301" s="225"/>
      <c r="F301" s="226"/>
      <c r="G301" s="226"/>
      <c r="H301" s="227">
        <f ca="true">IF(MAX(C305:C316)-MIN(C305:C316)&lt;5,AVERAGEIF(C305:C316,"&gt;0",H305:H316),
IF(FORECAST($C301,H$305:H$316,$C$305:$C$316)&lt;0,0,
IF(FORECAST($C301,H$305:H$316,$C$305:$C$316)&gt;100,100,
FORECAST($C301,H$305:H$316,$C$305:$C$316))))</f>
        <v>9.4094528409223699</v>
      </c>
      <c r="I301" s="224">
        <f ca="true">IF(MAX(C305:C316)-MIN(C305:C316)&lt;5,AVERAGEIF(C305:C316,"&gt;0",I305:I316),
IF(FORECAST($C301,I$305:I$316,$C$305:$C$316)&lt;0,0,
IF(FORECAST($C301,I$305:I$316,$C$305:$C$316)&gt;100,100,
FORECAST($C301,I$305:I$316,$C$305:$C$316))))</f>
        <v>50.59332134972459</v>
      </c>
      <c r="J301" s="225"/>
      <c r="K301" s="226"/>
      <c r="L301" s="226"/>
      <c r="M301" s="227">
        <f ca="true">IF(MAX(C305:C316)-MIN(C305:C316)&lt;5,AVERAGEIF(C305:C316,"&gt;0",M305:M316),
IF(FORECAST($C301,M$305:M$316,$C$305:$C$316)&lt;0,0,
IF(FORECAST($C301,M$305:M$316,$C$305:$C$316)&gt;100,100,
FORECAST($C301,M$305:M$316,$C$305:$C$316))))</f>
        <v>3.0133839116131753</v>
      </c>
      <c r="N301" s="224">
        <f ca="true">IF(MAX(C305:C316)-MIN(C305:C316)&lt;5,AVERAGEIF(C305:C316,"&gt;0",N305:N316),
IF(FORECAST($C301,N$305:N$316,$C$305:$C$316)&lt;0,0,
IF(FORECAST($C301,N$305:N$316,$C$305:$C$316)&gt;100,100,
FORECAST($C301,N$305:N$316,$C$305:$C$316))))</f>
        <v>52.423922940396324</v>
      </c>
      <c r="O301" s="225"/>
      <c r="P301" s="226"/>
      <c r="Q301" s="226"/>
      <c r="R301" s="227">
        <f ca="true">IF(MAX(C305:C316)-MIN(C305:C316)&lt;5,AVERAGEIF(C305:C316,"&gt;0",R305:R316),
IF(FORECAST($C301,R$305:R$316,$C$305:$C$316)&lt;0,0,
IF(FORECAST($C301,R$305:R$316,$C$305:$C$316)&gt;100,100,
FORECAST($C301,R$305:R$316,$C$305:$C$316))))</f>
        <v>1.9425644951363239</v>
      </c>
      <c r="S301" s="224">
        <f ca="true">IF(MAX(C305:C316)-MIN(C305:C316)&lt;5,AVERAGEIF(C305:C316,"&gt;0",S305:S316),
IF(FORECAST($C301,S$305:S$316,$C$305:$C$316)&lt;0,0,
IF(FORECAST($C301,S$305:S$316,$C$305:$C$316)&gt;100,100,
FORECAST($C301,S$305:S$316,$C$305:$C$316))))</f>
        <v>51.060722183631242</v>
      </c>
      <c r="T301" s="225"/>
      <c r="U301" s="226"/>
      <c r="V301" s="226"/>
      <c r="W301" s="227">
        <f ca="true">IF(MAX(C305:C316)-MIN(C305:C316)&lt;5,AVERAGEIF(C305:C316,"&gt;0",W305:W316),
IF(FORECAST($C301,W$305:W$316,$C$305:$C$316)&lt;0,0,
IF(FORECAST($C301,W$305:W$316,$C$305:$C$316)&gt;100,100,
FORECAST($C301,W$305:W$316,$C$305:$C$316))))</f>
        <v>1.5987246118303915</v>
      </c>
      <c r="X301" s="224">
        <f ca="true">IF(MAX(C305:C316)-MIN(C305:C316)&lt;5,AVERAGEIF(C305:C316,"&gt;0",X305:X316),
IF(FORECAST($C301,X$305:X$316,$C$305:$C$316)&lt;0,0,
IF(FORECAST($C301,X$305:X$316,$C$305:$C$316)&gt;100,100,
FORECAST($C301,X$305:X$316,$C$305:$C$316))))</f>
        <v>55.081779169061519</v>
      </c>
      <c r="Y301" s="225"/>
      <c r="Z301" s="226"/>
      <c r="AA301" s="226"/>
      <c r="AB301" s="227">
        <f ca="true">IF(MAX(C305:C316)-MIN(C305:C316)&lt;5,AVERAGEIF(C305:C316,"&gt;0",AB305:AB316),
IF(FORECAST($C301,AB$305:AB$316,$C$305:$C$316)&lt;0,0,
IF(FORECAST($C301,AB$305:AB$316,$C$305:$C$316)&gt;100,100,
FORECAST($C301,AB$305:AB$316,$C$305:$C$316))))</f>
        <v>0.76485937665071191</v>
      </c>
    </row>
    <row r="302" hidden="true" x14ac:dyDescent="0.2">
      <c r="A302" s="751"/>
      <c r="B302" s="752"/>
      <c r="C302" s="202">
        <f>MaxRegYear(C300,C305:C316)</f>
        <v>2019</v>
      </c>
      <c r="D302" s="228">
        <f ca="true">IF(MAX(C305:C316)-MIN(C305:C316)&lt;5,AVERAGEIF(C305:C316,"&gt;0",D305:D316),
IF(FORECAST($C302,D$305:D$316,$C$305:$C$316)&lt;0,0,
IF(FORECAST($C302,D$305:D$316,$C$305:$C$316)&gt;100,100,
FORECAST($C302,D$305:D$316,$C$305:$C$316))))</f>
        <v>35.685559642714907</v>
      </c>
      <c r="E302" s="229"/>
      <c r="F302" s="230"/>
      <c r="G302" s="230"/>
      <c r="H302" s="231">
        <f ca="true">IF(MAX(C305:C316)-MIN(C305:C316)&lt;5,AVERAGEIF(C305:C316,"&gt;0",H305:H316),
IF(FORECAST($C302,H$305:H$316,$C$305:$C$316)&lt;0,0,
IF(FORECAST($C302,H$305:H$316,$C$305:$C$316)&gt;100,100,
FORECAST($C302,H$305:H$316,$C$305:$C$316))))</f>
        <v>7.1386490397784428</v>
      </c>
      <c r="I302" s="228">
        <f ca="true">IF(MAX(C305:C316)-MIN(C305:C316)&lt;5,AVERAGEIF(C305:C316,"&gt;0",I305:I316),
IF(FORECAST($C302,I$305:I$316,$C$305:$C$316)&lt;0,0,
IF(FORECAST($C302,I$305:I$316,$C$305:$C$316)&gt;100,100,
FORECAST($C302,I$305:I$316,$C$305:$C$316))))</f>
        <v>48.105048731634099</v>
      </c>
      <c r="J302" s="229"/>
      <c r="K302" s="230"/>
      <c r="L302" s="230"/>
      <c r="M302" s="231">
        <f ca="true">IF(MAX(C305:C316)-MIN(C305:C316)&lt;5,AVERAGEIF(C305:C316,"&gt;0",M305:M316),
IF(FORECAST($C302,M$305:M$316,$C$305:$C$316)&lt;0,0,
IF(FORECAST($C302,M$305:M$316,$C$305:$C$316)&gt;100,100,
FORECAST($C302,M$305:M$316,$C$305:$C$316))))</f>
        <v>2.1245198837941928</v>
      </c>
      <c r="N302" s="228">
        <f ca="true">IF(MAX(C305:C316)-MIN(C305:C316)&lt;5,AVERAGEIF(C305:C316,"&gt;0",N305:N316),
IF(FORECAST($C302,N$305:N$316,$C$305:$C$316)&lt;0,0,
IF(FORECAST($C302,N$305:N$316,$C$305:$C$316)&gt;100,100,
FORECAST($C302,N$305:N$316,$C$305:$C$316))))</f>
        <v>52.20888050414186</v>
      </c>
      <c r="O302" s="229"/>
      <c r="P302" s="230"/>
      <c r="Q302" s="230"/>
      <c r="R302" s="231">
        <f ca="true">IF(MAX(C305:C316)-MIN(C305:C316)&lt;5,AVERAGEIF(C305:C316,"&gt;0",R305:R316),
IF(FORECAST($C302,R$305:R$316,$C$305:$C$316)&lt;0,0,
IF(FORECAST($C302,R$305:R$316,$C$305:$C$316)&gt;100,100,
FORECAST($C302,R$305:R$316,$C$305:$C$316))))</f>
        <v>1.3825111652653845</v>
      </c>
      <c r="S302" s="228">
        <f ca="true">IF(MAX(C305:C316)-MIN(C305:C316)&lt;5,AVERAGEIF(C305:C316,"&gt;0",S305:S316),
IF(FORECAST($C302,S$305:S$316,$C$305:$C$316)&lt;0,0,
IF(FORECAST($C302,S$305:S$316,$C$305:$C$316)&gt;100,100,
FORECAST($C302,S$305:S$316,$C$305:$C$316))))</f>
        <v>61.658569861660226</v>
      </c>
      <c r="T302" s="229"/>
      <c r="U302" s="230"/>
      <c r="V302" s="230"/>
      <c r="W302" s="231">
        <f ca="true">IF(MAX(C305:C316)-MIN(C305:C316)&lt;5,AVERAGEIF(C305:C316,"&gt;0",W305:W316),
IF(FORECAST($C302,W$305:W$316,$C$305:$C$316)&lt;0,0,
IF(FORECAST($C302,W$305:W$316,$C$305:$C$316)&gt;100,100,
FORECAST($C302,W$305:W$316,$C$305:$C$316))))</f>
        <v>0.4367461890324762</v>
      </c>
      <c r="X302" s="228">
        <f ca="true">IF(MAX(C305:C316)-MIN(C305:C316)&lt;5,AVERAGEIF(C305:C316,"&gt;0",X305:X316),
IF(FORECAST($C302,X$305:X$316,$C$305:$C$316)&lt;0,0,
IF(FORECAST($C302,X$305:X$316,$C$305:$C$316)&gt;100,100,
FORECAST($C302,X$305:X$316,$C$305:$C$316))))</f>
        <v>77.525573085355518</v>
      </c>
      <c r="Y302" s="229"/>
      <c r="Z302" s="230"/>
      <c r="AA302" s="230"/>
      <c r="AB302" s="231">
        <f ca="true">IF(MAX(C305:C316)-MIN(C305:C316)&lt;5,AVERAGEIF(C305:C316,"&gt;0",AB305:AB316),
IF(FORECAST($C302,AB$305:AB$316,$C$305:$C$316)&lt;0,0,
IF(FORECAST($C302,AB$305:AB$316,$C$305:$C$316)&gt;100,100,
FORECAST($C302,AB$305:AB$316,$C$305:$C$316))))</f>
        <v>0.27353020796599026</v>
      </c>
    </row>
    <row r="303" ht="9" customHeight="true" x14ac:dyDescent="0.2">
      <c r="D303" s="232"/>
      <c r="I303" s="232"/>
      <c r="K303" s="192"/>
      <c r="L303" s="192"/>
      <c r="N303" s="232"/>
      <c r="P303" s="192"/>
      <c r="Q303" s="192"/>
      <c r="S303" s="232"/>
      <c r="U303" s="192"/>
      <c r="V303" s="192"/>
      <c r="X303" s="232"/>
      <c r="Z303" s="192"/>
      <c r="AA303" s="192"/>
      <c r="AB303" s="233"/>
    </row>
    <row r="304" ht="22.5" customHeight="true" x14ac:dyDescent="0.2">
      <c r="B304" s="255" t="s">
        <v>8</v>
      </c>
      <c r="C304" s="235" t="s">
        <v>9</v>
      </c>
      <c r="D304" s="236" t="s">
        <v>14</v>
      </c>
      <c r="E304" s="196" t="s">
        <v>26</v>
      </c>
      <c r="F304" s="237"/>
      <c r="G304" s="237"/>
      <c r="H304" s="238" t="s">
        <v>19</v>
      </c>
      <c r="I304" s="236" t="s">
        <v>14</v>
      </c>
      <c r="J304" s="196" t="s">
        <v>26</v>
      </c>
      <c r="K304" s="237"/>
      <c r="L304" s="237"/>
      <c r="M304" s="238" t="s">
        <v>19</v>
      </c>
      <c r="N304" s="236" t="s">
        <v>14</v>
      </c>
      <c r="O304" s="196" t="s">
        <v>26</v>
      </c>
      <c r="P304" s="237"/>
      <c r="Q304" s="237"/>
      <c r="R304" s="238" t="s">
        <v>19</v>
      </c>
      <c r="S304" s="236" t="s">
        <v>14</v>
      </c>
      <c r="T304" s="196" t="s">
        <v>26</v>
      </c>
      <c r="U304" s="237"/>
      <c r="V304" s="237"/>
      <c r="W304" s="238" t="s">
        <v>19</v>
      </c>
      <c r="X304" s="236" t="s">
        <v>14</v>
      </c>
      <c r="Y304" s="196" t="s">
        <v>26</v>
      </c>
      <c r="Z304" s="237"/>
      <c r="AA304" s="237"/>
      <c r="AB304" s="238" t="s">
        <v>19</v>
      </c>
      <c r="AD304" s="239"/>
    </row>
    <row r="305" x14ac:dyDescent="0.2">
      <c r="A305" s="240"/>
      <c r="B305" s="478" t="s">
        <v>180</v>
      </c>
      <c r="C305" s="479">
        <v>2005</v>
      </c>
      <c r="D305" s="154">
        <f t="shared" ref="D305:D316" ca="true" si="45">IF(ISERROR(INDIRECT(CONCATENATE($B305,"!M122"))),"",INDIRECT(CONCATENATE($B305,"!M122")))</f>
        <v>47.234477417226614</v>
      </c>
      <c r="E305" s="244">
        <f t="shared" ref="E305:E316" ca="true" si="46">IF(ISERROR(INDIRECT(CONCATENATE($B305,"!M129"))),"",INDIRECT(CONCATENATE($B305,"!M129")))</f>
        <v>86.374131179708257</v>
      </c>
      <c r="F305" s="242"/>
      <c r="G305" s="242"/>
      <c r="H305" s="243">
        <f t="shared" ref="H305:H316" ca="true" si="47">IF(ISERROR(INDIRECT(CONCATENATE($B305,"!M127"))),"",INDIRECT(CONCATENATE($B305,"!M127")))</f>
        <v>9.1745659448523735</v>
      </c>
      <c r="I305" s="154">
        <f t="shared" ref="I305:I316" ca="true" si="48">IF(ISERROR(INDIRECT(CONCATENATE($B305,"!N122"))),"",INDIRECT(CONCATENATE($B305,"!N122")))</f>
        <v>49.183064857124705</v>
      </c>
      <c r="J305" s="241">
        <f t="shared" ref="J305:J316" ca="true" si="49">IF(ISERROR(INDIRECT(CONCATENATE($B305,"!N129"))),"",INDIRECT(CONCATENATE($B305,"!N129")))</f>
        <v>87.36773742685331</v>
      </c>
      <c r="K305" s="242"/>
      <c r="L305" s="242"/>
      <c r="M305" s="243">
        <f t="shared" ref="M305:M316" ca="true" si="50">IF(ISERROR(INDIRECT(CONCATENATE($B305,"!N127"))),"",INDIRECT(CONCATENATE($B305,"!N127")))</f>
        <v>3.2056930033016391</v>
      </c>
      <c r="N305" s="154">
        <f t="shared" ref="N305:N316" ca="true" si="51">IF(ISERROR(INDIRECT(CONCATENATE($B305,"!O122"))),"",INDIRECT(CONCATENATE($B305,"!O122")))</f>
        <v>51.721242864139398</v>
      </c>
      <c r="O305" s="241">
        <f t="shared" ref="O305:O316" ca="true" si="52">IF(ISERROR(INDIRECT(CONCATENATE($B305,"!O129"))),"",INDIRECT(CONCATENATE($B305,"!O129")))</f>
        <v>88.717723231589773</v>
      </c>
      <c r="P305" s="242"/>
      <c r="Q305" s="242"/>
      <c r="R305" s="243">
        <f t="shared" ref="R305:R316" ca="true" si="53">IF(ISERROR(INDIRECT(CONCATENATE($B305,"!O127"))),"",INDIRECT(CONCATENATE($B305,"!O127")))</f>
        <v>1.7747464643132296</v>
      </c>
      <c r="S305" s="154">
        <f t="shared" ref="S305:S316" ca="true" si="54">IF(ISERROR(INDIRECT(CONCATENATE($B305,"!P122"))),"",INDIRECT(CONCATENATE($B305,"!P122")))</f>
        <v>53.026688142810158</v>
      </c>
      <c r="T305" s="241">
        <f t="shared" ref="T305:T316" ca="true" si="55">IF(ISERROR(INDIRECT(CONCATENATE($B305,"!P129"))),"",INDIRECT(CONCATENATE($B305,"!P129")))</f>
        <v>90.529592422971319</v>
      </c>
      <c r="U305" s="242"/>
      <c r="V305" s="242"/>
      <c r="W305" s="243">
        <f t="shared" ref="W305:W316" ca="true" si="56">IF(ISERROR(INDIRECT(CONCATENATE($B305,"!P127"))),"",INDIRECT(CONCATENATE($B305,"!P127")))</f>
        <v>1.2785958744805204</v>
      </c>
      <c r="X305" s="154">
        <f t="shared" ref="X305:X316" ca="true" si="57">IF(ISERROR(INDIRECT(CONCATENATE($B305,"!Q122"))),"",INDIRECT(CONCATENATE($B305,"!Q122")))</f>
        <v>59.310340191761647</v>
      </c>
      <c r="Y305" s="241">
        <f t="shared" ref="Y305:Y316" ca="true" si="58">IF(ISERROR(INDIRECT(CONCATENATE($B305,"!Q129"))),"",INDIRECT(CONCATENATE($B305,"!Q129")))</f>
        <v>89.415887699439367</v>
      </c>
      <c r="Z305" s="242"/>
      <c r="AA305" s="242"/>
      <c r="AB305" s="243">
        <f t="shared" ref="AB305:AB316" ca="true" si="59">IF(ISERROR(INDIRECT(CONCATENATE($B305,"!Q2127"))),"",INDIRECT(CONCATENATE($B305,"!Q127")))</f>
        <v>0.44824936134197374</v>
      </c>
    </row>
    <row r="306" x14ac:dyDescent="0.2">
      <c r="A306" s="240"/>
      <c r="B306" s="480" t="s">
        <v>308</v>
      </c>
      <c r="C306" s="481">
        <v>2010</v>
      </c>
      <c r="D306" s="155">
        <f t="shared" ca="true" si="45"/>
        <v>25.570620553094031</v>
      </c>
      <c r="E306" s="244">
        <f t="shared" ca="true" si="46"/>
        <v>88.431545933376924</v>
      </c>
      <c r="F306" s="242"/>
      <c r="G306" s="242"/>
      <c r="H306" s="245">
        <f t="shared" ca="true" si="47"/>
        <v>8.8126658282346799</v>
      </c>
      <c r="I306" s="155">
        <f t="shared" ca="true" si="48"/>
        <v>34.234721548345433</v>
      </c>
      <c r="J306" s="244">
        <f t="shared" ca="true" si="49"/>
        <v>91.41293768876109</v>
      </c>
      <c r="K306" s="242"/>
      <c r="L306" s="242"/>
      <c r="M306" s="245">
        <f t="shared" ca="true" si="50"/>
        <v>2.0131194500503544</v>
      </c>
      <c r="N306" s="155">
        <f t="shared" ca="true" si="51"/>
        <v>38.55831454400095</v>
      </c>
      <c r="O306" s="244">
        <f t="shared" ca="true" si="52"/>
        <v>89.191856692489907</v>
      </c>
      <c r="P306" s="242"/>
      <c r="Q306" s="242"/>
      <c r="R306" s="245">
        <f t="shared" ca="true" si="53"/>
        <v>1.5811930370405514</v>
      </c>
      <c r="S306" s="155">
        <f t="shared" ca="true" si="54"/>
        <v>40.98838923961879</v>
      </c>
      <c r="T306" s="244">
        <f t="shared" ca="true" si="55"/>
        <v>90.468206825401708</v>
      </c>
      <c r="U306" s="242"/>
      <c r="V306" s="242"/>
      <c r="W306" s="245">
        <f t="shared" ca="true" si="56"/>
        <v>1.7109290236497641</v>
      </c>
      <c r="X306" s="155">
        <f t="shared" ca="true" si="57"/>
        <v>54.29498959301857</v>
      </c>
      <c r="Y306" s="244">
        <f t="shared" ca="true" si="58"/>
        <v>87.310424435524212</v>
      </c>
      <c r="Z306" s="242"/>
      <c r="AA306" s="242"/>
      <c r="AB306" s="245">
        <f t="shared" ca="true" si="59"/>
        <v>0.99769215746988849</v>
      </c>
    </row>
    <row r="307" x14ac:dyDescent="0.2">
      <c r="A307" s="240"/>
      <c r="B307" s="480" t="s">
        <v>371</v>
      </c>
      <c r="C307" s="481">
        <v>2012</v>
      </c>
      <c r="D307" s="155">
        <f t="shared" ca="true" si="45"/>
        <v>65.624200066099817</v>
      </c>
      <c r="E307" s="244">
        <f t="shared" ca="true" si="46"/>
        <v>83.219016197464796</v>
      </c>
      <c r="F307" s="242"/>
      <c r="G307" s="242"/>
      <c r="H307" s="245">
        <f t="shared" ca="true" si="47"/>
        <v>7.4592476025656937</v>
      </c>
      <c r="I307" s="155">
        <f t="shared" ca="true" si="48"/>
        <v>73.209774542211704</v>
      </c>
      <c r="J307" s="244">
        <f t="shared" ca="true" si="49"/>
        <v>82.016097746266524</v>
      </c>
      <c r="K307" s="242"/>
      <c r="L307" s="242"/>
      <c r="M307" s="245">
        <f t="shared" ca="true" si="50"/>
        <v>2.6411378967158066</v>
      </c>
      <c r="N307" s="155">
        <f t="shared" ca="true" si="51"/>
        <v>73.205019284891108</v>
      </c>
      <c r="O307" s="244">
        <f t="shared" ca="true" si="52"/>
        <v>85.26334503309991</v>
      </c>
      <c r="P307" s="242"/>
      <c r="Q307" s="242"/>
      <c r="R307" s="245">
        <f t="shared" ca="true" si="53"/>
        <v>2.0251691488862651</v>
      </c>
      <c r="S307" s="155">
        <f t="shared" ca="true" si="54"/>
        <v>76.075495328312854</v>
      </c>
      <c r="T307" s="244">
        <f t="shared" ca="true" si="55"/>
        <v>91.992755806403352</v>
      </c>
      <c r="U307" s="242"/>
      <c r="V307" s="242"/>
      <c r="W307" s="245">
        <f t="shared" ca="true" si="56"/>
        <v>0.49602923129605314</v>
      </c>
      <c r="X307" s="155">
        <f t="shared" ca="true" si="57"/>
        <v>79.139334147575838</v>
      </c>
      <c r="Y307" s="244">
        <f t="shared" ca="true" si="58"/>
        <v>89.074412920726857</v>
      </c>
      <c r="Z307" s="242"/>
      <c r="AA307" s="242"/>
      <c r="AB307" s="245">
        <f t="shared" ca="true" si="59"/>
        <v>0.47404699643487863</v>
      </c>
      <c r="AD307" s="246"/>
    </row>
    <row r="308" x14ac:dyDescent="0.2">
      <c r="A308" s="240"/>
      <c r="B308" s="480" t="s">
        <v>458</v>
      </c>
      <c r="C308" s="481">
        <v>2017</v>
      </c>
      <c r="D308" s="155">
        <f t="shared" ca="true" si="45"/>
        <v>30.475423756540732</v>
      </c>
      <c r="E308" s="244">
        <f t="shared" ca="true" si="46"/>
        <v>86.038279507725306</v>
      </c>
      <c r="F308" s="242"/>
      <c r="G308" s="242"/>
      <c r="H308" s="245">
        <f t="shared" ca="true" si="47"/>
        <v>7.6497243857487627</v>
      </c>
      <c r="I308" s="155">
        <f t="shared" ca="true" si="48"/>
        <v>40.76917921503555</v>
      </c>
      <c r="J308" s="244">
        <f t="shared" ca="true" si="49"/>
        <v>85.907431169277345</v>
      </c>
      <c r="K308" s="242"/>
      <c r="L308" s="242"/>
      <c r="M308" s="245">
        <f t="shared" ca="true" si="50"/>
        <v>2.4158572407469334</v>
      </c>
      <c r="N308" s="155">
        <f t="shared" ca="true" si="51"/>
        <v>45.781030196044888</v>
      </c>
      <c r="O308" s="244">
        <f t="shared" ca="true" si="52"/>
        <v>89.601455886205613</v>
      </c>
      <c r="P308" s="242"/>
      <c r="Q308" s="242"/>
      <c r="R308" s="245">
        <f t="shared" ca="true" si="53"/>
        <v>1.2690426705634223</v>
      </c>
      <c r="S308" s="155">
        <f t="shared" ca="true" si="54"/>
        <v>55.348011379841807</v>
      </c>
      <c r="T308" s="244">
        <f t="shared" ca="true" si="55"/>
        <v>91.044564048466555</v>
      </c>
      <c r="U308" s="242"/>
      <c r="V308" s="242"/>
      <c r="W308" s="245">
        <f t="shared" ca="true" si="56"/>
        <v>0.5853874722994068</v>
      </c>
      <c r="X308" s="155">
        <f t="shared" ca="true" si="57"/>
        <v>72.470040576478425</v>
      </c>
      <c r="Y308" s="244">
        <f t="shared" ca="true" si="58"/>
        <v>89.637363642789694</v>
      </c>
      <c r="Z308" s="242"/>
      <c r="AA308" s="242"/>
      <c r="AB308" s="245">
        <f t="shared" ca="true" si="59"/>
        <v>0.15679065398666467</v>
      </c>
    </row>
    <row r="309" x14ac:dyDescent="0.2">
      <c r="A309" s="240"/>
      <c r="B309" s="480"/>
      <c r="C309" s="481"/>
      <c r="D309" s="155" t="str">
        <f t="shared" ca="true" si="45"/>
        <v/>
      </c>
      <c r="E309" s="244" t="str">
        <f t="shared" ca="true" si="46"/>
        <v/>
      </c>
      <c r="F309" s="242"/>
      <c r="G309" s="242"/>
      <c r="H309" s="245" t="str">
        <f t="shared" ca="true" si="47"/>
        <v/>
      </c>
      <c r="I309" s="155" t="str">
        <f t="shared" ca="true" si="48"/>
        <v/>
      </c>
      <c r="J309" s="244" t="str">
        <f t="shared" ca="true" si="49"/>
        <v/>
      </c>
      <c r="K309" s="242"/>
      <c r="L309" s="242"/>
      <c r="M309" s="245" t="str">
        <f t="shared" ca="true" si="50"/>
        <v/>
      </c>
      <c r="N309" s="155" t="str">
        <f t="shared" ca="true" si="51"/>
        <v/>
      </c>
      <c r="O309" s="244" t="str">
        <f t="shared" ca="true" si="52"/>
        <v/>
      </c>
      <c r="P309" s="242"/>
      <c r="Q309" s="242"/>
      <c r="R309" s="245" t="str">
        <f t="shared" ca="true" si="53"/>
        <v/>
      </c>
      <c r="S309" s="155" t="str">
        <f t="shared" ca="true" si="54"/>
        <v/>
      </c>
      <c r="T309" s="244" t="str">
        <f t="shared" ca="true" si="55"/>
        <v/>
      </c>
      <c r="U309" s="242"/>
      <c r="V309" s="242"/>
      <c r="W309" s="245" t="str">
        <f t="shared" ca="true" si="56"/>
        <v/>
      </c>
      <c r="X309" s="155" t="str">
        <f t="shared" ca="true" si="57"/>
        <v/>
      </c>
      <c r="Y309" s="244" t="str">
        <f t="shared" ca="true" si="58"/>
        <v/>
      </c>
      <c r="Z309" s="242"/>
      <c r="AA309" s="242"/>
      <c r="AB309" s="245" t="str">
        <f t="shared" ca="true" si="59"/>
        <v/>
      </c>
    </row>
    <row r="310" x14ac:dyDescent="0.2">
      <c r="A310" s="240"/>
      <c r="B310" s="480"/>
      <c r="C310" s="481"/>
      <c r="D310" s="155" t="str">
        <f t="shared" ca="true" si="45"/>
        <v/>
      </c>
      <c r="E310" s="244" t="str">
        <f t="shared" ca="true" si="46"/>
        <v/>
      </c>
      <c r="F310" s="242"/>
      <c r="G310" s="242"/>
      <c r="H310" s="245" t="str">
        <f t="shared" ca="true" si="47"/>
        <v/>
      </c>
      <c r="I310" s="155" t="str">
        <f t="shared" ca="true" si="48"/>
        <v/>
      </c>
      <c r="J310" s="244" t="str">
        <f t="shared" ca="true" si="49"/>
        <v/>
      </c>
      <c r="K310" s="242"/>
      <c r="L310" s="242"/>
      <c r="M310" s="245" t="str">
        <f t="shared" ca="true" si="50"/>
        <v/>
      </c>
      <c r="N310" s="155" t="str">
        <f t="shared" ca="true" si="51"/>
        <v/>
      </c>
      <c r="O310" s="244" t="str">
        <f t="shared" ca="true" si="52"/>
        <v/>
      </c>
      <c r="P310" s="242"/>
      <c r="Q310" s="242"/>
      <c r="R310" s="245" t="str">
        <f t="shared" ca="true" si="53"/>
        <v/>
      </c>
      <c r="S310" s="155" t="str">
        <f t="shared" ca="true" si="54"/>
        <v/>
      </c>
      <c r="T310" s="244" t="str">
        <f t="shared" ca="true" si="55"/>
        <v/>
      </c>
      <c r="U310" s="242"/>
      <c r="V310" s="242"/>
      <c r="W310" s="245" t="str">
        <f t="shared" ca="true" si="56"/>
        <v/>
      </c>
      <c r="X310" s="155" t="str">
        <f t="shared" ca="true" si="57"/>
        <v/>
      </c>
      <c r="Y310" s="244" t="str">
        <f t="shared" ca="true" si="58"/>
        <v/>
      </c>
      <c r="Z310" s="242"/>
      <c r="AA310" s="242"/>
      <c r="AB310" s="245" t="str">
        <f t="shared" ca="true" si="59"/>
        <v/>
      </c>
    </row>
    <row r="311" x14ac:dyDescent="0.2">
      <c r="A311" s="240"/>
      <c r="B311" s="480"/>
      <c r="C311" s="481"/>
      <c r="D311" s="155" t="str">
        <f t="shared" ca="true" si="45"/>
        <v/>
      </c>
      <c r="E311" s="244" t="str">
        <f t="shared" ca="true" si="46"/>
        <v/>
      </c>
      <c r="F311" s="242"/>
      <c r="G311" s="242"/>
      <c r="H311" s="245" t="str">
        <f t="shared" ca="true" si="47"/>
        <v/>
      </c>
      <c r="I311" s="155" t="str">
        <f t="shared" ca="true" si="48"/>
        <v/>
      </c>
      <c r="J311" s="244" t="str">
        <f t="shared" ca="true" si="49"/>
        <v/>
      </c>
      <c r="K311" s="242"/>
      <c r="L311" s="242"/>
      <c r="M311" s="245" t="str">
        <f t="shared" ca="true" si="50"/>
        <v/>
      </c>
      <c r="N311" s="155" t="str">
        <f t="shared" ca="true" si="51"/>
        <v/>
      </c>
      <c r="O311" s="244" t="str">
        <f t="shared" ca="true" si="52"/>
        <v/>
      </c>
      <c r="P311" s="242"/>
      <c r="Q311" s="242"/>
      <c r="R311" s="245" t="str">
        <f t="shared" ca="true" si="53"/>
        <v/>
      </c>
      <c r="S311" s="155" t="str">
        <f t="shared" ca="true" si="54"/>
        <v/>
      </c>
      <c r="T311" s="244" t="str">
        <f t="shared" ca="true" si="55"/>
        <v/>
      </c>
      <c r="U311" s="242"/>
      <c r="V311" s="242"/>
      <c r="W311" s="245" t="str">
        <f t="shared" ca="true" si="56"/>
        <v/>
      </c>
      <c r="X311" s="155" t="str">
        <f t="shared" ca="true" si="57"/>
        <v/>
      </c>
      <c r="Y311" s="244" t="str">
        <f t="shared" ca="true" si="58"/>
        <v/>
      </c>
      <c r="Z311" s="242"/>
      <c r="AA311" s="242"/>
      <c r="AB311" s="245" t="str">
        <f t="shared" ca="true" si="59"/>
        <v/>
      </c>
    </row>
    <row r="312" x14ac:dyDescent="0.2">
      <c r="A312" s="240"/>
      <c r="B312" s="480"/>
      <c r="C312" s="481"/>
      <c r="D312" s="155" t="str">
        <f t="shared" ca="true" si="45"/>
        <v/>
      </c>
      <c r="E312" s="244" t="str">
        <f t="shared" ca="true" si="46"/>
        <v/>
      </c>
      <c r="F312" s="242"/>
      <c r="G312" s="242"/>
      <c r="H312" s="245" t="str">
        <f t="shared" ca="true" si="47"/>
        <v/>
      </c>
      <c r="I312" s="155" t="str">
        <f t="shared" ca="true" si="48"/>
        <v/>
      </c>
      <c r="J312" s="244" t="str">
        <f t="shared" ca="true" si="49"/>
        <v/>
      </c>
      <c r="K312" s="242"/>
      <c r="L312" s="242"/>
      <c r="M312" s="245" t="str">
        <f t="shared" ca="true" si="50"/>
        <v/>
      </c>
      <c r="N312" s="155" t="str">
        <f t="shared" ca="true" si="51"/>
        <v/>
      </c>
      <c r="O312" s="244" t="str">
        <f t="shared" ca="true" si="52"/>
        <v/>
      </c>
      <c r="P312" s="242"/>
      <c r="Q312" s="242"/>
      <c r="R312" s="245" t="str">
        <f t="shared" ca="true" si="53"/>
        <v/>
      </c>
      <c r="S312" s="155" t="str">
        <f t="shared" ca="true" si="54"/>
        <v/>
      </c>
      <c r="T312" s="244" t="str">
        <f t="shared" ca="true" si="55"/>
        <v/>
      </c>
      <c r="U312" s="242"/>
      <c r="V312" s="242"/>
      <c r="W312" s="245" t="str">
        <f t="shared" ca="true" si="56"/>
        <v/>
      </c>
      <c r="X312" s="155" t="str">
        <f t="shared" ca="true" si="57"/>
        <v/>
      </c>
      <c r="Y312" s="244" t="str">
        <f t="shared" ca="true" si="58"/>
        <v/>
      </c>
      <c r="Z312" s="242"/>
      <c r="AA312" s="242"/>
      <c r="AB312" s="245" t="str">
        <f t="shared" ca="true" si="59"/>
        <v/>
      </c>
    </row>
    <row r="313" x14ac:dyDescent="0.2">
      <c r="A313" s="240"/>
      <c r="B313" s="480"/>
      <c r="C313" s="481"/>
      <c r="D313" s="155" t="str">
        <f t="shared" ca="true" si="45"/>
        <v/>
      </c>
      <c r="E313" s="244" t="str">
        <f t="shared" ca="true" si="46"/>
        <v/>
      </c>
      <c r="F313" s="242"/>
      <c r="G313" s="242"/>
      <c r="H313" s="245" t="str">
        <f t="shared" ca="true" si="47"/>
        <v/>
      </c>
      <c r="I313" s="155" t="str">
        <f t="shared" ca="true" si="48"/>
        <v/>
      </c>
      <c r="J313" s="244" t="str">
        <f t="shared" ca="true" si="49"/>
        <v/>
      </c>
      <c r="K313" s="242"/>
      <c r="L313" s="242"/>
      <c r="M313" s="245" t="str">
        <f t="shared" ca="true" si="50"/>
        <v/>
      </c>
      <c r="N313" s="155" t="str">
        <f t="shared" ca="true" si="51"/>
        <v/>
      </c>
      <c r="O313" s="244" t="str">
        <f t="shared" ca="true" si="52"/>
        <v/>
      </c>
      <c r="P313" s="242"/>
      <c r="Q313" s="242"/>
      <c r="R313" s="245" t="str">
        <f t="shared" ca="true" si="53"/>
        <v/>
      </c>
      <c r="S313" s="155" t="str">
        <f t="shared" ca="true" si="54"/>
        <v/>
      </c>
      <c r="T313" s="244" t="str">
        <f t="shared" ca="true" si="55"/>
        <v/>
      </c>
      <c r="U313" s="242"/>
      <c r="V313" s="242"/>
      <c r="W313" s="245" t="str">
        <f t="shared" ca="true" si="56"/>
        <v/>
      </c>
      <c r="X313" s="155" t="str">
        <f t="shared" ca="true" si="57"/>
        <v/>
      </c>
      <c r="Y313" s="244" t="str">
        <f t="shared" ca="true" si="58"/>
        <v/>
      </c>
      <c r="Z313" s="242"/>
      <c r="AA313" s="242"/>
      <c r="AB313" s="245" t="str">
        <f t="shared" ca="true" si="59"/>
        <v/>
      </c>
    </row>
    <row r="314" x14ac:dyDescent="0.2">
      <c r="A314" s="240"/>
      <c r="B314" s="480"/>
      <c r="C314" s="481"/>
      <c r="D314" s="155" t="str">
        <f t="shared" ca="true" si="45"/>
        <v/>
      </c>
      <c r="E314" s="244" t="str">
        <f t="shared" ca="true" si="46"/>
        <v/>
      </c>
      <c r="F314" s="242"/>
      <c r="G314" s="242"/>
      <c r="H314" s="245" t="str">
        <f t="shared" ca="true" si="47"/>
        <v/>
      </c>
      <c r="I314" s="155" t="str">
        <f t="shared" ca="true" si="48"/>
        <v/>
      </c>
      <c r="J314" s="244" t="str">
        <f t="shared" ca="true" si="49"/>
        <v/>
      </c>
      <c r="K314" s="242"/>
      <c r="L314" s="242"/>
      <c r="M314" s="245" t="str">
        <f t="shared" ca="true" si="50"/>
        <v/>
      </c>
      <c r="N314" s="155" t="str">
        <f t="shared" ca="true" si="51"/>
        <v/>
      </c>
      <c r="O314" s="244" t="str">
        <f t="shared" ca="true" si="52"/>
        <v/>
      </c>
      <c r="P314" s="242"/>
      <c r="Q314" s="242"/>
      <c r="R314" s="245" t="str">
        <f t="shared" ca="true" si="53"/>
        <v/>
      </c>
      <c r="S314" s="155" t="str">
        <f t="shared" ca="true" si="54"/>
        <v/>
      </c>
      <c r="T314" s="244" t="str">
        <f t="shared" ca="true" si="55"/>
        <v/>
      </c>
      <c r="U314" s="242"/>
      <c r="V314" s="242"/>
      <c r="W314" s="245" t="str">
        <f t="shared" ca="true" si="56"/>
        <v/>
      </c>
      <c r="X314" s="155" t="str">
        <f t="shared" ca="true" si="57"/>
        <v/>
      </c>
      <c r="Y314" s="244" t="str">
        <f t="shared" ca="true" si="58"/>
        <v/>
      </c>
      <c r="Z314" s="242"/>
      <c r="AA314" s="242"/>
      <c r="AB314" s="245" t="str">
        <f t="shared" ca="true" si="59"/>
        <v/>
      </c>
    </row>
    <row r="315" x14ac:dyDescent="0.2">
      <c r="A315" s="240"/>
      <c r="B315" s="480"/>
      <c r="C315" s="481"/>
      <c r="D315" s="155" t="str">
        <f t="shared" ca="true" si="45"/>
        <v/>
      </c>
      <c r="E315" s="244" t="str">
        <f t="shared" ca="true" si="46"/>
        <v/>
      </c>
      <c r="F315" s="242"/>
      <c r="G315" s="242"/>
      <c r="H315" s="245" t="str">
        <f t="shared" ca="true" si="47"/>
        <v/>
      </c>
      <c r="I315" s="155" t="str">
        <f t="shared" ca="true" si="48"/>
        <v/>
      </c>
      <c r="J315" s="244" t="str">
        <f t="shared" ca="true" si="49"/>
        <v/>
      </c>
      <c r="K315" s="242"/>
      <c r="L315" s="242"/>
      <c r="M315" s="245" t="str">
        <f t="shared" ca="true" si="50"/>
        <v/>
      </c>
      <c r="N315" s="155" t="str">
        <f t="shared" ca="true" si="51"/>
        <v/>
      </c>
      <c r="O315" s="244" t="str">
        <f t="shared" ca="true" si="52"/>
        <v/>
      </c>
      <c r="P315" s="242"/>
      <c r="Q315" s="242"/>
      <c r="R315" s="245" t="str">
        <f t="shared" ca="true" si="53"/>
        <v/>
      </c>
      <c r="S315" s="155" t="str">
        <f t="shared" ca="true" si="54"/>
        <v/>
      </c>
      <c r="T315" s="244" t="str">
        <f t="shared" ca="true" si="55"/>
        <v/>
      </c>
      <c r="U315" s="242"/>
      <c r="V315" s="242"/>
      <c r="W315" s="245" t="str">
        <f t="shared" ca="true" si="56"/>
        <v/>
      </c>
      <c r="X315" s="155" t="str">
        <f t="shared" ca="true" si="57"/>
        <v/>
      </c>
      <c r="Y315" s="244" t="str">
        <f t="shared" ca="true" si="58"/>
        <v/>
      </c>
      <c r="Z315" s="242"/>
      <c r="AA315" s="242"/>
      <c r="AB315" s="245" t="str">
        <f t="shared" ca="true" si="59"/>
        <v/>
      </c>
    </row>
    <row r="316" x14ac:dyDescent="0.2">
      <c r="A316" s="240"/>
      <c r="B316" s="482"/>
      <c r="C316" s="483"/>
      <c r="D316" s="156" t="str">
        <f t="shared" ca="true" si="45"/>
        <v/>
      </c>
      <c r="E316" s="247" t="str">
        <f t="shared" ca="true" si="46"/>
        <v/>
      </c>
      <c r="F316" s="248"/>
      <c r="G316" s="249"/>
      <c r="H316" s="250" t="str">
        <f t="shared" ca="true" si="47"/>
        <v/>
      </c>
      <c r="I316" s="156" t="str">
        <f t="shared" ca="true" si="48"/>
        <v/>
      </c>
      <c r="J316" s="247" t="str">
        <f t="shared" ca="true" si="49"/>
        <v/>
      </c>
      <c r="K316" s="248"/>
      <c r="L316" s="249"/>
      <c r="M316" s="250" t="str">
        <f t="shared" ca="true" si="50"/>
        <v/>
      </c>
      <c r="N316" s="156" t="str">
        <f t="shared" ca="true" si="51"/>
        <v/>
      </c>
      <c r="O316" s="247" t="str">
        <f t="shared" ca="true" si="52"/>
        <v/>
      </c>
      <c r="P316" s="248"/>
      <c r="Q316" s="249"/>
      <c r="R316" s="250" t="str">
        <f t="shared" ca="true" si="53"/>
        <v/>
      </c>
      <c r="S316" s="156" t="str">
        <f t="shared" ca="true" si="54"/>
        <v/>
      </c>
      <c r="T316" s="247" t="str">
        <f t="shared" ca="true" si="55"/>
        <v/>
      </c>
      <c r="U316" s="248"/>
      <c r="V316" s="249"/>
      <c r="W316" s="250" t="str">
        <f t="shared" ca="true" si="56"/>
        <v/>
      </c>
      <c r="X316" s="156" t="str">
        <f t="shared" ca="true" si="57"/>
        <v/>
      </c>
      <c r="Y316" s="247" t="str">
        <f t="shared" ca="true" si="58"/>
        <v/>
      </c>
      <c r="Z316" s="248"/>
      <c r="AA316" s="249"/>
      <c r="AB316" s="250" t="str">
        <f t="shared" ca="true" si="59"/>
        <v/>
      </c>
    </row>
    <row r="317" ht="11.25" customHeight="true" x14ac:dyDescent="0.2"/>
    <row r="318" ht="22.5" customHeight="true" x14ac:dyDescent="0.25">
      <c r="B318" s="756" t="str">
        <f>CONCATENATE("Rural use of sanitation facilities, ",C299,"–",C300)</f>
        <v>Rural use of sanitation facilities, 2000–2020</v>
      </c>
      <c r="C318" s="757"/>
      <c r="D318" s="757"/>
      <c r="E318" s="757"/>
      <c r="F318" s="757"/>
      <c r="G318" s="757"/>
      <c r="H318" s="757"/>
      <c r="I318" s="757"/>
      <c r="J318" s="757"/>
      <c r="K318" s="757"/>
      <c r="L318" s="757"/>
      <c r="N318" s="251"/>
      <c r="O318" s="251"/>
      <c r="P318" s="251"/>
      <c r="Q318" s="251"/>
      <c r="R318" s="251"/>
      <c r="S318" s="739" t="s">
        <v>11</v>
      </c>
      <c r="T318" s="740"/>
      <c r="U318" s="740"/>
      <c r="V318" s="740"/>
      <c r="W318" s="741"/>
      <c r="X318" s="251"/>
      <c r="Y318" s="251"/>
      <c r="Z318" s="251"/>
      <c r="AA318" s="251"/>
      <c r="AB318" s="25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189" customWidth="true"/>
    <col min="6" max="7" width="9" style="192" customWidth="true"/>
    <col min="8" max="38" width="9" style="189" customWidth="true"/>
    <col min="39" max="261" width="9.140625" style="189"/>
    <col min="262" max="262" width="5" style="189" customWidth="true"/>
    <col min="263" max="263" width="13.85546875" style="189" customWidth="true"/>
    <col min="264" max="265" width="6.28515625" style="189" customWidth="true"/>
    <col min="266" max="267" width="7" style="189" customWidth="true"/>
    <col min="268" max="274" width="6.28515625" style="189" customWidth="true"/>
    <col min="275" max="517" width="9.140625" style="189"/>
    <col min="518" max="518" width="5" style="189" customWidth="true"/>
    <col min="519" max="519" width="13.85546875" style="189" customWidth="true"/>
    <col min="520" max="521" width="6.28515625" style="189" customWidth="true"/>
    <col min="522" max="523" width="7" style="189" customWidth="true"/>
    <col min="524" max="530" width="6.28515625" style="189" customWidth="true"/>
    <col min="531" max="773" width="9.140625" style="189"/>
    <col min="774" max="774" width="5" style="189" customWidth="true"/>
    <col min="775" max="775" width="13.85546875" style="189" customWidth="true"/>
    <col min="776" max="777" width="6.28515625" style="189" customWidth="true"/>
    <col min="778" max="779" width="7" style="189" customWidth="true"/>
    <col min="780" max="786" width="6.28515625" style="189" customWidth="true"/>
    <col min="787" max="1029" width="9.140625" style="189"/>
    <col min="1030" max="1030" width="5" style="189" customWidth="true"/>
    <col min="1031" max="1031" width="13.85546875" style="189" customWidth="true"/>
    <col min="1032" max="1033" width="6.28515625" style="189" customWidth="true"/>
    <col min="1034" max="1035" width="7" style="189" customWidth="true"/>
    <col min="1036" max="1042" width="6.28515625" style="189" customWidth="true"/>
    <col min="1043" max="1285" width="9.140625" style="189"/>
    <col min="1286" max="1286" width="5" style="189" customWidth="true"/>
    <col min="1287" max="1287" width="13.85546875" style="189" customWidth="true"/>
    <col min="1288" max="1289" width="6.28515625" style="189" customWidth="true"/>
    <col min="1290" max="1291" width="7" style="189" customWidth="true"/>
    <col min="1292" max="1298" width="6.28515625" style="189" customWidth="true"/>
    <col min="1299" max="1541" width="9.140625" style="189"/>
    <col min="1542" max="1542" width="5" style="189" customWidth="true"/>
    <col min="1543" max="1543" width="13.85546875" style="189" customWidth="true"/>
    <col min="1544" max="1545" width="6.28515625" style="189" customWidth="true"/>
    <col min="1546" max="1547" width="7" style="189" customWidth="true"/>
    <col min="1548" max="1554" width="6.28515625" style="189" customWidth="true"/>
    <col min="1555" max="1797" width="9.140625" style="189"/>
    <col min="1798" max="1798" width="5" style="189" customWidth="true"/>
    <col min="1799" max="1799" width="13.85546875" style="189" customWidth="true"/>
    <col min="1800" max="1801" width="6.28515625" style="189" customWidth="true"/>
    <col min="1802" max="1803" width="7" style="189" customWidth="true"/>
    <col min="1804" max="1810" width="6.28515625" style="189" customWidth="true"/>
    <col min="1811" max="2053" width="9.140625" style="189"/>
    <col min="2054" max="2054" width="5" style="189" customWidth="true"/>
    <col min="2055" max="2055" width="13.85546875" style="189" customWidth="true"/>
    <col min="2056" max="2057" width="6.28515625" style="189" customWidth="true"/>
    <col min="2058" max="2059" width="7" style="189" customWidth="true"/>
    <col min="2060" max="2066" width="6.28515625" style="189" customWidth="true"/>
    <col min="2067" max="2309" width="9.140625" style="189"/>
    <col min="2310" max="2310" width="5" style="189" customWidth="true"/>
    <col min="2311" max="2311" width="13.85546875" style="189" customWidth="true"/>
    <col min="2312" max="2313" width="6.28515625" style="189" customWidth="true"/>
    <col min="2314" max="2315" width="7" style="189" customWidth="true"/>
    <col min="2316" max="2322" width="6.28515625" style="189" customWidth="true"/>
    <col min="2323" max="2565" width="9.140625" style="189"/>
    <col min="2566" max="2566" width="5" style="189" customWidth="true"/>
    <col min="2567" max="2567" width="13.85546875" style="189" customWidth="true"/>
    <col min="2568" max="2569" width="6.28515625" style="189" customWidth="true"/>
    <col min="2570" max="2571" width="7" style="189" customWidth="true"/>
    <col min="2572" max="2578" width="6.28515625" style="189" customWidth="true"/>
    <col min="2579" max="2821" width="9.140625" style="189"/>
    <col min="2822" max="2822" width="5" style="189" customWidth="true"/>
    <col min="2823" max="2823" width="13.85546875" style="189" customWidth="true"/>
    <col min="2824" max="2825" width="6.28515625" style="189" customWidth="true"/>
    <col min="2826" max="2827" width="7" style="189" customWidth="true"/>
    <col min="2828" max="2834" width="6.28515625" style="189" customWidth="true"/>
    <col min="2835" max="3077" width="9.140625" style="189"/>
    <col min="3078" max="3078" width="5" style="189" customWidth="true"/>
    <col min="3079" max="3079" width="13.85546875" style="189" customWidth="true"/>
    <col min="3080" max="3081" width="6.28515625" style="189" customWidth="true"/>
    <col min="3082" max="3083" width="7" style="189" customWidth="true"/>
    <col min="3084" max="3090" width="6.28515625" style="189" customWidth="true"/>
    <col min="3091" max="3333" width="9.140625" style="189"/>
    <col min="3334" max="3334" width="5" style="189" customWidth="true"/>
    <col min="3335" max="3335" width="13.85546875" style="189" customWidth="true"/>
    <col min="3336" max="3337" width="6.28515625" style="189" customWidth="true"/>
    <col min="3338" max="3339" width="7" style="189" customWidth="true"/>
    <col min="3340" max="3346" width="6.28515625" style="189" customWidth="true"/>
    <col min="3347" max="3589" width="9.140625" style="189"/>
    <col min="3590" max="3590" width="5" style="189" customWidth="true"/>
    <col min="3591" max="3591" width="13.85546875" style="189" customWidth="true"/>
    <col min="3592" max="3593" width="6.28515625" style="189" customWidth="true"/>
    <col min="3594" max="3595" width="7" style="189" customWidth="true"/>
    <col min="3596" max="3602" width="6.28515625" style="189" customWidth="true"/>
    <col min="3603" max="3845" width="9.140625" style="189"/>
    <col min="3846" max="3846" width="5" style="189" customWidth="true"/>
    <col min="3847" max="3847" width="13.85546875" style="189" customWidth="true"/>
    <col min="3848" max="3849" width="6.28515625" style="189" customWidth="true"/>
    <col min="3850" max="3851" width="7" style="189" customWidth="true"/>
    <col min="3852" max="3858" width="6.28515625" style="189" customWidth="true"/>
    <col min="3859" max="4101" width="9.140625" style="189"/>
    <col min="4102" max="4102" width="5" style="189" customWidth="true"/>
    <col min="4103" max="4103" width="13.85546875" style="189" customWidth="true"/>
    <col min="4104" max="4105" width="6.28515625" style="189" customWidth="true"/>
    <col min="4106" max="4107" width="7" style="189" customWidth="true"/>
    <col min="4108" max="4114" width="6.28515625" style="189" customWidth="true"/>
    <col min="4115" max="4357" width="9.140625" style="189"/>
    <col min="4358" max="4358" width="5" style="189" customWidth="true"/>
    <col min="4359" max="4359" width="13.85546875" style="189" customWidth="true"/>
    <col min="4360" max="4361" width="6.28515625" style="189" customWidth="true"/>
    <col min="4362" max="4363" width="7" style="189" customWidth="true"/>
    <col min="4364" max="4370" width="6.28515625" style="189" customWidth="true"/>
    <col min="4371" max="4613" width="9.140625" style="189"/>
    <col min="4614" max="4614" width="5" style="189" customWidth="true"/>
    <col min="4615" max="4615" width="13.85546875" style="189" customWidth="true"/>
    <col min="4616" max="4617" width="6.28515625" style="189" customWidth="true"/>
    <col min="4618" max="4619" width="7" style="189" customWidth="true"/>
    <col min="4620" max="4626" width="6.28515625" style="189" customWidth="true"/>
    <col min="4627" max="4869" width="9.140625" style="189"/>
    <col min="4870" max="4870" width="5" style="189" customWidth="true"/>
    <col min="4871" max="4871" width="13.85546875" style="189" customWidth="true"/>
    <col min="4872" max="4873" width="6.28515625" style="189" customWidth="true"/>
    <col min="4874" max="4875" width="7" style="189" customWidth="true"/>
    <col min="4876" max="4882" width="6.28515625" style="189" customWidth="true"/>
    <col min="4883" max="5125" width="9.140625" style="189"/>
    <col min="5126" max="5126" width="5" style="189" customWidth="true"/>
    <col min="5127" max="5127" width="13.85546875" style="189" customWidth="true"/>
    <col min="5128" max="5129" width="6.28515625" style="189" customWidth="true"/>
    <col min="5130" max="5131" width="7" style="189" customWidth="true"/>
    <col min="5132" max="5138" width="6.28515625" style="189" customWidth="true"/>
    <col min="5139" max="5381" width="9.140625" style="189"/>
    <col min="5382" max="5382" width="5" style="189" customWidth="true"/>
    <col min="5383" max="5383" width="13.85546875" style="189" customWidth="true"/>
    <col min="5384" max="5385" width="6.28515625" style="189" customWidth="true"/>
    <col min="5386" max="5387" width="7" style="189" customWidth="true"/>
    <col min="5388" max="5394" width="6.28515625" style="189" customWidth="true"/>
    <col min="5395" max="5637" width="9.140625" style="189"/>
    <col min="5638" max="5638" width="5" style="189" customWidth="true"/>
    <col min="5639" max="5639" width="13.85546875" style="189" customWidth="true"/>
    <col min="5640" max="5641" width="6.28515625" style="189" customWidth="true"/>
    <col min="5642" max="5643" width="7" style="189" customWidth="true"/>
    <col min="5644" max="5650" width="6.28515625" style="189" customWidth="true"/>
    <col min="5651" max="5893" width="9.140625" style="189"/>
    <col min="5894" max="5894" width="5" style="189" customWidth="true"/>
    <col min="5895" max="5895" width="13.85546875" style="189" customWidth="true"/>
    <col min="5896" max="5897" width="6.28515625" style="189" customWidth="true"/>
    <col min="5898" max="5899" width="7" style="189" customWidth="true"/>
    <col min="5900" max="5906" width="6.28515625" style="189" customWidth="true"/>
    <col min="5907" max="6149" width="9.140625" style="189"/>
    <col min="6150" max="6150" width="5" style="189" customWidth="true"/>
    <col min="6151" max="6151" width="13.85546875" style="189" customWidth="true"/>
    <col min="6152" max="6153" width="6.28515625" style="189" customWidth="true"/>
    <col min="6154" max="6155" width="7" style="189" customWidth="true"/>
    <col min="6156" max="6162" width="6.28515625" style="189" customWidth="true"/>
    <col min="6163" max="6405" width="9.140625" style="189"/>
    <col min="6406" max="6406" width="5" style="189" customWidth="true"/>
    <col min="6407" max="6407" width="13.85546875" style="189" customWidth="true"/>
    <col min="6408" max="6409" width="6.28515625" style="189" customWidth="true"/>
    <col min="6410" max="6411" width="7" style="189" customWidth="true"/>
    <col min="6412" max="6418" width="6.28515625" style="189" customWidth="true"/>
    <col min="6419" max="6661" width="9.140625" style="189"/>
    <col min="6662" max="6662" width="5" style="189" customWidth="true"/>
    <col min="6663" max="6663" width="13.85546875" style="189" customWidth="true"/>
    <col min="6664" max="6665" width="6.28515625" style="189" customWidth="true"/>
    <col min="6666" max="6667" width="7" style="189" customWidth="true"/>
    <col min="6668" max="6674" width="6.28515625" style="189" customWidth="true"/>
    <col min="6675" max="6917" width="9.140625" style="189"/>
    <col min="6918" max="6918" width="5" style="189" customWidth="true"/>
    <col min="6919" max="6919" width="13.85546875" style="189" customWidth="true"/>
    <col min="6920" max="6921" width="6.28515625" style="189" customWidth="true"/>
    <col min="6922" max="6923" width="7" style="189" customWidth="true"/>
    <col min="6924" max="6930" width="6.28515625" style="189" customWidth="true"/>
    <col min="6931" max="7173" width="9.140625" style="189"/>
    <col min="7174" max="7174" width="5" style="189" customWidth="true"/>
    <col min="7175" max="7175" width="13.85546875" style="189" customWidth="true"/>
    <col min="7176" max="7177" width="6.28515625" style="189" customWidth="true"/>
    <col min="7178" max="7179" width="7" style="189" customWidth="true"/>
    <col min="7180" max="7186" width="6.28515625" style="189" customWidth="true"/>
    <col min="7187" max="7429" width="9.140625" style="189"/>
    <col min="7430" max="7430" width="5" style="189" customWidth="true"/>
    <col min="7431" max="7431" width="13.85546875" style="189" customWidth="true"/>
    <col min="7432" max="7433" width="6.28515625" style="189" customWidth="true"/>
    <col min="7434" max="7435" width="7" style="189" customWidth="true"/>
    <col min="7436" max="7442" width="6.28515625" style="189" customWidth="true"/>
    <col min="7443" max="7685" width="9.140625" style="189"/>
    <col min="7686" max="7686" width="5" style="189" customWidth="true"/>
    <col min="7687" max="7687" width="13.85546875" style="189" customWidth="true"/>
    <col min="7688" max="7689" width="6.28515625" style="189" customWidth="true"/>
    <col min="7690" max="7691" width="7" style="189" customWidth="true"/>
    <col min="7692" max="7698" width="6.28515625" style="189" customWidth="true"/>
    <col min="7699" max="7941" width="9.140625" style="189"/>
    <col min="7942" max="7942" width="5" style="189" customWidth="true"/>
    <col min="7943" max="7943" width="13.85546875" style="189" customWidth="true"/>
    <col min="7944" max="7945" width="6.28515625" style="189" customWidth="true"/>
    <col min="7946" max="7947" width="7" style="189" customWidth="true"/>
    <col min="7948" max="7954" width="6.28515625" style="189" customWidth="true"/>
    <col min="7955" max="8197" width="9.140625" style="189"/>
    <col min="8198" max="8198" width="5" style="189" customWidth="true"/>
    <col min="8199" max="8199" width="13.85546875" style="189" customWidth="true"/>
    <col min="8200" max="8201" width="6.28515625" style="189" customWidth="true"/>
    <col min="8202" max="8203" width="7" style="189" customWidth="true"/>
    <col min="8204" max="8210" width="6.28515625" style="189" customWidth="true"/>
    <col min="8211" max="8453" width="9.140625" style="189"/>
    <col min="8454" max="8454" width="5" style="189" customWidth="true"/>
    <col min="8455" max="8455" width="13.85546875" style="189" customWidth="true"/>
    <col min="8456" max="8457" width="6.28515625" style="189" customWidth="true"/>
    <col min="8458" max="8459" width="7" style="189" customWidth="true"/>
    <col min="8460" max="8466" width="6.28515625" style="189" customWidth="true"/>
    <col min="8467" max="8709" width="9.140625" style="189"/>
    <col min="8710" max="8710" width="5" style="189" customWidth="true"/>
    <col min="8711" max="8711" width="13.85546875" style="189" customWidth="true"/>
    <col min="8712" max="8713" width="6.28515625" style="189" customWidth="true"/>
    <col min="8714" max="8715" width="7" style="189" customWidth="true"/>
    <col min="8716" max="8722" width="6.28515625" style="189" customWidth="true"/>
    <col min="8723" max="8965" width="9.140625" style="189"/>
    <col min="8966" max="8966" width="5" style="189" customWidth="true"/>
    <col min="8967" max="8967" width="13.85546875" style="189" customWidth="true"/>
    <col min="8968" max="8969" width="6.28515625" style="189" customWidth="true"/>
    <col min="8970" max="8971" width="7" style="189" customWidth="true"/>
    <col min="8972" max="8978" width="6.28515625" style="189" customWidth="true"/>
    <col min="8979" max="9221" width="9.140625" style="189"/>
    <col min="9222" max="9222" width="5" style="189" customWidth="true"/>
    <col min="9223" max="9223" width="13.85546875" style="189" customWidth="true"/>
    <col min="9224" max="9225" width="6.28515625" style="189" customWidth="true"/>
    <col min="9226" max="9227" width="7" style="189" customWidth="true"/>
    <col min="9228" max="9234" width="6.28515625" style="189" customWidth="true"/>
    <col min="9235" max="9477" width="9.140625" style="189"/>
    <col min="9478" max="9478" width="5" style="189" customWidth="true"/>
    <col min="9479" max="9479" width="13.85546875" style="189" customWidth="true"/>
    <col min="9480" max="9481" width="6.28515625" style="189" customWidth="true"/>
    <col min="9482" max="9483" width="7" style="189" customWidth="true"/>
    <col min="9484" max="9490" width="6.28515625" style="189" customWidth="true"/>
    <col min="9491" max="9733" width="9.140625" style="189"/>
    <col min="9734" max="9734" width="5" style="189" customWidth="true"/>
    <col min="9735" max="9735" width="13.85546875" style="189" customWidth="true"/>
    <col min="9736" max="9737" width="6.28515625" style="189" customWidth="true"/>
    <col min="9738" max="9739" width="7" style="189" customWidth="true"/>
    <col min="9740" max="9746" width="6.28515625" style="189" customWidth="true"/>
    <col min="9747" max="9989" width="9.140625" style="189"/>
    <col min="9990" max="9990" width="5" style="189" customWidth="true"/>
    <col min="9991" max="9991" width="13.85546875" style="189" customWidth="true"/>
    <col min="9992" max="9993" width="6.28515625" style="189" customWidth="true"/>
    <col min="9994" max="9995" width="7" style="189" customWidth="true"/>
    <col min="9996" max="10002" width="6.28515625" style="189" customWidth="true"/>
    <col min="10003" max="10245" width="9.140625" style="189"/>
    <col min="10246" max="10246" width="5" style="189" customWidth="true"/>
    <col min="10247" max="10247" width="13.85546875" style="189" customWidth="true"/>
    <col min="10248" max="10249" width="6.28515625" style="189" customWidth="true"/>
    <col min="10250" max="10251" width="7" style="189" customWidth="true"/>
    <col min="10252" max="10258" width="6.28515625" style="189" customWidth="true"/>
    <col min="10259" max="10501" width="9.140625" style="189"/>
    <col min="10502" max="10502" width="5" style="189" customWidth="true"/>
    <col min="10503" max="10503" width="13.85546875" style="189" customWidth="true"/>
    <col min="10504" max="10505" width="6.28515625" style="189" customWidth="true"/>
    <col min="10506" max="10507" width="7" style="189" customWidth="true"/>
    <col min="10508" max="10514" width="6.28515625" style="189" customWidth="true"/>
    <col min="10515" max="10757" width="9.140625" style="189"/>
    <col min="10758" max="10758" width="5" style="189" customWidth="true"/>
    <col min="10759" max="10759" width="13.85546875" style="189" customWidth="true"/>
    <col min="10760" max="10761" width="6.28515625" style="189" customWidth="true"/>
    <col min="10762" max="10763" width="7" style="189" customWidth="true"/>
    <col min="10764" max="10770" width="6.28515625" style="189" customWidth="true"/>
    <col min="10771" max="11013" width="9.140625" style="189"/>
    <col min="11014" max="11014" width="5" style="189" customWidth="true"/>
    <col min="11015" max="11015" width="13.85546875" style="189" customWidth="true"/>
    <col min="11016" max="11017" width="6.28515625" style="189" customWidth="true"/>
    <col min="11018" max="11019" width="7" style="189" customWidth="true"/>
    <col min="11020" max="11026" width="6.28515625" style="189" customWidth="true"/>
    <col min="11027" max="11269" width="9.140625" style="189"/>
    <col min="11270" max="11270" width="5" style="189" customWidth="true"/>
    <col min="11271" max="11271" width="13.85546875" style="189" customWidth="true"/>
    <col min="11272" max="11273" width="6.28515625" style="189" customWidth="true"/>
    <col min="11274" max="11275" width="7" style="189" customWidth="true"/>
    <col min="11276" max="11282" width="6.28515625" style="189" customWidth="true"/>
    <col min="11283" max="11525" width="9.140625" style="189"/>
    <col min="11526" max="11526" width="5" style="189" customWidth="true"/>
    <col min="11527" max="11527" width="13.85546875" style="189" customWidth="true"/>
    <col min="11528" max="11529" width="6.28515625" style="189" customWidth="true"/>
    <col min="11530" max="11531" width="7" style="189" customWidth="true"/>
    <col min="11532" max="11538" width="6.28515625" style="189" customWidth="true"/>
    <col min="11539" max="11781" width="9.140625" style="189"/>
    <col min="11782" max="11782" width="5" style="189" customWidth="true"/>
    <col min="11783" max="11783" width="13.85546875" style="189" customWidth="true"/>
    <col min="11784" max="11785" width="6.28515625" style="189" customWidth="true"/>
    <col min="11786" max="11787" width="7" style="189" customWidth="true"/>
    <col min="11788" max="11794" width="6.28515625" style="189" customWidth="true"/>
    <col min="11795" max="12037" width="9.140625" style="189"/>
    <col min="12038" max="12038" width="5" style="189" customWidth="true"/>
    <col min="12039" max="12039" width="13.85546875" style="189" customWidth="true"/>
    <col min="12040" max="12041" width="6.28515625" style="189" customWidth="true"/>
    <col min="12042" max="12043" width="7" style="189" customWidth="true"/>
    <col min="12044" max="12050" width="6.28515625" style="189" customWidth="true"/>
    <col min="12051" max="12293" width="9.140625" style="189"/>
    <col min="12294" max="12294" width="5" style="189" customWidth="true"/>
    <col min="12295" max="12295" width="13.85546875" style="189" customWidth="true"/>
    <col min="12296" max="12297" width="6.28515625" style="189" customWidth="true"/>
    <col min="12298" max="12299" width="7" style="189" customWidth="true"/>
    <col min="12300" max="12306" width="6.28515625" style="189" customWidth="true"/>
    <col min="12307" max="12549" width="9.140625" style="189"/>
    <col min="12550" max="12550" width="5" style="189" customWidth="true"/>
    <col min="12551" max="12551" width="13.85546875" style="189" customWidth="true"/>
    <col min="12552" max="12553" width="6.28515625" style="189" customWidth="true"/>
    <col min="12554" max="12555" width="7" style="189" customWidth="true"/>
    <col min="12556" max="12562" width="6.28515625" style="189" customWidth="true"/>
    <col min="12563" max="12805" width="9.140625" style="189"/>
    <col min="12806" max="12806" width="5" style="189" customWidth="true"/>
    <col min="12807" max="12807" width="13.85546875" style="189" customWidth="true"/>
    <col min="12808" max="12809" width="6.28515625" style="189" customWidth="true"/>
    <col min="12810" max="12811" width="7" style="189" customWidth="true"/>
    <col min="12812" max="12818" width="6.28515625" style="189" customWidth="true"/>
    <col min="12819" max="13061" width="9.140625" style="189"/>
    <col min="13062" max="13062" width="5" style="189" customWidth="true"/>
    <col min="13063" max="13063" width="13.85546875" style="189" customWidth="true"/>
    <col min="13064" max="13065" width="6.28515625" style="189" customWidth="true"/>
    <col min="13066" max="13067" width="7" style="189" customWidth="true"/>
    <col min="13068" max="13074" width="6.28515625" style="189" customWidth="true"/>
    <col min="13075" max="13317" width="9.140625" style="189"/>
    <col min="13318" max="13318" width="5" style="189" customWidth="true"/>
    <col min="13319" max="13319" width="13.85546875" style="189" customWidth="true"/>
    <col min="13320" max="13321" width="6.28515625" style="189" customWidth="true"/>
    <col min="13322" max="13323" width="7" style="189" customWidth="true"/>
    <col min="13324" max="13330" width="6.28515625" style="189" customWidth="true"/>
    <col min="13331" max="13573" width="9.140625" style="189"/>
    <col min="13574" max="13574" width="5" style="189" customWidth="true"/>
    <col min="13575" max="13575" width="13.85546875" style="189" customWidth="true"/>
    <col min="13576" max="13577" width="6.28515625" style="189" customWidth="true"/>
    <col min="13578" max="13579" width="7" style="189" customWidth="true"/>
    <col min="13580" max="13586" width="6.28515625" style="189" customWidth="true"/>
    <col min="13587" max="13829" width="9.140625" style="189"/>
    <col min="13830" max="13830" width="5" style="189" customWidth="true"/>
    <col min="13831" max="13831" width="13.85546875" style="189" customWidth="true"/>
    <col min="13832" max="13833" width="6.28515625" style="189" customWidth="true"/>
    <col min="13834" max="13835" width="7" style="189" customWidth="true"/>
    <col min="13836" max="13842" width="6.28515625" style="189" customWidth="true"/>
    <col min="13843" max="14085" width="9.140625" style="189"/>
    <col min="14086" max="14086" width="5" style="189" customWidth="true"/>
    <col min="14087" max="14087" width="13.85546875" style="189" customWidth="true"/>
    <col min="14088" max="14089" width="6.28515625" style="189" customWidth="true"/>
    <col min="14090" max="14091" width="7" style="189" customWidth="true"/>
    <col min="14092" max="14098" width="6.28515625" style="189" customWidth="true"/>
    <col min="14099" max="14341" width="9.140625" style="189"/>
    <col min="14342" max="14342" width="5" style="189" customWidth="true"/>
    <col min="14343" max="14343" width="13.85546875" style="189" customWidth="true"/>
    <col min="14344" max="14345" width="6.28515625" style="189" customWidth="true"/>
    <col min="14346" max="14347" width="7" style="189" customWidth="true"/>
    <col min="14348" max="14354" width="6.28515625" style="189" customWidth="true"/>
    <col min="14355" max="14597" width="9.140625" style="189"/>
    <col min="14598" max="14598" width="5" style="189" customWidth="true"/>
    <col min="14599" max="14599" width="13.85546875" style="189" customWidth="true"/>
    <col min="14600" max="14601" width="6.28515625" style="189" customWidth="true"/>
    <col min="14602" max="14603" width="7" style="189" customWidth="true"/>
    <col min="14604" max="14610" width="6.28515625" style="189" customWidth="true"/>
    <col min="14611" max="14853" width="9.140625" style="189"/>
    <col min="14854" max="14854" width="5" style="189" customWidth="true"/>
    <col min="14855" max="14855" width="13.85546875" style="189" customWidth="true"/>
    <col min="14856" max="14857" width="6.28515625" style="189" customWidth="true"/>
    <col min="14858" max="14859" width="7" style="189" customWidth="true"/>
    <col min="14860" max="14866" width="6.28515625" style="189" customWidth="true"/>
    <col min="14867" max="15109" width="9.140625" style="189"/>
    <col min="15110" max="15110" width="5" style="189" customWidth="true"/>
    <col min="15111" max="15111" width="13.85546875" style="189" customWidth="true"/>
    <col min="15112" max="15113" width="6.28515625" style="189" customWidth="true"/>
    <col min="15114" max="15115" width="7" style="189" customWidth="true"/>
    <col min="15116" max="15122" width="6.28515625" style="189" customWidth="true"/>
    <col min="15123" max="15365" width="9.140625" style="189"/>
    <col min="15366" max="15366" width="5" style="189" customWidth="true"/>
    <col min="15367" max="15367" width="13.85546875" style="189" customWidth="true"/>
    <col min="15368" max="15369" width="6.28515625" style="189" customWidth="true"/>
    <col min="15370" max="15371" width="7" style="189" customWidth="true"/>
    <col min="15372" max="15378" width="6.28515625" style="189" customWidth="true"/>
    <col min="15379" max="15621" width="9.140625" style="189"/>
    <col min="15622" max="15622" width="5" style="189" customWidth="true"/>
    <col min="15623" max="15623" width="13.85546875" style="189" customWidth="true"/>
    <col min="15624" max="15625" width="6.28515625" style="189" customWidth="true"/>
    <col min="15626" max="15627" width="7" style="189" customWidth="true"/>
    <col min="15628" max="15634" width="6.28515625" style="189" customWidth="true"/>
    <col min="15635" max="15877" width="9.140625" style="189"/>
    <col min="15878" max="15878" width="5" style="189" customWidth="true"/>
    <col min="15879" max="15879" width="13.85546875" style="189" customWidth="true"/>
    <col min="15880" max="15881" width="6.28515625" style="189" customWidth="true"/>
    <col min="15882" max="15883" width="7" style="189" customWidth="true"/>
    <col min="15884" max="15890" width="6.28515625" style="189" customWidth="true"/>
    <col min="15891" max="16133" width="9.140625" style="189"/>
    <col min="16134" max="16134" width="5" style="189" customWidth="true"/>
    <col min="16135" max="16135" width="13.85546875" style="189" customWidth="true"/>
    <col min="16136" max="16137" width="6.28515625" style="189" customWidth="true"/>
    <col min="16138" max="16139" width="7" style="189" customWidth="true"/>
    <col min="16140" max="16146" width="6.28515625" style="189" customWidth="true"/>
    <col min="16147" max="16384" width="9.140625" style="189"/>
  </cols>
  <sheetData>
    <row r="4" ht="27" customHeight="true" x14ac:dyDescent="0.4">
      <c r="B4" s="793" t="s">
        <v>132</v>
      </c>
      <c r="C4" s="794"/>
      <c r="D4" s="794"/>
      <c r="E4" s="794"/>
      <c r="F4" s="794"/>
      <c r="G4" s="794"/>
      <c r="H4" s="794"/>
      <c r="I4" s="794"/>
      <c r="J4" s="794"/>
      <c r="K4" s="794"/>
      <c r="L4" s="794"/>
      <c r="M4" s="794"/>
      <c r="N4" s="794"/>
      <c r="O4" s="794"/>
      <c r="P4" s="794"/>
      <c r="Q4" s="794"/>
      <c r="R4" s="794"/>
      <c r="S4" s="794"/>
      <c r="T4" s="794"/>
      <c r="U4" s="794"/>
      <c r="V4" s="794"/>
      <c r="W4" s="794"/>
      <c r="X4" s="794"/>
      <c r="Y4" s="794"/>
    </row>
    <row r="5" ht="28.5" customHeight="true" x14ac:dyDescent="0.4">
      <c r="B5" s="738" t="str">
        <f ca="true">IF(ISERROR(INDIRECT(CONCATENATE($E$32,"!A2"))),"",INDIRECT(CONCATENATE($E$32,"!A2")))</f>
        <v>Burundi</v>
      </c>
      <c r="C5" s="795"/>
      <c r="D5" s="795"/>
      <c r="E5" s="795"/>
      <c r="F5" s="795"/>
      <c r="G5" s="795"/>
      <c r="H5" s="795"/>
      <c r="I5" s="795"/>
      <c r="J5" s="795"/>
      <c r="K5" s="794"/>
      <c r="L5" s="794"/>
      <c r="M5" s="794"/>
      <c r="N5" s="794"/>
      <c r="O5" s="794"/>
      <c r="P5" s="794"/>
      <c r="Q5" s="794"/>
      <c r="R5" s="794"/>
      <c r="S5" s="794"/>
      <c r="T5" s="794"/>
      <c r="U5" s="794"/>
      <c r="V5" s="794"/>
      <c r="W5" s="794"/>
      <c r="X5" s="794"/>
      <c r="Y5" s="794"/>
    </row>
    <row r="6" x14ac:dyDescent="0.2">
      <c r="F6" s="189"/>
      <c r="G6" s="189"/>
      <c r="J6" s="190"/>
      <c r="K6" s="190"/>
      <c r="L6" s="190"/>
      <c r="M6" s="190"/>
      <c r="N6" s="190"/>
      <c r="O6" s="190"/>
      <c r="P6" s="190"/>
    </row>
    <row r="7" s="191" customFormat="true" ht="16.5" customHeight="true" x14ac:dyDescent="0.25">
      <c r="B7" s="791" t="str">
        <f ca="true">CONCATENATE("National ",IF(ISERROR(INDIRECT(CONCATENATE($E$32,"!A2"))),"",INDIRECT(CONCATENATE($E$32,"!A210"))))</f>
        <v>National Access to hygiene facilities </v>
      </c>
      <c r="C7" s="792"/>
      <c r="D7" s="792"/>
      <c r="E7" s="792"/>
      <c r="F7" s="792"/>
      <c r="G7" s="792"/>
      <c r="H7" s="792"/>
      <c r="K7" s="809" t="str">
        <f ca="true">CONCATENATE("Urban ",IF(ISERROR(INDIRECT(CONCATENATE($E$32,"!A2"))),"",INDIRECT(CONCATENATE($E$32,"!A210"))))</f>
        <v>Urban Access to hygiene facilities </v>
      </c>
      <c r="L7" s="810"/>
      <c r="M7" s="810"/>
      <c r="N7" s="810"/>
      <c r="O7" s="810"/>
      <c r="P7" s="810"/>
      <c r="S7" s="809" t="str">
        <f ca="true">CONCATENATE("Rural ",IF(ISERROR(INDIRECT(CONCATENATE($E$32,"!A2"))),"",INDIRECT(CONCATENATE($E$32,"!A210"))))</f>
        <v>Rural Access to hygiene facilities </v>
      </c>
      <c r="T7" s="810"/>
      <c r="U7" s="810"/>
      <c r="V7" s="810"/>
      <c r="W7" s="810"/>
      <c r="X7" s="810"/>
    </row>
    <row r="8" s="191" customFormat="true" x14ac:dyDescent="0.2"/>
    <row r="17" x14ac:dyDescent="0.2">
      <c r="Q17" s="190"/>
      <c r="R17" s="190"/>
      <c r="S17" s="190"/>
      <c r="T17" s="190"/>
      <c r="U17" s="190"/>
      <c r="V17" s="190"/>
    </row>
    <row r="18" x14ac:dyDescent="0.2">
      <c r="Q18" s="190"/>
      <c r="R18" s="190"/>
      <c r="S18" s="190"/>
      <c r="T18" s="190"/>
      <c r="U18" s="190"/>
      <c r="V18" s="190"/>
    </row>
    <row r="19" x14ac:dyDescent="0.2">
      <c r="Q19" s="190"/>
      <c r="R19" s="190"/>
      <c r="S19" s="190"/>
      <c r="T19" s="190"/>
      <c r="U19" s="190"/>
      <c r="V19" s="190"/>
    </row>
    <row r="20" x14ac:dyDescent="0.2">
      <c r="Q20" s="190"/>
      <c r="R20" s="190"/>
      <c r="S20" s="190"/>
      <c r="T20" s="190"/>
      <c r="U20" s="190"/>
      <c r="V20" s="190"/>
    </row>
    <row r="21" x14ac:dyDescent="0.2">
      <c r="Q21" s="190"/>
      <c r="R21" s="190"/>
      <c r="S21" s="190"/>
      <c r="T21" s="190"/>
      <c r="U21" s="190"/>
      <c r="V21" s="190"/>
    </row>
    <row r="22" x14ac:dyDescent="0.2">
      <c r="Q22" s="190"/>
      <c r="R22" s="190"/>
      <c r="S22" s="190"/>
      <c r="T22" s="190"/>
      <c r="U22" s="190"/>
      <c r="V22" s="190"/>
    </row>
    <row r="23" x14ac:dyDescent="0.2">
      <c r="Q23" s="190"/>
      <c r="R23" s="190"/>
      <c r="S23" s="190"/>
      <c r="T23" s="190"/>
      <c r="U23" s="190"/>
      <c r="V23" s="190"/>
    </row>
    <row r="32" s="193" customFormat="true" x14ac:dyDescent="0.2">
      <c r="E32" s="785" t="str">
        <f>INDEX(B88:B100,A88)</f>
        <v>DHS17</v>
      </c>
      <c r="F32" s="786"/>
      <c r="G32" s="800" t="str">
        <f ca="true">IF(ISERROR(INDIRECT(CONCATENATE($E$32,"!A2"))),"",INDIRECT(CONCATENATE($E$32,"!A2")))</f>
        <v>Burundi</v>
      </c>
      <c r="H32" s="801"/>
      <c r="I32" s="801"/>
      <c r="J32" s="802"/>
      <c r="K32" s="806" t="s">
        <v>0</v>
      </c>
      <c r="L32" s="807"/>
      <c r="M32" s="808"/>
      <c r="N32" s="806" t="s">
        <v>1</v>
      </c>
      <c r="O32" s="807"/>
      <c r="P32" s="808"/>
      <c r="Q32" s="806" t="s">
        <v>2</v>
      </c>
      <c r="R32" s="807"/>
      <c r="S32" s="808"/>
      <c r="T32" s="806" t="s">
        <v>3</v>
      </c>
      <c r="U32" s="807"/>
      <c r="V32" s="808"/>
      <c r="W32" s="806" t="s">
        <v>4</v>
      </c>
      <c r="X32" s="807"/>
      <c r="Y32" s="808"/>
    </row>
    <row r="33" s="197" customFormat="true" ht="22.5" customHeight="true" x14ac:dyDescent="0.2">
      <c r="E33" s="787"/>
      <c r="F33" s="788"/>
      <c r="G33" s="803"/>
      <c r="H33" s="804"/>
      <c r="I33" s="804"/>
      <c r="J33" s="805"/>
      <c r="K33" s="194" t="s">
        <v>15</v>
      </c>
      <c r="L33" s="195" t="s">
        <v>16</v>
      </c>
      <c r="M33" s="196" t="s">
        <v>20</v>
      </c>
      <c r="N33" s="194" t="s">
        <v>15</v>
      </c>
      <c r="O33" s="195" t="s">
        <v>16</v>
      </c>
      <c r="P33" s="196" t="s">
        <v>20</v>
      </c>
      <c r="Q33" s="194" t="s">
        <v>15</v>
      </c>
      <c r="R33" s="195" t="s">
        <v>16</v>
      </c>
      <c r="S33" s="196" t="s">
        <v>20</v>
      </c>
      <c r="T33" s="194" t="s">
        <v>15</v>
      </c>
      <c r="U33" s="195" t="s">
        <v>16</v>
      </c>
      <c r="V33" s="196" t="s">
        <v>20</v>
      </c>
      <c r="W33" s="194" t="s">
        <v>15</v>
      </c>
      <c r="X33" s="195" t="s">
        <v>16</v>
      </c>
      <c r="Y33" s="196" t="s">
        <v>20</v>
      </c>
    </row>
    <row r="34" ht="15" x14ac:dyDescent="0.2">
      <c r="B34" s="796" t="s">
        <v>21</v>
      </c>
      <c r="C34" s="797"/>
      <c r="D34" s="797"/>
      <c r="E34" s="260"/>
      <c r="F34" s="189"/>
      <c r="G34" s="760" t="s">
        <v>5</v>
      </c>
      <c r="H34" s="743"/>
      <c r="I34" s="758"/>
      <c r="J34" s="789" t="str">
        <f ca="true">IF(ISERROR(INDIRECT(CONCATENATE(#REF!,"!A2"))),"",INDIRECT(CONCATENATE(#REF!,"!A210")))</f>
        <v/>
      </c>
      <c r="K34" s="779">
        <f ca="true">IF(ISERROR(INDIRECT(CONCATENATE($E$32,"!C222"))),"",INDIRECT(CONCATENATE($E$32,"!C222")))</f>
        <v>1.7411057183978229</v>
      </c>
      <c r="L34" s="781">
        <f ca="true">IF(ISERROR(INDIRECT(CONCATENATE($E$32,"!C223"))),"",INDIRECT(CONCATENATE($E$32,"!C223")))</f>
        <v>96.173408992165264</v>
      </c>
      <c r="M34" s="783">
        <f ca="true">IF(ISERROR(INDIRECT(CONCATENATE($E$32,"!C224"))),"",INDIRECT(CONCATENATE($E$32,"!C224")))</f>
        <v>2.0854852894369831</v>
      </c>
      <c r="N34" s="779">
        <f ca="true">IF(ISERROR(INDIRECT(CONCATENATE($E$32,"!D222"))),"",INDIRECT(CONCATENATE($E$32,"!D222")))</f>
        <v>2.995261826672408</v>
      </c>
      <c r="O34" s="781">
        <f ca="true">IF(ISERROR(INDIRECT(CONCATENATE($E$32,"!D223"))),"",INDIRECT(CONCATENATE($E$32,"!D223")))</f>
        <v>95.745033767081594</v>
      </c>
      <c r="P34" s="783">
        <f ca="true">IF(ISERROR(INDIRECT(CONCATENATE($E$32,"!D224"))),"",INDIRECT(CONCATENATE($E$32,"!D224")))</f>
        <v>1.2597044062459701</v>
      </c>
      <c r="Q34" s="779">
        <f ca="true">IF(ISERROR(INDIRECT(CONCATENATE($E$32,"!E222"))),"",INDIRECT(CONCATENATE($E$32,"!E222")))</f>
        <v>3.10085531866787</v>
      </c>
      <c r="R34" s="781">
        <f ca="true">IF(ISERROR(INDIRECT(CONCATENATE($E$32,"!E223"))),"",INDIRECT(CONCATENATE($E$32,"!E223")))</f>
        <v>95.644325336197937</v>
      </c>
      <c r="S34" s="783">
        <f ca="true">IF(ISERROR(INDIRECT(CONCATENATE($E$32,"!E224"))),"",INDIRECT(CONCATENATE($E$32,"!E224")))</f>
        <v>1.2548193451342637</v>
      </c>
      <c r="T34" s="779">
        <f ca="true">IF(ISERROR(INDIRECT(CONCATENATE($E$32,"!F222"))),"",INDIRECT(CONCATENATE($E$32,"!F222")))</f>
        <v>4.4824530365189235</v>
      </c>
      <c r="U34" s="781">
        <f ca="true">IF(ISERROR(INDIRECT(CONCATENATE($E$32,"!F223"))),"",INDIRECT(CONCATENATE($E$32,"!F223")))</f>
        <v>94.232827043692012</v>
      </c>
      <c r="V34" s="783">
        <f ca="true">IF(ISERROR(INDIRECT(CONCATENATE($E$32,"!F224"))),"",INDIRECT(CONCATENATE($E$32,"!F224")))</f>
        <v>1.2847199197891348</v>
      </c>
      <c r="W34" s="779">
        <f ca="true">IF(ISERROR(INDIRECT(CONCATENATE($E$32,"!G222"))),"",INDIRECT(CONCATENATE($E$32,"!G222")))</f>
        <v>17.116899390723098</v>
      </c>
      <c r="X34" s="781">
        <f ca="true">IF(ISERROR(INDIRECT(CONCATENATE($E$32,"!G223"))),"",INDIRECT(CONCATENATE($E$32,"!G223")))</f>
        <v>82.213631236088872</v>
      </c>
      <c r="Y34" s="783">
        <f ca="true">IF(ISERROR(INDIRECT(CONCATENATE($E$32,"!G224"))),"",INDIRECT(CONCATENATE($E$32,"!G224")))</f>
        <v>0.66946937318761524</v>
      </c>
      <c r="Z34" s="261"/>
    </row>
    <row r="35" ht="15" x14ac:dyDescent="0.2">
      <c r="B35" s="798"/>
      <c r="C35" s="799"/>
      <c r="D35" s="799"/>
      <c r="E35" s="260"/>
      <c r="F35" s="189"/>
      <c r="G35" s="761"/>
      <c r="H35" s="762"/>
      <c r="I35" s="759"/>
      <c r="J35" s="811"/>
      <c r="K35" s="780"/>
      <c r="L35" s="782"/>
      <c r="M35" s="784"/>
      <c r="N35" s="780"/>
      <c r="O35" s="782"/>
      <c r="P35" s="784"/>
      <c r="Q35" s="780"/>
      <c r="R35" s="782"/>
      <c r="S35" s="784"/>
      <c r="T35" s="780"/>
      <c r="U35" s="782"/>
      <c r="V35" s="784"/>
      <c r="W35" s="780"/>
      <c r="X35" s="782"/>
      <c r="Y35" s="784"/>
      <c r="Z35" s="261"/>
    </row>
    <row r="36" ht="12.75" customHeight="true" x14ac:dyDescent="0.2">
      <c r="E36" s="262"/>
      <c r="F36" s="189"/>
      <c r="G36" s="261"/>
      <c r="H36" s="261"/>
      <c r="I36" s="261"/>
      <c r="J36" s="261"/>
      <c r="K36" s="261"/>
      <c r="L36" s="263"/>
      <c r="M36" s="263"/>
      <c r="N36" s="261"/>
      <c r="O36" s="261"/>
      <c r="P36" s="261"/>
      <c r="Q36" s="261"/>
      <c r="R36" s="261"/>
      <c r="S36" s="261"/>
      <c r="T36" s="261"/>
      <c r="U36" s="261"/>
      <c r="V36" s="261"/>
      <c r="W36" s="261"/>
      <c r="X36" s="261"/>
      <c r="Y36" s="261"/>
      <c r="Z36" s="261"/>
    </row>
    <row r="37" x14ac:dyDescent="0.2">
      <c r="E37" s="262"/>
      <c r="F37" s="189"/>
      <c r="G37" s="760" t="s">
        <v>6</v>
      </c>
      <c r="H37" s="743"/>
      <c r="I37" s="758"/>
      <c r="J37" s="789" t="str">
        <f ca="true">IF(ISERROR(INDIRECT(CONCATENATE(#REF!,"!A2"))),"",INDIRECT(CONCATENATE(#REF!,"!A210")))</f>
        <v/>
      </c>
      <c r="K37" s="779">
        <f ca="true">IF(ISERROR(INDIRECT(CONCATENATE($E$32,"!H222"))),"",INDIRECT(CONCATENATE($E$32,"!H222")))</f>
        <v>2.0470752482624865</v>
      </c>
      <c r="L37" s="781">
        <f ca="true">IF(ISERROR(INDIRECT(CONCATENATE($E$32,"!H223"))),"",INDIRECT(CONCATENATE($E$32,"!H223")))</f>
        <v>96.697642729032907</v>
      </c>
      <c r="M37" s="783">
        <f ca="true">IF(ISERROR(INDIRECT(CONCATENATE($E$32,"!H224"))),"",INDIRECT(CONCATENATE($E$32,"!H224")))</f>
        <v>1.2552820227047041</v>
      </c>
      <c r="N37" s="779">
        <f ca="true">IF(ISERROR(INDIRECT(CONCATENATE($E$32,"!I222"))),"",INDIRECT(CONCATENATE($E$32,"!I222")))</f>
        <v>6.5799011444161764</v>
      </c>
      <c r="O37" s="781">
        <f ca="true">IF(ISERROR(INDIRECT(CONCATENATE($E$32,"!I223"))),"",INDIRECT(CONCATENATE($E$32,"!I223")))</f>
        <v>92.106726720030451</v>
      </c>
      <c r="P37" s="783">
        <f ca="true">IF(ISERROR(INDIRECT(CONCATENATE($E$32,"!I224"))),"",INDIRECT(CONCATENATE($E$32,"!I224")))</f>
        <v>1.3133721355533596</v>
      </c>
      <c r="Q37" s="779">
        <f ca="true">IF(ISERROR(INDIRECT(CONCATENATE($E$32,"!J222"))),"",INDIRECT(CONCATENATE($E$32,"!J222")))</f>
        <v>8.4495722133191862</v>
      </c>
      <c r="R37" s="781">
        <f ca="true">IF(ISERROR(INDIRECT(CONCATENATE($E$32,"!J223"))),"",INDIRECT(CONCATENATE($E$32,"!J223")))</f>
        <v>91.014984940957362</v>
      </c>
      <c r="S37" s="783">
        <f ca="true">IF(ISERROR(INDIRECT(CONCATENATE($E$32,"!J224"))),"",INDIRECT(CONCATENATE($E$32,"!J224")))</f>
        <v>0.53544284572339618</v>
      </c>
      <c r="T37" s="779">
        <f ca="true">IF(ISERROR(INDIRECT(CONCATENATE($E$32,"!K222"))),"",INDIRECT(CONCATENATE($E$32,"!K222")))</f>
        <v>23.117032205698258</v>
      </c>
      <c r="U37" s="781">
        <f ca="true">IF(ISERROR(INDIRECT(CONCATENATE($E$32,"!K223"))),"",INDIRECT(CONCATENATE($E$32,"!K223")))</f>
        <v>76.824538564997056</v>
      </c>
      <c r="V37" s="783">
        <f ca="true">IF(ISERROR(INDIRECT(CONCATENATE($E$32,"!K224"))),"",INDIRECT(CONCATENATE($E$32,"!K224")))</f>
        <v>5.8429229304724675E-2</v>
      </c>
      <c r="W37" s="779">
        <f ca="true">IF(ISERROR(INDIRECT(CONCATENATE($E$32,"!L222"))),"",INDIRECT(CONCATENATE($E$32,"!L222")))</f>
        <v>62.000258027191876</v>
      </c>
      <c r="X37" s="781">
        <f ca="true">IF(ISERROR(INDIRECT(CONCATENATE($E$32,"!L223"))),"",INDIRECT(CONCATENATE($E$32,"!L223")))</f>
        <v>37.999741972808053</v>
      </c>
      <c r="Y37" s="783">
        <f ca="true">IF(ISERROR(INDIRECT(CONCATENATE($E$32,"!L224"))),"",INDIRECT(CONCATENATE($E$32,"!L224")))</f>
        <v>0</v>
      </c>
      <c r="Z37" s="261"/>
    </row>
    <row r="38" x14ac:dyDescent="0.2">
      <c r="F38" s="189"/>
      <c r="G38" s="761"/>
      <c r="H38" s="762"/>
      <c r="I38" s="759"/>
      <c r="J38" s="790"/>
      <c r="K38" s="780"/>
      <c r="L38" s="782"/>
      <c r="M38" s="784"/>
      <c r="N38" s="780"/>
      <c r="O38" s="782"/>
      <c r="P38" s="784"/>
      <c r="Q38" s="780"/>
      <c r="R38" s="782"/>
      <c r="S38" s="784"/>
      <c r="T38" s="780"/>
      <c r="U38" s="782"/>
      <c r="V38" s="784"/>
      <c r="W38" s="780"/>
      <c r="X38" s="782"/>
      <c r="Y38" s="784"/>
      <c r="Z38" s="261"/>
    </row>
    <row r="39" x14ac:dyDescent="0.2">
      <c r="F39" s="189"/>
      <c r="G39" s="261"/>
      <c r="H39" s="261"/>
      <c r="I39" s="261"/>
      <c r="J39" s="261"/>
      <c r="K39" s="261"/>
      <c r="L39" s="261"/>
      <c r="M39" s="263"/>
      <c r="N39" s="263"/>
      <c r="O39" s="261"/>
      <c r="P39" s="261"/>
      <c r="Q39" s="261"/>
      <c r="R39" s="261"/>
      <c r="S39" s="261"/>
      <c r="T39" s="261"/>
      <c r="U39" s="261"/>
      <c r="V39" s="261"/>
      <c r="W39" s="261"/>
      <c r="X39" s="261"/>
      <c r="Y39" s="261"/>
      <c r="Z39" s="261"/>
    </row>
    <row r="40" x14ac:dyDescent="0.2">
      <c r="F40" s="189"/>
      <c r="G40" s="760" t="s">
        <v>7</v>
      </c>
      <c r="H40" s="743"/>
      <c r="I40" s="758"/>
      <c r="J40" s="789" t="str">
        <f ca="true">IF(ISERROR(INDIRECT(CONCATENATE(#REF!,"!A2"))),"",INDIRECT(CONCATENATE(#REF!,"!A210")))</f>
        <v/>
      </c>
      <c r="K40" s="779">
        <f ca="true">IF(ISERROR(INDIRECT(CONCATENATE($E$32,"!M222"))),"",INDIRECT(CONCATENATE($E$32,"!M222")))</f>
        <v>1.4443023680698528</v>
      </c>
      <c r="L40" s="781">
        <f ca="true">IF(ISERROR(INDIRECT(CONCATENATE($E$32,"!M223"))),"",INDIRECT(CONCATENATE($E$32,"!M223")))</f>
        <v>96.62989704467951</v>
      </c>
      <c r="M40" s="783">
        <f ca="true">IF(ISERROR(INDIRECT(CONCATENATE($E$32,"!M224"))),"",INDIRECT(CONCATENATE($E$32,"!M224")))</f>
        <v>1.9258005872506843</v>
      </c>
      <c r="N40" s="779">
        <f ca="true">IF(ISERROR(INDIRECT(CONCATENATE($E$32,"!N222"))),"",INDIRECT(CONCATENATE($E$32,"!N222")))</f>
        <v>3.0448545185425697</v>
      </c>
      <c r="O40" s="781">
        <f ca="true">IF(ISERROR(INDIRECT(CONCATENATE($E$32,"!N223"))),"",INDIRECT(CONCATENATE($E$32,"!N223")))</f>
        <v>95.354741735089192</v>
      </c>
      <c r="P40" s="783">
        <f ca="true">IF(ISERROR(INDIRECT(CONCATENATE($E$32,"!N224"))),"",INDIRECT(CONCATENATE($E$32,"!N224")))</f>
        <v>1.6004037463682299</v>
      </c>
      <c r="Q40" s="779">
        <f ca="true">IF(ISERROR(INDIRECT(CONCATENATE($E$32,"!O222"))),"",INDIRECT(CONCATENATE($E$32,"!O222")))</f>
        <v>3.3769859427868774</v>
      </c>
      <c r="R40" s="781">
        <f ca="true">IF(ISERROR(INDIRECT(CONCATENATE($E$32,"!O223"))),"",INDIRECT(CONCATENATE($E$32,"!O223")))</f>
        <v>95.544901557213166</v>
      </c>
      <c r="S40" s="783">
        <f ca="true">IF(ISERROR(INDIRECT(CONCATENATE($E$32,"!O224"))),"",INDIRECT(CONCATENATE($E$32,"!O224")))</f>
        <v>1.0781125000000547</v>
      </c>
      <c r="T40" s="779">
        <f ca="true">IF(ISERROR(INDIRECT(CONCATENATE($E$32,"!P222"))),"",INDIRECT(CONCATENATE($E$32,"!P222")))</f>
        <v>3.5612975970071057</v>
      </c>
      <c r="U40" s="781">
        <f ca="true">IF(ISERROR(INDIRECT(CONCATENATE($E$32,"!P223"))),"",INDIRECT(CONCATENATE($E$32,"!P223")))</f>
        <v>94.930535327914228</v>
      </c>
      <c r="V40" s="783">
        <f ca="true">IF(ISERROR(INDIRECT(CONCATENATE($E$32,"!P224"))),"",INDIRECT(CONCATENATE($E$32,"!P224")))</f>
        <v>1.5081670750787364</v>
      </c>
      <c r="W40" s="779">
        <f ca="true">IF(ISERROR(INDIRECT(CONCATENATE($E$32,"!Q222"))),"",INDIRECT(CONCATENATE($E$32,"!Q222")))</f>
        <v>8.9842790462776456</v>
      </c>
      <c r="X40" s="781">
        <f ca="true">IF(ISERROR(INDIRECT(CONCATENATE($E$32,"!Q223"))),"",INDIRECT(CONCATENATE($E$32,"!Q223")))</f>
        <v>90.153529492721091</v>
      </c>
      <c r="Y40" s="783">
        <f ca="true">IF(ISERROR(INDIRECT(CONCATENATE($E$32,"!Q224"))),"",INDIRECT(CONCATENATE($E$32,"!Q224")))</f>
        <v>0.86219146100121391</v>
      </c>
      <c r="Z40" s="261"/>
    </row>
    <row r="41" x14ac:dyDescent="0.2">
      <c r="F41" s="189"/>
      <c r="G41" s="761"/>
      <c r="H41" s="762"/>
      <c r="I41" s="759"/>
      <c r="J41" s="790"/>
      <c r="K41" s="780"/>
      <c r="L41" s="782"/>
      <c r="M41" s="784"/>
      <c r="N41" s="780"/>
      <c r="O41" s="782"/>
      <c r="P41" s="784"/>
      <c r="Q41" s="780"/>
      <c r="R41" s="782"/>
      <c r="S41" s="784"/>
      <c r="T41" s="780"/>
      <c r="U41" s="782"/>
      <c r="V41" s="784"/>
      <c r="W41" s="780"/>
      <c r="X41" s="782"/>
      <c r="Y41" s="784"/>
      <c r="Z41" s="261"/>
    </row>
    <row r="43" x14ac:dyDescent="0.2">
      <c r="F43" s="189"/>
      <c r="G43" s="189"/>
    </row>
    <row r="44" x14ac:dyDescent="0.2">
      <c r="F44" s="189"/>
      <c r="G44" s="189"/>
    </row>
    <row r="45" x14ac:dyDescent="0.2">
      <c r="F45" s="189"/>
      <c r="G45" s="189"/>
    </row>
    <row r="46" x14ac:dyDescent="0.2">
      <c r="F46" s="189"/>
      <c r="G46" s="189"/>
    </row>
    <row r="48" ht="15" x14ac:dyDescent="0.2">
      <c r="H48" s="260"/>
    </row>
    <row r="88" hidden="true" x14ac:dyDescent="0.2">
      <c r="A88" s="157">
        <v>4</v>
      </c>
      <c r="B88" s="157" t="s">
        <v>180</v>
      </c>
    </row>
    <row r="89" hidden="true" x14ac:dyDescent="0.2">
      <c r="B89" s="157" t="s">
        <v>308</v>
      </c>
    </row>
    <row r="90" hidden="true" x14ac:dyDescent="0.2">
      <c r="B90" s="157" t="s">
        <v>371</v>
      </c>
    </row>
    <row r="91" hidden="true" x14ac:dyDescent="0.2">
      <c r="B91" s="157" t="s">
        <v>458</v>
      </c>
    </row>
    <row r="92" hidden="true" x14ac:dyDescent="0.2">
      <c r="B92" s="157" t="s">
        <v>134</v>
      </c>
    </row>
    <row r="93" hidden="true" x14ac:dyDescent="0.2">
      <c r="B93" s="157"/>
    </row>
    <row r="94" hidden="true" x14ac:dyDescent="0.2">
      <c r="B94" s="157"/>
    </row>
    <row r="95" hidden="true" x14ac:dyDescent="0.2">
      <c r="B95" s="157"/>
    </row>
    <row r="96" hidden="true" x14ac:dyDescent="0.2">
      <c r="B96" s="157"/>
    </row>
    <row r="97" hidden="true" x14ac:dyDescent="0.2">
      <c r="B97" s="157"/>
    </row>
    <row r="98" hidden="true" x14ac:dyDescent="0.2">
      <c r="B98" s="157"/>
    </row>
    <row r="99" hidden="true" x14ac:dyDescent="0.2">
      <c r="B99" s="157"/>
    </row>
    <row r="100" hidden="true" x14ac:dyDescent="0.2">
      <c r="B100" s="157"/>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6A698-CBEA-4D95-A4F7-383B15750876}">
  <sheetPr codeName="Feuil7"/>
  <dimension ref="A1:CZ1200"/>
  <sheetViews>
    <sheetView showGridLines="false" workbookViewId="0"/>
  </sheetViews>
  <sheetFormatPr defaultColWidth="9.140625" defaultRowHeight="15" customHeight="true" x14ac:dyDescent="0.2"/>
  <cols>
    <col min="1" max="1" width="31.5703125" style="401" customWidth="true"/>
    <col min="2" max="2" width="41.5703125" style="401" customWidth="true"/>
    <col min="3" max="17" width="10.7109375" style="401" customWidth="true"/>
    <col min="18" max="22" width="12.5703125" style="401" customWidth="true"/>
    <col min="23" max="52" width="12.5703125" style="307" customWidth="true"/>
    <col min="53" max="53" width="31.5703125" style="402" customWidth="true"/>
    <col min="54" max="54" width="41.5703125" style="331" customWidth="true"/>
    <col min="55" max="69" width="9.140625" style="402"/>
    <col min="70" max="74" width="12.5703125" style="402" customWidth="true"/>
    <col min="75" max="104" width="12.5703125" style="307" customWidth="true"/>
    <col min="105" max="16384" width="9.140625" style="401"/>
  </cols>
  <sheetData>
    <row r="1" s="264" customFormat="true" ht="18" customHeight="true" x14ac:dyDescent="0.2">
      <c r="W1" s="307"/>
      <c r="X1" s="307"/>
      <c r="Y1" s="307"/>
      <c r="Z1" s="307"/>
      <c r="AA1" s="307"/>
      <c r="AB1" s="307"/>
      <c r="AC1" s="307"/>
      <c r="AD1" s="307"/>
      <c r="AE1" s="307"/>
      <c r="AF1" s="307"/>
      <c r="AG1" s="307"/>
      <c r="AH1" s="307"/>
      <c r="AI1" s="307"/>
      <c r="AJ1" s="307"/>
      <c r="AK1" s="307"/>
      <c r="AL1" s="307"/>
      <c r="AM1" s="307"/>
      <c r="AN1" s="307"/>
      <c r="AO1" s="307"/>
      <c r="AP1" s="307"/>
      <c r="AQ1" s="307"/>
      <c r="AR1" s="307"/>
      <c r="AS1" s="307"/>
      <c r="AT1" s="307"/>
      <c r="AU1" s="307"/>
      <c r="AV1" s="307"/>
      <c r="AW1" s="307"/>
      <c r="AX1" s="307"/>
      <c r="AY1" s="307"/>
      <c r="AZ1" s="307"/>
      <c r="BB1" s="287"/>
      <c r="BW1" s="307"/>
      <c r="BX1" s="307"/>
      <c r="BY1" s="307"/>
      <c r="BZ1" s="307"/>
      <c r="CA1" s="307"/>
      <c r="CB1" s="307"/>
      <c r="CC1" s="307"/>
      <c r="CD1" s="307"/>
      <c r="CE1" s="307"/>
      <c r="CF1" s="307"/>
      <c r="CG1" s="307"/>
      <c r="CH1" s="307"/>
      <c r="CI1" s="307"/>
      <c r="CJ1" s="307"/>
      <c r="CK1" s="307"/>
      <c r="CL1" s="307"/>
      <c r="CM1" s="307"/>
      <c r="CN1" s="307"/>
      <c r="CO1" s="307"/>
      <c r="CP1" s="307"/>
      <c r="CQ1" s="307"/>
      <c r="CR1" s="307"/>
      <c r="CS1" s="307"/>
      <c r="CT1" s="307"/>
      <c r="CU1" s="307"/>
      <c r="CV1" s="307"/>
      <c r="CW1" s="307"/>
      <c r="CX1" s="307"/>
      <c r="CY1" s="307"/>
      <c r="CZ1" s="307"/>
    </row>
    <row r="2" s="264" customFormat="true" ht="22.5" customHeight="true" x14ac:dyDescent="0.35">
      <c r="A2" s="321" t="str">
        <f>A1026</f>
        <v>Burundi</v>
      </c>
      <c r="B2" s="322"/>
      <c r="W2" s="307"/>
      <c r="X2" s="307"/>
      <c r="Y2" s="307"/>
      <c r="Z2" s="307"/>
      <c r="AA2" s="30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B2" s="287"/>
      <c r="BW2" s="307"/>
      <c r="BX2" s="307"/>
      <c r="BY2" s="307"/>
      <c r="BZ2" s="307"/>
      <c r="CA2" s="307"/>
      <c r="CB2" s="307"/>
      <c r="CC2" s="307"/>
      <c r="CD2" s="307"/>
      <c r="CE2" s="307"/>
      <c r="CF2" s="307"/>
      <c r="CG2" s="307"/>
      <c r="CH2" s="307"/>
      <c r="CI2" s="307"/>
      <c r="CJ2" s="307"/>
      <c r="CK2" s="307"/>
      <c r="CL2" s="307"/>
      <c r="CM2" s="307"/>
      <c r="CN2" s="307"/>
      <c r="CO2" s="307"/>
      <c r="CP2" s="307"/>
      <c r="CQ2" s="307"/>
      <c r="CR2" s="307"/>
      <c r="CS2" s="307"/>
      <c r="CT2" s="307"/>
      <c r="CU2" s="307"/>
      <c r="CV2" s="307"/>
      <c r="CW2" s="307"/>
      <c r="CX2" s="307"/>
      <c r="CY2" s="307"/>
      <c r="CZ2" s="307"/>
    </row>
    <row r="3" s="264" customFormat="true" ht="22.5" customHeight="true" x14ac:dyDescent="0.35">
      <c r="A3" s="291" t="str">
        <f>A1034</f>
        <v>2005</v>
      </c>
      <c r="B3" s="324"/>
      <c r="W3" s="307"/>
      <c r="X3" s="307"/>
      <c r="Y3" s="307"/>
      <c r="Z3" s="307"/>
      <c r="AA3" s="307"/>
      <c r="AB3" s="307"/>
      <c r="AC3" s="307"/>
      <c r="AD3" s="307"/>
      <c r="AE3" s="307"/>
      <c r="AF3" s="307"/>
      <c r="AG3" s="307"/>
      <c r="AH3" s="307"/>
      <c r="AI3" s="307"/>
      <c r="AJ3" s="307"/>
      <c r="AK3" s="307"/>
      <c r="AL3" s="307"/>
      <c r="AM3" s="307"/>
      <c r="AN3" s="307"/>
      <c r="AO3" s="307"/>
      <c r="AP3" s="307"/>
      <c r="AQ3" s="307"/>
      <c r="AR3" s="307"/>
      <c r="AS3" s="307"/>
      <c r="AT3" s="307"/>
      <c r="AU3" s="307"/>
      <c r="AV3" s="307"/>
      <c r="AW3" s="307"/>
      <c r="AX3" s="307"/>
      <c r="AY3" s="307"/>
      <c r="AZ3" s="307"/>
      <c r="BB3" s="287"/>
      <c r="BW3" s="307"/>
      <c r="BX3" s="307"/>
      <c r="BY3" s="307"/>
      <c r="BZ3" s="307"/>
      <c r="CA3" s="307"/>
      <c r="CB3" s="307"/>
      <c r="CC3" s="307"/>
      <c r="CD3" s="307"/>
      <c r="CE3" s="307"/>
      <c r="CF3" s="307"/>
      <c r="CG3" s="307"/>
      <c r="CH3" s="307"/>
      <c r="CI3" s="307"/>
      <c r="CJ3" s="307"/>
      <c r="CK3" s="307"/>
      <c r="CL3" s="307"/>
      <c r="CM3" s="307"/>
      <c r="CN3" s="307"/>
      <c r="CO3" s="307"/>
      <c r="CP3" s="307"/>
      <c r="CQ3" s="307"/>
      <c r="CR3" s="307"/>
      <c r="CS3" s="307"/>
      <c r="CT3" s="307"/>
      <c r="CU3" s="307"/>
      <c r="CV3" s="307"/>
      <c r="CW3" s="307"/>
      <c r="CX3" s="307"/>
      <c r="CY3" s="307"/>
      <c r="CZ3" s="307"/>
    </row>
    <row r="4" s="264" customFormat="true" ht="22.5" customHeight="true" x14ac:dyDescent="0.35">
      <c r="A4" s="323" t="s">
        <v>95</v>
      </c>
      <c r="B4" s="324"/>
      <c r="W4" s="307"/>
      <c r="X4" s="307"/>
      <c r="Y4" s="307"/>
      <c r="Z4" s="307"/>
      <c r="AA4" s="307"/>
      <c r="AB4" s="307"/>
      <c r="AC4" s="307"/>
      <c r="AD4" s="307"/>
      <c r="AE4" s="307"/>
      <c r="AF4" s="307"/>
      <c r="AG4" s="307"/>
      <c r="AH4" s="307"/>
      <c r="AI4" s="307"/>
      <c r="AJ4" s="307"/>
      <c r="AK4" s="307"/>
      <c r="AL4" s="307"/>
      <c r="AM4" s="307"/>
      <c r="AN4" s="307"/>
      <c r="AO4" s="307"/>
      <c r="AP4" s="307"/>
      <c r="AQ4" s="307"/>
      <c r="AR4" s="307"/>
      <c r="AS4" s="307"/>
      <c r="AT4" s="307"/>
      <c r="AU4" s="307"/>
      <c r="AV4" s="307"/>
      <c r="AW4" s="307"/>
      <c r="AX4" s="307"/>
      <c r="AY4" s="307"/>
      <c r="AZ4" s="307"/>
      <c r="BB4" s="287"/>
      <c r="BW4" s="307"/>
      <c r="BX4" s="307"/>
      <c r="BY4" s="307"/>
      <c r="BZ4" s="307"/>
      <c r="CA4" s="307"/>
      <c r="CB4" s="307"/>
      <c r="CC4" s="307"/>
      <c r="CD4" s="307"/>
      <c r="CE4" s="307"/>
      <c r="CF4" s="307"/>
      <c r="CG4" s="307"/>
      <c r="CH4" s="307"/>
      <c r="CI4" s="307"/>
      <c r="CJ4" s="307"/>
      <c r="CK4" s="307"/>
      <c r="CL4" s="307"/>
      <c r="CM4" s="307"/>
      <c r="CN4" s="307"/>
      <c r="CO4" s="307"/>
      <c r="CP4" s="307"/>
      <c r="CQ4" s="307"/>
      <c r="CR4" s="307"/>
      <c r="CS4" s="307"/>
      <c r="CT4" s="307"/>
      <c r="CU4" s="307"/>
      <c r="CV4" s="307"/>
      <c r="CW4" s="307"/>
      <c r="CX4" s="307"/>
      <c r="CY4" s="307"/>
      <c r="CZ4" s="307"/>
    </row>
    <row r="5" s="264" customFormat="true" ht="20.1" customHeight="true" x14ac:dyDescent="0.35">
      <c r="A5" s="323" t="s">
        <v>96</v>
      </c>
      <c r="B5" s="324"/>
      <c r="W5" s="307"/>
      <c r="X5" s="307"/>
      <c r="Y5" s="307"/>
      <c r="Z5" s="307"/>
      <c r="AA5" s="307"/>
      <c r="AB5" s="307"/>
      <c r="AC5" s="307"/>
      <c r="AD5" s="307"/>
      <c r="AE5" s="307"/>
      <c r="AF5" s="307"/>
      <c r="AG5" s="307"/>
      <c r="AH5" s="307"/>
      <c r="AI5" s="307"/>
      <c r="AJ5" s="307"/>
      <c r="AK5" s="307"/>
      <c r="AL5" s="307"/>
      <c r="AM5" s="307"/>
      <c r="AN5" s="307"/>
      <c r="AO5" s="307"/>
      <c r="AP5" s="307"/>
      <c r="AQ5" s="307"/>
      <c r="AR5" s="307"/>
      <c r="AS5" s="307"/>
      <c r="AT5" s="307"/>
      <c r="AU5" s="307"/>
      <c r="AV5" s="307"/>
      <c r="AW5" s="307"/>
      <c r="AX5" s="307"/>
      <c r="AY5" s="307"/>
      <c r="AZ5" s="307"/>
      <c r="BB5" s="287"/>
      <c r="BW5" s="307"/>
      <c r="BX5" s="307"/>
      <c r="BY5" s="307"/>
      <c r="BZ5" s="307"/>
      <c r="CA5" s="307"/>
      <c r="CB5" s="307"/>
      <c r="CC5" s="307"/>
      <c r="CD5" s="307"/>
      <c r="CE5" s="307"/>
      <c r="CF5" s="307"/>
      <c r="CG5" s="307"/>
      <c r="CH5" s="307"/>
      <c r="CI5" s="307"/>
      <c r="CJ5" s="307"/>
      <c r="CK5" s="307"/>
      <c r="CL5" s="307"/>
      <c r="CM5" s="307"/>
      <c r="CN5" s="307"/>
      <c r="CO5" s="307"/>
      <c r="CP5" s="307"/>
      <c r="CQ5" s="307"/>
      <c r="CR5" s="307"/>
      <c r="CS5" s="307"/>
      <c r="CT5" s="307"/>
      <c r="CU5" s="307"/>
      <c r="CV5" s="307"/>
      <c r="CW5" s="307"/>
      <c r="CX5" s="307"/>
      <c r="CY5" s="307"/>
      <c r="CZ5" s="307"/>
    </row>
    <row r="6" s="264" customFormat="true" ht="15" customHeight="true" x14ac:dyDescent="0.2">
      <c r="A6" s="325" t="s">
        <v>97</v>
      </c>
      <c r="B6" s="326"/>
      <c r="W6" s="307"/>
      <c r="X6" s="307"/>
      <c r="Y6" s="307"/>
      <c r="Z6" s="307"/>
      <c r="AA6" s="307"/>
      <c r="AB6" s="307"/>
      <c r="AC6" s="307"/>
      <c r="AD6" s="307"/>
      <c r="AE6" s="307"/>
      <c r="AF6" s="307"/>
      <c r="AG6" s="307"/>
      <c r="AH6" s="307"/>
      <c r="AI6" s="307"/>
      <c r="AJ6" s="307"/>
      <c r="AK6" s="307"/>
      <c r="AL6" s="307"/>
      <c r="AM6" s="307"/>
      <c r="AN6" s="307"/>
      <c r="AO6" s="307"/>
      <c r="AP6" s="307"/>
      <c r="AQ6" s="307"/>
      <c r="AR6" s="307"/>
      <c r="AS6" s="307"/>
      <c r="AT6" s="307"/>
      <c r="AU6" s="307"/>
      <c r="AV6" s="307"/>
      <c r="AW6" s="307"/>
      <c r="AX6" s="307"/>
      <c r="AY6" s="307"/>
      <c r="AZ6" s="307"/>
      <c r="BB6" s="287"/>
      <c r="BW6" s="307"/>
      <c r="BX6" s="307"/>
      <c r="BY6" s="307"/>
      <c r="BZ6" s="307"/>
      <c r="CA6" s="307"/>
      <c r="CB6" s="307"/>
      <c r="CC6" s="307"/>
      <c r="CD6" s="307"/>
      <c r="CE6" s="307"/>
      <c r="CF6" s="307"/>
      <c r="CG6" s="307"/>
      <c r="CH6" s="307"/>
      <c r="CI6" s="307"/>
      <c r="CJ6" s="307"/>
      <c r="CK6" s="307"/>
      <c r="CL6" s="307"/>
      <c r="CM6" s="307"/>
      <c r="CN6" s="307"/>
      <c r="CO6" s="307"/>
      <c r="CP6" s="307"/>
      <c r="CQ6" s="307"/>
      <c r="CR6" s="307"/>
      <c r="CS6" s="307"/>
      <c r="CT6" s="307"/>
      <c r="CU6" s="307"/>
      <c r="CV6" s="307"/>
      <c r="CW6" s="307"/>
      <c r="CX6" s="307"/>
      <c r="CY6" s="307"/>
      <c r="CZ6" s="307"/>
    </row>
    <row r="7" s="264" customFormat="true" ht="15" customHeight="true" x14ac:dyDescent="0.2">
      <c r="A7" s="327" t="s">
        <v>40</v>
      </c>
      <c r="B7" s="328"/>
      <c r="W7" s="307"/>
      <c r="X7" s="307"/>
      <c r="Y7" s="307"/>
      <c r="Z7" s="307"/>
      <c r="AA7" s="307"/>
      <c r="AB7" s="307"/>
      <c r="AC7" s="307"/>
      <c r="AD7" s="307"/>
      <c r="AE7" s="307"/>
      <c r="AF7" s="307"/>
      <c r="AG7" s="307"/>
      <c r="AH7" s="307"/>
      <c r="AI7" s="307"/>
      <c r="AJ7" s="307"/>
      <c r="AK7" s="307"/>
      <c r="AL7" s="307"/>
      <c r="AM7" s="307"/>
      <c r="AN7" s="307"/>
      <c r="AO7" s="307"/>
      <c r="AP7" s="307"/>
      <c r="AQ7" s="307"/>
      <c r="AR7" s="307"/>
      <c r="AS7" s="307"/>
      <c r="AT7" s="307"/>
      <c r="AU7" s="307"/>
      <c r="AV7" s="307"/>
      <c r="AW7" s="307"/>
      <c r="AX7" s="307"/>
      <c r="AY7" s="307"/>
      <c r="AZ7" s="307"/>
      <c r="BB7" s="287"/>
      <c r="BW7" s="307"/>
      <c r="BX7" s="307"/>
      <c r="BY7" s="307"/>
      <c r="BZ7" s="307"/>
      <c r="CA7" s="307"/>
      <c r="CB7" s="307"/>
      <c r="CC7" s="307"/>
      <c r="CD7" s="307"/>
      <c r="CE7" s="307"/>
      <c r="CF7" s="307"/>
      <c r="CG7" s="307"/>
      <c r="CH7" s="307"/>
      <c r="CI7" s="307"/>
      <c r="CJ7" s="307"/>
      <c r="CK7" s="307"/>
      <c r="CL7" s="307"/>
      <c r="CM7" s="307"/>
      <c r="CN7" s="307"/>
      <c r="CO7" s="307"/>
      <c r="CP7" s="307"/>
      <c r="CQ7" s="307"/>
      <c r="CR7" s="307"/>
      <c r="CS7" s="307"/>
      <c r="CT7" s="307"/>
      <c r="CU7" s="307"/>
      <c r="CV7" s="307"/>
      <c r="CW7" s="307"/>
      <c r="CX7" s="307"/>
      <c r="CY7" s="307"/>
      <c r="CZ7" s="307"/>
    </row>
    <row r="8" s="264" customFormat="true" ht="15" customHeight="true" x14ac:dyDescent="0.2">
      <c r="A8" s="327" t="s">
        <v>39</v>
      </c>
      <c r="B8" s="328"/>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B8" s="28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row>
    <row r="9" s="264" customFormat="true" ht="15" customHeight="true" x14ac:dyDescent="0.2">
      <c r="A9" s="327" t="s">
        <v>133</v>
      </c>
      <c r="B9" s="329" t="str">
        <f>A1025</f>
        <v>MICS05</v>
      </c>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B9" s="28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row>
    <row r="10" s="264" customFormat="true" ht="15" customHeight="true" x14ac:dyDescent="0.2">
      <c r="A10" s="150" t="str">
        <f>B1028</f>
        <v/>
      </c>
      <c r="B10" s="149"/>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B10" s="28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row>
    <row r="11" s="264" customFormat="true" ht="15" customHeight="true" x14ac:dyDescent="0.2">
      <c r="A11" s="150" t="str">
        <f>B1027</f>
        <v/>
      </c>
      <c r="B11" s="148"/>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B11" s="28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row>
    <row r="12" s="264" customFormat="true" ht="18" customHeight="true" x14ac:dyDescent="0.2">
      <c r="A12" s="147"/>
      <c r="B12" s="149"/>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B12" s="28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row>
    <row r="13" s="264" customFormat="true" ht="18" customHeight="true" x14ac:dyDescent="0.2">
      <c r="A13" s="146"/>
      <c r="B13" s="145"/>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B13" s="28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row>
    <row r="14" s="404" customFormat="true" ht="15" customHeight="true" x14ac:dyDescent="0.2">
      <c r="A14" s="268" t="s">
        <v>95</v>
      </c>
      <c r="B14" s="304"/>
      <c r="C14" s="830" t="s">
        <v>114</v>
      </c>
      <c r="D14" s="831"/>
      <c r="E14" s="831"/>
      <c r="F14" s="831"/>
      <c r="G14" s="832"/>
      <c r="H14" s="833" t="s">
        <v>38</v>
      </c>
      <c r="I14" s="822"/>
      <c r="J14" s="822"/>
      <c r="K14" s="822"/>
      <c r="L14" s="824"/>
      <c r="M14" s="812" t="s">
        <v>37</v>
      </c>
      <c r="N14" s="813"/>
      <c r="O14" s="813"/>
      <c r="P14" s="813"/>
      <c r="Q14" s="814"/>
      <c r="R14" s="16" t="s">
        <v>137</v>
      </c>
      <c r="S14" s="366"/>
      <c r="T14" s="366"/>
      <c r="U14" s="366"/>
      <c r="V14" s="366"/>
      <c r="W14" s="376"/>
      <c r="X14" s="376"/>
      <c r="Y14" s="376"/>
      <c r="Z14" s="376"/>
      <c r="AA14" s="376"/>
      <c r="AB14" s="376"/>
      <c r="AC14" s="376"/>
      <c r="AD14" s="376"/>
      <c r="AE14" s="376"/>
      <c r="AF14" s="376"/>
      <c r="AG14" s="376"/>
      <c r="AH14" s="376"/>
      <c r="AI14" s="376"/>
      <c r="AJ14" s="376"/>
      <c r="AK14" s="376"/>
      <c r="AL14" s="376"/>
      <c r="AM14" s="376"/>
      <c r="AN14" s="376"/>
      <c r="AO14" s="376"/>
      <c r="AP14" s="376"/>
      <c r="AQ14" s="376"/>
      <c r="AR14" s="376"/>
      <c r="AS14" s="376"/>
      <c r="AT14" s="376"/>
      <c r="AU14" s="376"/>
      <c r="AV14" s="376"/>
      <c r="AW14" s="376"/>
      <c r="AX14" s="376"/>
      <c r="AY14" s="376"/>
      <c r="AZ14" s="151"/>
      <c r="BA14" s="313" t="s">
        <v>128</v>
      </c>
      <c r="BB14" s="268" t="s">
        <v>95</v>
      </c>
      <c r="BC14" s="812" t="s">
        <v>114</v>
      </c>
      <c r="BD14" s="813"/>
      <c r="BE14" s="813"/>
      <c r="BF14" s="813"/>
      <c r="BG14" s="819"/>
      <c r="BH14" s="812" t="s">
        <v>38</v>
      </c>
      <c r="BI14" s="813"/>
      <c r="BJ14" s="813"/>
      <c r="BK14" s="813"/>
      <c r="BL14" s="819"/>
      <c r="BM14" s="812" t="s">
        <v>37</v>
      </c>
      <c r="BN14" s="813"/>
      <c r="BO14" s="813"/>
      <c r="BP14" s="813"/>
      <c r="BQ14" s="814"/>
      <c r="BR14" s="15" t="s">
        <v>137</v>
      </c>
      <c r="BS14" s="366"/>
      <c r="BT14" s="366"/>
      <c r="BU14" s="366"/>
      <c r="BV14" s="366"/>
      <c r="BW14" s="4"/>
      <c r="BX14" s="4"/>
      <c r="BY14" s="4"/>
      <c r="BZ14" s="311"/>
      <c r="CA14" s="311"/>
      <c r="CB14" s="311"/>
      <c r="CC14" s="311"/>
      <c r="CD14" s="311"/>
      <c r="CE14" s="311"/>
      <c r="CF14" s="311"/>
      <c r="CG14" s="311"/>
      <c r="CH14" s="311"/>
      <c r="CI14" s="311"/>
      <c r="CJ14" s="311"/>
      <c r="CK14" s="311"/>
      <c r="CL14" s="311"/>
      <c r="CM14" s="311"/>
      <c r="CN14" s="311"/>
      <c r="CO14" s="311"/>
      <c r="CP14" s="311"/>
      <c r="CQ14" s="311"/>
      <c r="CR14" s="311"/>
      <c r="CS14" s="311"/>
      <c r="CT14" s="311"/>
      <c r="CU14" s="311"/>
      <c r="CV14" s="311"/>
      <c r="CW14" s="311"/>
      <c r="CX14" s="311"/>
      <c r="CY14" s="311"/>
      <c r="CZ14" s="311"/>
    </row>
    <row r="15" s="404" customFormat="true" ht="12.75" x14ac:dyDescent="0.2">
      <c r="A15" s="301" t="s">
        <v>87</v>
      </c>
      <c r="B15" s="335"/>
      <c r="C15" s="358" t="s">
        <v>0</v>
      </c>
      <c r="D15" s="485" t="s">
        <v>1</v>
      </c>
      <c r="E15" s="485" t="s">
        <v>2</v>
      </c>
      <c r="F15" s="485" t="s">
        <v>3</v>
      </c>
      <c r="G15" s="486" t="s">
        <v>4</v>
      </c>
      <c r="H15" s="340" t="s">
        <v>0</v>
      </c>
      <c r="I15" s="488" t="s">
        <v>1</v>
      </c>
      <c r="J15" s="488" t="s">
        <v>2</v>
      </c>
      <c r="K15" s="488" t="s">
        <v>3</v>
      </c>
      <c r="L15" s="489" t="s">
        <v>4</v>
      </c>
      <c r="M15" s="341" t="s">
        <v>0</v>
      </c>
      <c r="N15" s="488" t="s">
        <v>1</v>
      </c>
      <c r="O15" s="488" t="s">
        <v>2</v>
      </c>
      <c r="P15" s="488" t="s">
        <v>3</v>
      </c>
      <c r="Q15" s="484" t="s">
        <v>4</v>
      </c>
      <c r="R15" s="340" t="s">
        <v>146</v>
      </c>
      <c r="S15" s="488" t="s">
        <v>147</v>
      </c>
      <c r="T15" s="488" t="s">
        <v>148</v>
      </c>
      <c r="U15" s="488" t="s">
        <v>149</v>
      </c>
      <c r="V15" s="489" t="s">
        <v>150</v>
      </c>
      <c r="W15" s="376"/>
      <c r="X15" s="376"/>
      <c r="Y15" s="376"/>
      <c r="Z15" s="376"/>
      <c r="AA15" s="376"/>
      <c r="AB15" s="376"/>
      <c r="AC15" s="376"/>
      <c r="AD15" s="376"/>
      <c r="AE15" s="376"/>
      <c r="AF15" s="376"/>
      <c r="AG15" s="376"/>
      <c r="AH15" s="376"/>
      <c r="AI15" s="376"/>
      <c r="AJ15" s="376"/>
      <c r="AK15" s="376"/>
      <c r="AL15" s="376"/>
      <c r="AM15" s="376"/>
      <c r="AN15" s="376"/>
      <c r="AO15" s="376"/>
      <c r="AP15" s="376"/>
      <c r="AQ15" s="376"/>
      <c r="AR15" s="376"/>
      <c r="AS15" s="376"/>
      <c r="AT15" s="376"/>
      <c r="AU15" s="376"/>
      <c r="AV15" s="376"/>
      <c r="AW15" s="376"/>
      <c r="AX15" s="376"/>
      <c r="AY15" s="376"/>
      <c r="AZ15" s="151"/>
      <c r="BA15" s="301" t="s">
        <v>119</v>
      </c>
      <c r="BB15" s="300"/>
      <c r="BC15" s="388" t="s">
        <v>0</v>
      </c>
      <c r="BD15" s="446" t="s">
        <v>1</v>
      </c>
      <c r="BE15" s="446" t="s">
        <v>2</v>
      </c>
      <c r="BF15" s="446" t="s">
        <v>3</v>
      </c>
      <c r="BG15" s="389" t="s">
        <v>4</v>
      </c>
      <c r="BH15" s="388" t="s">
        <v>0</v>
      </c>
      <c r="BI15" s="446" t="s">
        <v>1</v>
      </c>
      <c r="BJ15" s="446" t="s">
        <v>2</v>
      </c>
      <c r="BK15" s="446" t="s">
        <v>3</v>
      </c>
      <c r="BL15" s="389" t="s">
        <v>4</v>
      </c>
      <c r="BM15" s="388" t="s">
        <v>0</v>
      </c>
      <c r="BN15" s="446" t="s">
        <v>1</v>
      </c>
      <c r="BO15" s="446" t="s">
        <v>2</v>
      </c>
      <c r="BP15" s="446" t="s">
        <v>3</v>
      </c>
      <c r="BQ15" s="389" t="s">
        <v>4</v>
      </c>
      <c r="BR15" s="388" t="s">
        <v>146</v>
      </c>
      <c r="BS15" s="446" t="s">
        <v>147</v>
      </c>
      <c r="BT15" s="446" t="s">
        <v>148</v>
      </c>
      <c r="BU15" s="446" t="s">
        <v>149</v>
      </c>
      <c r="BV15" s="447" t="s">
        <v>150</v>
      </c>
      <c r="BW15" s="152"/>
      <c r="BX15" s="152"/>
      <c r="BY15" s="152"/>
      <c r="BZ15" s="152"/>
      <c r="CA15" s="152"/>
      <c r="CB15" s="152"/>
      <c r="CC15" s="152"/>
      <c r="CD15" s="152"/>
      <c r="CE15" s="152"/>
      <c r="CF15" s="152"/>
      <c r="CG15" s="152"/>
      <c r="CH15" s="152"/>
      <c r="CI15" s="152"/>
      <c r="CJ15" s="152"/>
      <c r="CK15" s="152"/>
      <c r="CL15" s="152"/>
      <c r="CM15" s="152"/>
      <c r="CN15" s="152"/>
      <c r="CO15" s="152"/>
      <c r="CP15" s="152"/>
      <c r="CQ15" s="152"/>
      <c r="CR15" s="152"/>
      <c r="CS15" s="152"/>
      <c r="CT15" s="152"/>
      <c r="CU15" s="152"/>
      <c r="CV15" s="152"/>
      <c r="CW15" s="152"/>
      <c r="CX15" s="152"/>
      <c r="CY15" s="152"/>
      <c r="CZ15" s="152"/>
    </row>
    <row r="16" s="404" customFormat="true" ht="15" customHeight="true" x14ac:dyDescent="0.2">
      <c r="A16" s="834" t="s">
        <v>13</v>
      </c>
      <c r="B16" s="337" t="s">
        <v>14</v>
      </c>
      <c r="C16" s="107">
        <v>54.580077133877111</v>
      </c>
      <c r="D16" s="106">
        <v>64.046588403270704</v>
      </c>
      <c r="E16" s="106">
        <v>62.268249152996226</v>
      </c>
      <c r="F16" s="106">
        <v>65.535669953999061</v>
      </c>
      <c r="G16" s="105">
        <v>74.975965676840161</v>
      </c>
      <c r="H16" s="104">
        <v>50.424754887085278</v>
      </c>
      <c r="I16" s="106">
        <v>74.253780795656724</v>
      </c>
      <c r="J16" s="106">
        <v>81.24396117615342</v>
      </c>
      <c r="K16" s="106">
        <v>93.456422530016198</v>
      </c>
      <c r="L16" s="103">
        <v>99.900285330873601</v>
      </c>
      <c r="M16" s="107">
        <v>54.490644566739832</v>
      </c>
      <c r="N16" s="106">
        <v>64.73548886063827</v>
      </c>
      <c r="O16" s="106">
        <v>61.783783246250366</v>
      </c>
      <c r="P16" s="106">
        <v>64.088120648396924</v>
      </c>
      <c r="Q16" s="105">
        <v>71.99598676651668</v>
      </c>
      <c r="R16" s="104">
        <v>71.275868992206583</v>
      </c>
      <c r="S16" s="106">
        <v>48.432111336074506</v>
      </c>
      <c r="T16" s="106">
        <v>68.655644235034259</v>
      </c>
      <c r="U16" s="106">
        <v>60.457410252619603</v>
      </c>
      <c r="V16" s="103">
        <v>57.956383514226793</v>
      </c>
      <c r="W16" s="376"/>
      <c r="X16" s="376"/>
      <c r="Y16" s="376"/>
      <c r="Z16" s="376"/>
      <c r="AA16" s="376"/>
      <c r="AB16" s="376"/>
      <c r="AC16" s="376"/>
      <c r="AD16" s="376"/>
      <c r="AE16" s="376"/>
      <c r="AF16" s="376"/>
      <c r="AG16" s="376"/>
      <c r="AH16" s="376"/>
      <c r="AI16" s="376"/>
      <c r="AJ16" s="376"/>
      <c r="AK16" s="376"/>
      <c r="AL16" s="376"/>
      <c r="AM16" s="376"/>
      <c r="AN16" s="376"/>
      <c r="AO16" s="376"/>
      <c r="AP16" s="376"/>
      <c r="AQ16" s="376"/>
      <c r="AR16" s="376"/>
      <c r="AS16" s="376"/>
      <c r="AT16" s="376"/>
      <c r="AU16" s="376"/>
      <c r="AV16" s="376"/>
      <c r="AW16" s="376"/>
      <c r="AX16" s="376"/>
      <c r="AY16" s="376"/>
      <c r="AZ16" s="151"/>
      <c r="BA16" s="818" t="s">
        <v>13</v>
      </c>
      <c r="BB16" s="494" t="s">
        <v>14</v>
      </c>
      <c r="BC16" s="38" t="s">
        <v>35</v>
      </c>
      <c r="BD16" s="34" t="s">
        <v>35</v>
      </c>
      <c r="BE16" s="34" t="s">
        <v>35</v>
      </c>
      <c r="BF16" s="34" t="s">
        <v>35</v>
      </c>
      <c r="BG16" s="29" t="s">
        <v>35</v>
      </c>
      <c r="BH16" s="38" t="s">
        <v>35</v>
      </c>
      <c r="BI16" s="34" t="s">
        <v>35</v>
      </c>
      <c r="BJ16" s="34" t="s">
        <v>35</v>
      </c>
      <c r="BK16" s="34" t="s">
        <v>35</v>
      </c>
      <c r="BL16" s="29" t="s">
        <v>35</v>
      </c>
      <c r="BM16" s="38" t="s">
        <v>35</v>
      </c>
      <c r="BN16" s="34" t="s">
        <v>35</v>
      </c>
      <c r="BO16" s="34" t="s">
        <v>35</v>
      </c>
      <c r="BP16" s="34" t="s">
        <v>35</v>
      </c>
      <c r="BQ16" s="29" t="s">
        <v>35</v>
      </c>
      <c r="BR16" s="38" t="s">
        <v>35</v>
      </c>
      <c r="BS16" s="34" t="s">
        <v>35</v>
      </c>
      <c r="BT16" s="34" t="s">
        <v>35</v>
      </c>
      <c r="BU16" s="34" t="s">
        <v>35</v>
      </c>
      <c r="BV16" s="23" t="s">
        <v>35</v>
      </c>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404" customFormat="true" ht="15" customHeight="true" x14ac:dyDescent="0.2">
      <c r="A17" s="825"/>
      <c r="B17" s="338" t="s">
        <v>51</v>
      </c>
      <c r="C17" s="102">
        <v>45.419922866123038</v>
      </c>
      <c r="D17" s="101">
        <v>35.953411596729431</v>
      </c>
      <c r="E17" s="101">
        <v>37.731750847003823</v>
      </c>
      <c r="F17" s="101">
        <v>34.464330046001109</v>
      </c>
      <c r="G17" s="100">
        <v>25.024034323160009</v>
      </c>
      <c r="H17" s="99">
        <v>49.575245112914715</v>
      </c>
      <c r="I17" s="101">
        <v>25.746219204343252</v>
      </c>
      <c r="J17" s="101">
        <v>18.756038823846566</v>
      </c>
      <c r="K17" s="101">
        <v>6.5435774699838065</v>
      </c>
      <c r="L17" s="98">
        <v>9.9714669126398744E-2</v>
      </c>
      <c r="M17" s="102">
        <v>45.509355433260318</v>
      </c>
      <c r="N17" s="101">
        <v>35.264511139361879</v>
      </c>
      <c r="O17" s="101">
        <v>38.216216753749727</v>
      </c>
      <c r="P17" s="101">
        <v>35.911879351603133</v>
      </c>
      <c r="Q17" s="100">
        <v>28.004013233483395</v>
      </c>
      <c r="R17" s="99">
        <v>28.724131007793563</v>
      </c>
      <c r="S17" s="101">
        <v>51.56788866392553</v>
      </c>
      <c r="T17" s="101">
        <v>31.344355764965691</v>
      </c>
      <c r="U17" s="101">
        <v>39.542589747380745</v>
      </c>
      <c r="V17" s="98">
        <v>42.043616485773178</v>
      </c>
      <c r="W17" s="376"/>
      <c r="X17" s="376"/>
      <c r="Y17" s="376"/>
      <c r="Z17" s="376"/>
      <c r="AA17" s="376"/>
      <c r="AB17" s="376"/>
      <c r="AC17" s="376"/>
      <c r="AD17" s="376"/>
      <c r="AE17" s="376"/>
      <c r="AF17" s="376"/>
      <c r="AG17" s="376"/>
      <c r="AH17" s="376"/>
      <c r="AI17" s="376"/>
      <c r="AJ17" s="376"/>
      <c r="AK17" s="376"/>
      <c r="AL17" s="376"/>
      <c r="AM17" s="376"/>
      <c r="AN17" s="376"/>
      <c r="AO17" s="376"/>
      <c r="AP17" s="376"/>
      <c r="AQ17" s="376"/>
      <c r="AR17" s="376"/>
      <c r="AS17" s="376"/>
      <c r="AT17" s="376"/>
      <c r="AU17" s="376"/>
      <c r="AV17" s="376"/>
      <c r="AW17" s="376"/>
      <c r="AX17" s="376"/>
      <c r="AY17" s="376"/>
      <c r="AZ17" s="151"/>
      <c r="BA17" s="816"/>
      <c r="BB17" s="492" t="s">
        <v>51</v>
      </c>
      <c r="BC17" s="37" t="s">
        <v>35</v>
      </c>
      <c r="BD17" s="33" t="s">
        <v>35</v>
      </c>
      <c r="BE17" s="33" t="s">
        <v>35</v>
      </c>
      <c r="BF17" s="33" t="s">
        <v>35</v>
      </c>
      <c r="BG17" s="28" t="s">
        <v>35</v>
      </c>
      <c r="BH17" s="37" t="s">
        <v>35</v>
      </c>
      <c r="BI17" s="33" t="s">
        <v>35</v>
      </c>
      <c r="BJ17" s="33" t="s">
        <v>35</v>
      </c>
      <c r="BK17" s="33" t="s">
        <v>35</v>
      </c>
      <c r="BL17" s="28" t="s">
        <v>35</v>
      </c>
      <c r="BM17" s="37" t="s">
        <v>35</v>
      </c>
      <c r="BN17" s="33" t="s">
        <v>35</v>
      </c>
      <c r="BO17" s="33" t="s">
        <v>35</v>
      </c>
      <c r="BP17" s="33" t="s">
        <v>35</v>
      </c>
      <c r="BQ17" s="28" t="s">
        <v>35</v>
      </c>
      <c r="BR17" s="37" t="s">
        <v>35</v>
      </c>
      <c r="BS17" s="33" t="s">
        <v>35</v>
      </c>
      <c r="BT17" s="33" t="s">
        <v>35</v>
      </c>
      <c r="BU17" s="33" t="s">
        <v>35</v>
      </c>
      <c r="BV17" s="22" t="s">
        <v>35</v>
      </c>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404" customFormat="true" ht="15" customHeight="true" x14ac:dyDescent="0.2">
      <c r="A18" s="825" t="s">
        <v>60</v>
      </c>
      <c r="B18" s="338" t="s">
        <v>15</v>
      </c>
      <c r="C18" s="102">
        <f>C16*C23/100</f>
        <v>36.554562720669544</v>
      </c>
      <c r="D18" s="101">
        <f>D16*D23/100</f>
        <v>42.337054872984879</v>
      </c>
      <c r="E18" s="101">
        <f t="shared" ref="E18:V18" si="0">E16*E23/100</f>
        <v>40.560619412203188</v>
      </c>
      <c r="F18" s="101">
        <f t="shared" si="0"/>
        <v>45.000443774891025</v>
      </c>
      <c r="G18" s="100">
        <f t="shared" si="0"/>
        <v>58.524509025712284</v>
      </c>
      <c r="H18" s="99">
        <f t="shared" si="0"/>
        <v>36.350824650665928</v>
      </c>
      <c r="I18" s="101">
        <f t="shared" si="0"/>
        <v>62.119710152267317</v>
      </c>
      <c r="J18" s="101">
        <f t="shared" si="0"/>
        <v>73.921614538992799</v>
      </c>
      <c r="K18" s="101">
        <f t="shared" si="0"/>
        <v>90.438123086108405</v>
      </c>
      <c r="L18" s="98">
        <f t="shared" si="0"/>
        <v>99.900285330873601</v>
      </c>
      <c r="M18" s="102">
        <f t="shared" si="0"/>
        <v>36.353314794666709</v>
      </c>
      <c r="N18" s="101">
        <f t="shared" si="0"/>
        <v>43.071713710907801</v>
      </c>
      <c r="O18" s="101">
        <f t="shared" si="0"/>
        <v>39.684957853759364</v>
      </c>
      <c r="P18" s="101">
        <f t="shared" si="0"/>
        <v>44.055023512474619</v>
      </c>
      <c r="Q18" s="100">
        <f t="shared" si="0"/>
        <v>52.057696624415819</v>
      </c>
      <c r="R18" s="99">
        <f t="shared" si="0"/>
        <v>49.577026284900938</v>
      </c>
      <c r="S18" s="101">
        <f t="shared" si="0"/>
        <v>31.189265876846957</v>
      </c>
      <c r="T18" s="101">
        <f t="shared" si="0"/>
        <v>44.008335110369998</v>
      </c>
      <c r="U18" s="101">
        <f t="shared" si="0"/>
        <v>47.516174320563003</v>
      </c>
      <c r="V18" s="98">
        <f t="shared" si="0"/>
        <v>40.90777285079831</v>
      </c>
      <c r="W18" s="376"/>
      <c r="X18" s="376"/>
      <c r="Y18" s="376"/>
      <c r="Z18" s="376"/>
      <c r="AA18" s="376"/>
      <c r="AB18" s="376"/>
      <c r="AC18" s="376"/>
      <c r="AD18" s="376"/>
      <c r="AE18" s="376"/>
      <c r="AF18" s="376"/>
      <c r="AG18" s="376"/>
      <c r="AH18" s="376"/>
      <c r="AI18" s="376"/>
      <c r="AJ18" s="376"/>
      <c r="AK18" s="376"/>
      <c r="AL18" s="376"/>
      <c r="AM18" s="376"/>
      <c r="AN18" s="376"/>
      <c r="AO18" s="376"/>
      <c r="AP18" s="376"/>
      <c r="AQ18" s="376"/>
      <c r="AR18" s="376"/>
      <c r="AS18" s="376"/>
      <c r="AT18" s="376"/>
      <c r="AU18" s="376"/>
      <c r="AV18" s="376"/>
      <c r="AW18" s="376"/>
      <c r="AX18" s="376"/>
      <c r="AY18" s="376"/>
      <c r="AZ18" s="151"/>
      <c r="BA18" s="816" t="s">
        <v>60</v>
      </c>
      <c r="BB18" s="492" t="s">
        <v>15</v>
      </c>
      <c r="BC18" s="37" t="s">
        <v>35</v>
      </c>
      <c r="BD18" s="33" t="s">
        <v>35</v>
      </c>
      <c r="BE18" s="33" t="s">
        <v>35</v>
      </c>
      <c r="BF18" s="33" t="s">
        <v>35</v>
      </c>
      <c r="BG18" s="28" t="s">
        <v>35</v>
      </c>
      <c r="BH18" s="37" t="s">
        <v>35</v>
      </c>
      <c r="BI18" s="33" t="s">
        <v>35</v>
      </c>
      <c r="BJ18" s="33" t="s">
        <v>35</v>
      </c>
      <c r="BK18" s="33" t="s">
        <v>35</v>
      </c>
      <c r="BL18" s="28" t="s">
        <v>35</v>
      </c>
      <c r="BM18" s="37" t="s">
        <v>35</v>
      </c>
      <c r="BN18" s="33" t="s">
        <v>35</v>
      </c>
      <c r="BO18" s="33" t="s">
        <v>35</v>
      </c>
      <c r="BP18" s="33" t="s">
        <v>35</v>
      </c>
      <c r="BQ18" s="28" t="s">
        <v>35</v>
      </c>
      <c r="BR18" s="37" t="s">
        <v>35</v>
      </c>
      <c r="BS18" s="33" t="s">
        <v>35</v>
      </c>
      <c r="BT18" s="33" t="s">
        <v>35</v>
      </c>
      <c r="BU18" s="33" t="s">
        <v>35</v>
      </c>
      <c r="BV18" s="22" t="s">
        <v>35</v>
      </c>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404" customFormat="true" ht="15" customHeight="true" x14ac:dyDescent="0.2">
      <c r="A19" s="825"/>
      <c r="B19" s="338" t="s">
        <v>16</v>
      </c>
      <c r="C19" s="102">
        <f>C16*C22/100</f>
        <v>18.025514413207485</v>
      </c>
      <c r="D19" s="101">
        <f>D16*D22/100</f>
        <v>21.709533530285899</v>
      </c>
      <c r="E19" s="101">
        <f t="shared" ref="E19:V19" si="1">E16*E22/100</f>
        <v>21.707629740793031</v>
      </c>
      <c r="F19" s="101">
        <f t="shared" si="1"/>
        <v>20.535226179108019</v>
      </c>
      <c r="G19" s="100">
        <f t="shared" si="1"/>
        <v>16.45145665112787</v>
      </c>
      <c r="H19" s="99">
        <f t="shared" si="1"/>
        <v>14.073930236419379</v>
      </c>
      <c r="I19" s="101">
        <f t="shared" si="1"/>
        <v>12.134070643389407</v>
      </c>
      <c r="J19" s="101">
        <f t="shared" si="1"/>
        <v>7.3223466371606518</v>
      </c>
      <c r="K19" s="101">
        <f t="shared" si="1"/>
        <v>3.0182994439077828</v>
      </c>
      <c r="L19" s="98">
        <f t="shared" si="1"/>
        <v>0</v>
      </c>
      <c r="M19" s="102">
        <f t="shared" si="1"/>
        <v>18.137329772073041</v>
      </c>
      <c r="N19" s="101">
        <f t="shared" si="1"/>
        <v>21.663775149730508</v>
      </c>
      <c r="O19" s="101">
        <f t="shared" si="1"/>
        <v>22.098825392490962</v>
      </c>
      <c r="P19" s="101">
        <f t="shared" si="1"/>
        <v>20.033097135922297</v>
      </c>
      <c r="Q19" s="100">
        <f t="shared" si="1"/>
        <v>19.938290142100911</v>
      </c>
      <c r="R19" s="99">
        <f t="shared" si="1"/>
        <v>21.698842707305744</v>
      </c>
      <c r="S19" s="101">
        <f t="shared" si="1"/>
        <v>17.242845459227521</v>
      </c>
      <c r="T19" s="101">
        <f t="shared" si="1"/>
        <v>24.647309124664467</v>
      </c>
      <c r="U19" s="101">
        <f t="shared" si="1"/>
        <v>12.941235932056671</v>
      </c>
      <c r="V19" s="98">
        <f t="shared" si="1"/>
        <v>17.04861066342842</v>
      </c>
      <c r="W19" s="376"/>
      <c r="X19" s="376"/>
      <c r="Y19" s="376"/>
      <c r="Z19" s="376"/>
      <c r="AA19" s="376"/>
      <c r="AB19" s="376"/>
      <c r="AC19" s="376"/>
      <c r="AD19" s="376"/>
      <c r="AE19" s="376"/>
      <c r="AF19" s="376"/>
      <c r="AG19" s="376"/>
      <c r="AH19" s="376"/>
      <c r="AI19" s="376"/>
      <c r="AJ19" s="376"/>
      <c r="AK19" s="376"/>
      <c r="AL19" s="376"/>
      <c r="AM19" s="376"/>
      <c r="AN19" s="376"/>
      <c r="AO19" s="376"/>
      <c r="AP19" s="376"/>
      <c r="AQ19" s="376"/>
      <c r="AR19" s="376"/>
      <c r="AS19" s="376"/>
      <c r="AT19" s="376"/>
      <c r="AU19" s="376"/>
      <c r="AV19" s="376"/>
      <c r="AW19" s="376"/>
      <c r="AX19" s="376"/>
      <c r="AY19" s="376"/>
      <c r="AZ19" s="151"/>
      <c r="BA19" s="816"/>
      <c r="BB19" s="492" t="s">
        <v>16</v>
      </c>
      <c r="BC19" s="37" t="s">
        <v>35</v>
      </c>
      <c r="BD19" s="33" t="s">
        <v>35</v>
      </c>
      <c r="BE19" s="33" t="s">
        <v>35</v>
      </c>
      <c r="BF19" s="33" t="s">
        <v>35</v>
      </c>
      <c r="BG19" s="28" t="s">
        <v>35</v>
      </c>
      <c r="BH19" s="37" t="s">
        <v>35</v>
      </c>
      <c r="BI19" s="33" t="s">
        <v>35</v>
      </c>
      <c r="BJ19" s="33" t="s">
        <v>35</v>
      </c>
      <c r="BK19" s="33" t="s">
        <v>35</v>
      </c>
      <c r="BL19" s="28" t="s">
        <v>35</v>
      </c>
      <c r="BM19" s="37" t="s">
        <v>35</v>
      </c>
      <c r="BN19" s="33" t="s">
        <v>35</v>
      </c>
      <c r="BO19" s="33" t="s">
        <v>35</v>
      </c>
      <c r="BP19" s="33" t="s">
        <v>35</v>
      </c>
      <c r="BQ19" s="28" t="s">
        <v>35</v>
      </c>
      <c r="BR19" s="37" t="s">
        <v>35</v>
      </c>
      <c r="BS19" s="33" t="s">
        <v>35</v>
      </c>
      <c r="BT19" s="33" t="s">
        <v>35</v>
      </c>
      <c r="BU19" s="33" t="s">
        <v>35</v>
      </c>
      <c r="BV19" s="22" t="s">
        <v>35</v>
      </c>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404" customFormat="true" ht="15" customHeight="true" x14ac:dyDescent="0.2">
      <c r="A20" s="825"/>
      <c r="B20" s="338" t="s">
        <v>22</v>
      </c>
      <c r="C20" s="102">
        <f>100-C18-C19-C21</f>
        <v>19.565000181641082</v>
      </c>
      <c r="D20" s="101">
        <f>100-D18-D19-D21</f>
        <v>21.521840831360912</v>
      </c>
      <c r="E20" s="101">
        <f t="shared" ref="E20:V20" si="2">100-E18-E19-E21</f>
        <v>18.258618235139942</v>
      </c>
      <c r="F20" s="101">
        <f t="shared" si="2"/>
        <v>19.210434317691305</v>
      </c>
      <c r="G20" s="100">
        <f t="shared" si="2"/>
        <v>12.93228706013517</v>
      </c>
      <c r="H20" s="99">
        <f t="shared" si="2"/>
        <v>19.147957418092968</v>
      </c>
      <c r="I20" s="101">
        <f t="shared" si="2"/>
        <v>19.26086574637872</v>
      </c>
      <c r="J20" s="101">
        <f t="shared" si="2"/>
        <v>12.583890283526475</v>
      </c>
      <c r="K20" s="101">
        <f t="shared" si="2"/>
        <v>4.6604056379501175</v>
      </c>
      <c r="L20" s="98">
        <f t="shared" si="2"/>
        <v>9.9714669126399258E-2</v>
      </c>
      <c r="M20" s="102">
        <f t="shared" si="2"/>
        <v>19.736389655406295</v>
      </c>
      <c r="N20" s="101">
        <f t="shared" si="2"/>
        <v>21.132411093112136</v>
      </c>
      <c r="O20" s="101">
        <f t="shared" si="2"/>
        <v>19.022783075508823</v>
      </c>
      <c r="P20" s="101">
        <f t="shared" si="2"/>
        <v>19.73319972276569</v>
      </c>
      <c r="Q20" s="100">
        <f t="shared" si="2"/>
        <v>13.84493031986832</v>
      </c>
      <c r="R20" s="99">
        <f t="shared" si="2"/>
        <v>21.228476116483638</v>
      </c>
      <c r="S20" s="101">
        <f t="shared" si="2"/>
        <v>12.364524511769282</v>
      </c>
      <c r="T20" s="101">
        <f t="shared" si="2"/>
        <v>19.674737178875155</v>
      </c>
      <c r="U20" s="101">
        <f t="shared" si="2"/>
        <v>17.992384348599241</v>
      </c>
      <c r="V20" s="98">
        <f t="shared" si="2"/>
        <v>14.414322576235705</v>
      </c>
      <c r="W20" s="376"/>
      <c r="X20" s="376"/>
      <c r="Y20" s="376"/>
      <c r="Z20" s="376"/>
      <c r="AA20" s="376"/>
      <c r="AB20" s="376"/>
      <c r="AC20" s="376"/>
      <c r="AD20" s="376"/>
      <c r="AE20" s="376"/>
      <c r="AF20" s="376"/>
      <c r="AG20" s="376"/>
      <c r="AH20" s="376"/>
      <c r="AI20" s="376"/>
      <c r="AJ20" s="376"/>
      <c r="AK20" s="376"/>
      <c r="AL20" s="376"/>
      <c r="AM20" s="376"/>
      <c r="AN20" s="376"/>
      <c r="AO20" s="376"/>
      <c r="AP20" s="376"/>
      <c r="AQ20" s="376"/>
      <c r="AR20" s="376"/>
      <c r="AS20" s="376"/>
      <c r="AT20" s="376"/>
      <c r="AU20" s="376"/>
      <c r="AV20" s="376"/>
      <c r="AW20" s="376"/>
      <c r="AX20" s="376"/>
      <c r="AY20" s="376"/>
      <c r="AZ20" s="151"/>
      <c r="BA20" s="816"/>
      <c r="BB20" s="492" t="s">
        <v>22</v>
      </c>
      <c r="BC20" s="37" t="s">
        <v>35</v>
      </c>
      <c r="BD20" s="33" t="s">
        <v>35</v>
      </c>
      <c r="BE20" s="33" t="s">
        <v>35</v>
      </c>
      <c r="BF20" s="33" t="s">
        <v>35</v>
      </c>
      <c r="BG20" s="28" t="s">
        <v>35</v>
      </c>
      <c r="BH20" s="37" t="s">
        <v>35</v>
      </c>
      <c r="BI20" s="33" t="s">
        <v>35</v>
      </c>
      <c r="BJ20" s="33" t="s">
        <v>35</v>
      </c>
      <c r="BK20" s="33" t="s">
        <v>35</v>
      </c>
      <c r="BL20" s="28" t="s">
        <v>35</v>
      </c>
      <c r="BM20" s="37" t="s">
        <v>35</v>
      </c>
      <c r="BN20" s="33" t="s">
        <v>35</v>
      </c>
      <c r="BO20" s="33" t="s">
        <v>35</v>
      </c>
      <c r="BP20" s="33" t="s">
        <v>35</v>
      </c>
      <c r="BQ20" s="28" t="s">
        <v>35</v>
      </c>
      <c r="BR20" s="37" t="s">
        <v>35</v>
      </c>
      <c r="BS20" s="33" t="s">
        <v>35</v>
      </c>
      <c r="BT20" s="33" t="s">
        <v>35</v>
      </c>
      <c r="BU20" s="33" t="s">
        <v>35</v>
      </c>
      <c r="BV20" s="22" t="s">
        <v>35</v>
      </c>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404" customFormat="true" ht="15" customHeight="true" x14ac:dyDescent="0.2">
      <c r="A21" s="825"/>
      <c r="B21" s="338" t="s">
        <v>17</v>
      </c>
      <c r="C21" s="102">
        <v>25.854922684481892</v>
      </c>
      <c r="D21" s="101">
        <v>14.431570765368312</v>
      </c>
      <c r="E21" s="101">
        <v>19.473132611863839</v>
      </c>
      <c r="F21" s="101">
        <v>15.253895728309647</v>
      </c>
      <c r="G21" s="100">
        <v>12.091747263024676</v>
      </c>
      <c r="H21" s="99">
        <v>30.427287694821725</v>
      </c>
      <c r="I21" s="101">
        <v>6.485353457964556</v>
      </c>
      <c r="J21" s="101">
        <v>6.172148540320074</v>
      </c>
      <c r="K21" s="101">
        <v>1.8831718320336952</v>
      </c>
      <c r="L21" s="98">
        <v>0</v>
      </c>
      <c r="M21" s="102">
        <v>25.772965777853958</v>
      </c>
      <c r="N21" s="101">
        <v>14.132100046249551</v>
      </c>
      <c r="O21" s="101">
        <v>19.193433678240854</v>
      </c>
      <c r="P21" s="101">
        <v>16.178679628837394</v>
      </c>
      <c r="Q21" s="100">
        <v>14.159082913614951</v>
      </c>
      <c r="R21" s="99">
        <v>7.4956548913096794</v>
      </c>
      <c r="S21" s="101">
        <v>39.203364152156233</v>
      </c>
      <c r="T21" s="101">
        <v>11.669618586090381</v>
      </c>
      <c r="U21" s="101">
        <v>21.550205398781085</v>
      </c>
      <c r="V21" s="98">
        <v>27.629293909537566</v>
      </c>
      <c r="W21" s="376"/>
      <c r="X21" s="376"/>
      <c r="Y21" s="376"/>
      <c r="Z21" s="376"/>
      <c r="AA21" s="376"/>
      <c r="AB21" s="376"/>
      <c r="AC21" s="376"/>
      <c r="AD21" s="376"/>
      <c r="AE21" s="376"/>
      <c r="AF21" s="376"/>
      <c r="AG21" s="376"/>
      <c r="AH21" s="376"/>
      <c r="AI21" s="376"/>
      <c r="AJ21" s="376"/>
      <c r="AK21" s="376"/>
      <c r="AL21" s="376"/>
      <c r="AM21" s="376"/>
      <c r="AN21" s="376"/>
      <c r="AO21" s="376"/>
      <c r="AP21" s="376"/>
      <c r="AQ21" s="376"/>
      <c r="AR21" s="376"/>
      <c r="AS21" s="376"/>
      <c r="AT21" s="376"/>
      <c r="AU21" s="376"/>
      <c r="AV21" s="376"/>
      <c r="AW21" s="376"/>
      <c r="AX21" s="376"/>
      <c r="AY21" s="376"/>
      <c r="AZ21" s="151"/>
      <c r="BA21" s="816"/>
      <c r="BB21" s="492" t="s">
        <v>17</v>
      </c>
      <c r="BC21" s="37" t="s">
        <v>35</v>
      </c>
      <c r="BD21" s="33" t="s">
        <v>35</v>
      </c>
      <c r="BE21" s="33" t="s">
        <v>35</v>
      </c>
      <c r="BF21" s="33" t="s">
        <v>35</v>
      </c>
      <c r="BG21" s="28" t="s">
        <v>35</v>
      </c>
      <c r="BH21" s="37" t="s">
        <v>35</v>
      </c>
      <c r="BI21" s="33" t="s">
        <v>35</v>
      </c>
      <c r="BJ21" s="33" t="s">
        <v>35</v>
      </c>
      <c r="BK21" s="33" t="s">
        <v>35</v>
      </c>
      <c r="BL21" s="28" t="s">
        <v>35</v>
      </c>
      <c r="BM21" s="37" t="s">
        <v>35</v>
      </c>
      <c r="BN21" s="33" t="s">
        <v>35</v>
      </c>
      <c r="BO21" s="33" t="s">
        <v>35</v>
      </c>
      <c r="BP21" s="33" t="s">
        <v>35</v>
      </c>
      <c r="BQ21" s="28" t="s">
        <v>35</v>
      </c>
      <c r="BR21" s="37" t="s">
        <v>35</v>
      </c>
      <c r="BS21" s="33" t="s">
        <v>35</v>
      </c>
      <c r="BT21" s="33" t="s">
        <v>35</v>
      </c>
      <c r="BU21" s="33" t="s">
        <v>35</v>
      </c>
      <c r="BV21" s="22" t="s">
        <v>35</v>
      </c>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404" customFormat="true" ht="15" customHeight="true" x14ac:dyDescent="0.2">
      <c r="A22" s="825" t="s">
        <v>54</v>
      </c>
      <c r="B22" s="338" t="s">
        <v>49</v>
      </c>
      <c r="C22" s="102">
        <v>33.025813373245114</v>
      </c>
      <c r="D22" s="101">
        <v>33.896471414825967</v>
      </c>
      <c r="E22" s="101">
        <v>34.861474404806678</v>
      </c>
      <c r="F22" s="101">
        <v>31.334426265150178</v>
      </c>
      <c r="G22" s="100">
        <v>21.942307114838101</v>
      </c>
      <c r="H22" s="99">
        <v>27.91075587364724</v>
      </c>
      <c r="I22" s="101">
        <v>16.341350586284431</v>
      </c>
      <c r="J22" s="101">
        <v>9.0127888044310343</v>
      </c>
      <c r="K22" s="101">
        <v>3.2296329799467447</v>
      </c>
      <c r="L22" s="98">
        <v>0</v>
      </c>
      <c r="M22" s="102">
        <v>33.285217887005437</v>
      </c>
      <c r="N22" s="101">
        <v>33.465067663840472</v>
      </c>
      <c r="O22" s="101">
        <v>35.76800291495929</v>
      </c>
      <c r="P22" s="101">
        <v>31.258674670503694</v>
      </c>
      <c r="Q22" s="100">
        <v>27.693613265918387</v>
      </c>
      <c r="R22" s="99">
        <v>30.443462863537068</v>
      </c>
      <c r="S22" s="101">
        <v>35.602093288021166</v>
      </c>
      <c r="T22" s="101">
        <v>35.899902184716815</v>
      </c>
      <c r="U22" s="101">
        <v>21.405541319057626</v>
      </c>
      <c r="V22" s="98">
        <v>29.416277603386742</v>
      </c>
      <c r="W22" s="376"/>
      <c r="X22" s="376"/>
      <c r="Y22" s="376"/>
      <c r="Z22" s="376"/>
      <c r="AA22" s="376"/>
      <c r="AB22" s="376"/>
      <c r="AC22" s="376"/>
      <c r="AD22" s="376"/>
      <c r="AE22" s="376"/>
      <c r="AF22" s="376"/>
      <c r="AG22" s="376"/>
      <c r="AH22" s="376"/>
      <c r="AI22" s="376"/>
      <c r="AJ22" s="376"/>
      <c r="AK22" s="376"/>
      <c r="AL22" s="376"/>
      <c r="AM22" s="376"/>
      <c r="AN22" s="376"/>
      <c r="AO22" s="376"/>
      <c r="AP22" s="376"/>
      <c r="AQ22" s="376"/>
      <c r="AR22" s="376"/>
      <c r="AS22" s="376"/>
      <c r="AT22" s="376"/>
      <c r="AU22" s="376"/>
      <c r="AV22" s="376"/>
      <c r="AW22" s="376"/>
      <c r="AX22" s="376"/>
      <c r="AY22" s="376"/>
      <c r="AZ22" s="151"/>
      <c r="BA22" s="816" t="s">
        <v>54</v>
      </c>
      <c r="BB22" s="492" t="s">
        <v>49</v>
      </c>
      <c r="BC22" s="37" t="s">
        <v>35</v>
      </c>
      <c r="BD22" s="33" t="s">
        <v>35</v>
      </c>
      <c r="BE22" s="33" t="s">
        <v>35</v>
      </c>
      <c r="BF22" s="33" t="s">
        <v>35</v>
      </c>
      <c r="BG22" s="28" t="s">
        <v>35</v>
      </c>
      <c r="BH22" s="37" t="s">
        <v>35</v>
      </c>
      <c r="BI22" s="33" t="s">
        <v>35</v>
      </c>
      <c r="BJ22" s="33" t="s">
        <v>35</v>
      </c>
      <c r="BK22" s="33" t="s">
        <v>35</v>
      </c>
      <c r="BL22" s="28" t="s">
        <v>35</v>
      </c>
      <c r="BM22" s="37" t="s">
        <v>35</v>
      </c>
      <c r="BN22" s="33" t="s">
        <v>35</v>
      </c>
      <c r="BO22" s="33" t="s">
        <v>35</v>
      </c>
      <c r="BP22" s="33" t="s">
        <v>35</v>
      </c>
      <c r="BQ22" s="28" t="s">
        <v>35</v>
      </c>
      <c r="BR22" s="37" t="s">
        <v>35</v>
      </c>
      <c r="BS22" s="33" t="s">
        <v>35</v>
      </c>
      <c r="BT22" s="33" t="s">
        <v>35</v>
      </c>
      <c r="BU22" s="33" t="s">
        <v>35</v>
      </c>
      <c r="BV22" s="22" t="s">
        <v>35</v>
      </c>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404" customFormat="true" ht="15" customHeight="true" x14ac:dyDescent="0.2">
      <c r="A23" s="826"/>
      <c r="B23" s="339" t="s">
        <v>48</v>
      </c>
      <c r="C23" s="97">
        <v>66.974186626754729</v>
      </c>
      <c r="D23" s="96">
        <v>66.103528585174146</v>
      </c>
      <c r="E23" s="96">
        <v>65.138525595193315</v>
      </c>
      <c r="F23" s="96">
        <v>68.665573734849801</v>
      </c>
      <c r="G23" s="95">
        <v>78.057692885161899</v>
      </c>
      <c r="H23" s="94">
        <v>72.08924412635281</v>
      </c>
      <c r="I23" s="96">
        <v>83.658649413715565</v>
      </c>
      <c r="J23" s="96">
        <v>90.987211195569003</v>
      </c>
      <c r="K23" s="96">
        <v>96.770367020053243</v>
      </c>
      <c r="L23" s="93">
        <v>100</v>
      </c>
      <c r="M23" s="97">
        <v>66.714782112994413</v>
      </c>
      <c r="N23" s="96">
        <v>66.534932336159585</v>
      </c>
      <c r="O23" s="96">
        <v>64.231997085040646</v>
      </c>
      <c r="P23" s="96">
        <v>68.741325329496291</v>
      </c>
      <c r="Q23" s="95">
        <v>72.306386734081684</v>
      </c>
      <c r="R23" s="94">
        <v>69.556537136463078</v>
      </c>
      <c r="S23" s="96">
        <v>64.397906711978777</v>
      </c>
      <c r="T23" s="96">
        <v>64.10009781528349</v>
      </c>
      <c r="U23" s="96">
        <v>78.594458680942495</v>
      </c>
      <c r="V23" s="93">
        <v>70.583722396613155</v>
      </c>
      <c r="W23" s="376"/>
      <c r="X23" s="376"/>
      <c r="Y23" s="376"/>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151"/>
      <c r="BA23" s="820"/>
      <c r="BB23" s="495" t="s">
        <v>48</v>
      </c>
      <c r="BC23" s="36" t="s">
        <v>35</v>
      </c>
      <c r="BD23" s="32" t="s">
        <v>35</v>
      </c>
      <c r="BE23" s="32" t="s">
        <v>35</v>
      </c>
      <c r="BF23" s="32" t="s">
        <v>35</v>
      </c>
      <c r="BG23" s="27" t="s">
        <v>35</v>
      </c>
      <c r="BH23" s="36" t="s">
        <v>35</v>
      </c>
      <c r="BI23" s="32" t="s">
        <v>35</v>
      </c>
      <c r="BJ23" s="32" t="s">
        <v>35</v>
      </c>
      <c r="BK23" s="32" t="s">
        <v>35</v>
      </c>
      <c r="BL23" s="27" t="s">
        <v>35</v>
      </c>
      <c r="BM23" s="36" t="s">
        <v>35</v>
      </c>
      <c r="BN23" s="32" t="s">
        <v>35</v>
      </c>
      <c r="BO23" s="32" t="s">
        <v>35</v>
      </c>
      <c r="BP23" s="32" t="s">
        <v>35</v>
      </c>
      <c r="BQ23" s="27" t="s">
        <v>35</v>
      </c>
      <c r="BR23" s="36" t="s">
        <v>35</v>
      </c>
      <c r="BS23" s="32" t="s">
        <v>35</v>
      </c>
      <c r="BT23" s="32" t="s">
        <v>35</v>
      </c>
      <c r="BU23" s="32" t="s">
        <v>35</v>
      </c>
      <c r="BV23" s="21" t="s">
        <v>35</v>
      </c>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284" customFormat="true" ht="15" hidden="true" customHeight="true" x14ac:dyDescent="0.2">
      <c r="A24" s="835" t="s">
        <v>47</v>
      </c>
      <c r="B24" s="336" t="s">
        <v>59</v>
      </c>
      <c r="C24" s="342"/>
      <c r="D24" s="343"/>
      <c r="E24" s="343"/>
      <c r="F24" s="343"/>
      <c r="G24" s="344"/>
      <c r="H24" s="345"/>
      <c r="I24" s="343"/>
      <c r="J24" s="343"/>
      <c r="K24" s="343"/>
      <c r="L24" s="346"/>
      <c r="M24" s="342"/>
      <c r="N24" s="343"/>
      <c r="O24" s="343"/>
      <c r="P24" s="343"/>
      <c r="Q24" s="344"/>
      <c r="R24" s="345"/>
      <c r="S24" s="343"/>
      <c r="T24" s="343"/>
      <c r="U24" s="343"/>
      <c r="V24" s="346"/>
      <c r="W24" s="694"/>
      <c r="X24" s="694"/>
      <c r="Y24" s="694"/>
      <c r="Z24" s="694"/>
      <c r="AA24" s="694"/>
      <c r="AB24" s="694"/>
      <c r="AC24" s="694"/>
      <c r="AD24" s="694"/>
      <c r="AE24" s="694"/>
      <c r="AF24" s="694"/>
      <c r="AG24" s="694"/>
      <c r="AH24" s="694"/>
      <c r="AI24" s="694"/>
      <c r="AJ24" s="694"/>
      <c r="AK24" s="694"/>
      <c r="AL24" s="694"/>
      <c r="AM24" s="694"/>
      <c r="AN24" s="694"/>
      <c r="AO24" s="694"/>
      <c r="AP24" s="694"/>
      <c r="AQ24" s="694"/>
      <c r="AR24" s="694"/>
      <c r="AS24" s="694"/>
      <c r="AT24" s="694"/>
      <c r="AU24" s="694"/>
      <c r="AV24" s="694"/>
      <c r="AW24" s="694"/>
      <c r="AX24" s="694"/>
      <c r="AY24" s="694"/>
      <c r="AZ24" s="312"/>
      <c r="BB24" s="286"/>
      <c r="BW24" s="312"/>
      <c r="BX24" s="312"/>
      <c r="BY24" s="312"/>
      <c r="BZ24" s="312"/>
      <c r="CA24" s="312"/>
      <c r="CB24" s="312"/>
      <c r="CC24" s="312"/>
      <c r="CD24" s="312"/>
      <c r="CE24" s="312"/>
      <c r="CF24" s="312"/>
      <c r="CG24" s="312"/>
      <c r="CH24" s="312"/>
      <c r="CI24" s="312"/>
      <c r="CJ24" s="312"/>
      <c r="CK24" s="312"/>
      <c r="CL24" s="312"/>
      <c r="CM24" s="312"/>
      <c r="CN24" s="312"/>
      <c r="CO24" s="312"/>
      <c r="CP24" s="312"/>
      <c r="CQ24" s="312"/>
      <c r="CR24" s="312"/>
      <c r="CS24" s="312"/>
      <c r="CT24" s="312"/>
      <c r="CU24" s="312"/>
      <c r="CV24" s="312"/>
      <c r="CW24" s="312"/>
      <c r="CX24" s="312"/>
      <c r="CY24" s="312"/>
      <c r="CZ24" s="312"/>
    </row>
    <row r="25" s="284" customFormat="true" ht="15" hidden="true" customHeight="true" x14ac:dyDescent="0.2">
      <c r="A25" s="836"/>
      <c r="B25" s="333" t="s">
        <v>58</v>
      </c>
      <c r="C25" s="347"/>
      <c r="D25" s="348"/>
      <c r="E25" s="348"/>
      <c r="F25" s="348"/>
      <c r="G25" s="349"/>
      <c r="H25" s="350"/>
      <c r="I25" s="348"/>
      <c r="J25" s="348"/>
      <c r="K25" s="348"/>
      <c r="L25" s="351"/>
      <c r="M25" s="347"/>
      <c r="N25" s="348"/>
      <c r="O25" s="348"/>
      <c r="P25" s="348"/>
      <c r="Q25" s="349"/>
      <c r="R25" s="350"/>
      <c r="S25" s="348"/>
      <c r="T25" s="348"/>
      <c r="U25" s="348"/>
      <c r="V25" s="351"/>
      <c r="W25" s="694"/>
      <c r="X25" s="694"/>
      <c r="Y25" s="694"/>
      <c r="Z25" s="694"/>
      <c r="AA25" s="694"/>
      <c r="AB25" s="694"/>
      <c r="AC25" s="694"/>
      <c r="AD25" s="694"/>
      <c r="AE25" s="694"/>
      <c r="AF25" s="694"/>
      <c r="AG25" s="694"/>
      <c r="AH25" s="694"/>
      <c r="AI25" s="694"/>
      <c r="AJ25" s="694"/>
      <c r="AK25" s="694"/>
      <c r="AL25" s="694"/>
      <c r="AM25" s="694"/>
      <c r="AN25" s="694"/>
      <c r="AO25" s="694"/>
      <c r="AP25" s="694"/>
      <c r="AQ25" s="694"/>
      <c r="AR25" s="694"/>
      <c r="AS25" s="694"/>
      <c r="AT25" s="694"/>
      <c r="AU25" s="694"/>
      <c r="AV25" s="694"/>
      <c r="AW25" s="694"/>
      <c r="AX25" s="694"/>
      <c r="AY25" s="694"/>
      <c r="AZ25" s="312"/>
      <c r="BB25" s="286"/>
      <c r="BW25" s="312"/>
      <c r="BX25" s="312"/>
      <c r="BY25" s="312"/>
      <c r="BZ25" s="312"/>
      <c r="CA25" s="312"/>
      <c r="CB25" s="312"/>
      <c r="CC25" s="312"/>
      <c r="CD25" s="312"/>
      <c r="CE25" s="312"/>
      <c r="CF25" s="312"/>
      <c r="CG25" s="312"/>
      <c r="CH25" s="312"/>
      <c r="CI25" s="312"/>
      <c r="CJ25" s="312"/>
      <c r="CK25" s="312"/>
      <c r="CL25" s="312"/>
      <c r="CM25" s="312"/>
      <c r="CN25" s="312"/>
      <c r="CO25" s="312"/>
      <c r="CP25" s="312"/>
      <c r="CQ25" s="312"/>
      <c r="CR25" s="312"/>
      <c r="CS25" s="312"/>
      <c r="CT25" s="312"/>
      <c r="CU25" s="312"/>
      <c r="CV25" s="312"/>
      <c r="CW25" s="312"/>
      <c r="CX25" s="312"/>
      <c r="CY25" s="312"/>
      <c r="CZ25" s="312"/>
    </row>
    <row r="26" s="284" customFormat="true" ht="15" hidden="true" customHeight="true" x14ac:dyDescent="0.2">
      <c r="A26" s="837"/>
      <c r="B26" s="334" t="s">
        <v>46</v>
      </c>
      <c r="C26" s="352"/>
      <c r="D26" s="353"/>
      <c r="E26" s="353"/>
      <c r="F26" s="353"/>
      <c r="G26" s="354"/>
      <c r="H26" s="355"/>
      <c r="I26" s="353"/>
      <c r="J26" s="353"/>
      <c r="K26" s="353"/>
      <c r="L26" s="356"/>
      <c r="M26" s="352"/>
      <c r="N26" s="353"/>
      <c r="O26" s="353"/>
      <c r="P26" s="353"/>
      <c r="Q26" s="354"/>
      <c r="R26" s="14"/>
      <c r="S26" s="13"/>
      <c r="T26" s="13"/>
      <c r="U26" s="13"/>
      <c r="V26" s="8"/>
      <c r="W26" s="694"/>
      <c r="X26" s="694"/>
      <c r="Y26" s="694"/>
      <c r="Z26" s="694"/>
      <c r="AA26" s="694"/>
      <c r="AB26" s="694"/>
      <c r="AC26" s="694"/>
      <c r="AD26" s="694"/>
      <c r="AE26" s="694"/>
      <c r="AF26" s="694"/>
      <c r="AG26" s="694"/>
      <c r="AH26" s="694"/>
      <c r="AI26" s="694"/>
      <c r="AJ26" s="694"/>
      <c r="AK26" s="694"/>
      <c r="AL26" s="694"/>
      <c r="AM26" s="694"/>
      <c r="AN26" s="694"/>
      <c r="AO26" s="694"/>
      <c r="AP26" s="694"/>
      <c r="AQ26" s="694"/>
      <c r="AR26" s="694"/>
      <c r="AS26" s="694"/>
      <c r="AT26" s="694"/>
      <c r="AU26" s="694"/>
      <c r="AV26" s="694"/>
      <c r="AW26" s="694"/>
      <c r="AX26" s="694"/>
      <c r="AY26" s="694"/>
      <c r="AZ26" s="312"/>
      <c r="BB26" s="286"/>
      <c r="BW26" s="312"/>
      <c r="BX26" s="312"/>
      <c r="BY26" s="312"/>
      <c r="BZ26" s="312"/>
      <c r="CA26" s="312"/>
      <c r="CB26" s="312"/>
      <c r="CC26" s="312"/>
      <c r="CD26" s="312"/>
      <c r="CE26" s="312"/>
      <c r="CF26" s="312"/>
      <c r="CG26" s="312"/>
      <c r="CH26" s="312"/>
      <c r="CI26" s="312"/>
      <c r="CJ26" s="312"/>
      <c r="CK26" s="312"/>
      <c r="CL26" s="312"/>
      <c r="CM26" s="312"/>
      <c r="CN26" s="312"/>
      <c r="CO26" s="312"/>
      <c r="CP26" s="312"/>
      <c r="CQ26" s="312"/>
      <c r="CR26" s="312"/>
      <c r="CS26" s="312"/>
      <c r="CT26" s="312"/>
      <c r="CU26" s="312"/>
      <c r="CV26" s="312"/>
      <c r="CW26" s="312"/>
      <c r="CX26" s="312"/>
      <c r="CY26" s="312"/>
      <c r="CZ26" s="312"/>
    </row>
    <row r="27" s="405" customFormat="true" ht="15" customHeight="true" x14ac:dyDescent="0.2">
      <c r="A27" s="283"/>
      <c r="B27" s="335"/>
      <c r="C27" s="827" t="s">
        <v>114</v>
      </c>
      <c r="D27" s="828"/>
      <c r="E27" s="828"/>
      <c r="F27" s="828"/>
      <c r="G27" s="829"/>
      <c r="H27" s="833" t="s">
        <v>38</v>
      </c>
      <c r="I27" s="822"/>
      <c r="J27" s="822"/>
      <c r="K27" s="822"/>
      <c r="L27" s="824"/>
      <c r="M27" s="821" t="s">
        <v>37</v>
      </c>
      <c r="N27" s="822"/>
      <c r="O27" s="822"/>
      <c r="P27" s="822"/>
      <c r="Q27" s="824"/>
      <c r="R27" s="16" t="s">
        <v>137</v>
      </c>
      <c r="S27" s="366"/>
      <c r="T27" s="366"/>
      <c r="U27" s="366"/>
      <c r="V27" s="366"/>
      <c r="W27" s="376"/>
      <c r="X27" s="694"/>
      <c r="Y27" s="694"/>
      <c r="Z27" s="694"/>
      <c r="AA27" s="694"/>
      <c r="AB27" s="694"/>
      <c r="AC27" s="694"/>
      <c r="AD27" s="694"/>
      <c r="AE27" s="694"/>
      <c r="AF27" s="694"/>
      <c r="AG27" s="694"/>
      <c r="AH27" s="694"/>
      <c r="AI27" s="694"/>
      <c r="AJ27" s="694"/>
      <c r="AK27" s="694"/>
      <c r="AL27" s="694"/>
      <c r="AM27" s="694"/>
      <c r="AN27" s="694"/>
      <c r="AO27" s="694"/>
      <c r="AP27" s="694"/>
      <c r="AQ27" s="694"/>
      <c r="AR27" s="694"/>
      <c r="AS27" s="694"/>
      <c r="AT27" s="694"/>
      <c r="AU27" s="694"/>
      <c r="AV27" s="694"/>
      <c r="AW27" s="694"/>
      <c r="AX27" s="694"/>
      <c r="AY27" s="694"/>
      <c r="AZ27" s="312"/>
      <c r="BA27" s="313" t="s">
        <v>128</v>
      </c>
      <c r="BB27" s="268" t="s">
        <v>95</v>
      </c>
      <c r="BC27" s="812" t="s">
        <v>114</v>
      </c>
      <c r="BD27" s="813"/>
      <c r="BE27" s="813"/>
      <c r="BF27" s="813"/>
      <c r="BG27" s="819"/>
      <c r="BH27" s="812" t="s">
        <v>38</v>
      </c>
      <c r="BI27" s="813"/>
      <c r="BJ27" s="813"/>
      <c r="BK27" s="813"/>
      <c r="BL27" s="819"/>
      <c r="BM27" s="812" t="s">
        <v>37</v>
      </c>
      <c r="BN27" s="813"/>
      <c r="BO27" s="813"/>
      <c r="BP27" s="813"/>
      <c r="BQ27" s="814"/>
      <c r="BR27" s="15" t="s">
        <v>137</v>
      </c>
      <c r="BS27" s="366"/>
      <c r="BT27" s="366"/>
      <c r="BU27" s="366"/>
      <c r="BV27" s="366"/>
      <c r="BW27" s="4"/>
      <c r="BX27" s="4"/>
      <c r="BY27" s="4"/>
      <c r="BZ27" s="311"/>
      <c r="CA27" s="311"/>
      <c r="CB27" s="311"/>
      <c r="CC27" s="311"/>
      <c r="CD27" s="311"/>
      <c r="CE27" s="311"/>
      <c r="CF27" s="311"/>
      <c r="CG27" s="311"/>
      <c r="CH27" s="311"/>
      <c r="CI27" s="311"/>
      <c r="CJ27" s="311"/>
      <c r="CK27" s="311"/>
      <c r="CL27" s="311"/>
      <c r="CM27" s="311"/>
      <c r="CN27" s="311"/>
      <c r="CO27" s="311"/>
      <c r="CP27" s="311"/>
      <c r="CQ27" s="311"/>
      <c r="CR27" s="311"/>
      <c r="CS27" s="311"/>
      <c r="CT27" s="311"/>
      <c r="CU27" s="311"/>
      <c r="CV27" s="311"/>
      <c r="CW27" s="311"/>
      <c r="CX27" s="311"/>
      <c r="CY27" s="311"/>
      <c r="CZ27" s="311"/>
    </row>
    <row r="28" s="405" customFormat="true" ht="12.75" x14ac:dyDescent="0.2">
      <c r="A28" s="301" t="s">
        <v>69</v>
      </c>
      <c r="B28" s="335"/>
      <c r="C28" s="358" t="s">
        <v>0</v>
      </c>
      <c r="D28" s="485" t="s">
        <v>1</v>
      </c>
      <c r="E28" s="485" t="s">
        <v>2</v>
      </c>
      <c r="F28" s="485" t="s">
        <v>3</v>
      </c>
      <c r="G28" s="486" t="s">
        <v>4</v>
      </c>
      <c r="H28" s="340" t="s">
        <v>0</v>
      </c>
      <c r="I28" s="488" t="s">
        <v>1</v>
      </c>
      <c r="J28" s="488" t="s">
        <v>2</v>
      </c>
      <c r="K28" s="488" t="s">
        <v>3</v>
      </c>
      <c r="L28" s="489" t="s">
        <v>4</v>
      </c>
      <c r="M28" s="341" t="s">
        <v>0</v>
      </c>
      <c r="N28" s="488" t="s">
        <v>1</v>
      </c>
      <c r="O28" s="488" t="s">
        <v>2</v>
      </c>
      <c r="P28" s="488" t="s">
        <v>3</v>
      </c>
      <c r="Q28" s="484" t="s">
        <v>4</v>
      </c>
      <c r="R28" s="340" t="s">
        <v>146</v>
      </c>
      <c r="S28" s="488" t="s">
        <v>147</v>
      </c>
      <c r="T28" s="488" t="s">
        <v>148</v>
      </c>
      <c r="U28" s="488" t="s">
        <v>149</v>
      </c>
      <c r="V28" s="489" t="s">
        <v>150</v>
      </c>
      <c r="W28" s="694"/>
      <c r="X28" s="694"/>
      <c r="Y28" s="694"/>
      <c r="Z28" s="694"/>
      <c r="AA28" s="694"/>
      <c r="AB28" s="694"/>
      <c r="AC28" s="694"/>
      <c r="AD28" s="694"/>
      <c r="AE28" s="694"/>
      <c r="AF28" s="694"/>
      <c r="AG28" s="694"/>
      <c r="AH28" s="694"/>
      <c r="AI28" s="694"/>
      <c r="AJ28" s="694"/>
      <c r="AK28" s="694"/>
      <c r="AL28" s="694"/>
      <c r="AM28" s="694"/>
      <c r="AN28" s="694"/>
      <c r="AO28" s="694"/>
      <c r="AP28" s="694"/>
      <c r="AQ28" s="694"/>
      <c r="AR28" s="694"/>
      <c r="AS28" s="694"/>
      <c r="AT28" s="694"/>
      <c r="AU28" s="694"/>
      <c r="AV28" s="694"/>
      <c r="AW28" s="694"/>
      <c r="AX28" s="694"/>
      <c r="AY28" s="694"/>
      <c r="AZ28" s="312"/>
      <c r="BA28" s="301" t="s">
        <v>119</v>
      </c>
      <c r="BB28" s="300"/>
      <c r="BC28" s="388" t="s">
        <v>0</v>
      </c>
      <c r="BD28" s="446" t="s">
        <v>1</v>
      </c>
      <c r="BE28" s="446" t="s">
        <v>2</v>
      </c>
      <c r="BF28" s="446" t="s">
        <v>3</v>
      </c>
      <c r="BG28" s="389" t="s">
        <v>4</v>
      </c>
      <c r="BH28" s="388" t="s">
        <v>0</v>
      </c>
      <c r="BI28" s="446" t="s">
        <v>1</v>
      </c>
      <c r="BJ28" s="446" t="s">
        <v>2</v>
      </c>
      <c r="BK28" s="446" t="s">
        <v>3</v>
      </c>
      <c r="BL28" s="389" t="s">
        <v>4</v>
      </c>
      <c r="BM28" s="388" t="s">
        <v>0</v>
      </c>
      <c r="BN28" s="446" t="s">
        <v>1</v>
      </c>
      <c r="BO28" s="446" t="s">
        <v>2</v>
      </c>
      <c r="BP28" s="446" t="s">
        <v>3</v>
      </c>
      <c r="BQ28" s="389" t="s">
        <v>4</v>
      </c>
      <c r="BR28" s="388" t="s">
        <v>146</v>
      </c>
      <c r="BS28" s="446" t="s">
        <v>147</v>
      </c>
      <c r="BT28" s="446" t="s">
        <v>148</v>
      </c>
      <c r="BU28" s="446" t="s">
        <v>149</v>
      </c>
      <c r="BV28" s="447" t="s">
        <v>150</v>
      </c>
      <c r="BW28" s="152"/>
      <c r="BX28" s="152"/>
      <c r="BY28" s="152"/>
      <c r="BZ28" s="152"/>
      <c r="CA28" s="152"/>
      <c r="CB28" s="152"/>
      <c r="CC28" s="152"/>
      <c r="CD28" s="152"/>
      <c r="CE28" s="152"/>
      <c r="CF28" s="152"/>
      <c r="CG28" s="152"/>
      <c r="CH28" s="152"/>
      <c r="CI28" s="152"/>
      <c r="CJ28" s="152"/>
      <c r="CK28" s="152"/>
      <c r="CL28" s="152"/>
      <c r="CM28" s="152"/>
      <c r="CN28" s="152"/>
      <c r="CO28" s="152"/>
      <c r="CP28" s="152"/>
      <c r="CQ28" s="152"/>
      <c r="CR28" s="152"/>
      <c r="CS28" s="152"/>
      <c r="CT28" s="152"/>
      <c r="CU28" s="152"/>
      <c r="CV28" s="152"/>
      <c r="CW28" s="152"/>
      <c r="CX28" s="152"/>
      <c r="CY28" s="152"/>
      <c r="CZ28" s="152"/>
    </row>
    <row r="29" s="405" customFormat="true" ht="15" customHeight="true" x14ac:dyDescent="0.2">
      <c r="A29" s="834" t="s">
        <v>57</v>
      </c>
      <c r="B29" s="337" t="s">
        <v>49</v>
      </c>
      <c r="C29" s="107">
        <v>4.7557094490438008</v>
      </c>
      <c r="D29" s="106">
        <v>6.2202256989311397</v>
      </c>
      <c r="E29" s="106">
        <v>8.0858038342842136</v>
      </c>
      <c r="F29" s="106">
        <v>11.336913469983267</v>
      </c>
      <c r="G29" s="105">
        <v>32.808544646747187</v>
      </c>
      <c r="H29" s="104">
        <v>29.378477058750583</v>
      </c>
      <c r="I29" s="106">
        <v>60.759619230677984</v>
      </c>
      <c r="J29" s="106">
        <v>71.640730867967804</v>
      </c>
      <c r="K29" s="106">
        <v>87.525584480234812</v>
      </c>
      <c r="L29" s="103">
        <v>98.368655304485756</v>
      </c>
      <c r="M29" s="107">
        <v>4.5044012657184229</v>
      </c>
      <c r="N29" s="106">
        <v>6.2116045691601904</v>
      </c>
      <c r="O29" s="106">
        <v>7.5160833514036547</v>
      </c>
      <c r="P29" s="106">
        <v>10.909847287875657</v>
      </c>
      <c r="Q29" s="105">
        <v>18.278315115329818</v>
      </c>
      <c r="R29" s="104">
        <v>8.0469104626127095</v>
      </c>
      <c r="S29" s="106">
        <v>3.0540215911715882</v>
      </c>
      <c r="T29" s="106">
        <v>5.3933554545824842</v>
      </c>
      <c r="U29" s="106">
        <v>29.262573553831945</v>
      </c>
      <c r="V29" s="103">
        <v>15.359263213087868</v>
      </c>
      <c r="W29" s="694"/>
      <c r="X29" s="694"/>
      <c r="Y29" s="694"/>
      <c r="Z29" s="694"/>
      <c r="AA29" s="694"/>
      <c r="AB29" s="694"/>
      <c r="AC29" s="694"/>
      <c r="AD29" s="694"/>
      <c r="AE29" s="694"/>
      <c r="AF29" s="694"/>
      <c r="AG29" s="694"/>
      <c r="AH29" s="694"/>
      <c r="AI29" s="694"/>
      <c r="AJ29" s="694"/>
      <c r="AK29" s="694"/>
      <c r="AL29" s="694"/>
      <c r="AM29" s="694"/>
      <c r="AN29" s="694"/>
      <c r="AO29" s="694"/>
      <c r="AP29" s="694"/>
      <c r="AQ29" s="694"/>
      <c r="AR29" s="694"/>
      <c r="AS29" s="694"/>
      <c r="AT29" s="694"/>
      <c r="AU29" s="694"/>
      <c r="AV29" s="694"/>
      <c r="AW29" s="694"/>
      <c r="AX29" s="694"/>
      <c r="AY29" s="694"/>
      <c r="AZ29" s="312"/>
      <c r="BA29" s="818" t="s">
        <v>57</v>
      </c>
      <c r="BB29" s="494" t="s">
        <v>49</v>
      </c>
      <c r="BC29" s="38" t="s">
        <v>35</v>
      </c>
      <c r="BD29" s="34" t="s">
        <v>35</v>
      </c>
      <c r="BE29" s="34" t="s">
        <v>35</v>
      </c>
      <c r="BF29" s="34" t="s">
        <v>35</v>
      </c>
      <c r="BG29" s="29" t="s">
        <v>35</v>
      </c>
      <c r="BH29" s="38" t="s">
        <v>35</v>
      </c>
      <c r="BI29" s="34" t="s">
        <v>35</v>
      </c>
      <c r="BJ29" s="34" t="s">
        <v>35</v>
      </c>
      <c r="BK29" s="34" t="s">
        <v>35</v>
      </c>
      <c r="BL29" s="29" t="s">
        <v>35</v>
      </c>
      <c r="BM29" s="38" t="s">
        <v>35</v>
      </c>
      <c r="BN29" s="34" t="s">
        <v>35</v>
      </c>
      <c r="BO29" s="34" t="s">
        <v>35</v>
      </c>
      <c r="BP29" s="34" t="s">
        <v>35</v>
      </c>
      <c r="BQ29" s="29" t="s">
        <v>35</v>
      </c>
      <c r="BR29" s="38" t="s">
        <v>35</v>
      </c>
      <c r="BS29" s="34" t="s">
        <v>35</v>
      </c>
      <c r="BT29" s="34" t="s">
        <v>35</v>
      </c>
      <c r="BU29" s="34" t="s">
        <v>35</v>
      </c>
      <c r="BV29" s="23" t="s">
        <v>35</v>
      </c>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405" customFormat="true" ht="15" customHeight="true" x14ac:dyDescent="0.2">
      <c r="A30" s="825"/>
      <c r="B30" s="338" t="s">
        <v>48</v>
      </c>
      <c r="C30" s="102">
        <v>95.244290550956251</v>
      </c>
      <c r="D30" s="101">
        <v>93.779774301068912</v>
      </c>
      <c r="E30" s="101">
        <v>91.914196165715779</v>
      </c>
      <c r="F30" s="101">
        <v>88.663086530016727</v>
      </c>
      <c r="G30" s="100">
        <v>67.191455353253033</v>
      </c>
      <c r="H30" s="99">
        <v>70.621522941249438</v>
      </c>
      <c r="I30" s="101">
        <v>39.240380769321973</v>
      </c>
      <c r="J30" s="101">
        <v>28.359269132032232</v>
      </c>
      <c r="K30" s="101">
        <v>12.474415519765174</v>
      </c>
      <c r="L30" s="98">
        <v>1.6313446955142543</v>
      </c>
      <c r="M30" s="102">
        <v>95.495598734281614</v>
      </c>
      <c r="N30" s="101">
        <v>93.788395430839842</v>
      </c>
      <c r="O30" s="101">
        <v>92.483916648596406</v>
      </c>
      <c r="P30" s="101">
        <v>89.090152712124322</v>
      </c>
      <c r="Q30" s="100">
        <v>81.721684884670239</v>
      </c>
      <c r="R30" s="99">
        <v>91.953089537387413</v>
      </c>
      <c r="S30" s="101">
        <v>96.94597840882841</v>
      </c>
      <c r="T30" s="101">
        <v>94.60664454541751</v>
      </c>
      <c r="U30" s="101">
        <v>70.737426446168342</v>
      </c>
      <c r="V30" s="98">
        <v>84.640736786912143</v>
      </c>
      <c r="W30" s="694"/>
      <c r="X30" s="694"/>
      <c r="Y30" s="694"/>
      <c r="Z30" s="694"/>
      <c r="AA30" s="694"/>
      <c r="AB30" s="694"/>
      <c r="AC30" s="694"/>
      <c r="AD30" s="694"/>
      <c r="AE30" s="694"/>
      <c r="AF30" s="694"/>
      <c r="AG30" s="694"/>
      <c r="AH30" s="694"/>
      <c r="AI30" s="694"/>
      <c r="AJ30" s="694"/>
      <c r="AK30" s="694"/>
      <c r="AL30" s="694"/>
      <c r="AM30" s="694"/>
      <c r="AN30" s="694"/>
      <c r="AO30" s="694"/>
      <c r="AP30" s="694"/>
      <c r="AQ30" s="694"/>
      <c r="AR30" s="694"/>
      <c r="AS30" s="694"/>
      <c r="AT30" s="694"/>
      <c r="AU30" s="694"/>
      <c r="AV30" s="694"/>
      <c r="AW30" s="694"/>
      <c r="AX30" s="694"/>
      <c r="AY30" s="694"/>
      <c r="AZ30" s="312"/>
      <c r="BA30" s="816"/>
      <c r="BB30" s="492" t="s">
        <v>48</v>
      </c>
      <c r="BC30" s="37" t="s">
        <v>35</v>
      </c>
      <c r="BD30" s="33" t="s">
        <v>35</v>
      </c>
      <c r="BE30" s="33" t="s">
        <v>35</v>
      </c>
      <c r="BF30" s="33" t="s">
        <v>35</v>
      </c>
      <c r="BG30" s="28" t="s">
        <v>35</v>
      </c>
      <c r="BH30" s="37" t="s">
        <v>35</v>
      </c>
      <c r="BI30" s="33" t="s">
        <v>35</v>
      </c>
      <c r="BJ30" s="33" t="s">
        <v>35</v>
      </c>
      <c r="BK30" s="33" t="s">
        <v>35</v>
      </c>
      <c r="BL30" s="28" t="s">
        <v>35</v>
      </c>
      <c r="BM30" s="37" t="s">
        <v>35</v>
      </c>
      <c r="BN30" s="33" t="s">
        <v>35</v>
      </c>
      <c r="BO30" s="33" t="s">
        <v>35</v>
      </c>
      <c r="BP30" s="33" t="s">
        <v>35</v>
      </c>
      <c r="BQ30" s="28" t="s">
        <v>35</v>
      </c>
      <c r="BR30" s="37" t="s">
        <v>35</v>
      </c>
      <c r="BS30" s="33" t="s">
        <v>35</v>
      </c>
      <c r="BT30" s="33" t="s">
        <v>35</v>
      </c>
      <c r="BU30" s="33" t="s">
        <v>35</v>
      </c>
      <c r="BV30" s="22" t="s">
        <v>35</v>
      </c>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283" customFormat="true" ht="15" customHeight="true" x14ac:dyDescent="0.2">
      <c r="A31" s="825" t="s">
        <v>103</v>
      </c>
      <c r="B31" s="338" t="s">
        <v>49</v>
      </c>
      <c r="C31" s="102">
        <v>0.46680287828748762</v>
      </c>
      <c r="D31" s="101">
        <v>0.74475956302449919</v>
      </c>
      <c r="E31" s="101">
        <v>0.63782427746606729</v>
      </c>
      <c r="F31" s="101">
        <v>1.08581016190833</v>
      </c>
      <c r="G31" s="100">
        <v>17.063475718997768</v>
      </c>
      <c r="H31" s="99">
        <v>5.0991702936927039</v>
      </c>
      <c r="I31" s="101">
        <v>16.919845822219621</v>
      </c>
      <c r="J31" s="101">
        <v>36.521202433706691</v>
      </c>
      <c r="K31" s="101">
        <v>71.993852116184669</v>
      </c>
      <c r="L31" s="98">
        <v>96.766774017713075</v>
      </c>
      <c r="M31" s="102">
        <v>0.42786687798061884</v>
      </c>
      <c r="N31" s="101">
        <v>0.687884658294447</v>
      </c>
      <c r="O31" s="101">
        <v>0.49938651443994325</v>
      </c>
      <c r="P31" s="101">
        <v>1.3810623235833488</v>
      </c>
      <c r="Q31" s="100">
        <v>5.4944976663368399</v>
      </c>
      <c r="R31" s="99">
        <v>0.82498696028649765</v>
      </c>
      <c r="S31" s="101">
        <v>0</v>
      </c>
      <c r="T31" s="101">
        <v>1.8429944894159458</v>
      </c>
      <c r="U31" s="101">
        <v>11.630541831917501</v>
      </c>
      <c r="V31" s="98">
        <v>4.1397449376889366</v>
      </c>
      <c r="W31" s="694"/>
      <c r="X31" s="694"/>
      <c r="Y31" s="694"/>
      <c r="Z31" s="694"/>
      <c r="AA31" s="694"/>
      <c r="AB31" s="694"/>
      <c r="AC31" s="694"/>
      <c r="AD31" s="694"/>
      <c r="AE31" s="694"/>
      <c r="AF31" s="694"/>
      <c r="AG31" s="694"/>
      <c r="AH31" s="694"/>
      <c r="AI31" s="694"/>
      <c r="AJ31" s="694"/>
      <c r="AK31" s="694"/>
      <c r="AL31" s="694"/>
      <c r="AM31" s="694"/>
      <c r="AN31" s="694"/>
      <c r="AO31" s="694"/>
      <c r="AP31" s="694"/>
      <c r="AQ31" s="694"/>
      <c r="AR31" s="694"/>
      <c r="AS31" s="694"/>
      <c r="AT31" s="694"/>
      <c r="AU31" s="694"/>
      <c r="AV31" s="694"/>
      <c r="AW31" s="694"/>
      <c r="AX31" s="694"/>
      <c r="AY31" s="694"/>
      <c r="AZ31" s="312"/>
      <c r="BA31" s="816" t="s">
        <v>103</v>
      </c>
      <c r="BB31" s="492" t="s">
        <v>49</v>
      </c>
      <c r="BC31" s="37" t="s">
        <v>35</v>
      </c>
      <c r="BD31" s="33" t="s">
        <v>35</v>
      </c>
      <c r="BE31" s="33" t="s">
        <v>35</v>
      </c>
      <c r="BF31" s="33" t="s">
        <v>35</v>
      </c>
      <c r="BG31" s="28" t="s">
        <v>35</v>
      </c>
      <c r="BH31" s="37" t="s">
        <v>35</v>
      </c>
      <c r="BI31" s="33" t="s">
        <v>35</v>
      </c>
      <c r="BJ31" s="33" t="s">
        <v>35</v>
      </c>
      <c r="BK31" s="33" t="s">
        <v>35</v>
      </c>
      <c r="BL31" s="28" t="s">
        <v>35</v>
      </c>
      <c r="BM31" s="37" t="s">
        <v>35</v>
      </c>
      <c r="BN31" s="33" t="s">
        <v>35</v>
      </c>
      <c r="BO31" s="33" t="s">
        <v>35</v>
      </c>
      <c r="BP31" s="33" t="s">
        <v>35</v>
      </c>
      <c r="BQ31" s="28" t="s">
        <v>35</v>
      </c>
      <c r="BR31" s="37" t="s">
        <v>35</v>
      </c>
      <c r="BS31" s="33" t="s">
        <v>35</v>
      </c>
      <c r="BT31" s="33" t="s">
        <v>35</v>
      </c>
      <c r="BU31" s="33" t="s">
        <v>35</v>
      </c>
      <c r="BV31" s="22" t="s">
        <v>35</v>
      </c>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283" customFormat="true" ht="15" customHeight="true" x14ac:dyDescent="0.2">
      <c r="A32" s="825"/>
      <c r="B32" s="338" t="s">
        <v>48</v>
      </c>
      <c r="C32" s="102">
        <v>99.533197121712519</v>
      </c>
      <c r="D32" s="101">
        <v>99.255240436975527</v>
      </c>
      <c r="E32" s="101">
        <v>99.362175722533919</v>
      </c>
      <c r="F32" s="101">
        <v>98.914189838091687</v>
      </c>
      <c r="G32" s="100">
        <v>82.936524281002193</v>
      </c>
      <c r="H32" s="99">
        <v>94.90082970630732</v>
      </c>
      <c r="I32" s="101">
        <v>83.080154177780358</v>
      </c>
      <c r="J32" s="101">
        <v>63.478797566293331</v>
      </c>
      <c r="K32" s="101">
        <v>28.006147883815281</v>
      </c>
      <c r="L32" s="98">
        <v>3.2332259822869074</v>
      </c>
      <c r="M32" s="102">
        <v>99.572133122019395</v>
      </c>
      <c r="N32" s="101">
        <v>99.312115341705592</v>
      </c>
      <c r="O32" s="101">
        <v>99.500613485560066</v>
      </c>
      <c r="P32" s="101">
        <v>98.618937676416664</v>
      </c>
      <c r="Q32" s="100">
        <v>94.505502333663145</v>
      </c>
      <c r="R32" s="99">
        <v>99.175013039713463</v>
      </c>
      <c r="S32" s="101">
        <v>100</v>
      </c>
      <c r="T32" s="101">
        <v>98.157005510584014</v>
      </c>
      <c r="U32" s="101">
        <v>88.369458168082886</v>
      </c>
      <c r="V32" s="98">
        <v>95.860255062311069</v>
      </c>
      <c r="W32" s="694"/>
      <c r="X32" s="694"/>
      <c r="Y32" s="694"/>
      <c r="Z32" s="694"/>
      <c r="AA32" s="694"/>
      <c r="AB32" s="694"/>
      <c r="AC32" s="694"/>
      <c r="AD32" s="694"/>
      <c r="AE32" s="694"/>
      <c r="AF32" s="694"/>
      <c r="AG32" s="694"/>
      <c r="AH32" s="694"/>
      <c r="AI32" s="694"/>
      <c r="AJ32" s="694"/>
      <c r="AK32" s="694"/>
      <c r="AL32" s="694"/>
      <c r="AM32" s="694"/>
      <c r="AN32" s="694"/>
      <c r="AO32" s="694"/>
      <c r="AP32" s="694"/>
      <c r="AQ32" s="694"/>
      <c r="AR32" s="694"/>
      <c r="AS32" s="694"/>
      <c r="AT32" s="694"/>
      <c r="AU32" s="694"/>
      <c r="AV32" s="694"/>
      <c r="AW32" s="694"/>
      <c r="AX32" s="694"/>
      <c r="AY32" s="694"/>
      <c r="AZ32" s="312"/>
      <c r="BA32" s="816"/>
      <c r="BB32" s="492" t="s">
        <v>48</v>
      </c>
      <c r="BC32" s="37" t="s">
        <v>35</v>
      </c>
      <c r="BD32" s="33" t="s">
        <v>35</v>
      </c>
      <c r="BE32" s="33" t="s">
        <v>35</v>
      </c>
      <c r="BF32" s="33" t="s">
        <v>35</v>
      </c>
      <c r="BG32" s="28" t="s">
        <v>35</v>
      </c>
      <c r="BH32" s="37" t="s">
        <v>35</v>
      </c>
      <c r="BI32" s="33" t="s">
        <v>35</v>
      </c>
      <c r="BJ32" s="33" t="s">
        <v>35</v>
      </c>
      <c r="BK32" s="33" t="s">
        <v>35</v>
      </c>
      <c r="BL32" s="28" t="s">
        <v>35</v>
      </c>
      <c r="BM32" s="37" t="s">
        <v>35</v>
      </c>
      <c r="BN32" s="33" t="s">
        <v>35</v>
      </c>
      <c r="BO32" s="33" t="s">
        <v>35</v>
      </c>
      <c r="BP32" s="33" t="s">
        <v>35</v>
      </c>
      <c r="BQ32" s="28" t="s">
        <v>35</v>
      </c>
      <c r="BR32" s="37" t="s">
        <v>35</v>
      </c>
      <c r="BS32" s="33" t="s">
        <v>35</v>
      </c>
      <c r="BT32" s="33" t="s">
        <v>35</v>
      </c>
      <c r="BU32" s="33" t="s">
        <v>35</v>
      </c>
      <c r="BV32" s="22" t="s">
        <v>35</v>
      </c>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283" customFormat="true" ht="15" customHeight="true" x14ac:dyDescent="0.2">
      <c r="A33" s="825" t="s">
        <v>104</v>
      </c>
      <c r="B33" s="338" t="s">
        <v>49</v>
      </c>
      <c r="C33" s="53" t="s">
        <v>35</v>
      </c>
      <c r="D33" s="50" t="s">
        <v>35</v>
      </c>
      <c r="E33" s="50" t="s">
        <v>35</v>
      </c>
      <c r="F33" s="50" t="s">
        <v>35</v>
      </c>
      <c r="G33" s="47" t="s">
        <v>35</v>
      </c>
      <c r="H33" s="44" t="s">
        <v>35</v>
      </c>
      <c r="I33" s="50" t="s">
        <v>35</v>
      </c>
      <c r="J33" s="50" t="s">
        <v>35</v>
      </c>
      <c r="K33" s="50" t="s">
        <v>35</v>
      </c>
      <c r="L33" s="41" t="s">
        <v>35</v>
      </c>
      <c r="M33" s="53" t="s">
        <v>35</v>
      </c>
      <c r="N33" s="50" t="s">
        <v>35</v>
      </c>
      <c r="O33" s="50" t="s">
        <v>35</v>
      </c>
      <c r="P33" s="50" t="s">
        <v>35</v>
      </c>
      <c r="Q33" s="47" t="s">
        <v>35</v>
      </c>
      <c r="R33" s="44" t="s">
        <v>35</v>
      </c>
      <c r="S33" s="50" t="s">
        <v>35</v>
      </c>
      <c r="T33" s="50" t="s">
        <v>35</v>
      </c>
      <c r="U33" s="50" t="s">
        <v>35</v>
      </c>
      <c r="V33" s="41" t="s">
        <v>35</v>
      </c>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11"/>
      <c r="BA33" s="816" t="s">
        <v>104</v>
      </c>
      <c r="BB33" s="492" t="s">
        <v>49</v>
      </c>
      <c r="BC33" s="37" t="s">
        <v>35</v>
      </c>
      <c r="BD33" s="33" t="s">
        <v>35</v>
      </c>
      <c r="BE33" s="33" t="s">
        <v>35</v>
      </c>
      <c r="BF33" s="33" t="s">
        <v>35</v>
      </c>
      <c r="BG33" s="28" t="s">
        <v>35</v>
      </c>
      <c r="BH33" s="37" t="s">
        <v>35</v>
      </c>
      <c r="BI33" s="33" t="s">
        <v>35</v>
      </c>
      <c r="BJ33" s="33" t="s">
        <v>35</v>
      </c>
      <c r="BK33" s="33" t="s">
        <v>35</v>
      </c>
      <c r="BL33" s="28" t="s">
        <v>35</v>
      </c>
      <c r="BM33" s="37" t="s">
        <v>35</v>
      </c>
      <c r="BN33" s="33" t="s">
        <v>35</v>
      </c>
      <c r="BO33" s="33" t="s">
        <v>35</v>
      </c>
      <c r="BP33" s="33" t="s">
        <v>35</v>
      </c>
      <c r="BQ33" s="28" t="s">
        <v>35</v>
      </c>
      <c r="BR33" s="37" t="s">
        <v>35</v>
      </c>
      <c r="BS33" s="33" t="s">
        <v>35</v>
      </c>
      <c r="BT33" s="33" t="s">
        <v>35</v>
      </c>
      <c r="BU33" s="33" t="s">
        <v>35</v>
      </c>
      <c r="BV33" s="22" t="s">
        <v>35</v>
      </c>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283" customFormat="true" ht="15" customHeight="true" x14ac:dyDescent="0.2">
      <c r="A34" s="825"/>
      <c r="B34" s="338" t="s">
        <v>48</v>
      </c>
      <c r="C34" s="53" t="s">
        <v>35</v>
      </c>
      <c r="D34" s="50" t="s">
        <v>35</v>
      </c>
      <c r="E34" s="50" t="s">
        <v>35</v>
      </c>
      <c r="F34" s="50" t="s">
        <v>35</v>
      </c>
      <c r="G34" s="47" t="s">
        <v>35</v>
      </c>
      <c r="H34" s="44" t="s">
        <v>35</v>
      </c>
      <c r="I34" s="50" t="s">
        <v>35</v>
      </c>
      <c r="J34" s="50" t="s">
        <v>35</v>
      </c>
      <c r="K34" s="50" t="s">
        <v>35</v>
      </c>
      <c r="L34" s="41" t="s">
        <v>35</v>
      </c>
      <c r="M34" s="53" t="s">
        <v>35</v>
      </c>
      <c r="N34" s="50" t="s">
        <v>35</v>
      </c>
      <c r="O34" s="50" t="s">
        <v>35</v>
      </c>
      <c r="P34" s="50" t="s">
        <v>35</v>
      </c>
      <c r="Q34" s="47" t="s">
        <v>35</v>
      </c>
      <c r="R34" s="44" t="s">
        <v>35</v>
      </c>
      <c r="S34" s="50" t="s">
        <v>35</v>
      </c>
      <c r="T34" s="50" t="s">
        <v>35</v>
      </c>
      <c r="U34" s="50" t="s">
        <v>35</v>
      </c>
      <c r="V34" s="41" t="s">
        <v>35</v>
      </c>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11"/>
      <c r="BA34" s="816"/>
      <c r="BB34" s="492" t="s">
        <v>48</v>
      </c>
      <c r="BC34" s="37" t="s">
        <v>35</v>
      </c>
      <c r="BD34" s="33" t="s">
        <v>35</v>
      </c>
      <c r="BE34" s="33" t="s">
        <v>35</v>
      </c>
      <c r="BF34" s="33" t="s">
        <v>35</v>
      </c>
      <c r="BG34" s="28" t="s">
        <v>35</v>
      </c>
      <c r="BH34" s="37" t="s">
        <v>35</v>
      </c>
      <c r="BI34" s="33" t="s">
        <v>35</v>
      </c>
      <c r="BJ34" s="33" t="s">
        <v>35</v>
      </c>
      <c r="BK34" s="33" t="s">
        <v>35</v>
      </c>
      <c r="BL34" s="28" t="s">
        <v>35</v>
      </c>
      <c r="BM34" s="37" t="s">
        <v>35</v>
      </c>
      <c r="BN34" s="33" t="s">
        <v>35</v>
      </c>
      <c r="BO34" s="33" t="s">
        <v>35</v>
      </c>
      <c r="BP34" s="33" t="s">
        <v>35</v>
      </c>
      <c r="BQ34" s="28" t="s">
        <v>35</v>
      </c>
      <c r="BR34" s="37" t="s">
        <v>35</v>
      </c>
      <c r="BS34" s="33" t="s">
        <v>35</v>
      </c>
      <c r="BT34" s="33" t="s">
        <v>35</v>
      </c>
      <c r="BU34" s="33" t="s">
        <v>35</v>
      </c>
      <c r="BV34" s="22" t="s">
        <v>35</v>
      </c>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405" customFormat="true" ht="15" customHeight="true" x14ac:dyDescent="0.2">
      <c r="A35" s="825" t="s">
        <v>55</v>
      </c>
      <c r="B35" s="338" t="s">
        <v>49</v>
      </c>
      <c r="C35" s="102">
        <v>0.47884725628736352</v>
      </c>
      <c r="D35" s="101">
        <v>0.87239109669282611</v>
      </c>
      <c r="E35" s="101">
        <v>0.69468810824431415</v>
      </c>
      <c r="F35" s="101">
        <v>1.08581016190833</v>
      </c>
      <c r="G35" s="100">
        <v>17.269445028915644</v>
      </c>
      <c r="H35" s="99">
        <v>5.0991702936927039</v>
      </c>
      <c r="I35" s="101">
        <v>16.919845822219621</v>
      </c>
      <c r="J35" s="101">
        <v>36.521202433706691</v>
      </c>
      <c r="K35" s="101">
        <v>71.993852116184669</v>
      </c>
      <c r="L35" s="98">
        <v>96.766774017713075</v>
      </c>
      <c r="M35" s="102">
        <v>0.44056852424256798</v>
      </c>
      <c r="N35" s="101">
        <v>0.82266840910423955</v>
      </c>
      <c r="O35" s="101">
        <v>0.55946328909960097</v>
      </c>
      <c r="P35" s="101">
        <v>1.3810623235833488</v>
      </c>
      <c r="Q35" s="100">
        <v>5.7120986818848571</v>
      </c>
      <c r="R35" s="99">
        <v>0.82498696028649765</v>
      </c>
      <c r="S35" s="101">
        <v>0</v>
      </c>
      <c r="T35" s="101">
        <v>1.8429944894159458</v>
      </c>
      <c r="U35" s="101">
        <v>11.682532190124913</v>
      </c>
      <c r="V35" s="98">
        <v>4.5682135616430273</v>
      </c>
      <c r="W35" s="376"/>
      <c r="X35" s="694"/>
      <c r="Y35" s="694"/>
      <c r="Z35" s="694"/>
      <c r="AA35" s="694"/>
      <c r="AB35" s="694"/>
      <c r="AC35" s="694"/>
      <c r="AD35" s="694"/>
      <c r="AE35" s="694"/>
      <c r="AF35" s="694"/>
      <c r="AG35" s="694"/>
      <c r="AH35" s="694"/>
      <c r="AI35" s="694"/>
      <c r="AJ35" s="694"/>
      <c r="AK35" s="694"/>
      <c r="AL35" s="694"/>
      <c r="AM35" s="694"/>
      <c r="AN35" s="694"/>
      <c r="AO35" s="694"/>
      <c r="AP35" s="694"/>
      <c r="AQ35" s="694"/>
      <c r="AR35" s="694"/>
      <c r="AS35" s="694"/>
      <c r="AT35" s="694"/>
      <c r="AU35" s="694"/>
      <c r="AV35" s="694"/>
      <c r="AW35" s="694"/>
      <c r="AX35" s="694"/>
      <c r="AY35" s="694"/>
      <c r="AZ35" s="312"/>
      <c r="BA35" s="816" t="s">
        <v>55</v>
      </c>
      <c r="BB35" s="492" t="s">
        <v>49</v>
      </c>
      <c r="BC35" s="37" t="s">
        <v>35</v>
      </c>
      <c r="BD35" s="33" t="s">
        <v>35</v>
      </c>
      <c r="BE35" s="33" t="s">
        <v>35</v>
      </c>
      <c r="BF35" s="33" t="s">
        <v>35</v>
      </c>
      <c r="BG35" s="28" t="s">
        <v>35</v>
      </c>
      <c r="BH35" s="37" t="s">
        <v>35</v>
      </c>
      <c r="BI35" s="33" t="s">
        <v>35</v>
      </c>
      <c r="BJ35" s="33" t="s">
        <v>35</v>
      </c>
      <c r="BK35" s="33" t="s">
        <v>35</v>
      </c>
      <c r="BL35" s="28" t="s">
        <v>35</v>
      </c>
      <c r="BM35" s="37" t="s">
        <v>35</v>
      </c>
      <c r="BN35" s="33" t="s">
        <v>35</v>
      </c>
      <c r="BO35" s="33" t="s">
        <v>35</v>
      </c>
      <c r="BP35" s="33" t="s">
        <v>35</v>
      </c>
      <c r="BQ35" s="28" t="s">
        <v>35</v>
      </c>
      <c r="BR35" s="37" t="s">
        <v>35</v>
      </c>
      <c r="BS35" s="33" t="s">
        <v>35</v>
      </c>
      <c r="BT35" s="33" t="s">
        <v>35</v>
      </c>
      <c r="BU35" s="33" t="s">
        <v>35</v>
      </c>
      <c r="BV35" s="22" t="s">
        <v>35</v>
      </c>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405" customFormat="true" ht="15" customHeight="true" x14ac:dyDescent="0.2">
      <c r="A36" s="825"/>
      <c r="B36" s="338" t="s">
        <v>48</v>
      </c>
      <c r="C36" s="102">
        <v>99.521152743712648</v>
      </c>
      <c r="D36" s="101">
        <v>99.127608903307191</v>
      </c>
      <c r="E36" s="101">
        <v>99.305311891755679</v>
      </c>
      <c r="F36" s="101">
        <v>98.914189838091687</v>
      </c>
      <c r="G36" s="100">
        <v>82.730554971084331</v>
      </c>
      <c r="H36" s="99">
        <v>94.90082970630732</v>
      </c>
      <c r="I36" s="101">
        <v>83.080154177780358</v>
      </c>
      <c r="J36" s="101">
        <v>63.478797566293331</v>
      </c>
      <c r="K36" s="101">
        <v>28.006147883815281</v>
      </c>
      <c r="L36" s="98">
        <v>3.2332259822869074</v>
      </c>
      <c r="M36" s="102">
        <v>99.559431475757449</v>
      </c>
      <c r="N36" s="101">
        <v>99.17733159089579</v>
      </c>
      <c r="O36" s="101">
        <v>99.440536710900403</v>
      </c>
      <c r="P36" s="101">
        <v>98.618937676416664</v>
      </c>
      <c r="Q36" s="100">
        <v>94.287901318115132</v>
      </c>
      <c r="R36" s="99">
        <v>99.175013039713463</v>
      </c>
      <c r="S36" s="101">
        <v>100</v>
      </c>
      <c r="T36" s="101">
        <v>98.157005510584014</v>
      </c>
      <c r="U36" s="101">
        <v>88.317467809875481</v>
      </c>
      <c r="V36" s="98">
        <v>95.431786438356951</v>
      </c>
      <c r="W36" s="376"/>
      <c r="X36" s="694"/>
      <c r="Y36" s="694"/>
      <c r="Z36" s="694"/>
      <c r="AA36" s="694"/>
      <c r="AB36" s="694"/>
      <c r="AC36" s="694"/>
      <c r="AD36" s="694"/>
      <c r="AE36" s="694"/>
      <c r="AF36" s="694"/>
      <c r="AG36" s="694"/>
      <c r="AH36" s="694"/>
      <c r="AI36" s="694"/>
      <c r="AJ36" s="694"/>
      <c r="AK36" s="694"/>
      <c r="AL36" s="694"/>
      <c r="AM36" s="694"/>
      <c r="AN36" s="694"/>
      <c r="AO36" s="694"/>
      <c r="AP36" s="694"/>
      <c r="AQ36" s="694"/>
      <c r="AR36" s="694"/>
      <c r="AS36" s="694"/>
      <c r="AT36" s="694"/>
      <c r="AU36" s="694"/>
      <c r="AV36" s="694"/>
      <c r="AW36" s="694"/>
      <c r="AX36" s="694"/>
      <c r="AY36" s="694"/>
      <c r="AZ36" s="312"/>
      <c r="BA36" s="816"/>
      <c r="BB36" s="492" t="s">
        <v>48</v>
      </c>
      <c r="BC36" s="37" t="s">
        <v>35</v>
      </c>
      <c r="BD36" s="33" t="s">
        <v>35</v>
      </c>
      <c r="BE36" s="33" t="s">
        <v>35</v>
      </c>
      <c r="BF36" s="33" t="s">
        <v>35</v>
      </c>
      <c r="BG36" s="28" t="s">
        <v>35</v>
      </c>
      <c r="BH36" s="37" t="s">
        <v>35</v>
      </c>
      <c r="BI36" s="33" t="s">
        <v>35</v>
      </c>
      <c r="BJ36" s="33" t="s">
        <v>35</v>
      </c>
      <c r="BK36" s="33" t="s">
        <v>35</v>
      </c>
      <c r="BL36" s="28" t="s">
        <v>35</v>
      </c>
      <c r="BM36" s="37" t="s">
        <v>35</v>
      </c>
      <c r="BN36" s="33" t="s">
        <v>35</v>
      </c>
      <c r="BO36" s="33" t="s">
        <v>35</v>
      </c>
      <c r="BP36" s="33" t="s">
        <v>35</v>
      </c>
      <c r="BQ36" s="28" t="s">
        <v>35</v>
      </c>
      <c r="BR36" s="37" t="s">
        <v>35</v>
      </c>
      <c r="BS36" s="33" t="s">
        <v>35</v>
      </c>
      <c r="BT36" s="33" t="s">
        <v>35</v>
      </c>
      <c r="BU36" s="33" t="s">
        <v>35</v>
      </c>
      <c r="BV36" s="22" t="s">
        <v>35</v>
      </c>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405" customFormat="true" ht="15" customHeight="true" x14ac:dyDescent="0.2">
      <c r="A37" s="825" t="s">
        <v>151</v>
      </c>
      <c r="B37" s="338" t="s">
        <v>49</v>
      </c>
      <c r="C37" s="102">
        <v>0.87732975369899135</v>
      </c>
      <c r="D37" s="101">
        <v>1.2534530241319231</v>
      </c>
      <c r="E37" s="101">
        <v>1.0243170253573388</v>
      </c>
      <c r="F37" s="101">
        <v>1.6568231661787911</v>
      </c>
      <c r="G37" s="100">
        <v>23.033307904762506</v>
      </c>
      <c r="H37" s="99">
        <v>10.112434468171697</v>
      </c>
      <c r="I37" s="101">
        <v>22.786510856305515</v>
      </c>
      <c r="J37" s="101">
        <v>44.952513276059129</v>
      </c>
      <c r="K37" s="101">
        <v>77.034675806322227</v>
      </c>
      <c r="L37" s="98">
        <v>96.863360997636576</v>
      </c>
      <c r="M37" s="102">
        <v>0.80852140352820034</v>
      </c>
      <c r="N37" s="101">
        <v>1.157280398050373</v>
      </c>
      <c r="O37" s="101">
        <v>0.80828089217124932</v>
      </c>
      <c r="P37" s="101">
        <v>2.1549427719377103</v>
      </c>
      <c r="Q37" s="100">
        <v>7.933912622670511</v>
      </c>
      <c r="R37" s="99">
        <v>1.1574561937318548</v>
      </c>
      <c r="S37" s="101">
        <v>0</v>
      </c>
      <c r="T37" s="101">
        <v>2.6844034601243827</v>
      </c>
      <c r="U37" s="101">
        <v>19.237578624885863</v>
      </c>
      <c r="V37" s="98">
        <v>7.7332571035758582</v>
      </c>
      <c r="W37" s="376"/>
      <c r="X37" s="694"/>
      <c r="Y37" s="694"/>
      <c r="Z37" s="694"/>
      <c r="AA37" s="694"/>
      <c r="AB37" s="694"/>
      <c r="AC37" s="694"/>
      <c r="AD37" s="694"/>
      <c r="AE37" s="694"/>
      <c r="AF37" s="694"/>
      <c r="AG37" s="694"/>
      <c r="AH37" s="694"/>
      <c r="AI37" s="694"/>
      <c r="AJ37" s="694"/>
      <c r="AK37" s="694"/>
      <c r="AL37" s="694"/>
      <c r="AM37" s="694"/>
      <c r="AN37" s="694"/>
      <c r="AO37" s="694"/>
      <c r="AP37" s="694"/>
      <c r="AQ37" s="694"/>
      <c r="AR37" s="694"/>
      <c r="AS37" s="694"/>
      <c r="AT37" s="694"/>
      <c r="AU37" s="694"/>
      <c r="AV37" s="694"/>
      <c r="AW37" s="694"/>
      <c r="AX37" s="694"/>
      <c r="AY37" s="694"/>
      <c r="AZ37" s="312"/>
      <c r="BA37" s="816" t="s">
        <v>125</v>
      </c>
      <c r="BB37" s="492" t="s">
        <v>49</v>
      </c>
      <c r="BC37" s="37" t="s">
        <v>35</v>
      </c>
      <c r="BD37" s="33" t="s">
        <v>35</v>
      </c>
      <c r="BE37" s="33" t="s">
        <v>35</v>
      </c>
      <c r="BF37" s="33" t="s">
        <v>35</v>
      </c>
      <c r="BG37" s="28" t="s">
        <v>35</v>
      </c>
      <c r="BH37" s="37" t="s">
        <v>35</v>
      </c>
      <c r="BI37" s="33" t="s">
        <v>35</v>
      </c>
      <c r="BJ37" s="33" t="s">
        <v>35</v>
      </c>
      <c r="BK37" s="33" t="s">
        <v>35</v>
      </c>
      <c r="BL37" s="28" t="s">
        <v>35</v>
      </c>
      <c r="BM37" s="37" t="s">
        <v>35</v>
      </c>
      <c r="BN37" s="33" t="s">
        <v>35</v>
      </c>
      <c r="BO37" s="33" t="s">
        <v>35</v>
      </c>
      <c r="BP37" s="33" t="s">
        <v>35</v>
      </c>
      <c r="BQ37" s="28" t="s">
        <v>35</v>
      </c>
      <c r="BR37" s="37" t="s">
        <v>35</v>
      </c>
      <c r="BS37" s="33" t="s">
        <v>35</v>
      </c>
      <c r="BT37" s="33" t="s">
        <v>35</v>
      </c>
      <c r="BU37" s="33" t="s">
        <v>35</v>
      </c>
      <c r="BV37" s="22" t="s">
        <v>35</v>
      </c>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405" customFormat="true" ht="15" customHeight="true" x14ac:dyDescent="0.2">
      <c r="A38" s="825"/>
      <c r="B38" s="338" t="s">
        <v>48</v>
      </c>
      <c r="C38" s="102">
        <v>99.122670246301013</v>
      </c>
      <c r="D38" s="101">
        <v>98.7465469758681</v>
      </c>
      <c r="E38" s="101">
        <v>98.975682974642638</v>
      </c>
      <c r="F38" s="101">
        <v>98.343176833821246</v>
      </c>
      <c r="G38" s="100">
        <v>76.966692095237505</v>
      </c>
      <c r="H38" s="99">
        <v>89.887565531828344</v>
      </c>
      <c r="I38" s="101">
        <v>77.213489143694517</v>
      </c>
      <c r="J38" s="101">
        <v>55.047486723940921</v>
      </c>
      <c r="K38" s="101">
        <v>22.965324193677723</v>
      </c>
      <c r="L38" s="98">
        <v>3.1366390023634048</v>
      </c>
      <c r="M38" s="102">
        <v>99.191478596471782</v>
      </c>
      <c r="N38" s="101">
        <v>98.842719601949639</v>
      </c>
      <c r="O38" s="101">
        <v>99.191719107828746</v>
      </c>
      <c r="P38" s="101">
        <v>97.845057228062331</v>
      </c>
      <c r="Q38" s="100">
        <v>92.06608737732958</v>
      </c>
      <c r="R38" s="99">
        <v>98.842543806268125</v>
      </c>
      <c r="S38" s="101">
        <v>100</v>
      </c>
      <c r="T38" s="101">
        <v>97.315596539875699</v>
      </c>
      <c r="U38" s="101">
        <v>80.762421375114215</v>
      </c>
      <c r="V38" s="98">
        <v>92.266742896424049</v>
      </c>
      <c r="W38" s="376"/>
      <c r="X38" s="694"/>
      <c r="Y38" s="694"/>
      <c r="Z38" s="694"/>
      <c r="AA38" s="694"/>
      <c r="AB38" s="694"/>
      <c r="AC38" s="694"/>
      <c r="AD38" s="694"/>
      <c r="AE38" s="694"/>
      <c r="AF38" s="694"/>
      <c r="AG38" s="694"/>
      <c r="AH38" s="694"/>
      <c r="AI38" s="694"/>
      <c r="AJ38" s="694"/>
      <c r="AK38" s="694"/>
      <c r="AL38" s="694"/>
      <c r="AM38" s="694"/>
      <c r="AN38" s="694"/>
      <c r="AO38" s="694"/>
      <c r="AP38" s="694"/>
      <c r="AQ38" s="694"/>
      <c r="AR38" s="694"/>
      <c r="AS38" s="694"/>
      <c r="AT38" s="694"/>
      <c r="AU38" s="694"/>
      <c r="AV38" s="694"/>
      <c r="AW38" s="694"/>
      <c r="AX38" s="694"/>
      <c r="AY38" s="694"/>
      <c r="AZ38" s="312"/>
      <c r="BA38" s="816"/>
      <c r="BB38" s="492" t="s">
        <v>48</v>
      </c>
      <c r="BC38" s="37" t="s">
        <v>35</v>
      </c>
      <c r="BD38" s="33" t="s">
        <v>35</v>
      </c>
      <c r="BE38" s="33" t="s">
        <v>35</v>
      </c>
      <c r="BF38" s="33" t="s">
        <v>35</v>
      </c>
      <c r="BG38" s="28" t="s">
        <v>35</v>
      </c>
      <c r="BH38" s="37" t="s">
        <v>35</v>
      </c>
      <c r="BI38" s="33" t="s">
        <v>35</v>
      </c>
      <c r="BJ38" s="33" t="s">
        <v>35</v>
      </c>
      <c r="BK38" s="33" t="s">
        <v>35</v>
      </c>
      <c r="BL38" s="28" t="s">
        <v>35</v>
      </c>
      <c r="BM38" s="37" t="s">
        <v>35</v>
      </c>
      <c r="BN38" s="33" t="s">
        <v>35</v>
      </c>
      <c r="BO38" s="33" t="s">
        <v>35</v>
      </c>
      <c r="BP38" s="33" t="s">
        <v>35</v>
      </c>
      <c r="BQ38" s="28" t="s">
        <v>35</v>
      </c>
      <c r="BR38" s="37" t="s">
        <v>35</v>
      </c>
      <c r="BS38" s="33" t="s">
        <v>35</v>
      </c>
      <c r="BT38" s="33" t="s">
        <v>35</v>
      </c>
      <c r="BU38" s="33" t="s">
        <v>35</v>
      </c>
      <c r="BV38" s="22" t="s">
        <v>35</v>
      </c>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283" customFormat="true" ht="15" customHeight="true" x14ac:dyDescent="0.2">
      <c r="A39" s="825" t="s">
        <v>122</v>
      </c>
      <c r="B39" s="338" t="s">
        <v>49</v>
      </c>
      <c r="C39" s="53" t="s">
        <v>35</v>
      </c>
      <c r="D39" s="50" t="s">
        <v>35</v>
      </c>
      <c r="E39" s="50" t="s">
        <v>35</v>
      </c>
      <c r="F39" s="50" t="s">
        <v>35</v>
      </c>
      <c r="G39" s="47" t="s">
        <v>35</v>
      </c>
      <c r="H39" s="44" t="s">
        <v>35</v>
      </c>
      <c r="I39" s="50" t="s">
        <v>35</v>
      </c>
      <c r="J39" s="50" t="s">
        <v>35</v>
      </c>
      <c r="K39" s="50" t="s">
        <v>35</v>
      </c>
      <c r="L39" s="41" t="s">
        <v>35</v>
      </c>
      <c r="M39" s="53" t="s">
        <v>35</v>
      </c>
      <c r="N39" s="50" t="s">
        <v>35</v>
      </c>
      <c r="O39" s="50" t="s">
        <v>35</v>
      </c>
      <c r="P39" s="50" t="s">
        <v>35</v>
      </c>
      <c r="Q39" s="47" t="s">
        <v>35</v>
      </c>
      <c r="R39" s="44" t="s">
        <v>35</v>
      </c>
      <c r="S39" s="50" t="s">
        <v>35</v>
      </c>
      <c r="T39" s="50" t="s">
        <v>35</v>
      </c>
      <c r="U39" s="50" t="s">
        <v>35</v>
      </c>
      <c r="V39" s="41" t="s">
        <v>35</v>
      </c>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11"/>
      <c r="BA39" s="816" t="s">
        <v>122</v>
      </c>
      <c r="BB39" s="492" t="s">
        <v>49</v>
      </c>
      <c r="BC39" s="37" t="s">
        <v>35</v>
      </c>
      <c r="BD39" s="33" t="s">
        <v>35</v>
      </c>
      <c r="BE39" s="33" t="s">
        <v>35</v>
      </c>
      <c r="BF39" s="33" t="s">
        <v>35</v>
      </c>
      <c r="BG39" s="28" t="s">
        <v>35</v>
      </c>
      <c r="BH39" s="37" t="s">
        <v>35</v>
      </c>
      <c r="BI39" s="33" t="s">
        <v>35</v>
      </c>
      <c r="BJ39" s="33" t="s">
        <v>35</v>
      </c>
      <c r="BK39" s="33" t="s">
        <v>35</v>
      </c>
      <c r="BL39" s="28" t="s">
        <v>35</v>
      </c>
      <c r="BM39" s="37" t="s">
        <v>35</v>
      </c>
      <c r="BN39" s="33" t="s">
        <v>35</v>
      </c>
      <c r="BO39" s="33" t="s">
        <v>35</v>
      </c>
      <c r="BP39" s="33" t="s">
        <v>35</v>
      </c>
      <c r="BQ39" s="28" t="s">
        <v>35</v>
      </c>
      <c r="BR39" s="37" t="s">
        <v>35</v>
      </c>
      <c r="BS39" s="33" t="s">
        <v>35</v>
      </c>
      <c r="BT39" s="33" t="s">
        <v>35</v>
      </c>
      <c r="BU39" s="33" t="s">
        <v>35</v>
      </c>
      <c r="BV39" s="22" t="s">
        <v>35</v>
      </c>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283" customFormat="true" ht="15" customHeight="true" x14ac:dyDescent="0.2">
      <c r="A40" s="825"/>
      <c r="B40" s="338" t="s">
        <v>48</v>
      </c>
      <c r="C40" s="53" t="s">
        <v>35</v>
      </c>
      <c r="D40" s="50" t="s">
        <v>35</v>
      </c>
      <c r="E40" s="50" t="s">
        <v>35</v>
      </c>
      <c r="F40" s="50" t="s">
        <v>35</v>
      </c>
      <c r="G40" s="47" t="s">
        <v>35</v>
      </c>
      <c r="H40" s="44" t="s">
        <v>35</v>
      </c>
      <c r="I40" s="50" t="s">
        <v>35</v>
      </c>
      <c r="J40" s="50" t="s">
        <v>35</v>
      </c>
      <c r="K40" s="50" t="s">
        <v>35</v>
      </c>
      <c r="L40" s="41" t="s">
        <v>35</v>
      </c>
      <c r="M40" s="53" t="s">
        <v>35</v>
      </c>
      <c r="N40" s="50" t="s">
        <v>35</v>
      </c>
      <c r="O40" s="50" t="s">
        <v>35</v>
      </c>
      <c r="P40" s="50" t="s">
        <v>35</v>
      </c>
      <c r="Q40" s="47" t="s">
        <v>35</v>
      </c>
      <c r="R40" s="44" t="s">
        <v>35</v>
      </c>
      <c r="S40" s="50" t="s">
        <v>35</v>
      </c>
      <c r="T40" s="50" t="s">
        <v>35</v>
      </c>
      <c r="U40" s="50" t="s">
        <v>35</v>
      </c>
      <c r="V40" s="41" t="s">
        <v>35</v>
      </c>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11"/>
      <c r="BA40" s="816"/>
      <c r="BB40" s="492" t="s">
        <v>48</v>
      </c>
      <c r="BC40" s="37" t="s">
        <v>35</v>
      </c>
      <c r="BD40" s="33" t="s">
        <v>35</v>
      </c>
      <c r="BE40" s="33" t="s">
        <v>35</v>
      </c>
      <c r="BF40" s="33" t="s">
        <v>35</v>
      </c>
      <c r="BG40" s="28" t="s">
        <v>35</v>
      </c>
      <c r="BH40" s="37" t="s">
        <v>35</v>
      </c>
      <c r="BI40" s="33" t="s">
        <v>35</v>
      </c>
      <c r="BJ40" s="33" t="s">
        <v>35</v>
      </c>
      <c r="BK40" s="33" t="s">
        <v>35</v>
      </c>
      <c r="BL40" s="28" t="s">
        <v>35</v>
      </c>
      <c r="BM40" s="37" t="s">
        <v>35</v>
      </c>
      <c r="BN40" s="33" t="s">
        <v>35</v>
      </c>
      <c r="BO40" s="33" t="s">
        <v>35</v>
      </c>
      <c r="BP40" s="33" t="s">
        <v>35</v>
      </c>
      <c r="BQ40" s="28" t="s">
        <v>35</v>
      </c>
      <c r="BR40" s="37" t="s">
        <v>35</v>
      </c>
      <c r="BS40" s="33" t="s">
        <v>35</v>
      </c>
      <c r="BT40" s="33" t="s">
        <v>35</v>
      </c>
      <c r="BU40" s="33" t="s">
        <v>35</v>
      </c>
      <c r="BV40" s="22" t="s">
        <v>35</v>
      </c>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405" customFormat="true" ht="15" customHeight="true" x14ac:dyDescent="0.2">
      <c r="A41" s="825" t="s">
        <v>56</v>
      </c>
      <c r="B41" s="338" t="s">
        <v>49</v>
      </c>
      <c r="C41" s="102">
        <v>35.346439901606104</v>
      </c>
      <c r="D41" s="101">
        <v>35.921275262470502</v>
      </c>
      <c r="E41" s="101">
        <v>37.093939645924628</v>
      </c>
      <c r="F41" s="101">
        <v>32.47102108757953</v>
      </c>
      <c r="G41" s="100">
        <v>24.030110551347018</v>
      </c>
      <c r="H41" s="99">
        <v>29.456919691001872</v>
      </c>
      <c r="I41" s="101">
        <v>16.355388790652189</v>
      </c>
      <c r="J41" s="101">
        <v>12.66648165089055</v>
      </c>
      <c r="K41" s="101">
        <v>5.6467397854085952</v>
      </c>
      <c r="L41" s="98">
        <v>9.9922220862593419E-2</v>
      </c>
      <c r="M41" s="102">
        <v>35.847559752836332</v>
      </c>
      <c r="N41" s="101">
        <v>35.210380806476174</v>
      </c>
      <c r="O41" s="101">
        <v>37.526435372916325</v>
      </c>
      <c r="P41" s="101">
        <v>33.019487453329532</v>
      </c>
      <c r="Q41" s="100">
        <v>28.846105000794509</v>
      </c>
      <c r="R41" s="99">
        <v>29.128330923018975</v>
      </c>
      <c r="S41" s="101">
        <v>37.13042690851902</v>
      </c>
      <c r="T41" s="101">
        <v>40.289060978909909</v>
      </c>
      <c r="U41" s="101">
        <v>25.893002730140253</v>
      </c>
      <c r="V41" s="98">
        <v>31.068798878530895</v>
      </c>
      <c r="W41" s="376"/>
      <c r="X41" s="694"/>
      <c r="Y41" s="694"/>
      <c r="Z41" s="694"/>
      <c r="AA41" s="694"/>
      <c r="AB41" s="694"/>
      <c r="AC41" s="694"/>
      <c r="AD41" s="694"/>
      <c r="AE41" s="694"/>
      <c r="AF41" s="694"/>
      <c r="AG41" s="694"/>
      <c r="AH41" s="694"/>
      <c r="AI41" s="694"/>
      <c r="AJ41" s="694"/>
      <c r="AK41" s="694"/>
      <c r="AL41" s="694"/>
      <c r="AM41" s="694"/>
      <c r="AN41" s="694"/>
      <c r="AO41" s="694"/>
      <c r="AP41" s="694"/>
      <c r="AQ41" s="694"/>
      <c r="AR41" s="694"/>
      <c r="AS41" s="694"/>
      <c r="AT41" s="694"/>
      <c r="AU41" s="694"/>
      <c r="AV41" s="694"/>
      <c r="AW41" s="694"/>
      <c r="AX41" s="694"/>
      <c r="AY41" s="694"/>
      <c r="AZ41" s="312"/>
      <c r="BA41" s="816" t="s">
        <v>56</v>
      </c>
      <c r="BB41" s="492" t="s">
        <v>49</v>
      </c>
      <c r="BC41" s="37" t="s">
        <v>35</v>
      </c>
      <c r="BD41" s="33" t="s">
        <v>35</v>
      </c>
      <c r="BE41" s="33" t="s">
        <v>35</v>
      </c>
      <c r="BF41" s="33" t="s">
        <v>35</v>
      </c>
      <c r="BG41" s="28" t="s">
        <v>35</v>
      </c>
      <c r="BH41" s="37" t="s">
        <v>35</v>
      </c>
      <c r="BI41" s="33" t="s">
        <v>35</v>
      </c>
      <c r="BJ41" s="33" t="s">
        <v>35</v>
      </c>
      <c r="BK41" s="33" t="s">
        <v>35</v>
      </c>
      <c r="BL41" s="28" t="s">
        <v>35</v>
      </c>
      <c r="BM41" s="37" t="s">
        <v>35</v>
      </c>
      <c r="BN41" s="33" t="s">
        <v>35</v>
      </c>
      <c r="BO41" s="33" t="s">
        <v>35</v>
      </c>
      <c r="BP41" s="33" t="s">
        <v>35</v>
      </c>
      <c r="BQ41" s="28" t="s">
        <v>35</v>
      </c>
      <c r="BR41" s="37" t="s">
        <v>35</v>
      </c>
      <c r="BS41" s="33" t="s">
        <v>35</v>
      </c>
      <c r="BT41" s="33" t="s">
        <v>35</v>
      </c>
      <c r="BU41" s="33" t="s">
        <v>35</v>
      </c>
      <c r="BV41" s="22" t="s">
        <v>35</v>
      </c>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405" customFormat="true" ht="15" customHeight="true" x14ac:dyDescent="0.2">
      <c r="A42" s="825"/>
      <c r="B42" s="338" t="s">
        <v>48</v>
      </c>
      <c r="C42" s="102">
        <v>64.653560098393996</v>
      </c>
      <c r="D42" s="101">
        <v>64.078724737529697</v>
      </c>
      <c r="E42" s="101">
        <v>62.906060354075358</v>
      </c>
      <c r="F42" s="101">
        <v>67.528978912420584</v>
      </c>
      <c r="G42" s="100">
        <v>75.969889448653134</v>
      </c>
      <c r="H42" s="99">
        <v>70.543080308998157</v>
      </c>
      <c r="I42" s="101">
        <v>83.644611209347801</v>
      </c>
      <c r="J42" s="101">
        <v>87.333518349109468</v>
      </c>
      <c r="K42" s="101">
        <v>94.353260214591401</v>
      </c>
      <c r="L42" s="98">
        <v>99.900077779137405</v>
      </c>
      <c r="M42" s="102">
        <v>64.15244024716381</v>
      </c>
      <c r="N42" s="101">
        <v>64.789619193524004</v>
      </c>
      <c r="O42" s="101">
        <v>62.473564627083732</v>
      </c>
      <c r="P42" s="101">
        <v>66.980512546670525</v>
      </c>
      <c r="Q42" s="100">
        <v>71.153894999205519</v>
      </c>
      <c r="R42" s="99">
        <v>70.871669076981149</v>
      </c>
      <c r="S42" s="101">
        <v>62.869573091481058</v>
      </c>
      <c r="T42" s="101">
        <v>59.710939021090113</v>
      </c>
      <c r="U42" s="101">
        <v>74.106997269860003</v>
      </c>
      <c r="V42" s="98">
        <v>68.931201121469016</v>
      </c>
      <c r="W42" s="376"/>
      <c r="X42" s="694"/>
      <c r="Y42" s="694"/>
      <c r="Z42" s="694"/>
      <c r="AA42" s="694"/>
      <c r="AB42" s="694"/>
      <c r="AC42" s="694"/>
      <c r="AD42" s="694"/>
      <c r="AE42" s="694"/>
      <c r="AF42" s="694"/>
      <c r="AG42" s="694"/>
      <c r="AH42" s="694"/>
      <c r="AI42" s="694"/>
      <c r="AJ42" s="694"/>
      <c r="AK42" s="694"/>
      <c r="AL42" s="694"/>
      <c r="AM42" s="694"/>
      <c r="AN42" s="694"/>
      <c r="AO42" s="694"/>
      <c r="AP42" s="694"/>
      <c r="AQ42" s="694"/>
      <c r="AR42" s="694"/>
      <c r="AS42" s="694"/>
      <c r="AT42" s="694"/>
      <c r="AU42" s="694"/>
      <c r="AV42" s="694"/>
      <c r="AW42" s="694"/>
      <c r="AX42" s="694"/>
      <c r="AY42" s="694"/>
      <c r="AZ42" s="312"/>
      <c r="BA42" s="816"/>
      <c r="BB42" s="492" t="s">
        <v>48</v>
      </c>
      <c r="BC42" s="37" t="s">
        <v>35</v>
      </c>
      <c r="BD42" s="33" t="s">
        <v>35</v>
      </c>
      <c r="BE42" s="33" t="s">
        <v>35</v>
      </c>
      <c r="BF42" s="33" t="s">
        <v>35</v>
      </c>
      <c r="BG42" s="28" t="s">
        <v>35</v>
      </c>
      <c r="BH42" s="37" t="s">
        <v>35</v>
      </c>
      <c r="BI42" s="33" t="s">
        <v>35</v>
      </c>
      <c r="BJ42" s="33" t="s">
        <v>35</v>
      </c>
      <c r="BK42" s="33" t="s">
        <v>35</v>
      </c>
      <c r="BL42" s="28" t="s">
        <v>35</v>
      </c>
      <c r="BM42" s="37" t="s">
        <v>35</v>
      </c>
      <c r="BN42" s="33" t="s">
        <v>35</v>
      </c>
      <c r="BO42" s="33" t="s">
        <v>35</v>
      </c>
      <c r="BP42" s="33" t="s">
        <v>35</v>
      </c>
      <c r="BQ42" s="28" t="s">
        <v>35</v>
      </c>
      <c r="BR42" s="37" t="s">
        <v>35</v>
      </c>
      <c r="BS42" s="33" t="s">
        <v>35</v>
      </c>
      <c r="BT42" s="33" t="s">
        <v>35</v>
      </c>
      <c r="BU42" s="33" t="s">
        <v>35</v>
      </c>
      <c r="BV42" s="22" t="s">
        <v>35</v>
      </c>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405" customFormat="true" ht="15" customHeight="true" x14ac:dyDescent="0.2">
      <c r="A43" s="825" t="s">
        <v>53</v>
      </c>
      <c r="B43" s="338" t="s">
        <v>49</v>
      </c>
      <c r="C43" s="53" t="s">
        <v>35</v>
      </c>
      <c r="D43" s="50" t="s">
        <v>35</v>
      </c>
      <c r="E43" s="50" t="s">
        <v>35</v>
      </c>
      <c r="F43" s="50" t="s">
        <v>35</v>
      </c>
      <c r="G43" s="47" t="s">
        <v>35</v>
      </c>
      <c r="H43" s="44" t="s">
        <v>35</v>
      </c>
      <c r="I43" s="50" t="s">
        <v>35</v>
      </c>
      <c r="J43" s="50" t="s">
        <v>35</v>
      </c>
      <c r="K43" s="50" t="s">
        <v>35</v>
      </c>
      <c r="L43" s="41" t="s">
        <v>35</v>
      </c>
      <c r="M43" s="53" t="s">
        <v>35</v>
      </c>
      <c r="N43" s="50" t="s">
        <v>35</v>
      </c>
      <c r="O43" s="50" t="s">
        <v>35</v>
      </c>
      <c r="P43" s="50" t="s">
        <v>35</v>
      </c>
      <c r="Q43" s="47" t="s">
        <v>35</v>
      </c>
      <c r="R43" s="44" t="s">
        <v>35</v>
      </c>
      <c r="S43" s="50" t="s">
        <v>35</v>
      </c>
      <c r="T43" s="50" t="s">
        <v>35</v>
      </c>
      <c r="U43" s="50" t="s">
        <v>35</v>
      </c>
      <c r="V43" s="41" t="s">
        <v>35</v>
      </c>
      <c r="W43" s="694"/>
      <c r="X43" s="694"/>
      <c r="Y43" s="694"/>
      <c r="Z43" s="694"/>
      <c r="AA43" s="694"/>
      <c r="AB43" s="694"/>
      <c r="AC43" s="694"/>
      <c r="AD43" s="694"/>
      <c r="AE43" s="694"/>
      <c r="AF43" s="694"/>
      <c r="AG43" s="694"/>
      <c r="AH43" s="694"/>
      <c r="AI43" s="694"/>
      <c r="AJ43" s="694"/>
      <c r="AK43" s="694"/>
      <c r="AL43" s="694"/>
      <c r="AM43" s="694"/>
      <c r="AN43" s="694"/>
      <c r="AO43" s="694"/>
      <c r="AP43" s="694"/>
      <c r="AQ43" s="694"/>
      <c r="AR43" s="694"/>
      <c r="AS43" s="694"/>
      <c r="AT43" s="694"/>
      <c r="AU43" s="694"/>
      <c r="AV43" s="694"/>
      <c r="AW43" s="694"/>
      <c r="AX43" s="694"/>
      <c r="AY43" s="694"/>
      <c r="AZ43" s="312"/>
      <c r="BA43" s="816" t="s">
        <v>53</v>
      </c>
      <c r="BB43" s="492" t="s">
        <v>49</v>
      </c>
      <c r="BC43" s="37" t="s">
        <v>35</v>
      </c>
      <c r="BD43" s="33" t="s">
        <v>35</v>
      </c>
      <c r="BE43" s="33" t="s">
        <v>35</v>
      </c>
      <c r="BF43" s="33" t="s">
        <v>35</v>
      </c>
      <c r="BG43" s="28" t="s">
        <v>35</v>
      </c>
      <c r="BH43" s="37" t="s">
        <v>35</v>
      </c>
      <c r="BI43" s="33" t="s">
        <v>35</v>
      </c>
      <c r="BJ43" s="33" t="s">
        <v>35</v>
      </c>
      <c r="BK43" s="33" t="s">
        <v>35</v>
      </c>
      <c r="BL43" s="28" t="s">
        <v>35</v>
      </c>
      <c r="BM43" s="37" t="s">
        <v>35</v>
      </c>
      <c r="BN43" s="33" t="s">
        <v>35</v>
      </c>
      <c r="BO43" s="33" t="s">
        <v>35</v>
      </c>
      <c r="BP43" s="33" t="s">
        <v>35</v>
      </c>
      <c r="BQ43" s="28" t="s">
        <v>35</v>
      </c>
      <c r="BR43" s="37" t="s">
        <v>35</v>
      </c>
      <c r="BS43" s="33" t="s">
        <v>35</v>
      </c>
      <c r="BT43" s="33" t="s">
        <v>35</v>
      </c>
      <c r="BU43" s="33" t="s">
        <v>35</v>
      </c>
      <c r="BV43" s="22" t="s">
        <v>35</v>
      </c>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405" customFormat="true" ht="15" customHeight="true" x14ac:dyDescent="0.2">
      <c r="A44" s="825"/>
      <c r="B44" s="338" t="s">
        <v>48</v>
      </c>
      <c r="C44" s="53" t="s">
        <v>35</v>
      </c>
      <c r="D44" s="50" t="s">
        <v>35</v>
      </c>
      <c r="E44" s="50" t="s">
        <v>35</v>
      </c>
      <c r="F44" s="50" t="s">
        <v>35</v>
      </c>
      <c r="G44" s="47" t="s">
        <v>35</v>
      </c>
      <c r="H44" s="44" t="s">
        <v>35</v>
      </c>
      <c r="I44" s="50" t="s">
        <v>35</v>
      </c>
      <c r="J44" s="50" t="s">
        <v>35</v>
      </c>
      <c r="K44" s="50" t="s">
        <v>35</v>
      </c>
      <c r="L44" s="41" t="s">
        <v>35</v>
      </c>
      <c r="M44" s="53" t="s">
        <v>35</v>
      </c>
      <c r="N44" s="50" t="s">
        <v>35</v>
      </c>
      <c r="O44" s="50" t="s">
        <v>35</v>
      </c>
      <c r="P44" s="50" t="s">
        <v>35</v>
      </c>
      <c r="Q44" s="47" t="s">
        <v>35</v>
      </c>
      <c r="R44" s="44" t="s">
        <v>35</v>
      </c>
      <c r="S44" s="50" t="s">
        <v>35</v>
      </c>
      <c r="T44" s="50" t="s">
        <v>35</v>
      </c>
      <c r="U44" s="50" t="s">
        <v>35</v>
      </c>
      <c r="V44" s="41" t="s">
        <v>35</v>
      </c>
      <c r="W44" s="694"/>
      <c r="X44" s="694"/>
      <c r="Y44" s="694"/>
      <c r="Z44" s="694"/>
      <c r="AA44" s="694"/>
      <c r="AB44" s="694"/>
      <c r="AC44" s="694"/>
      <c r="AD44" s="694"/>
      <c r="AE44" s="694"/>
      <c r="AF44" s="694"/>
      <c r="AG44" s="694"/>
      <c r="AH44" s="694"/>
      <c r="AI44" s="694"/>
      <c r="AJ44" s="694"/>
      <c r="AK44" s="694"/>
      <c r="AL44" s="694"/>
      <c r="AM44" s="694"/>
      <c r="AN44" s="694"/>
      <c r="AO44" s="694"/>
      <c r="AP44" s="694"/>
      <c r="AQ44" s="694"/>
      <c r="AR44" s="694"/>
      <c r="AS44" s="694"/>
      <c r="AT44" s="694"/>
      <c r="AU44" s="694"/>
      <c r="AV44" s="694"/>
      <c r="AW44" s="694"/>
      <c r="AX44" s="694"/>
      <c r="AY44" s="694"/>
      <c r="AZ44" s="312"/>
      <c r="BA44" s="816"/>
      <c r="BB44" s="492" t="s">
        <v>48</v>
      </c>
      <c r="BC44" s="37" t="s">
        <v>35</v>
      </c>
      <c r="BD44" s="33" t="s">
        <v>35</v>
      </c>
      <c r="BE44" s="33" t="s">
        <v>35</v>
      </c>
      <c r="BF44" s="33" t="s">
        <v>35</v>
      </c>
      <c r="BG44" s="28" t="s">
        <v>35</v>
      </c>
      <c r="BH44" s="37" t="s">
        <v>35</v>
      </c>
      <c r="BI44" s="33" t="s">
        <v>35</v>
      </c>
      <c r="BJ44" s="33" t="s">
        <v>35</v>
      </c>
      <c r="BK44" s="33" t="s">
        <v>35</v>
      </c>
      <c r="BL44" s="28" t="s">
        <v>35</v>
      </c>
      <c r="BM44" s="37" t="s">
        <v>35</v>
      </c>
      <c r="BN44" s="33" t="s">
        <v>35</v>
      </c>
      <c r="BO44" s="33" t="s">
        <v>35</v>
      </c>
      <c r="BP44" s="33" t="s">
        <v>35</v>
      </c>
      <c r="BQ44" s="28" t="s">
        <v>35</v>
      </c>
      <c r="BR44" s="37" t="s">
        <v>35</v>
      </c>
      <c r="BS44" s="33" t="s">
        <v>35</v>
      </c>
      <c r="BT44" s="33" t="s">
        <v>35</v>
      </c>
      <c r="BU44" s="33" t="s">
        <v>35</v>
      </c>
      <c r="BV44" s="22" t="s">
        <v>35</v>
      </c>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405" customFormat="true" ht="15" customHeight="true" x14ac:dyDescent="0.2">
      <c r="A45" s="825" t="s">
        <v>52</v>
      </c>
      <c r="B45" s="338" t="s">
        <v>49</v>
      </c>
      <c r="C45" s="53" t="s">
        <v>35</v>
      </c>
      <c r="D45" s="50" t="s">
        <v>35</v>
      </c>
      <c r="E45" s="50" t="s">
        <v>35</v>
      </c>
      <c r="F45" s="50" t="s">
        <v>35</v>
      </c>
      <c r="G45" s="47" t="s">
        <v>35</v>
      </c>
      <c r="H45" s="44" t="s">
        <v>35</v>
      </c>
      <c r="I45" s="50" t="s">
        <v>35</v>
      </c>
      <c r="J45" s="50" t="s">
        <v>35</v>
      </c>
      <c r="K45" s="50" t="s">
        <v>35</v>
      </c>
      <c r="L45" s="41" t="s">
        <v>35</v>
      </c>
      <c r="M45" s="53" t="s">
        <v>35</v>
      </c>
      <c r="N45" s="50" t="s">
        <v>35</v>
      </c>
      <c r="O45" s="50" t="s">
        <v>35</v>
      </c>
      <c r="P45" s="50" t="s">
        <v>35</v>
      </c>
      <c r="Q45" s="47" t="s">
        <v>35</v>
      </c>
      <c r="R45" s="44" t="s">
        <v>35</v>
      </c>
      <c r="S45" s="50" t="s">
        <v>35</v>
      </c>
      <c r="T45" s="50" t="s">
        <v>35</v>
      </c>
      <c r="U45" s="50" t="s">
        <v>35</v>
      </c>
      <c r="V45" s="41" t="s">
        <v>35</v>
      </c>
      <c r="W45" s="694"/>
      <c r="X45" s="694"/>
      <c r="Y45" s="694"/>
      <c r="Z45" s="694"/>
      <c r="AA45" s="694"/>
      <c r="AB45" s="694"/>
      <c r="AC45" s="694"/>
      <c r="AD45" s="694"/>
      <c r="AE45" s="694"/>
      <c r="AF45" s="694"/>
      <c r="AG45" s="694"/>
      <c r="AH45" s="694"/>
      <c r="AI45" s="694"/>
      <c r="AJ45" s="694"/>
      <c r="AK45" s="694"/>
      <c r="AL45" s="694"/>
      <c r="AM45" s="694"/>
      <c r="AN45" s="694"/>
      <c r="AO45" s="694"/>
      <c r="AP45" s="694"/>
      <c r="AQ45" s="694"/>
      <c r="AR45" s="694"/>
      <c r="AS45" s="694"/>
      <c r="AT45" s="694"/>
      <c r="AU45" s="694"/>
      <c r="AV45" s="694"/>
      <c r="AW45" s="694"/>
      <c r="AX45" s="694"/>
      <c r="AY45" s="694"/>
      <c r="AZ45" s="312"/>
      <c r="BA45" s="816" t="s">
        <v>52</v>
      </c>
      <c r="BB45" s="492" t="s">
        <v>49</v>
      </c>
      <c r="BC45" s="37" t="s">
        <v>35</v>
      </c>
      <c r="BD45" s="33" t="s">
        <v>35</v>
      </c>
      <c r="BE45" s="33" t="s">
        <v>35</v>
      </c>
      <c r="BF45" s="33" t="s">
        <v>35</v>
      </c>
      <c r="BG45" s="28" t="s">
        <v>35</v>
      </c>
      <c r="BH45" s="37" t="s">
        <v>35</v>
      </c>
      <c r="BI45" s="33" t="s">
        <v>35</v>
      </c>
      <c r="BJ45" s="33" t="s">
        <v>35</v>
      </c>
      <c r="BK45" s="33" t="s">
        <v>35</v>
      </c>
      <c r="BL45" s="28" t="s">
        <v>35</v>
      </c>
      <c r="BM45" s="37" t="s">
        <v>35</v>
      </c>
      <c r="BN45" s="33" t="s">
        <v>35</v>
      </c>
      <c r="BO45" s="33" t="s">
        <v>35</v>
      </c>
      <c r="BP45" s="33" t="s">
        <v>35</v>
      </c>
      <c r="BQ45" s="28" t="s">
        <v>35</v>
      </c>
      <c r="BR45" s="37" t="s">
        <v>35</v>
      </c>
      <c r="BS45" s="33" t="s">
        <v>35</v>
      </c>
      <c r="BT45" s="33" t="s">
        <v>35</v>
      </c>
      <c r="BU45" s="33" t="s">
        <v>35</v>
      </c>
      <c r="BV45" s="22" t="s">
        <v>35</v>
      </c>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405" customFormat="true" ht="15" customHeight="true" x14ac:dyDescent="0.2">
      <c r="A46" s="825"/>
      <c r="B46" s="338" t="s">
        <v>48</v>
      </c>
      <c r="C46" s="53" t="s">
        <v>35</v>
      </c>
      <c r="D46" s="50" t="s">
        <v>35</v>
      </c>
      <c r="E46" s="50" t="s">
        <v>35</v>
      </c>
      <c r="F46" s="50" t="s">
        <v>35</v>
      </c>
      <c r="G46" s="47" t="s">
        <v>35</v>
      </c>
      <c r="H46" s="44" t="s">
        <v>35</v>
      </c>
      <c r="I46" s="50" t="s">
        <v>35</v>
      </c>
      <c r="J46" s="50" t="s">
        <v>35</v>
      </c>
      <c r="K46" s="50" t="s">
        <v>35</v>
      </c>
      <c r="L46" s="41" t="s">
        <v>35</v>
      </c>
      <c r="M46" s="53" t="s">
        <v>35</v>
      </c>
      <c r="N46" s="50" t="s">
        <v>35</v>
      </c>
      <c r="O46" s="50" t="s">
        <v>35</v>
      </c>
      <c r="P46" s="50" t="s">
        <v>35</v>
      </c>
      <c r="Q46" s="47" t="s">
        <v>35</v>
      </c>
      <c r="R46" s="44" t="s">
        <v>35</v>
      </c>
      <c r="S46" s="50" t="s">
        <v>35</v>
      </c>
      <c r="T46" s="50" t="s">
        <v>35</v>
      </c>
      <c r="U46" s="50" t="s">
        <v>35</v>
      </c>
      <c r="V46" s="41" t="s">
        <v>35</v>
      </c>
      <c r="W46" s="694"/>
      <c r="X46" s="694"/>
      <c r="Y46" s="694"/>
      <c r="Z46" s="694"/>
      <c r="AA46" s="694"/>
      <c r="AB46" s="694"/>
      <c r="AC46" s="694"/>
      <c r="AD46" s="694"/>
      <c r="AE46" s="694"/>
      <c r="AF46" s="694"/>
      <c r="AG46" s="694"/>
      <c r="AH46" s="694"/>
      <c r="AI46" s="694"/>
      <c r="AJ46" s="694"/>
      <c r="AK46" s="694"/>
      <c r="AL46" s="694"/>
      <c r="AM46" s="694"/>
      <c r="AN46" s="694"/>
      <c r="AO46" s="694"/>
      <c r="AP46" s="694"/>
      <c r="AQ46" s="694"/>
      <c r="AR46" s="694"/>
      <c r="AS46" s="694"/>
      <c r="AT46" s="694"/>
      <c r="AU46" s="694"/>
      <c r="AV46" s="694"/>
      <c r="AW46" s="694"/>
      <c r="AX46" s="694"/>
      <c r="AY46" s="694"/>
      <c r="AZ46" s="312"/>
      <c r="BA46" s="816"/>
      <c r="BB46" s="492" t="s">
        <v>48</v>
      </c>
      <c r="BC46" s="37" t="s">
        <v>35</v>
      </c>
      <c r="BD46" s="33" t="s">
        <v>35</v>
      </c>
      <c r="BE46" s="33" t="s">
        <v>35</v>
      </c>
      <c r="BF46" s="33" t="s">
        <v>35</v>
      </c>
      <c r="BG46" s="28" t="s">
        <v>35</v>
      </c>
      <c r="BH46" s="37" t="s">
        <v>35</v>
      </c>
      <c r="BI46" s="33" t="s">
        <v>35</v>
      </c>
      <c r="BJ46" s="33" t="s">
        <v>35</v>
      </c>
      <c r="BK46" s="33" t="s">
        <v>35</v>
      </c>
      <c r="BL46" s="28" t="s">
        <v>35</v>
      </c>
      <c r="BM46" s="37" t="s">
        <v>35</v>
      </c>
      <c r="BN46" s="33" t="s">
        <v>35</v>
      </c>
      <c r="BO46" s="33" t="s">
        <v>35</v>
      </c>
      <c r="BP46" s="33" t="s">
        <v>35</v>
      </c>
      <c r="BQ46" s="28" t="s">
        <v>35</v>
      </c>
      <c r="BR46" s="37" t="s">
        <v>35</v>
      </c>
      <c r="BS46" s="33" t="s">
        <v>35</v>
      </c>
      <c r="BT46" s="33" t="s">
        <v>35</v>
      </c>
      <c r="BU46" s="33" t="s">
        <v>35</v>
      </c>
      <c r="BV46" s="22" t="s">
        <v>35</v>
      </c>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283" customFormat="true" ht="15" customHeight="true" x14ac:dyDescent="0.2">
      <c r="A47" s="825" t="s">
        <v>101</v>
      </c>
      <c r="B47" s="338" t="s">
        <v>100</v>
      </c>
      <c r="C47" s="53" t="s">
        <v>35</v>
      </c>
      <c r="D47" s="50" t="s">
        <v>35</v>
      </c>
      <c r="E47" s="50" t="s">
        <v>35</v>
      </c>
      <c r="F47" s="50" t="s">
        <v>35</v>
      </c>
      <c r="G47" s="47" t="s">
        <v>35</v>
      </c>
      <c r="H47" s="44" t="s">
        <v>35</v>
      </c>
      <c r="I47" s="50" t="s">
        <v>35</v>
      </c>
      <c r="J47" s="50" t="s">
        <v>35</v>
      </c>
      <c r="K47" s="50" t="s">
        <v>35</v>
      </c>
      <c r="L47" s="41" t="s">
        <v>35</v>
      </c>
      <c r="M47" s="53" t="s">
        <v>35</v>
      </c>
      <c r="N47" s="50" t="s">
        <v>35</v>
      </c>
      <c r="O47" s="50" t="s">
        <v>35</v>
      </c>
      <c r="P47" s="50" t="s">
        <v>35</v>
      </c>
      <c r="Q47" s="47" t="s">
        <v>35</v>
      </c>
      <c r="R47" s="44" t="s">
        <v>35</v>
      </c>
      <c r="S47" s="50" t="s">
        <v>35</v>
      </c>
      <c r="T47" s="50" t="s">
        <v>35</v>
      </c>
      <c r="U47" s="50" t="s">
        <v>35</v>
      </c>
      <c r="V47" s="41" t="s">
        <v>35</v>
      </c>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11"/>
      <c r="BA47" s="816" t="s">
        <v>101</v>
      </c>
      <c r="BB47" s="492" t="s">
        <v>100</v>
      </c>
      <c r="BC47" s="37" t="s">
        <v>35</v>
      </c>
      <c r="BD47" s="33" t="s">
        <v>35</v>
      </c>
      <c r="BE47" s="33" t="s">
        <v>35</v>
      </c>
      <c r="BF47" s="33" t="s">
        <v>35</v>
      </c>
      <c r="BG47" s="28" t="s">
        <v>35</v>
      </c>
      <c r="BH47" s="37" t="s">
        <v>35</v>
      </c>
      <c r="BI47" s="33" t="s">
        <v>35</v>
      </c>
      <c r="BJ47" s="33" t="s">
        <v>35</v>
      </c>
      <c r="BK47" s="33" t="s">
        <v>35</v>
      </c>
      <c r="BL47" s="28" t="s">
        <v>35</v>
      </c>
      <c r="BM47" s="37" t="s">
        <v>35</v>
      </c>
      <c r="BN47" s="33" t="s">
        <v>35</v>
      </c>
      <c r="BO47" s="33" t="s">
        <v>35</v>
      </c>
      <c r="BP47" s="33" t="s">
        <v>35</v>
      </c>
      <c r="BQ47" s="28" t="s">
        <v>35</v>
      </c>
      <c r="BR47" s="37" t="s">
        <v>35</v>
      </c>
      <c r="BS47" s="33" t="s">
        <v>35</v>
      </c>
      <c r="BT47" s="33" t="s">
        <v>35</v>
      </c>
      <c r="BU47" s="33" t="s">
        <v>35</v>
      </c>
      <c r="BV47" s="22" t="s">
        <v>35</v>
      </c>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283" customFormat="true" ht="15" customHeight="true" x14ac:dyDescent="0.2">
      <c r="A48" s="825"/>
      <c r="B48" s="338" t="s">
        <v>99</v>
      </c>
      <c r="C48" s="53" t="s">
        <v>35</v>
      </c>
      <c r="D48" s="50" t="s">
        <v>35</v>
      </c>
      <c r="E48" s="50" t="s">
        <v>35</v>
      </c>
      <c r="F48" s="50" t="s">
        <v>35</v>
      </c>
      <c r="G48" s="47" t="s">
        <v>35</v>
      </c>
      <c r="H48" s="44" t="s">
        <v>35</v>
      </c>
      <c r="I48" s="50" t="s">
        <v>35</v>
      </c>
      <c r="J48" s="50" t="s">
        <v>35</v>
      </c>
      <c r="K48" s="50" t="s">
        <v>35</v>
      </c>
      <c r="L48" s="41" t="s">
        <v>35</v>
      </c>
      <c r="M48" s="53" t="s">
        <v>35</v>
      </c>
      <c r="N48" s="50" t="s">
        <v>35</v>
      </c>
      <c r="O48" s="50" t="s">
        <v>35</v>
      </c>
      <c r="P48" s="50" t="s">
        <v>35</v>
      </c>
      <c r="Q48" s="47" t="s">
        <v>35</v>
      </c>
      <c r="R48" s="44" t="s">
        <v>35</v>
      </c>
      <c r="S48" s="50" t="s">
        <v>35</v>
      </c>
      <c r="T48" s="50" t="s">
        <v>35</v>
      </c>
      <c r="U48" s="50" t="s">
        <v>35</v>
      </c>
      <c r="V48" s="41" t="s">
        <v>35</v>
      </c>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11"/>
      <c r="BA48" s="816"/>
      <c r="BB48" s="492" t="s">
        <v>99</v>
      </c>
      <c r="BC48" s="37" t="s">
        <v>35</v>
      </c>
      <c r="BD48" s="33" t="s">
        <v>35</v>
      </c>
      <c r="BE48" s="33" t="s">
        <v>35</v>
      </c>
      <c r="BF48" s="33" t="s">
        <v>35</v>
      </c>
      <c r="BG48" s="28" t="s">
        <v>35</v>
      </c>
      <c r="BH48" s="37" t="s">
        <v>35</v>
      </c>
      <c r="BI48" s="33" t="s">
        <v>35</v>
      </c>
      <c r="BJ48" s="33" t="s">
        <v>35</v>
      </c>
      <c r="BK48" s="33" t="s">
        <v>35</v>
      </c>
      <c r="BL48" s="28" t="s">
        <v>35</v>
      </c>
      <c r="BM48" s="37" t="s">
        <v>35</v>
      </c>
      <c r="BN48" s="33" t="s">
        <v>35</v>
      </c>
      <c r="BO48" s="33" t="s">
        <v>35</v>
      </c>
      <c r="BP48" s="33" t="s">
        <v>35</v>
      </c>
      <c r="BQ48" s="28" t="s">
        <v>35</v>
      </c>
      <c r="BR48" s="37" t="s">
        <v>35</v>
      </c>
      <c r="BS48" s="33" t="s">
        <v>35</v>
      </c>
      <c r="BT48" s="33" t="s">
        <v>35</v>
      </c>
      <c r="BU48" s="33" t="s">
        <v>35</v>
      </c>
      <c r="BV48" s="22" t="s">
        <v>35</v>
      </c>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283" customFormat="true" ht="15" customHeight="true" x14ac:dyDescent="0.2">
      <c r="A49" s="825"/>
      <c r="B49" s="338" t="s">
        <v>68</v>
      </c>
      <c r="C49" s="53" t="s">
        <v>35</v>
      </c>
      <c r="D49" s="50" t="s">
        <v>35</v>
      </c>
      <c r="E49" s="50" t="s">
        <v>35</v>
      </c>
      <c r="F49" s="50" t="s">
        <v>35</v>
      </c>
      <c r="G49" s="47" t="s">
        <v>35</v>
      </c>
      <c r="H49" s="44" t="s">
        <v>35</v>
      </c>
      <c r="I49" s="50" t="s">
        <v>35</v>
      </c>
      <c r="J49" s="50" t="s">
        <v>35</v>
      </c>
      <c r="K49" s="50" t="s">
        <v>35</v>
      </c>
      <c r="L49" s="41" t="s">
        <v>35</v>
      </c>
      <c r="M49" s="53" t="s">
        <v>35</v>
      </c>
      <c r="N49" s="50" t="s">
        <v>35</v>
      </c>
      <c r="O49" s="50" t="s">
        <v>35</v>
      </c>
      <c r="P49" s="50" t="s">
        <v>35</v>
      </c>
      <c r="Q49" s="47" t="s">
        <v>35</v>
      </c>
      <c r="R49" s="44" t="s">
        <v>35</v>
      </c>
      <c r="S49" s="50" t="s">
        <v>35</v>
      </c>
      <c r="T49" s="50" t="s">
        <v>35</v>
      </c>
      <c r="U49" s="50" t="s">
        <v>35</v>
      </c>
      <c r="V49" s="41" t="s">
        <v>35</v>
      </c>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11"/>
      <c r="BA49" s="816"/>
      <c r="BB49" s="492" t="s">
        <v>68</v>
      </c>
      <c r="BC49" s="37" t="s">
        <v>35</v>
      </c>
      <c r="BD49" s="33" t="s">
        <v>35</v>
      </c>
      <c r="BE49" s="33" t="s">
        <v>35</v>
      </c>
      <c r="BF49" s="33" t="s">
        <v>35</v>
      </c>
      <c r="BG49" s="28" t="s">
        <v>35</v>
      </c>
      <c r="BH49" s="37" t="s">
        <v>35</v>
      </c>
      <c r="BI49" s="33" t="s">
        <v>35</v>
      </c>
      <c r="BJ49" s="33" t="s">
        <v>35</v>
      </c>
      <c r="BK49" s="33" t="s">
        <v>35</v>
      </c>
      <c r="BL49" s="28" t="s">
        <v>35</v>
      </c>
      <c r="BM49" s="37" t="s">
        <v>35</v>
      </c>
      <c r="BN49" s="33" t="s">
        <v>35</v>
      </c>
      <c r="BO49" s="33" t="s">
        <v>35</v>
      </c>
      <c r="BP49" s="33" t="s">
        <v>35</v>
      </c>
      <c r="BQ49" s="28" t="s">
        <v>35</v>
      </c>
      <c r="BR49" s="37" t="s">
        <v>35</v>
      </c>
      <c r="BS49" s="33" t="s">
        <v>35</v>
      </c>
      <c r="BT49" s="33" t="s">
        <v>35</v>
      </c>
      <c r="BU49" s="33" t="s">
        <v>35</v>
      </c>
      <c r="BV49" s="22" t="s">
        <v>35</v>
      </c>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283" customFormat="true" ht="15" customHeight="true" x14ac:dyDescent="0.2">
      <c r="A50" s="825" t="s">
        <v>102</v>
      </c>
      <c r="B50" s="338" t="s">
        <v>100</v>
      </c>
      <c r="C50" s="53" t="s">
        <v>35</v>
      </c>
      <c r="D50" s="50" t="s">
        <v>35</v>
      </c>
      <c r="E50" s="50" t="s">
        <v>35</v>
      </c>
      <c r="F50" s="50" t="s">
        <v>35</v>
      </c>
      <c r="G50" s="47" t="s">
        <v>35</v>
      </c>
      <c r="H50" s="44" t="s">
        <v>35</v>
      </c>
      <c r="I50" s="50" t="s">
        <v>35</v>
      </c>
      <c r="J50" s="50" t="s">
        <v>35</v>
      </c>
      <c r="K50" s="50" t="s">
        <v>35</v>
      </c>
      <c r="L50" s="41" t="s">
        <v>35</v>
      </c>
      <c r="M50" s="53" t="s">
        <v>35</v>
      </c>
      <c r="N50" s="50" t="s">
        <v>35</v>
      </c>
      <c r="O50" s="50" t="s">
        <v>35</v>
      </c>
      <c r="P50" s="50" t="s">
        <v>35</v>
      </c>
      <c r="Q50" s="47" t="s">
        <v>35</v>
      </c>
      <c r="R50" s="44" t="s">
        <v>35</v>
      </c>
      <c r="S50" s="50" t="s">
        <v>35</v>
      </c>
      <c r="T50" s="50" t="s">
        <v>35</v>
      </c>
      <c r="U50" s="50" t="s">
        <v>35</v>
      </c>
      <c r="V50" s="41" t="s">
        <v>35</v>
      </c>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11"/>
      <c r="BA50" s="816" t="s">
        <v>102</v>
      </c>
      <c r="BB50" s="492" t="s">
        <v>100</v>
      </c>
      <c r="BC50" s="37" t="s">
        <v>35</v>
      </c>
      <c r="BD50" s="33" t="s">
        <v>35</v>
      </c>
      <c r="BE50" s="33" t="s">
        <v>35</v>
      </c>
      <c r="BF50" s="33" t="s">
        <v>35</v>
      </c>
      <c r="BG50" s="28" t="s">
        <v>35</v>
      </c>
      <c r="BH50" s="37" t="s">
        <v>35</v>
      </c>
      <c r="BI50" s="33" t="s">
        <v>35</v>
      </c>
      <c r="BJ50" s="33" t="s">
        <v>35</v>
      </c>
      <c r="BK50" s="33" t="s">
        <v>35</v>
      </c>
      <c r="BL50" s="28" t="s">
        <v>35</v>
      </c>
      <c r="BM50" s="37" t="s">
        <v>35</v>
      </c>
      <c r="BN50" s="33" t="s">
        <v>35</v>
      </c>
      <c r="BO50" s="33" t="s">
        <v>35</v>
      </c>
      <c r="BP50" s="33" t="s">
        <v>35</v>
      </c>
      <c r="BQ50" s="28" t="s">
        <v>35</v>
      </c>
      <c r="BR50" s="37" t="s">
        <v>35</v>
      </c>
      <c r="BS50" s="33" t="s">
        <v>35</v>
      </c>
      <c r="BT50" s="33" t="s">
        <v>35</v>
      </c>
      <c r="BU50" s="33" t="s">
        <v>35</v>
      </c>
      <c r="BV50" s="22" t="s">
        <v>35</v>
      </c>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283" customFormat="true" ht="15" customHeight="true" x14ac:dyDescent="0.2">
      <c r="A51" s="825"/>
      <c r="B51" s="338" t="s">
        <v>99</v>
      </c>
      <c r="C51" s="53" t="s">
        <v>35</v>
      </c>
      <c r="D51" s="50" t="s">
        <v>35</v>
      </c>
      <c r="E51" s="50" t="s">
        <v>35</v>
      </c>
      <c r="F51" s="50" t="s">
        <v>35</v>
      </c>
      <c r="G51" s="47" t="s">
        <v>35</v>
      </c>
      <c r="H51" s="44" t="s">
        <v>35</v>
      </c>
      <c r="I51" s="50" t="s">
        <v>35</v>
      </c>
      <c r="J51" s="50" t="s">
        <v>35</v>
      </c>
      <c r="K51" s="50" t="s">
        <v>35</v>
      </c>
      <c r="L51" s="41" t="s">
        <v>35</v>
      </c>
      <c r="M51" s="53" t="s">
        <v>35</v>
      </c>
      <c r="N51" s="50" t="s">
        <v>35</v>
      </c>
      <c r="O51" s="50" t="s">
        <v>35</v>
      </c>
      <c r="P51" s="50" t="s">
        <v>35</v>
      </c>
      <c r="Q51" s="47" t="s">
        <v>35</v>
      </c>
      <c r="R51" s="44" t="s">
        <v>35</v>
      </c>
      <c r="S51" s="50" t="s">
        <v>35</v>
      </c>
      <c r="T51" s="50" t="s">
        <v>35</v>
      </c>
      <c r="U51" s="50" t="s">
        <v>35</v>
      </c>
      <c r="V51" s="41" t="s">
        <v>35</v>
      </c>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11"/>
      <c r="BA51" s="816"/>
      <c r="BB51" s="492" t="s">
        <v>99</v>
      </c>
      <c r="BC51" s="37" t="s">
        <v>35</v>
      </c>
      <c r="BD51" s="33" t="s">
        <v>35</v>
      </c>
      <c r="BE51" s="33" t="s">
        <v>35</v>
      </c>
      <c r="BF51" s="33" t="s">
        <v>35</v>
      </c>
      <c r="BG51" s="28" t="s">
        <v>35</v>
      </c>
      <c r="BH51" s="37" t="s">
        <v>35</v>
      </c>
      <c r="BI51" s="33" t="s">
        <v>35</v>
      </c>
      <c r="BJ51" s="33" t="s">
        <v>35</v>
      </c>
      <c r="BK51" s="33" t="s">
        <v>35</v>
      </c>
      <c r="BL51" s="28" t="s">
        <v>35</v>
      </c>
      <c r="BM51" s="37" t="s">
        <v>35</v>
      </c>
      <c r="BN51" s="33" t="s">
        <v>35</v>
      </c>
      <c r="BO51" s="33" t="s">
        <v>35</v>
      </c>
      <c r="BP51" s="33" t="s">
        <v>35</v>
      </c>
      <c r="BQ51" s="28" t="s">
        <v>35</v>
      </c>
      <c r="BR51" s="37" t="s">
        <v>35</v>
      </c>
      <c r="BS51" s="33" t="s">
        <v>35</v>
      </c>
      <c r="BT51" s="33" t="s">
        <v>35</v>
      </c>
      <c r="BU51" s="33" t="s">
        <v>35</v>
      </c>
      <c r="BV51" s="22" t="s">
        <v>35</v>
      </c>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283" customFormat="true" ht="15" customHeight="true" x14ac:dyDescent="0.2">
      <c r="A52" s="825"/>
      <c r="B52" s="338" t="s">
        <v>68</v>
      </c>
      <c r="C52" s="53" t="s">
        <v>35</v>
      </c>
      <c r="D52" s="50" t="s">
        <v>35</v>
      </c>
      <c r="E52" s="50" t="s">
        <v>35</v>
      </c>
      <c r="F52" s="50" t="s">
        <v>35</v>
      </c>
      <c r="G52" s="47" t="s">
        <v>35</v>
      </c>
      <c r="H52" s="44" t="s">
        <v>35</v>
      </c>
      <c r="I52" s="50" t="s">
        <v>35</v>
      </c>
      <c r="J52" s="50" t="s">
        <v>35</v>
      </c>
      <c r="K52" s="50" t="s">
        <v>35</v>
      </c>
      <c r="L52" s="41" t="s">
        <v>35</v>
      </c>
      <c r="M52" s="53" t="s">
        <v>35</v>
      </c>
      <c r="N52" s="50" t="s">
        <v>35</v>
      </c>
      <c r="O52" s="50" t="s">
        <v>35</v>
      </c>
      <c r="P52" s="50" t="s">
        <v>35</v>
      </c>
      <c r="Q52" s="47" t="s">
        <v>35</v>
      </c>
      <c r="R52" s="44" t="s">
        <v>35</v>
      </c>
      <c r="S52" s="50" t="s">
        <v>35</v>
      </c>
      <c r="T52" s="50" t="s">
        <v>35</v>
      </c>
      <c r="U52" s="50" t="s">
        <v>35</v>
      </c>
      <c r="V52" s="41" t="s">
        <v>35</v>
      </c>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11"/>
      <c r="BA52" s="816"/>
      <c r="BB52" s="492" t="s">
        <v>68</v>
      </c>
      <c r="BC52" s="37" t="s">
        <v>35</v>
      </c>
      <c r="BD52" s="33" t="s">
        <v>35</v>
      </c>
      <c r="BE52" s="33" t="s">
        <v>35</v>
      </c>
      <c r="BF52" s="33" t="s">
        <v>35</v>
      </c>
      <c r="BG52" s="28" t="s">
        <v>35</v>
      </c>
      <c r="BH52" s="37" t="s">
        <v>35</v>
      </c>
      <c r="BI52" s="33" t="s">
        <v>35</v>
      </c>
      <c r="BJ52" s="33" t="s">
        <v>35</v>
      </c>
      <c r="BK52" s="33" t="s">
        <v>35</v>
      </c>
      <c r="BL52" s="28" t="s">
        <v>35</v>
      </c>
      <c r="BM52" s="37" t="s">
        <v>35</v>
      </c>
      <c r="BN52" s="33" t="s">
        <v>35</v>
      </c>
      <c r="BO52" s="33" t="s">
        <v>35</v>
      </c>
      <c r="BP52" s="33" t="s">
        <v>35</v>
      </c>
      <c r="BQ52" s="28" t="s">
        <v>35</v>
      </c>
      <c r="BR52" s="37" t="s">
        <v>35</v>
      </c>
      <c r="BS52" s="33" t="s">
        <v>35</v>
      </c>
      <c r="BT52" s="33" t="s">
        <v>35</v>
      </c>
      <c r="BU52" s="33" t="s">
        <v>35</v>
      </c>
      <c r="BV52" s="22" t="s">
        <v>35</v>
      </c>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283" customFormat="true" ht="15" customHeight="true" x14ac:dyDescent="0.2">
      <c r="A53" s="825" t="s">
        <v>105</v>
      </c>
      <c r="B53" s="338" t="s">
        <v>100</v>
      </c>
      <c r="C53" s="53" t="s">
        <v>35</v>
      </c>
      <c r="D53" s="50" t="s">
        <v>35</v>
      </c>
      <c r="E53" s="50" t="s">
        <v>35</v>
      </c>
      <c r="F53" s="50" t="s">
        <v>35</v>
      </c>
      <c r="G53" s="47" t="s">
        <v>35</v>
      </c>
      <c r="H53" s="44" t="s">
        <v>35</v>
      </c>
      <c r="I53" s="50" t="s">
        <v>35</v>
      </c>
      <c r="J53" s="50" t="s">
        <v>35</v>
      </c>
      <c r="K53" s="50" t="s">
        <v>35</v>
      </c>
      <c r="L53" s="41" t="s">
        <v>35</v>
      </c>
      <c r="M53" s="53" t="s">
        <v>35</v>
      </c>
      <c r="N53" s="50" t="s">
        <v>35</v>
      </c>
      <c r="O53" s="50" t="s">
        <v>35</v>
      </c>
      <c r="P53" s="50" t="s">
        <v>35</v>
      </c>
      <c r="Q53" s="47" t="s">
        <v>35</v>
      </c>
      <c r="R53" s="44" t="s">
        <v>35</v>
      </c>
      <c r="S53" s="50" t="s">
        <v>35</v>
      </c>
      <c r="T53" s="50" t="s">
        <v>35</v>
      </c>
      <c r="U53" s="50" t="s">
        <v>35</v>
      </c>
      <c r="V53" s="41" t="s">
        <v>35</v>
      </c>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11"/>
      <c r="BA53" s="816" t="s">
        <v>105</v>
      </c>
      <c r="BB53" s="492" t="s">
        <v>100</v>
      </c>
      <c r="BC53" s="37" t="s">
        <v>35</v>
      </c>
      <c r="BD53" s="33" t="s">
        <v>35</v>
      </c>
      <c r="BE53" s="33" t="s">
        <v>35</v>
      </c>
      <c r="BF53" s="33" t="s">
        <v>35</v>
      </c>
      <c r="BG53" s="28" t="s">
        <v>35</v>
      </c>
      <c r="BH53" s="37" t="s">
        <v>35</v>
      </c>
      <c r="BI53" s="33" t="s">
        <v>35</v>
      </c>
      <c r="BJ53" s="33" t="s">
        <v>35</v>
      </c>
      <c r="BK53" s="33" t="s">
        <v>35</v>
      </c>
      <c r="BL53" s="28" t="s">
        <v>35</v>
      </c>
      <c r="BM53" s="37" t="s">
        <v>35</v>
      </c>
      <c r="BN53" s="33" t="s">
        <v>35</v>
      </c>
      <c r="BO53" s="33" t="s">
        <v>35</v>
      </c>
      <c r="BP53" s="33" t="s">
        <v>35</v>
      </c>
      <c r="BQ53" s="28" t="s">
        <v>35</v>
      </c>
      <c r="BR53" s="37" t="s">
        <v>35</v>
      </c>
      <c r="BS53" s="33" t="s">
        <v>35</v>
      </c>
      <c r="BT53" s="33" t="s">
        <v>35</v>
      </c>
      <c r="BU53" s="33" t="s">
        <v>35</v>
      </c>
      <c r="BV53" s="22" t="s">
        <v>35</v>
      </c>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283" customFormat="true" ht="15" customHeight="true" x14ac:dyDescent="0.2">
      <c r="A54" s="825"/>
      <c r="B54" s="338" t="s">
        <v>99</v>
      </c>
      <c r="C54" s="53" t="s">
        <v>35</v>
      </c>
      <c r="D54" s="50" t="s">
        <v>35</v>
      </c>
      <c r="E54" s="50" t="s">
        <v>35</v>
      </c>
      <c r="F54" s="50" t="s">
        <v>35</v>
      </c>
      <c r="G54" s="47" t="s">
        <v>35</v>
      </c>
      <c r="H54" s="44" t="s">
        <v>35</v>
      </c>
      <c r="I54" s="50" t="s">
        <v>35</v>
      </c>
      <c r="J54" s="50" t="s">
        <v>35</v>
      </c>
      <c r="K54" s="50" t="s">
        <v>35</v>
      </c>
      <c r="L54" s="41" t="s">
        <v>35</v>
      </c>
      <c r="M54" s="53" t="s">
        <v>35</v>
      </c>
      <c r="N54" s="50" t="s">
        <v>35</v>
      </c>
      <c r="O54" s="50" t="s">
        <v>35</v>
      </c>
      <c r="P54" s="50" t="s">
        <v>35</v>
      </c>
      <c r="Q54" s="47" t="s">
        <v>35</v>
      </c>
      <c r="R54" s="44" t="s">
        <v>35</v>
      </c>
      <c r="S54" s="50" t="s">
        <v>35</v>
      </c>
      <c r="T54" s="50" t="s">
        <v>35</v>
      </c>
      <c r="U54" s="50" t="s">
        <v>35</v>
      </c>
      <c r="V54" s="41" t="s">
        <v>35</v>
      </c>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11"/>
      <c r="BA54" s="816"/>
      <c r="BB54" s="492" t="s">
        <v>99</v>
      </c>
      <c r="BC54" s="37" t="s">
        <v>35</v>
      </c>
      <c r="BD54" s="33" t="s">
        <v>35</v>
      </c>
      <c r="BE54" s="33" t="s">
        <v>35</v>
      </c>
      <c r="BF54" s="33" t="s">
        <v>35</v>
      </c>
      <c r="BG54" s="28" t="s">
        <v>35</v>
      </c>
      <c r="BH54" s="37" t="s">
        <v>35</v>
      </c>
      <c r="BI54" s="33" t="s">
        <v>35</v>
      </c>
      <c r="BJ54" s="33" t="s">
        <v>35</v>
      </c>
      <c r="BK54" s="33" t="s">
        <v>35</v>
      </c>
      <c r="BL54" s="28" t="s">
        <v>35</v>
      </c>
      <c r="BM54" s="37" t="s">
        <v>35</v>
      </c>
      <c r="BN54" s="33" t="s">
        <v>35</v>
      </c>
      <c r="BO54" s="33" t="s">
        <v>35</v>
      </c>
      <c r="BP54" s="33" t="s">
        <v>35</v>
      </c>
      <c r="BQ54" s="28" t="s">
        <v>35</v>
      </c>
      <c r="BR54" s="37" t="s">
        <v>35</v>
      </c>
      <c r="BS54" s="33" t="s">
        <v>35</v>
      </c>
      <c r="BT54" s="33" t="s">
        <v>35</v>
      </c>
      <c r="BU54" s="33" t="s">
        <v>35</v>
      </c>
      <c r="BV54" s="22" t="s">
        <v>35</v>
      </c>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283" customFormat="true" ht="15" customHeight="true" x14ac:dyDescent="0.2">
      <c r="A55" s="826"/>
      <c r="B55" s="339" t="s">
        <v>68</v>
      </c>
      <c r="C55" s="52" t="s">
        <v>35</v>
      </c>
      <c r="D55" s="49" t="s">
        <v>35</v>
      </c>
      <c r="E55" s="49" t="s">
        <v>35</v>
      </c>
      <c r="F55" s="49" t="s">
        <v>35</v>
      </c>
      <c r="G55" s="46" t="s">
        <v>35</v>
      </c>
      <c r="H55" s="43" t="s">
        <v>35</v>
      </c>
      <c r="I55" s="49" t="s">
        <v>35</v>
      </c>
      <c r="J55" s="49" t="s">
        <v>35</v>
      </c>
      <c r="K55" s="49" t="s">
        <v>35</v>
      </c>
      <c r="L55" s="40" t="s">
        <v>35</v>
      </c>
      <c r="M55" s="52" t="s">
        <v>35</v>
      </c>
      <c r="N55" s="49" t="s">
        <v>35</v>
      </c>
      <c r="O55" s="49" t="s">
        <v>35</v>
      </c>
      <c r="P55" s="49" t="s">
        <v>35</v>
      </c>
      <c r="Q55" s="46" t="s">
        <v>35</v>
      </c>
      <c r="R55" s="12" t="s">
        <v>35</v>
      </c>
      <c r="S55" s="11" t="s">
        <v>35</v>
      </c>
      <c r="T55" s="11" t="s">
        <v>35</v>
      </c>
      <c r="U55" s="11" t="s">
        <v>35</v>
      </c>
      <c r="V55" s="7" t="s">
        <v>35</v>
      </c>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11"/>
      <c r="BA55" s="820"/>
      <c r="BB55" s="495" t="s">
        <v>68</v>
      </c>
      <c r="BC55" s="35" t="s">
        <v>35</v>
      </c>
      <c r="BD55" s="31" t="s">
        <v>35</v>
      </c>
      <c r="BE55" s="31" t="s">
        <v>35</v>
      </c>
      <c r="BF55" s="31" t="s">
        <v>35</v>
      </c>
      <c r="BG55" s="26" t="s">
        <v>35</v>
      </c>
      <c r="BH55" s="35" t="s">
        <v>35</v>
      </c>
      <c r="BI55" s="31" t="s">
        <v>35</v>
      </c>
      <c r="BJ55" s="31" t="s">
        <v>35</v>
      </c>
      <c r="BK55" s="31" t="s">
        <v>35</v>
      </c>
      <c r="BL55" s="26" t="s">
        <v>35</v>
      </c>
      <c r="BM55" s="35" t="s">
        <v>35</v>
      </c>
      <c r="BN55" s="31" t="s">
        <v>35</v>
      </c>
      <c r="BO55" s="31" t="s">
        <v>35</v>
      </c>
      <c r="BP55" s="31" t="s">
        <v>35</v>
      </c>
      <c r="BQ55" s="26" t="s">
        <v>35</v>
      </c>
      <c r="BR55" s="10" t="s">
        <v>35</v>
      </c>
      <c r="BS55" s="9" t="s">
        <v>35</v>
      </c>
      <c r="BT55" s="9" t="s">
        <v>35</v>
      </c>
      <c r="BU55" s="9" t="s">
        <v>35</v>
      </c>
      <c r="BV55" s="9" t="s">
        <v>35</v>
      </c>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405" customFormat="true" ht="15" customHeight="true" x14ac:dyDescent="0.2">
      <c r="A56" s="285"/>
      <c r="B56" s="335"/>
      <c r="C56" s="827" t="s">
        <v>114</v>
      </c>
      <c r="D56" s="828"/>
      <c r="E56" s="828"/>
      <c r="F56" s="828"/>
      <c r="G56" s="829"/>
      <c r="H56" s="833" t="s">
        <v>38</v>
      </c>
      <c r="I56" s="822"/>
      <c r="J56" s="822"/>
      <c r="K56" s="822"/>
      <c r="L56" s="824"/>
      <c r="M56" s="821" t="s">
        <v>37</v>
      </c>
      <c r="N56" s="822"/>
      <c r="O56" s="822"/>
      <c r="P56" s="822"/>
      <c r="Q56" s="824"/>
      <c r="R56" s="16" t="s">
        <v>137</v>
      </c>
      <c r="S56" s="366"/>
      <c r="T56" s="366"/>
      <c r="U56" s="366"/>
      <c r="V56" s="366"/>
      <c r="W56" s="376"/>
      <c r="X56" s="694"/>
      <c r="Y56" s="694"/>
      <c r="Z56" s="694"/>
      <c r="AA56" s="694"/>
      <c r="AB56" s="694"/>
      <c r="AC56" s="694"/>
      <c r="AD56" s="694"/>
      <c r="AE56" s="694"/>
      <c r="AF56" s="694"/>
      <c r="AG56" s="694"/>
      <c r="AH56" s="694"/>
      <c r="AI56" s="694"/>
      <c r="AJ56" s="694"/>
      <c r="AK56" s="694"/>
      <c r="AL56" s="694"/>
      <c r="AM56" s="694"/>
      <c r="AN56" s="694"/>
      <c r="AO56" s="694"/>
      <c r="AP56" s="694"/>
      <c r="AQ56" s="694"/>
      <c r="AR56" s="694"/>
      <c r="AS56" s="694"/>
      <c r="AT56" s="694"/>
      <c r="AU56" s="694"/>
      <c r="AV56" s="694"/>
      <c r="AW56" s="694"/>
      <c r="AX56" s="694"/>
      <c r="AY56" s="694"/>
      <c r="AZ56" s="312"/>
      <c r="BA56" s="313" t="s">
        <v>128</v>
      </c>
      <c r="BB56" s="268" t="s">
        <v>95</v>
      </c>
      <c r="BC56" s="821" t="s">
        <v>114</v>
      </c>
      <c r="BD56" s="822"/>
      <c r="BE56" s="822"/>
      <c r="BF56" s="822"/>
      <c r="BG56" s="823"/>
      <c r="BH56" s="821" t="s">
        <v>38</v>
      </c>
      <c r="BI56" s="822"/>
      <c r="BJ56" s="822"/>
      <c r="BK56" s="822"/>
      <c r="BL56" s="823"/>
      <c r="BM56" s="821" t="s">
        <v>37</v>
      </c>
      <c r="BN56" s="822"/>
      <c r="BO56" s="822"/>
      <c r="BP56" s="822"/>
      <c r="BQ56" s="824"/>
      <c r="BR56" s="15" t="s">
        <v>137</v>
      </c>
      <c r="BS56" s="366"/>
      <c r="BT56" s="366"/>
      <c r="BU56" s="366"/>
      <c r="BV56" s="366"/>
      <c r="BW56" s="4"/>
      <c r="BX56" s="4"/>
      <c r="BY56" s="4"/>
      <c r="BZ56" s="311"/>
      <c r="CA56" s="311"/>
      <c r="CB56" s="311"/>
      <c r="CC56" s="311"/>
      <c r="CD56" s="311"/>
      <c r="CE56" s="311"/>
      <c r="CF56" s="311"/>
      <c r="CG56" s="311"/>
      <c r="CH56" s="311"/>
      <c r="CI56" s="311"/>
      <c r="CJ56" s="311"/>
      <c r="CK56" s="311"/>
      <c r="CL56" s="311"/>
      <c r="CM56" s="311"/>
      <c r="CN56" s="311"/>
      <c r="CO56" s="311"/>
      <c r="CP56" s="311"/>
      <c r="CQ56" s="311"/>
      <c r="CR56" s="311"/>
      <c r="CS56" s="311"/>
      <c r="CT56" s="311"/>
      <c r="CU56" s="311"/>
      <c r="CV56" s="311"/>
      <c r="CW56" s="311"/>
      <c r="CX56" s="311"/>
      <c r="CY56" s="311"/>
      <c r="CZ56" s="311"/>
    </row>
    <row r="57" s="405" customFormat="true" ht="12.75" x14ac:dyDescent="0.2">
      <c r="A57" s="301" t="s">
        <v>69</v>
      </c>
      <c r="B57" s="335"/>
      <c r="C57" s="358" t="s">
        <v>0</v>
      </c>
      <c r="D57" s="485" t="s">
        <v>1</v>
      </c>
      <c r="E57" s="485" t="s">
        <v>2</v>
      </c>
      <c r="F57" s="485" t="s">
        <v>3</v>
      </c>
      <c r="G57" s="486" t="s">
        <v>4</v>
      </c>
      <c r="H57" s="340" t="s">
        <v>0</v>
      </c>
      <c r="I57" s="488" t="s">
        <v>1</v>
      </c>
      <c r="J57" s="488" t="s">
        <v>2</v>
      </c>
      <c r="K57" s="488" t="s">
        <v>3</v>
      </c>
      <c r="L57" s="489" t="s">
        <v>4</v>
      </c>
      <c r="M57" s="341" t="s">
        <v>0</v>
      </c>
      <c r="N57" s="488" t="s">
        <v>1</v>
      </c>
      <c r="O57" s="488" t="s">
        <v>2</v>
      </c>
      <c r="P57" s="488" t="s">
        <v>3</v>
      </c>
      <c r="Q57" s="484" t="s">
        <v>4</v>
      </c>
      <c r="R57" s="340" t="s">
        <v>146</v>
      </c>
      <c r="S57" s="488" t="s">
        <v>147</v>
      </c>
      <c r="T57" s="488" t="s">
        <v>148</v>
      </c>
      <c r="U57" s="488" t="s">
        <v>149</v>
      </c>
      <c r="V57" s="489" t="s">
        <v>150</v>
      </c>
      <c r="W57" s="694"/>
      <c r="X57" s="694"/>
      <c r="Y57" s="694"/>
      <c r="Z57" s="694"/>
      <c r="AA57" s="694"/>
      <c r="AB57" s="694"/>
      <c r="AC57" s="694"/>
      <c r="AD57" s="694"/>
      <c r="AE57" s="694"/>
      <c r="AF57" s="694"/>
      <c r="AG57" s="694"/>
      <c r="AH57" s="694"/>
      <c r="AI57" s="694"/>
      <c r="AJ57" s="694"/>
      <c r="AK57" s="694"/>
      <c r="AL57" s="694"/>
      <c r="AM57" s="694"/>
      <c r="AN57" s="694"/>
      <c r="AO57" s="694"/>
      <c r="AP57" s="694"/>
      <c r="AQ57" s="694"/>
      <c r="AR57" s="694"/>
      <c r="AS57" s="694"/>
      <c r="AT57" s="694"/>
      <c r="AU57" s="694"/>
      <c r="AV57" s="694"/>
      <c r="AW57" s="694"/>
      <c r="AX57" s="694"/>
      <c r="AY57" s="694"/>
      <c r="AZ57" s="312"/>
      <c r="BA57" s="301" t="s">
        <v>119</v>
      </c>
      <c r="BB57" s="300"/>
      <c r="BC57" s="388" t="s">
        <v>0</v>
      </c>
      <c r="BD57" s="446" t="s">
        <v>1</v>
      </c>
      <c r="BE57" s="446" t="s">
        <v>2</v>
      </c>
      <c r="BF57" s="446" t="s">
        <v>3</v>
      </c>
      <c r="BG57" s="389" t="s">
        <v>4</v>
      </c>
      <c r="BH57" s="388" t="s">
        <v>0</v>
      </c>
      <c r="BI57" s="446" t="s">
        <v>1</v>
      </c>
      <c r="BJ57" s="446" t="s">
        <v>2</v>
      </c>
      <c r="BK57" s="446" t="s">
        <v>3</v>
      </c>
      <c r="BL57" s="389" t="s">
        <v>4</v>
      </c>
      <c r="BM57" s="388" t="s">
        <v>0</v>
      </c>
      <c r="BN57" s="446" t="s">
        <v>1</v>
      </c>
      <c r="BO57" s="446" t="s">
        <v>2</v>
      </c>
      <c r="BP57" s="446" t="s">
        <v>3</v>
      </c>
      <c r="BQ57" s="389" t="s">
        <v>4</v>
      </c>
      <c r="BR57" s="388" t="s">
        <v>146</v>
      </c>
      <c r="BS57" s="446" t="s">
        <v>147</v>
      </c>
      <c r="BT57" s="446" t="s">
        <v>148</v>
      </c>
      <c r="BU57" s="446" t="s">
        <v>149</v>
      </c>
      <c r="BV57" s="447" t="s">
        <v>150</v>
      </c>
      <c r="BW57" s="152"/>
      <c r="BX57" s="152"/>
      <c r="BY57" s="152"/>
      <c r="BZ57" s="152"/>
      <c r="CA57" s="152"/>
      <c r="CB57" s="152"/>
      <c r="CC57" s="152"/>
      <c r="CD57" s="152"/>
      <c r="CE57" s="152"/>
      <c r="CF57" s="152"/>
      <c r="CG57" s="152"/>
      <c r="CH57" s="152"/>
      <c r="CI57" s="152"/>
      <c r="CJ57" s="152"/>
      <c r="CK57" s="152"/>
      <c r="CL57" s="152"/>
      <c r="CM57" s="152"/>
      <c r="CN57" s="152"/>
      <c r="CO57" s="152"/>
      <c r="CP57" s="152"/>
      <c r="CQ57" s="152"/>
      <c r="CR57" s="152"/>
      <c r="CS57" s="152"/>
      <c r="CT57" s="152"/>
      <c r="CU57" s="152"/>
      <c r="CV57" s="152"/>
      <c r="CW57" s="152"/>
      <c r="CX57" s="152"/>
      <c r="CY57" s="152"/>
      <c r="CZ57" s="152"/>
    </row>
    <row r="58" s="405" customFormat="true" ht="15" customHeight="true" x14ac:dyDescent="0.2">
      <c r="A58" s="834" t="s">
        <v>152</v>
      </c>
      <c r="B58" s="337" t="s">
        <v>153</v>
      </c>
      <c r="C58" s="107">
        <v>1.9851016708085516E-2</v>
      </c>
      <c r="D58" s="106">
        <v>0</v>
      </c>
      <c r="E58" s="106">
        <v>0</v>
      </c>
      <c r="F58" s="106">
        <v>2.5499293291148646E-2</v>
      </c>
      <c r="G58" s="105">
        <v>6.3645701436107647</v>
      </c>
      <c r="H58" s="104">
        <v>0</v>
      </c>
      <c r="I58" s="106">
        <v>0.76814974894655341</v>
      </c>
      <c r="J58" s="106">
        <v>1.1464560817693334</v>
      </c>
      <c r="K58" s="106">
        <v>18.394526599399388</v>
      </c>
      <c r="L58" s="103">
        <v>69.12558272668835</v>
      </c>
      <c r="M58" s="107">
        <v>2.0934297492883547E-2</v>
      </c>
      <c r="N58" s="106">
        <v>0</v>
      </c>
      <c r="O58" s="106">
        <v>0</v>
      </c>
      <c r="P58" s="106">
        <v>2.6878698286162961E-2</v>
      </c>
      <c r="Q58" s="105">
        <v>1.7498469685031979</v>
      </c>
      <c r="R58" s="104">
        <v>0.3769969913009294</v>
      </c>
      <c r="S58" s="106">
        <v>0</v>
      </c>
      <c r="T58" s="106">
        <v>0.31990068806040117</v>
      </c>
      <c r="U58" s="106">
        <v>3.9845011819883323</v>
      </c>
      <c r="V58" s="103">
        <v>1.378230504553666</v>
      </c>
      <c r="W58" s="694"/>
      <c r="X58" s="694"/>
      <c r="Y58" s="694"/>
      <c r="Z58" s="694"/>
      <c r="AA58" s="694"/>
      <c r="AB58" s="694"/>
      <c r="AC58" s="694"/>
      <c r="AD58" s="694"/>
      <c r="AE58" s="694"/>
      <c r="AF58" s="694"/>
      <c r="AG58" s="694"/>
      <c r="AH58" s="694"/>
      <c r="AI58" s="694"/>
      <c r="AJ58" s="694"/>
      <c r="AK58" s="694"/>
      <c r="AL58" s="694"/>
      <c r="AM58" s="694"/>
      <c r="AN58" s="694"/>
      <c r="AO58" s="694"/>
      <c r="AP58" s="694"/>
      <c r="AQ58" s="694"/>
      <c r="AR58" s="694"/>
      <c r="AS58" s="694"/>
      <c r="AT58" s="694"/>
      <c r="AU58" s="694"/>
      <c r="AV58" s="694"/>
      <c r="AW58" s="694"/>
      <c r="AX58" s="694"/>
      <c r="AY58" s="694"/>
      <c r="AZ58" s="312"/>
      <c r="BA58" s="491"/>
      <c r="BB58" s="494"/>
      <c r="BC58" s="378"/>
      <c r="BD58" s="369"/>
      <c r="BE58" s="369"/>
      <c r="BF58" s="369"/>
      <c r="BG58" s="379"/>
      <c r="BH58" s="378"/>
      <c r="BI58" s="369"/>
      <c r="BJ58" s="369"/>
      <c r="BK58" s="369"/>
      <c r="BL58" s="379"/>
      <c r="BM58" s="378"/>
      <c r="BN58" s="369"/>
      <c r="BO58" s="369"/>
      <c r="BP58" s="369"/>
      <c r="BQ58" s="379"/>
      <c r="BR58" s="378"/>
      <c r="BS58" s="369"/>
      <c r="BT58" s="369"/>
      <c r="BU58" s="369"/>
      <c r="BV58" s="370"/>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405" customFormat="true" ht="15" customHeight="true" x14ac:dyDescent="0.2">
      <c r="A59" s="825"/>
      <c r="B59" s="338" t="s">
        <v>154</v>
      </c>
      <c r="C59" s="102">
        <v>0.44695186157940214</v>
      </c>
      <c r="D59" s="101">
        <v>0.74475956302449919</v>
      </c>
      <c r="E59" s="101">
        <v>0.63782427746606729</v>
      </c>
      <c r="F59" s="101">
        <v>1.0603108686171812</v>
      </c>
      <c r="G59" s="100">
        <v>10.698905575386984</v>
      </c>
      <c r="H59" s="99">
        <v>5.0991702936927039</v>
      </c>
      <c r="I59" s="101">
        <v>16.151696073273065</v>
      </c>
      <c r="J59" s="101">
        <v>35.374746351937361</v>
      </c>
      <c r="K59" s="101">
        <v>53.599325516785292</v>
      </c>
      <c r="L59" s="98">
        <v>27.641191291024729</v>
      </c>
      <c r="M59" s="102">
        <v>0.40693258048773534</v>
      </c>
      <c r="N59" s="101">
        <v>0.687884658294447</v>
      </c>
      <c r="O59" s="101">
        <v>0.49938651443994325</v>
      </c>
      <c r="P59" s="101">
        <v>1.3541836252971859</v>
      </c>
      <c r="Q59" s="100">
        <v>3.7446506978336425</v>
      </c>
      <c r="R59" s="99">
        <v>0.44798996898556809</v>
      </c>
      <c r="S59" s="101">
        <v>0</v>
      </c>
      <c r="T59" s="101">
        <v>1.5230938013555451</v>
      </c>
      <c r="U59" s="101">
        <v>7.6460406499291658</v>
      </c>
      <c r="V59" s="98">
        <v>2.7615144331352717</v>
      </c>
      <c r="W59" s="694"/>
      <c r="X59" s="694"/>
      <c r="Y59" s="694"/>
      <c r="Z59" s="694"/>
      <c r="AA59" s="694"/>
      <c r="AB59" s="694"/>
      <c r="AC59" s="694"/>
      <c r="AD59" s="694"/>
      <c r="AE59" s="694"/>
      <c r="AF59" s="694"/>
      <c r="AG59" s="694"/>
      <c r="AH59" s="694"/>
      <c r="AI59" s="694"/>
      <c r="AJ59" s="694"/>
      <c r="AK59" s="694"/>
      <c r="AL59" s="694"/>
      <c r="AM59" s="694"/>
      <c r="AN59" s="694"/>
      <c r="AO59" s="694"/>
      <c r="AP59" s="694"/>
      <c r="AQ59" s="694"/>
      <c r="AR59" s="694"/>
      <c r="AS59" s="694"/>
      <c r="AT59" s="694"/>
      <c r="AU59" s="694"/>
      <c r="AV59" s="694"/>
      <c r="AW59" s="694"/>
      <c r="AX59" s="694"/>
      <c r="AY59" s="694"/>
      <c r="AZ59" s="312"/>
      <c r="BA59" s="493"/>
      <c r="BB59" s="492"/>
      <c r="BC59" s="381"/>
      <c r="BD59" s="373"/>
      <c r="BE59" s="373"/>
      <c r="BF59" s="373"/>
      <c r="BG59" s="385"/>
      <c r="BH59" s="381"/>
      <c r="BI59" s="373"/>
      <c r="BJ59" s="373"/>
      <c r="BK59" s="373"/>
      <c r="BL59" s="385"/>
      <c r="BM59" s="381"/>
      <c r="BN59" s="373"/>
      <c r="BO59" s="373"/>
      <c r="BP59" s="373"/>
      <c r="BQ59" s="385"/>
      <c r="BR59" s="381"/>
      <c r="BS59" s="373"/>
      <c r="BT59" s="373"/>
      <c r="BU59" s="373"/>
      <c r="BV59" s="374"/>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405" customFormat="true" ht="15" customHeight="true" x14ac:dyDescent="0.2">
      <c r="A60" s="825"/>
      <c r="B60" s="338" t="s">
        <v>155</v>
      </c>
      <c r="C60" s="102">
        <v>4.2889065707563105</v>
      </c>
      <c r="D60" s="101">
        <v>5.4754661359066414</v>
      </c>
      <c r="E60" s="101">
        <v>7.447979556818149</v>
      </c>
      <c r="F60" s="101">
        <v>10.251103308074937</v>
      </c>
      <c r="G60" s="100">
        <v>15.745068927749342</v>
      </c>
      <c r="H60" s="99">
        <v>24.279306765057878</v>
      </c>
      <c r="I60" s="101">
        <v>43.839773408458385</v>
      </c>
      <c r="J60" s="101">
        <v>35.119528434261106</v>
      </c>
      <c r="K60" s="101">
        <v>15.531732364050113</v>
      </c>
      <c r="L60" s="98">
        <v>1.6018812867726531</v>
      </c>
      <c r="M60" s="102">
        <v>4.0765343877378051</v>
      </c>
      <c r="N60" s="101">
        <v>5.5237199108657435</v>
      </c>
      <c r="O60" s="101">
        <v>7.0166968369637113</v>
      </c>
      <c r="P60" s="101">
        <v>9.5287849642923028</v>
      </c>
      <c r="Q60" s="100">
        <v>12.783817448992982</v>
      </c>
      <c r="R60" s="99">
        <v>7.2219235023262147</v>
      </c>
      <c r="S60" s="101">
        <v>3.0540215911715882</v>
      </c>
      <c r="T60" s="101">
        <v>3.5503609651665382</v>
      </c>
      <c r="U60" s="101">
        <v>17.632031721914444</v>
      </c>
      <c r="V60" s="98">
        <v>11.219518275398936</v>
      </c>
      <c r="W60" s="694"/>
      <c r="X60" s="694"/>
      <c r="Y60" s="694"/>
      <c r="Z60" s="694"/>
      <c r="AA60" s="694"/>
      <c r="AB60" s="694"/>
      <c r="AC60" s="694"/>
      <c r="AD60" s="694"/>
      <c r="AE60" s="694"/>
      <c r="AF60" s="694"/>
      <c r="AG60" s="694"/>
      <c r="AH60" s="694"/>
      <c r="AI60" s="694"/>
      <c r="AJ60" s="694"/>
      <c r="AK60" s="694"/>
      <c r="AL60" s="694"/>
      <c r="AM60" s="694"/>
      <c r="AN60" s="694"/>
      <c r="AO60" s="694"/>
      <c r="AP60" s="694"/>
      <c r="AQ60" s="694"/>
      <c r="AR60" s="694"/>
      <c r="AS60" s="694"/>
      <c r="AT60" s="694"/>
      <c r="AU60" s="694"/>
      <c r="AV60" s="694"/>
      <c r="AW60" s="694"/>
      <c r="AX60" s="694"/>
      <c r="AY60" s="694"/>
      <c r="AZ60" s="312"/>
      <c r="BA60" s="493"/>
      <c r="BB60" s="492"/>
      <c r="BC60" s="381"/>
      <c r="BD60" s="373"/>
      <c r="BE60" s="373"/>
      <c r="BF60" s="373"/>
      <c r="BG60" s="385"/>
      <c r="BH60" s="381"/>
      <c r="BI60" s="373"/>
      <c r="BJ60" s="373"/>
      <c r="BK60" s="373"/>
      <c r="BL60" s="385"/>
      <c r="BM60" s="381"/>
      <c r="BN60" s="373"/>
      <c r="BO60" s="373"/>
      <c r="BP60" s="373"/>
      <c r="BQ60" s="385"/>
      <c r="BR60" s="381"/>
      <c r="BS60" s="373"/>
      <c r="BT60" s="373"/>
      <c r="BU60" s="373"/>
      <c r="BV60" s="374"/>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405" customFormat="true" ht="15" customHeight="true" x14ac:dyDescent="0.2">
      <c r="A61" s="825"/>
      <c r="B61" s="338" t="s">
        <v>156</v>
      </c>
      <c r="C61" s="102">
        <v>1.3259477718252917</v>
      </c>
      <c r="D61" s="101">
        <v>0.89156484516523959</v>
      </c>
      <c r="E61" s="101">
        <v>0.53715487051595112</v>
      </c>
      <c r="F61" s="101">
        <v>0.83079488296826598</v>
      </c>
      <c r="G61" s="100">
        <v>0.88620548253811982</v>
      </c>
      <c r="H61" s="99">
        <v>0</v>
      </c>
      <c r="I61" s="101">
        <v>5.974278765827068E-2</v>
      </c>
      <c r="J61" s="101">
        <v>0.29862731153331945</v>
      </c>
      <c r="K61" s="101">
        <v>0</v>
      </c>
      <c r="L61" s="98">
        <v>0</v>
      </c>
      <c r="M61" s="102">
        <v>1.3983054633222241</v>
      </c>
      <c r="N61" s="101">
        <v>0.94152636474463969</v>
      </c>
      <c r="O61" s="101">
        <v>0.42456254247635467</v>
      </c>
      <c r="P61" s="101">
        <v>0.73760376833827634</v>
      </c>
      <c r="Q61" s="100">
        <v>1.1976099178497643</v>
      </c>
      <c r="R61" s="99">
        <v>0.11615978564229491</v>
      </c>
      <c r="S61" s="101">
        <v>0.95874465133640918</v>
      </c>
      <c r="T61" s="101">
        <v>1.1037968879707614</v>
      </c>
      <c r="U61" s="101">
        <v>0.70877645383075183</v>
      </c>
      <c r="V61" s="98">
        <v>1.7506539732005661</v>
      </c>
      <c r="W61" s="694"/>
      <c r="X61" s="694"/>
      <c r="Y61" s="694"/>
      <c r="Z61" s="694"/>
      <c r="AA61" s="694"/>
      <c r="AB61" s="694"/>
      <c r="AC61" s="694"/>
      <c r="AD61" s="694"/>
      <c r="AE61" s="694"/>
      <c r="AF61" s="694"/>
      <c r="AG61" s="694"/>
      <c r="AH61" s="694"/>
      <c r="AI61" s="694"/>
      <c r="AJ61" s="694"/>
      <c r="AK61" s="694"/>
      <c r="AL61" s="694"/>
      <c r="AM61" s="694"/>
      <c r="AN61" s="694"/>
      <c r="AO61" s="694"/>
      <c r="AP61" s="694"/>
      <c r="AQ61" s="694"/>
      <c r="AR61" s="694"/>
      <c r="AS61" s="694"/>
      <c r="AT61" s="694"/>
      <c r="AU61" s="694"/>
      <c r="AV61" s="694"/>
      <c r="AW61" s="694"/>
      <c r="AX61" s="694"/>
      <c r="AY61" s="694"/>
      <c r="AZ61" s="312"/>
      <c r="BA61" s="493"/>
      <c r="BB61" s="492"/>
      <c r="BC61" s="381"/>
      <c r="BD61" s="373"/>
      <c r="BE61" s="373"/>
      <c r="BF61" s="373"/>
      <c r="BG61" s="385"/>
      <c r="BH61" s="381"/>
      <c r="BI61" s="373"/>
      <c r="BJ61" s="373"/>
      <c r="BK61" s="373"/>
      <c r="BL61" s="385"/>
      <c r="BM61" s="381"/>
      <c r="BN61" s="373"/>
      <c r="BO61" s="373"/>
      <c r="BP61" s="373"/>
      <c r="BQ61" s="385"/>
      <c r="BR61" s="381"/>
      <c r="BS61" s="373"/>
      <c r="BT61" s="373"/>
      <c r="BU61" s="373"/>
      <c r="BV61" s="374"/>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405" customFormat="true" ht="15" customHeight="true" x14ac:dyDescent="0.2">
      <c r="A62" s="825"/>
      <c r="B62" s="338" t="s">
        <v>157</v>
      </c>
      <c r="C62" s="102">
        <v>2.5972341912430359</v>
      </c>
      <c r="D62" s="101">
        <v>2.5954215839312051</v>
      </c>
      <c r="E62" s="101">
        <v>1.315064426166709</v>
      </c>
      <c r="F62" s="101">
        <v>1.7931341754555501</v>
      </c>
      <c r="G62" s="100">
        <v>1.6506609721071284</v>
      </c>
      <c r="H62" s="99">
        <v>0</v>
      </c>
      <c r="I62" s="101">
        <v>0</v>
      </c>
      <c r="J62" s="101">
        <v>0</v>
      </c>
      <c r="K62" s="101">
        <v>0</v>
      </c>
      <c r="L62" s="98">
        <v>0</v>
      </c>
      <c r="M62" s="102">
        <v>2.5928609964709528</v>
      </c>
      <c r="N62" s="101">
        <v>2.7141032986912914</v>
      </c>
      <c r="O62" s="101">
        <v>1.3598005173321013</v>
      </c>
      <c r="P62" s="101">
        <v>2.0104700767924308</v>
      </c>
      <c r="Q62" s="100">
        <v>1.8258718106692582</v>
      </c>
      <c r="R62" s="99">
        <v>0.13177844942733855</v>
      </c>
      <c r="S62" s="101">
        <v>0.9773068420095784</v>
      </c>
      <c r="T62" s="101">
        <v>1.9365210259112131</v>
      </c>
      <c r="U62" s="101">
        <v>2.0939313002100417</v>
      </c>
      <c r="V62" s="98">
        <v>4.9350509262984312</v>
      </c>
      <c r="W62" s="694"/>
      <c r="X62" s="694"/>
      <c r="Y62" s="694"/>
      <c r="Z62" s="694"/>
      <c r="AA62" s="694"/>
      <c r="AB62" s="694"/>
      <c r="AC62" s="694"/>
      <c r="AD62" s="694"/>
      <c r="AE62" s="694"/>
      <c r="AF62" s="694"/>
      <c r="AG62" s="694"/>
      <c r="AH62" s="694"/>
      <c r="AI62" s="694"/>
      <c r="AJ62" s="694"/>
      <c r="AK62" s="694"/>
      <c r="AL62" s="694"/>
      <c r="AM62" s="694"/>
      <c r="AN62" s="694"/>
      <c r="AO62" s="694"/>
      <c r="AP62" s="694"/>
      <c r="AQ62" s="694"/>
      <c r="AR62" s="694"/>
      <c r="AS62" s="694"/>
      <c r="AT62" s="694"/>
      <c r="AU62" s="694"/>
      <c r="AV62" s="694"/>
      <c r="AW62" s="694"/>
      <c r="AX62" s="694"/>
      <c r="AY62" s="694"/>
      <c r="AZ62" s="312"/>
      <c r="BA62" s="493"/>
      <c r="BB62" s="492"/>
      <c r="BC62" s="381"/>
      <c r="BD62" s="373"/>
      <c r="BE62" s="373"/>
      <c r="BF62" s="373"/>
      <c r="BG62" s="385"/>
      <c r="BH62" s="381"/>
      <c r="BI62" s="373"/>
      <c r="BJ62" s="373"/>
      <c r="BK62" s="373"/>
      <c r="BL62" s="385"/>
      <c r="BM62" s="381"/>
      <c r="BN62" s="373"/>
      <c r="BO62" s="373"/>
      <c r="BP62" s="373"/>
      <c r="BQ62" s="385"/>
      <c r="BR62" s="381"/>
      <c r="BS62" s="373"/>
      <c r="BT62" s="373"/>
      <c r="BU62" s="373"/>
      <c r="BV62" s="374"/>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405" customFormat="true" ht="15" customHeight="true" x14ac:dyDescent="0.2">
      <c r="A63" s="825"/>
      <c r="B63" s="338" t="s">
        <v>158</v>
      </c>
      <c r="C63" s="102">
        <v>48.466990758565878</v>
      </c>
      <c r="D63" s="101">
        <v>56.934797859174402</v>
      </c>
      <c r="E63" s="101">
        <v>53.645290448196128</v>
      </c>
      <c r="F63" s="101">
        <v>53.367961601047476</v>
      </c>
      <c r="G63" s="100">
        <v>41.232016849941182</v>
      </c>
      <c r="H63" s="99">
        <v>20.691493224155156</v>
      </c>
      <c r="I63" s="101">
        <v>13.293023244204294</v>
      </c>
      <c r="J63" s="101">
        <v>9.0722663308032701</v>
      </c>
      <c r="K63" s="101">
        <v>5.9308380497813671</v>
      </c>
      <c r="L63" s="98">
        <v>1.3239167325849697</v>
      </c>
      <c r="M63" s="102">
        <v>48.554793577195227</v>
      </c>
      <c r="N63" s="101">
        <v>57.582357926733472</v>
      </c>
      <c r="O63" s="101">
        <v>53.843137352370384</v>
      </c>
      <c r="P63" s="101">
        <v>52.440669592183021</v>
      </c>
      <c r="Q63" s="100">
        <v>52.520061733337165</v>
      </c>
      <c r="R63" s="99">
        <v>63.1127987439516</v>
      </c>
      <c r="S63" s="101">
        <v>44.364456651167039</v>
      </c>
      <c r="T63" s="101">
        <v>62.158491892481138</v>
      </c>
      <c r="U63" s="101">
        <v>30.464929601183311</v>
      </c>
      <c r="V63" s="98">
        <v>40.799219622953899</v>
      </c>
      <c r="W63" s="694"/>
      <c r="X63" s="694"/>
      <c r="Y63" s="694"/>
      <c r="Z63" s="694"/>
      <c r="AA63" s="694"/>
      <c r="AB63" s="694"/>
      <c r="AC63" s="694"/>
      <c r="AD63" s="694"/>
      <c r="AE63" s="694"/>
      <c r="AF63" s="694"/>
      <c r="AG63" s="694"/>
      <c r="AH63" s="694"/>
      <c r="AI63" s="694"/>
      <c r="AJ63" s="694"/>
      <c r="AK63" s="694"/>
      <c r="AL63" s="694"/>
      <c r="AM63" s="694"/>
      <c r="AN63" s="694"/>
      <c r="AO63" s="694"/>
      <c r="AP63" s="694"/>
      <c r="AQ63" s="694"/>
      <c r="AR63" s="694"/>
      <c r="AS63" s="694"/>
      <c r="AT63" s="694"/>
      <c r="AU63" s="694"/>
      <c r="AV63" s="694"/>
      <c r="AW63" s="694"/>
      <c r="AX63" s="694"/>
      <c r="AY63" s="694"/>
      <c r="AZ63" s="312"/>
      <c r="BA63" s="493"/>
      <c r="BB63" s="492"/>
      <c r="BC63" s="381"/>
      <c r="BD63" s="373"/>
      <c r="BE63" s="373"/>
      <c r="BF63" s="373"/>
      <c r="BG63" s="385"/>
      <c r="BH63" s="381"/>
      <c r="BI63" s="373"/>
      <c r="BJ63" s="373"/>
      <c r="BK63" s="373"/>
      <c r="BL63" s="385"/>
      <c r="BM63" s="381"/>
      <c r="BN63" s="373"/>
      <c r="BO63" s="373"/>
      <c r="BP63" s="373"/>
      <c r="BQ63" s="385"/>
      <c r="BR63" s="381"/>
      <c r="BS63" s="373"/>
      <c r="BT63" s="373"/>
      <c r="BU63" s="373"/>
      <c r="BV63" s="374"/>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405" customFormat="true" ht="15" customHeight="true" x14ac:dyDescent="0.2">
      <c r="A64" s="825"/>
      <c r="B64" s="338" t="s">
        <v>159</v>
      </c>
      <c r="C64" s="102">
        <v>16.440636530433654</v>
      </c>
      <c r="D64" s="101">
        <v>18.866413517379499</v>
      </c>
      <c r="E64" s="101">
        <v>16.239596183193797</v>
      </c>
      <c r="F64" s="101">
        <v>16.178938541062639</v>
      </c>
      <c r="G64" s="100">
        <v>9.0428259137913383</v>
      </c>
      <c r="H64" s="99">
        <v>8.9296578992890119</v>
      </c>
      <c r="I64" s="101">
        <v>4.3805862918737768</v>
      </c>
      <c r="J64" s="101">
        <v>2.6616817738874667</v>
      </c>
      <c r="K64" s="101">
        <v>1.2317682242606225</v>
      </c>
      <c r="L64" s="98">
        <v>0</v>
      </c>
      <c r="M64" s="102">
        <v>16.617545495812251</v>
      </c>
      <c r="N64" s="101">
        <v>18.427447644852428</v>
      </c>
      <c r="O64" s="101">
        <v>17.049795055664411</v>
      </c>
      <c r="P64" s="101">
        <v>16.613005155009773</v>
      </c>
      <c r="Q64" s="100">
        <v>11.36486411323896</v>
      </c>
      <c r="R64" s="99">
        <v>20.994383335524343</v>
      </c>
      <c r="S64" s="101">
        <v>9.3600851238639109</v>
      </c>
      <c r="T64" s="101">
        <v>17.563327383453728</v>
      </c>
      <c r="U64" s="101">
        <v>12.602134121251357</v>
      </c>
      <c r="V64" s="98">
        <v>9.5066416035994958</v>
      </c>
      <c r="W64" s="694"/>
      <c r="X64" s="694"/>
      <c r="Y64" s="694"/>
      <c r="Z64" s="694"/>
      <c r="AA64" s="694"/>
      <c r="AB64" s="694"/>
      <c r="AC64" s="694"/>
      <c r="AD64" s="694"/>
      <c r="AE64" s="694"/>
      <c r="AF64" s="694"/>
      <c r="AG64" s="694"/>
      <c r="AH64" s="694"/>
      <c r="AI64" s="694"/>
      <c r="AJ64" s="694"/>
      <c r="AK64" s="694"/>
      <c r="AL64" s="694"/>
      <c r="AM64" s="694"/>
      <c r="AN64" s="694"/>
      <c r="AO64" s="694"/>
      <c r="AP64" s="694"/>
      <c r="AQ64" s="694"/>
      <c r="AR64" s="694"/>
      <c r="AS64" s="694"/>
      <c r="AT64" s="694"/>
      <c r="AU64" s="694"/>
      <c r="AV64" s="694"/>
      <c r="AW64" s="694"/>
      <c r="AX64" s="694"/>
      <c r="AY64" s="694"/>
      <c r="AZ64" s="312"/>
      <c r="BA64" s="493"/>
      <c r="BB64" s="492"/>
      <c r="BC64" s="381"/>
      <c r="BD64" s="373"/>
      <c r="BE64" s="373"/>
      <c r="BF64" s="373"/>
      <c r="BG64" s="385"/>
      <c r="BH64" s="381"/>
      <c r="BI64" s="373"/>
      <c r="BJ64" s="373"/>
      <c r="BK64" s="373"/>
      <c r="BL64" s="385"/>
      <c r="BM64" s="381"/>
      <c r="BN64" s="373"/>
      <c r="BO64" s="373"/>
      <c r="BP64" s="373"/>
      <c r="BQ64" s="385"/>
      <c r="BR64" s="381"/>
      <c r="BS64" s="373"/>
      <c r="BT64" s="373"/>
      <c r="BU64" s="373"/>
      <c r="BV64" s="374"/>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405" customFormat="true" ht="15" customHeight="true" x14ac:dyDescent="0.2">
      <c r="A65" s="825"/>
      <c r="B65" s="338" t="s">
        <v>160</v>
      </c>
      <c r="C65" s="102">
        <v>1.2044377999875835E-2</v>
      </c>
      <c r="D65" s="101">
        <v>0</v>
      </c>
      <c r="E65" s="101">
        <v>0</v>
      </c>
      <c r="F65" s="101">
        <v>0</v>
      </c>
      <c r="G65" s="100">
        <v>0</v>
      </c>
      <c r="H65" s="99">
        <v>0</v>
      </c>
      <c r="I65" s="101">
        <v>0</v>
      </c>
      <c r="J65" s="101">
        <v>0</v>
      </c>
      <c r="K65" s="101">
        <v>0</v>
      </c>
      <c r="L65" s="98">
        <v>0</v>
      </c>
      <c r="M65" s="102">
        <v>1.2701646261949043E-2</v>
      </c>
      <c r="N65" s="101">
        <v>0</v>
      </c>
      <c r="O65" s="101">
        <v>0</v>
      </c>
      <c r="P65" s="101">
        <v>0</v>
      </c>
      <c r="Q65" s="100">
        <v>0</v>
      </c>
      <c r="R65" s="99">
        <v>0</v>
      </c>
      <c r="S65" s="101">
        <v>0</v>
      </c>
      <c r="T65" s="101">
        <v>0</v>
      </c>
      <c r="U65" s="101">
        <v>0</v>
      </c>
      <c r="V65" s="98">
        <v>1.4905175382798558E-2</v>
      </c>
      <c r="W65" s="694"/>
      <c r="X65" s="694"/>
      <c r="Y65" s="694"/>
      <c r="Z65" s="694"/>
      <c r="AA65" s="694"/>
      <c r="AB65" s="694"/>
      <c r="AC65" s="694"/>
      <c r="AD65" s="694"/>
      <c r="AE65" s="694"/>
      <c r="AF65" s="694"/>
      <c r="AG65" s="694"/>
      <c r="AH65" s="694"/>
      <c r="AI65" s="694"/>
      <c r="AJ65" s="694"/>
      <c r="AK65" s="694"/>
      <c r="AL65" s="694"/>
      <c r="AM65" s="694"/>
      <c r="AN65" s="694"/>
      <c r="AO65" s="694"/>
      <c r="AP65" s="694"/>
      <c r="AQ65" s="694"/>
      <c r="AR65" s="694"/>
      <c r="AS65" s="694"/>
      <c r="AT65" s="694"/>
      <c r="AU65" s="694"/>
      <c r="AV65" s="694"/>
      <c r="AW65" s="694"/>
      <c r="AX65" s="694"/>
      <c r="AY65" s="694"/>
      <c r="AZ65" s="312"/>
      <c r="BA65" s="493"/>
      <c r="BB65" s="492"/>
      <c r="BC65" s="381"/>
      <c r="BD65" s="373"/>
      <c r="BE65" s="373"/>
      <c r="BF65" s="373"/>
      <c r="BG65" s="385"/>
      <c r="BH65" s="381"/>
      <c r="BI65" s="373"/>
      <c r="BJ65" s="373"/>
      <c r="BK65" s="373"/>
      <c r="BL65" s="385"/>
      <c r="BM65" s="381"/>
      <c r="BN65" s="373"/>
      <c r="BO65" s="373"/>
      <c r="BP65" s="373"/>
      <c r="BQ65" s="385"/>
      <c r="BR65" s="381"/>
      <c r="BS65" s="373"/>
      <c r="BT65" s="373"/>
      <c r="BU65" s="373"/>
      <c r="BV65" s="374"/>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405" customFormat="true" ht="15" customHeight="true" x14ac:dyDescent="0.2">
      <c r="A66" s="825"/>
      <c r="B66" s="338" t="s">
        <v>161</v>
      </c>
      <c r="C66" s="102">
        <v>1.9384776442236039E-2</v>
      </c>
      <c r="D66" s="101">
        <v>0</v>
      </c>
      <c r="E66" s="101">
        <v>0</v>
      </c>
      <c r="F66" s="101">
        <v>0</v>
      </c>
      <c r="G66" s="100">
        <v>2.6091675499214494E-2</v>
      </c>
      <c r="H66" s="99">
        <v>0.35478460417956964</v>
      </c>
      <c r="I66" s="101">
        <v>0.14139553311615985</v>
      </c>
      <c r="J66" s="101">
        <v>0</v>
      </c>
      <c r="K66" s="101">
        <v>0</v>
      </c>
      <c r="L66" s="98">
        <v>0</v>
      </c>
      <c r="M66" s="102">
        <v>2.0442614241996018E-2</v>
      </c>
      <c r="N66" s="101">
        <v>0</v>
      </c>
      <c r="O66" s="101">
        <v>0</v>
      </c>
      <c r="P66" s="101">
        <v>0</v>
      </c>
      <c r="Q66" s="100">
        <v>0</v>
      </c>
      <c r="R66" s="99">
        <v>0</v>
      </c>
      <c r="S66" s="101">
        <v>5.4888442399453959E-2</v>
      </c>
      <c r="T66" s="101">
        <v>0</v>
      </c>
      <c r="U66" s="101">
        <v>0</v>
      </c>
      <c r="V66" s="98">
        <v>3.234152960161836E-2</v>
      </c>
      <c r="W66" s="694"/>
      <c r="X66" s="694"/>
      <c r="Y66" s="694"/>
      <c r="Z66" s="694"/>
      <c r="AA66" s="694"/>
      <c r="AB66" s="694"/>
      <c r="AC66" s="694"/>
      <c r="AD66" s="694"/>
      <c r="AE66" s="694"/>
      <c r="AF66" s="694"/>
      <c r="AG66" s="694"/>
      <c r="AH66" s="694"/>
      <c r="AI66" s="694"/>
      <c r="AJ66" s="694"/>
      <c r="AK66" s="694"/>
      <c r="AL66" s="694"/>
      <c r="AM66" s="694"/>
      <c r="AN66" s="694"/>
      <c r="AO66" s="694"/>
      <c r="AP66" s="694"/>
      <c r="AQ66" s="694"/>
      <c r="AR66" s="694"/>
      <c r="AS66" s="694"/>
      <c r="AT66" s="694"/>
      <c r="AU66" s="694"/>
      <c r="AV66" s="694"/>
      <c r="AW66" s="694"/>
      <c r="AX66" s="694"/>
      <c r="AY66" s="694"/>
      <c r="AZ66" s="312"/>
      <c r="BA66" s="493"/>
      <c r="BB66" s="492"/>
      <c r="BC66" s="381"/>
      <c r="BD66" s="373"/>
      <c r="BE66" s="373"/>
      <c r="BF66" s="373"/>
      <c r="BG66" s="385"/>
      <c r="BH66" s="381"/>
      <c r="BI66" s="373"/>
      <c r="BJ66" s="373"/>
      <c r="BK66" s="373"/>
      <c r="BL66" s="385"/>
      <c r="BM66" s="381"/>
      <c r="BN66" s="373"/>
      <c r="BO66" s="373"/>
      <c r="BP66" s="373"/>
      <c r="BQ66" s="385"/>
      <c r="BR66" s="381"/>
      <c r="BS66" s="373"/>
      <c r="BT66" s="373"/>
      <c r="BU66" s="373"/>
      <c r="BV66" s="374"/>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405" customFormat="true" ht="15" customHeight="true" x14ac:dyDescent="0.2">
      <c r="A67" s="825"/>
      <c r="B67" s="338" t="s">
        <v>162</v>
      </c>
      <c r="C67" s="102">
        <v>25.724979640463943</v>
      </c>
      <c r="D67" s="101">
        <v>14.342915027687351</v>
      </c>
      <c r="E67" s="101">
        <v>19.388457921746696</v>
      </c>
      <c r="F67" s="101">
        <v>15.242377393217055</v>
      </c>
      <c r="G67" s="100">
        <v>12.041483861376896</v>
      </c>
      <c r="H67" s="99">
        <v>30.427287694821725</v>
      </c>
      <c r="I67" s="101">
        <v>6.4165768535766095</v>
      </c>
      <c r="J67" s="101">
        <v>6.172148540320074</v>
      </c>
      <c r="K67" s="101">
        <v>1.8831718320336952</v>
      </c>
      <c r="L67" s="98">
        <v>0</v>
      </c>
      <c r="M67" s="102">
        <v>25.636366052374992</v>
      </c>
      <c r="N67" s="101">
        <v>14.0404190132849</v>
      </c>
      <c r="O67" s="101">
        <v>19.105259592378182</v>
      </c>
      <c r="P67" s="101">
        <v>16.1770793050854</v>
      </c>
      <c r="Q67" s="100">
        <v>14.097020183257539</v>
      </c>
      <c r="R67" s="99">
        <v>7.474675398408241</v>
      </c>
      <c r="S67" s="101">
        <v>39.144458751265439</v>
      </c>
      <c r="T67" s="101">
        <v>11.63848539605452</v>
      </c>
      <c r="U67" s="101">
        <v>21.533984850080003</v>
      </c>
      <c r="V67" s="98">
        <v>27.231943351046812</v>
      </c>
      <c r="W67" s="694"/>
      <c r="X67" s="694"/>
      <c r="Y67" s="694"/>
      <c r="Z67" s="694"/>
      <c r="AA67" s="694"/>
      <c r="AB67" s="694"/>
      <c r="AC67" s="694"/>
      <c r="AD67" s="694"/>
      <c r="AE67" s="694"/>
      <c r="AF67" s="694"/>
      <c r="AG67" s="694"/>
      <c r="AH67" s="694"/>
      <c r="AI67" s="694"/>
      <c r="AJ67" s="694"/>
      <c r="AK67" s="694"/>
      <c r="AL67" s="694"/>
      <c r="AM67" s="694"/>
      <c r="AN67" s="694"/>
      <c r="AO67" s="694"/>
      <c r="AP67" s="694"/>
      <c r="AQ67" s="694"/>
      <c r="AR67" s="694"/>
      <c r="AS67" s="694"/>
      <c r="AT67" s="694"/>
      <c r="AU67" s="694"/>
      <c r="AV67" s="694"/>
      <c r="AW67" s="694"/>
      <c r="AX67" s="694"/>
      <c r="AY67" s="694"/>
      <c r="AZ67" s="312"/>
      <c r="BA67" s="493"/>
      <c r="BB67" s="492"/>
      <c r="BC67" s="381"/>
      <c r="BD67" s="373"/>
      <c r="BE67" s="373"/>
      <c r="BF67" s="373"/>
      <c r="BG67" s="385"/>
      <c r="BH67" s="381"/>
      <c r="BI67" s="373"/>
      <c r="BJ67" s="373"/>
      <c r="BK67" s="373"/>
      <c r="BL67" s="385"/>
      <c r="BM67" s="381"/>
      <c r="BN67" s="373"/>
      <c r="BO67" s="373"/>
      <c r="BP67" s="373"/>
      <c r="BQ67" s="385"/>
      <c r="BR67" s="381"/>
      <c r="BS67" s="373"/>
      <c r="BT67" s="373"/>
      <c r="BU67" s="373"/>
      <c r="BV67" s="374"/>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405" customFormat="true" ht="15" customHeight="true" x14ac:dyDescent="0.2">
      <c r="A68" s="825"/>
      <c r="B68" s="338" t="s">
        <v>163</v>
      </c>
      <c r="C68" s="102">
        <v>0</v>
      </c>
      <c r="D68" s="101">
        <v>0</v>
      </c>
      <c r="E68" s="101">
        <v>0</v>
      </c>
      <c r="F68" s="101">
        <v>0</v>
      </c>
      <c r="G68" s="100">
        <v>2.3107022114560116E-2</v>
      </c>
      <c r="H68" s="99">
        <v>0</v>
      </c>
      <c r="I68" s="101">
        <v>0</v>
      </c>
      <c r="J68" s="101">
        <v>0.2323366658490767</v>
      </c>
      <c r="K68" s="101">
        <v>0</v>
      </c>
      <c r="L68" s="98">
        <v>0.20771329380288614</v>
      </c>
      <c r="M68" s="102">
        <v>0</v>
      </c>
      <c r="N68" s="101">
        <v>0</v>
      </c>
      <c r="O68" s="101">
        <v>0</v>
      </c>
      <c r="P68" s="101">
        <v>0</v>
      </c>
      <c r="Q68" s="100">
        <v>0</v>
      </c>
      <c r="R68" s="99">
        <v>0</v>
      </c>
      <c r="S68" s="101">
        <v>0</v>
      </c>
      <c r="T68" s="101">
        <v>0</v>
      </c>
      <c r="U68" s="101">
        <v>2.1130643773700452E-2</v>
      </c>
      <c r="V68" s="98">
        <v>0</v>
      </c>
      <c r="W68" s="694"/>
      <c r="X68" s="694"/>
      <c r="Y68" s="694"/>
      <c r="Z68" s="694"/>
      <c r="AA68" s="694"/>
      <c r="AB68" s="694"/>
      <c r="AC68" s="694"/>
      <c r="AD68" s="694"/>
      <c r="AE68" s="694"/>
      <c r="AF68" s="694"/>
      <c r="AG68" s="694"/>
      <c r="AH68" s="694"/>
      <c r="AI68" s="694"/>
      <c r="AJ68" s="694"/>
      <c r="AK68" s="694"/>
      <c r="AL68" s="694"/>
      <c r="AM68" s="694"/>
      <c r="AN68" s="694"/>
      <c r="AO68" s="694"/>
      <c r="AP68" s="694"/>
      <c r="AQ68" s="694"/>
      <c r="AR68" s="694"/>
      <c r="AS68" s="694"/>
      <c r="AT68" s="694"/>
      <c r="AU68" s="694"/>
      <c r="AV68" s="694"/>
      <c r="AW68" s="694"/>
      <c r="AX68" s="694"/>
      <c r="AY68" s="694"/>
      <c r="AZ68" s="312"/>
      <c r="BA68" s="493"/>
      <c r="BB68" s="492"/>
      <c r="BC68" s="381"/>
      <c r="BD68" s="373"/>
      <c r="BE68" s="373"/>
      <c r="BF68" s="373"/>
      <c r="BG68" s="385"/>
      <c r="BH68" s="381"/>
      <c r="BI68" s="373"/>
      <c r="BJ68" s="373"/>
      <c r="BK68" s="373"/>
      <c r="BL68" s="385"/>
      <c r="BM68" s="381"/>
      <c r="BN68" s="373"/>
      <c r="BO68" s="373"/>
      <c r="BP68" s="373"/>
      <c r="BQ68" s="385"/>
      <c r="BR68" s="381"/>
      <c r="BS68" s="373"/>
      <c r="BT68" s="373"/>
      <c r="BU68" s="373"/>
      <c r="BV68" s="374"/>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405" customFormat="true" ht="15" customHeight="true" x14ac:dyDescent="0.2">
      <c r="A69" s="825"/>
      <c r="B69" s="338" t="s">
        <v>164</v>
      </c>
      <c r="C69" s="102">
        <v>0.5494324871054076</v>
      </c>
      <c r="D69" s="101">
        <v>0.14866146773138136</v>
      </c>
      <c r="E69" s="101">
        <v>0.78863231589661242</v>
      </c>
      <c r="F69" s="101">
        <v>1.2498799362658779</v>
      </c>
      <c r="G69" s="100">
        <v>2.1458076174642691</v>
      </c>
      <c r="H69" s="99">
        <v>10.218299518803992</v>
      </c>
      <c r="I69" s="101">
        <v>14.949056058892864</v>
      </c>
      <c r="J69" s="101">
        <v>9.700487484386997</v>
      </c>
      <c r="K69" s="101">
        <v>3.428637413689489</v>
      </c>
      <c r="L69" s="98">
        <v>9.9714669126398744E-2</v>
      </c>
      <c r="M69" s="102">
        <v>0.54906889742582932</v>
      </c>
      <c r="N69" s="101">
        <v>8.254118253328499E-2</v>
      </c>
      <c r="O69" s="101">
        <v>0.70136158837500961</v>
      </c>
      <c r="P69" s="101">
        <v>1.111324814715511</v>
      </c>
      <c r="Q69" s="100">
        <v>0.57718244962830989</v>
      </c>
      <c r="R69" s="99">
        <v>2.5571307534367073E-2</v>
      </c>
      <c r="S69" s="101">
        <v>2.0860379467865804</v>
      </c>
      <c r="T69" s="101">
        <v>0.12599300515423789</v>
      </c>
      <c r="U69" s="101">
        <v>3.3019175415917839</v>
      </c>
      <c r="V69" s="98">
        <v>0.36998060482844825</v>
      </c>
      <c r="W69" s="694"/>
      <c r="X69" s="694"/>
      <c r="Y69" s="694"/>
      <c r="Z69" s="694"/>
      <c r="AA69" s="694"/>
      <c r="AB69" s="694"/>
      <c r="AC69" s="694"/>
      <c r="AD69" s="694"/>
      <c r="AE69" s="694"/>
      <c r="AF69" s="694"/>
      <c r="AG69" s="694"/>
      <c r="AH69" s="694"/>
      <c r="AI69" s="694"/>
      <c r="AJ69" s="694"/>
      <c r="AK69" s="694"/>
      <c r="AL69" s="694"/>
      <c r="AM69" s="694"/>
      <c r="AN69" s="694"/>
      <c r="AO69" s="694"/>
      <c r="AP69" s="694"/>
      <c r="AQ69" s="694"/>
      <c r="AR69" s="694"/>
      <c r="AS69" s="694"/>
      <c r="AT69" s="694"/>
      <c r="AU69" s="694"/>
      <c r="AV69" s="694"/>
      <c r="AW69" s="694"/>
      <c r="AX69" s="694"/>
      <c r="AY69" s="694"/>
      <c r="AZ69" s="312"/>
      <c r="BA69" s="493"/>
      <c r="BB69" s="492"/>
      <c r="BC69" s="381"/>
      <c r="BD69" s="373"/>
      <c r="BE69" s="373"/>
      <c r="BF69" s="373"/>
      <c r="BG69" s="385"/>
      <c r="BH69" s="381"/>
      <c r="BI69" s="373"/>
      <c r="BJ69" s="373"/>
      <c r="BK69" s="373"/>
      <c r="BL69" s="385"/>
      <c r="BM69" s="381"/>
      <c r="BN69" s="373"/>
      <c r="BO69" s="373"/>
      <c r="BP69" s="373"/>
      <c r="BQ69" s="385"/>
      <c r="BR69" s="381"/>
      <c r="BS69" s="373"/>
      <c r="BT69" s="373"/>
      <c r="BU69" s="373"/>
      <c r="BV69" s="374"/>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405" customFormat="true" ht="15" customHeight="true" x14ac:dyDescent="0.2">
      <c r="A70" s="825"/>
      <c r="B70" s="338" t="s">
        <v>165</v>
      </c>
      <c r="C70" s="102">
        <v>0.10764001687700336</v>
      </c>
      <c r="D70" s="101">
        <v>0</v>
      </c>
      <c r="E70" s="101">
        <v>0</v>
      </c>
      <c r="F70" s="101">
        <v>0</v>
      </c>
      <c r="G70" s="100">
        <v>0.14325595842036645</v>
      </c>
      <c r="H70" s="99">
        <v>0</v>
      </c>
      <c r="I70" s="101">
        <v>0</v>
      </c>
      <c r="J70" s="101">
        <v>0.22172102525202822</v>
      </c>
      <c r="K70" s="101">
        <v>0</v>
      </c>
      <c r="L70" s="98">
        <v>0</v>
      </c>
      <c r="M70" s="102">
        <v>0.11351399117629955</v>
      </c>
      <c r="N70" s="101">
        <v>0</v>
      </c>
      <c r="O70" s="101">
        <v>0</v>
      </c>
      <c r="P70" s="101">
        <v>0</v>
      </c>
      <c r="Q70" s="100">
        <v>0.13907467668933254</v>
      </c>
      <c r="R70" s="99">
        <v>9.7722516899251141E-2</v>
      </c>
      <c r="S70" s="101">
        <v>0</v>
      </c>
      <c r="T70" s="101">
        <v>8.0028954391968193E-2</v>
      </c>
      <c r="U70" s="101">
        <v>1.0621934247568233E-2</v>
      </c>
      <c r="V70" s="98">
        <v>0</v>
      </c>
      <c r="W70" s="694"/>
      <c r="X70" s="694"/>
      <c r="Y70" s="694"/>
      <c r="Z70" s="694"/>
      <c r="AA70" s="694"/>
      <c r="AB70" s="694"/>
      <c r="AC70" s="694"/>
      <c r="AD70" s="694"/>
      <c r="AE70" s="694"/>
      <c r="AF70" s="694"/>
      <c r="AG70" s="694"/>
      <c r="AH70" s="694"/>
      <c r="AI70" s="694"/>
      <c r="AJ70" s="694"/>
      <c r="AK70" s="694"/>
      <c r="AL70" s="694"/>
      <c r="AM70" s="694"/>
      <c r="AN70" s="694"/>
      <c r="AO70" s="694"/>
      <c r="AP70" s="694"/>
      <c r="AQ70" s="694"/>
      <c r="AR70" s="694"/>
      <c r="AS70" s="694"/>
      <c r="AT70" s="694"/>
      <c r="AU70" s="694"/>
      <c r="AV70" s="694"/>
      <c r="AW70" s="694"/>
      <c r="AX70" s="694"/>
      <c r="AY70" s="694"/>
      <c r="AZ70" s="312"/>
      <c r="BA70" s="493"/>
      <c r="BB70" s="492"/>
      <c r="BC70" s="381"/>
      <c r="BD70" s="373"/>
      <c r="BE70" s="373"/>
      <c r="BF70" s="373"/>
      <c r="BG70" s="385"/>
      <c r="BH70" s="381"/>
      <c r="BI70" s="373"/>
      <c r="BJ70" s="373"/>
      <c r="BK70" s="373"/>
      <c r="BL70" s="385"/>
      <c r="BM70" s="381"/>
      <c r="BN70" s="373"/>
      <c r="BO70" s="373"/>
      <c r="BP70" s="373"/>
      <c r="BQ70" s="385"/>
      <c r="BR70" s="381"/>
      <c r="BS70" s="373"/>
      <c r="BT70" s="373"/>
      <c r="BU70" s="373"/>
      <c r="BV70" s="374"/>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405" customFormat="true" ht="15" customHeight="true" x14ac:dyDescent="0.2">
      <c r="A71" s="121"/>
      <c r="B71" s="114"/>
      <c r="C71" s="102"/>
      <c r="D71" s="101"/>
      <c r="E71" s="101"/>
      <c r="F71" s="101"/>
      <c r="G71" s="100"/>
      <c r="H71" s="99"/>
      <c r="I71" s="101"/>
      <c r="J71" s="101"/>
      <c r="K71" s="101"/>
      <c r="L71" s="98"/>
      <c r="M71" s="102"/>
      <c r="N71" s="101"/>
      <c r="O71" s="101"/>
      <c r="P71" s="101"/>
      <c r="Q71" s="100"/>
      <c r="R71" s="99"/>
      <c r="S71" s="101"/>
      <c r="T71" s="101"/>
      <c r="U71" s="101"/>
      <c r="V71" s="98"/>
      <c r="W71" s="376"/>
      <c r="X71" s="694"/>
      <c r="Y71" s="694"/>
      <c r="Z71" s="694"/>
      <c r="AA71" s="694"/>
      <c r="AB71" s="694"/>
      <c r="AC71" s="694"/>
      <c r="AD71" s="694"/>
      <c r="AE71" s="694"/>
      <c r="AF71" s="694"/>
      <c r="AG71" s="694"/>
      <c r="AH71" s="694"/>
      <c r="AI71" s="694"/>
      <c r="AJ71" s="694"/>
      <c r="AK71" s="694"/>
      <c r="AL71" s="694"/>
      <c r="AM71" s="694"/>
      <c r="AN71" s="694"/>
      <c r="AO71" s="694"/>
      <c r="AP71" s="694"/>
      <c r="AQ71" s="694"/>
      <c r="AR71" s="694"/>
      <c r="AS71" s="694"/>
      <c r="AT71" s="694"/>
      <c r="AU71" s="694"/>
      <c r="AV71" s="694"/>
      <c r="AW71" s="694"/>
      <c r="AX71" s="694"/>
      <c r="AY71" s="694"/>
      <c r="AZ71" s="312"/>
      <c r="BA71" s="493"/>
      <c r="BB71" s="492"/>
      <c r="BC71" s="381"/>
      <c r="BD71" s="373"/>
      <c r="BE71" s="373"/>
      <c r="BF71" s="373"/>
      <c r="BG71" s="385"/>
      <c r="BH71" s="381"/>
      <c r="BI71" s="373"/>
      <c r="BJ71" s="373"/>
      <c r="BK71" s="373"/>
      <c r="BL71" s="385"/>
      <c r="BM71" s="381"/>
      <c r="BN71" s="373"/>
      <c r="BO71" s="373"/>
      <c r="BP71" s="373"/>
      <c r="BQ71" s="385"/>
      <c r="BR71" s="381"/>
      <c r="BS71" s="373"/>
      <c r="BT71" s="373"/>
      <c r="BU71" s="373"/>
      <c r="BV71" s="374"/>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405" customFormat="true" ht="15" customHeight="true" x14ac:dyDescent="0.2">
      <c r="A72" s="121"/>
      <c r="B72" s="114"/>
      <c r="C72" s="102"/>
      <c r="D72" s="101"/>
      <c r="E72" s="101"/>
      <c r="F72" s="101"/>
      <c r="G72" s="100"/>
      <c r="H72" s="99"/>
      <c r="I72" s="101"/>
      <c r="J72" s="101"/>
      <c r="K72" s="101"/>
      <c r="L72" s="98"/>
      <c r="M72" s="102"/>
      <c r="N72" s="101"/>
      <c r="O72" s="101"/>
      <c r="P72" s="101"/>
      <c r="Q72" s="100"/>
      <c r="R72" s="99"/>
      <c r="S72" s="101"/>
      <c r="T72" s="101"/>
      <c r="U72" s="101"/>
      <c r="V72" s="98"/>
      <c r="W72" s="376"/>
      <c r="X72" s="694"/>
      <c r="Y72" s="694"/>
      <c r="Z72" s="694"/>
      <c r="AA72" s="694"/>
      <c r="AB72" s="694"/>
      <c r="AC72" s="694"/>
      <c r="AD72" s="694"/>
      <c r="AE72" s="694"/>
      <c r="AF72" s="694"/>
      <c r="AG72" s="694"/>
      <c r="AH72" s="694"/>
      <c r="AI72" s="694"/>
      <c r="AJ72" s="694"/>
      <c r="AK72" s="694"/>
      <c r="AL72" s="694"/>
      <c r="AM72" s="694"/>
      <c r="AN72" s="694"/>
      <c r="AO72" s="694"/>
      <c r="AP72" s="694"/>
      <c r="AQ72" s="694"/>
      <c r="AR72" s="694"/>
      <c r="AS72" s="694"/>
      <c r="AT72" s="694"/>
      <c r="AU72" s="694"/>
      <c r="AV72" s="694"/>
      <c r="AW72" s="694"/>
      <c r="AX72" s="694"/>
      <c r="AY72" s="694"/>
      <c r="AZ72" s="312"/>
      <c r="BA72" s="493"/>
      <c r="BB72" s="492"/>
      <c r="BC72" s="381"/>
      <c r="BD72" s="373"/>
      <c r="BE72" s="373"/>
      <c r="BF72" s="373"/>
      <c r="BG72" s="385"/>
      <c r="BH72" s="381"/>
      <c r="BI72" s="373"/>
      <c r="BJ72" s="373"/>
      <c r="BK72" s="373"/>
      <c r="BL72" s="385"/>
      <c r="BM72" s="381"/>
      <c r="BN72" s="373"/>
      <c r="BO72" s="373"/>
      <c r="BP72" s="373"/>
      <c r="BQ72" s="385"/>
      <c r="BR72" s="381"/>
      <c r="BS72" s="373"/>
      <c r="BT72" s="373"/>
      <c r="BU72" s="373"/>
      <c r="BV72" s="374"/>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405" customFormat="true" ht="15" customHeight="true" x14ac:dyDescent="0.2">
      <c r="A73" s="121"/>
      <c r="B73" s="114"/>
      <c r="C73" s="102"/>
      <c r="D73" s="101"/>
      <c r="E73" s="101"/>
      <c r="F73" s="101"/>
      <c r="G73" s="100"/>
      <c r="H73" s="99"/>
      <c r="I73" s="101"/>
      <c r="J73" s="101"/>
      <c r="K73" s="101"/>
      <c r="L73" s="98"/>
      <c r="M73" s="102"/>
      <c r="N73" s="101"/>
      <c r="O73" s="101"/>
      <c r="P73" s="101"/>
      <c r="Q73" s="100"/>
      <c r="R73" s="99"/>
      <c r="S73" s="101"/>
      <c r="T73" s="101"/>
      <c r="U73" s="101"/>
      <c r="V73" s="98"/>
      <c r="W73" s="376"/>
      <c r="X73" s="694"/>
      <c r="Y73" s="694"/>
      <c r="Z73" s="694"/>
      <c r="AA73" s="694"/>
      <c r="AB73" s="694"/>
      <c r="AC73" s="694"/>
      <c r="AD73" s="694"/>
      <c r="AE73" s="694"/>
      <c r="AF73" s="694"/>
      <c r="AG73" s="694"/>
      <c r="AH73" s="694"/>
      <c r="AI73" s="694"/>
      <c r="AJ73" s="694"/>
      <c r="AK73" s="694"/>
      <c r="AL73" s="694"/>
      <c r="AM73" s="694"/>
      <c r="AN73" s="694"/>
      <c r="AO73" s="694"/>
      <c r="AP73" s="694"/>
      <c r="AQ73" s="694"/>
      <c r="AR73" s="694"/>
      <c r="AS73" s="694"/>
      <c r="AT73" s="694"/>
      <c r="AU73" s="694"/>
      <c r="AV73" s="694"/>
      <c r="AW73" s="694"/>
      <c r="AX73" s="694"/>
      <c r="AY73" s="694"/>
      <c r="AZ73" s="312"/>
      <c r="BA73" s="493"/>
      <c r="BB73" s="492"/>
      <c r="BC73" s="381"/>
      <c r="BD73" s="373"/>
      <c r="BE73" s="373"/>
      <c r="BF73" s="373"/>
      <c r="BG73" s="385"/>
      <c r="BH73" s="381"/>
      <c r="BI73" s="373"/>
      <c r="BJ73" s="373"/>
      <c r="BK73" s="373"/>
      <c r="BL73" s="385"/>
      <c r="BM73" s="381"/>
      <c r="BN73" s="373"/>
      <c r="BO73" s="373"/>
      <c r="BP73" s="373"/>
      <c r="BQ73" s="385"/>
      <c r="BR73" s="381"/>
      <c r="BS73" s="373"/>
      <c r="BT73" s="373"/>
      <c r="BU73" s="373"/>
      <c r="BV73" s="374"/>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405" customFormat="true" ht="15" customHeight="true" x14ac:dyDescent="0.2">
      <c r="A74" s="121"/>
      <c r="B74" s="114"/>
      <c r="C74" s="102"/>
      <c r="D74" s="101"/>
      <c r="E74" s="101"/>
      <c r="F74" s="101"/>
      <c r="G74" s="100"/>
      <c r="H74" s="99"/>
      <c r="I74" s="101"/>
      <c r="J74" s="101"/>
      <c r="K74" s="101"/>
      <c r="L74" s="98"/>
      <c r="M74" s="102"/>
      <c r="N74" s="101"/>
      <c r="O74" s="101"/>
      <c r="P74" s="101"/>
      <c r="Q74" s="100"/>
      <c r="R74" s="99"/>
      <c r="S74" s="101"/>
      <c r="T74" s="101"/>
      <c r="U74" s="101"/>
      <c r="V74" s="98"/>
      <c r="W74" s="376"/>
      <c r="X74" s="694"/>
      <c r="Y74" s="694"/>
      <c r="Z74" s="694"/>
      <c r="AA74" s="694"/>
      <c r="AB74" s="694"/>
      <c r="AC74" s="694"/>
      <c r="AD74" s="694"/>
      <c r="AE74" s="694"/>
      <c r="AF74" s="694"/>
      <c r="AG74" s="694"/>
      <c r="AH74" s="694"/>
      <c r="AI74" s="694"/>
      <c r="AJ74" s="694"/>
      <c r="AK74" s="694"/>
      <c r="AL74" s="694"/>
      <c r="AM74" s="694"/>
      <c r="AN74" s="694"/>
      <c r="AO74" s="694"/>
      <c r="AP74" s="694"/>
      <c r="AQ74" s="694"/>
      <c r="AR74" s="694"/>
      <c r="AS74" s="694"/>
      <c r="AT74" s="694"/>
      <c r="AU74" s="694"/>
      <c r="AV74" s="694"/>
      <c r="AW74" s="694"/>
      <c r="AX74" s="694"/>
      <c r="AY74" s="694"/>
      <c r="AZ74" s="312"/>
      <c r="BA74" s="493"/>
      <c r="BB74" s="492"/>
      <c r="BC74" s="381"/>
      <c r="BD74" s="373"/>
      <c r="BE74" s="373"/>
      <c r="BF74" s="373"/>
      <c r="BG74" s="385"/>
      <c r="BH74" s="381"/>
      <c r="BI74" s="373"/>
      <c r="BJ74" s="373"/>
      <c r="BK74" s="373"/>
      <c r="BL74" s="385"/>
      <c r="BM74" s="381"/>
      <c r="BN74" s="373"/>
      <c r="BO74" s="373"/>
      <c r="BP74" s="373"/>
      <c r="BQ74" s="385"/>
      <c r="BR74" s="381"/>
      <c r="BS74" s="373"/>
      <c r="BT74" s="373"/>
      <c r="BU74" s="373"/>
      <c r="BV74" s="374"/>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405" customFormat="true" ht="15" customHeight="true" x14ac:dyDescent="0.2">
      <c r="A75" s="121"/>
      <c r="B75" s="114"/>
      <c r="C75" s="102"/>
      <c r="D75" s="101"/>
      <c r="E75" s="101"/>
      <c r="F75" s="101"/>
      <c r="G75" s="100"/>
      <c r="H75" s="99"/>
      <c r="I75" s="101"/>
      <c r="J75" s="101"/>
      <c r="K75" s="101"/>
      <c r="L75" s="98"/>
      <c r="M75" s="102"/>
      <c r="N75" s="101"/>
      <c r="O75" s="101"/>
      <c r="P75" s="101"/>
      <c r="Q75" s="100"/>
      <c r="R75" s="99"/>
      <c r="S75" s="101"/>
      <c r="T75" s="101"/>
      <c r="U75" s="101"/>
      <c r="V75" s="98"/>
      <c r="W75" s="376"/>
      <c r="X75" s="694"/>
      <c r="Y75" s="694"/>
      <c r="Z75" s="694"/>
      <c r="AA75" s="694"/>
      <c r="AB75" s="694"/>
      <c r="AC75" s="694"/>
      <c r="AD75" s="694"/>
      <c r="AE75" s="694"/>
      <c r="AF75" s="694"/>
      <c r="AG75" s="694"/>
      <c r="AH75" s="694"/>
      <c r="AI75" s="694"/>
      <c r="AJ75" s="694"/>
      <c r="AK75" s="694"/>
      <c r="AL75" s="694"/>
      <c r="AM75" s="694"/>
      <c r="AN75" s="694"/>
      <c r="AO75" s="694"/>
      <c r="AP75" s="694"/>
      <c r="AQ75" s="694"/>
      <c r="AR75" s="694"/>
      <c r="AS75" s="694"/>
      <c r="AT75" s="694"/>
      <c r="AU75" s="694"/>
      <c r="AV75" s="694"/>
      <c r="AW75" s="694"/>
      <c r="AX75" s="694"/>
      <c r="AY75" s="694"/>
      <c r="AZ75" s="312"/>
      <c r="BA75" s="493"/>
      <c r="BB75" s="492"/>
      <c r="BC75" s="381"/>
      <c r="BD75" s="373"/>
      <c r="BE75" s="373"/>
      <c r="BF75" s="373"/>
      <c r="BG75" s="385"/>
      <c r="BH75" s="381"/>
      <c r="BI75" s="373"/>
      <c r="BJ75" s="373"/>
      <c r="BK75" s="373"/>
      <c r="BL75" s="385"/>
      <c r="BM75" s="381"/>
      <c r="BN75" s="373"/>
      <c r="BO75" s="373"/>
      <c r="BP75" s="373"/>
      <c r="BQ75" s="385"/>
      <c r="BR75" s="381"/>
      <c r="BS75" s="373"/>
      <c r="BT75" s="373"/>
      <c r="BU75" s="373"/>
      <c r="BV75" s="374"/>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405" customFormat="true" ht="15" customHeight="true" x14ac:dyDescent="0.2">
      <c r="A76" s="121"/>
      <c r="B76" s="114"/>
      <c r="C76" s="102"/>
      <c r="D76" s="101"/>
      <c r="E76" s="101"/>
      <c r="F76" s="101"/>
      <c r="G76" s="100"/>
      <c r="H76" s="99"/>
      <c r="I76" s="101"/>
      <c r="J76" s="101"/>
      <c r="K76" s="101"/>
      <c r="L76" s="98"/>
      <c r="M76" s="102"/>
      <c r="N76" s="101"/>
      <c r="O76" s="101"/>
      <c r="P76" s="101"/>
      <c r="Q76" s="100"/>
      <c r="R76" s="99"/>
      <c r="S76" s="101"/>
      <c r="T76" s="101"/>
      <c r="U76" s="101"/>
      <c r="V76" s="98"/>
      <c r="W76" s="376"/>
      <c r="X76" s="694"/>
      <c r="Y76" s="694"/>
      <c r="Z76" s="694"/>
      <c r="AA76" s="694"/>
      <c r="AB76" s="694"/>
      <c r="AC76" s="694"/>
      <c r="AD76" s="694"/>
      <c r="AE76" s="694"/>
      <c r="AF76" s="694"/>
      <c r="AG76" s="694"/>
      <c r="AH76" s="694"/>
      <c r="AI76" s="694"/>
      <c r="AJ76" s="694"/>
      <c r="AK76" s="694"/>
      <c r="AL76" s="694"/>
      <c r="AM76" s="694"/>
      <c r="AN76" s="694"/>
      <c r="AO76" s="694"/>
      <c r="AP76" s="694"/>
      <c r="AQ76" s="694"/>
      <c r="AR76" s="694"/>
      <c r="AS76" s="694"/>
      <c r="AT76" s="694"/>
      <c r="AU76" s="694"/>
      <c r="AV76" s="694"/>
      <c r="AW76" s="694"/>
      <c r="AX76" s="694"/>
      <c r="AY76" s="694"/>
      <c r="AZ76" s="312"/>
      <c r="BA76" s="493"/>
      <c r="BB76" s="492"/>
      <c r="BC76" s="381"/>
      <c r="BD76" s="373"/>
      <c r="BE76" s="373"/>
      <c r="BF76" s="373"/>
      <c r="BG76" s="385"/>
      <c r="BH76" s="381"/>
      <c r="BI76" s="373"/>
      <c r="BJ76" s="373"/>
      <c r="BK76" s="373"/>
      <c r="BL76" s="385"/>
      <c r="BM76" s="381"/>
      <c r="BN76" s="373"/>
      <c r="BO76" s="373"/>
      <c r="BP76" s="373"/>
      <c r="BQ76" s="385"/>
      <c r="BR76" s="381"/>
      <c r="BS76" s="373"/>
      <c r="BT76" s="373"/>
      <c r="BU76" s="373"/>
      <c r="BV76" s="374"/>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405" customFormat="true" ht="15" customHeight="true" x14ac:dyDescent="0.2">
      <c r="A77" s="121"/>
      <c r="B77" s="114"/>
      <c r="C77" s="102"/>
      <c r="D77" s="101"/>
      <c r="E77" s="101"/>
      <c r="F77" s="101"/>
      <c r="G77" s="100"/>
      <c r="H77" s="99"/>
      <c r="I77" s="101"/>
      <c r="J77" s="101"/>
      <c r="K77" s="101"/>
      <c r="L77" s="98"/>
      <c r="M77" s="102"/>
      <c r="N77" s="101"/>
      <c r="O77" s="101"/>
      <c r="P77" s="101"/>
      <c r="Q77" s="100"/>
      <c r="R77" s="99"/>
      <c r="S77" s="101"/>
      <c r="T77" s="101"/>
      <c r="U77" s="101"/>
      <c r="V77" s="98"/>
      <c r="W77" s="376"/>
      <c r="X77" s="694"/>
      <c r="Y77" s="694"/>
      <c r="Z77" s="694"/>
      <c r="AA77" s="694"/>
      <c r="AB77" s="694"/>
      <c r="AC77" s="694"/>
      <c r="AD77" s="694"/>
      <c r="AE77" s="694"/>
      <c r="AF77" s="694"/>
      <c r="AG77" s="694"/>
      <c r="AH77" s="694"/>
      <c r="AI77" s="694"/>
      <c r="AJ77" s="694"/>
      <c r="AK77" s="694"/>
      <c r="AL77" s="694"/>
      <c r="AM77" s="694"/>
      <c r="AN77" s="694"/>
      <c r="AO77" s="694"/>
      <c r="AP77" s="694"/>
      <c r="AQ77" s="694"/>
      <c r="AR77" s="694"/>
      <c r="AS77" s="694"/>
      <c r="AT77" s="694"/>
      <c r="AU77" s="694"/>
      <c r="AV77" s="694"/>
      <c r="AW77" s="694"/>
      <c r="AX77" s="694"/>
      <c r="AY77" s="694"/>
      <c r="AZ77" s="312"/>
      <c r="BA77" s="493"/>
      <c r="BB77" s="492"/>
      <c r="BC77" s="381"/>
      <c r="BD77" s="373"/>
      <c r="BE77" s="373"/>
      <c r="BF77" s="373"/>
      <c r="BG77" s="385"/>
      <c r="BH77" s="381"/>
      <c r="BI77" s="373"/>
      <c r="BJ77" s="373"/>
      <c r="BK77" s="373"/>
      <c r="BL77" s="385"/>
      <c r="BM77" s="381"/>
      <c r="BN77" s="373"/>
      <c r="BO77" s="373"/>
      <c r="BP77" s="373"/>
      <c r="BQ77" s="385"/>
      <c r="BR77" s="381"/>
      <c r="BS77" s="373"/>
      <c r="BT77" s="373"/>
      <c r="BU77" s="373"/>
      <c r="BV77" s="374"/>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405" customFormat="true" ht="15" customHeight="true" x14ac:dyDescent="0.2">
      <c r="A78" s="121"/>
      <c r="B78" s="114"/>
      <c r="C78" s="102"/>
      <c r="D78" s="101"/>
      <c r="E78" s="101"/>
      <c r="F78" s="101"/>
      <c r="G78" s="100"/>
      <c r="H78" s="99"/>
      <c r="I78" s="101"/>
      <c r="J78" s="101"/>
      <c r="K78" s="101"/>
      <c r="L78" s="98"/>
      <c r="M78" s="102"/>
      <c r="N78" s="101"/>
      <c r="O78" s="101"/>
      <c r="P78" s="101"/>
      <c r="Q78" s="100"/>
      <c r="R78" s="99"/>
      <c r="S78" s="101"/>
      <c r="T78" s="101"/>
      <c r="U78" s="101"/>
      <c r="V78" s="98"/>
      <c r="W78" s="376"/>
      <c r="X78" s="694"/>
      <c r="Y78" s="694"/>
      <c r="Z78" s="694"/>
      <c r="AA78" s="694"/>
      <c r="AB78" s="694"/>
      <c r="AC78" s="694"/>
      <c r="AD78" s="694"/>
      <c r="AE78" s="694"/>
      <c r="AF78" s="694"/>
      <c r="AG78" s="694"/>
      <c r="AH78" s="694"/>
      <c r="AI78" s="694"/>
      <c r="AJ78" s="694"/>
      <c r="AK78" s="694"/>
      <c r="AL78" s="694"/>
      <c r="AM78" s="694"/>
      <c r="AN78" s="694"/>
      <c r="AO78" s="694"/>
      <c r="AP78" s="694"/>
      <c r="AQ78" s="694"/>
      <c r="AR78" s="694"/>
      <c r="AS78" s="694"/>
      <c r="AT78" s="694"/>
      <c r="AU78" s="694"/>
      <c r="AV78" s="694"/>
      <c r="AW78" s="694"/>
      <c r="AX78" s="694"/>
      <c r="AY78" s="694"/>
      <c r="AZ78" s="312"/>
      <c r="BA78" s="493"/>
      <c r="BB78" s="492"/>
      <c r="BC78" s="381"/>
      <c r="BD78" s="373"/>
      <c r="BE78" s="373"/>
      <c r="BF78" s="373"/>
      <c r="BG78" s="385"/>
      <c r="BH78" s="381"/>
      <c r="BI78" s="373"/>
      <c r="BJ78" s="373"/>
      <c r="BK78" s="373"/>
      <c r="BL78" s="385"/>
      <c r="BM78" s="381"/>
      <c r="BN78" s="373"/>
      <c r="BO78" s="373"/>
      <c r="BP78" s="373"/>
      <c r="BQ78" s="385"/>
      <c r="BR78" s="381"/>
      <c r="BS78" s="373"/>
      <c r="BT78" s="373"/>
      <c r="BU78" s="373"/>
      <c r="BV78" s="374"/>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405" customFormat="true" ht="15" customHeight="true" x14ac:dyDescent="0.2">
      <c r="A79" s="121"/>
      <c r="B79" s="114"/>
      <c r="C79" s="102"/>
      <c r="D79" s="101"/>
      <c r="E79" s="101"/>
      <c r="F79" s="101"/>
      <c r="G79" s="100"/>
      <c r="H79" s="99"/>
      <c r="I79" s="101"/>
      <c r="J79" s="101"/>
      <c r="K79" s="101"/>
      <c r="L79" s="98"/>
      <c r="M79" s="102"/>
      <c r="N79" s="101"/>
      <c r="O79" s="101"/>
      <c r="P79" s="101"/>
      <c r="Q79" s="100"/>
      <c r="R79" s="99"/>
      <c r="S79" s="101"/>
      <c r="T79" s="101"/>
      <c r="U79" s="101"/>
      <c r="V79" s="98"/>
      <c r="W79" s="376"/>
      <c r="X79" s="694"/>
      <c r="Y79" s="694"/>
      <c r="Z79" s="694"/>
      <c r="AA79" s="694"/>
      <c r="AB79" s="694"/>
      <c r="AC79" s="694"/>
      <c r="AD79" s="694"/>
      <c r="AE79" s="694"/>
      <c r="AF79" s="694"/>
      <c r="AG79" s="694"/>
      <c r="AH79" s="694"/>
      <c r="AI79" s="694"/>
      <c r="AJ79" s="694"/>
      <c r="AK79" s="694"/>
      <c r="AL79" s="694"/>
      <c r="AM79" s="694"/>
      <c r="AN79" s="694"/>
      <c r="AO79" s="694"/>
      <c r="AP79" s="694"/>
      <c r="AQ79" s="694"/>
      <c r="AR79" s="694"/>
      <c r="AS79" s="694"/>
      <c r="AT79" s="694"/>
      <c r="AU79" s="694"/>
      <c r="AV79" s="694"/>
      <c r="AW79" s="694"/>
      <c r="AX79" s="694"/>
      <c r="AY79" s="694"/>
      <c r="AZ79" s="312"/>
      <c r="BA79" s="493"/>
      <c r="BB79" s="492"/>
      <c r="BC79" s="381"/>
      <c r="BD79" s="373"/>
      <c r="BE79" s="373"/>
      <c r="BF79" s="373"/>
      <c r="BG79" s="385"/>
      <c r="BH79" s="381"/>
      <c r="BI79" s="373"/>
      <c r="BJ79" s="373"/>
      <c r="BK79" s="373"/>
      <c r="BL79" s="385"/>
      <c r="BM79" s="381"/>
      <c r="BN79" s="373"/>
      <c r="BO79" s="373"/>
      <c r="BP79" s="373"/>
      <c r="BQ79" s="385"/>
      <c r="BR79" s="381"/>
      <c r="BS79" s="373"/>
      <c r="BT79" s="373"/>
      <c r="BU79" s="373"/>
      <c r="BV79" s="374"/>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405" customFormat="true" ht="15" customHeight="true" x14ac:dyDescent="0.2">
      <c r="A80" s="121"/>
      <c r="B80" s="114"/>
      <c r="C80" s="102"/>
      <c r="D80" s="101"/>
      <c r="E80" s="101"/>
      <c r="F80" s="101"/>
      <c r="G80" s="100"/>
      <c r="H80" s="99"/>
      <c r="I80" s="101"/>
      <c r="J80" s="101"/>
      <c r="K80" s="101"/>
      <c r="L80" s="98"/>
      <c r="M80" s="102"/>
      <c r="N80" s="101"/>
      <c r="O80" s="101"/>
      <c r="P80" s="101"/>
      <c r="Q80" s="100"/>
      <c r="R80" s="99"/>
      <c r="S80" s="101"/>
      <c r="T80" s="101"/>
      <c r="U80" s="101"/>
      <c r="V80" s="98"/>
      <c r="W80" s="376"/>
      <c r="X80" s="694"/>
      <c r="Y80" s="694"/>
      <c r="Z80" s="694"/>
      <c r="AA80" s="694"/>
      <c r="AB80" s="694"/>
      <c r="AC80" s="694"/>
      <c r="AD80" s="694"/>
      <c r="AE80" s="694"/>
      <c r="AF80" s="694"/>
      <c r="AG80" s="694"/>
      <c r="AH80" s="694"/>
      <c r="AI80" s="694"/>
      <c r="AJ80" s="694"/>
      <c r="AK80" s="694"/>
      <c r="AL80" s="694"/>
      <c r="AM80" s="694"/>
      <c r="AN80" s="694"/>
      <c r="AO80" s="694"/>
      <c r="AP80" s="694"/>
      <c r="AQ80" s="694"/>
      <c r="AR80" s="694"/>
      <c r="AS80" s="694"/>
      <c r="AT80" s="694"/>
      <c r="AU80" s="694"/>
      <c r="AV80" s="694"/>
      <c r="AW80" s="694"/>
      <c r="AX80" s="694"/>
      <c r="AY80" s="694"/>
      <c r="AZ80" s="312"/>
      <c r="BA80" s="493"/>
      <c r="BB80" s="492"/>
      <c r="BC80" s="381"/>
      <c r="BD80" s="373"/>
      <c r="BE80" s="373"/>
      <c r="BF80" s="373"/>
      <c r="BG80" s="385"/>
      <c r="BH80" s="381"/>
      <c r="BI80" s="373"/>
      <c r="BJ80" s="373"/>
      <c r="BK80" s="373"/>
      <c r="BL80" s="385"/>
      <c r="BM80" s="381"/>
      <c r="BN80" s="373"/>
      <c r="BO80" s="373"/>
      <c r="BP80" s="373"/>
      <c r="BQ80" s="385"/>
      <c r="BR80" s="381"/>
      <c r="BS80" s="373"/>
      <c r="BT80" s="373"/>
      <c r="BU80" s="373"/>
      <c r="BV80" s="374"/>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405" customFormat="true" ht="15" customHeight="true" x14ac:dyDescent="0.2">
      <c r="A81" s="121"/>
      <c r="B81" s="114"/>
      <c r="C81" s="102"/>
      <c r="D81" s="101"/>
      <c r="E81" s="101"/>
      <c r="F81" s="101"/>
      <c r="G81" s="100"/>
      <c r="H81" s="99"/>
      <c r="I81" s="101"/>
      <c r="J81" s="101"/>
      <c r="K81" s="101"/>
      <c r="L81" s="98"/>
      <c r="M81" s="102"/>
      <c r="N81" s="101"/>
      <c r="O81" s="101"/>
      <c r="P81" s="101"/>
      <c r="Q81" s="100"/>
      <c r="R81" s="99"/>
      <c r="S81" s="101"/>
      <c r="T81" s="101"/>
      <c r="U81" s="101"/>
      <c r="V81" s="98"/>
      <c r="W81" s="376"/>
      <c r="X81" s="694"/>
      <c r="Y81" s="694"/>
      <c r="Z81" s="694"/>
      <c r="AA81" s="694"/>
      <c r="AB81" s="694"/>
      <c r="AC81" s="694"/>
      <c r="AD81" s="694"/>
      <c r="AE81" s="694"/>
      <c r="AF81" s="694"/>
      <c r="AG81" s="694"/>
      <c r="AH81" s="694"/>
      <c r="AI81" s="694"/>
      <c r="AJ81" s="694"/>
      <c r="AK81" s="694"/>
      <c r="AL81" s="694"/>
      <c r="AM81" s="694"/>
      <c r="AN81" s="694"/>
      <c r="AO81" s="694"/>
      <c r="AP81" s="694"/>
      <c r="AQ81" s="694"/>
      <c r="AR81" s="694"/>
      <c r="AS81" s="694"/>
      <c r="AT81" s="694"/>
      <c r="AU81" s="694"/>
      <c r="AV81" s="694"/>
      <c r="AW81" s="694"/>
      <c r="AX81" s="694"/>
      <c r="AY81" s="694"/>
      <c r="AZ81" s="312"/>
      <c r="BA81" s="493"/>
      <c r="BB81" s="492"/>
      <c r="BC81" s="381"/>
      <c r="BD81" s="373"/>
      <c r="BE81" s="373"/>
      <c r="BF81" s="373"/>
      <c r="BG81" s="385"/>
      <c r="BH81" s="381"/>
      <c r="BI81" s="373"/>
      <c r="BJ81" s="373"/>
      <c r="BK81" s="373"/>
      <c r="BL81" s="385"/>
      <c r="BM81" s="381"/>
      <c r="BN81" s="373"/>
      <c r="BO81" s="373"/>
      <c r="BP81" s="373"/>
      <c r="BQ81" s="385"/>
      <c r="BR81" s="381"/>
      <c r="BS81" s="373"/>
      <c r="BT81" s="373"/>
      <c r="BU81" s="373"/>
      <c r="BV81" s="374"/>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405" customFormat="true" ht="15" customHeight="true" x14ac:dyDescent="0.2">
      <c r="A82" s="121"/>
      <c r="B82" s="114"/>
      <c r="C82" s="102"/>
      <c r="D82" s="101"/>
      <c r="E82" s="101"/>
      <c r="F82" s="101"/>
      <c r="G82" s="100"/>
      <c r="H82" s="99"/>
      <c r="I82" s="101"/>
      <c r="J82" s="101"/>
      <c r="K82" s="101"/>
      <c r="L82" s="98"/>
      <c r="M82" s="102"/>
      <c r="N82" s="101"/>
      <c r="O82" s="101"/>
      <c r="P82" s="101"/>
      <c r="Q82" s="100"/>
      <c r="R82" s="99"/>
      <c r="S82" s="101"/>
      <c r="T82" s="101"/>
      <c r="U82" s="101"/>
      <c r="V82" s="98"/>
      <c r="W82" s="694"/>
      <c r="X82" s="694"/>
      <c r="Y82" s="694"/>
      <c r="Z82" s="694"/>
      <c r="AA82" s="694"/>
      <c r="AB82" s="694"/>
      <c r="AC82" s="694"/>
      <c r="AD82" s="694"/>
      <c r="AE82" s="694"/>
      <c r="AF82" s="694"/>
      <c r="AG82" s="694"/>
      <c r="AH82" s="694"/>
      <c r="AI82" s="694"/>
      <c r="AJ82" s="694"/>
      <c r="AK82" s="694"/>
      <c r="AL82" s="694"/>
      <c r="AM82" s="694"/>
      <c r="AN82" s="694"/>
      <c r="AO82" s="694"/>
      <c r="AP82" s="694"/>
      <c r="AQ82" s="694"/>
      <c r="AR82" s="694"/>
      <c r="AS82" s="694"/>
      <c r="AT82" s="694"/>
      <c r="AU82" s="694"/>
      <c r="AV82" s="694"/>
      <c r="AW82" s="694"/>
      <c r="AX82" s="694"/>
      <c r="AY82" s="694"/>
      <c r="AZ82" s="312"/>
      <c r="BA82" s="493"/>
      <c r="BB82" s="492"/>
      <c r="BC82" s="381"/>
      <c r="BD82" s="373"/>
      <c r="BE82" s="373"/>
      <c r="BF82" s="373"/>
      <c r="BG82" s="385"/>
      <c r="BH82" s="381"/>
      <c r="BI82" s="373"/>
      <c r="BJ82" s="373"/>
      <c r="BK82" s="373"/>
      <c r="BL82" s="385"/>
      <c r="BM82" s="381"/>
      <c r="BN82" s="373"/>
      <c r="BO82" s="373"/>
      <c r="BP82" s="373"/>
      <c r="BQ82" s="385"/>
      <c r="BR82" s="381"/>
      <c r="BS82" s="373"/>
      <c r="BT82" s="373"/>
      <c r="BU82" s="373"/>
      <c r="BV82" s="374"/>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405" customFormat="true" ht="15" customHeight="true" x14ac:dyDescent="0.2">
      <c r="A83" s="121"/>
      <c r="B83" s="114"/>
      <c r="C83" s="102"/>
      <c r="D83" s="101"/>
      <c r="E83" s="101"/>
      <c r="F83" s="101"/>
      <c r="G83" s="100"/>
      <c r="H83" s="99"/>
      <c r="I83" s="101"/>
      <c r="J83" s="101"/>
      <c r="K83" s="101"/>
      <c r="L83" s="98"/>
      <c r="M83" s="102"/>
      <c r="N83" s="101"/>
      <c r="O83" s="101"/>
      <c r="P83" s="101"/>
      <c r="Q83" s="100"/>
      <c r="R83" s="99"/>
      <c r="S83" s="101"/>
      <c r="T83" s="101"/>
      <c r="U83" s="101"/>
      <c r="V83" s="98"/>
      <c r="W83" s="694"/>
      <c r="X83" s="694"/>
      <c r="Y83" s="694"/>
      <c r="Z83" s="694"/>
      <c r="AA83" s="694"/>
      <c r="AB83" s="694"/>
      <c r="AC83" s="694"/>
      <c r="AD83" s="694"/>
      <c r="AE83" s="694"/>
      <c r="AF83" s="694"/>
      <c r="AG83" s="694"/>
      <c r="AH83" s="694"/>
      <c r="AI83" s="694"/>
      <c r="AJ83" s="694"/>
      <c r="AK83" s="694"/>
      <c r="AL83" s="694"/>
      <c r="AM83" s="694"/>
      <c r="AN83" s="694"/>
      <c r="AO83" s="694"/>
      <c r="AP83" s="694"/>
      <c r="AQ83" s="694"/>
      <c r="AR83" s="694"/>
      <c r="AS83" s="694"/>
      <c r="AT83" s="694"/>
      <c r="AU83" s="694"/>
      <c r="AV83" s="694"/>
      <c r="AW83" s="694"/>
      <c r="AX83" s="694"/>
      <c r="AY83" s="694"/>
      <c r="AZ83" s="312"/>
      <c r="BA83" s="493"/>
      <c r="BB83" s="492"/>
      <c r="BC83" s="381"/>
      <c r="BD83" s="373"/>
      <c r="BE83" s="373"/>
      <c r="BF83" s="373"/>
      <c r="BG83" s="385"/>
      <c r="BH83" s="381"/>
      <c r="BI83" s="373"/>
      <c r="BJ83" s="373"/>
      <c r="BK83" s="373"/>
      <c r="BL83" s="385"/>
      <c r="BM83" s="381"/>
      <c r="BN83" s="373"/>
      <c r="BO83" s="373"/>
      <c r="BP83" s="373"/>
      <c r="BQ83" s="385"/>
      <c r="BR83" s="381"/>
      <c r="BS83" s="373"/>
      <c r="BT83" s="373"/>
      <c r="BU83" s="373"/>
      <c r="BV83" s="374"/>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405" customFormat="true" ht="15" customHeight="true" x14ac:dyDescent="0.2">
      <c r="A84" s="121"/>
      <c r="B84" s="114"/>
      <c r="C84" s="102"/>
      <c r="D84" s="101"/>
      <c r="E84" s="101"/>
      <c r="F84" s="101"/>
      <c r="G84" s="100"/>
      <c r="H84" s="99"/>
      <c r="I84" s="101"/>
      <c r="J84" s="101"/>
      <c r="K84" s="101"/>
      <c r="L84" s="98"/>
      <c r="M84" s="102"/>
      <c r="N84" s="101"/>
      <c r="O84" s="101"/>
      <c r="P84" s="101"/>
      <c r="Q84" s="100"/>
      <c r="R84" s="99"/>
      <c r="S84" s="101"/>
      <c r="T84" s="101"/>
      <c r="U84" s="101"/>
      <c r="V84" s="98"/>
      <c r="W84" s="694"/>
      <c r="X84" s="694"/>
      <c r="Y84" s="694"/>
      <c r="Z84" s="694"/>
      <c r="AA84" s="694"/>
      <c r="AB84" s="694"/>
      <c r="AC84" s="694"/>
      <c r="AD84" s="694"/>
      <c r="AE84" s="694"/>
      <c r="AF84" s="694"/>
      <c r="AG84" s="694"/>
      <c r="AH84" s="694"/>
      <c r="AI84" s="694"/>
      <c r="AJ84" s="694"/>
      <c r="AK84" s="694"/>
      <c r="AL84" s="694"/>
      <c r="AM84" s="694"/>
      <c r="AN84" s="694"/>
      <c r="AO84" s="694"/>
      <c r="AP84" s="694"/>
      <c r="AQ84" s="694"/>
      <c r="AR84" s="694"/>
      <c r="AS84" s="694"/>
      <c r="AT84" s="694"/>
      <c r="AU84" s="694"/>
      <c r="AV84" s="694"/>
      <c r="AW84" s="694"/>
      <c r="AX84" s="694"/>
      <c r="AY84" s="694"/>
      <c r="AZ84" s="312"/>
      <c r="BA84" s="493"/>
      <c r="BB84" s="492"/>
      <c r="BC84" s="381"/>
      <c r="BD84" s="373"/>
      <c r="BE84" s="373"/>
      <c r="BF84" s="373"/>
      <c r="BG84" s="385"/>
      <c r="BH84" s="381"/>
      <c r="BI84" s="373"/>
      <c r="BJ84" s="373"/>
      <c r="BK84" s="373"/>
      <c r="BL84" s="385"/>
      <c r="BM84" s="381"/>
      <c r="BN84" s="373"/>
      <c r="BO84" s="373"/>
      <c r="BP84" s="373"/>
      <c r="BQ84" s="385"/>
      <c r="BR84" s="381"/>
      <c r="BS84" s="373"/>
      <c r="BT84" s="373"/>
      <c r="BU84" s="373"/>
      <c r="BV84" s="374"/>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405" customFormat="true" ht="15" customHeight="true" x14ac:dyDescent="0.2">
      <c r="A85" s="121"/>
      <c r="B85" s="114"/>
      <c r="C85" s="102"/>
      <c r="D85" s="101"/>
      <c r="E85" s="101"/>
      <c r="F85" s="101"/>
      <c r="G85" s="100"/>
      <c r="H85" s="99"/>
      <c r="I85" s="101"/>
      <c r="J85" s="101"/>
      <c r="K85" s="101"/>
      <c r="L85" s="98"/>
      <c r="M85" s="102"/>
      <c r="N85" s="101"/>
      <c r="O85" s="101"/>
      <c r="P85" s="101"/>
      <c r="Q85" s="100"/>
      <c r="R85" s="99"/>
      <c r="S85" s="101"/>
      <c r="T85" s="101"/>
      <c r="U85" s="101"/>
      <c r="V85" s="98"/>
      <c r="W85" s="694"/>
      <c r="X85" s="694"/>
      <c r="Y85" s="694"/>
      <c r="Z85" s="694"/>
      <c r="AA85" s="694"/>
      <c r="AB85" s="694"/>
      <c r="AC85" s="694"/>
      <c r="AD85" s="694"/>
      <c r="AE85" s="694"/>
      <c r="AF85" s="694"/>
      <c r="AG85" s="694"/>
      <c r="AH85" s="694"/>
      <c r="AI85" s="694"/>
      <c r="AJ85" s="694"/>
      <c r="AK85" s="694"/>
      <c r="AL85" s="694"/>
      <c r="AM85" s="694"/>
      <c r="AN85" s="694"/>
      <c r="AO85" s="694"/>
      <c r="AP85" s="694"/>
      <c r="AQ85" s="694"/>
      <c r="AR85" s="694"/>
      <c r="AS85" s="694"/>
      <c r="AT85" s="694"/>
      <c r="AU85" s="694"/>
      <c r="AV85" s="694"/>
      <c r="AW85" s="694"/>
      <c r="AX85" s="694"/>
      <c r="AY85" s="694"/>
      <c r="AZ85" s="312"/>
      <c r="BA85" s="493"/>
      <c r="BB85" s="492"/>
      <c r="BC85" s="381"/>
      <c r="BD85" s="373"/>
      <c r="BE85" s="373"/>
      <c r="BF85" s="373"/>
      <c r="BG85" s="385"/>
      <c r="BH85" s="381"/>
      <c r="BI85" s="373"/>
      <c r="BJ85" s="373"/>
      <c r="BK85" s="373"/>
      <c r="BL85" s="385"/>
      <c r="BM85" s="381"/>
      <c r="BN85" s="373"/>
      <c r="BO85" s="373"/>
      <c r="BP85" s="373"/>
      <c r="BQ85" s="385"/>
      <c r="BR85" s="381"/>
      <c r="BS85" s="373"/>
      <c r="BT85" s="373"/>
      <c r="BU85" s="373"/>
      <c r="BV85" s="374"/>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05" customFormat="true" ht="15" customHeight="true" x14ac:dyDescent="0.2">
      <c r="A86" s="121"/>
      <c r="B86" s="114"/>
      <c r="C86" s="90"/>
      <c r="D86" s="89"/>
      <c r="E86" s="89"/>
      <c r="F86" s="89"/>
      <c r="G86" s="88"/>
      <c r="H86" s="87"/>
      <c r="I86" s="89"/>
      <c r="J86" s="89"/>
      <c r="K86" s="89"/>
      <c r="L86" s="86"/>
      <c r="M86" s="90"/>
      <c r="N86" s="89"/>
      <c r="O86" s="89"/>
      <c r="P86" s="89"/>
      <c r="Q86" s="88"/>
      <c r="R86" s="87"/>
      <c r="S86" s="89"/>
      <c r="T86" s="89"/>
      <c r="U86" s="89"/>
      <c r="V86" s="86"/>
      <c r="W86" s="694"/>
      <c r="X86" s="694"/>
      <c r="Y86" s="694"/>
      <c r="Z86" s="694"/>
      <c r="AA86" s="694"/>
      <c r="AB86" s="694"/>
      <c r="AC86" s="694"/>
      <c r="AD86" s="694"/>
      <c r="AE86" s="694"/>
      <c r="AF86" s="694"/>
      <c r="AG86" s="694"/>
      <c r="AH86" s="694"/>
      <c r="AI86" s="694"/>
      <c r="AJ86" s="694"/>
      <c r="AK86" s="694"/>
      <c r="AL86" s="694"/>
      <c r="AM86" s="694"/>
      <c r="AN86" s="694"/>
      <c r="AO86" s="694"/>
      <c r="AP86" s="694"/>
      <c r="AQ86" s="694"/>
      <c r="AR86" s="694"/>
      <c r="AS86" s="694"/>
      <c r="AT86" s="694"/>
      <c r="AU86" s="694"/>
      <c r="AV86" s="694"/>
      <c r="AW86" s="694"/>
      <c r="AX86" s="694"/>
      <c r="AY86" s="694"/>
      <c r="AZ86" s="312"/>
      <c r="BA86" s="493"/>
      <c r="BB86" s="492"/>
      <c r="BC86" s="381"/>
      <c r="BD86" s="373"/>
      <c r="BE86" s="373"/>
      <c r="BF86" s="373"/>
      <c r="BG86" s="385"/>
      <c r="BH86" s="381"/>
      <c r="BI86" s="373"/>
      <c r="BJ86" s="373"/>
      <c r="BK86" s="373"/>
      <c r="BL86" s="385"/>
      <c r="BM86" s="381"/>
      <c r="BN86" s="373"/>
      <c r="BO86" s="373"/>
      <c r="BP86" s="373"/>
      <c r="BQ86" s="385"/>
      <c r="BR86" s="381"/>
      <c r="BS86" s="373"/>
      <c r="BT86" s="373"/>
      <c r="BU86" s="373"/>
      <c r="BV86" s="374"/>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05" customFormat="true" ht="15" customHeight="true" x14ac:dyDescent="0.2">
      <c r="A87" s="121"/>
      <c r="B87" s="114"/>
      <c r="C87" s="90"/>
      <c r="D87" s="89"/>
      <c r="E87" s="89"/>
      <c r="F87" s="89"/>
      <c r="G87" s="88"/>
      <c r="H87" s="87"/>
      <c r="I87" s="89"/>
      <c r="J87" s="89"/>
      <c r="K87" s="89"/>
      <c r="L87" s="86"/>
      <c r="M87" s="90"/>
      <c r="N87" s="89"/>
      <c r="O87" s="89"/>
      <c r="P87" s="89"/>
      <c r="Q87" s="88"/>
      <c r="R87" s="87"/>
      <c r="S87" s="89"/>
      <c r="T87" s="89"/>
      <c r="U87" s="89"/>
      <c r="V87" s="86"/>
      <c r="W87" s="694"/>
      <c r="X87" s="694"/>
      <c r="Y87" s="694"/>
      <c r="Z87" s="694"/>
      <c r="AA87" s="694"/>
      <c r="AB87" s="694"/>
      <c r="AC87" s="694"/>
      <c r="AD87" s="694"/>
      <c r="AE87" s="694"/>
      <c r="AF87" s="694"/>
      <c r="AG87" s="694"/>
      <c r="AH87" s="694"/>
      <c r="AI87" s="694"/>
      <c r="AJ87" s="694"/>
      <c r="AK87" s="694"/>
      <c r="AL87" s="694"/>
      <c r="AM87" s="694"/>
      <c r="AN87" s="694"/>
      <c r="AO87" s="694"/>
      <c r="AP87" s="694"/>
      <c r="AQ87" s="694"/>
      <c r="AR87" s="694"/>
      <c r="AS87" s="694"/>
      <c r="AT87" s="694"/>
      <c r="AU87" s="694"/>
      <c r="AV87" s="694"/>
      <c r="AW87" s="694"/>
      <c r="AX87" s="694"/>
      <c r="AY87" s="694"/>
      <c r="AZ87" s="312"/>
      <c r="BA87" s="493"/>
      <c r="BB87" s="492"/>
      <c r="BC87" s="381"/>
      <c r="BD87" s="373"/>
      <c r="BE87" s="373"/>
      <c r="BF87" s="373"/>
      <c r="BG87" s="385"/>
      <c r="BH87" s="381"/>
      <c r="BI87" s="373"/>
      <c r="BJ87" s="373"/>
      <c r="BK87" s="373"/>
      <c r="BL87" s="385"/>
      <c r="BM87" s="381"/>
      <c r="BN87" s="373"/>
      <c r="BO87" s="373"/>
      <c r="BP87" s="373"/>
      <c r="BQ87" s="385"/>
      <c r="BR87" s="381"/>
      <c r="BS87" s="373"/>
      <c r="BT87" s="373"/>
      <c r="BU87" s="373"/>
      <c r="BV87" s="374"/>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05" customFormat="true" ht="15" customHeight="true" x14ac:dyDescent="0.2">
      <c r="A88" s="121"/>
      <c r="B88" s="114"/>
      <c r="C88" s="90"/>
      <c r="D88" s="89"/>
      <c r="E88" s="89"/>
      <c r="F88" s="89"/>
      <c r="G88" s="88"/>
      <c r="H88" s="87"/>
      <c r="I88" s="89"/>
      <c r="J88" s="89"/>
      <c r="K88" s="89"/>
      <c r="L88" s="86"/>
      <c r="M88" s="90"/>
      <c r="N88" s="89"/>
      <c r="O88" s="89"/>
      <c r="P88" s="89"/>
      <c r="Q88" s="88"/>
      <c r="R88" s="87"/>
      <c r="S88" s="89"/>
      <c r="T88" s="89"/>
      <c r="U88" s="89"/>
      <c r="V88" s="86"/>
      <c r="W88" s="694"/>
      <c r="X88" s="694"/>
      <c r="Y88" s="694"/>
      <c r="Z88" s="694"/>
      <c r="AA88" s="694"/>
      <c r="AB88" s="694"/>
      <c r="AC88" s="694"/>
      <c r="AD88" s="694"/>
      <c r="AE88" s="694"/>
      <c r="AF88" s="694"/>
      <c r="AG88" s="694"/>
      <c r="AH88" s="694"/>
      <c r="AI88" s="694"/>
      <c r="AJ88" s="694"/>
      <c r="AK88" s="694"/>
      <c r="AL88" s="694"/>
      <c r="AM88" s="694"/>
      <c r="AN88" s="694"/>
      <c r="AO88" s="694"/>
      <c r="AP88" s="694"/>
      <c r="AQ88" s="694"/>
      <c r="AR88" s="694"/>
      <c r="AS88" s="694"/>
      <c r="AT88" s="694"/>
      <c r="AU88" s="694"/>
      <c r="AV88" s="694"/>
      <c r="AW88" s="694"/>
      <c r="AX88" s="694"/>
      <c r="AY88" s="694"/>
      <c r="AZ88" s="312"/>
      <c r="BA88" s="493"/>
      <c r="BB88" s="492"/>
      <c r="BC88" s="381"/>
      <c r="BD88" s="373"/>
      <c r="BE88" s="373"/>
      <c r="BF88" s="373"/>
      <c r="BG88" s="385"/>
      <c r="BH88" s="381"/>
      <c r="BI88" s="373"/>
      <c r="BJ88" s="373"/>
      <c r="BK88" s="373"/>
      <c r="BL88" s="385"/>
      <c r="BM88" s="381"/>
      <c r="BN88" s="373"/>
      <c r="BO88" s="373"/>
      <c r="BP88" s="373"/>
      <c r="BQ88" s="385"/>
      <c r="BR88" s="381"/>
      <c r="BS88" s="373"/>
      <c r="BT88" s="373"/>
      <c r="BU88" s="373"/>
      <c r="BV88" s="374"/>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05" customFormat="true" ht="15" customHeight="true" x14ac:dyDescent="0.2">
      <c r="A89" s="121"/>
      <c r="B89" s="114"/>
      <c r="C89" s="90"/>
      <c r="D89" s="89"/>
      <c r="E89" s="89"/>
      <c r="F89" s="89"/>
      <c r="G89" s="88"/>
      <c r="H89" s="87"/>
      <c r="I89" s="89"/>
      <c r="J89" s="89"/>
      <c r="K89" s="89"/>
      <c r="L89" s="86"/>
      <c r="M89" s="90"/>
      <c r="N89" s="89"/>
      <c r="O89" s="89"/>
      <c r="P89" s="89"/>
      <c r="Q89" s="88"/>
      <c r="R89" s="87"/>
      <c r="S89" s="89"/>
      <c r="T89" s="89"/>
      <c r="U89" s="89"/>
      <c r="V89" s="86"/>
      <c r="W89" s="694"/>
      <c r="X89" s="694"/>
      <c r="Y89" s="694"/>
      <c r="Z89" s="694"/>
      <c r="AA89" s="694"/>
      <c r="AB89" s="694"/>
      <c r="AC89" s="694"/>
      <c r="AD89" s="694"/>
      <c r="AE89" s="694"/>
      <c r="AF89" s="694"/>
      <c r="AG89" s="694"/>
      <c r="AH89" s="694"/>
      <c r="AI89" s="694"/>
      <c r="AJ89" s="694"/>
      <c r="AK89" s="694"/>
      <c r="AL89" s="694"/>
      <c r="AM89" s="694"/>
      <c r="AN89" s="694"/>
      <c r="AO89" s="694"/>
      <c r="AP89" s="694"/>
      <c r="AQ89" s="694"/>
      <c r="AR89" s="694"/>
      <c r="AS89" s="694"/>
      <c r="AT89" s="694"/>
      <c r="AU89" s="694"/>
      <c r="AV89" s="694"/>
      <c r="AW89" s="694"/>
      <c r="AX89" s="694"/>
      <c r="AY89" s="694"/>
      <c r="AZ89" s="312"/>
      <c r="BA89" s="493"/>
      <c r="BB89" s="492"/>
      <c r="BC89" s="381"/>
      <c r="BD89" s="373"/>
      <c r="BE89" s="373"/>
      <c r="BF89" s="373"/>
      <c r="BG89" s="385"/>
      <c r="BH89" s="381"/>
      <c r="BI89" s="373"/>
      <c r="BJ89" s="373"/>
      <c r="BK89" s="373"/>
      <c r="BL89" s="385"/>
      <c r="BM89" s="381"/>
      <c r="BN89" s="373"/>
      <c r="BO89" s="373"/>
      <c r="BP89" s="373"/>
      <c r="BQ89" s="385"/>
      <c r="BR89" s="381"/>
      <c r="BS89" s="373"/>
      <c r="BT89" s="373"/>
      <c r="BU89" s="373"/>
      <c r="BV89" s="374"/>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05" customFormat="true" ht="15" customHeight="true" x14ac:dyDescent="0.2">
      <c r="A90" s="121"/>
      <c r="B90" s="114"/>
      <c r="C90" s="90"/>
      <c r="D90" s="89"/>
      <c r="E90" s="89"/>
      <c r="F90" s="89"/>
      <c r="G90" s="88"/>
      <c r="H90" s="87"/>
      <c r="I90" s="89"/>
      <c r="J90" s="89"/>
      <c r="K90" s="89"/>
      <c r="L90" s="86"/>
      <c r="M90" s="90"/>
      <c r="N90" s="89"/>
      <c r="O90" s="89"/>
      <c r="P90" s="89"/>
      <c r="Q90" s="88"/>
      <c r="R90" s="87"/>
      <c r="S90" s="89"/>
      <c r="T90" s="89"/>
      <c r="U90" s="89"/>
      <c r="V90" s="86"/>
      <c r="W90" s="694"/>
      <c r="X90" s="694"/>
      <c r="Y90" s="694"/>
      <c r="Z90" s="694"/>
      <c r="AA90" s="694"/>
      <c r="AB90" s="694"/>
      <c r="AC90" s="694"/>
      <c r="AD90" s="694"/>
      <c r="AE90" s="694"/>
      <c r="AF90" s="694"/>
      <c r="AG90" s="694"/>
      <c r="AH90" s="694"/>
      <c r="AI90" s="694"/>
      <c r="AJ90" s="694"/>
      <c r="AK90" s="694"/>
      <c r="AL90" s="694"/>
      <c r="AM90" s="694"/>
      <c r="AN90" s="694"/>
      <c r="AO90" s="694"/>
      <c r="AP90" s="694"/>
      <c r="AQ90" s="694"/>
      <c r="AR90" s="694"/>
      <c r="AS90" s="694"/>
      <c r="AT90" s="694"/>
      <c r="AU90" s="694"/>
      <c r="AV90" s="694"/>
      <c r="AW90" s="694"/>
      <c r="AX90" s="694"/>
      <c r="AY90" s="694"/>
      <c r="AZ90" s="312"/>
      <c r="BA90" s="493"/>
      <c r="BB90" s="492"/>
      <c r="BC90" s="381"/>
      <c r="BD90" s="373"/>
      <c r="BE90" s="373"/>
      <c r="BF90" s="373"/>
      <c r="BG90" s="385"/>
      <c r="BH90" s="381"/>
      <c r="BI90" s="373"/>
      <c r="BJ90" s="373"/>
      <c r="BK90" s="373"/>
      <c r="BL90" s="385"/>
      <c r="BM90" s="381"/>
      <c r="BN90" s="373"/>
      <c r="BO90" s="373"/>
      <c r="BP90" s="373"/>
      <c r="BQ90" s="385"/>
      <c r="BR90" s="381"/>
      <c r="BS90" s="373"/>
      <c r="BT90" s="373"/>
      <c r="BU90" s="373"/>
      <c r="BV90" s="374"/>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05" customFormat="true" ht="15" customHeight="true" x14ac:dyDescent="0.2">
      <c r="A91" s="142"/>
      <c r="B91" s="113"/>
      <c r="C91" s="85"/>
      <c r="D91" s="92"/>
      <c r="E91" s="92"/>
      <c r="F91" s="92"/>
      <c r="G91" s="91"/>
      <c r="H91" s="84"/>
      <c r="I91" s="92"/>
      <c r="J91" s="92"/>
      <c r="K91" s="92"/>
      <c r="L91" s="83"/>
      <c r="M91" s="85"/>
      <c r="N91" s="92"/>
      <c r="O91" s="92"/>
      <c r="P91" s="92"/>
      <c r="Q91" s="91"/>
      <c r="R91" s="84"/>
      <c r="S91" s="92"/>
      <c r="T91" s="92"/>
      <c r="U91" s="92"/>
      <c r="V91" s="83"/>
      <c r="W91" s="694"/>
      <c r="X91" s="694"/>
      <c r="Y91" s="694"/>
      <c r="Z91" s="694"/>
      <c r="AA91" s="694"/>
      <c r="AB91" s="694"/>
      <c r="AC91" s="694"/>
      <c r="AD91" s="694"/>
      <c r="AE91" s="694"/>
      <c r="AF91" s="694"/>
      <c r="AG91" s="694"/>
      <c r="AH91" s="694"/>
      <c r="AI91" s="694"/>
      <c r="AJ91" s="694"/>
      <c r="AK91" s="694"/>
      <c r="AL91" s="694"/>
      <c r="AM91" s="694"/>
      <c r="AN91" s="694"/>
      <c r="AO91" s="694"/>
      <c r="AP91" s="694"/>
      <c r="AQ91" s="694"/>
      <c r="AR91" s="694"/>
      <c r="AS91" s="694"/>
      <c r="AT91" s="694"/>
      <c r="AU91" s="694"/>
      <c r="AV91" s="694"/>
      <c r="AW91" s="694"/>
      <c r="AX91" s="694"/>
      <c r="AY91" s="694"/>
      <c r="AZ91" s="312"/>
      <c r="BA91" s="493"/>
      <c r="BB91" s="492"/>
      <c r="BC91" s="381"/>
      <c r="BD91" s="373"/>
      <c r="BE91" s="373"/>
      <c r="BF91" s="373"/>
      <c r="BG91" s="385"/>
      <c r="BH91" s="381"/>
      <c r="BI91" s="373"/>
      <c r="BJ91" s="373"/>
      <c r="BK91" s="373"/>
      <c r="BL91" s="385"/>
      <c r="BM91" s="381"/>
      <c r="BN91" s="373"/>
      <c r="BO91" s="373"/>
      <c r="BP91" s="373"/>
      <c r="BQ91" s="385"/>
      <c r="BR91" s="381"/>
      <c r="BS91" s="373"/>
      <c r="BT91" s="373"/>
      <c r="BU91" s="373"/>
      <c r="BV91" s="374"/>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05" customFormat="true" ht="15" customHeight="true" x14ac:dyDescent="0.2">
      <c r="A92" s="142"/>
      <c r="B92" s="113"/>
      <c r="C92" s="85"/>
      <c r="D92" s="92"/>
      <c r="E92" s="92"/>
      <c r="F92" s="92"/>
      <c r="G92" s="91"/>
      <c r="H92" s="84"/>
      <c r="I92" s="92"/>
      <c r="J92" s="92"/>
      <c r="K92" s="92"/>
      <c r="L92" s="83"/>
      <c r="M92" s="85"/>
      <c r="N92" s="92"/>
      <c r="O92" s="92"/>
      <c r="P92" s="92"/>
      <c r="Q92" s="91"/>
      <c r="R92" s="84"/>
      <c r="S92" s="92"/>
      <c r="T92" s="92"/>
      <c r="U92" s="92"/>
      <c r="V92" s="83"/>
      <c r="W92" s="694"/>
      <c r="X92" s="694"/>
      <c r="Y92" s="694"/>
      <c r="Z92" s="694"/>
      <c r="AA92" s="694"/>
      <c r="AB92" s="694"/>
      <c r="AC92" s="694"/>
      <c r="AD92" s="694"/>
      <c r="AE92" s="694"/>
      <c r="AF92" s="694"/>
      <c r="AG92" s="694"/>
      <c r="AH92" s="694"/>
      <c r="AI92" s="694"/>
      <c r="AJ92" s="694"/>
      <c r="AK92" s="694"/>
      <c r="AL92" s="694"/>
      <c r="AM92" s="694"/>
      <c r="AN92" s="694"/>
      <c r="AO92" s="694"/>
      <c r="AP92" s="694"/>
      <c r="AQ92" s="694"/>
      <c r="AR92" s="694"/>
      <c r="AS92" s="694"/>
      <c r="AT92" s="694"/>
      <c r="AU92" s="694"/>
      <c r="AV92" s="694"/>
      <c r="AW92" s="694"/>
      <c r="AX92" s="694"/>
      <c r="AY92" s="694"/>
      <c r="AZ92" s="312"/>
      <c r="BA92" s="493"/>
      <c r="BB92" s="492"/>
      <c r="BC92" s="381"/>
      <c r="BD92" s="373"/>
      <c r="BE92" s="373"/>
      <c r="BF92" s="373"/>
      <c r="BG92" s="385"/>
      <c r="BH92" s="381"/>
      <c r="BI92" s="373"/>
      <c r="BJ92" s="373"/>
      <c r="BK92" s="373"/>
      <c r="BL92" s="385"/>
      <c r="BM92" s="381"/>
      <c r="BN92" s="373"/>
      <c r="BO92" s="373"/>
      <c r="BP92" s="373"/>
      <c r="BQ92" s="385"/>
      <c r="BR92" s="381"/>
      <c r="BS92" s="373"/>
      <c r="BT92" s="373"/>
      <c r="BU92" s="373"/>
      <c r="BV92" s="374"/>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05" customFormat="true" ht="15" customHeight="true" x14ac:dyDescent="0.2">
      <c r="A93" s="120"/>
      <c r="B93" s="112"/>
      <c r="C93" s="136"/>
      <c r="D93" s="135"/>
      <c r="E93" s="135"/>
      <c r="F93" s="135"/>
      <c r="G93" s="124"/>
      <c r="H93" s="126"/>
      <c r="I93" s="135"/>
      <c r="J93" s="135"/>
      <c r="K93" s="135"/>
      <c r="L93" s="130"/>
      <c r="M93" s="136"/>
      <c r="N93" s="135"/>
      <c r="O93" s="135"/>
      <c r="P93" s="135"/>
      <c r="Q93" s="124"/>
      <c r="R93" s="126"/>
      <c r="S93" s="135"/>
      <c r="T93" s="135"/>
      <c r="U93" s="135"/>
      <c r="V93" s="130"/>
      <c r="W93" s="694"/>
      <c r="X93" s="694"/>
      <c r="Y93" s="694"/>
      <c r="Z93" s="694"/>
      <c r="AA93" s="694"/>
      <c r="AB93" s="694"/>
      <c r="AC93" s="694"/>
      <c r="AD93" s="694"/>
      <c r="AE93" s="694"/>
      <c r="AF93" s="694"/>
      <c r="AG93" s="694"/>
      <c r="AH93" s="694"/>
      <c r="AI93" s="694"/>
      <c r="AJ93" s="694"/>
      <c r="AK93" s="694"/>
      <c r="AL93" s="694"/>
      <c r="AM93" s="694"/>
      <c r="AN93" s="694"/>
      <c r="AO93" s="694"/>
      <c r="AP93" s="694"/>
      <c r="AQ93" s="694"/>
      <c r="AR93" s="694"/>
      <c r="AS93" s="694"/>
      <c r="AT93" s="694"/>
      <c r="AU93" s="694"/>
      <c r="AV93" s="694"/>
      <c r="AW93" s="694"/>
      <c r="AX93" s="694"/>
      <c r="AY93" s="694"/>
      <c r="AZ93" s="312"/>
      <c r="BA93" s="493"/>
      <c r="BB93" s="492"/>
      <c r="BC93" s="381"/>
      <c r="BD93" s="373"/>
      <c r="BE93" s="373"/>
      <c r="BF93" s="373"/>
      <c r="BG93" s="385"/>
      <c r="BH93" s="381"/>
      <c r="BI93" s="373"/>
      <c r="BJ93" s="373"/>
      <c r="BK93" s="373"/>
      <c r="BL93" s="385"/>
      <c r="BM93" s="381"/>
      <c r="BN93" s="373"/>
      <c r="BO93" s="373"/>
      <c r="BP93" s="373"/>
      <c r="BQ93" s="385"/>
      <c r="BR93" s="381"/>
      <c r="BS93" s="373"/>
      <c r="BT93" s="373"/>
      <c r="BU93" s="373"/>
      <c r="BV93" s="374"/>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05" customFormat="true" ht="15" customHeight="true" x14ac:dyDescent="0.2">
      <c r="A94" s="57"/>
      <c r="B94" s="112"/>
      <c r="C94" s="136"/>
      <c r="D94" s="134"/>
      <c r="E94" s="134"/>
      <c r="F94" s="134"/>
      <c r="G94" s="123"/>
      <c r="H94" s="126"/>
      <c r="I94" s="134"/>
      <c r="J94" s="134"/>
      <c r="K94" s="134"/>
      <c r="L94" s="129"/>
      <c r="M94" s="136"/>
      <c r="N94" s="134"/>
      <c r="O94" s="134"/>
      <c r="P94" s="134"/>
      <c r="Q94" s="123"/>
      <c r="R94" s="126"/>
      <c r="S94" s="134"/>
      <c r="T94" s="134"/>
      <c r="U94" s="134"/>
      <c r="V94" s="129"/>
      <c r="W94" s="694"/>
      <c r="X94" s="694"/>
      <c r="Y94" s="694"/>
      <c r="Z94" s="694"/>
      <c r="AA94" s="694"/>
      <c r="AB94" s="694"/>
      <c r="AC94" s="694"/>
      <c r="AD94" s="694"/>
      <c r="AE94" s="694"/>
      <c r="AF94" s="694"/>
      <c r="AG94" s="694"/>
      <c r="AH94" s="694"/>
      <c r="AI94" s="694"/>
      <c r="AJ94" s="694"/>
      <c r="AK94" s="694"/>
      <c r="AL94" s="694"/>
      <c r="AM94" s="694"/>
      <c r="AN94" s="694"/>
      <c r="AO94" s="694"/>
      <c r="AP94" s="694"/>
      <c r="AQ94" s="694"/>
      <c r="AR94" s="694"/>
      <c r="AS94" s="694"/>
      <c r="AT94" s="694"/>
      <c r="AU94" s="694"/>
      <c r="AV94" s="694"/>
      <c r="AW94" s="694"/>
      <c r="AX94" s="694"/>
      <c r="AY94" s="694"/>
      <c r="AZ94" s="312"/>
      <c r="BA94" s="493"/>
      <c r="BB94" s="492"/>
      <c r="BC94" s="381"/>
      <c r="BD94" s="373"/>
      <c r="BE94" s="373"/>
      <c r="BF94" s="373"/>
      <c r="BG94" s="385"/>
      <c r="BH94" s="381"/>
      <c r="BI94" s="373"/>
      <c r="BJ94" s="373"/>
      <c r="BK94" s="373"/>
      <c r="BL94" s="385"/>
      <c r="BM94" s="381"/>
      <c r="BN94" s="373"/>
      <c r="BO94" s="373"/>
      <c r="BP94" s="373"/>
      <c r="BQ94" s="385"/>
      <c r="BR94" s="381"/>
      <c r="BS94" s="373"/>
      <c r="BT94" s="373"/>
      <c r="BU94" s="373"/>
      <c r="BV94" s="374"/>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05" customFormat="true" ht="15" customHeight="true" x14ac:dyDescent="0.2">
      <c r="A95" s="120"/>
      <c r="B95" s="111"/>
      <c r="C95" s="82"/>
      <c r="D95" s="81"/>
      <c r="E95" s="81"/>
      <c r="F95" s="81"/>
      <c r="G95" s="80"/>
      <c r="H95" s="79"/>
      <c r="I95" s="81"/>
      <c r="J95" s="81"/>
      <c r="K95" s="81"/>
      <c r="L95" s="78"/>
      <c r="M95" s="82"/>
      <c r="N95" s="81"/>
      <c r="O95" s="81"/>
      <c r="P95" s="81"/>
      <c r="Q95" s="80"/>
      <c r="R95" s="79"/>
      <c r="S95" s="81"/>
      <c r="T95" s="81"/>
      <c r="U95" s="81"/>
      <c r="V95" s="78"/>
      <c r="W95" s="694"/>
      <c r="X95" s="694"/>
      <c r="Y95" s="694"/>
      <c r="Z95" s="694"/>
      <c r="AA95" s="694"/>
      <c r="AB95" s="694"/>
      <c r="AC95" s="694"/>
      <c r="AD95" s="694"/>
      <c r="AE95" s="694"/>
      <c r="AF95" s="694"/>
      <c r="AG95" s="694"/>
      <c r="AH95" s="694"/>
      <c r="AI95" s="694"/>
      <c r="AJ95" s="694"/>
      <c r="AK95" s="694"/>
      <c r="AL95" s="694"/>
      <c r="AM95" s="694"/>
      <c r="AN95" s="694"/>
      <c r="AO95" s="694"/>
      <c r="AP95" s="694"/>
      <c r="AQ95" s="694"/>
      <c r="AR95" s="694"/>
      <c r="AS95" s="694"/>
      <c r="AT95" s="694"/>
      <c r="AU95" s="694"/>
      <c r="AV95" s="694"/>
      <c r="AW95" s="694"/>
      <c r="AX95" s="694"/>
      <c r="AY95" s="694"/>
      <c r="AZ95" s="312"/>
      <c r="BA95" s="493"/>
      <c r="BB95" s="492"/>
      <c r="BC95" s="381"/>
      <c r="BD95" s="373"/>
      <c r="BE95" s="373"/>
      <c r="BF95" s="373"/>
      <c r="BG95" s="385"/>
      <c r="BH95" s="381"/>
      <c r="BI95" s="373"/>
      <c r="BJ95" s="373"/>
      <c r="BK95" s="373"/>
      <c r="BL95" s="385"/>
      <c r="BM95" s="381"/>
      <c r="BN95" s="373"/>
      <c r="BO95" s="373"/>
      <c r="BP95" s="373"/>
      <c r="BQ95" s="385"/>
      <c r="BR95" s="381"/>
      <c r="BS95" s="373"/>
      <c r="BT95" s="373"/>
      <c r="BU95" s="373"/>
      <c r="BV95" s="374"/>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284" customFormat="true" ht="15" customHeight="true" x14ac:dyDescent="0.2">
      <c r="A96" s="57"/>
      <c r="B96" s="111"/>
      <c r="C96" s="82"/>
      <c r="D96" s="81"/>
      <c r="E96" s="81"/>
      <c r="F96" s="81"/>
      <c r="G96" s="80"/>
      <c r="H96" s="79"/>
      <c r="I96" s="81"/>
      <c r="J96" s="81"/>
      <c r="K96" s="81"/>
      <c r="L96" s="78"/>
      <c r="M96" s="82"/>
      <c r="N96" s="81"/>
      <c r="O96" s="81"/>
      <c r="P96" s="81"/>
      <c r="Q96" s="80"/>
      <c r="R96" s="79"/>
      <c r="S96" s="81"/>
      <c r="T96" s="81"/>
      <c r="U96" s="81"/>
      <c r="V96" s="78"/>
      <c r="W96" s="694"/>
      <c r="X96" s="694"/>
      <c r="Y96" s="694"/>
      <c r="Z96" s="694"/>
      <c r="AA96" s="694"/>
      <c r="AB96" s="694"/>
      <c r="AC96" s="694"/>
      <c r="AD96" s="694"/>
      <c r="AE96" s="694"/>
      <c r="AF96" s="694"/>
      <c r="AG96" s="694"/>
      <c r="AH96" s="694"/>
      <c r="AI96" s="694"/>
      <c r="AJ96" s="694"/>
      <c r="AK96" s="694"/>
      <c r="AL96" s="694"/>
      <c r="AM96" s="694"/>
      <c r="AN96" s="694"/>
      <c r="AO96" s="694"/>
      <c r="AP96" s="694"/>
      <c r="AQ96" s="694"/>
      <c r="AR96" s="694"/>
      <c r="AS96" s="694"/>
      <c r="AT96" s="694"/>
      <c r="AU96" s="694"/>
      <c r="AV96" s="694"/>
      <c r="AW96" s="694"/>
      <c r="AX96" s="694"/>
      <c r="AY96" s="694"/>
      <c r="AZ96" s="312"/>
      <c r="BA96" s="493"/>
      <c r="BB96" s="492"/>
      <c r="BC96" s="381"/>
      <c r="BD96" s="373"/>
      <c r="BE96" s="373"/>
      <c r="BF96" s="373"/>
      <c r="BG96" s="385"/>
      <c r="BH96" s="381"/>
      <c r="BI96" s="373"/>
      <c r="BJ96" s="373"/>
      <c r="BK96" s="373"/>
      <c r="BL96" s="385"/>
      <c r="BM96" s="381"/>
      <c r="BN96" s="373"/>
      <c r="BO96" s="373"/>
      <c r="BP96" s="373"/>
      <c r="BQ96" s="385"/>
      <c r="BR96" s="381"/>
      <c r="BS96" s="373"/>
      <c r="BT96" s="373"/>
      <c r="BU96" s="373"/>
      <c r="BV96" s="374"/>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284" customFormat="true" ht="15" customHeight="true" x14ac:dyDescent="0.2">
      <c r="A97" s="120"/>
      <c r="B97" s="111"/>
      <c r="C97" s="82"/>
      <c r="D97" s="81"/>
      <c r="E97" s="81"/>
      <c r="F97" s="81"/>
      <c r="G97" s="80"/>
      <c r="H97" s="79"/>
      <c r="I97" s="81"/>
      <c r="J97" s="81"/>
      <c r="K97" s="81"/>
      <c r="L97" s="78"/>
      <c r="M97" s="82"/>
      <c r="N97" s="81"/>
      <c r="O97" s="81"/>
      <c r="P97" s="81"/>
      <c r="Q97" s="80"/>
      <c r="R97" s="79"/>
      <c r="S97" s="81"/>
      <c r="T97" s="81"/>
      <c r="U97" s="81"/>
      <c r="V97" s="78"/>
      <c r="W97" s="694"/>
      <c r="X97" s="694"/>
      <c r="Y97" s="694"/>
      <c r="Z97" s="694"/>
      <c r="AA97" s="694"/>
      <c r="AB97" s="694"/>
      <c r="AC97" s="694"/>
      <c r="AD97" s="694"/>
      <c r="AE97" s="694"/>
      <c r="AF97" s="694"/>
      <c r="AG97" s="694"/>
      <c r="AH97" s="694"/>
      <c r="AI97" s="694"/>
      <c r="AJ97" s="694"/>
      <c r="AK97" s="694"/>
      <c r="AL97" s="694"/>
      <c r="AM97" s="694"/>
      <c r="AN97" s="694"/>
      <c r="AO97" s="694"/>
      <c r="AP97" s="694"/>
      <c r="AQ97" s="694"/>
      <c r="AR97" s="694"/>
      <c r="AS97" s="694"/>
      <c r="AT97" s="694"/>
      <c r="AU97" s="694"/>
      <c r="AV97" s="694"/>
      <c r="AW97" s="694"/>
      <c r="AX97" s="694"/>
      <c r="AY97" s="694"/>
      <c r="AZ97" s="312"/>
      <c r="BA97" s="493"/>
      <c r="BB97" s="492"/>
      <c r="BC97" s="381"/>
      <c r="BD97" s="373"/>
      <c r="BE97" s="373"/>
      <c r="BF97" s="373"/>
      <c r="BG97" s="385"/>
      <c r="BH97" s="381"/>
      <c r="BI97" s="373"/>
      <c r="BJ97" s="373"/>
      <c r="BK97" s="373"/>
      <c r="BL97" s="385"/>
      <c r="BM97" s="381"/>
      <c r="BN97" s="373"/>
      <c r="BO97" s="373"/>
      <c r="BP97" s="373"/>
      <c r="BQ97" s="385"/>
      <c r="BR97" s="381"/>
      <c r="BS97" s="373"/>
      <c r="BT97" s="373"/>
      <c r="BU97" s="373"/>
      <c r="BV97" s="374"/>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284" customFormat="true" ht="15" customHeight="true" x14ac:dyDescent="0.2">
      <c r="A98" s="57"/>
      <c r="B98" s="111"/>
      <c r="C98" s="82"/>
      <c r="D98" s="81"/>
      <c r="E98" s="81"/>
      <c r="F98" s="81"/>
      <c r="G98" s="80"/>
      <c r="H98" s="79"/>
      <c r="I98" s="81"/>
      <c r="J98" s="81"/>
      <c r="K98" s="81"/>
      <c r="L98" s="78"/>
      <c r="M98" s="82"/>
      <c r="N98" s="81"/>
      <c r="O98" s="81"/>
      <c r="P98" s="81"/>
      <c r="Q98" s="80"/>
      <c r="R98" s="79"/>
      <c r="S98" s="81"/>
      <c r="T98" s="81"/>
      <c r="U98" s="81"/>
      <c r="V98" s="78"/>
      <c r="W98" s="694"/>
      <c r="X98" s="694"/>
      <c r="Y98" s="694"/>
      <c r="Z98" s="694"/>
      <c r="AA98" s="694"/>
      <c r="AB98" s="694"/>
      <c r="AC98" s="694"/>
      <c r="AD98" s="694"/>
      <c r="AE98" s="694"/>
      <c r="AF98" s="694"/>
      <c r="AG98" s="694"/>
      <c r="AH98" s="694"/>
      <c r="AI98" s="694"/>
      <c r="AJ98" s="694"/>
      <c r="AK98" s="694"/>
      <c r="AL98" s="694"/>
      <c r="AM98" s="694"/>
      <c r="AN98" s="694"/>
      <c r="AO98" s="694"/>
      <c r="AP98" s="694"/>
      <c r="AQ98" s="694"/>
      <c r="AR98" s="694"/>
      <c r="AS98" s="694"/>
      <c r="AT98" s="694"/>
      <c r="AU98" s="694"/>
      <c r="AV98" s="694"/>
      <c r="AW98" s="694"/>
      <c r="AX98" s="694"/>
      <c r="AY98" s="694"/>
      <c r="AZ98" s="312"/>
      <c r="BA98" s="493"/>
      <c r="BB98" s="492"/>
      <c r="BC98" s="381"/>
      <c r="BD98" s="373"/>
      <c r="BE98" s="373"/>
      <c r="BF98" s="373"/>
      <c r="BG98" s="385"/>
      <c r="BH98" s="381"/>
      <c r="BI98" s="373"/>
      <c r="BJ98" s="373"/>
      <c r="BK98" s="373"/>
      <c r="BL98" s="385"/>
      <c r="BM98" s="381"/>
      <c r="BN98" s="373"/>
      <c r="BO98" s="373"/>
      <c r="BP98" s="373"/>
      <c r="BQ98" s="385"/>
      <c r="BR98" s="381"/>
      <c r="BS98" s="373"/>
      <c r="BT98" s="373"/>
      <c r="BU98" s="373"/>
      <c r="BV98" s="374"/>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284" customFormat="true" ht="15" customHeight="true" x14ac:dyDescent="0.2">
      <c r="A99" s="57"/>
      <c r="B99" s="111"/>
      <c r="C99" s="82"/>
      <c r="D99" s="81"/>
      <c r="E99" s="81"/>
      <c r="F99" s="81"/>
      <c r="G99" s="80"/>
      <c r="H99" s="79"/>
      <c r="I99" s="81"/>
      <c r="J99" s="81"/>
      <c r="K99" s="81"/>
      <c r="L99" s="78"/>
      <c r="M99" s="82"/>
      <c r="N99" s="81"/>
      <c r="O99" s="81"/>
      <c r="P99" s="81"/>
      <c r="Q99" s="80"/>
      <c r="R99" s="79"/>
      <c r="S99" s="81"/>
      <c r="T99" s="81"/>
      <c r="U99" s="81"/>
      <c r="V99" s="78"/>
      <c r="W99" s="694"/>
      <c r="X99" s="694"/>
      <c r="Y99" s="694"/>
      <c r="Z99" s="694"/>
      <c r="AA99" s="694"/>
      <c r="AB99" s="694"/>
      <c r="AC99" s="694"/>
      <c r="AD99" s="694"/>
      <c r="AE99" s="694"/>
      <c r="AF99" s="694"/>
      <c r="AG99" s="694"/>
      <c r="AH99" s="694"/>
      <c r="AI99" s="694"/>
      <c r="AJ99" s="694"/>
      <c r="AK99" s="694"/>
      <c r="AL99" s="694"/>
      <c r="AM99" s="694"/>
      <c r="AN99" s="694"/>
      <c r="AO99" s="694"/>
      <c r="AP99" s="694"/>
      <c r="AQ99" s="694"/>
      <c r="AR99" s="694"/>
      <c r="AS99" s="694"/>
      <c r="AT99" s="694"/>
      <c r="AU99" s="694"/>
      <c r="AV99" s="694"/>
      <c r="AW99" s="694"/>
      <c r="AX99" s="694"/>
      <c r="AY99" s="694"/>
      <c r="AZ99" s="312"/>
      <c r="BA99" s="493"/>
      <c r="BB99" s="492"/>
      <c r="BC99" s="381"/>
      <c r="BD99" s="373"/>
      <c r="BE99" s="373"/>
      <c r="BF99" s="373"/>
      <c r="BG99" s="385"/>
      <c r="BH99" s="381"/>
      <c r="BI99" s="373"/>
      <c r="BJ99" s="373"/>
      <c r="BK99" s="373"/>
      <c r="BL99" s="385"/>
      <c r="BM99" s="381"/>
      <c r="BN99" s="373"/>
      <c r="BO99" s="373"/>
      <c r="BP99" s="373"/>
      <c r="BQ99" s="385"/>
      <c r="BR99" s="381"/>
      <c r="BS99" s="373"/>
      <c r="BT99" s="373"/>
      <c r="BU99" s="373"/>
      <c r="BV99" s="374"/>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284" customFormat="true" ht="15" customHeight="true" x14ac:dyDescent="0.2">
      <c r="A100" s="57"/>
      <c r="B100" s="111"/>
      <c r="C100" s="82"/>
      <c r="D100" s="81"/>
      <c r="E100" s="81"/>
      <c r="F100" s="81"/>
      <c r="G100" s="80"/>
      <c r="H100" s="79"/>
      <c r="I100" s="81"/>
      <c r="J100" s="81"/>
      <c r="K100" s="81"/>
      <c r="L100" s="78"/>
      <c r="M100" s="82"/>
      <c r="N100" s="81"/>
      <c r="O100" s="81"/>
      <c r="P100" s="81"/>
      <c r="Q100" s="80"/>
      <c r="R100" s="79"/>
      <c r="S100" s="81"/>
      <c r="T100" s="81"/>
      <c r="U100" s="81"/>
      <c r="V100" s="78"/>
      <c r="W100" s="694"/>
      <c r="X100" s="694"/>
      <c r="Y100" s="694"/>
      <c r="Z100" s="694"/>
      <c r="AA100" s="694"/>
      <c r="AB100" s="694"/>
      <c r="AC100" s="694"/>
      <c r="AD100" s="694"/>
      <c r="AE100" s="694"/>
      <c r="AF100" s="694"/>
      <c r="AG100" s="694"/>
      <c r="AH100" s="694"/>
      <c r="AI100" s="694"/>
      <c r="AJ100" s="694"/>
      <c r="AK100" s="694"/>
      <c r="AL100" s="694"/>
      <c r="AM100" s="694"/>
      <c r="AN100" s="694"/>
      <c r="AO100" s="694"/>
      <c r="AP100" s="694"/>
      <c r="AQ100" s="694"/>
      <c r="AR100" s="694"/>
      <c r="AS100" s="694"/>
      <c r="AT100" s="694"/>
      <c r="AU100" s="694"/>
      <c r="AV100" s="694"/>
      <c r="AW100" s="694"/>
      <c r="AX100" s="694"/>
      <c r="AY100" s="694"/>
      <c r="AZ100" s="312"/>
      <c r="BA100" s="493"/>
      <c r="BB100" s="492"/>
      <c r="BC100" s="381"/>
      <c r="BD100" s="373"/>
      <c r="BE100" s="373"/>
      <c r="BF100" s="373"/>
      <c r="BG100" s="385"/>
      <c r="BH100" s="381"/>
      <c r="BI100" s="373"/>
      <c r="BJ100" s="373"/>
      <c r="BK100" s="373"/>
      <c r="BL100" s="385"/>
      <c r="BM100" s="381"/>
      <c r="BN100" s="373"/>
      <c r="BO100" s="373"/>
      <c r="BP100" s="373"/>
      <c r="BQ100" s="385"/>
      <c r="BR100" s="381"/>
      <c r="BS100" s="373"/>
      <c r="BT100" s="373"/>
      <c r="BU100" s="373"/>
      <c r="BV100" s="374"/>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284" customFormat="true" ht="15" customHeight="true" x14ac:dyDescent="0.2">
      <c r="A101" s="120"/>
      <c r="B101" s="111"/>
      <c r="C101" s="82"/>
      <c r="D101" s="81"/>
      <c r="E101" s="81"/>
      <c r="F101" s="81"/>
      <c r="G101" s="80"/>
      <c r="H101" s="79"/>
      <c r="I101" s="81"/>
      <c r="J101" s="81"/>
      <c r="K101" s="81"/>
      <c r="L101" s="78"/>
      <c r="M101" s="82"/>
      <c r="N101" s="81"/>
      <c r="O101" s="81"/>
      <c r="P101" s="81"/>
      <c r="Q101" s="80"/>
      <c r="R101" s="79"/>
      <c r="S101" s="81"/>
      <c r="T101" s="81"/>
      <c r="U101" s="81"/>
      <c r="V101" s="78"/>
      <c r="W101" s="694"/>
      <c r="X101" s="694"/>
      <c r="Y101" s="694"/>
      <c r="Z101" s="694"/>
      <c r="AA101" s="694"/>
      <c r="AB101" s="694"/>
      <c r="AC101" s="694"/>
      <c r="AD101" s="694"/>
      <c r="AE101" s="694"/>
      <c r="AF101" s="694"/>
      <c r="AG101" s="694"/>
      <c r="AH101" s="694"/>
      <c r="AI101" s="694"/>
      <c r="AJ101" s="694"/>
      <c r="AK101" s="694"/>
      <c r="AL101" s="694"/>
      <c r="AM101" s="694"/>
      <c r="AN101" s="694"/>
      <c r="AO101" s="694"/>
      <c r="AP101" s="694"/>
      <c r="AQ101" s="694"/>
      <c r="AR101" s="694"/>
      <c r="AS101" s="694"/>
      <c r="AT101" s="694"/>
      <c r="AU101" s="694"/>
      <c r="AV101" s="694"/>
      <c r="AW101" s="694"/>
      <c r="AX101" s="694"/>
      <c r="AY101" s="694"/>
      <c r="AZ101" s="312"/>
      <c r="BA101" s="493"/>
      <c r="BB101" s="492"/>
      <c r="BC101" s="381"/>
      <c r="BD101" s="373"/>
      <c r="BE101" s="373"/>
      <c r="BF101" s="373"/>
      <c r="BG101" s="385"/>
      <c r="BH101" s="381"/>
      <c r="BI101" s="373"/>
      <c r="BJ101" s="373"/>
      <c r="BK101" s="373"/>
      <c r="BL101" s="385"/>
      <c r="BM101" s="381"/>
      <c r="BN101" s="373"/>
      <c r="BO101" s="373"/>
      <c r="BP101" s="373"/>
      <c r="BQ101" s="385"/>
      <c r="BR101" s="381"/>
      <c r="BS101" s="373"/>
      <c r="BT101" s="373"/>
      <c r="BU101" s="373"/>
      <c r="BV101" s="374"/>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284" customFormat="true" ht="15" customHeight="true" x14ac:dyDescent="0.2">
      <c r="A102" s="57"/>
      <c r="B102" s="111"/>
      <c r="C102" s="82"/>
      <c r="D102" s="81"/>
      <c r="E102" s="81"/>
      <c r="F102" s="81"/>
      <c r="G102" s="80"/>
      <c r="H102" s="79"/>
      <c r="I102" s="81"/>
      <c r="J102" s="81"/>
      <c r="K102" s="81"/>
      <c r="L102" s="78"/>
      <c r="M102" s="82"/>
      <c r="N102" s="81"/>
      <c r="O102" s="81"/>
      <c r="P102" s="81"/>
      <c r="Q102" s="80"/>
      <c r="R102" s="79"/>
      <c r="S102" s="81"/>
      <c r="T102" s="81"/>
      <c r="U102" s="81"/>
      <c r="V102" s="78"/>
      <c r="W102" s="694"/>
      <c r="X102" s="694"/>
      <c r="Y102" s="694"/>
      <c r="Z102" s="694"/>
      <c r="AA102" s="694"/>
      <c r="AB102" s="694"/>
      <c r="AC102" s="694"/>
      <c r="AD102" s="694"/>
      <c r="AE102" s="694"/>
      <c r="AF102" s="694"/>
      <c r="AG102" s="694"/>
      <c r="AH102" s="694"/>
      <c r="AI102" s="694"/>
      <c r="AJ102" s="694"/>
      <c r="AK102" s="694"/>
      <c r="AL102" s="694"/>
      <c r="AM102" s="694"/>
      <c r="AN102" s="694"/>
      <c r="AO102" s="694"/>
      <c r="AP102" s="694"/>
      <c r="AQ102" s="694"/>
      <c r="AR102" s="694"/>
      <c r="AS102" s="694"/>
      <c r="AT102" s="694"/>
      <c r="AU102" s="694"/>
      <c r="AV102" s="694"/>
      <c r="AW102" s="694"/>
      <c r="AX102" s="694"/>
      <c r="AY102" s="694"/>
      <c r="AZ102" s="312"/>
      <c r="BA102" s="493"/>
      <c r="BB102" s="492"/>
      <c r="BC102" s="381"/>
      <c r="BD102" s="373"/>
      <c r="BE102" s="373"/>
      <c r="BF102" s="373"/>
      <c r="BG102" s="385"/>
      <c r="BH102" s="381"/>
      <c r="BI102" s="373"/>
      <c r="BJ102" s="373"/>
      <c r="BK102" s="373"/>
      <c r="BL102" s="385"/>
      <c r="BM102" s="381"/>
      <c r="BN102" s="373"/>
      <c r="BO102" s="373"/>
      <c r="BP102" s="373"/>
      <c r="BQ102" s="385"/>
      <c r="BR102" s="381"/>
      <c r="BS102" s="373"/>
      <c r="BT102" s="373"/>
      <c r="BU102" s="373"/>
      <c r="BV102" s="374"/>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284" customFormat="true" ht="15" customHeight="true" x14ac:dyDescent="0.2">
      <c r="A103" s="57"/>
      <c r="B103" s="111"/>
      <c r="C103" s="82"/>
      <c r="D103" s="81"/>
      <c r="E103" s="81"/>
      <c r="F103" s="81"/>
      <c r="G103" s="80"/>
      <c r="H103" s="79"/>
      <c r="I103" s="81"/>
      <c r="J103" s="81"/>
      <c r="K103" s="81"/>
      <c r="L103" s="78"/>
      <c r="M103" s="82"/>
      <c r="N103" s="81"/>
      <c r="O103" s="81"/>
      <c r="P103" s="81"/>
      <c r="Q103" s="80"/>
      <c r="R103" s="79"/>
      <c r="S103" s="81"/>
      <c r="T103" s="81"/>
      <c r="U103" s="81"/>
      <c r="V103" s="78"/>
      <c r="W103" s="694"/>
      <c r="X103" s="694"/>
      <c r="Y103" s="694"/>
      <c r="Z103" s="694"/>
      <c r="AA103" s="694"/>
      <c r="AB103" s="694"/>
      <c r="AC103" s="694"/>
      <c r="AD103" s="694"/>
      <c r="AE103" s="694"/>
      <c r="AF103" s="694"/>
      <c r="AG103" s="694"/>
      <c r="AH103" s="694"/>
      <c r="AI103" s="694"/>
      <c r="AJ103" s="694"/>
      <c r="AK103" s="694"/>
      <c r="AL103" s="694"/>
      <c r="AM103" s="694"/>
      <c r="AN103" s="694"/>
      <c r="AO103" s="694"/>
      <c r="AP103" s="694"/>
      <c r="AQ103" s="694"/>
      <c r="AR103" s="694"/>
      <c r="AS103" s="694"/>
      <c r="AT103" s="694"/>
      <c r="AU103" s="694"/>
      <c r="AV103" s="694"/>
      <c r="AW103" s="694"/>
      <c r="AX103" s="694"/>
      <c r="AY103" s="694"/>
      <c r="AZ103" s="312"/>
      <c r="BA103" s="493"/>
      <c r="BB103" s="492"/>
      <c r="BC103" s="381"/>
      <c r="BD103" s="373"/>
      <c r="BE103" s="373"/>
      <c r="BF103" s="373"/>
      <c r="BG103" s="385"/>
      <c r="BH103" s="381"/>
      <c r="BI103" s="373"/>
      <c r="BJ103" s="373"/>
      <c r="BK103" s="373"/>
      <c r="BL103" s="385"/>
      <c r="BM103" s="381"/>
      <c r="BN103" s="373"/>
      <c r="BO103" s="373"/>
      <c r="BP103" s="373"/>
      <c r="BQ103" s="385"/>
      <c r="BR103" s="381"/>
      <c r="BS103" s="373"/>
      <c r="BT103" s="373"/>
      <c r="BU103" s="373"/>
      <c r="BV103" s="374"/>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284" customFormat="true" ht="15" customHeight="true" x14ac:dyDescent="0.2">
      <c r="A104" s="57"/>
      <c r="B104" s="111"/>
      <c r="C104" s="82"/>
      <c r="D104" s="81"/>
      <c r="E104" s="81"/>
      <c r="F104" s="81"/>
      <c r="G104" s="80"/>
      <c r="H104" s="79"/>
      <c r="I104" s="81"/>
      <c r="J104" s="81"/>
      <c r="K104" s="81"/>
      <c r="L104" s="78"/>
      <c r="M104" s="82"/>
      <c r="N104" s="81"/>
      <c r="O104" s="81"/>
      <c r="P104" s="81"/>
      <c r="Q104" s="80"/>
      <c r="R104" s="79"/>
      <c r="S104" s="81"/>
      <c r="T104" s="81"/>
      <c r="U104" s="81"/>
      <c r="V104" s="78"/>
      <c r="W104" s="694"/>
      <c r="X104" s="694"/>
      <c r="Y104" s="694"/>
      <c r="Z104" s="694"/>
      <c r="AA104" s="694"/>
      <c r="AB104" s="694"/>
      <c r="AC104" s="694"/>
      <c r="AD104" s="694"/>
      <c r="AE104" s="694"/>
      <c r="AF104" s="694"/>
      <c r="AG104" s="694"/>
      <c r="AH104" s="694"/>
      <c r="AI104" s="694"/>
      <c r="AJ104" s="694"/>
      <c r="AK104" s="694"/>
      <c r="AL104" s="694"/>
      <c r="AM104" s="694"/>
      <c r="AN104" s="694"/>
      <c r="AO104" s="694"/>
      <c r="AP104" s="694"/>
      <c r="AQ104" s="694"/>
      <c r="AR104" s="694"/>
      <c r="AS104" s="694"/>
      <c r="AT104" s="694"/>
      <c r="AU104" s="694"/>
      <c r="AV104" s="694"/>
      <c r="AW104" s="694"/>
      <c r="AX104" s="694"/>
      <c r="AY104" s="694"/>
      <c r="AZ104" s="312"/>
      <c r="BA104" s="493"/>
      <c r="BB104" s="492"/>
      <c r="BC104" s="381"/>
      <c r="BD104" s="373"/>
      <c r="BE104" s="373"/>
      <c r="BF104" s="373"/>
      <c r="BG104" s="385"/>
      <c r="BH104" s="381"/>
      <c r="BI104" s="373"/>
      <c r="BJ104" s="373"/>
      <c r="BK104" s="373"/>
      <c r="BL104" s="385"/>
      <c r="BM104" s="381"/>
      <c r="BN104" s="373"/>
      <c r="BO104" s="373"/>
      <c r="BP104" s="373"/>
      <c r="BQ104" s="385"/>
      <c r="BR104" s="381"/>
      <c r="BS104" s="373"/>
      <c r="BT104" s="373"/>
      <c r="BU104" s="373"/>
      <c r="BV104" s="374"/>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284" customFormat="true" ht="15" customHeight="true" x14ac:dyDescent="0.2">
      <c r="A105" s="116"/>
      <c r="B105" s="110"/>
      <c r="C105" s="77"/>
      <c r="D105" s="76"/>
      <c r="E105" s="76"/>
      <c r="F105" s="76"/>
      <c r="G105" s="75"/>
      <c r="H105" s="74"/>
      <c r="I105" s="76"/>
      <c r="J105" s="76"/>
      <c r="K105" s="76"/>
      <c r="L105" s="73"/>
      <c r="M105" s="77"/>
      <c r="N105" s="76"/>
      <c r="O105" s="76"/>
      <c r="P105" s="76"/>
      <c r="Q105" s="75"/>
      <c r="R105" s="74"/>
      <c r="S105" s="76"/>
      <c r="T105" s="76"/>
      <c r="U105" s="76"/>
      <c r="V105" s="73"/>
      <c r="W105" s="694"/>
      <c r="X105" s="694"/>
      <c r="Y105" s="694"/>
      <c r="Z105" s="694"/>
      <c r="AA105" s="694"/>
      <c r="AB105" s="694"/>
      <c r="AC105" s="694"/>
      <c r="AD105" s="694"/>
      <c r="AE105" s="694"/>
      <c r="AF105" s="694"/>
      <c r="AG105" s="694"/>
      <c r="AH105" s="694"/>
      <c r="AI105" s="694"/>
      <c r="AJ105" s="694"/>
      <c r="AK105" s="694"/>
      <c r="AL105" s="694"/>
      <c r="AM105" s="694"/>
      <c r="AN105" s="694"/>
      <c r="AO105" s="694"/>
      <c r="AP105" s="694"/>
      <c r="AQ105" s="694"/>
      <c r="AR105" s="694"/>
      <c r="AS105" s="694"/>
      <c r="AT105" s="694"/>
      <c r="AU105" s="694"/>
      <c r="AV105" s="694"/>
      <c r="AW105" s="694"/>
      <c r="AX105" s="694"/>
      <c r="AY105" s="694"/>
      <c r="AZ105" s="312"/>
      <c r="BA105" s="493"/>
      <c r="BB105" s="492"/>
      <c r="BC105" s="384"/>
      <c r="BD105" s="383"/>
      <c r="BE105" s="383"/>
      <c r="BF105" s="383"/>
      <c r="BG105" s="387"/>
      <c r="BH105" s="384"/>
      <c r="BI105" s="383"/>
      <c r="BJ105" s="383"/>
      <c r="BK105" s="383"/>
      <c r="BL105" s="387"/>
      <c r="BM105" s="384"/>
      <c r="BN105" s="383"/>
      <c r="BO105" s="383"/>
      <c r="BP105" s="383"/>
      <c r="BQ105" s="387"/>
      <c r="BR105" s="384"/>
      <c r="BS105" s="383"/>
      <c r="BT105" s="383"/>
      <c r="BU105" s="383"/>
      <c r="BV105" s="386"/>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284" customFormat="true" ht="250.15" customHeight="true" x14ac:dyDescent="0.2">
      <c r="A106" s="406"/>
      <c r="B106" s="144"/>
      <c r="C106" s="143"/>
      <c r="D106" s="143"/>
      <c r="E106" s="143"/>
      <c r="F106" s="143"/>
      <c r="G106" s="143"/>
      <c r="H106" s="143"/>
      <c r="I106" s="143"/>
      <c r="J106" s="143"/>
      <c r="K106" s="143"/>
      <c r="L106" s="143"/>
      <c r="M106" s="143"/>
      <c r="N106" s="143"/>
      <c r="O106" s="143"/>
      <c r="P106" s="143"/>
      <c r="Q106" s="143"/>
      <c r="R106" s="143"/>
      <c r="S106" s="143"/>
      <c r="T106" s="143"/>
      <c r="U106" s="143"/>
      <c r="V106" s="143"/>
      <c r="W106" s="312"/>
      <c r="X106" s="312"/>
      <c r="Y106" s="312"/>
      <c r="Z106" s="312"/>
      <c r="AA106" s="312"/>
      <c r="AB106" s="312"/>
      <c r="AC106" s="312"/>
      <c r="AD106" s="312"/>
      <c r="AE106" s="312"/>
      <c r="AF106" s="312"/>
      <c r="AG106" s="312"/>
      <c r="AH106" s="312"/>
      <c r="AI106" s="312"/>
      <c r="AJ106" s="312"/>
      <c r="AK106" s="312"/>
      <c r="AL106" s="312"/>
      <c r="AM106" s="312"/>
      <c r="AN106" s="312"/>
      <c r="AO106" s="312"/>
      <c r="AP106" s="312"/>
      <c r="AQ106" s="312"/>
      <c r="AR106" s="312"/>
      <c r="AS106" s="312"/>
      <c r="AT106" s="312"/>
      <c r="AU106" s="312"/>
      <c r="AV106" s="312"/>
      <c r="AW106" s="312"/>
      <c r="AX106" s="312"/>
      <c r="AY106" s="312"/>
      <c r="AZ106" s="312"/>
      <c r="BA106" s="367"/>
      <c r="BB106" s="368"/>
      <c r="BC106" s="368"/>
      <c r="BD106" s="368"/>
      <c r="BE106" s="368"/>
      <c r="BF106" s="368"/>
      <c r="BG106" s="368"/>
      <c r="BH106" s="368"/>
      <c r="BI106" s="368"/>
      <c r="BJ106" s="368"/>
      <c r="BK106" s="368"/>
      <c r="BL106" s="368"/>
      <c r="BM106" s="368"/>
      <c r="BN106" s="368"/>
      <c r="BO106" s="368"/>
      <c r="BP106" s="368"/>
      <c r="BQ106" s="368"/>
      <c r="BR106" s="368"/>
      <c r="BS106" s="368"/>
      <c r="BT106" s="368"/>
      <c r="BU106" s="368"/>
      <c r="BV106" s="367"/>
      <c r="BW106" s="311"/>
      <c r="BX106" s="311"/>
      <c r="BY106" s="311"/>
      <c r="BZ106" s="311"/>
      <c r="CA106" s="311"/>
      <c r="CB106" s="311"/>
      <c r="CC106" s="311"/>
      <c r="CD106" s="311"/>
      <c r="CE106" s="311"/>
      <c r="CF106" s="311"/>
      <c r="CG106" s="311"/>
      <c r="CH106" s="311"/>
      <c r="CI106" s="311"/>
      <c r="CJ106" s="311"/>
      <c r="CK106" s="311"/>
      <c r="CL106" s="311"/>
      <c r="CM106" s="311"/>
      <c r="CN106" s="311"/>
      <c r="CO106" s="311"/>
      <c r="CP106" s="311"/>
      <c r="CQ106" s="311"/>
      <c r="CR106" s="311"/>
      <c r="CS106" s="311"/>
      <c r="CT106" s="311"/>
      <c r="CU106" s="311"/>
      <c r="CV106" s="311"/>
      <c r="CW106" s="311"/>
      <c r="CX106" s="311"/>
      <c r="CY106" s="311"/>
      <c r="CZ106" s="311"/>
    </row>
    <row r="107" s="264" customFormat="true" ht="18" customHeight="true" x14ac:dyDescent="0.2">
      <c r="A107" s="406"/>
      <c r="B107" s="265"/>
      <c r="C107" s="357"/>
      <c r="D107" s="357"/>
      <c r="E107" s="357"/>
      <c r="F107" s="357"/>
      <c r="G107" s="357"/>
      <c r="H107" s="357"/>
      <c r="I107" s="357"/>
      <c r="J107" s="357"/>
      <c r="K107" s="357"/>
      <c r="L107" s="357"/>
      <c r="M107" s="357"/>
      <c r="N107" s="357"/>
      <c r="O107" s="357"/>
      <c r="P107" s="357"/>
      <c r="Q107" s="357"/>
      <c r="R107" s="357"/>
      <c r="S107" s="357"/>
      <c r="T107" s="357"/>
      <c r="U107" s="357"/>
      <c r="V107" s="357"/>
      <c r="W107" s="307"/>
      <c r="X107" s="307"/>
      <c r="Y107" s="307"/>
      <c r="Z107" s="307"/>
      <c r="AA107" s="307"/>
      <c r="AB107" s="307"/>
      <c r="AC107" s="307"/>
      <c r="AD107" s="307"/>
      <c r="AE107" s="307"/>
      <c r="AF107" s="307"/>
      <c r="AG107" s="307"/>
      <c r="AH107" s="307"/>
      <c r="AI107" s="307"/>
      <c r="AJ107" s="307"/>
      <c r="AK107" s="307"/>
      <c r="AL107" s="307"/>
      <c r="AM107" s="307"/>
      <c r="AN107" s="307"/>
      <c r="AO107" s="307"/>
      <c r="AP107" s="307"/>
      <c r="AQ107" s="307"/>
      <c r="AR107" s="307"/>
      <c r="AS107" s="307"/>
      <c r="AT107" s="307"/>
      <c r="AU107" s="307"/>
      <c r="AV107" s="307"/>
      <c r="AW107" s="307"/>
      <c r="AX107" s="307"/>
      <c r="AY107" s="307"/>
      <c r="AZ107" s="307"/>
      <c r="BB107" s="28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row>
    <row r="108" s="264" customFormat="true" ht="22.5" customHeight="true" x14ac:dyDescent="0.35">
      <c r="A108" s="838" t="str">
        <f>A1026</f>
        <v>Burundi</v>
      </c>
      <c r="B108" s="839"/>
      <c r="C108" s="266"/>
      <c r="D108" s="266"/>
      <c r="E108" s="266"/>
      <c r="F108" s="266"/>
      <c r="G108" s="266"/>
      <c r="H108" s="266"/>
      <c r="I108" s="266"/>
      <c r="J108" s="266"/>
      <c r="K108" s="266"/>
      <c r="L108" s="266"/>
      <c r="M108" s="266"/>
      <c r="N108" s="266"/>
      <c r="O108" s="266"/>
      <c r="P108" s="266"/>
      <c r="Q108" s="266"/>
      <c r="R108" s="266"/>
      <c r="S108" s="266"/>
      <c r="T108" s="266"/>
      <c r="U108" s="266"/>
      <c r="W108" s="307"/>
      <c r="X108" s="307"/>
      <c r="Y108" s="307"/>
      <c r="Z108" s="307"/>
      <c r="AA108" s="307"/>
      <c r="AB108" s="307"/>
      <c r="AC108" s="307"/>
      <c r="AD108" s="307"/>
      <c r="AE108" s="307"/>
      <c r="AF108" s="307"/>
      <c r="AG108" s="307"/>
      <c r="AH108" s="307"/>
      <c r="AI108" s="307"/>
      <c r="AJ108" s="307"/>
      <c r="AK108" s="307"/>
      <c r="AL108" s="307"/>
      <c r="AM108" s="307"/>
      <c r="AN108" s="307"/>
      <c r="AO108" s="307"/>
      <c r="AP108" s="307"/>
      <c r="AQ108" s="307"/>
      <c r="AR108" s="307"/>
      <c r="AS108" s="307"/>
      <c r="AT108" s="307"/>
      <c r="AU108" s="307"/>
      <c r="AV108" s="307"/>
      <c r="AW108" s="307"/>
      <c r="AX108" s="307"/>
      <c r="AY108" s="307"/>
      <c r="AZ108" s="307"/>
      <c r="BB108" s="28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row>
    <row r="109" s="264" customFormat="true" ht="22.5" customHeight="true" x14ac:dyDescent="0.35">
      <c r="A109" s="291" t="str">
        <f>A1034</f>
        <v>2005</v>
      </c>
      <c r="B109" s="292"/>
      <c r="C109" s="266"/>
      <c r="D109" s="266"/>
      <c r="E109" s="266"/>
      <c r="F109" s="266"/>
      <c r="G109" s="266"/>
      <c r="H109" s="266"/>
      <c r="I109" s="266"/>
      <c r="J109" s="266"/>
      <c r="K109" s="266"/>
      <c r="L109" s="266"/>
      <c r="M109" s="266"/>
      <c r="N109" s="266"/>
      <c r="O109" s="266"/>
      <c r="P109" s="266"/>
      <c r="Q109" s="266"/>
      <c r="R109" s="266"/>
      <c r="S109" s="266"/>
      <c r="T109" s="266"/>
      <c r="U109" s="266"/>
      <c r="W109" s="307"/>
      <c r="X109" s="307"/>
      <c r="Y109" s="307"/>
      <c r="Z109" s="307"/>
      <c r="AA109" s="307"/>
      <c r="AB109" s="307"/>
      <c r="AC109" s="307"/>
      <c r="AD109" s="307"/>
      <c r="AE109" s="307"/>
      <c r="AF109" s="307"/>
      <c r="AG109" s="307"/>
      <c r="AH109" s="307"/>
      <c r="AI109" s="307"/>
      <c r="AJ109" s="307"/>
      <c r="AK109" s="307"/>
      <c r="AL109" s="307"/>
      <c r="AM109" s="307"/>
      <c r="AN109" s="307"/>
      <c r="AO109" s="307"/>
      <c r="AP109" s="307"/>
      <c r="AQ109" s="307"/>
      <c r="AR109" s="307"/>
      <c r="AS109" s="307"/>
      <c r="AT109" s="307"/>
      <c r="AU109" s="307"/>
      <c r="AV109" s="307"/>
      <c r="AW109" s="307"/>
      <c r="AX109" s="307"/>
      <c r="AY109" s="307"/>
      <c r="AZ109" s="307"/>
      <c r="BB109" s="28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row>
    <row r="110" s="264" customFormat="true" ht="22.5" customHeight="true" x14ac:dyDescent="0.35">
      <c r="A110" s="293" t="s">
        <v>98</v>
      </c>
      <c r="B110" s="294"/>
      <c r="C110" s="266"/>
      <c r="D110" s="266"/>
      <c r="E110" s="266"/>
      <c r="F110" s="266"/>
      <c r="G110" s="266"/>
      <c r="H110" s="266"/>
      <c r="I110" s="266"/>
      <c r="J110" s="266"/>
      <c r="K110" s="266"/>
      <c r="L110" s="266"/>
      <c r="M110" s="266"/>
      <c r="N110" s="266"/>
      <c r="O110" s="266"/>
      <c r="P110" s="266"/>
      <c r="Q110" s="266"/>
      <c r="R110" s="266"/>
      <c r="S110" s="266"/>
      <c r="T110" s="266"/>
      <c r="U110" s="266"/>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c r="AR110" s="307"/>
      <c r="AS110" s="307"/>
      <c r="AT110" s="307"/>
      <c r="AU110" s="307"/>
      <c r="AV110" s="307"/>
      <c r="AW110" s="307"/>
      <c r="AX110" s="307"/>
      <c r="AY110" s="307"/>
      <c r="AZ110" s="307"/>
      <c r="BB110" s="28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row>
    <row r="111" s="264" customFormat="true" ht="20.1" customHeight="true" x14ac:dyDescent="0.35">
      <c r="A111" s="295" t="s">
        <v>96</v>
      </c>
      <c r="B111" s="292"/>
      <c r="C111" s="266"/>
      <c r="D111" s="266"/>
      <c r="E111" s="266"/>
      <c r="F111" s="266"/>
      <c r="G111" s="266"/>
      <c r="H111" s="266"/>
      <c r="I111" s="266"/>
      <c r="J111" s="266"/>
      <c r="K111" s="266"/>
      <c r="L111" s="266"/>
      <c r="M111" s="266"/>
      <c r="N111" s="266"/>
      <c r="O111" s="266"/>
      <c r="P111" s="266"/>
      <c r="Q111" s="266"/>
      <c r="R111" s="266"/>
      <c r="S111" s="266"/>
      <c r="T111" s="266"/>
      <c r="U111" s="266"/>
      <c r="W111" s="307"/>
      <c r="X111" s="307"/>
      <c r="Y111" s="307"/>
      <c r="Z111" s="307"/>
      <c r="AA111" s="307"/>
      <c r="AB111" s="307"/>
      <c r="AC111" s="307"/>
      <c r="AD111" s="307"/>
      <c r="AE111" s="307"/>
      <c r="AF111" s="307"/>
      <c r="AG111" s="307"/>
      <c r="AH111" s="307"/>
      <c r="AI111" s="307"/>
      <c r="AJ111" s="307"/>
      <c r="AK111" s="307"/>
      <c r="AL111" s="307"/>
      <c r="AM111" s="307"/>
      <c r="AN111" s="307"/>
      <c r="AO111" s="307"/>
      <c r="AP111" s="307"/>
      <c r="AQ111" s="307"/>
      <c r="AR111" s="307"/>
      <c r="AS111" s="307"/>
      <c r="AT111" s="307"/>
      <c r="AU111" s="307"/>
      <c r="AV111" s="307"/>
      <c r="AW111" s="307"/>
      <c r="AX111" s="307"/>
      <c r="AY111" s="307"/>
      <c r="AZ111" s="307"/>
      <c r="BB111" s="28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row>
    <row r="112" s="264" customFormat="true" ht="15" customHeight="true" x14ac:dyDescent="0.2">
      <c r="A112" s="490" t="s">
        <v>97</v>
      </c>
      <c r="B112" s="318"/>
      <c r="C112" s="266"/>
      <c r="D112" s="266"/>
      <c r="E112" s="266"/>
      <c r="F112" s="266"/>
      <c r="G112" s="266"/>
      <c r="H112" s="266"/>
      <c r="I112" s="266"/>
      <c r="J112" s="266"/>
      <c r="K112" s="266"/>
      <c r="L112" s="266"/>
      <c r="M112" s="266"/>
      <c r="N112" s="266"/>
      <c r="O112" s="266"/>
      <c r="P112" s="266"/>
      <c r="Q112" s="266"/>
      <c r="R112" s="266"/>
      <c r="S112" s="266"/>
      <c r="T112" s="266"/>
      <c r="U112" s="266"/>
      <c r="W112" s="307"/>
      <c r="X112" s="307"/>
      <c r="Y112" s="307"/>
      <c r="Z112" s="307"/>
      <c r="AA112" s="307"/>
      <c r="AB112" s="307"/>
      <c r="AC112" s="307"/>
      <c r="AD112" s="307"/>
      <c r="AE112" s="307"/>
      <c r="AF112" s="307"/>
      <c r="AG112" s="307"/>
      <c r="AH112" s="307"/>
      <c r="AI112" s="307"/>
      <c r="AJ112" s="307"/>
      <c r="AK112" s="307"/>
      <c r="AL112" s="307"/>
      <c r="AM112" s="307"/>
      <c r="AN112" s="307"/>
      <c r="AO112" s="307"/>
      <c r="AP112" s="307"/>
      <c r="AQ112" s="307"/>
      <c r="AR112" s="307"/>
      <c r="AS112" s="307"/>
      <c r="AT112" s="307"/>
      <c r="AU112" s="307"/>
      <c r="AV112" s="307"/>
      <c r="AW112" s="307"/>
      <c r="AX112" s="307"/>
      <c r="AY112" s="307"/>
      <c r="AZ112" s="307"/>
      <c r="BB112" s="28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row>
    <row r="113" s="264" customFormat="true" ht="15" customHeight="true" x14ac:dyDescent="0.2">
      <c r="A113" s="299" t="s">
        <v>40</v>
      </c>
      <c r="B113" s="298"/>
      <c r="C113" s="266"/>
      <c r="D113" s="266"/>
      <c r="E113" s="266"/>
      <c r="F113" s="266"/>
      <c r="G113" s="266"/>
      <c r="H113" s="266"/>
      <c r="I113" s="266"/>
      <c r="J113" s="266"/>
      <c r="K113" s="266"/>
      <c r="L113" s="266"/>
      <c r="M113" s="266"/>
      <c r="N113" s="266"/>
      <c r="O113" s="266"/>
      <c r="P113" s="266"/>
      <c r="Q113" s="266"/>
      <c r="R113" s="266"/>
      <c r="S113" s="266"/>
      <c r="T113" s="266"/>
      <c r="U113" s="266"/>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B113" s="287"/>
      <c r="BW113" s="307"/>
      <c r="BX113" s="307"/>
      <c r="BY113" s="307"/>
      <c r="BZ113" s="307"/>
      <c r="CA113" s="307"/>
      <c r="CB113" s="307"/>
      <c r="CC113" s="307"/>
      <c r="CD113" s="307"/>
      <c r="CE113" s="307"/>
      <c r="CF113" s="307"/>
      <c r="CG113" s="307"/>
      <c r="CH113" s="307"/>
      <c r="CI113" s="307"/>
      <c r="CJ113" s="307"/>
      <c r="CK113" s="307"/>
      <c r="CL113" s="307"/>
      <c r="CM113" s="307"/>
      <c r="CN113" s="307"/>
      <c r="CO113" s="307"/>
      <c r="CP113" s="307"/>
      <c r="CQ113" s="307"/>
      <c r="CR113" s="307"/>
      <c r="CS113" s="307"/>
      <c r="CT113" s="307"/>
      <c r="CU113" s="307"/>
      <c r="CV113" s="307"/>
      <c r="CW113" s="307"/>
      <c r="CX113" s="307"/>
      <c r="CY113" s="307"/>
      <c r="CZ113" s="307"/>
    </row>
    <row r="114" s="264" customFormat="true" ht="15" customHeight="true" x14ac:dyDescent="0.2">
      <c r="A114" s="297" t="s">
        <v>39</v>
      </c>
      <c r="B114" s="298"/>
      <c r="C114" s="266"/>
      <c r="D114" s="266"/>
      <c r="E114" s="266"/>
      <c r="F114" s="266"/>
      <c r="G114" s="266"/>
      <c r="H114" s="266"/>
      <c r="I114" s="266"/>
      <c r="J114" s="266"/>
      <c r="K114" s="266"/>
      <c r="L114" s="266"/>
      <c r="M114" s="266"/>
      <c r="N114" s="266"/>
      <c r="O114" s="266"/>
      <c r="P114" s="266"/>
      <c r="Q114" s="266"/>
      <c r="R114" s="266"/>
      <c r="S114" s="266"/>
      <c r="T114" s="266"/>
      <c r="U114" s="266"/>
      <c r="W114" s="307"/>
      <c r="X114" s="307"/>
      <c r="Y114" s="307"/>
      <c r="Z114" s="307"/>
      <c r="AA114" s="307"/>
      <c r="AB114" s="307"/>
      <c r="AC114" s="307"/>
      <c r="AD114" s="307"/>
      <c r="AE114" s="307"/>
      <c r="AF114" s="307"/>
      <c r="AG114" s="307"/>
      <c r="AH114" s="307"/>
      <c r="AI114" s="307"/>
      <c r="AJ114" s="307"/>
      <c r="AK114" s="307"/>
      <c r="AL114" s="307"/>
      <c r="AM114" s="307"/>
      <c r="AN114" s="307"/>
      <c r="AO114" s="307"/>
      <c r="AP114" s="307"/>
      <c r="AQ114" s="307"/>
      <c r="AR114" s="307"/>
      <c r="AS114" s="307"/>
      <c r="AT114" s="307"/>
      <c r="AU114" s="307"/>
      <c r="AV114" s="307"/>
      <c r="AW114" s="307"/>
      <c r="AX114" s="307"/>
      <c r="AY114" s="307"/>
      <c r="AZ114" s="307"/>
      <c r="BB114" s="28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row>
    <row r="115" s="264" customFormat="true" ht="15" customHeight="true" x14ac:dyDescent="0.2">
      <c r="A115" s="297" t="s">
        <v>133</v>
      </c>
      <c r="B115" s="317" t="str">
        <f>A1025</f>
        <v>MICS05</v>
      </c>
      <c r="C115" s="266"/>
      <c r="D115" s="266"/>
      <c r="E115" s="266"/>
      <c r="F115" s="266"/>
      <c r="G115" s="266"/>
      <c r="H115" s="266"/>
      <c r="I115" s="266"/>
      <c r="J115" s="266"/>
      <c r="K115" s="266"/>
      <c r="L115" s="266"/>
      <c r="M115" s="266"/>
      <c r="N115" s="266"/>
      <c r="O115" s="266"/>
      <c r="P115" s="266"/>
      <c r="Q115" s="266"/>
      <c r="R115" s="266"/>
      <c r="S115" s="266"/>
      <c r="T115" s="266"/>
      <c r="U115" s="266"/>
      <c r="W115" s="307"/>
      <c r="X115" s="307"/>
      <c r="Y115" s="307"/>
      <c r="Z115" s="307"/>
      <c r="AA115" s="307"/>
      <c r="AB115" s="307"/>
      <c r="AC115" s="307"/>
      <c r="AD115" s="307"/>
      <c r="AE115" s="307"/>
      <c r="AF115" s="307"/>
      <c r="AG115" s="307"/>
      <c r="AH115" s="307"/>
      <c r="AI115" s="307"/>
      <c r="AJ115" s="307"/>
      <c r="AK115" s="307"/>
      <c r="AL115" s="307"/>
      <c r="AM115" s="307"/>
      <c r="AN115" s="307"/>
      <c r="AO115" s="307"/>
      <c r="AP115" s="307"/>
      <c r="AQ115" s="307"/>
      <c r="AR115" s="307"/>
      <c r="AS115" s="307"/>
      <c r="AT115" s="307"/>
      <c r="AU115" s="307"/>
      <c r="AV115" s="307"/>
      <c r="AW115" s="307"/>
      <c r="AX115" s="307"/>
      <c r="AY115" s="307"/>
      <c r="AZ115" s="307"/>
      <c r="BB115" s="28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row>
    <row r="116" s="264" customFormat="true" ht="15" customHeight="true" x14ac:dyDescent="0.2">
      <c r="A116" s="150" t="s">
        <v>166</v>
      </c>
      <c r="B116" s="149" t="s">
        <v>167</v>
      </c>
      <c r="C116" s="266"/>
      <c r="D116" s="266"/>
      <c r="E116" s="266"/>
      <c r="F116" s="266"/>
      <c r="G116" s="266"/>
      <c r="H116" s="266"/>
      <c r="I116" s="266"/>
      <c r="J116" s="266"/>
      <c r="K116" s="266"/>
      <c r="L116" s="266"/>
      <c r="M116" s="266"/>
      <c r="N116" s="266"/>
      <c r="O116" s="266"/>
      <c r="P116" s="266"/>
      <c r="Q116" s="266"/>
      <c r="R116" s="266"/>
      <c r="S116" s="266"/>
      <c r="T116" s="266"/>
      <c r="U116" s="266"/>
      <c r="W116" s="307"/>
      <c r="X116" s="307"/>
      <c r="Y116" s="307"/>
      <c r="Z116" s="307"/>
      <c r="AA116" s="307"/>
      <c r="AB116" s="307"/>
      <c r="AC116" s="307"/>
      <c r="AD116" s="307"/>
      <c r="AE116" s="307"/>
      <c r="AF116" s="307"/>
      <c r="AG116" s="307"/>
      <c r="AH116" s="307"/>
      <c r="AI116" s="307"/>
      <c r="AJ116" s="307"/>
      <c r="AK116" s="307"/>
      <c r="AL116" s="307"/>
      <c r="AM116" s="307"/>
      <c r="AN116" s="307"/>
      <c r="AO116" s="307"/>
      <c r="AP116" s="307"/>
      <c r="AQ116" s="307"/>
      <c r="AR116" s="307"/>
      <c r="AS116" s="307"/>
      <c r="AT116" s="307"/>
      <c r="AU116" s="307"/>
      <c r="AV116" s="307"/>
      <c r="AW116" s="307"/>
      <c r="AX116" s="307"/>
      <c r="AY116" s="307"/>
      <c r="AZ116" s="307"/>
      <c r="BB116" s="28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row>
    <row r="117" s="264" customFormat="true" ht="15" customHeight="true" x14ac:dyDescent="0.2">
      <c r="A117" s="150" t="str">
        <f>B1029</f>
        <v/>
      </c>
      <c r="B117" s="148"/>
      <c r="C117" s="266"/>
      <c r="D117" s="266"/>
      <c r="E117" s="266"/>
      <c r="F117" s="266"/>
      <c r="G117" s="266"/>
      <c r="H117" s="266"/>
      <c r="I117" s="266"/>
      <c r="J117" s="266"/>
      <c r="K117" s="266"/>
      <c r="L117" s="266"/>
      <c r="M117" s="266"/>
      <c r="N117" s="266"/>
      <c r="O117" s="266"/>
      <c r="P117" s="266"/>
      <c r="Q117" s="266"/>
      <c r="R117" s="266"/>
      <c r="S117" s="266"/>
      <c r="T117" s="266"/>
      <c r="U117" s="266"/>
      <c r="W117" s="307"/>
      <c r="X117" s="307"/>
      <c r="Y117" s="307"/>
      <c r="Z117" s="307"/>
      <c r="AA117" s="307"/>
      <c r="AB117" s="307"/>
      <c r="AC117" s="307"/>
      <c r="AD117" s="307"/>
      <c r="AE117" s="307"/>
      <c r="AF117" s="307"/>
      <c r="AG117" s="307"/>
      <c r="AH117" s="307"/>
      <c r="AI117" s="307"/>
      <c r="AJ117" s="307"/>
      <c r="AK117" s="307"/>
      <c r="AL117" s="307"/>
      <c r="AM117" s="307"/>
      <c r="AN117" s="307"/>
      <c r="AO117" s="307"/>
      <c r="AP117" s="307"/>
      <c r="AQ117" s="307"/>
      <c r="AR117" s="307"/>
      <c r="AS117" s="307"/>
      <c r="AT117" s="307"/>
      <c r="AU117" s="307"/>
      <c r="AV117" s="307"/>
      <c r="AW117" s="307"/>
      <c r="AX117" s="307"/>
      <c r="AY117" s="307"/>
      <c r="AZ117" s="307"/>
      <c r="BB117" s="28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row>
    <row r="118" s="264" customFormat="true" ht="21" customHeight="true" x14ac:dyDescent="0.2">
      <c r="A118" s="147"/>
      <c r="B118" s="149"/>
      <c r="C118" s="266"/>
      <c r="D118" s="266"/>
      <c r="E118" s="266"/>
      <c r="F118" s="266"/>
      <c r="G118" s="266"/>
      <c r="H118" s="266"/>
      <c r="I118" s="266"/>
      <c r="J118" s="266"/>
      <c r="K118" s="266"/>
      <c r="L118" s="266"/>
      <c r="M118" s="266"/>
      <c r="N118" s="266"/>
      <c r="O118" s="266"/>
      <c r="P118" s="266"/>
      <c r="Q118" s="266"/>
      <c r="R118" s="266"/>
      <c r="S118" s="266"/>
      <c r="T118" s="266"/>
      <c r="U118" s="266"/>
      <c r="W118" s="307"/>
      <c r="X118" s="307"/>
      <c r="Y118" s="307"/>
      <c r="Z118" s="307"/>
      <c r="AA118" s="307"/>
      <c r="AB118" s="307"/>
      <c r="AC118" s="307"/>
      <c r="AD118" s="307"/>
      <c r="AE118" s="307"/>
      <c r="AF118" s="307"/>
      <c r="AG118" s="307"/>
      <c r="AH118" s="307"/>
      <c r="AI118" s="307"/>
      <c r="AJ118" s="307"/>
      <c r="AK118" s="307"/>
      <c r="AL118" s="307"/>
      <c r="AM118" s="307"/>
      <c r="AN118" s="307"/>
      <c r="AO118" s="307"/>
      <c r="AP118" s="307"/>
      <c r="AQ118" s="307"/>
      <c r="AR118" s="307"/>
      <c r="AS118" s="307"/>
      <c r="AT118" s="307"/>
      <c r="AU118" s="307"/>
      <c r="AV118" s="307"/>
      <c r="AW118" s="307"/>
      <c r="AX118" s="307"/>
      <c r="AY118" s="307"/>
      <c r="AZ118" s="307"/>
      <c r="BB118" s="28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row>
    <row r="119" s="264" customFormat="true" ht="15" customHeight="true" x14ac:dyDescent="0.2">
      <c r="A119" s="146"/>
      <c r="B119" s="145"/>
      <c r="C119" s="266"/>
      <c r="D119" s="266"/>
      <c r="E119" s="266"/>
      <c r="F119" s="266"/>
      <c r="G119" s="266"/>
      <c r="H119" s="266"/>
      <c r="I119" s="266"/>
      <c r="J119" s="266"/>
      <c r="K119" s="266"/>
      <c r="L119" s="266"/>
      <c r="M119" s="266"/>
      <c r="N119" s="266"/>
      <c r="O119" s="266"/>
      <c r="P119" s="266"/>
      <c r="Q119" s="266"/>
      <c r="R119" s="266"/>
      <c r="S119" s="266"/>
      <c r="T119" s="266"/>
      <c r="U119" s="266"/>
      <c r="W119" s="307"/>
      <c r="X119" s="307"/>
      <c r="Y119" s="307"/>
      <c r="Z119" s="307"/>
      <c r="AA119" s="307"/>
      <c r="AB119" s="307"/>
      <c r="AC119" s="307"/>
      <c r="AD119" s="307"/>
      <c r="AE119" s="307"/>
      <c r="AF119" s="307"/>
      <c r="AG119" s="307"/>
      <c r="AH119" s="307"/>
      <c r="AI119" s="307"/>
      <c r="AJ119" s="307"/>
      <c r="AK119" s="307"/>
      <c r="AL119" s="307"/>
      <c r="AM119" s="307"/>
      <c r="AN119" s="307"/>
      <c r="AO119" s="307"/>
      <c r="AP119" s="307"/>
      <c r="AQ119" s="307"/>
      <c r="AR119" s="307"/>
      <c r="AS119" s="307"/>
      <c r="AT119" s="307"/>
      <c r="AU119" s="307"/>
      <c r="AV119" s="307"/>
      <c r="AW119" s="307"/>
      <c r="AX119" s="307"/>
      <c r="AY119" s="307"/>
      <c r="AZ119" s="307"/>
      <c r="BB119" s="28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row>
    <row r="120" s="405" customFormat="true" ht="15" customHeight="true" x14ac:dyDescent="0.2">
      <c r="A120" s="269" t="s">
        <v>98</v>
      </c>
      <c r="B120" s="303"/>
      <c r="C120" s="830" t="s">
        <v>114</v>
      </c>
      <c r="D120" s="831"/>
      <c r="E120" s="831"/>
      <c r="F120" s="831"/>
      <c r="G120" s="832"/>
      <c r="H120" s="833" t="s">
        <v>38</v>
      </c>
      <c r="I120" s="822"/>
      <c r="J120" s="822"/>
      <c r="K120" s="822"/>
      <c r="L120" s="824"/>
      <c r="M120" s="812" t="s">
        <v>37</v>
      </c>
      <c r="N120" s="813"/>
      <c r="O120" s="813"/>
      <c r="P120" s="813"/>
      <c r="Q120" s="814"/>
      <c r="R120" s="16" t="s">
        <v>137</v>
      </c>
      <c r="S120" s="366"/>
      <c r="T120" s="366"/>
      <c r="U120" s="366"/>
      <c r="V120" s="366"/>
      <c r="W120" s="376"/>
      <c r="X120" s="694"/>
      <c r="Y120" s="694"/>
      <c r="Z120" s="694"/>
      <c r="AA120" s="694"/>
      <c r="AB120" s="694"/>
      <c r="AC120" s="694"/>
      <c r="AD120" s="694"/>
      <c r="AE120" s="694"/>
      <c r="AF120" s="694"/>
      <c r="AG120" s="694"/>
      <c r="AH120" s="694"/>
      <c r="AI120" s="694"/>
      <c r="AJ120" s="694"/>
      <c r="AK120" s="694"/>
      <c r="AL120" s="694"/>
      <c r="AM120" s="694"/>
      <c r="AN120" s="694"/>
      <c r="AO120" s="694"/>
      <c r="AP120" s="694"/>
      <c r="AQ120" s="694"/>
      <c r="AR120" s="694"/>
      <c r="AS120" s="694"/>
      <c r="AT120" s="694"/>
      <c r="AU120" s="694"/>
      <c r="AV120" s="694"/>
      <c r="AW120" s="694"/>
      <c r="AX120" s="694"/>
      <c r="AY120" s="694"/>
      <c r="AZ120" s="312"/>
      <c r="BA120" s="313" t="s">
        <v>128</v>
      </c>
      <c r="BB120" s="269" t="s">
        <v>98</v>
      </c>
      <c r="BC120" s="812" t="s">
        <v>114</v>
      </c>
      <c r="BD120" s="813"/>
      <c r="BE120" s="813"/>
      <c r="BF120" s="813"/>
      <c r="BG120" s="819"/>
      <c r="BH120" s="812" t="s">
        <v>38</v>
      </c>
      <c r="BI120" s="813"/>
      <c r="BJ120" s="813"/>
      <c r="BK120" s="813"/>
      <c r="BL120" s="819"/>
      <c r="BM120" s="812" t="s">
        <v>37</v>
      </c>
      <c r="BN120" s="813"/>
      <c r="BO120" s="813"/>
      <c r="BP120" s="813"/>
      <c r="BQ120" s="814"/>
      <c r="BR120" s="15" t="s">
        <v>137</v>
      </c>
      <c r="BS120" s="366"/>
      <c r="BT120" s="366"/>
      <c r="BU120" s="366"/>
      <c r="BV120" s="366"/>
      <c r="BW120" s="4"/>
      <c r="BX120" s="4"/>
      <c r="BY120" s="4"/>
      <c r="BZ120" s="311"/>
      <c r="CA120" s="311"/>
      <c r="CB120" s="311"/>
      <c r="CC120" s="311"/>
      <c r="CD120" s="311"/>
      <c r="CE120" s="311"/>
      <c r="CF120" s="311"/>
      <c r="CG120" s="311"/>
      <c r="CH120" s="311"/>
      <c r="CI120" s="311"/>
      <c r="CJ120" s="311"/>
      <c r="CK120" s="311"/>
      <c r="CL120" s="311"/>
      <c r="CM120" s="311"/>
      <c r="CN120" s="311"/>
      <c r="CO120" s="311"/>
      <c r="CP120" s="311"/>
      <c r="CQ120" s="311"/>
      <c r="CR120" s="311"/>
      <c r="CS120" s="311"/>
      <c r="CT120" s="311"/>
      <c r="CU120" s="311"/>
      <c r="CV120" s="311"/>
      <c r="CW120" s="311"/>
      <c r="CX120" s="311"/>
      <c r="CY120" s="311"/>
      <c r="CZ120" s="311"/>
    </row>
    <row r="121" s="405" customFormat="true" ht="12.75" x14ac:dyDescent="0.2">
      <c r="A121" s="301" t="s">
        <v>87</v>
      </c>
      <c r="B121" s="335"/>
      <c r="C121" s="358" t="s">
        <v>0</v>
      </c>
      <c r="D121" s="485" t="s">
        <v>1</v>
      </c>
      <c r="E121" s="485" t="s">
        <v>2</v>
      </c>
      <c r="F121" s="485" t="s">
        <v>3</v>
      </c>
      <c r="G121" s="486" t="s">
        <v>4</v>
      </c>
      <c r="H121" s="340" t="s">
        <v>0</v>
      </c>
      <c r="I121" s="488" t="s">
        <v>1</v>
      </c>
      <c r="J121" s="488" t="s">
        <v>2</v>
      </c>
      <c r="K121" s="488" t="s">
        <v>3</v>
      </c>
      <c r="L121" s="489" t="s">
        <v>4</v>
      </c>
      <c r="M121" s="341" t="s">
        <v>0</v>
      </c>
      <c r="N121" s="488" t="s">
        <v>1</v>
      </c>
      <c r="O121" s="488" t="s">
        <v>2</v>
      </c>
      <c r="P121" s="488" t="s">
        <v>3</v>
      </c>
      <c r="Q121" s="484" t="s">
        <v>4</v>
      </c>
      <c r="R121" s="340" t="s">
        <v>146</v>
      </c>
      <c r="S121" s="488" t="s">
        <v>147</v>
      </c>
      <c r="T121" s="488" t="s">
        <v>148</v>
      </c>
      <c r="U121" s="488" t="s">
        <v>149</v>
      </c>
      <c r="V121" s="489" t="s">
        <v>150</v>
      </c>
      <c r="W121" s="694"/>
      <c r="X121" s="694"/>
      <c r="Y121" s="694"/>
      <c r="Z121" s="694"/>
      <c r="AA121" s="694"/>
      <c r="AB121" s="694"/>
      <c r="AC121" s="694"/>
      <c r="AD121" s="694"/>
      <c r="AE121" s="694"/>
      <c r="AF121" s="694"/>
      <c r="AG121" s="694"/>
      <c r="AH121" s="694"/>
      <c r="AI121" s="694"/>
      <c r="AJ121" s="694"/>
      <c r="AK121" s="694"/>
      <c r="AL121" s="694"/>
      <c r="AM121" s="694"/>
      <c r="AN121" s="694"/>
      <c r="AO121" s="694"/>
      <c r="AP121" s="694"/>
      <c r="AQ121" s="694"/>
      <c r="AR121" s="694"/>
      <c r="AS121" s="694"/>
      <c r="AT121" s="694"/>
      <c r="AU121" s="694"/>
      <c r="AV121" s="694"/>
      <c r="AW121" s="694"/>
      <c r="AX121" s="694"/>
      <c r="AY121" s="694"/>
      <c r="AZ121" s="312"/>
      <c r="BA121" s="301" t="s">
        <v>116</v>
      </c>
      <c r="BB121" s="300"/>
      <c r="BC121" s="388" t="s">
        <v>0</v>
      </c>
      <c r="BD121" s="446" t="s">
        <v>1</v>
      </c>
      <c r="BE121" s="446" t="s">
        <v>2</v>
      </c>
      <c r="BF121" s="446" t="s">
        <v>3</v>
      </c>
      <c r="BG121" s="389" t="s">
        <v>4</v>
      </c>
      <c r="BH121" s="388" t="s">
        <v>0</v>
      </c>
      <c r="BI121" s="446" t="s">
        <v>1</v>
      </c>
      <c r="BJ121" s="446" t="s">
        <v>2</v>
      </c>
      <c r="BK121" s="446" t="s">
        <v>3</v>
      </c>
      <c r="BL121" s="389" t="s">
        <v>4</v>
      </c>
      <c r="BM121" s="388" t="s">
        <v>0</v>
      </c>
      <c r="BN121" s="446" t="s">
        <v>1</v>
      </c>
      <c r="BO121" s="446" t="s">
        <v>2</v>
      </c>
      <c r="BP121" s="446" t="s">
        <v>3</v>
      </c>
      <c r="BQ121" s="389" t="s">
        <v>4</v>
      </c>
      <c r="BR121" s="388" t="s">
        <v>146</v>
      </c>
      <c r="BS121" s="446" t="s">
        <v>147</v>
      </c>
      <c r="BT121" s="446" t="s">
        <v>148</v>
      </c>
      <c r="BU121" s="446" t="s">
        <v>149</v>
      </c>
      <c r="BV121" s="447" t="s">
        <v>150</v>
      </c>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c r="CT121" s="152"/>
      <c r="CU121" s="152"/>
      <c r="CV121" s="152"/>
      <c r="CW121" s="152"/>
      <c r="CX121" s="152"/>
      <c r="CY121" s="152"/>
      <c r="CZ121" s="152"/>
    </row>
    <row r="122" s="405" customFormat="true" ht="15" customHeight="true" x14ac:dyDescent="0.2">
      <c r="A122" s="834" t="s">
        <v>18</v>
      </c>
      <c r="B122" s="337" t="s">
        <v>14</v>
      </c>
      <c r="C122" s="107">
        <f>C153+C154+C155+C156+C158+C157*C130/100*'DHS10'!C130/100</f>
        <v>47.513723988024019</v>
      </c>
      <c r="D122" s="106">
        <f>D153+D154+D155+D156+D158+D157*D130/100*'DHS10'!D130/100</f>
        <v>49.535943533885984</v>
      </c>
      <c r="E122" s="106">
        <f>E153+E154+E155+E156+E158+E157*E130/100*'DHS10'!E130/100</f>
        <v>52.262993978663332</v>
      </c>
      <c r="F122" s="106">
        <f>F153+F154+F155+F156+F158+F157*F130/100*'DHS10'!F130/100</f>
        <v>54.488459840787158</v>
      </c>
      <c r="G122" s="105">
        <f>G153+G154+G155+G156+G158+G157*G130/100*'DHS10'!G130/100</f>
        <v>67.257474248581929</v>
      </c>
      <c r="H122" s="104">
        <f>H153+H154+H155+H156+H158+H157*H130/100*'DHS10'!H130/100</f>
        <v>43.002911488330824</v>
      </c>
      <c r="I122" s="106">
        <f>I153+I154+I155+I156+I158+I157*I130/100*'DHS10'!I130/100</f>
        <v>66.540289942789826</v>
      </c>
      <c r="J122" s="106">
        <f>J153+J154+J155+J156+J158+J157*J130/100*'DHS10'!J130/100</f>
        <v>83.656490770932692</v>
      </c>
      <c r="K122" s="106">
        <f>K153+K154+K155+K156+K158+K157*K130/100*'DHS10'!K130/100</f>
        <v>91.211502432243293</v>
      </c>
      <c r="L122" s="103">
        <f>L153+L154+L155+L156+L158+L157*L130/100*'DHS10'!L130/100</f>
        <v>99.514220889292872</v>
      </c>
      <c r="M122" s="107">
        <f>M153+M154+M155+M156+M158+M157*M130/100*'DHS10'!M130/100</f>
        <v>47.234477417226614</v>
      </c>
      <c r="N122" s="106">
        <f>N153+N154+N155+N156+N158+N157*N130/100*'DHS10'!N130/100</f>
        <v>49.183064857124705</v>
      </c>
      <c r="O122" s="106">
        <f>O153+O154+O155+O156+O158+O157*O130/100*'DHS10'!O130/100</f>
        <v>51.721242864139398</v>
      </c>
      <c r="P122" s="106">
        <f>P153+P154+P155+P156+P158+P157*P130/100*'DHS10'!P130/100</f>
        <v>53.026688142810158</v>
      </c>
      <c r="Q122" s="105">
        <f>Q153+Q154+Q155+Q156+Q158+Q157*Q130/100*'DHS10'!Q130/100</f>
        <v>59.310340191761647</v>
      </c>
      <c r="R122" s="104">
        <f>R153+R154+R155+R156+R158+R157*R130/100*'DHS10'!R130/100</f>
        <v>72.494835887982262</v>
      </c>
      <c r="S122" s="106">
        <f>S153+S154+S155+S156+S158+S157*S130/100*'DHS10'!S130/100</f>
        <v>48.395492830383745</v>
      </c>
      <c r="T122" s="106">
        <f>T153+T154+T155+T156+T158+T157*T130/100*'DHS10'!T130/100</f>
        <v>52.509435852381294</v>
      </c>
      <c r="U122" s="106">
        <f>U153+U154+U155+U156+U158+U157*U130/100*'DHS10'!U130/100</f>
        <v>64.513150209021575</v>
      </c>
      <c r="V122" s="103">
        <f t="shared" ref="V122" si="3">V153+V154+V155+V156+V158+V157*V130/100*0.5</f>
        <v>47.755841015096323</v>
      </c>
      <c r="W122" s="694"/>
      <c r="X122" s="694"/>
      <c r="Y122" s="694"/>
      <c r="Z122" s="694"/>
      <c r="AA122" s="694"/>
      <c r="AB122" s="694"/>
      <c r="AC122" s="694"/>
      <c r="AD122" s="694"/>
      <c r="AE122" s="694"/>
      <c r="AF122" s="694"/>
      <c r="AG122" s="694"/>
      <c r="AH122" s="694"/>
      <c r="AI122" s="694"/>
      <c r="AJ122" s="694"/>
      <c r="AK122" s="694"/>
      <c r="AL122" s="694"/>
      <c r="AM122" s="694"/>
      <c r="AN122" s="694"/>
      <c r="AO122" s="694"/>
      <c r="AP122" s="694"/>
      <c r="AQ122" s="694"/>
      <c r="AR122" s="694"/>
      <c r="AS122" s="694"/>
      <c r="AT122" s="694"/>
      <c r="AU122" s="694"/>
      <c r="AV122" s="694"/>
      <c r="AW122" s="694"/>
      <c r="AX122" s="694"/>
      <c r="AY122" s="694"/>
      <c r="AZ122" s="312"/>
      <c r="BA122" s="818" t="s">
        <v>18</v>
      </c>
      <c r="BB122" s="494" t="s">
        <v>14</v>
      </c>
      <c r="BC122" s="392">
        <v>2812.5351259999957</v>
      </c>
      <c r="BD122" s="390">
        <v>2441.9119179999998</v>
      </c>
      <c r="BE122" s="390">
        <v>2473.3454799999986</v>
      </c>
      <c r="BF122" s="390">
        <v>2400.5412320000009</v>
      </c>
      <c r="BG122" s="396">
        <v>2743.4642180000042</v>
      </c>
      <c r="BH122" s="392">
        <v>55.517274999999998</v>
      </c>
      <c r="BI122" s="390">
        <v>97.407865000000029</v>
      </c>
      <c r="BJ122" s="390">
        <v>169.84294199999988</v>
      </c>
      <c r="BK122" s="390">
        <v>282.89602799999994</v>
      </c>
      <c r="BL122" s="396">
        <v>411.39499000000001</v>
      </c>
      <c r="BM122" s="392">
        <v>2658.9147659999962</v>
      </c>
      <c r="BN122" s="390">
        <v>2356.4354229999999</v>
      </c>
      <c r="BO122" s="390">
        <v>2328.4338589999988</v>
      </c>
      <c r="BP122" s="390">
        <v>2302.2586750000005</v>
      </c>
      <c r="BQ122" s="396">
        <v>2208.6961510000001</v>
      </c>
      <c r="BR122" s="392">
        <v>2179.6869250000027</v>
      </c>
      <c r="BS122" s="390">
        <v>596.14207100000056</v>
      </c>
      <c r="BT122" s="390">
        <v>5929.9493459999949</v>
      </c>
      <c r="BU122" s="390">
        <v>3249.7271579999951</v>
      </c>
      <c r="BV122" s="394">
        <v>916.2924740000002</v>
      </c>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3"/>
    </row>
    <row r="123" s="405" customFormat="true" ht="15" customHeight="true" x14ac:dyDescent="0.2">
      <c r="A123" s="825"/>
      <c r="B123" s="338" t="s">
        <v>51</v>
      </c>
      <c r="C123" s="102">
        <f>100-C122</f>
        <v>52.486276011975981</v>
      </c>
      <c r="D123" s="101">
        <f t="shared" ref="D123:V123" si="4">100-D122</f>
        <v>50.464056466114016</v>
      </c>
      <c r="E123" s="101">
        <f t="shared" si="4"/>
        <v>47.737006021336668</v>
      </c>
      <c r="F123" s="101">
        <f t="shared" si="4"/>
        <v>45.511540159212842</v>
      </c>
      <c r="G123" s="100">
        <f t="shared" si="4"/>
        <v>32.742525751418071</v>
      </c>
      <c r="H123" s="99">
        <f t="shared" si="4"/>
        <v>56.997088511669176</v>
      </c>
      <c r="I123" s="101">
        <f t="shared" si="4"/>
        <v>33.459710057210174</v>
      </c>
      <c r="J123" s="101">
        <f t="shared" si="4"/>
        <v>16.343509229067308</v>
      </c>
      <c r="K123" s="101">
        <f t="shared" si="4"/>
        <v>8.788497567756707</v>
      </c>
      <c r="L123" s="98">
        <f t="shared" si="4"/>
        <v>0.48577911070712787</v>
      </c>
      <c r="M123" s="102">
        <f t="shared" si="4"/>
        <v>52.765522582773386</v>
      </c>
      <c r="N123" s="101">
        <f t="shared" si="4"/>
        <v>50.816935142875295</v>
      </c>
      <c r="O123" s="101">
        <f t="shared" si="4"/>
        <v>48.278757135860602</v>
      </c>
      <c r="P123" s="101">
        <f t="shared" si="4"/>
        <v>46.973311857189842</v>
      </c>
      <c r="Q123" s="100">
        <f t="shared" si="4"/>
        <v>40.689659808238353</v>
      </c>
      <c r="R123" s="99">
        <f t="shared" si="4"/>
        <v>27.505164112017738</v>
      </c>
      <c r="S123" s="101">
        <f t="shared" si="4"/>
        <v>51.604507169616255</v>
      </c>
      <c r="T123" s="101">
        <f t="shared" si="4"/>
        <v>47.490564147618706</v>
      </c>
      <c r="U123" s="101">
        <f t="shared" si="4"/>
        <v>35.486849790978425</v>
      </c>
      <c r="V123" s="98">
        <f t="shared" si="4"/>
        <v>52.244158984903677</v>
      </c>
      <c r="W123" s="694"/>
      <c r="X123" s="694"/>
      <c r="Y123" s="694"/>
      <c r="Z123" s="694"/>
      <c r="AA123" s="694"/>
      <c r="AB123" s="694"/>
      <c r="AC123" s="694"/>
      <c r="AD123" s="694"/>
      <c r="AE123" s="694"/>
      <c r="AF123" s="694"/>
      <c r="AG123" s="694"/>
      <c r="AH123" s="694"/>
      <c r="AI123" s="694"/>
      <c r="AJ123" s="694"/>
      <c r="AK123" s="694"/>
      <c r="AL123" s="694"/>
      <c r="AM123" s="694"/>
      <c r="AN123" s="694"/>
      <c r="AO123" s="694"/>
      <c r="AP123" s="694"/>
      <c r="AQ123" s="694"/>
      <c r="AR123" s="694"/>
      <c r="AS123" s="694"/>
      <c r="AT123" s="694"/>
      <c r="AU123" s="694"/>
      <c r="AV123" s="694"/>
      <c r="AW123" s="694"/>
      <c r="AX123" s="694"/>
      <c r="AY123" s="694"/>
      <c r="AZ123" s="312"/>
      <c r="BA123" s="816"/>
      <c r="BB123" s="492" t="s">
        <v>51</v>
      </c>
      <c r="BC123" s="393">
        <v>5304.9533820000015</v>
      </c>
      <c r="BD123" s="391">
        <v>5691.5420189999877</v>
      </c>
      <c r="BE123" s="391">
        <v>5655.8113789999979</v>
      </c>
      <c r="BF123" s="391">
        <v>5721.7073979999977</v>
      </c>
      <c r="BG123" s="397">
        <v>5387.2286540000014</v>
      </c>
      <c r="BH123" s="393">
        <v>371.58975900000013</v>
      </c>
      <c r="BI123" s="391">
        <v>331.26479999999981</v>
      </c>
      <c r="BJ123" s="391">
        <v>256.10403299999996</v>
      </c>
      <c r="BK123" s="391">
        <v>145.17452100000003</v>
      </c>
      <c r="BL123" s="397">
        <v>16.661386999999998</v>
      </c>
      <c r="BM123" s="393">
        <v>5038.5205100000048</v>
      </c>
      <c r="BN123" s="391">
        <v>5345.421764999991</v>
      </c>
      <c r="BO123" s="391">
        <v>5365.9705530000056</v>
      </c>
      <c r="BP123" s="391">
        <v>5403.1591170000011</v>
      </c>
      <c r="BQ123" s="397">
        <v>5487.3763869999948</v>
      </c>
      <c r="BR123" s="393">
        <v>6761.6157319999948</v>
      </c>
      <c r="BS123" s="391">
        <v>2270.6854999999996</v>
      </c>
      <c r="BT123" s="391">
        <v>7444.3201059999901</v>
      </c>
      <c r="BU123" s="391">
        <v>5641.4406649999892</v>
      </c>
      <c r="BV123" s="395">
        <v>5643.1808290000054</v>
      </c>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3"/>
    </row>
    <row r="124" s="405" customFormat="true" ht="15" customHeight="true" x14ac:dyDescent="0.2">
      <c r="A124" s="825" t="s">
        <v>50</v>
      </c>
      <c r="B124" s="338" t="s">
        <v>15</v>
      </c>
      <c r="C124" s="102">
        <f>C122*C129/100</f>
        <v>40.764221104051195</v>
      </c>
      <c r="D124" s="101">
        <f>D122*D129/100</f>
        <v>43.746787150208441</v>
      </c>
      <c r="E124" s="101">
        <f t="shared" ref="E124:V124" si="5">E122*E129/100</f>
        <v>46.039632925690647</v>
      </c>
      <c r="F124" s="101">
        <f t="shared" si="5"/>
        <v>49.804052258641988</v>
      </c>
      <c r="G124" s="100">
        <f t="shared" si="5"/>
        <v>52.734471183889482</v>
      </c>
      <c r="H124" s="99">
        <f t="shared" si="5"/>
        <v>23.378683446000377</v>
      </c>
      <c r="I124" s="101">
        <f t="shared" si="5"/>
        <v>12.873240691247066</v>
      </c>
      <c r="J124" s="101">
        <f t="shared" si="5"/>
        <v>15.978006570165396</v>
      </c>
      <c r="K124" s="101">
        <f t="shared" si="5"/>
        <v>50.695034383459095</v>
      </c>
      <c r="L124" s="98">
        <f t="shared" si="5"/>
        <v>90.634844160304922</v>
      </c>
      <c r="M124" s="102">
        <f t="shared" si="5"/>
        <v>40.798369486404994</v>
      </c>
      <c r="N124" s="101">
        <f t="shared" si="5"/>
        <v>42.970130962851684</v>
      </c>
      <c r="O124" s="101">
        <f t="shared" si="5"/>
        <v>45.885909096145568</v>
      </c>
      <c r="P124" s="101">
        <f t="shared" si="5"/>
        <v>48.004844651086096</v>
      </c>
      <c r="Q124" s="100">
        <f t="shared" si="5"/>
        <v>53.03286718002105</v>
      </c>
      <c r="R124" s="99">
        <f t="shared" si="5"/>
        <v>68.474604412248212</v>
      </c>
      <c r="S124" s="101">
        <f t="shared" si="5"/>
        <v>40.991167339290151</v>
      </c>
      <c r="T124" s="101">
        <f t="shared" si="5"/>
        <v>45.809504412653602</v>
      </c>
      <c r="U124" s="101">
        <f t="shared" si="5"/>
        <v>49.81265124077192</v>
      </c>
      <c r="V124" s="98">
        <f t="shared" si="5"/>
        <v>44.1556803791986</v>
      </c>
      <c r="W124" s="694"/>
      <c r="X124" s="694"/>
      <c r="Y124" s="694"/>
      <c r="Z124" s="694"/>
      <c r="AA124" s="694"/>
      <c r="AB124" s="694"/>
      <c r="AC124" s="694"/>
      <c r="AD124" s="694"/>
      <c r="AE124" s="694"/>
      <c r="AF124" s="694"/>
      <c r="AG124" s="694"/>
      <c r="AH124" s="694"/>
      <c r="AI124" s="694"/>
      <c r="AJ124" s="694"/>
      <c r="AK124" s="694"/>
      <c r="AL124" s="694"/>
      <c r="AM124" s="694"/>
      <c r="AN124" s="694"/>
      <c r="AO124" s="694"/>
      <c r="AP124" s="694"/>
      <c r="AQ124" s="694"/>
      <c r="AR124" s="694"/>
      <c r="AS124" s="694"/>
      <c r="AT124" s="694"/>
      <c r="AU124" s="694"/>
      <c r="AV124" s="694"/>
      <c r="AW124" s="694"/>
      <c r="AX124" s="694"/>
      <c r="AY124" s="694"/>
      <c r="AZ124" s="312"/>
      <c r="BA124" s="816" t="s">
        <v>50</v>
      </c>
      <c r="BB124" s="492" t="s">
        <v>15</v>
      </c>
      <c r="BC124" s="393">
        <v>2410.475396999997</v>
      </c>
      <c r="BD124" s="391">
        <v>2156.5310620000014</v>
      </c>
      <c r="BE124" s="391">
        <v>2172.7532039999983</v>
      </c>
      <c r="BF124" s="391">
        <v>2194.1651740000016</v>
      </c>
      <c r="BG124" s="397">
        <v>2151.0640470000026</v>
      </c>
      <c r="BH124" s="393">
        <v>30.182160999999997</v>
      </c>
      <c r="BI124" s="391">
        <v>18.845046999999997</v>
      </c>
      <c r="BJ124" s="391">
        <v>32.439224000000003</v>
      </c>
      <c r="BK124" s="391">
        <v>157.2326240000001</v>
      </c>
      <c r="BL124" s="397">
        <v>374.6873609999999</v>
      </c>
      <c r="BM124" s="393">
        <v>2294.0688939999977</v>
      </c>
      <c r="BN124" s="391">
        <v>2058.7643130000001</v>
      </c>
      <c r="BO124" s="391">
        <v>2059.6185949999999</v>
      </c>
      <c r="BP124" s="391">
        <v>2084.2253950000004</v>
      </c>
      <c r="BQ124" s="397">
        <v>1974.92527</v>
      </c>
      <c r="BR124" s="393">
        <v>2058.811474000001</v>
      </c>
      <c r="BS124" s="391">
        <v>502.43830699999995</v>
      </c>
      <c r="BT124" s="391">
        <v>5167.3054969999994</v>
      </c>
      <c r="BU124" s="391">
        <v>2509.2175009999992</v>
      </c>
      <c r="BV124" s="395">
        <v>847.21610500000008</v>
      </c>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3"/>
    </row>
    <row r="125" s="405" customFormat="true" ht="15" customHeight="true" x14ac:dyDescent="0.2">
      <c r="A125" s="825"/>
      <c r="B125" s="338" t="s">
        <v>16</v>
      </c>
      <c r="C125" s="102">
        <f>C122*C128/100</f>
        <v>6.7495028839728448</v>
      </c>
      <c r="D125" s="101">
        <f>D122*D128/100</f>
        <v>5.7891563836775743</v>
      </c>
      <c r="E125" s="101">
        <f t="shared" ref="E125:V125" si="6">E122*E128/100</f>
        <v>6.2233610529726766</v>
      </c>
      <c r="F125" s="101">
        <f t="shared" si="6"/>
        <v>4.6844075821451909</v>
      </c>
      <c r="G125" s="100">
        <f t="shared" si="6"/>
        <v>14.523003064692416</v>
      </c>
      <c r="H125" s="99">
        <f t="shared" si="6"/>
        <v>19.624228042330447</v>
      </c>
      <c r="I125" s="101">
        <f t="shared" si="6"/>
        <v>53.667049251542743</v>
      </c>
      <c r="J125" s="101">
        <f t="shared" si="6"/>
        <v>67.678484200767343</v>
      </c>
      <c r="K125" s="101">
        <f t="shared" si="6"/>
        <v>40.516468048784226</v>
      </c>
      <c r="L125" s="98">
        <f t="shared" si="6"/>
        <v>8.8793767289879089</v>
      </c>
      <c r="M125" s="102">
        <f t="shared" si="6"/>
        <v>6.4361079308216471</v>
      </c>
      <c r="N125" s="101">
        <f t="shared" si="6"/>
        <v>6.2129338942730303</v>
      </c>
      <c r="O125" s="101">
        <f t="shared" si="6"/>
        <v>5.8353337679938519</v>
      </c>
      <c r="P125" s="101">
        <f t="shared" si="6"/>
        <v>5.0218434917240593</v>
      </c>
      <c r="Q125" s="100">
        <f t="shared" si="6"/>
        <v>6.2774730117405939</v>
      </c>
      <c r="R125" s="99">
        <f t="shared" si="6"/>
        <v>4.0202314757339899</v>
      </c>
      <c r="S125" s="101">
        <f t="shared" si="6"/>
        <v>7.4043254910935454</v>
      </c>
      <c r="T125" s="101">
        <f t="shared" si="6"/>
        <v>6.6999314397277274</v>
      </c>
      <c r="U125" s="101">
        <f t="shared" si="6"/>
        <v>14.700498968249706</v>
      </c>
      <c r="V125" s="98">
        <f t="shared" si="6"/>
        <v>3.6001606358977107</v>
      </c>
      <c r="W125" s="694"/>
      <c r="X125" s="694"/>
      <c r="Y125" s="694"/>
      <c r="Z125" s="694"/>
      <c r="AA125" s="694"/>
      <c r="AB125" s="694"/>
      <c r="AC125" s="694"/>
      <c r="AD125" s="694"/>
      <c r="AE125" s="694"/>
      <c r="AF125" s="694"/>
      <c r="AG125" s="694"/>
      <c r="AH125" s="694"/>
      <c r="AI125" s="694"/>
      <c r="AJ125" s="694"/>
      <c r="AK125" s="694"/>
      <c r="AL125" s="694"/>
      <c r="AM125" s="694"/>
      <c r="AN125" s="694"/>
      <c r="AO125" s="694"/>
      <c r="AP125" s="694"/>
      <c r="AQ125" s="694"/>
      <c r="AR125" s="694"/>
      <c r="AS125" s="694"/>
      <c r="AT125" s="694"/>
      <c r="AU125" s="694"/>
      <c r="AV125" s="694"/>
      <c r="AW125" s="694"/>
      <c r="AX125" s="694"/>
      <c r="AY125" s="694"/>
      <c r="AZ125" s="312"/>
      <c r="BA125" s="816"/>
      <c r="BB125" s="492" t="s">
        <v>16</v>
      </c>
      <c r="BC125" s="393">
        <v>399.11251100000004</v>
      </c>
      <c r="BD125" s="391">
        <v>285.38085600000005</v>
      </c>
      <c r="BE125" s="391">
        <v>293.69972799999999</v>
      </c>
      <c r="BF125" s="391">
        <v>206.37605800000003</v>
      </c>
      <c r="BG125" s="397">
        <v>592.40017100000023</v>
      </c>
      <c r="BH125" s="393">
        <v>25.335114000000001</v>
      </c>
      <c r="BI125" s="391">
        <v>78.562818000000007</v>
      </c>
      <c r="BJ125" s="391">
        <v>137.40371799999997</v>
      </c>
      <c r="BK125" s="391">
        <v>125.66340399999996</v>
      </c>
      <c r="BL125" s="397">
        <v>36.707629000000004</v>
      </c>
      <c r="BM125" s="393">
        <v>361.89865399999991</v>
      </c>
      <c r="BN125" s="391">
        <v>297.67111000000006</v>
      </c>
      <c r="BO125" s="391">
        <v>261.92271600000004</v>
      </c>
      <c r="BP125" s="391">
        <v>218.03328000000002</v>
      </c>
      <c r="BQ125" s="397">
        <v>233.770881</v>
      </c>
      <c r="BR125" s="393">
        <v>120.87545100000001</v>
      </c>
      <c r="BS125" s="391">
        <v>90.756546</v>
      </c>
      <c r="BT125" s="391">
        <v>755.75130100000013</v>
      </c>
      <c r="BU125" s="391">
        <v>740.50965699999892</v>
      </c>
      <c r="BV125" s="395">
        <v>69.076368999999985</v>
      </c>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3"/>
    </row>
    <row r="126" s="405" customFormat="true" ht="15" customHeight="true" x14ac:dyDescent="0.2">
      <c r="A126" s="825"/>
      <c r="B126" s="338" t="s">
        <v>22</v>
      </c>
      <c r="C126" s="102">
        <f>100-C124-C125-C127</f>
        <v>43.440828934091897</v>
      </c>
      <c r="D126" s="101">
        <f>100-D124-D125-D127</f>
        <v>47.635724962894699</v>
      </c>
      <c r="E126" s="101">
        <f t="shared" ref="E126:V126" si="7">100-E124-E125-E127</f>
        <v>46.074400806469271</v>
      </c>
      <c r="F126" s="101">
        <f t="shared" si="7"/>
        <v>44.206065926272473</v>
      </c>
      <c r="G126" s="100">
        <f t="shared" si="7"/>
        <v>32.327465392709719</v>
      </c>
      <c r="H126" s="99">
        <f t="shared" si="7"/>
        <v>55.965064768412354</v>
      </c>
      <c r="I126" s="101">
        <f t="shared" si="7"/>
        <v>30.621718276232045</v>
      </c>
      <c r="J126" s="101">
        <f t="shared" si="7"/>
        <v>16.343509229067266</v>
      </c>
      <c r="K126" s="101">
        <f t="shared" si="7"/>
        <v>8.7884975677566786</v>
      </c>
      <c r="L126" s="98">
        <f t="shared" si="7"/>
        <v>0.48577911070716873</v>
      </c>
      <c r="M126" s="102">
        <f t="shared" si="7"/>
        <v>43.590956637920982</v>
      </c>
      <c r="N126" s="101">
        <f t="shared" si="7"/>
        <v>47.611242139573648</v>
      </c>
      <c r="O126" s="101">
        <f t="shared" si="7"/>
        <v>46.504010671547348</v>
      </c>
      <c r="P126" s="101">
        <f t="shared" si="7"/>
        <v>45.694715982709319</v>
      </c>
      <c r="Q126" s="100">
        <f t="shared" si="7"/>
        <v>40.241410446896381</v>
      </c>
      <c r="R126" s="99">
        <f t="shared" si="7"/>
        <v>26.524141576880499</v>
      </c>
      <c r="S126" s="101">
        <f t="shared" si="7"/>
        <v>47.041036706784439</v>
      </c>
      <c r="T126" s="101">
        <f t="shared" si="7"/>
        <v>43.35662808844581</v>
      </c>
      <c r="U126" s="101">
        <f t="shared" si="7"/>
        <v>32.49773722117056</v>
      </c>
      <c r="V126" s="98">
        <f t="shared" si="7"/>
        <v>49.163339113168334</v>
      </c>
      <c r="W126" s="694"/>
      <c r="X126" s="694"/>
      <c r="Y126" s="694"/>
      <c r="Z126" s="694"/>
      <c r="AA126" s="694"/>
      <c r="AB126" s="694"/>
      <c r="AC126" s="694"/>
      <c r="AD126" s="694"/>
      <c r="AE126" s="694"/>
      <c r="AF126" s="694"/>
      <c r="AG126" s="694"/>
      <c r="AH126" s="694"/>
      <c r="AI126" s="694"/>
      <c r="AJ126" s="694"/>
      <c r="AK126" s="694"/>
      <c r="AL126" s="694"/>
      <c r="AM126" s="694"/>
      <c r="AN126" s="694"/>
      <c r="AO126" s="694"/>
      <c r="AP126" s="694"/>
      <c r="AQ126" s="694"/>
      <c r="AR126" s="694"/>
      <c r="AS126" s="694"/>
      <c r="AT126" s="694"/>
      <c r="AU126" s="694"/>
      <c r="AV126" s="694"/>
      <c r="AW126" s="694"/>
      <c r="AX126" s="694"/>
      <c r="AY126" s="694"/>
      <c r="AZ126" s="312"/>
      <c r="BA126" s="816"/>
      <c r="BB126" s="492" t="s">
        <v>22</v>
      </c>
      <c r="BC126" s="393">
        <v>4570.9568440000057</v>
      </c>
      <c r="BD126" s="391">
        <v>5461.500978999994</v>
      </c>
      <c r="BE126" s="391">
        <v>5520.770188999998</v>
      </c>
      <c r="BF126" s="391">
        <v>5615.673534999999</v>
      </c>
      <c r="BG126" s="397">
        <v>5353.4813710000026</v>
      </c>
      <c r="BH126" s="393">
        <v>367.18191300000012</v>
      </c>
      <c r="BI126" s="391">
        <v>319.09910499999984</v>
      </c>
      <c r="BJ126" s="391">
        <v>256.10403299999996</v>
      </c>
      <c r="BK126" s="391">
        <v>145.17452100000003</v>
      </c>
      <c r="BL126" s="397">
        <v>16.661386999999998</v>
      </c>
      <c r="BM126" s="393">
        <v>4332.5846290000045</v>
      </c>
      <c r="BN126" s="391">
        <v>5098.5238679999948</v>
      </c>
      <c r="BO126" s="391">
        <v>5229.5367080000051</v>
      </c>
      <c r="BP126" s="391">
        <v>5304.637963000001</v>
      </c>
      <c r="BQ126" s="397">
        <v>5452.8787909999946</v>
      </c>
      <c r="BR126" s="393">
        <v>6673.899537999996</v>
      </c>
      <c r="BS126" s="391">
        <v>2139.9931659999997</v>
      </c>
      <c r="BT126" s="391">
        <v>6891.721291999992</v>
      </c>
      <c r="BU126" s="391">
        <v>5375.6736499999888</v>
      </c>
      <c r="BV126" s="395">
        <v>5441.0952720000041</v>
      </c>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3"/>
    </row>
    <row r="127" s="405" customFormat="true" ht="15" customHeight="true" x14ac:dyDescent="0.2">
      <c r="A127" s="825"/>
      <c r="B127" s="338" t="s">
        <v>19</v>
      </c>
      <c r="C127" s="102">
        <v>9.0454470778840648</v>
      </c>
      <c r="D127" s="101">
        <v>2.8283315032192866</v>
      </c>
      <c r="E127" s="101">
        <v>1.6626052148674044</v>
      </c>
      <c r="F127" s="101">
        <v>1.3054742329403446</v>
      </c>
      <c r="G127" s="100">
        <v>0.4150603587083822</v>
      </c>
      <c r="H127" s="99">
        <v>1.0320237432568251</v>
      </c>
      <c r="I127" s="101">
        <v>2.8379917809781503</v>
      </c>
      <c r="J127" s="101">
        <v>0</v>
      </c>
      <c r="K127" s="101">
        <v>0</v>
      </c>
      <c r="L127" s="98">
        <v>0</v>
      </c>
      <c r="M127" s="102">
        <v>9.1745659448523735</v>
      </c>
      <c r="N127" s="101">
        <v>3.2056930033016391</v>
      </c>
      <c r="O127" s="101">
        <v>1.7747464643132296</v>
      </c>
      <c r="P127" s="101">
        <v>1.2785958744805204</v>
      </c>
      <c r="Q127" s="100">
        <v>0.44824936134197374</v>
      </c>
      <c r="R127" s="99">
        <v>0.98102253513729987</v>
      </c>
      <c r="S127" s="101">
        <v>4.5634704628318676</v>
      </c>
      <c r="T127" s="101">
        <v>4.1339360591728607</v>
      </c>
      <c r="U127" s="101">
        <v>2.9891125698078183</v>
      </c>
      <c r="V127" s="98">
        <v>3.0808198717353612</v>
      </c>
      <c r="W127" s="694"/>
      <c r="X127" s="694"/>
      <c r="Y127" s="694"/>
      <c r="Z127" s="694"/>
      <c r="AA127" s="694"/>
      <c r="AB127" s="694"/>
      <c r="AC127" s="694"/>
      <c r="AD127" s="694"/>
      <c r="AE127" s="694"/>
      <c r="AF127" s="694"/>
      <c r="AG127" s="694"/>
      <c r="AH127" s="694"/>
      <c r="AI127" s="694"/>
      <c r="AJ127" s="694"/>
      <c r="AK127" s="694"/>
      <c r="AL127" s="694"/>
      <c r="AM127" s="694"/>
      <c r="AN127" s="694"/>
      <c r="AO127" s="694"/>
      <c r="AP127" s="694"/>
      <c r="AQ127" s="694"/>
      <c r="AR127" s="694"/>
      <c r="AS127" s="694"/>
      <c r="AT127" s="694"/>
      <c r="AU127" s="694"/>
      <c r="AV127" s="694"/>
      <c r="AW127" s="694"/>
      <c r="AX127" s="694"/>
      <c r="AY127" s="694"/>
      <c r="AZ127" s="312"/>
      <c r="BA127" s="816"/>
      <c r="BB127" s="492" t="s">
        <v>19</v>
      </c>
      <c r="BC127" s="393">
        <v>733.9965380000001</v>
      </c>
      <c r="BD127" s="391">
        <v>230.04103999999992</v>
      </c>
      <c r="BE127" s="391">
        <v>135.04119000000003</v>
      </c>
      <c r="BF127" s="391">
        <v>106.033863</v>
      </c>
      <c r="BG127" s="397">
        <v>33.747283000000003</v>
      </c>
      <c r="BH127" s="393">
        <v>4.407846000000001</v>
      </c>
      <c r="BI127" s="391">
        <v>12.165694999999999</v>
      </c>
      <c r="BJ127" s="391">
        <v>0</v>
      </c>
      <c r="BK127" s="391">
        <v>0</v>
      </c>
      <c r="BL127" s="397">
        <v>0</v>
      </c>
      <c r="BM127" s="393">
        <v>705.93588099999999</v>
      </c>
      <c r="BN127" s="391">
        <v>246.89789699999994</v>
      </c>
      <c r="BO127" s="391">
        <v>136.43384500000002</v>
      </c>
      <c r="BP127" s="391">
        <v>98.521153999999996</v>
      </c>
      <c r="BQ127" s="397">
        <v>34.497596000000001</v>
      </c>
      <c r="BR127" s="393">
        <v>87.716194000000002</v>
      </c>
      <c r="BS127" s="391">
        <v>130.69233399999999</v>
      </c>
      <c r="BT127" s="391">
        <v>552.59881400000006</v>
      </c>
      <c r="BU127" s="391">
        <v>265.76701500000007</v>
      </c>
      <c r="BV127" s="395">
        <v>202.08555699999999</v>
      </c>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3"/>
    </row>
    <row r="128" s="405" customFormat="true" ht="15" customHeight="true" x14ac:dyDescent="0.2">
      <c r="A128" s="825" t="s">
        <v>168</v>
      </c>
      <c r="B128" s="338" t="s">
        <v>49</v>
      </c>
      <c r="C128" s="102">
        <v>14.205375452519945</v>
      </c>
      <c r="D128" s="101">
        <v>11.686779277187673</v>
      </c>
      <c r="E128" s="101">
        <v>11.907777528997668</v>
      </c>
      <c r="F128" s="101">
        <v>8.5970636641828762</v>
      </c>
      <c r="G128" s="100">
        <v>21.593143701792552</v>
      </c>
      <c r="H128" s="99">
        <v>45.634649755413967</v>
      </c>
      <c r="I128" s="101">
        <v>80.653464686860744</v>
      </c>
      <c r="J128" s="101">
        <v>80.900458024331726</v>
      </c>
      <c r="K128" s="101">
        <v>44.420349373021232</v>
      </c>
      <c r="L128" s="98">
        <v>8.9227214458785724</v>
      </c>
      <c r="M128" s="102">
        <v>13.625868820291789</v>
      </c>
      <c r="N128" s="101">
        <v>12.632262573146697</v>
      </c>
      <c r="O128" s="101">
        <v>11.282276768410266</v>
      </c>
      <c r="P128" s="101">
        <v>9.4704075770286753</v>
      </c>
      <c r="Q128" s="100">
        <v>10.584112300560621</v>
      </c>
      <c r="R128" s="99">
        <v>5.5455418672110381</v>
      </c>
      <c r="S128" s="101">
        <v>15.299617914924815</v>
      </c>
      <c r="T128" s="101">
        <v>12.759480902752617</v>
      </c>
      <c r="U128" s="101">
        <v>22.786825508629363</v>
      </c>
      <c r="V128" s="98">
        <v>7.5386812573558224</v>
      </c>
      <c r="W128" s="694"/>
      <c r="X128" s="694"/>
      <c r="Y128" s="694"/>
      <c r="Z128" s="694"/>
      <c r="AA128" s="694"/>
      <c r="AB128" s="694"/>
      <c r="AC128" s="694"/>
      <c r="AD128" s="694"/>
      <c r="AE128" s="694"/>
      <c r="AF128" s="694"/>
      <c r="AG128" s="694"/>
      <c r="AH128" s="694"/>
      <c r="AI128" s="694"/>
      <c r="AJ128" s="694"/>
      <c r="AK128" s="694"/>
      <c r="AL128" s="694"/>
      <c r="AM128" s="694"/>
      <c r="AN128" s="694"/>
      <c r="AO128" s="694"/>
      <c r="AP128" s="694"/>
      <c r="AQ128" s="694"/>
      <c r="AR128" s="694"/>
      <c r="AS128" s="694"/>
      <c r="AT128" s="694"/>
      <c r="AU128" s="694"/>
      <c r="AV128" s="694"/>
      <c r="AW128" s="694"/>
      <c r="AX128" s="694"/>
      <c r="AY128" s="694"/>
      <c r="AZ128" s="312"/>
      <c r="BA128" s="816" t="s">
        <v>108</v>
      </c>
      <c r="BB128" s="492" t="s">
        <v>49</v>
      </c>
      <c r="BC128" s="37" t="s">
        <v>35</v>
      </c>
      <c r="BD128" s="33" t="s">
        <v>35</v>
      </c>
      <c r="BE128" s="33" t="s">
        <v>35</v>
      </c>
      <c r="BF128" s="33" t="s">
        <v>35</v>
      </c>
      <c r="BG128" s="28" t="s">
        <v>35</v>
      </c>
      <c r="BH128" s="37" t="s">
        <v>35</v>
      </c>
      <c r="BI128" s="33" t="s">
        <v>35</v>
      </c>
      <c r="BJ128" s="33" t="s">
        <v>35</v>
      </c>
      <c r="BK128" s="33" t="s">
        <v>35</v>
      </c>
      <c r="BL128" s="28" t="s">
        <v>35</v>
      </c>
      <c r="BM128" s="37" t="s">
        <v>35</v>
      </c>
      <c r="BN128" s="33" t="s">
        <v>35</v>
      </c>
      <c r="BO128" s="33" t="s">
        <v>35</v>
      </c>
      <c r="BP128" s="33" t="s">
        <v>35</v>
      </c>
      <c r="BQ128" s="28" t="s">
        <v>35</v>
      </c>
      <c r="BR128" s="37" t="s">
        <v>35</v>
      </c>
      <c r="BS128" s="33" t="s">
        <v>35</v>
      </c>
      <c r="BT128" s="33" t="s">
        <v>35</v>
      </c>
      <c r="BU128" s="33" t="s">
        <v>35</v>
      </c>
      <c r="BV128" s="22" t="s">
        <v>35</v>
      </c>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405" customFormat="true" ht="15" customHeight="true" x14ac:dyDescent="0.2">
      <c r="A129" s="826"/>
      <c r="B129" s="339" t="s">
        <v>48</v>
      </c>
      <c r="C129" s="97">
        <v>85.794624547480097</v>
      </c>
      <c r="D129" s="96">
        <v>88.313220722812389</v>
      </c>
      <c r="E129" s="96">
        <v>88.092222471002316</v>
      </c>
      <c r="F129" s="96">
        <v>91.402936335817159</v>
      </c>
      <c r="G129" s="95">
        <v>78.406856298207401</v>
      </c>
      <c r="H129" s="94">
        <v>54.365350244586033</v>
      </c>
      <c r="I129" s="96">
        <v>19.346535313139231</v>
      </c>
      <c r="J129" s="96">
        <v>19.099541975668334</v>
      </c>
      <c r="K129" s="96">
        <v>55.579650626978804</v>
      </c>
      <c r="L129" s="93">
        <v>91.077278554121392</v>
      </c>
      <c r="M129" s="97">
        <v>86.374131179708257</v>
      </c>
      <c r="N129" s="96">
        <v>87.36773742685331</v>
      </c>
      <c r="O129" s="96">
        <v>88.717723231589773</v>
      </c>
      <c r="P129" s="96">
        <v>90.529592422971319</v>
      </c>
      <c r="Q129" s="95">
        <v>89.415887699439367</v>
      </c>
      <c r="R129" s="94">
        <v>94.454458132788886</v>
      </c>
      <c r="S129" s="96">
        <v>84.700382085075091</v>
      </c>
      <c r="T129" s="96">
        <v>87.240519097247457</v>
      </c>
      <c r="U129" s="96">
        <v>77.213174491370722</v>
      </c>
      <c r="V129" s="93">
        <v>92.461318742644167</v>
      </c>
      <c r="W129" s="694"/>
      <c r="X129" s="694"/>
      <c r="Y129" s="694"/>
      <c r="Z129" s="694"/>
      <c r="AA129" s="694"/>
      <c r="AB129" s="694"/>
      <c r="AC129" s="694"/>
      <c r="AD129" s="694"/>
      <c r="AE129" s="694"/>
      <c r="AF129" s="694"/>
      <c r="AG129" s="694"/>
      <c r="AH129" s="694"/>
      <c r="AI129" s="694"/>
      <c r="AJ129" s="694"/>
      <c r="AK129" s="694"/>
      <c r="AL129" s="694"/>
      <c r="AM129" s="694"/>
      <c r="AN129" s="694"/>
      <c r="AO129" s="694"/>
      <c r="AP129" s="694"/>
      <c r="AQ129" s="694"/>
      <c r="AR129" s="694"/>
      <c r="AS129" s="694"/>
      <c r="AT129" s="694"/>
      <c r="AU129" s="694"/>
      <c r="AV129" s="694"/>
      <c r="AW129" s="694"/>
      <c r="AX129" s="694"/>
      <c r="AY129" s="694"/>
      <c r="AZ129" s="312"/>
      <c r="BA129" s="820"/>
      <c r="BB129" s="495" t="s">
        <v>48</v>
      </c>
      <c r="BC129" s="36" t="s">
        <v>35</v>
      </c>
      <c r="BD129" s="32" t="s">
        <v>35</v>
      </c>
      <c r="BE129" s="32" t="s">
        <v>35</v>
      </c>
      <c r="BF129" s="32" t="s">
        <v>35</v>
      </c>
      <c r="BG129" s="27" t="s">
        <v>35</v>
      </c>
      <c r="BH129" s="36" t="s">
        <v>35</v>
      </c>
      <c r="BI129" s="32" t="s">
        <v>35</v>
      </c>
      <c r="BJ129" s="32" t="s">
        <v>35</v>
      </c>
      <c r="BK129" s="32" t="s">
        <v>35</v>
      </c>
      <c r="BL129" s="27" t="s">
        <v>35</v>
      </c>
      <c r="BM129" s="36" t="s">
        <v>35</v>
      </c>
      <c r="BN129" s="32" t="s">
        <v>35</v>
      </c>
      <c r="BO129" s="32" t="s">
        <v>35</v>
      </c>
      <c r="BP129" s="32" t="s">
        <v>35</v>
      </c>
      <c r="BQ129" s="27" t="s">
        <v>35</v>
      </c>
      <c r="BR129" s="36" t="s">
        <v>35</v>
      </c>
      <c r="BS129" s="32" t="s">
        <v>35</v>
      </c>
      <c r="BT129" s="32" t="s">
        <v>35</v>
      </c>
      <c r="BU129" s="32" t="s">
        <v>35</v>
      </c>
      <c r="BV129" s="21" t="s">
        <v>35</v>
      </c>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284" customFormat="true" ht="15" customHeight="true" x14ac:dyDescent="0.2">
      <c r="A130" s="835" t="s">
        <v>47</v>
      </c>
      <c r="B130" s="336" t="s">
        <v>169</v>
      </c>
      <c r="C130" s="342">
        <f>(9.375*H130+(100-9.375)*M130)/100</f>
        <v>82.034035685530256</v>
      </c>
      <c r="D130" s="343">
        <f t="shared" ref="D130:G130" si="8">(9.375*I130+(100-9.375)*N130)/100</f>
        <v>82.034035685530256</v>
      </c>
      <c r="E130" s="343">
        <f t="shared" si="8"/>
        <v>82.034035685530256</v>
      </c>
      <c r="F130" s="343">
        <f t="shared" si="8"/>
        <v>82.034035685530256</v>
      </c>
      <c r="G130" s="344">
        <f t="shared" si="8"/>
        <v>82.034035685530256</v>
      </c>
      <c r="H130" s="345">
        <v>92.239858906525569</v>
      </c>
      <c r="I130" s="343">
        <v>92.239858906525569</v>
      </c>
      <c r="J130" s="343">
        <v>92.239858906525569</v>
      </c>
      <c r="K130" s="343">
        <v>92.239858906525569</v>
      </c>
      <c r="L130" s="346">
        <v>92.239858906525569</v>
      </c>
      <c r="M130" s="342">
        <v>80.978260869565219</v>
      </c>
      <c r="N130" s="343">
        <v>80.978260869565219</v>
      </c>
      <c r="O130" s="343">
        <v>80.978260869565219</v>
      </c>
      <c r="P130" s="343">
        <v>80.978260869565219</v>
      </c>
      <c r="Q130" s="344">
        <v>80.978260869565219</v>
      </c>
      <c r="R130" s="345">
        <v>82.034035685530256</v>
      </c>
      <c r="S130" s="343">
        <v>82.034035685530256</v>
      </c>
      <c r="T130" s="343">
        <v>82.034035685530256</v>
      </c>
      <c r="U130" s="343">
        <v>82.034035685530256</v>
      </c>
      <c r="V130" s="346">
        <v>82.034035685530256</v>
      </c>
      <c r="W130" s="694"/>
      <c r="X130" s="694"/>
      <c r="Y130" s="694"/>
      <c r="Z130" s="694"/>
      <c r="AA130" s="694"/>
      <c r="AB130" s="694"/>
      <c r="AC130" s="694"/>
      <c r="AD130" s="694"/>
      <c r="AE130" s="694"/>
      <c r="AF130" s="694"/>
      <c r="AG130" s="694"/>
      <c r="AH130" s="694"/>
      <c r="AI130" s="694"/>
      <c r="AJ130" s="694"/>
      <c r="AK130" s="694"/>
      <c r="AL130" s="694"/>
      <c r="AM130" s="694"/>
      <c r="AN130" s="694"/>
      <c r="AO130" s="694"/>
      <c r="AP130" s="694"/>
      <c r="AQ130" s="694"/>
      <c r="AR130" s="694"/>
      <c r="AS130" s="694"/>
      <c r="AT130" s="694"/>
      <c r="AU130" s="694"/>
      <c r="AV130" s="694"/>
      <c r="AW130" s="694"/>
      <c r="AX130" s="694"/>
      <c r="AY130" s="694"/>
      <c r="AZ130" s="312"/>
      <c r="BB130" s="286"/>
      <c r="BW130" s="312"/>
      <c r="BX130" s="312"/>
      <c r="BY130" s="312"/>
      <c r="BZ130" s="312"/>
      <c r="CA130" s="312"/>
      <c r="CB130" s="312"/>
      <c r="CC130" s="312"/>
      <c r="CD130" s="312"/>
      <c r="CE130" s="312"/>
      <c r="CF130" s="312"/>
      <c r="CG130" s="312"/>
      <c r="CH130" s="312"/>
      <c r="CI130" s="312"/>
      <c r="CJ130" s="312"/>
      <c r="CK130" s="312"/>
      <c r="CL130" s="312"/>
      <c r="CM130" s="312"/>
      <c r="CN130" s="312"/>
      <c r="CO130" s="312"/>
      <c r="CP130" s="312"/>
      <c r="CQ130" s="312"/>
      <c r="CR130" s="312"/>
      <c r="CS130" s="312"/>
      <c r="CT130" s="312"/>
      <c r="CU130" s="312"/>
      <c r="CV130" s="312"/>
      <c r="CW130" s="312"/>
      <c r="CX130" s="312"/>
      <c r="CY130" s="312"/>
      <c r="CZ130" s="312"/>
    </row>
    <row r="131" s="284" customFormat="true" ht="15" customHeight="true" x14ac:dyDescent="0.2">
      <c r="A131" s="836"/>
      <c r="B131" s="333" t="s">
        <v>46</v>
      </c>
      <c r="C131" s="347"/>
      <c r="D131" s="348"/>
      <c r="E131" s="348"/>
      <c r="F131" s="348"/>
      <c r="G131" s="349"/>
      <c r="H131" s="350"/>
      <c r="I131" s="348"/>
      <c r="J131" s="348"/>
      <c r="K131" s="348"/>
      <c r="L131" s="351"/>
      <c r="M131" s="347"/>
      <c r="N131" s="348"/>
      <c r="O131" s="348"/>
      <c r="P131" s="348"/>
      <c r="Q131" s="349"/>
      <c r="R131" s="350"/>
      <c r="S131" s="348"/>
      <c r="T131" s="348"/>
      <c r="U131" s="348"/>
      <c r="V131" s="351"/>
      <c r="W131" s="694"/>
      <c r="X131" s="694"/>
      <c r="Y131" s="694"/>
      <c r="Z131" s="694"/>
      <c r="AA131" s="694"/>
      <c r="AB131" s="694"/>
      <c r="AC131" s="694"/>
      <c r="AD131" s="694"/>
      <c r="AE131" s="694"/>
      <c r="AF131" s="694"/>
      <c r="AG131" s="694"/>
      <c r="AH131" s="694"/>
      <c r="AI131" s="694"/>
      <c r="AJ131" s="694"/>
      <c r="AK131" s="694"/>
      <c r="AL131" s="694"/>
      <c r="AM131" s="694"/>
      <c r="AN131" s="694"/>
      <c r="AO131" s="694"/>
      <c r="AP131" s="694"/>
      <c r="AQ131" s="694"/>
      <c r="AR131" s="694"/>
      <c r="AS131" s="694"/>
      <c r="AT131" s="694"/>
      <c r="AU131" s="694"/>
      <c r="AV131" s="694"/>
      <c r="AW131" s="694"/>
      <c r="AX131" s="694"/>
      <c r="AY131" s="694"/>
      <c r="AZ131" s="312"/>
      <c r="BB131" s="286"/>
      <c r="BW131" s="312"/>
      <c r="BX131" s="312"/>
      <c r="BY131" s="312"/>
      <c r="BZ131" s="312"/>
      <c r="CA131" s="312"/>
      <c r="CB131" s="312"/>
      <c r="CC131" s="312"/>
      <c r="CD131" s="312"/>
      <c r="CE131" s="312"/>
      <c r="CF131" s="312"/>
      <c r="CG131" s="312"/>
      <c r="CH131" s="312"/>
      <c r="CI131" s="312"/>
      <c r="CJ131" s="312"/>
      <c r="CK131" s="312"/>
      <c r="CL131" s="312"/>
      <c r="CM131" s="312"/>
      <c r="CN131" s="312"/>
      <c r="CO131" s="312"/>
      <c r="CP131" s="312"/>
      <c r="CQ131" s="312"/>
      <c r="CR131" s="312"/>
      <c r="CS131" s="312"/>
      <c r="CT131" s="312"/>
      <c r="CU131" s="312"/>
      <c r="CV131" s="312"/>
      <c r="CW131" s="312"/>
      <c r="CX131" s="312"/>
      <c r="CY131" s="312"/>
      <c r="CZ131" s="312"/>
    </row>
    <row r="132" s="284" customFormat="true" ht="15" customHeight="true" x14ac:dyDescent="0.2">
      <c r="A132" s="837"/>
      <c r="B132" s="334" t="s">
        <v>46</v>
      </c>
      <c r="C132" s="352"/>
      <c r="D132" s="353"/>
      <c r="E132" s="353"/>
      <c r="F132" s="353"/>
      <c r="G132" s="354"/>
      <c r="H132" s="355"/>
      <c r="I132" s="353"/>
      <c r="J132" s="353"/>
      <c r="K132" s="353"/>
      <c r="L132" s="356"/>
      <c r="M132" s="352"/>
      <c r="N132" s="353"/>
      <c r="O132" s="353"/>
      <c r="P132" s="353"/>
      <c r="Q132" s="354"/>
      <c r="R132" s="14"/>
      <c r="S132" s="13"/>
      <c r="T132" s="13"/>
      <c r="U132" s="13"/>
      <c r="V132" s="8"/>
      <c r="W132" s="694"/>
      <c r="X132" s="694"/>
      <c r="Y132" s="694"/>
      <c r="Z132" s="694"/>
      <c r="AA132" s="694"/>
      <c r="AB132" s="694"/>
      <c r="AC132" s="694"/>
      <c r="AD132" s="694"/>
      <c r="AE132" s="694"/>
      <c r="AF132" s="694"/>
      <c r="AG132" s="694"/>
      <c r="AH132" s="694"/>
      <c r="AI132" s="694"/>
      <c r="AJ132" s="694"/>
      <c r="AK132" s="694"/>
      <c r="AL132" s="694"/>
      <c r="AM132" s="694"/>
      <c r="AN132" s="694"/>
      <c r="AO132" s="694"/>
      <c r="AP132" s="694"/>
      <c r="AQ132" s="694"/>
      <c r="AR132" s="694"/>
      <c r="AS132" s="694"/>
      <c r="AT132" s="694"/>
      <c r="AU132" s="694"/>
      <c r="AV132" s="694"/>
      <c r="AW132" s="694"/>
      <c r="AX132" s="694"/>
      <c r="AY132" s="694"/>
      <c r="AZ132" s="312"/>
      <c r="BB132" s="286"/>
      <c r="BW132" s="312"/>
      <c r="BX132" s="312"/>
      <c r="BY132" s="312"/>
      <c r="BZ132" s="312"/>
      <c r="CA132" s="312"/>
      <c r="CB132" s="312"/>
      <c r="CC132" s="312"/>
      <c r="CD132" s="312"/>
      <c r="CE132" s="312"/>
      <c r="CF132" s="312"/>
      <c r="CG132" s="312"/>
      <c r="CH132" s="312"/>
      <c r="CI132" s="312"/>
      <c r="CJ132" s="312"/>
      <c r="CK132" s="312"/>
      <c r="CL132" s="312"/>
      <c r="CM132" s="312"/>
      <c r="CN132" s="312"/>
      <c r="CO132" s="312"/>
      <c r="CP132" s="312"/>
      <c r="CQ132" s="312"/>
      <c r="CR132" s="312"/>
      <c r="CS132" s="312"/>
      <c r="CT132" s="312"/>
      <c r="CU132" s="312"/>
      <c r="CV132" s="312"/>
      <c r="CW132" s="312"/>
      <c r="CX132" s="312"/>
      <c r="CY132" s="312"/>
      <c r="CZ132" s="312"/>
    </row>
    <row r="133" s="405" customFormat="true" ht="15" customHeight="true" x14ac:dyDescent="0.2">
      <c r="A133" s="283"/>
      <c r="B133" s="335"/>
      <c r="C133" s="827" t="s">
        <v>114</v>
      </c>
      <c r="D133" s="828"/>
      <c r="E133" s="828"/>
      <c r="F133" s="828"/>
      <c r="G133" s="829"/>
      <c r="H133" s="833" t="s">
        <v>38</v>
      </c>
      <c r="I133" s="822"/>
      <c r="J133" s="822"/>
      <c r="K133" s="822"/>
      <c r="L133" s="824"/>
      <c r="M133" s="821" t="s">
        <v>37</v>
      </c>
      <c r="N133" s="822"/>
      <c r="O133" s="822"/>
      <c r="P133" s="822"/>
      <c r="Q133" s="824"/>
      <c r="R133" s="16" t="s">
        <v>137</v>
      </c>
      <c r="S133" s="366"/>
      <c r="T133" s="366"/>
      <c r="U133" s="366"/>
      <c r="V133" s="366"/>
      <c r="W133" s="376"/>
      <c r="X133" s="694"/>
      <c r="Y133" s="694"/>
      <c r="Z133" s="694"/>
      <c r="AA133" s="694"/>
      <c r="AB133" s="694"/>
      <c r="AC133" s="694"/>
      <c r="AD133" s="694"/>
      <c r="AE133" s="694"/>
      <c r="AF133" s="694"/>
      <c r="AG133" s="694"/>
      <c r="AH133" s="694"/>
      <c r="AI133" s="694"/>
      <c r="AJ133" s="694"/>
      <c r="AK133" s="694"/>
      <c r="AL133" s="694"/>
      <c r="AM133" s="694"/>
      <c r="AN133" s="694"/>
      <c r="AO133" s="694"/>
      <c r="AP133" s="694"/>
      <c r="AQ133" s="694"/>
      <c r="AR133" s="694"/>
      <c r="AS133" s="694"/>
      <c r="AT133" s="694"/>
      <c r="AU133" s="694"/>
      <c r="AV133" s="694"/>
      <c r="AW133" s="694"/>
      <c r="AX133" s="694"/>
      <c r="AY133" s="694"/>
      <c r="AZ133" s="312"/>
      <c r="BA133" s="313" t="s">
        <v>128</v>
      </c>
      <c r="BB133" s="269" t="s">
        <v>98</v>
      </c>
      <c r="BC133" s="812" t="s">
        <v>114</v>
      </c>
      <c r="BD133" s="813"/>
      <c r="BE133" s="813"/>
      <c r="BF133" s="813"/>
      <c r="BG133" s="819"/>
      <c r="BH133" s="812" t="s">
        <v>38</v>
      </c>
      <c r="BI133" s="813"/>
      <c r="BJ133" s="813"/>
      <c r="BK133" s="813"/>
      <c r="BL133" s="819"/>
      <c r="BM133" s="812" t="s">
        <v>37</v>
      </c>
      <c r="BN133" s="813"/>
      <c r="BO133" s="813"/>
      <c r="BP133" s="813"/>
      <c r="BQ133" s="814"/>
      <c r="BR133" s="15" t="s">
        <v>137</v>
      </c>
      <c r="BS133" s="366"/>
      <c r="BT133" s="366"/>
      <c r="BU133" s="366"/>
      <c r="BV133" s="366"/>
      <c r="BW133" s="4"/>
      <c r="BX133" s="4"/>
      <c r="BY133" s="4"/>
      <c r="BZ133" s="311"/>
      <c r="CA133" s="311"/>
      <c r="CB133" s="311"/>
      <c r="CC133" s="311"/>
      <c r="CD133" s="311"/>
      <c r="CE133" s="311"/>
      <c r="CF133" s="311"/>
      <c r="CG133" s="311"/>
      <c r="CH133" s="311"/>
      <c r="CI133" s="311"/>
      <c r="CJ133" s="311"/>
      <c r="CK133" s="311"/>
      <c r="CL133" s="311"/>
      <c r="CM133" s="311"/>
      <c r="CN133" s="311"/>
      <c r="CO133" s="311"/>
      <c r="CP133" s="311"/>
      <c r="CQ133" s="311"/>
      <c r="CR133" s="311"/>
      <c r="CS133" s="311"/>
      <c r="CT133" s="311"/>
      <c r="CU133" s="311"/>
      <c r="CV133" s="311"/>
      <c r="CW133" s="311"/>
      <c r="CX133" s="311"/>
      <c r="CY133" s="311"/>
      <c r="CZ133" s="311"/>
    </row>
    <row r="134" s="405" customFormat="true" ht="12.75" x14ac:dyDescent="0.2">
      <c r="A134" s="301" t="s">
        <v>69</v>
      </c>
      <c r="B134" s="335"/>
      <c r="C134" s="358" t="s">
        <v>0</v>
      </c>
      <c r="D134" s="485" t="s">
        <v>1</v>
      </c>
      <c r="E134" s="485" t="s">
        <v>2</v>
      </c>
      <c r="F134" s="485" t="s">
        <v>3</v>
      </c>
      <c r="G134" s="486" t="s">
        <v>4</v>
      </c>
      <c r="H134" s="340" t="s">
        <v>0</v>
      </c>
      <c r="I134" s="488" t="s">
        <v>1</v>
      </c>
      <c r="J134" s="488" t="s">
        <v>2</v>
      </c>
      <c r="K134" s="488" t="s">
        <v>3</v>
      </c>
      <c r="L134" s="489" t="s">
        <v>4</v>
      </c>
      <c r="M134" s="341" t="s">
        <v>0</v>
      </c>
      <c r="N134" s="488" t="s">
        <v>1</v>
      </c>
      <c r="O134" s="488" t="s">
        <v>2</v>
      </c>
      <c r="P134" s="488" t="s">
        <v>3</v>
      </c>
      <c r="Q134" s="484" t="s">
        <v>4</v>
      </c>
      <c r="R134" s="340" t="s">
        <v>146</v>
      </c>
      <c r="S134" s="488" t="s">
        <v>147</v>
      </c>
      <c r="T134" s="488" t="s">
        <v>148</v>
      </c>
      <c r="U134" s="488" t="s">
        <v>149</v>
      </c>
      <c r="V134" s="489" t="s">
        <v>150</v>
      </c>
      <c r="W134" s="694"/>
      <c r="X134" s="694"/>
      <c r="Y134" s="694"/>
      <c r="Z134" s="694"/>
      <c r="AA134" s="694"/>
      <c r="AB134" s="694"/>
      <c r="AC134" s="694"/>
      <c r="AD134" s="694"/>
      <c r="AE134" s="694"/>
      <c r="AF134" s="694"/>
      <c r="AG134" s="694"/>
      <c r="AH134" s="694"/>
      <c r="AI134" s="694"/>
      <c r="AJ134" s="694"/>
      <c r="AK134" s="694"/>
      <c r="AL134" s="694"/>
      <c r="AM134" s="694"/>
      <c r="AN134" s="694"/>
      <c r="AO134" s="694"/>
      <c r="AP134" s="694"/>
      <c r="AQ134" s="694"/>
      <c r="AR134" s="694"/>
      <c r="AS134" s="694"/>
      <c r="AT134" s="694"/>
      <c r="AU134" s="694"/>
      <c r="AV134" s="694"/>
      <c r="AW134" s="694"/>
      <c r="AX134" s="694"/>
      <c r="AY134" s="694"/>
      <c r="AZ134" s="312"/>
      <c r="BA134" s="301" t="s">
        <v>116</v>
      </c>
      <c r="BB134" s="300"/>
      <c r="BC134" s="388" t="s">
        <v>0</v>
      </c>
      <c r="BD134" s="446" t="s">
        <v>1</v>
      </c>
      <c r="BE134" s="446" t="s">
        <v>2</v>
      </c>
      <c r="BF134" s="446" t="s">
        <v>3</v>
      </c>
      <c r="BG134" s="389" t="s">
        <v>4</v>
      </c>
      <c r="BH134" s="388" t="s">
        <v>0</v>
      </c>
      <c r="BI134" s="446" t="s">
        <v>1</v>
      </c>
      <c r="BJ134" s="446" t="s">
        <v>2</v>
      </c>
      <c r="BK134" s="446" t="s">
        <v>3</v>
      </c>
      <c r="BL134" s="389" t="s">
        <v>4</v>
      </c>
      <c r="BM134" s="388" t="s">
        <v>0</v>
      </c>
      <c r="BN134" s="446" t="s">
        <v>1</v>
      </c>
      <c r="BO134" s="446" t="s">
        <v>2</v>
      </c>
      <c r="BP134" s="446" t="s">
        <v>3</v>
      </c>
      <c r="BQ134" s="389" t="s">
        <v>4</v>
      </c>
      <c r="BR134" s="388" t="s">
        <v>146</v>
      </c>
      <c r="BS134" s="446" t="s">
        <v>147</v>
      </c>
      <c r="BT134" s="446" t="s">
        <v>148</v>
      </c>
      <c r="BU134" s="446" t="s">
        <v>149</v>
      </c>
      <c r="BV134" s="447" t="s">
        <v>150</v>
      </c>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c r="CT134" s="152"/>
      <c r="CU134" s="152"/>
      <c r="CV134" s="152"/>
      <c r="CW134" s="152"/>
      <c r="CX134" s="152"/>
      <c r="CY134" s="152"/>
      <c r="CZ134" s="152"/>
    </row>
    <row r="135" s="405" customFormat="true" ht="15" customHeight="true" x14ac:dyDescent="0.2">
      <c r="A135" s="834" t="s">
        <v>45</v>
      </c>
      <c r="B135" s="337" t="s">
        <v>44</v>
      </c>
      <c r="C135" s="107">
        <v>9.6726271829789559E-2</v>
      </c>
      <c r="D135" s="106">
        <v>0</v>
      </c>
      <c r="E135" s="106">
        <v>2.7343795162951723E-3</v>
      </c>
      <c r="F135" s="106">
        <v>0</v>
      </c>
      <c r="G135" s="105">
        <v>3.8007943955701839</v>
      </c>
      <c r="H135" s="104">
        <v>5.204362895133214E-2</v>
      </c>
      <c r="I135" s="106">
        <v>1.2444880291119098</v>
      </c>
      <c r="J135" s="106">
        <v>0.83567819679902688</v>
      </c>
      <c r="K135" s="106">
        <v>13.765629319198968</v>
      </c>
      <c r="L135" s="103">
        <v>42.681711292435679</v>
      </c>
      <c r="M135" s="107">
        <v>0.10200467712253626</v>
      </c>
      <c r="N135" s="106">
        <v>0</v>
      </c>
      <c r="O135" s="106">
        <v>0</v>
      </c>
      <c r="P135" s="106">
        <v>0</v>
      </c>
      <c r="Q135" s="105">
        <v>0.76023453145888287</v>
      </c>
      <c r="R135" s="104">
        <v>0.12174088516596804</v>
      </c>
      <c r="S135" s="106">
        <v>0</v>
      </c>
      <c r="T135" s="106">
        <v>0.26012846626772179</v>
      </c>
      <c r="U135" s="106">
        <v>2.6977308692736948</v>
      </c>
      <c r="V135" s="103">
        <v>0.4812835046612885</v>
      </c>
      <c r="W135" s="694"/>
      <c r="X135" s="694"/>
      <c r="Y135" s="694"/>
      <c r="Z135" s="694"/>
      <c r="AA135" s="694"/>
      <c r="AB135" s="694"/>
      <c r="AC135" s="694"/>
      <c r="AD135" s="694"/>
      <c r="AE135" s="694"/>
      <c r="AF135" s="694"/>
      <c r="AG135" s="694"/>
      <c r="AH135" s="694"/>
      <c r="AI135" s="694"/>
      <c r="AJ135" s="694"/>
      <c r="AK135" s="694"/>
      <c r="AL135" s="694"/>
      <c r="AM135" s="694"/>
      <c r="AN135" s="694"/>
      <c r="AO135" s="694"/>
      <c r="AP135" s="694"/>
      <c r="AQ135" s="694"/>
      <c r="AR135" s="694"/>
      <c r="AS135" s="694"/>
      <c r="AT135" s="694"/>
      <c r="AU135" s="694"/>
      <c r="AV135" s="694"/>
      <c r="AW135" s="694"/>
      <c r="AX135" s="694"/>
      <c r="AY135" s="694"/>
      <c r="AZ135" s="312"/>
      <c r="BA135" s="818" t="s">
        <v>45</v>
      </c>
      <c r="BB135" s="494" t="s">
        <v>44</v>
      </c>
      <c r="BC135" s="38" t="s">
        <v>35</v>
      </c>
      <c r="BD135" s="34" t="s">
        <v>35</v>
      </c>
      <c r="BE135" s="34" t="s">
        <v>35</v>
      </c>
      <c r="BF135" s="34" t="s">
        <v>35</v>
      </c>
      <c r="BG135" s="29" t="s">
        <v>35</v>
      </c>
      <c r="BH135" s="38" t="s">
        <v>35</v>
      </c>
      <c r="BI135" s="34" t="s">
        <v>35</v>
      </c>
      <c r="BJ135" s="34" t="s">
        <v>35</v>
      </c>
      <c r="BK135" s="34" t="s">
        <v>35</v>
      </c>
      <c r="BL135" s="29" t="s">
        <v>35</v>
      </c>
      <c r="BM135" s="38" t="s">
        <v>35</v>
      </c>
      <c r="BN135" s="34" t="s">
        <v>35</v>
      </c>
      <c r="BO135" s="34" t="s">
        <v>35</v>
      </c>
      <c r="BP135" s="34" t="s">
        <v>35</v>
      </c>
      <c r="BQ135" s="29" t="s">
        <v>35</v>
      </c>
      <c r="BR135" s="38" t="s">
        <v>35</v>
      </c>
      <c r="BS135" s="34" t="s">
        <v>35</v>
      </c>
      <c r="BT135" s="34" t="s">
        <v>35</v>
      </c>
      <c r="BU135" s="34" t="s">
        <v>35</v>
      </c>
      <c r="BV135" s="23" t="s">
        <v>35</v>
      </c>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405" customFormat="true" ht="15" customHeight="true" x14ac:dyDescent="0.2">
      <c r="A136" s="825"/>
      <c r="B136" s="338" t="s">
        <v>43</v>
      </c>
      <c r="C136" s="102">
        <v>0</v>
      </c>
      <c r="D136" s="101">
        <v>0</v>
      </c>
      <c r="E136" s="101">
        <v>0</v>
      </c>
      <c r="F136" s="101">
        <v>4.7146205126695373E-2</v>
      </c>
      <c r="G136" s="100">
        <v>5.7420140860044633</v>
      </c>
      <c r="H136" s="99">
        <v>0</v>
      </c>
      <c r="I136" s="101">
        <v>2.8186854414894871</v>
      </c>
      <c r="J136" s="101">
        <v>12.52491651102817</v>
      </c>
      <c r="K136" s="101">
        <v>28.869888453830534</v>
      </c>
      <c r="L136" s="98">
        <v>46.067716215801177</v>
      </c>
      <c r="M136" s="102">
        <v>0</v>
      </c>
      <c r="N136" s="101">
        <v>0</v>
      </c>
      <c r="O136" s="101">
        <v>0</v>
      </c>
      <c r="P136" s="101">
        <v>4.9696617410878483E-2</v>
      </c>
      <c r="Q136" s="100">
        <v>1.0479865619998405</v>
      </c>
      <c r="R136" s="99">
        <v>0.41426418969278</v>
      </c>
      <c r="S136" s="101">
        <v>0</v>
      </c>
      <c r="T136" s="101">
        <v>0.28959124936882602</v>
      </c>
      <c r="U136" s="101">
        <v>3.9630198868646604</v>
      </c>
      <c r="V136" s="98">
        <v>0.6489055147237629</v>
      </c>
      <c r="W136" s="694"/>
      <c r="X136" s="694"/>
      <c r="Y136" s="694"/>
      <c r="Z136" s="694"/>
      <c r="AA136" s="694"/>
      <c r="AB136" s="694"/>
      <c r="AC136" s="694"/>
      <c r="AD136" s="694"/>
      <c r="AE136" s="694"/>
      <c r="AF136" s="694"/>
      <c r="AG136" s="694"/>
      <c r="AH136" s="694"/>
      <c r="AI136" s="694"/>
      <c r="AJ136" s="694"/>
      <c r="AK136" s="694"/>
      <c r="AL136" s="694"/>
      <c r="AM136" s="694"/>
      <c r="AN136" s="694"/>
      <c r="AO136" s="694"/>
      <c r="AP136" s="694"/>
      <c r="AQ136" s="694"/>
      <c r="AR136" s="694"/>
      <c r="AS136" s="694"/>
      <c r="AT136" s="694"/>
      <c r="AU136" s="694"/>
      <c r="AV136" s="694"/>
      <c r="AW136" s="694"/>
      <c r="AX136" s="694"/>
      <c r="AY136" s="694"/>
      <c r="AZ136" s="312"/>
      <c r="BA136" s="816"/>
      <c r="BB136" s="492" t="s">
        <v>43</v>
      </c>
      <c r="BC136" s="37" t="s">
        <v>35</v>
      </c>
      <c r="BD136" s="33" t="s">
        <v>35</v>
      </c>
      <c r="BE136" s="33" t="s">
        <v>35</v>
      </c>
      <c r="BF136" s="33" t="s">
        <v>35</v>
      </c>
      <c r="BG136" s="28" t="s">
        <v>35</v>
      </c>
      <c r="BH136" s="37" t="s">
        <v>35</v>
      </c>
      <c r="BI136" s="33" t="s">
        <v>35</v>
      </c>
      <c r="BJ136" s="33" t="s">
        <v>35</v>
      </c>
      <c r="BK136" s="33" t="s">
        <v>35</v>
      </c>
      <c r="BL136" s="28" t="s">
        <v>35</v>
      </c>
      <c r="BM136" s="37" t="s">
        <v>35</v>
      </c>
      <c r="BN136" s="33" t="s">
        <v>35</v>
      </c>
      <c r="BO136" s="33" t="s">
        <v>35</v>
      </c>
      <c r="BP136" s="33" t="s">
        <v>35</v>
      </c>
      <c r="BQ136" s="28" t="s">
        <v>35</v>
      </c>
      <c r="BR136" s="37" t="s">
        <v>35</v>
      </c>
      <c r="BS136" s="33" t="s">
        <v>35</v>
      </c>
      <c r="BT136" s="33" t="s">
        <v>35</v>
      </c>
      <c r="BU136" s="33" t="s">
        <v>35</v>
      </c>
      <c r="BV136" s="22" t="s">
        <v>35</v>
      </c>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405" customFormat="true" ht="15" customHeight="true" x14ac:dyDescent="0.2">
      <c r="A137" s="825"/>
      <c r="B137" s="338" t="s">
        <v>42</v>
      </c>
      <c r="C137" s="102">
        <v>34.551122298921754</v>
      </c>
      <c r="D137" s="101">
        <v>30.023061996963818</v>
      </c>
      <c r="E137" s="101">
        <v>30.422874609215345</v>
      </c>
      <c r="F137" s="101">
        <v>29.507984908854041</v>
      </c>
      <c r="G137" s="100">
        <v>24.199263211328525</v>
      </c>
      <c r="H137" s="99">
        <v>12.946401861412562</v>
      </c>
      <c r="I137" s="101">
        <v>18.65996074184017</v>
      </c>
      <c r="J137" s="101">
        <v>26.51360371792757</v>
      </c>
      <c r="K137" s="101">
        <v>23.450791752552917</v>
      </c>
      <c r="L137" s="98">
        <v>7.3582377678256154</v>
      </c>
      <c r="M137" s="102">
        <v>34.44086149403303</v>
      </c>
      <c r="N137" s="101">
        <v>30.595677970652137</v>
      </c>
      <c r="O137" s="101">
        <v>30.261391711730575</v>
      </c>
      <c r="P137" s="101">
        <v>29.828743944115526</v>
      </c>
      <c r="Q137" s="100">
        <v>26.890782717827889</v>
      </c>
      <c r="R137" s="99">
        <v>23.841728333970273</v>
      </c>
      <c r="S137" s="101">
        <v>20.794486457099882</v>
      </c>
      <c r="T137" s="101">
        <v>43.788771947646275</v>
      </c>
      <c r="U137" s="101">
        <v>29.889309063826985</v>
      </c>
      <c r="V137" s="98">
        <v>12.838805618963884</v>
      </c>
      <c r="W137" s="694"/>
      <c r="X137" s="694"/>
      <c r="Y137" s="694"/>
      <c r="Z137" s="694"/>
      <c r="AA137" s="694"/>
      <c r="AB137" s="694"/>
      <c r="AC137" s="694"/>
      <c r="AD137" s="694"/>
      <c r="AE137" s="694"/>
      <c r="AF137" s="694"/>
      <c r="AG137" s="694"/>
      <c r="AH137" s="694"/>
      <c r="AI137" s="694"/>
      <c r="AJ137" s="694"/>
      <c r="AK137" s="694"/>
      <c r="AL137" s="694"/>
      <c r="AM137" s="694"/>
      <c r="AN137" s="694"/>
      <c r="AO137" s="694"/>
      <c r="AP137" s="694"/>
      <c r="AQ137" s="694"/>
      <c r="AR137" s="694"/>
      <c r="AS137" s="694"/>
      <c r="AT137" s="694"/>
      <c r="AU137" s="694"/>
      <c r="AV137" s="694"/>
      <c r="AW137" s="694"/>
      <c r="AX137" s="694"/>
      <c r="AY137" s="694"/>
      <c r="AZ137" s="312"/>
      <c r="BA137" s="816"/>
      <c r="BB137" s="492" t="s">
        <v>42</v>
      </c>
      <c r="BC137" s="37" t="s">
        <v>35</v>
      </c>
      <c r="BD137" s="33" t="s">
        <v>35</v>
      </c>
      <c r="BE137" s="33" t="s">
        <v>35</v>
      </c>
      <c r="BF137" s="33" t="s">
        <v>35</v>
      </c>
      <c r="BG137" s="28" t="s">
        <v>35</v>
      </c>
      <c r="BH137" s="37" t="s">
        <v>35</v>
      </c>
      <c r="BI137" s="33" t="s">
        <v>35</v>
      </c>
      <c r="BJ137" s="33" t="s">
        <v>35</v>
      </c>
      <c r="BK137" s="33" t="s">
        <v>35</v>
      </c>
      <c r="BL137" s="28" t="s">
        <v>35</v>
      </c>
      <c r="BM137" s="37" t="s">
        <v>35</v>
      </c>
      <c r="BN137" s="33" t="s">
        <v>35</v>
      </c>
      <c r="BO137" s="33" t="s">
        <v>35</v>
      </c>
      <c r="BP137" s="33" t="s">
        <v>35</v>
      </c>
      <c r="BQ137" s="28" t="s">
        <v>35</v>
      </c>
      <c r="BR137" s="37" t="s">
        <v>35</v>
      </c>
      <c r="BS137" s="33" t="s">
        <v>35</v>
      </c>
      <c r="BT137" s="33" t="s">
        <v>35</v>
      </c>
      <c r="BU137" s="33" t="s">
        <v>35</v>
      </c>
      <c r="BV137" s="22" t="s">
        <v>35</v>
      </c>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405" customFormat="true" ht="15" customHeight="true" x14ac:dyDescent="0.2">
      <c r="A138" s="825"/>
      <c r="B138" s="338" t="s">
        <v>41</v>
      </c>
      <c r="C138" s="102">
        <v>56.309988483447945</v>
      </c>
      <c r="D138" s="101">
        <v>67.148606499817006</v>
      </c>
      <c r="E138" s="101">
        <v>67.913195485800117</v>
      </c>
      <c r="F138" s="101">
        <v>69.139394653079052</v>
      </c>
      <c r="G138" s="100">
        <v>65.842867948388687</v>
      </c>
      <c r="H138" s="99">
        <v>85.969530766379307</v>
      </c>
      <c r="I138" s="101">
        <v>74.438874006580249</v>
      </c>
      <c r="J138" s="101">
        <v>60.125801574245266</v>
      </c>
      <c r="K138" s="101">
        <v>33.913690474417571</v>
      </c>
      <c r="L138" s="98">
        <v>3.8923347239375428</v>
      </c>
      <c r="M138" s="102">
        <v>56.286080670384699</v>
      </c>
      <c r="N138" s="101">
        <v>66.198629026046333</v>
      </c>
      <c r="O138" s="101">
        <v>67.965451618895315</v>
      </c>
      <c r="P138" s="101">
        <v>68.842963563993095</v>
      </c>
      <c r="Q138" s="100">
        <v>70.852746827371433</v>
      </c>
      <c r="R138" s="99">
        <v>74.641244056033841</v>
      </c>
      <c r="S138" s="101">
        <v>74.646734517539628</v>
      </c>
      <c r="T138" s="101">
        <v>51.529702738039319</v>
      </c>
      <c r="U138" s="101">
        <v>60.460827610227085</v>
      </c>
      <c r="V138" s="98">
        <v>82.950185489915711</v>
      </c>
      <c r="W138" s="694"/>
      <c r="X138" s="694"/>
      <c r="Y138" s="694"/>
      <c r="Z138" s="694"/>
      <c r="AA138" s="694"/>
      <c r="AB138" s="694"/>
      <c r="AC138" s="694"/>
      <c r="AD138" s="694"/>
      <c r="AE138" s="694"/>
      <c r="AF138" s="694"/>
      <c r="AG138" s="694"/>
      <c r="AH138" s="694"/>
      <c r="AI138" s="694"/>
      <c r="AJ138" s="694"/>
      <c r="AK138" s="694"/>
      <c r="AL138" s="694"/>
      <c r="AM138" s="694"/>
      <c r="AN138" s="694"/>
      <c r="AO138" s="694"/>
      <c r="AP138" s="694"/>
      <c r="AQ138" s="694"/>
      <c r="AR138" s="694"/>
      <c r="AS138" s="694"/>
      <c r="AT138" s="694"/>
      <c r="AU138" s="694"/>
      <c r="AV138" s="694"/>
      <c r="AW138" s="694"/>
      <c r="AX138" s="694"/>
      <c r="AY138" s="694"/>
      <c r="AZ138" s="312"/>
      <c r="BA138" s="816"/>
      <c r="BB138" s="492" t="s">
        <v>41</v>
      </c>
      <c r="BC138" s="37" t="s">
        <v>35</v>
      </c>
      <c r="BD138" s="33" t="s">
        <v>35</v>
      </c>
      <c r="BE138" s="33" t="s">
        <v>35</v>
      </c>
      <c r="BF138" s="33" t="s">
        <v>35</v>
      </c>
      <c r="BG138" s="28" t="s">
        <v>35</v>
      </c>
      <c r="BH138" s="37" t="s">
        <v>35</v>
      </c>
      <c r="BI138" s="33" t="s">
        <v>35</v>
      </c>
      <c r="BJ138" s="33" t="s">
        <v>35</v>
      </c>
      <c r="BK138" s="33" t="s">
        <v>35</v>
      </c>
      <c r="BL138" s="28" t="s">
        <v>35</v>
      </c>
      <c r="BM138" s="37" t="s">
        <v>35</v>
      </c>
      <c r="BN138" s="33" t="s">
        <v>35</v>
      </c>
      <c r="BO138" s="33" t="s">
        <v>35</v>
      </c>
      <c r="BP138" s="33" t="s">
        <v>35</v>
      </c>
      <c r="BQ138" s="28" t="s">
        <v>35</v>
      </c>
      <c r="BR138" s="37" t="s">
        <v>35</v>
      </c>
      <c r="BS138" s="33" t="s">
        <v>35</v>
      </c>
      <c r="BT138" s="33" t="s">
        <v>35</v>
      </c>
      <c r="BU138" s="33" t="s">
        <v>35</v>
      </c>
      <c r="BV138" s="22" t="s">
        <v>35</v>
      </c>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405" customFormat="true" ht="15" customHeight="true" x14ac:dyDescent="0.2">
      <c r="A139" s="825"/>
      <c r="B139" s="338" t="s">
        <v>19</v>
      </c>
      <c r="C139" s="102">
        <v>9.0421629458006354</v>
      </c>
      <c r="D139" s="101">
        <v>2.8283315032192866</v>
      </c>
      <c r="E139" s="101">
        <v>1.6611955254682096</v>
      </c>
      <c r="F139" s="101">
        <v>1.3054742329403446</v>
      </c>
      <c r="G139" s="100">
        <v>0.4150603587083822</v>
      </c>
      <c r="H139" s="99">
        <v>1.0320237432568251</v>
      </c>
      <c r="I139" s="101">
        <v>2.8379917809781503</v>
      </c>
      <c r="J139" s="101">
        <v>0</v>
      </c>
      <c r="K139" s="101">
        <v>0</v>
      </c>
      <c r="L139" s="98">
        <v>0</v>
      </c>
      <c r="M139" s="102">
        <v>9.1710531584598503</v>
      </c>
      <c r="N139" s="101">
        <v>3.2056930033016391</v>
      </c>
      <c r="O139" s="101">
        <v>1.7731566693741916</v>
      </c>
      <c r="P139" s="101">
        <v>1.2785958744805204</v>
      </c>
      <c r="Q139" s="100">
        <v>0.44824936134197374</v>
      </c>
      <c r="R139" s="99">
        <v>0.98102253513729987</v>
      </c>
      <c r="S139" s="101">
        <v>4.5587790253605034</v>
      </c>
      <c r="T139" s="101">
        <v>4.1318055986778752</v>
      </c>
      <c r="U139" s="101">
        <v>2.9891125698078183</v>
      </c>
      <c r="V139" s="98">
        <v>3.0808198717353612</v>
      </c>
      <c r="W139" s="694"/>
      <c r="X139" s="694"/>
      <c r="Y139" s="694"/>
      <c r="Z139" s="694"/>
      <c r="AA139" s="694"/>
      <c r="AB139" s="694"/>
      <c r="AC139" s="694"/>
      <c r="AD139" s="694"/>
      <c r="AE139" s="694"/>
      <c r="AF139" s="694"/>
      <c r="AG139" s="694"/>
      <c r="AH139" s="694"/>
      <c r="AI139" s="694"/>
      <c r="AJ139" s="694"/>
      <c r="AK139" s="694"/>
      <c r="AL139" s="694"/>
      <c r="AM139" s="694"/>
      <c r="AN139" s="694"/>
      <c r="AO139" s="694"/>
      <c r="AP139" s="694"/>
      <c r="AQ139" s="694"/>
      <c r="AR139" s="694"/>
      <c r="AS139" s="694"/>
      <c r="AT139" s="694"/>
      <c r="AU139" s="694"/>
      <c r="AV139" s="694"/>
      <c r="AW139" s="694"/>
      <c r="AX139" s="694"/>
      <c r="AY139" s="694"/>
      <c r="AZ139" s="312"/>
      <c r="BA139" s="816"/>
      <c r="BB139" s="492" t="s">
        <v>19</v>
      </c>
      <c r="BC139" s="37" t="s">
        <v>35</v>
      </c>
      <c r="BD139" s="33" t="s">
        <v>35</v>
      </c>
      <c r="BE139" s="33" t="s">
        <v>35</v>
      </c>
      <c r="BF139" s="33" t="s">
        <v>35</v>
      </c>
      <c r="BG139" s="28" t="s">
        <v>35</v>
      </c>
      <c r="BH139" s="37" t="s">
        <v>35</v>
      </c>
      <c r="BI139" s="33" t="s">
        <v>35</v>
      </c>
      <c r="BJ139" s="33" t="s">
        <v>35</v>
      </c>
      <c r="BK139" s="33" t="s">
        <v>35</v>
      </c>
      <c r="BL139" s="28" t="s">
        <v>35</v>
      </c>
      <c r="BM139" s="37" t="s">
        <v>35</v>
      </c>
      <c r="BN139" s="33" t="s">
        <v>35</v>
      </c>
      <c r="BO139" s="33" t="s">
        <v>35</v>
      </c>
      <c r="BP139" s="33" t="s">
        <v>35</v>
      </c>
      <c r="BQ139" s="28" t="s">
        <v>35</v>
      </c>
      <c r="BR139" s="37" t="s">
        <v>35</v>
      </c>
      <c r="BS139" s="33" t="s">
        <v>35</v>
      </c>
      <c r="BT139" s="33" t="s">
        <v>35</v>
      </c>
      <c r="BU139" s="33" t="s">
        <v>35</v>
      </c>
      <c r="BV139" s="22" t="s">
        <v>35</v>
      </c>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283" customFormat="true" ht="15" customHeight="true" x14ac:dyDescent="0.2">
      <c r="A140" s="825" t="s">
        <v>106</v>
      </c>
      <c r="B140" s="338" t="s">
        <v>64</v>
      </c>
      <c r="C140" s="53" t="s">
        <v>35</v>
      </c>
      <c r="D140" s="50" t="s">
        <v>35</v>
      </c>
      <c r="E140" s="50" t="s">
        <v>35</v>
      </c>
      <c r="F140" s="50" t="s">
        <v>35</v>
      </c>
      <c r="G140" s="47" t="s">
        <v>35</v>
      </c>
      <c r="H140" s="44" t="s">
        <v>35</v>
      </c>
      <c r="I140" s="50" t="s">
        <v>35</v>
      </c>
      <c r="J140" s="50" t="s">
        <v>35</v>
      </c>
      <c r="K140" s="50" t="s">
        <v>35</v>
      </c>
      <c r="L140" s="41" t="s">
        <v>35</v>
      </c>
      <c r="M140" s="53" t="s">
        <v>35</v>
      </c>
      <c r="N140" s="50" t="s">
        <v>35</v>
      </c>
      <c r="O140" s="50" t="s">
        <v>35</v>
      </c>
      <c r="P140" s="50" t="s">
        <v>35</v>
      </c>
      <c r="Q140" s="47" t="s">
        <v>35</v>
      </c>
      <c r="R140" s="44" t="s">
        <v>35</v>
      </c>
      <c r="S140" s="50" t="s">
        <v>35</v>
      </c>
      <c r="T140" s="50" t="s">
        <v>35</v>
      </c>
      <c r="U140" s="50" t="s">
        <v>35</v>
      </c>
      <c r="V140" s="41" t="s">
        <v>35</v>
      </c>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11"/>
      <c r="BA140" s="816" t="s">
        <v>106</v>
      </c>
      <c r="BB140" s="492" t="s">
        <v>64</v>
      </c>
      <c r="BC140" s="37" t="s">
        <v>35</v>
      </c>
      <c r="BD140" s="33" t="s">
        <v>35</v>
      </c>
      <c r="BE140" s="33" t="s">
        <v>35</v>
      </c>
      <c r="BF140" s="33" t="s">
        <v>35</v>
      </c>
      <c r="BG140" s="28" t="s">
        <v>35</v>
      </c>
      <c r="BH140" s="37" t="s">
        <v>35</v>
      </c>
      <c r="BI140" s="33" t="s">
        <v>35</v>
      </c>
      <c r="BJ140" s="33" t="s">
        <v>35</v>
      </c>
      <c r="BK140" s="33" t="s">
        <v>35</v>
      </c>
      <c r="BL140" s="28" t="s">
        <v>35</v>
      </c>
      <c r="BM140" s="37" t="s">
        <v>35</v>
      </c>
      <c r="BN140" s="33" t="s">
        <v>35</v>
      </c>
      <c r="BO140" s="33" t="s">
        <v>35</v>
      </c>
      <c r="BP140" s="33" t="s">
        <v>35</v>
      </c>
      <c r="BQ140" s="28" t="s">
        <v>35</v>
      </c>
      <c r="BR140" s="37" t="s">
        <v>35</v>
      </c>
      <c r="BS140" s="33" t="s">
        <v>35</v>
      </c>
      <c r="BT140" s="33" t="s">
        <v>35</v>
      </c>
      <c r="BU140" s="33" t="s">
        <v>35</v>
      </c>
      <c r="BV140" s="22" t="s">
        <v>35</v>
      </c>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283" customFormat="true" ht="15" customHeight="true" x14ac:dyDescent="0.2">
      <c r="A141" s="825"/>
      <c r="B141" s="338" t="s">
        <v>65</v>
      </c>
      <c r="C141" s="53" t="s">
        <v>35</v>
      </c>
      <c r="D141" s="50" t="s">
        <v>35</v>
      </c>
      <c r="E141" s="50" t="s">
        <v>35</v>
      </c>
      <c r="F141" s="50" t="s">
        <v>35</v>
      </c>
      <c r="G141" s="47" t="s">
        <v>35</v>
      </c>
      <c r="H141" s="44" t="s">
        <v>35</v>
      </c>
      <c r="I141" s="50" t="s">
        <v>35</v>
      </c>
      <c r="J141" s="50" t="s">
        <v>35</v>
      </c>
      <c r="K141" s="50" t="s">
        <v>35</v>
      </c>
      <c r="L141" s="41" t="s">
        <v>35</v>
      </c>
      <c r="M141" s="53" t="s">
        <v>35</v>
      </c>
      <c r="N141" s="50" t="s">
        <v>35</v>
      </c>
      <c r="O141" s="50" t="s">
        <v>35</v>
      </c>
      <c r="P141" s="50" t="s">
        <v>35</v>
      </c>
      <c r="Q141" s="47" t="s">
        <v>35</v>
      </c>
      <c r="R141" s="44" t="s">
        <v>35</v>
      </c>
      <c r="S141" s="50" t="s">
        <v>35</v>
      </c>
      <c r="T141" s="50" t="s">
        <v>35</v>
      </c>
      <c r="U141" s="50" t="s">
        <v>35</v>
      </c>
      <c r="V141" s="41" t="s">
        <v>35</v>
      </c>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11"/>
      <c r="BA141" s="816"/>
      <c r="BB141" s="492" t="s">
        <v>65</v>
      </c>
      <c r="BC141" s="37" t="s">
        <v>35</v>
      </c>
      <c r="BD141" s="33" t="s">
        <v>35</v>
      </c>
      <c r="BE141" s="33" t="s">
        <v>35</v>
      </c>
      <c r="BF141" s="33" t="s">
        <v>35</v>
      </c>
      <c r="BG141" s="28" t="s">
        <v>35</v>
      </c>
      <c r="BH141" s="37" t="s">
        <v>35</v>
      </c>
      <c r="BI141" s="33" t="s">
        <v>35</v>
      </c>
      <c r="BJ141" s="33" t="s">
        <v>35</v>
      </c>
      <c r="BK141" s="33" t="s">
        <v>35</v>
      </c>
      <c r="BL141" s="28" t="s">
        <v>35</v>
      </c>
      <c r="BM141" s="37" t="s">
        <v>35</v>
      </c>
      <c r="BN141" s="33" t="s">
        <v>35</v>
      </c>
      <c r="BO141" s="33" t="s">
        <v>35</v>
      </c>
      <c r="BP141" s="33" t="s">
        <v>35</v>
      </c>
      <c r="BQ141" s="28" t="s">
        <v>35</v>
      </c>
      <c r="BR141" s="37" t="s">
        <v>35</v>
      </c>
      <c r="BS141" s="33" t="s">
        <v>35</v>
      </c>
      <c r="BT141" s="33" t="s">
        <v>35</v>
      </c>
      <c r="BU141" s="33" t="s">
        <v>35</v>
      </c>
      <c r="BV141" s="22" t="s">
        <v>35</v>
      </c>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283" customFormat="true" ht="15" customHeight="true" x14ac:dyDescent="0.2">
      <c r="A142" s="825"/>
      <c r="B142" s="338" t="s">
        <v>66</v>
      </c>
      <c r="C142" s="53" t="s">
        <v>35</v>
      </c>
      <c r="D142" s="50" t="s">
        <v>35</v>
      </c>
      <c r="E142" s="50" t="s">
        <v>35</v>
      </c>
      <c r="F142" s="50" t="s">
        <v>35</v>
      </c>
      <c r="G142" s="47" t="s">
        <v>35</v>
      </c>
      <c r="H142" s="44" t="s">
        <v>35</v>
      </c>
      <c r="I142" s="50" t="s">
        <v>35</v>
      </c>
      <c r="J142" s="50" t="s">
        <v>35</v>
      </c>
      <c r="K142" s="50" t="s">
        <v>35</v>
      </c>
      <c r="L142" s="41" t="s">
        <v>35</v>
      </c>
      <c r="M142" s="53" t="s">
        <v>35</v>
      </c>
      <c r="N142" s="50" t="s">
        <v>35</v>
      </c>
      <c r="O142" s="50" t="s">
        <v>35</v>
      </c>
      <c r="P142" s="50" t="s">
        <v>35</v>
      </c>
      <c r="Q142" s="47" t="s">
        <v>35</v>
      </c>
      <c r="R142" s="44" t="s">
        <v>35</v>
      </c>
      <c r="S142" s="50" t="s">
        <v>35</v>
      </c>
      <c r="T142" s="50" t="s">
        <v>35</v>
      </c>
      <c r="U142" s="50" t="s">
        <v>35</v>
      </c>
      <c r="V142" s="41" t="s">
        <v>35</v>
      </c>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11"/>
      <c r="BA142" s="816"/>
      <c r="BB142" s="492" t="s">
        <v>66</v>
      </c>
      <c r="BC142" s="37" t="s">
        <v>35</v>
      </c>
      <c r="BD142" s="33" t="s">
        <v>35</v>
      </c>
      <c r="BE142" s="33" t="s">
        <v>35</v>
      </c>
      <c r="BF142" s="33" t="s">
        <v>35</v>
      </c>
      <c r="BG142" s="28" t="s">
        <v>35</v>
      </c>
      <c r="BH142" s="37" t="s">
        <v>35</v>
      </c>
      <c r="BI142" s="33" t="s">
        <v>35</v>
      </c>
      <c r="BJ142" s="33" t="s">
        <v>35</v>
      </c>
      <c r="BK142" s="33" t="s">
        <v>35</v>
      </c>
      <c r="BL142" s="28" t="s">
        <v>35</v>
      </c>
      <c r="BM142" s="37" t="s">
        <v>35</v>
      </c>
      <c r="BN142" s="33" t="s">
        <v>35</v>
      </c>
      <c r="BO142" s="33" t="s">
        <v>35</v>
      </c>
      <c r="BP142" s="33" t="s">
        <v>35</v>
      </c>
      <c r="BQ142" s="28" t="s">
        <v>35</v>
      </c>
      <c r="BR142" s="37" t="s">
        <v>35</v>
      </c>
      <c r="BS142" s="33" t="s">
        <v>35</v>
      </c>
      <c r="BT142" s="33" t="s">
        <v>35</v>
      </c>
      <c r="BU142" s="33" t="s">
        <v>35</v>
      </c>
      <c r="BV142" s="22" t="s">
        <v>35</v>
      </c>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283" customFormat="true" ht="15" customHeight="true" x14ac:dyDescent="0.2">
      <c r="A143" s="825"/>
      <c r="B143" s="338" t="s">
        <v>67</v>
      </c>
      <c r="C143" s="53" t="s">
        <v>35</v>
      </c>
      <c r="D143" s="50" t="s">
        <v>35</v>
      </c>
      <c r="E143" s="50" t="s">
        <v>35</v>
      </c>
      <c r="F143" s="50" t="s">
        <v>35</v>
      </c>
      <c r="G143" s="47" t="s">
        <v>35</v>
      </c>
      <c r="H143" s="44" t="s">
        <v>35</v>
      </c>
      <c r="I143" s="50" t="s">
        <v>35</v>
      </c>
      <c r="J143" s="50" t="s">
        <v>35</v>
      </c>
      <c r="K143" s="50" t="s">
        <v>35</v>
      </c>
      <c r="L143" s="41" t="s">
        <v>35</v>
      </c>
      <c r="M143" s="53" t="s">
        <v>35</v>
      </c>
      <c r="N143" s="50" t="s">
        <v>35</v>
      </c>
      <c r="O143" s="50" t="s">
        <v>35</v>
      </c>
      <c r="P143" s="50" t="s">
        <v>35</v>
      </c>
      <c r="Q143" s="47" t="s">
        <v>35</v>
      </c>
      <c r="R143" s="44" t="s">
        <v>35</v>
      </c>
      <c r="S143" s="50" t="s">
        <v>35</v>
      </c>
      <c r="T143" s="50" t="s">
        <v>35</v>
      </c>
      <c r="U143" s="50" t="s">
        <v>35</v>
      </c>
      <c r="V143" s="41" t="s">
        <v>35</v>
      </c>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11"/>
      <c r="BA143" s="816"/>
      <c r="BB143" s="492" t="s">
        <v>67</v>
      </c>
      <c r="BC143" s="37" t="s">
        <v>35</v>
      </c>
      <c r="BD143" s="33" t="s">
        <v>35</v>
      </c>
      <c r="BE143" s="33" t="s">
        <v>35</v>
      </c>
      <c r="BF143" s="33" t="s">
        <v>35</v>
      </c>
      <c r="BG143" s="28" t="s">
        <v>35</v>
      </c>
      <c r="BH143" s="37" t="s">
        <v>35</v>
      </c>
      <c r="BI143" s="33" t="s">
        <v>35</v>
      </c>
      <c r="BJ143" s="33" t="s">
        <v>35</v>
      </c>
      <c r="BK143" s="33" t="s">
        <v>35</v>
      </c>
      <c r="BL143" s="28" t="s">
        <v>35</v>
      </c>
      <c r="BM143" s="37" t="s">
        <v>35</v>
      </c>
      <c r="BN143" s="33" t="s">
        <v>35</v>
      </c>
      <c r="BO143" s="33" t="s">
        <v>35</v>
      </c>
      <c r="BP143" s="33" t="s">
        <v>35</v>
      </c>
      <c r="BQ143" s="28" t="s">
        <v>35</v>
      </c>
      <c r="BR143" s="37" t="s">
        <v>35</v>
      </c>
      <c r="BS143" s="33" t="s">
        <v>35</v>
      </c>
      <c r="BT143" s="33" t="s">
        <v>35</v>
      </c>
      <c r="BU143" s="33" t="s">
        <v>35</v>
      </c>
      <c r="BV143" s="22" t="s">
        <v>35</v>
      </c>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283" customFormat="true" ht="15" customHeight="true" x14ac:dyDescent="0.2">
      <c r="A144" s="825" t="s">
        <v>107</v>
      </c>
      <c r="B144" s="338" t="s">
        <v>64</v>
      </c>
      <c r="C144" s="53" t="s">
        <v>35</v>
      </c>
      <c r="D144" s="50" t="s">
        <v>35</v>
      </c>
      <c r="E144" s="50" t="s">
        <v>35</v>
      </c>
      <c r="F144" s="50" t="s">
        <v>35</v>
      </c>
      <c r="G144" s="47" t="s">
        <v>35</v>
      </c>
      <c r="H144" s="44" t="s">
        <v>35</v>
      </c>
      <c r="I144" s="50" t="s">
        <v>35</v>
      </c>
      <c r="J144" s="50" t="s">
        <v>35</v>
      </c>
      <c r="K144" s="50" t="s">
        <v>35</v>
      </c>
      <c r="L144" s="41" t="s">
        <v>35</v>
      </c>
      <c r="M144" s="53" t="s">
        <v>35</v>
      </c>
      <c r="N144" s="50" t="s">
        <v>35</v>
      </c>
      <c r="O144" s="50" t="s">
        <v>35</v>
      </c>
      <c r="P144" s="50" t="s">
        <v>35</v>
      </c>
      <c r="Q144" s="47" t="s">
        <v>35</v>
      </c>
      <c r="R144" s="44" t="s">
        <v>35</v>
      </c>
      <c r="S144" s="50" t="s">
        <v>35</v>
      </c>
      <c r="T144" s="50" t="s">
        <v>35</v>
      </c>
      <c r="U144" s="50" t="s">
        <v>35</v>
      </c>
      <c r="V144" s="41" t="s">
        <v>35</v>
      </c>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11"/>
      <c r="BA144" s="816" t="s">
        <v>107</v>
      </c>
      <c r="BB144" s="492" t="s">
        <v>64</v>
      </c>
      <c r="BC144" s="37" t="s">
        <v>35</v>
      </c>
      <c r="BD144" s="33" t="s">
        <v>35</v>
      </c>
      <c r="BE144" s="33" t="s">
        <v>35</v>
      </c>
      <c r="BF144" s="33" t="s">
        <v>35</v>
      </c>
      <c r="BG144" s="28" t="s">
        <v>35</v>
      </c>
      <c r="BH144" s="37" t="s">
        <v>35</v>
      </c>
      <c r="BI144" s="33" t="s">
        <v>35</v>
      </c>
      <c r="BJ144" s="33" t="s">
        <v>35</v>
      </c>
      <c r="BK144" s="33" t="s">
        <v>35</v>
      </c>
      <c r="BL144" s="28" t="s">
        <v>35</v>
      </c>
      <c r="BM144" s="37" t="s">
        <v>35</v>
      </c>
      <c r="BN144" s="33" t="s">
        <v>35</v>
      </c>
      <c r="BO144" s="33" t="s">
        <v>35</v>
      </c>
      <c r="BP144" s="33" t="s">
        <v>35</v>
      </c>
      <c r="BQ144" s="28" t="s">
        <v>35</v>
      </c>
      <c r="BR144" s="37" t="s">
        <v>35</v>
      </c>
      <c r="BS144" s="33" t="s">
        <v>35</v>
      </c>
      <c r="BT144" s="33" t="s">
        <v>35</v>
      </c>
      <c r="BU144" s="33" t="s">
        <v>35</v>
      </c>
      <c r="BV144" s="22" t="s">
        <v>35</v>
      </c>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283" customFormat="true" ht="15" customHeight="true" x14ac:dyDescent="0.2">
      <c r="A145" s="825"/>
      <c r="B145" s="338" t="s">
        <v>65</v>
      </c>
      <c r="C145" s="53" t="s">
        <v>35</v>
      </c>
      <c r="D145" s="50" t="s">
        <v>35</v>
      </c>
      <c r="E145" s="50" t="s">
        <v>35</v>
      </c>
      <c r="F145" s="50" t="s">
        <v>35</v>
      </c>
      <c r="G145" s="47" t="s">
        <v>35</v>
      </c>
      <c r="H145" s="44" t="s">
        <v>35</v>
      </c>
      <c r="I145" s="50" t="s">
        <v>35</v>
      </c>
      <c r="J145" s="50" t="s">
        <v>35</v>
      </c>
      <c r="K145" s="50" t="s">
        <v>35</v>
      </c>
      <c r="L145" s="41" t="s">
        <v>35</v>
      </c>
      <c r="M145" s="53" t="s">
        <v>35</v>
      </c>
      <c r="N145" s="50" t="s">
        <v>35</v>
      </c>
      <c r="O145" s="50" t="s">
        <v>35</v>
      </c>
      <c r="P145" s="50" t="s">
        <v>35</v>
      </c>
      <c r="Q145" s="47" t="s">
        <v>35</v>
      </c>
      <c r="R145" s="44" t="s">
        <v>35</v>
      </c>
      <c r="S145" s="50" t="s">
        <v>35</v>
      </c>
      <c r="T145" s="50" t="s">
        <v>35</v>
      </c>
      <c r="U145" s="50" t="s">
        <v>35</v>
      </c>
      <c r="V145" s="41" t="s">
        <v>35</v>
      </c>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11"/>
      <c r="BA145" s="816"/>
      <c r="BB145" s="492" t="s">
        <v>65</v>
      </c>
      <c r="BC145" s="37" t="s">
        <v>35</v>
      </c>
      <c r="BD145" s="33" t="s">
        <v>35</v>
      </c>
      <c r="BE145" s="33" t="s">
        <v>35</v>
      </c>
      <c r="BF145" s="33" t="s">
        <v>35</v>
      </c>
      <c r="BG145" s="28" t="s">
        <v>35</v>
      </c>
      <c r="BH145" s="37" t="s">
        <v>35</v>
      </c>
      <c r="BI145" s="33" t="s">
        <v>35</v>
      </c>
      <c r="BJ145" s="33" t="s">
        <v>35</v>
      </c>
      <c r="BK145" s="33" t="s">
        <v>35</v>
      </c>
      <c r="BL145" s="28" t="s">
        <v>35</v>
      </c>
      <c r="BM145" s="37" t="s">
        <v>35</v>
      </c>
      <c r="BN145" s="33" t="s">
        <v>35</v>
      </c>
      <c r="BO145" s="33" t="s">
        <v>35</v>
      </c>
      <c r="BP145" s="33" t="s">
        <v>35</v>
      </c>
      <c r="BQ145" s="28" t="s">
        <v>35</v>
      </c>
      <c r="BR145" s="37" t="s">
        <v>35</v>
      </c>
      <c r="BS145" s="33" t="s">
        <v>35</v>
      </c>
      <c r="BT145" s="33" t="s">
        <v>35</v>
      </c>
      <c r="BU145" s="33" t="s">
        <v>35</v>
      </c>
      <c r="BV145" s="22" t="s">
        <v>35</v>
      </c>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283" customFormat="true" ht="15" customHeight="true" x14ac:dyDescent="0.2">
      <c r="A146" s="825"/>
      <c r="B146" s="338" t="s">
        <v>66</v>
      </c>
      <c r="C146" s="53" t="s">
        <v>35</v>
      </c>
      <c r="D146" s="50" t="s">
        <v>35</v>
      </c>
      <c r="E146" s="50" t="s">
        <v>35</v>
      </c>
      <c r="F146" s="50" t="s">
        <v>35</v>
      </c>
      <c r="G146" s="47" t="s">
        <v>35</v>
      </c>
      <c r="H146" s="44" t="s">
        <v>35</v>
      </c>
      <c r="I146" s="50" t="s">
        <v>35</v>
      </c>
      <c r="J146" s="50" t="s">
        <v>35</v>
      </c>
      <c r="K146" s="50" t="s">
        <v>35</v>
      </c>
      <c r="L146" s="41" t="s">
        <v>35</v>
      </c>
      <c r="M146" s="53" t="s">
        <v>35</v>
      </c>
      <c r="N146" s="50" t="s">
        <v>35</v>
      </c>
      <c r="O146" s="50" t="s">
        <v>35</v>
      </c>
      <c r="P146" s="50" t="s">
        <v>35</v>
      </c>
      <c r="Q146" s="47" t="s">
        <v>35</v>
      </c>
      <c r="R146" s="44" t="s">
        <v>35</v>
      </c>
      <c r="S146" s="50" t="s">
        <v>35</v>
      </c>
      <c r="T146" s="50" t="s">
        <v>35</v>
      </c>
      <c r="U146" s="50" t="s">
        <v>35</v>
      </c>
      <c r="V146" s="41" t="s">
        <v>35</v>
      </c>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11"/>
      <c r="BA146" s="816"/>
      <c r="BB146" s="492" t="s">
        <v>66</v>
      </c>
      <c r="BC146" s="37" t="s">
        <v>35</v>
      </c>
      <c r="BD146" s="33" t="s">
        <v>35</v>
      </c>
      <c r="BE146" s="33" t="s">
        <v>35</v>
      </c>
      <c r="BF146" s="33" t="s">
        <v>35</v>
      </c>
      <c r="BG146" s="28" t="s">
        <v>35</v>
      </c>
      <c r="BH146" s="37" t="s">
        <v>35</v>
      </c>
      <c r="BI146" s="33" t="s">
        <v>35</v>
      </c>
      <c r="BJ146" s="33" t="s">
        <v>35</v>
      </c>
      <c r="BK146" s="33" t="s">
        <v>35</v>
      </c>
      <c r="BL146" s="28" t="s">
        <v>35</v>
      </c>
      <c r="BM146" s="37" t="s">
        <v>35</v>
      </c>
      <c r="BN146" s="33" t="s">
        <v>35</v>
      </c>
      <c r="BO146" s="33" t="s">
        <v>35</v>
      </c>
      <c r="BP146" s="33" t="s">
        <v>35</v>
      </c>
      <c r="BQ146" s="28" t="s">
        <v>35</v>
      </c>
      <c r="BR146" s="37" t="s">
        <v>35</v>
      </c>
      <c r="BS146" s="33" t="s">
        <v>35</v>
      </c>
      <c r="BT146" s="33" t="s">
        <v>35</v>
      </c>
      <c r="BU146" s="33" t="s">
        <v>35</v>
      </c>
      <c r="BV146" s="22" t="s">
        <v>35</v>
      </c>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283" customFormat="true" ht="15" customHeight="true" x14ac:dyDescent="0.2">
      <c r="A147" s="825"/>
      <c r="B147" s="338" t="s">
        <v>67</v>
      </c>
      <c r="C147" s="53" t="s">
        <v>35</v>
      </c>
      <c r="D147" s="50" t="s">
        <v>35</v>
      </c>
      <c r="E147" s="50" t="s">
        <v>35</v>
      </c>
      <c r="F147" s="50" t="s">
        <v>35</v>
      </c>
      <c r="G147" s="47" t="s">
        <v>35</v>
      </c>
      <c r="H147" s="44" t="s">
        <v>35</v>
      </c>
      <c r="I147" s="50" t="s">
        <v>35</v>
      </c>
      <c r="J147" s="50" t="s">
        <v>35</v>
      </c>
      <c r="K147" s="50" t="s">
        <v>35</v>
      </c>
      <c r="L147" s="41" t="s">
        <v>35</v>
      </c>
      <c r="M147" s="53" t="s">
        <v>35</v>
      </c>
      <c r="N147" s="50" t="s">
        <v>35</v>
      </c>
      <c r="O147" s="50" t="s">
        <v>35</v>
      </c>
      <c r="P147" s="50" t="s">
        <v>35</v>
      </c>
      <c r="Q147" s="47" t="s">
        <v>35</v>
      </c>
      <c r="R147" s="44" t="s">
        <v>35</v>
      </c>
      <c r="S147" s="50" t="s">
        <v>35</v>
      </c>
      <c r="T147" s="50" t="s">
        <v>35</v>
      </c>
      <c r="U147" s="50" t="s">
        <v>35</v>
      </c>
      <c r="V147" s="41" t="s">
        <v>35</v>
      </c>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11"/>
      <c r="BA147" s="816"/>
      <c r="BB147" s="492" t="s">
        <v>67</v>
      </c>
      <c r="BC147" s="37" t="s">
        <v>35</v>
      </c>
      <c r="BD147" s="33" t="s">
        <v>35</v>
      </c>
      <c r="BE147" s="33" t="s">
        <v>35</v>
      </c>
      <c r="BF147" s="33" t="s">
        <v>35</v>
      </c>
      <c r="BG147" s="28" t="s">
        <v>35</v>
      </c>
      <c r="BH147" s="37" t="s">
        <v>35</v>
      </c>
      <c r="BI147" s="33" t="s">
        <v>35</v>
      </c>
      <c r="BJ147" s="33" t="s">
        <v>35</v>
      </c>
      <c r="BK147" s="33" t="s">
        <v>35</v>
      </c>
      <c r="BL147" s="28" t="s">
        <v>35</v>
      </c>
      <c r="BM147" s="37" t="s">
        <v>35</v>
      </c>
      <c r="BN147" s="33" t="s">
        <v>35</v>
      </c>
      <c r="BO147" s="33" t="s">
        <v>35</v>
      </c>
      <c r="BP147" s="33" t="s">
        <v>35</v>
      </c>
      <c r="BQ147" s="28" t="s">
        <v>35</v>
      </c>
      <c r="BR147" s="37" t="s">
        <v>35</v>
      </c>
      <c r="BS147" s="33" t="s">
        <v>35</v>
      </c>
      <c r="BT147" s="33" t="s">
        <v>35</v>
      </c>
      <c r="BU147" s="33" t="s">
        <v>35</v>
      </c>
      <c r="BV147" s="22" t="s">
        <v>35</v>
      </c>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283" customFormat="true" ht="15" customHeight="true" x14ac:dyDescent="0.2">
      <c r="A148" s="825" t="s">
        <v>108</v>
      </c>
      <c r="B148" s="338" t="s">
        <v>49</v>
      </c>
      <c r="C148" s="139">
        <v>4.9166994274973659</v>
      </c>
      <c r="D148" s="138">
        <v>3.5087289878383756</v>
      </c>
      <c r="E148" s="138">
        <v>3.612917466032624</v>
      </c>
      <c r="F148" s="138">
        <v>2.5408734379016455</v>
      </c>
      <c r="G148" s="137">
        <v>7.2859740286104504</v>
      </c>
      <c r="H148" s="127">
        <v>5.9317950731759668</v>
      </c>
      <c r="I148" s="138">
        <v>18.326995027779532</v>
      </c>
      <c r="J148" s="138">
        <v>32.258409159966455</v>
      </c>
      <c r="K148" s="138">
        <v>29.355769578999912</v>
      </c>
      <c r="L148" s="131">
        <v>8.5754192607204178</v>
      </c>
      <c r="M148" s="139">
        <v>4.7015485161450066</v>
      </c>
      <c r="N148" s="138">
        <v>3.8649263772871789</v>
      </c>
      <c r="O148" s="138">
        <v>3.4040674492168881</v>
      </c>
      <c r="P148" s="138">
        <v>2.829610098836806</v>
      </c>
      <c r="Q148" s="137">
        <v>3.0375347925287475</v>
      </c>
      <c r="R148" s="127">
        <v>1.3518774124637063</v>
      </c>
      <c r="S148" s="138">
        <v>3.1657483316425101</v>
      </c>
      <c r="T148" s="138">
        <v>5.6507856650591508</v>
      </c>
      <c r="U148" s="138">
        <v>8.328598354475151</v>
      </c>
      <c r="V148" s="131">
        <v>1.0530779806422508</v>
      </c>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11"/>
      <c r="BA148" s="816" t="s">
        <v>108</v>
      </c>
      <c r="BB148" s="492" t="s">
        <v>49</v>
      </c>
      <c r="BC148" s="37" t="s">
        <v>35</v>
      </c>
      <c r="BD148" s="33" t="s">
        <v>35</v>
      </c>
      <c r="BE148" s="33" t="s">
        <v>35</v>
      </c>
      <c r="BF148" s="33" t="s">
        <v>35</v>
      </c>
      <c r="BG148" s="28" t="s">
        <v>35</v>
      </c>
      <c r="BH148" s="37" t="s">
        <v>35</v>
      </c>
      <c r="BI148" s="33" t="s">
        <v>35</v>
      </c>
      <c r="BJ148" s="33" t="s">
        <v>35</v>
      </c>
      <c r="BK148" s="33" t="s">
        <v>35</v>
      </c>
      <c r="BL148" s="28" t="s">
        <v>35</v>
      </c>
      <c r="BM148" s="37" t="s">
        <v>35</v>
      </c>
      <c r="BN148" s="33" t="s">
        <v>35</v>
      </c>
      <c r="BO148" s="33" t="s">
        <v>35</v>
      </c>
      <c r="BP148" s="33" t="s">
        <v>35</v>
      </c>
      <c r="BQ148" s="28" t="s">
        <v>35</v>
      </c>
      <c r="BR148" s="37" t="s">
        <v>35</v>
      </c>
      <c r="BS148" s="33" t="s">
        <v>35</v>
      </c>
      <c r="BT148" s="33" t="s">
        <v>35</v>
      </c>
      <c r="BU148" s="33" t="s">
        <v>35</v>
      </c>
      <c r="BV148" s="22" t="s">
        <v>35</v>
      </c>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283" customFormat="true" ht="15" customHeight="true" x14ac:dyDescent="0.2">
      <c r="A149" s="825"/>
      <c r="B149" s="338" t="s">
        <v>48</v>
      </c>
      <c r="C149" s="139">
        <v>29.694842125423548</v>
      </c>
      <c r="D149" s="138">
        <v>26.514333009125462</v>
      </c>
      <c r="E149" s="138">
        <v>26.727903541367727</v>
      </c>
      <c r="F149" s="138">
        <v>27.014257676079101</v>
      </c>
      <c r="G149" s="137">
        <v>26.456097664292709</v>
      </c>
      <c r="H149" s="127">
        <v>7.0666504171879305</v>
      </c>
      <c r="I149" s="138">
        <v>4.3961391846620304</v>
      </c>
      <c r="J149" s="138">
        <v>7.6157892657883099</v>
      </c>
      <c r="K149" s="138">
        <v>36.73053994658251</v>
      </c>
      <c r="L149" s="131">
        <v>87.532246015342025</v>
      </c>
      <c r="M149" s="139">
        <v>29.803029343458427</v>
      </c>
      <c r="N149" s="138">
        <v>26.73075159336496</v>
      </c>
      <c r="O149" s="138">
        <v>26.767745555300827</v>
      </c>
      <c r="P149" s="138">
        <v>27.048830462689605</v>
      </c>
      <c r="Q149" s="137">
        <v>25.66146901875786</v>
      </c>
      <c r="R149" s="127">
        <v>23.025855996365305</v>
      </c>
      <c r="S149" s="138">
        <v>17.525933965562519</v>
      </c>
      <c r="T149" s="138">
        <v>38.63617011415365</v>
      </c>
      <c r="U149" s="138">
        <v>28.221461465490204</v>
      </c>
      <c r="V149" s="131">
        <v>12.91591665770668</v>
      </c>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11"/>
      <c r="BA149" s="816"/>
      <c r="BB149" s="492" t="s">
        <v>48</v>
      </c>
      <c r="BC149" s="37" t="s">
        <v>35</v>
      </c>
      <c r="BD149" s="33" t="s">
        <v>35</v>
      </c>
      <c r="BE149" s="33" t="s">
        <v>35</v>
      </c>
      <c r="BF149" s="33" t="s">
        <v>35</v>
      </c>
      <c r="BG149" s="28" t="s">
        <v>35</v>
      </c>
      <c r="BH149" s="37" t="s">
        <v>35</v>
      </c>
      <c r="BI149" s="33" t="s">
        <v>35</v>
      </c>
      <c r="BJ149" s="33" t="s">
        <v>35</v>
      </c>
      <c r="BK149" s="33" t="s">
        <v>35</v>
      </c>
      <c r="BL149" s="28" t="s">
        <v>35</v>
      </c>
      <c r="BM149" s="37" t="s">
        <v>35</v>
      </c>
      <c r="BN149" s="33" t="s">
        <v>35</v>
      </c>
      <c r="BO149" s="33" t="s">
        <v>35</v>
      </c>
      <c r="BP149" s="33" t="s">
        <v>35</v>
      </c>
      <c r="BQ149" s="28" t="s">
        <v>35</v>
      </c>
      <c r="BR149" s="37" t="s">
        <v>35</v>
      </c>
      <c r="BS149" s="33" t="s">
        <v>35</v>
      </c>
      <c r="BT149" s="33" t="s">
        <v>35</v>
      </c>
      <c r="BU149" s="33" t="s">
        <v>35</v>
      </c>
      <c r="BV149" s="22" t="s">
        <v>35</v>
      </c>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283" customFormat="true" ht="15" customHeight="true" x14ac:dyDescent="0.2">
      <c r="A150" s="825"/>
      <c r="B150" s="338" t="s">
        <v>110</v>
      </c>
      <c r="C150" s="139">
        <v>65.388458447079174</v>
      </c>
      <c r="D150" s="138">
        <v>69.97693800303621</v>
      </c>
      <c r="E150" s="138">
        <v>69.659178992599607</v>
      </c>
      <c r="F150" s="138">
        <v>70.444868886019378</v>
      </c>
      <c r="G150" s="137">
        <v>66.257928307097046</v>
      </c>
      <c r="H150" s="127">
        <v>87.001554509636136</v>
      </c>
      <c r="I150" s="138">
        <v>77.276865787558393</v>
      </c>
      <c r="J150" s="138">
        <v>60.125801574245266</v>
      </c>
      <c r="K150" s="138">
        <v>33.913690474417571</v>
      </c>
      <c r="L150" s="131">
        <v>3.8923347239375428</v>
      </c>
      <c r="M150" s="139">
        <v>65.495422140396713</v>
      </c>
      <c r="N150" s="138">
        <v>69.404322029347924</v>
      </c>
      <c r="O150" s="138">
        <v>69.828186995482369</v>
      </c>
      <c r="P150" s="138">
        <v>70.121559438473625</v>
      </c>
      <c r="Q150" s="137">
        <v>71.300996188713412</v>
      </c>
      <c r="R150" s="127">
        <v>75.622266591171126</v>
      </c>
      <c r="S150" s="138">
        <v>79.308317702794966</v>
      </c>
      <c r="T150" s="138">
        <v>55.713044220787232</v>
      </c>
      <c r="U150" s="138">
        <v>63.449940180034915</v>
      </c>
      <c r="V150" s="131">
        <v>86.031005361651097</v>
      </c>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11"/>
      <c r="BA150" s="816"/>
      <c r="BB150" s="492" t="s">
        <v>110</v>
      </c>
      <c r="BC150" s="37" t="s">
        <v>35</v>
      </c>
      <c r="BD150" s="33" t="s">
        <v>35</v>
      </c>
      <c r="BE150" s="33" t="s">
        <v>35</v>
      </c>
      <c r="BF150" s="33" t="s">
        <v>35</v>
      </c>
      <c r="BG150" s="28" t="s">
        <v>35</v>
      </c>
      <c r="BH150" s="37" t="s">
        <v>35</v>
      </c>
      <c r="BI150" s="33" t="s">
        <v>35</v>
      </c>
      <c r="BJ150" s="33" t="s">
        <v>35</v>
      </c>
      <c r="BK150" s="33" t="s">
        <v>35</v>
      </c>
      <c r="BL150" s="28" t="s">
        <v>35</v>
      </c>
      <c r="BM150" s="37" t="s">
        <v>35</v>
      </c>
      <c r="BN150" s="33" t="s">
        <v>35</v>
      </c>
      <c r="BO150" s="33" t="s">
        <v>35</v>
      </c>
      <c r="BP150" s="33" t="s">
        <v>35</v>
      </c>
      <c r="BQ150" s="28" t="s">
        <v>35</v>
      </c>
      <c r="BR150" s="37" t="s">
        <v>35</v>
      </c>
      <c r="BS150" s="33" t="s">
        <v>35</v>
      </c>
      <c r="BT150" s="33" t="s">
        <v>35</v>
      </c>
      <c r="BU150" s="33" t="s">
        <v>35</v>
      </c>
      <c r="BV150" s="22" t="s">
        <v>35</v>
      </c>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283" customFormat="true" ht="15" customHeight="true" x14ac:dyDescent="0.2">
      <c r="A151" s="825" t="s">
        <v>109</v>
      </c>
      <c r="B151" s="338" t="s">
        <v>49</v>
      </c>
      <c r="C151" s="139">
        <v>14.142605114799107</v>
      </c>
      <c r="D151" s="138">
        <v>10.167292642714134</v>
      </c>
      <c r="E151" s="138">
        <v>11.486856308083281</v>
      </c>
      <c r="F151" s="138">
        <v>8.8039940734287629</v>
      </c>
      <c r="G151" s="137">
        <v>18.548085355054059</v>
      </c>
      <c r="H151" s="127">
        <v>43.513692058476344</v>
      </c>
      <c r="I151" s="138">
        <v>63.524028181329093</v>
      </c>
      <c r="J151" s="138">
        <v>77.627779608013412</v>
      </c>
      <c r="K151" s="138">
        <v>53.529243610730113</v>
      </c>
      <c r="L151" s="131">
        <v>12.008295813801183</v>
      </c>
      <c r="M151" s="139">
        <v>13.570279426449137</v>
      </c>
      <c r="N151" s="138">
        <v>10.345253433255817</v>
      </c>
      <c r="O151" s="138">
        <v>10.843794107620004</v>
      </c>
      <c r="P151" s="138">
        <v>8.6325524619281708</v>
      </c>
      <c r="Q151" s="137">
        <v>9.3672164330830974</v>
      </c>
      <c r="R151" s="127">
        <v>4.663250488662456</v>
      </c>
      <c r="S151" s="138">
        <v>8.907957205625511</v>
      </c>
      <c r="T151" s="138">
        <v>11.899989081594454</v>
      </c>
      <c r="U151" s="138">
        <v>24.612893780321272</v>
      </c>
      <c r="V151" s="131">
        <v>10.512060530215129</v>
      </c>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311"/>
      <c r="BA151" s="816" t="s">
        <v>109</v>
      </c>
      <c r="BB151" s="492" t="s">
        <v>49</v>
      </c>
      <c r="BC151" s="37" t="s">
        <v>35</v>
      </c>
      <c r="BD151" s="33" t="s">
        <v>35</v>
      </c>
      <c r="BE151" s="33" t="s">
        <v>35</v>
      </c>
      <c r="BF151" s="33" t="s">
        <v>35</v>
      </c>
      <c r="BG151" s="28" t="s">
        <v>35</v>
      </c>
      <c r="BH151" s="37" t="s">
        <v>35</v>
      </c>
      <c r="BI151" s="33" t="s">
        <v>35</v>
      </c>
      <c r="BJ151" s="33" t="s">
        <v>35</v>
      </c>
      <c r="BK151" s="33" t="s">
        <v>35</v>
      </c>
      <c r="BL151" s="28" t="s">
        <v>35</v>
      </c>
      <c r="BM151" s="37" t="s">
        <v>35</v>
      </c>
      <c r="BN151" s="33" t="s">
        <v>35</v>
      </c>
      <c r="BO151" s="33" t="s">
        <v>35</v>
      </c>
      <c r="BP151" s="33" t="s">
        <v>35</v>
      </c>
      <c r="BQ151" s="28" t="s">
        <v>35</v>
      </c>
      <c r="BR151" s="37" t="s">
        <v>35</v>
      </c>
      <c r="BS151" s="33" t="s">
        <v>35</v>
      </c>
      <c r="BT151" s="33" t="s">
        <v>35</v>
      </c>
      <c r="BU151" s="33" t="s">
        <v>35</v>
      </c>
      <c r="BV151" s="22" t="s">
        <v>35</v>
      </c>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283" customFormat="true" ht="15" customHeight="true" x14ac:dyDescent="0.2">
      <c r="A152" s="825"/>
      <c r="B152" s="338" t="s">
        <v>48</v>
      </c>
      <c r="C152" s="139">
        <v>85.77888682934406</v>
      </c>
      <c r="D152" s="138">
        <v>89.832707357285855</v>
      </c>
      <c r="E152" s="138">
        <v>88.379677597081866</v>
      </c>
      <c r="F152" s="138">
        <v>91.147656922550695</v>
      </c>
      <c r="G152" s="137">
        <v>81.345950958940094</v>
      </c>
      <c r="H152" s="127">
        <v>56.486307941523648</v>
      </c>
      <c r="I152" s="138">
        <v>36.475971818670885</v>
      </c>
      <c r="J152" s="138">
        <v>22.150499366734579</v>
      </c>
      <c r="K152" s="138">
        <v>46.470756389269852</v>
      </c>
      <c r="L152" s="131">
        <v>87.991704186198817</v>
      </c>
      <c r="M152" s="139">
        <v>86.346810804522789</v>
      </c>
      <c r="N152" s="138">
        <v>89.654746566744194</v>
      </c>
      <c r="O152" s="138">
        <v>89.065010141630566</v>
      </c>
      <c r="P152" s="138">
        <v>91.266846118542006</v>
      </c>
      <c r="Q152" s="137">
        <v>90.533125101682302</v>
      </c>
      <c r="R152" s="127">
        <v>95.336749511337487</v>
      </c>
      <c r="S152" s="138">
        <v>90.984328162431481</v>
      </c>
      <c r="T152" s="138">
        <v>87.964479641003294</v>
      </c>
      <c r="U152" s="138">
        <v>75.376157000958372</v>
      </c>
      <c r="V152" s="131">
        <v>89.367565405692062</v>
      </c>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311"/>
      <c r="BA152" s="816"/>
      <c r="BB152" s="492" t="s">
        <v>48</v>
      </c>
      <c r="BC152" s="37" t="s">
        <v>35</v>
      </c>
      <c r="BD152" s="33" t="s">
        <v>35</v>
      </c>
      <c r="BE152" s="33" t="s">
        <v>35</v>
      </c>
      <c r="BF152" s="33" t="s">
        <v>35</v>
      </c>
      <c r="BG152" s="28" t="s">
        <v>35</v>
      </c>
      <c r="BH152" s="37" t="s">
        <v>35</v>
      </c>
      <c r="BI152" s="33" t="s">
        <v>35</v>
      </c>
      <c r="BJ152" s="33" t="s">
        <v>35</v>
      </c>
      <c r="BK152" s="33" t="s">
        <v>35</v>
      </c>
      <c r="BL152" s="28" t="s">
        <v>35</v>
      </c>
      <c r="BM152" s="37" t="s">
        <v>35</v>
      </c>
      <c r="BN152" s="33" t="s">
        <v>35</v>
      </c>
      <c r="BO152" s="33" t="s">
        <v>35</v>
      </c>
      <c r="BP152" s="33" t="s">
        <v>35</v>
      </c>
      <c r="BQ152" s="28" t="s">
        <v>35</v>
      </c>
      <c r="BR152" s="37" t="s">
        <v>35</v>
      </c>
      <c r="BS152" s="33" t="s">
        <v>35</v>
      </c>
      <c r="BT152" s="33" t="s">
        <v>35</v>
      </c>
      <c r="BU152" s="33" t="s">
        <v>35</v>
      </c>
      <c r="BV152" s="22" t="s">
        <v>35</v>
      </c>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405" customFormat="true" ht="15" customHeight="true" x14ac:dyDescent="0.2">
      <c r="A153" s="825" t="s">
        <v>170</v>
      </c>
      <c r="B153" s="338" t="s">
        <v>171</v>
      </c>
      <c r="C153" s="102">
        <v>9.6726271829789559E-2</v>
      </c>
      <c r="D153" s="101">
        <v>0</v>
      </c>
      <c r="E153" s="101">
        <v>2.7343795162951723E-3</v>
      </c>
      <c r="F153" s="101">
        <v>0</v>
      </c>
      <c r="G153" s="100">
        <v>3.8007943955701839</v>
      </c>
      <c r="H153" s="99">
        <v>5.204362895133214E-2</v>
      </c>
      <c r="I153" s="101">
        <v>1.2444880291119098</v>
      </c>
      <c r="J153" s="101">
        <v>0.83567819679902688</v>
      </c>
      <c r="K153" s="101">
        <v>13.765629319198968</v>
      </c>
      <c r="L153" s="98">
        <v>42.681711292435679</v>
      </c>
      <c r="M153" s="102">
        <v>0.10200467712253626</v>
      </c>
      <c r="N153" s="101">
        <v>0</v>
      </c>
      <c r="O153" s="101">
        <v>0</v>
      </c>
      <c r="P153" s="101">
        <v>0</v>
      </c>
      <c r="Q153" s="100">
        <v>0.76023453145888287</v>
      </c>
      <c r="R153" s="99">
        <v>0.12174088516596804</v>
      </c>
      <c r="S153" s="101">
        <v>0</v>
      </c>
      <c r="T153" s="101">
        <v>0.26012846626772179</v>
      </c>
      <c r="U153" s="101">
        <v>2.6977308692736948</v>
      </c>
      <c r="V153" s="98">
        <v>0.4812835046612885</v>
      </c>
      <c r="W153" s="694"/>
      <c r="X153" s="694"/>
      <c r="Y153" s="694"/>
      <c r="Z153" s="694"/>
      <c r="AA153" s="694"/>
      <c r="AB153" s="694"/>
      <c r="AC153" s="694"/>
      <c r="AD153" s="694"/>
      <c r="AE153" s="694"/>
      <c r="AF153" s="694"/>
      <c r="AG153" s="694"/>
      <c r="AH153" s="694"/>
      <c r="AI153" s="694"/>
      <c r="AJ153" s="694"/>
      <c r="AK153" s="694"/>
      <c r="AL153" s="694"/>
      <c r="AM153" s="694"/>
      <c r="AN153" s="694"/>
      <c r="AO153" s="694"/>
      <c r="AP153" s="694"/>
      <c r="AQ153" s="694"/>
      <c r="AR153" s="694"/>
      <c r="AS153" s="694"/>
      <c r="AT153" s="694"/>
      <c r="AU153" s="694"/>
      <c r="AV153" s="694"/>
      <c r="AW153" s="694"/>
      <c r="AX153" s="694"/>
      <c r="AY153" s="694"/>
      <c r="AZ153" s="312"/>
      <c r="BA153" s="816" t="s">
        <v>170</v>
      </c>
      <c r="BB153" s="330" t="s">
        <v>171</v>
      </c>
      <c r="BC153" s="380">
        <v>7.8517440000000001</v>
      </c>
      <c r="BD153" s="371">
        <v>0</v>
      </c>
      <c r="BE153" s="371">
        <v>0.22228200000000001</v>
      </c>
      <c r="BF153" s="371">
        <v>0</v>
      </c>
      <c r="BG153" s="382">
        <v>309.03091899999993</v>
      </c>
      <c r="BH153" s="380">
        <v>0.22228200000000001</v>
      </c>
      <c r="BI153" s="371">
        <v>5.3347799999999994</v>
      </c>
      <c r="BJ153" s="371">
        <v>3.5595460000000001</v>
      </c>
      <c r="BK153" s="371">
        <v>58.926605000000002</v>
      </c>
      <c r="BL153" s="382">
        <v>182.70178700000002</v>
      </c>
      <c r="BM153" s="380">
        <v>7.8517440000000001</v>
      </c>
      <c r="BN153" s="371">
        <v>0</v>
      </c>
      <c r="BO153" s="371">
        <v>0</v>
      </c>
      <c r="BP153" s="371">
        <v>0</v>
      </c>
      <c r="BQ153" s="382">
        <v>58.508201000000007</v>
      </c>
      <c r="BR153" s="380">
        <v>10.885221</v>
      </c>
      <c r="BS153" s="371">
        <v>0</v>
      </c>
      <c r="BT153" s="371">
        <v>34.790281999999998</v>
      </c>
      <c r="BU153" s="371">
        <v>239.85977899999997</v>
      </c>
      <c r="BV153" s="372">
        <v>31.569663000000002</v>
      </c>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405" customFormat="true" ht="15" customHeight="true" x14ac:dyDescent="0.2">
      <c r="A154" s="825"/>
      <c r="B154" s="338" t="s">
        <v>172</v>
      </c>
      <c r="C154" s="102">
        <v>0</v>
      </c>
      <c r="D154" s="101">
        <v>0</v>
      </c>
      <c r="E154" s="101">
        <v>0</v>
      </c>
      <c r="F154" s="101">
        <v>4.7146205126695373E-2</v>
      </c>
      <c r="G154" s="100">
        <v>5.7420140860044633</v>
      </c>
      <c r="H154" s="99">
        <v>0</v>
      </c>
      <c r="I154" s="101">
        <v>2.8186854414894871</v>
      </c>
      <c r="J154" s="101">
        <v>12.52491651102817</v>
      </c>
      <c r="K154" s="101">
        <v>28.869888453830534</v>
      </c>
      <c r="L154" s="98">
        <v>46.067716215801177</v>
      </c>
      <c r="M154" s="102">
        <v>0</v>
      </c>
      <c r="N154" s="101">
        <v>0</v>
      </c>
      <c r="O154" s="101">
        <v>0</v>
      </c>
      <c r="P154" s="101">
        <v>4.9696617410878483E-2</v>
      </c>
      <c r="Q154" s="100">
        <v>1.0479865619998405</v>
      </c>
      <c r="R154" s="99">
        <v>0.41426418969278</v>
      </c>
      <c r="S154" s="101">
        <v>0</v>
      </c>
      <c r="T154" s="101">
        <v>0.28959124936882602</v>
      </c>
      <c r="U154" s="101">
        <v>3.9630198868646604</v>
      </c>
      <c r="V154" s="98">
        <v>0.6489055147237629</v>
      </c>
      <c r="W154" s="694"/>
      <c r="X154" s="694"/>
      <c r="Y154" s="694"/>
      <c r="Z154" s="694"/>
      <c r="AA154" s="694"/>
      <c r="AB154" s="694"/>
      <c r="AC154" s="694"/>
      <c r="AD154" s="694"/>
      <c r="AE154" s="694"/>
      <c r="AF154" s="694"/>
      <c r="AG154" s="694"/>
      <c r="AH154" s="694"/>
      <c r="AI154" s="694"/>
      <c r="AJ154" s="694"/>
      <c r="AK154" s="694"/>
      <c r="AL154" s="694"/>
      <c r="AM154" s="694"/>
      <c r="AN154" s="694"/>
      <c r="AO154" s="694"/>
      <c r="AP154" s="694"/>
      <c r="AQ154" s="694"/>
      <c r="AR154" s="694"/>
      <c r="AS154" s="694"/>
      <c r="AT154" s="694"/>
      <c r="AU154" s="694"/>
      <c r="AV154" s="694"/>
      <c r="AW154" s="694"/>
      <c r="AX154" s="694"/>
      <c r="AY154" s="694"/>
      <c r="AZ154" s="312"/>
      <c r="BA154" s="816"/>
      <c r="BB154" s="492" t="s">
        <v>172</v>
      </c>
      <c r="BC154" s="381">
        <v>0</v>
      </c>
      <c r="BD154" s="373">
        <v>0</v>
      </c>
      <c r="BE154" s="373">
        <v>0</v>
      </c>
      <c r="BF154" s="373">
        <v>3.829332</v>
      </c>
      <c r="BG154" s="385">
        <v>466.86553000000009</v>
      </c>
      <c r="BH154" s="381">
        <v>0</v>
      </c>
      <c r="BI154" s="373">
        <v>12.082934</v>
      </c>
      <c r="BJ154" s="373">
        <v>53.349503000000006</v>
      </c>
      <c r="BK154" s="373">
        <v>123.58349000000003</v>
      </c>
      <c r="BL154" s="385">
        <v>197.19579700000003</v>
      </c>
      <c r="BM154" s="381">
        <v>0</v>
      </c>
      <c r="BN154" s="373">
        <v>0</v>
      </c>
      <c r="BO154" s="373">
        <v>0</v>
      </c>
      <c r="BP154" s="373">
        <v>3.829332</v>
      </c>
      <c r="BQ154" s="385">
        <v>80.653805999999989</v>
      </c>
      <c r="BR154" s="381">
        <v>37.040614999999995</v>
      </c>
      <c r="BS154" s="373">
        <v>0</v>
      </c>
      <c r="BT154" s="373">
        <v>38.730713999999999</v>
      </c>
      <c r="BU154" s="373">
        <v>352.35874900000027</v>
      </c>
      <c r="BV154" s="374">
        <v>42.564783999999989</v>
      </c>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405" customFormat="true" ht="15" customHeight="true" x14ac:dyDescent="0.2">
      <c r="A155" s="825"/>
      <c r="B155" s="338" t="s">
        <v>173</v>
      </c>
      <c r="C155" s="102">
        <v>0.34603569776929372</v>
      </c>
      <c r="D155" s="101">
        <v>0.71687362406709976</v>
      </c>
      <c r="E155" s="101">
        <v>0.68593132064201945</v>
      </c>
      <c r="F155" s="101">
        <v>0.74952509795307876</v>
      </c>
      <c r="G155" s="100">
        <v>3.2111486943397183</v>
      </c>
      <c r="H155" s="99">
        <v>0.29497008939450059</v>
      </c>
      <c r="I155" s="101">
        <v>2.2682101738397527</v>
      </c>
      <c r="J155" s="101">
        <v>8.1160552906849546</v>
      </c>
      <c r="K155" s="101">
        <v>9.9015961502177507</v>
      </c>
      <c r="L155" s="98">
        <v>6.5658225201490232</v>
      </c>
      <c r="M155" s="102">
        <v>0.28955423723396601</v>
      </c>
      <c r="N155" s="101">
        <v>0.82082301004618563</v>
      </c>
      <c r="O155" s="101">
        <v>0.5841294997427543</v>
      </c>
      <c r="P155" s="101">
        <v>0.38656628107726104</v>
      </c>
      <c r="Q155" s="100">
        <v>2.4407292300393877</v>
      </c>
      <c r="R155" s="99">
        <v>0.57098578315130721</v>
      </c>
      <c r="S155" s="101">
        <v>0.68536106596555402</v>
      </c>
      <c r="T155" s="101">
        <v>1.0941897314482203</v>
      </c>
      <c r="U155" s="101">
        <v>2.4144791693693004</v>
      </c>
      <c r="V155" s="98">
        <v>0.49403954407709527</v>
      </c>
      <c r="W155" s="694"/>
      <c r="X155" s="694"/>
      <c r="Y155" s="694"/>
      <c r="Z155" s="694"/>
      <c r="AA155" s="694"/>
      <c r="AB155" s="694"/>
      <c r="AC155" s="694"/>
      <c r="AD155" s="694"/>
      <c r="AE155" s="694"/>
      <c r="AF155" s="694"/>
      <c r="AG155" s="694"/>
      <c r="AH155" s="694"/>
      <c r="AI155" s="694"/>
      <c r="AJ155" s="694"/>
      <c r="AK155" s="694"/>
      <c r="AL155" s="694"/>
      <c r="AM155" s="694"/>
      <c r="AN155" s="694"/>
      <c r="AO155" s="694"/>
      <c r="AP155" s="694"/>
      <c r="AQ155" s="694"/>
      <c r="AR155" s="694"/>
      <c r="AS155" s="694"/>
      <c r="AT155" s="694"/>
      <c r="AU155" s="694"/>
      <c r="AV155" s="694"/>
      <c r="AW155" s="694"/>
      <c r="AX155" s="694"/>
      <c r="AY155" s="694"/>
      <c r="AZ155" s="312"/>
      <c r="BA155" s="816"/>
      <c r="BB155" s="492" t="s">
        <v>173</v>
      </c>
      <c r="BC155" s="381">
        <v>28.089407999999999</v>
      </c>
      <c r="BD155" s="373">
        <v>58.306585999999996</v>
      </c>
      <c r="BE155" s="373">
        <v>55.760432999999999</v>
      </c>
      <c r="BF155" s="373">
        <v>60.878292000000016</v>
      </c>
      <c r="BG155" s="385">
        <v>261.08863800000012</v>
      </c>
      <c r="BH155" s="381">
        <v>1.259838</v>
      </c>
      <c r="BI155" s="373">
        <v>9.7231970000000008</v>
      </c>
      <c r="BJ155" s="373">
        <v>34.570092000000002</v>
      </c>
      <c r="BK155" s="373">
        <v>42.385817000000003</v>
      </c>
      <c r="BL155" s="385">
        <v>28.105422000000001</v>
      </c>
      <c r="BM155" s="381">
        <v>22.288250000000001</v>
      </c>
      <c r="BN155" s="373">
        <v>63.218615999999997</v>
      </c>
      <c r="BO155" s="373">
        <v>44.945286000000003</v>
      </c>
      <c r="BP155" s="373">
        <v>29.786547000000002</v>
      </c>
      <c r="BQ155" s="385">
        <v>187.84029200000001</v>
      </c>
      <c r="BR155" s="381">
        <v>51.053567000000001</v>
      </c>
      <c r="BS155" s="373">
        <v>19.648119999999999</v>
      </c>
      <c r="BT155" s="373">
        <v>146.33988299999999</v>
      </c>
      <c r="BU155" s="373">
        <v>214.67539500000004</v>
      </c>
      <c r="BV155" s="374">
        <v>32.406392000000004</v>
      </c>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405" customFormat="true" ht="15" customHeight="true" x14ac:dyDescent="0.2">
      <c r="A156" s="825"/>
      <c r="B156" s="338" t="s">
        <v>174</v>
      </c>
      <c r="C156" s="102">
        <v>31.664498514125878</v>
      </c>
      <c r="D156" s="101">
        <v>26.536907932573996</v>
      </c>
      <c r="E156" s="101">
        <v>26.88165206925057</v>
      </c>
      <c r="F156" s="101">
        <v>27.077228673803887</v>
      </c>
      <c r="G156" s="100">
        <v>20.106642124312248</v>
      </c>
      <c r="H156" s="99">
        <v>11.58981497832227</v>
      </c>
      <c r="I156" s="101">
        <v>16.391750568000418</v>
      </c>
      <c r="J156" s="101">
        <v>18.078768137747666</v>
      </c>
      <c r="K156" s="101">
        <v>13.549195602335166</v>
      </c>
      <c r="L156" s="98">
        <v>0.79241524767659277</v>
      </c>
      <c r="M156" s="102">
        <v>31.504403207663938</v>
      </c>
      <c r="N156" s="101">
        <v>27.347794844621877</v>
      </c>
      <c r="O156" s="101">
        <v>26.684395127423681</v>
      </c>
      <c r="P156" s="101">
        <v>27.494560531157241</v>
      </c>
      <c r="Q156" s="100">
        <v>23.217152634379207</v>
      </c>
      <c r="R156" s="99">
        <v>20.785745760937882</v>
      </c>
      <c r="S156" s="101">
        <v>18.764560256142467</v>
      </c>
      <c r="T156" s="101">
        <v>38.546843493040811</v>
      </c>
      <c r="U156" s="101">
        <v>26.920906968016062</v>
      </c>
      <c r="V156" s="98">
        <v>12.236718299210064</v>
      </c>
      <c r="W156" s="694"/>
      <c r="X156" s="694"/>
      <c r="Y156" s="694"/>
      <c r="Z156" s="694"/>
      <c r="AA156" s="694"/>
      <c r="AB156" s="694"/>
      <c r="AC156" s="694"/>
      <c r="AD156" s="694"/>
      <c r="AE156" s="694"/>
      <c r="AF156" s="694"/>
      <c r="AG156" s="694"/>
      <c r="AH156" s="694"/>
      <c r="AI156" s="694"/>
      <c r="AJ156" s="694"/>
      <c r="AK156" s="694"/>
      <c r="AL156" s="694"/>
      <c r="AM156" s="694"/>
      <c r="AN156" s="694"/>
      <c r="AO156" s="694"/>
      <c r="AP156" s="694"/>
      <c r="AQ156" s="694"/>
      <c r="AR156" s="694"/>
      <c r="AS156" s="694"/>
      <c r="AT156" s="694"/>
      <c r="AU156" s="694"/>
      <c r="AV156" s="694"/>
      <c r="AW156" s="694"/>
      <c r="AX156" s="694"/>
      <c r="AY156" s="694"/>
      <c r="AZ156" s="312"/>
      <c r="BA156" s="816"/>
      <c r="BB156" s="492" t="s">
        <v>174</v>
      </c>
      <c r="BC156" s="381">
        <v>2570.3620279999959</v>
      </c>
      <c r="BD156" s="373">
        <v>2158.3671830000008</v>
      </c>
      <c r="BE156" s="373">
        <v>2185.2516629999982</v>
      </c>
      <c r="BF156" s="373">
        <v>2199.2798350000007</v>
      </c>
      <c r="BG156" s="385">
        <v>1634.8093180000028</v>
      </c>
      <c r="BH156" s="381">
        <v>49.500914999999992</v>
      </c>
      <c r="BI156" s="373">
        <v>70.266954000000027</v>
      </c>
      <c r="BJ156" s="373">
        <v>77.005965999999987</v>
      </c>
      <c r="BK156" s="373">
        <v>58.000116000000013</v>
      </c>
      <c r="BL156" s="385">
        <v>3.3919839999999999</v>
      </c>
      <c r="BM156" s="381">
        <v>2425.0310459999969</v>
      </c>
      <c r="BN156" s="373">
        <v>2106.2881029999994</v>
      </c>
      <c r="BO156" s="373">
        <v>2053.2052760000001</v>
      </c>
      <c r="BP156" s="373">
        <v>2118.5707589999997</v>
      </c>
      <c r="BQ156" s="385">
        <v>1786.808908</v>
      </c>
      <c r="BR156" s="381">
        <v>1858.5164380000003</v>
      </c>
      <c r="BS156" s="373">
        <v>537.94758700000045</v>
      </c>
      <c r="BT156" s="373">
        <v>5155.3587140000009</v>
      </c>
      <c r="BU156" s="373">
        <v>2393.5830179999989</v>
      </c>
      <c r="BV156" s="374">
        <v>802.66427000000033</v>
      </c>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405" customFormat="true" ht="15" customHeight="true" x14ac:dyDescent="0.2">
      <c r="A157" s="825"/>
      <c r="B157" s="338" t="s">
        <v>175</v>
      </c>
      <c r="C157" s="102">
        <v>56.144171815069107</v>
      </c>
      <c r="D157" s="101">
        <v>67.030208189891212</v>
      </c>
      <c r="E157" s="101">
        <v>67.846555352094214</v>
      </c>
      <c r="F157" s="101">
        <v>68.669409372660468</v>
      </c>
      <c r="G157" s="100">
        <v>65.594124547077243</v>
      </c>
      <c r="H157" s="99">
        <v>85.969530766379307</v>
      </c>
      <c r="I157" s="101">
        <v>74.071827509691985</v>
      </c>
      <c r="J157" s="101">
        <v>59.904080548993235</v>
      </c>
      <c r="K157" s="101">
        <v>33.913690474417571</v>
      </c>
      <c r="L157" s="98">
        <v>3.8923347239375428</v>
      </c>
      <c r="M157" s="102">
        <v>56.111215296174052</v>
      </c>
      <c r="N157" s="101">
        <v>66.07359591046216</v>
      </c>
      <c r="O157" s="101">
        <v>67.944132294979326</v>
      </c>
      <c r="P157" s="101">
        <v>68.668352681582945</v>
      </c>
      <c r="Q157" s="100">
        <v>70.252408397972928</v>
      </c>
      <c r="R157" s="99">
        <v>74.533009133548305</v>
      </c>
      <c r="S157" s="101">
        <v>74.612023465850768</v>
      </c>
      <c r="T157" s="101">
        <v>51.259583774684671</v>
      </c>
      <c r="U157" s="101">
        <v>60.435752344026042</v>
      </c>
      <c r="V157" s="98">
        <v>82.372751978864173</v>
      </c>
      <c r="W157" s="694"/>
      <c r="X157" s="694"/>
      <c r="Y157" s="694"/>
      <c r="Z157" s="694"/>
      <c r="AA157" s="694"/>
      <c r="AB157" s="694"/>
      <c r="AC157" s="694"/>
      <c r="AD157" s="694"/>
      <c r="AE157" s="694"/>
      <c r="AF157" s="694"/>
      <c r="AG157" s="694"/>
      <c r="AH157" s="694"/>
      <c r="AI157" s="694"/>
      <c r="AJ157" s="694"/>
      <c r="AK157" s="694"/>
      <c r="AL157" s="694"/>
      <c r="AM157" s="694"/>
      <c r="AN157" s="694"/>
      <c r="AO157" s="694"/>
      <c r="AP157" s="694"/>
      <c r="AQ157" s="694"/>
      <c r="AR157" s="694"/>
      <c r="AS157" s="694"/>
      <c r="AT157" s="694"/>
      <c r="AU157" s="694"/>
      <c r="AV157" s="694"/>
      <c r="AW157" s="694"/>
      <c r="AX157" s="694"/>
      <c r="AY157" s="694"/>
      <c r="AZ157" s="312"/>
      <c r="BA157" s="816"/>
      <c r="BB157" s="492" t="s">
        <v>175</v>
      </c>
      <c r="BC157" s="381">
        <v>4557.4966950000053</v>
      </c>
      <c r="BD157" s="373">
        <v>5451.8711069999936</v>
      </c>
      <c r="BE157" s="373">
        <v>5515.352907999998</v>
      </c>
      <c r="BF157" s="373">
        <v>5577.5001619999994</v>
      </c>
      <c r="BG157" s="385">
        <v>5333.2568090000032</v>
      </c>
      <c r="BH157" s="381">
        <v>367.18191300000012</v>
      </c>
      <c r="BI157" s="373">
        <v>317.5256769999998</v>
      </c>
      <c r="BJ157" s="373">
        <v>255.15961899999996</v>
      </c>
      <c r="BK157" s="373">
        <v>145.17452100000003</v>
      </c>
      <c r="BL157" s="385">
        <v>16.661386999999998</v>
      </c>
      <c r="BM157" s="381">
        <v>4319.124480000005</v>
      </c>
      <c r="BN157" s="373">
        <v>5088.8939959999943</v>
      </c>
      <c r="BO157" s="373">
        <v>5227.8963130000047</v>
      </c>
      <c r="BP157" s="373">
        <v>5291.183465000001</v>
      </c>
      <c r="BQ157" s="385">
        <v>5406.6763099999953</v>
      </c>
      <c r="BR157" s="381">
        <v>6664.2219259999956</v>
      </c>
      <c r="BS157" s="373">
        <v>2138.9980599999994</v>
      </c>
      <c r="BT157" s="373">
        <v>6855.5948539999927</v>
      </c>
      <c r="BU157" s="373">
        <v>5373.4441659999893</v>
      </c>
      <c r="BV157" s="374">
        <v>5403.2186750000028</v>
      </c>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405" customFormat="true" ht="15" customHeight="true" x14ac:dyDescent="0.2">
      <c r="A158" s="825"/>
      <c r="B158" s="338" t="s">
        <v>176</v>
      </c>
      <c r="C158" s="102">
        <v>2.5405880870265865</v>
      </c>
      <c r="D158" s="101">
        <v>2.7692804403227362</v>
      </c>
      <c r="E158" s="101">
        <v>2.8552912193227491</v>
      </c>
      <c r="F158" s="101">
        <v>1.6812311370970696</v>
      </c>
      <c r="G158" s="100">
        <v>0.88147239267655031</v>
      </c>
      <c r="H158" s="99">
        <v>1.061616793695793</v>
      </c>
      <c r="I158" s="101">
        <v>0</v>
      </c>
      <c r="J158" s="101">
        <v>0.31878028949495429</v>
      </c>
      <c r="K158" s="101">
        <v>0</v>
      </c>
      <c r="L158" s="98">
        <v>0</v>
      </c>
      <c r="M158" s="102">
        <v>2.6469040491351343</v>
      </c>
      <c r="N158" s="101">
        <v>2.4270601159840712</v>
      </c>
      <c r="O158" s="101">
        <v>2.9928670845641543</v>
      </c>
      <c r="P158" s="101">
        <v>1.9476171318810174</v>
      </c>
      <c r="Q158" s="100">
        <v>1.2329008534092911</v>
      </c>
      <c r="R158" s="99">
        <v>2.4849967898810656</v>
      </c>
      <c r="S158" s="101">
        <v>1.3445651349918595</v>
      </c>
      <c r="T158" s="101">
        <v>4.1477387231572953</v>
      </c>
      <c r="U158" s="101">
        <v>0.55392292644165286</v>
      </c>
      <c r="V158" s="98">
        <v>0.10804777567672336</v>
      </c>
      <c r="W158" s="694"/>
      <c r="X158" s="694"/>
      <c r="Y158" s="694"/>
      <c r="Z158" s="694"/>
      <c r="AA158" s="694"/>
      <c r="AB158" s="694"/>
      <c r="AC158" s="694"/>
      <c r="AD158" s="694"/>
      <c r="AE158" s="694"/>
      <c r="AF158" s="694"/>
      <c r="AG158" s="694"/>
      <c r="AH158" s="694"/>
      <c r="AI158" s="694"/>
      <c r="AJ158" s="694"/>
      <c r="AK158" s="694"/>
      <c r="AL158" s="694"/>
      <c r="AM158" s="694"/>
      <c r="AN158" s="694"/>
      <c r="AO158" s="694"/>
      <c r="AP158" s="694"/>
      <c r="AQ158" s="694"/>
      <c r="AR158" s="694"/>
      <c r="AS158" s="694"/>
      <c r="AT158" s="694"/>
      <c r="AU158" s="694"/>
      <c r="AV158" s="694"/>
      <c r="AW158" s="694"/>
      <c r="AX158" s="694"/>
      <c r="AY158" s="694"/>
      <c r="AZ158" s="312"/>
      <c r="BA158" s="816"/>
      <c r="BB158" s="492" t="s">
        <v>176</v>
      </c>
      <c r="BC158" s="381">
        <v>206.23194599999997</v>
      </c>
      <c r="BD158" s="373">
        <v>225.23814900000011</v>
      </c>
      <c r="BE158" s="373">
        <v>232.11110199999996</v>
      </c>
      <c r="BF158" s="373">
        <v>136.55377299999998</v>
      </c>
      <c r="BG158" s="385">
        <v>71.669813000000005</v>
      </c>
      <c r="BH158" s="381">
        <v>4.5342400000000005</v>
      </c>
      <c r="BI158" s="373">
        <v>0</v>
      </c>
      <c r="BJ158" s="373">
        <v>1.3578350000000001</v>
      </c>
      <c r="BK158" s="373">
        <v>0</v>
      </c>
      <c r="BL158" s="385">
        <v>0</v>
      </c>
      <c r="BM158" s="381">
        <v>203.74372600000001</v>
      </c>
      <c r="BN158" s="373">
        <v>186.92870400000001</v>
      </c>
      <c r="BO158" s="373">
        <v>230.283297</v>
      </c>
      <c r="BP158" s="373">
        <v>150.07203699999999</v>
      </c>
      <c r="BQ158" s="385">
        <v>94.884944000000004</v>
      </c>
      <c r="BR158" s="381">
        <v>222.19108400000005</v>
      </c>
      <c r="BS158" s="373">
        <v>38.546363999999997</v>
      </c>
      <c r="BT158" s="373">
        <v>554.7297530000003</v>
      </c>
      <c r="BU158" s="373">
        <v>49.250216999999999</v>
      </c>
      <c r="BV158" s="374">
        <v>7.0873650000000001</v>
      </c>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405" customFormat="true" ht="15" customHeight="true" x14ac:dyDescent="0.2">
      <c r="A159" s="825"/>
      <c r="B159" s="338" t="s">
        <v>177</v>
      </c>
      <c r="C159" s="102">
        <v>9.0421629458006354</v>
      </c>
      <c r="D159" s="101">
        <v>2.8283315032192866</v>
      </c>
      <c r="E159" s="101">
        <v>1.6611955254682096</v>
      </c>
      <c r="F159" s="101">
        <v>1.3054742329403446</v>
      </c>
      <c r="G159" s="100">
        <v>0.4150603587083822</v>
      </c>
      <c r="H159" s="99">
        <v>1.0320237432568251</v>
      </c>
      <c r="I159" s="101">
        <v>2.8379917809781503</v>
      </c>
      <c r="J159" s="101">
        <v>0</v>
      </c>
      <c r="K159" s="101">
        <v>0</v>
      </c>
      <c r="L159" s="98">
        <v>0</v>
      </c>
      <c r="M159" s="102">
        <v>9.1710531584598503</v>
      </c>
      <c r="N159" s="101">
        <v>3.2056930033016391</v>
      </c>
      <c r="O159" s="101">
        <v>1.7731566693741916</v>
      </c>
      <c r="P159" s="101">
        <v>1.2785958744805204</v>
      </c>
      <c r="Q159" s="100">
        <v>0.44824936134197374</v>
      </c>
      <c r="R159" s="99">
        <v>0.98102253513729987</v>
      </c>
      <c r="S159" s="101">
        <v>4.5587790253605034</v>
      </c>
      <c r="T159" s="101">
        <v>4.1318055986778752</v>
      </c>
      <c r="U159" s="101">
        <v>2.9891125698078183</v>
      </c>
      <c r="V159" s="98">
        <v>3.0808198717353612</v>
      </c>
      <c r="W159" s="694"/>
      <c r="X159" s="694"/>
      <c r="Y159" s="694"/>
      <c r="Z159" s="694"/>
      <c r="AA159" s="694"/>
      <c r="AB159" s="694"/>
      <c r="AC159" s="694"/>
      <c r="AD159" s="694"/>
      <c r="AE159" s="694"/>
      <c r="AF159" s="694"/>
      <c r="AG159" s="694"/>
      <c r="AH159" s="694"/>
      <c r="AI159" s="694"/>
      <c r="AJ159" s="694"/>
      <c r="AK159" s="694"/>
      <c r="AL159" s="694"/>
      <c r="AM159" s="694"/>
      <c r="AN159" s="694"/>
      <c r="AO159" s="694"/>
      <c r="AP159" s="694"/>
      <c r="AQ159" s="694"/>
      <c r="AR159" s="694"/>
      <c r="AS159" s="694"/>
      <c r="AT159" s="694"/>
      <c r="AU159" s="694"/>
      <c r="AV159" s="694"/>
      <c r="AW159" s="694"/>
      <c r="AX159" s="694"/>
      <c r="AY159" s="694"/>
      <c r="AZ159" s="312"/>
      <c r="BA159" s="816"/>
      <c r="BB159" s="492" t="s">
        <v>177</v>
      </c>
      <c r="BC159" s="381">
        <v>733.9965380000001</v>
      </c>
      <c r="BD159" s="373">
        <v>230.04103999999992</v>
      </c>
      <c r="BE159" s="373">
        <v>135.04119000000003</v>
      </c>
      <c r="BF159" s="373">
        <v>106.033863</v>
      </c>
      <c r="BG159" s="385">
        <v>33.747283000000003</v>
      </c>
      <c r="BH159" s="381">
        <v>4.407846000000001</v>
      </c>
      <c r="BI159" s="373">
        <v>12.165694999999999</v>
      </c>
      <c r="BJ159" s="373">
        <v>0</v>
      </c>
      <c r="BK159" s="373">
        <v>0</v>
      </c>
      <c r="BL159" s="385">
        <v>0</v>
      </c>
      <c r="BM159" s="381">
        <v>705.93588099999999</v>
      </c>
      <c r="BN159" s="373">
        <v>246.89789699999994</v>
      </c>
      <c r="BO159" s="373">
        <v>136.43384500000002</v>
      </c>
      <c r="BP159" s="373">
        <v>98.521153999999996</v>
      </c>
      <c r="BQ159" s="385">
        <v>34.497596000000001</v>
      </c>
      <c r="BR159" s="381">
        <v>87.716194000000002</v>
      </c>
      <c r="BS159" s="373">
        <v>130.69233399999999</v>
      </c>
      <c r="BT159" s="373">
        <v>552.59881400000006</v>
      </c>
      <c r="BU159" s="373">
        <v>265.76701500000007</v>
      </c>
      <c r="BV159" s="374">
        <v>202.08555699999999</v>
      </c>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405" customFormat="true" ht="15" customHeight="true" x14ac:dyDescent="0.2">
      <c r="A160" s="825"/>
      <c r="B160" s="338" t="s">
        <v>178</v>
      </c>
      <c r="C160" s="102">
        <v>9.0542955407409212E-2</v>
      </c>
      <c r="D160" s="101">
        <v>0</v>
      </c>
      <c r="E160" s="101">
        <v>4.6460980708208532E-2</v>
      </c>
      <c r="F160" s="101">
        <v>0.35413585954213816</v>
      </c>
      <c r="G160" s="100">
        <v>0.12741435647724486</v>
      </c>
      <c r="H160" s="99">
        <v>0</v>
      </c>
      <c r="I160" s="101">
        <v>6.7267643482702588E-2</v>
      </c>
      <c r="J160" s="101">
        <v>0</v>
      </c>
      <c r="K160" s="101">
        <v>0</v>
      </c>
      <c r="L160" s="98">
        <v>0</v>
      </c>
      <c r="M160" s="102">
        <v>9.5483933757990178E-2</v>
      </c>
      <c r="N160" s="101">
        <v>0</v>
      </c>
      <c r="O160" s="101">
        <v>0</v>
      </c>
      <c r="P160" s="101">
        <v>0.17461088241015135</v>
      </c>
      <c r="Q160" s="100">
        <v>0.37886200858986796</v>
      </c>
      <c r="R160" s="99">
        <v>0.10823492248552366</v>
      </c>
      <c r="S160" s="101">
        <v>3.4711051688849553E-2</v>
      </c>
      <c r="T160" s="101">
        <v>0.12497413828835739</v>
      </c>
      <c r="U160" s="101">
        <v>0</v>
      </c>
      <c r="V160" s="98">
        <v>0.34855037811562511</v>
      </c>
      <c r="W160" s="694"/>
      <c r="X160" s="694"/>
      <c r="Y160" s="694"/>
      <c r="Z160" s="694"/>
      <c r="AA160" s="694"/>
      <c r="AB160" s="694"/>
      <c r="AC160" s="694"/>
      <c r="AD160" s="694"/>
      <c r="AE160" s="694"/>
      <c r="AF160" s="694"/>
      <c r="AG160" s="694"/>
      <c r="AH160" s="694"/>
      <c r="AI160" s="694"/>
      <c r="AJ160" s="694"/>
      <c r="AK160" s="694"/>
      <c r="AL160" s="694"/>
      <c r="AM160" s="694"/>
      <c r="AN160" s="694"/>
      <c r="AO160" s="694"/>
      <c r="AP160" s="694"/>
      <c r="AQ160" s="694"/>
      <c r="AR160" s="694"/>
      <c r="AS160" s="694"/>
      <c r="AT160" s="694"/>
      <c r="AU160" s="694"/>
      <c r="AV160" s="694"/>
      <c r="AW160" s="694"/>
      <c r="AX160" s="694"/>
      <c r="AY160" s="694"/>
      <c r="AZ160" s="312"/>
      <c r="BA160" s="816"/>
      <c r="BB160" s="492" t="s">
        <v>178</v>
      </c>
      <c r="BC160" s="381">
        <v>7.3498140000000003</v>
      </c>
      <c r="BD160" s="373">
        <v>0</v>
      </c>
      <c r="BE160" s="373">
        <v>3.7768859999999997</v>
      </c>
      <c r="BF160" s="373">
        <v>28.763795000000002</v>
      </c>
      <c r="BG160" s="385">
        <v>10.359670000000001</v>
      </c>
      <c r="BH160" s="381">
        <v>0</v>
      </c>
      <c r="BI160" s="373">
        <v>0.288358</v>
      </c>
      <c r="BJ160" s="373">
        <v>0</v>
      </c>
      <c r="BK160" s="373">
        <v>0</v>
      </c>
      <c r="BL160" s="385">
        <v>0</v>
      </c>
      <c r="BM160" s="381">
        <v>7.3498140000000003</v>
      </c>
      <c r="BN160" s="373">
        <v>0</v>
      </c>
      <c r="BO160" s="373">
        <v>0</v>
      </c>
      <c r="BP160" s="373">
        <v>13.454497999999999</v>
      </c>
      <c r="BQ160" s="385">
        <v>29.157495000000004</v>
      </c>
      <c r="BR160" s="381">
        <v>9.6776119999999999</v>
      </c>
      <c r="BS160" s="373">
        <v>0.99510600000000005</v>
      </c>
      <c r="BT160" s="373">
        <v>16.714378</v>
      </c>
      <c r="BU160" s="373">
        <v>0</v>
      </c>
      <c r="BV160" s="374">
        <v>22.863068999999999</v>
      </c>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405" customFormat="true" ht="15" customHeight="true" x14ac:dyDescent="0.2">
      <c r="A161" s="826"/>
      <c r="B161" s="339" t="s">
        <v>165</v>
      </c>
      <c r="C161" s="102">
        <v>7.527371297142102E-2</v>
      </c>
      <c r="D161" s="101">
        <v>0.1183983099257825</v>
      </c>
      <c r="E161" s="101">
        <v>2.0179152997692209E-2</v>
      </c>
      <c r="F161" s="101">
        <v>0.11584942087644529</v>
      </c>
      <c r="G161" s="100">
        <v>0.12132904483420039</v>
      </c>
      <c r="H161" s="99">
        <v>0</v>
      </c>
      <c r="I161" s="101">
        <v>0.29977885340554666</v>
      </c>
      <c r="J161" s="101">
        <v>0.22172102525202822</v>
      </c>
      <c r="K161" s="101">
        <v>0</v>
      </c>
      <c r="L161" s="98">
        <v>0</v>
      </c>
      <c r="M161" s="102">
        <v>7.9381440452660282E-2</v>
      </c>
      <c r="N161" s="101">
        <v>0.12503311558417352</v>
      </c>
      <c r="O161" s="101">
        <v>2.1319323915983433E-2</v>
      </c>
      <c r="P161" s="101">
        <v>0</v>
      </c>
      <c r="Q161" s="100">
        <v>0.22147642080865243</v>
      </c>
      <c r="R161" s="99">
        <v>0</v>
      </c>
      <c r="S161" s="101">
        <v>0</v>
      </c>
      <c r="T161" s="101">
        <v>0.14514482506629267</v>
      </c>
      <c r="U161" s="101">
        <v>2.5075266201057395E-2</v>
      </c>
      <c r="V161" s="98">
        <v>0.22888313293589435</v>
      </c>
      <c r="W161" s="694"/>
      <c r="X161" s="694"/>
      <c r="Y161" s="694"/>
      <c r="Z161" s="694"/>
      <c r="AA161" s="694"/>
      <c r="AB161" s="694"/>
      <c r="AC161" s="694"/>
      <c r="AD161" s="694"/>
      <c r="AE161" s="694"/>
      <c r="AF161" s="694"/>
      <c r="AG161" s="694"/>
      <c r="AH161" s="694"/>
      <c r="AI161" s="694"/>
      <c r="AJ161" s="694"/>
      <c r="AK161" s="694"/>
      <c r="AL161" s="694"/>
      <c r="AM161" s="694"/>
      <c r="AN161" s="694"/>
      <c r="AO161" s="694"/>
      <c r="AP161" s="694"/>
      <c r="AQ161" s="694"/>
      <c r="AR161" s="694"/>
      <c r="AS161" s="694"/>
      <c r="AT161" s="694"/>
      <c r="AU161" s="694"/>
      <c r="AV161" s="694"/>
      <c r="AW161" s="694"/>
      <c r="AX161" s="694"/>
      <c r="AY161" s="694"/>
      <c r="AZ161" s="312"/>
      <c r="BA161" s="816"/>
      <c r="BB161" s="492" t="s">
        <v>165</v>
      </c>
      <c r="BC161" s="381">
        <v>6.1103350000000001</v>
      </c>
      <c r="BD161" s="373">
        <v>9.6298720000000007</v>
      </c>
      <c r="BE161" s="373">
        <v>1.640395</v>
      </c>
      <c r="BF161" s="373">
        <v>9.4095779999999998</v>
      </c>
      <c r="BG161" s="385">
        <v>9.8648919999999993</v>
      </c>
      <c r="BH161" s="381">
        <v>0</v>
      </c>
      <c r="BI161" s="373">
        <v>1.2850700000000002</v>
      </c>
      <c r="BJ161" s="373">
        <v>0.94441399999999998</v>
      </c>
      <c r="BK161" s="373">
        <v>0</v>
      </c>
      <c r="BL161" s="385">
        <v>0</v>
      </c>
      <c r="BM161" s="381">
        <v>6.1103350000000001</v>
      </c>
      <c r="BN161" s="373">
        <v>9.6298720000000007</v>
      </c>
      <c r="BO161" s="373">
        <v>1.640395</v>
      </c>
      <c r="BP161" s="373">
        <v>0</v>
      </c>
      <c r="BQ161" s="385">
        <v>17.044986000000002</v>
      </c>
      <c r="BR161" s="381">
        <v>0</v>
      </c>
      <c r="BS161" s="373">
        <v>0</v>
      </c>
      <c r="BT161" s="373">
        <v>19.412059999999997</v>
      </c>
      <c r="BU161" s="373">
        <v>2.2294840000000002</v>
      </c>
      <c r="BV161" s="374">
        <v>15.013528000000001</v>
      </c>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32" customFormat="true" ht="15" customHeight="true" x14ac:dyDescent="0.2">
      <c r="A162" s="118"/>
      <c r="B162" s="56"/>
      <c r="C162" s="85"/>
      <c r="D162" s="92"/>
      <c r="E162" s="92"/>
      <c r="F162" s="92"/>
      <c r="G162" s="91"/>
      <c r="H162" s="84"/>
      <c r="I162" s="92"/>
      <c r="J162" s="92"/>
      <c r="K162" s="92"/>
      <c r="L162" s="83"/>
      <c r="M162" s="85"/>
      <c r="N162" s="92"/>
      <c r="O162" s="92"/>
      <c r="P162" s="92"/>
      <c r="Q162" s="91"/>
      <c r="R162" s="84"/>
      <c r="S162" s="92"/>
      <c r="T162" s="92"/>
      <c r="U162" s="92"/>
      <c r="V162" s="83"/>
      <c r="W162" s="694"/>
      <c r="X162" s="694"/>
      <c r="Y162" s="694"/>
      <c r="Z162" s="694"/>
      <c r="AA162" s="694"/>
      <c r="AB162" s="694"/>
      <c r="AC162" s="694"/>
      <c r="AD162" s="694"/>
      <c r="AE162" s="694"/>
      <c r="AF162" s="694"/>
      <c r="AG162" s="694"/>
      <c r="AH162" s="694"/>
      <c r="AI162" s="694"/>
      <c r="AJ162" s="694"/>
      <c r="AK162" s="694"/>
      <c r="AL162" s="694"/>
      <c r="AM162" s="694"/>
      <c r="AN162" s="694"/>
      <c r="AO162" s="694"/>
      <c r="AP162" s="694"/>
      <c r="AQ162" s="694"/>
      <c r="AR162" s="694"/>
      <c r="AS162" s="694"/>
      <c r="AT162" s="694"/>
      <c r="AU162" s="694"/>
      <c r="AV162" s="694"/>
      <c r="AW162" s="694"/>
      <c r="AX162" s="694"/>
      <c r="AY162" s="694"/>
      <c r="AZ162" s="312"/>
      <c r="BA162" s="820"/>
      <c r="BB162" s="492" t="s">
        <v>179</v>
      </c>
      <c r="BC162" s="381">
        <v>8117.4885079999913</v>
      </c>
      <c r="BD162" s="373">
        <v>8133.4539369999848</v>
      </c>
      <c r="BE162" s="373">
        <v>8129.1568589999988</v>
      </c>
      <c r="BF162" s="373">
        <v>8122.2486299999891</v>
      </c>
      <c r="BG162" s="385">
        <v>8130.6928719999869</v>
      </c>
      <c r="BH162" s="381">
        <v>427.107034</v>
      </c>
      <c r="BI162" s="373">
        <v>428.67266499999999</v>
      </c>
      <c r="BJ162" s="373">
        <v>425.94697499999984</v>
      </c>
      <c r="BK162" s="373">
        <v>428.07054900000014</v>
      </c>
      <c r="BL162" s="385">
        <v>428.056377</v>
      </c>
      <c r="BM162" s="381">
        <v>7697.435275999992</v>
      </c>
      <c r="BN162" s="373">
        <v>7701.8571879999863</v>
      </c>
      <c r="BO162" s="373">
        <v>7694.404411999998</v>
      </c>
      <c r="BP162" s="373">
        <v>7705.4177919999993</v>
      </c>
      <c r="BQ162" s="385">
        <v>7696.0725379999931</v>
      </c>
      <c r="BR162" s="381">
        <v>8941.3026569999838</v>
      </c>
      <c r="BS162" s="373">
        <v>2866.8275709999998</v>
      </c>
      <c r="BT162" s="373">
        <v>13374.269451999984</v>
      </c>
      <c r="BU162" s="373">
        <v>8891.1678229999634</v>
      </c>
      <c r="BV162" s="374">
        <v>6559.4733030000043</v>
      </c>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32" customFormat="true" ht="15" customHeight="true" x14ac:dyDescent="0.2">
      <c r="A163" s="141"/>
      <c r="B163" s="55"/>
      <c r="C163" s="85"/>
      <c r="D163" s="92"/>
      <c r="E163" s="92"/>
      <c r="F163" s="92"/>
      <c r="G163" s="91"/>
      <c r="H163" s="84"/>
      <c r="I163" s="92"/>
      <c r="J163" s="92"/>
      <c r="K163" s="92"/>
      <c r="L163" s="83"/>
      <c r="M163" s="85"/>
      <c r="N163" s="92"/>
      <c r="O163" s="92"/>
      <c r="P163" s="92"/>
      <c r="Q163" s="91"/>
      <c r="R163" s="84"/>
      <c r="S163" s="92"/>
      <c r="T163" s="92"/>
      <c r="U163" s="92"/>
      <c r="V163" s="83"/>
      <c r="W163" s="694"/>
      <c r="X163" s="694"/>
      <c r="Y163" s="694"/>
      <c r="Z163" s="694"/>
      <c r="AA163" s="694"/>
      <c r="AB163" s="694"/>
      <c r="AC163" s="694"/>
      <c r="AD163" s="694"/>
      <c r="AE163" s="694"/>
      <c r="AF163" s="694"/>
      <c r="AG163" s="694"/>
      <c r="AH163" s="694"/>
      <c r="AI163" s="694"/>
      <c r="AJ163" s="694"/>
      <c r="AK163" s="694"/>
      <c r="AL163" s="694"/>
      <c r="AM163" s="694"/>
      <c r="AN163" s="694"/>
      <c r="AO163" s="694"/>
      <c r="AP163" s="694"/>
      <c r="AQ163" s="694"/>
      <c r="AR163" s="694"/>
      <c r="AS163" s="694"/>
      <c r="AT163" s="694"/>
      <c r="AU163" s="694"/>
      <c r="AV163" s="694"/>
      <c r="AW163" s="694"/>
      <c r="AX163" s="694"/>
      <c r="AY163" s="694"/>
      <c r="AZ163" s="312"/>
      <c r="BA163" s="493"/>
      <c r="BB163" s="492"/>
      <c r="BC163" s="381"/>
      <c r="BD163" s="373"/>
      <c r="BE163" s="373"/>
      <c r="BF163" s="373"/>
      <c r="BG163" s="385"/>
      <c r="BH163" s="381"/>
      <c r="BI163" s="373"/>
      <c r="BJ163" s="373"/>
      <c r="BK163" s="373"/>
      <c r="BL163" s="385"/>
      <c r="BM163" s="381"/>
      <c r="BN163" s="373"/>
      <c r="BO163" s="373"/>
      <c r="BP163" s="373"/>
      <c r="BQ163" s="385"/>
      <c r="BR163" s="381"/>
      <c r="BS163" s="373"/>
      <c r="BT163" s="373"/>
      <c r="BU163" s="373"/>
      <c r="BV163" s="374"/>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32" customFormat="true" ht="15" customHeight="true" x14ac:dyDescent="0.2">
      <c r="A164" s="141"/>
      <c r="B164" s="55"/>
      <c r="C164" s="85"/>
      <c r="D164" s="92"/>
      <c r="E164" s="92"/>
      <c r="F164" s="92"/>
      <c r="G164" s="91"/>
      <c r="H164" s="84"/>
      <c r="I164" s="92"/>
      <c r="J164" s="92"/>
      <c r="K164" s="92"/>
      <c r="L164" s="83"/>
      <c r="M164" s="85"/>
      <c r="N164" s="92"/>
      <c r="O164" s="92"/>
      <c r="P164" s="92"/>
      <c r="Q164" s="91"/>
      <c r="R164" s="84"/>
      <c r="S164" s="92"/>
      <c r="T164" s="92"/>
      <c r="U164" s="92"/>
      <c r="V164" s="83"/>
      <c r="W164" s="694"/>
      <c r="X164" s="694"/>
      <c r="Y164" s="694"/>
      <c r="Z164" s="694"/>
      <c r="AA164" s="694"/>
      <c r="AB164" s="694"/>
      <c r="AC164" s="694"/>
      <c r="AD164" s="694"/>
      <c r="AE164" s="694"/>
      <c r="AF164" s="694"/>
      <c r="AG164" s="694"/>
      <c r="AH164" s="694"/>
      <c r="AI164" s="694"/>
      <c r="AJ164" s="694"/>
      <c r="AK164" s="694"/>
      <c r="AL164" s="694"/>
      <c r="AM164" s="694"/>
      <c r="AN164" s="694"/>
      <c r="AO164" s="694"/>
      <c r="AP164" s="694"/>
      <c r="AQ164" s="694"/>
      <c r="AR164" s="694"/>
      <c r="AS164" s="694"/>
      <c r="AT164" s="694"/>
      <c r="AU164" s="694"/>
      <c r="AV164" s="694"/>
      <c r="AW164" s="694"/>
      <c r="AX164" s="694"/>
      <c r="AY164" s="694"/>
      <c r="AZ164" s="312"/>
      <c r="BA164" s="493"/>
      <c r="BB164" s="492"/>
      <c r="BC164" s="381"/>
      <c r="BD164" s="373"/>
      <c r="BE164" s="373"/>
      <c r="BF164" s="373"/>
      <c r="BG164" s="385"/>
      <c r="BH164" s="381"/>
      <c r="BI164" s="373"/>
      <c r="BJ164" s="373"/>
      <c r="BK164" s="373"/>
      <c r="BL164" s="385"/>
      <c r="BM164" s="381"/>
      <c r="BN164" s="373"/>
      <c r="BO164" s="373"/>
      <c r="BP164" s="373"/>
      <c r="BQ164" s="385"/>
      <c r="BR164" s="381"/>
      <c r="BS164" s="373"/>
      <c r="BT164" s="373"/>
      <c r="BU164" s="373"/>
      <c r="BV164" s="374"/>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32" customFormat="true" ht="15" customHeight="true" x14ac:dyDescent="0.2">
      <c r="A165" s="141"/>
      <c r="B165" s="55"/>
      <c r="C165" s="85"/>
      <c r="D165" s="92"/>
      <c r="E165" s="92"/>
      <c r="F165" s="92"/>
      <c r="G165" s="91"/>
      <c r="H165" s="84"/>
      <c r="I165" s="92"/>
      <c r="J165" s="92"/>
      <c r="K165" s="92"/>
      <c r="L165" s="83"/>
      <c r="M165" s="85"/>
      <c r="N165" s="92"/>
      <c r="O165" s="92"/>
      <c r="P165" s="92"/>
      <c r="Q165" s="91"/>
      <c r="R165" s="84"/>
      <c r="S165" s="92"/>
      <c r="T165" s="92"/>
      <c r="U165" s="92"/>
      <c r="V165" s="83"/>
      <c r="W165" s="694"/>
      <c r="X165" s="694"/>
      <c r="Y165" s="694"/>
      <c r="Z165" s="694"/>
      <c r="AA165" s="694"/>
      <c r="AB165" s="694"/>
      <c r="AC165" s="694"/>
      <c r="AD165" s="694"/>
      <c r="AE165" s="694"/>
      <c r="AF165" s="694"/>
      <c r="AG165" s="694"/>
      <c r="AH165" s="694"/>
      <c r="AI165" s="694"/>
      <c r="AJ165" s="694"/>
      <c r="AK165" s="694"/>
      <c r="AL165" s="694"/>
      <c r="AM165" s="694"/>
      <c r="AN165" s="694"/>
      <c r="AO165" s="694"/>
      <c r="AP165" s="694"/>
      <c r="AQ165" s="694"/>
      <c r="AR165" s="694"/>
      <c r="AS165" s="694"/>
      <c r="AT165" s="694"/>
      <c r="AU165" s="694"/>
      <c r="AV165" s="694"/>
      <c r="AW165" s="694"/>
      <c r="AX165" s="694"/>
      <c r="AY165" s="694"/>
      <c r="AZ165" s="312"/>
      <c r="BA165" s="493"/>
      <c r="BB165" s="492"/>
      <c r="BC165" s="381"/>
      <c r="BD165" s="373"/>
      <c r="BE165" s="373"/>
      <c r="BF165" s="373"/>
      <c r="BG165" s="385"/>
      <c r="BH165" s="381"/>
      <c r="BI165" s="373"/>
      <c r="BJ165" s="373"/>
      <c r="BK165" s="373"/>
      <c r="BL165" s="385"/>
      <c r="BM165" s="381"/>
      <c r="BN165" s="373"/>
      <c r="BO165" s="373"/>
      <c r="BP165" s="373"/>
      <c r="BQ165" s="385"/>
      <c r="BR165" s="381"/>
      <c r="BS165" s="373"/>
      <c r="BT165" s="373"/>
      <c r="BU165" s="373"/>
      <c r="BV165" s="374"/>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32" customFormat="true" ht="15" customHeight="true" x14ac:dyDescent="0.2">
      <c r="A166" s="141"/>
      <c r="B166" s="55"/>
      <c r="C166" s="85"/>
      <c r="D166" s="92"/>
      <c r="E166" s="92"/>
      <c r="F166" s="92"/>
      <c r="G166" s="91"/>
      <c r="H166" s="84"/>
      <c r="I166" s="92"/>
      <c r="J166" s="92"/>
      <c r="K166" s="92"/>
      <c r="L166" s="83"/>
      <c r="M166" s="85"/>
      <c r="N166" s="92"/>
      <c r="O166" s="92"/>
      <c r="P166" s="92"/>
      <c r="Q166" s="91"/>
      <c r="R166" s="84"/>
      <c r="S166" s="92"/>
      <c r="T166" s="92"/>
      <c r="U166" s="92"/>
      <c r="V166" s="83"/>
      <c r="W166" s="694"/>
      <c r="X166" s="694"/>
      <c r="Y166" s="694"/>
      <c r="Z166" s="694"/>
      <c r="AA166" s="694"/>
      <c r="AB166" s="694"/>
      <c r="AC166" s="694"/>
      <c r="AD166" s="694"/>
      <c r="AE166" s="694"/>
      <c r="AF166" s="694"/>
      <c r="AG166" s="694"/>
      <c r="AH166" s="694"/>
      <c r="AI166" s="694"/>
      <c r="AJ166" s="694"/>
      <c r="AK166" s="694"/>
      <c r="AL166" s="694"/>
      <c r="AM166" s="694"/>
      <c r="AN166" s="694"/>
      <c r="AO166" s="694"/>
      <c r="AP166" s="694"/>
      <c r="AQ166" s="694"/>
      <c r="AR166" s="694"/>
      <c r="AS166" s="694"/>
      <c r="AT166" s="694"/>
      <c r="AU166" s="694"/>
      <c r="AV166" s="694"/>
      <c r="AW166" s="694"/>
      <c r="AX166" s="694"/>
      <c r="AY166" s="694"/>
      <c r="AZ166" s="312"/>
      <c r="BA166" s="493"/>
      <c r="BB166" s="492"/>
      <c r="BC166" s="381"/>
      <c r="BD166" s="373"/>
      <c r="BE166" s="373"/>
      <c r="BF166" s="373"/>
      <c r="BG166" s="385"/>
      <c r="BH166" s="381"/>
      <c r="BI166" s="373"/>
      <c r="BJ166" s="373"/>
      <c r="BK166" s="373"/>
      <c r="BL166" s="385"/>
      <c r="BM166" s="381"/>
      <c r="BN166" s="373"/>
      <c r="BO166" s="373"/>
      <c r="BP166" s="373"/>
      <c r="BQ166" s="385"/>
      <c r="BR166" s="381"/>
      <c r="BS166" s="373"/>
      <c r="BT166" s="373"/>
      <c r="BU166" s="373"/>
      <c r="BV166" s="374"/>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32" customFormat="true" ht="15" customHeight="true" x14ac:dyDescent="0.2">
      <c r="A167" s="141"/>
      <c r="B167" s="55"/>
      <c r="C167" s="85"/>
      <c r="D167" s="92"/>
      <c r="E167" s="92"/>
      <c r="F167" s="92"/>
      <c r="G167" s="91"/>
      <c r="H167" s="84"/>
      <c r="I167" s="92"/>
      <c r="J167" s="92"/>
      <c r="K167" s="92"/>
      <c r="L167" s="83"/>
      <c r="M167" s="85"/>
      <c r="N167" s="92"/>
      <c r="O167" s="92"/>
      <c r="P167" s="92"/>
      <c r="Q167" s="91"/>
      <c r="R167" s="84"/>
      <c r="S167" s="92"/>
      <c r="T167" s="92"/>
      <c r="U167" s="92"/>
      <c r="V167" s="83"/>
      <c r="W167" s="694"/>
      <c r="X167" s="694"/>
      <c r="Y167" s="694"/>
      <c r="Z167" s="694"/>
      <c r="AA167" s="694"/>
      <c r="AB167" s="694"/>
      <c r="AC167" s="694"/>
      <c r="AD167" s="694"/>
      <c r="AE167" s="694"/>
      <c r="AF167" s="694"/>
      <c r="AG167" s="694"/>
      <c r="AH167" s="694"/>
      <c r="AI167" s="694"/>
      <c r="AJ167" s="694"/>
      <c r="AK167" s="694"/>
      <c r="AL167" s="694"/>
      <c r="AM167" s="694"/>
      <c r="AN167" s="694"/>
      <c r="AO167" s="694"/>
      <c r="AP167" s="694"/>
      <c r="AQ167" s="694"/>
      <c r="AR167" s="694"/>
      <c r="AS167" s="694"/>
      <c r="AT167" s="694"/>
      <c r="AU167" s="694"/>
      <c r="AV167" s="694"/>
      <c r="AW167" s="694"/>
      <c r="AX167" s="694"/>
      <c r="AY167" s="694"/>
      <c r="AZ167" s="312"/>
      <c r="BA167" s="493"/>
      <c r="BB167" s="492"/>
      <c r="BC167" s="381"/>
      <c r="BD167" s="373"/>
      <c r="BE167" s="373"/>
      <c r="BF167" s="373"/>
      <c r="BG167" s="385"/>
      <c r="BH167" s="381"/>
      <c r="BI167" s="373"/>
      <c r="BJ167" s="373"/>
      <c r="BK167" s="373"/>
      <c r="BL167" s="385"/>
      <c r="BM167" s="381"/>
      <c r="BN167" s="373"/>
      <c r="BO167" s="373"/>
      <c r="BP167" s="373"/>
      <c r="BQ167" s="385"/>
      <c r="BR167" s="381"/>
      <c r="BS167" s="373"/>
      <c r="BT167" s="373"/>
      <c r="BU167" s="373"/>
      <c r="BV167" s="374"/>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405" customFormat="true" ht="15" customHeight="true" x14ac:dyDescent="0.2">
      <c r="A168" s="121"/>
      <c r="B168" s="114"/>
      <c r="C168" s="70"/>
      <c r="D168" s="69"/>
      <c r="E168" s="69"/>
      <c r="F168" s="69"/>
      <c r="G168" s="68"/>
      <c r="H168" s="67"/>
      <c r="I168" s="69"/>
      <c r="J168" s="69"/>
      <c r="K168" s="69"/>
      <c r="L168" s="66"/>
      <c r="M168" s="70"/>
      <c r="N168" s="69"/>
      <c r="O168" s="69"/>
      <c r="P168" s="69"/>
      <c r="Q168" s="68"/>
      <c r="R168" s="67"/>
      <c r="S168" s="69"/>
      <c r="T168" s="69"/>
      <c r="U168" s="69"/>
      <c r="V168" s="66"/>
      <c r="W168" s="694"/>
      <c r="X168" s="694"/>
      <c r="Y168" s="694"/>
      <c r="Z168" s="694"/>
      <c r="AA168" s="694"/>
      <c r="AB168" s="694"/>
      <c r="AC168" s="694"/>
      <c r="AD168" s="694"/>
      <c r="AE168" s="694"/>
      <c r="AF168" s="694"/>
      <c r="AG168" s="694"/>
      <c r="AH168" s="694"/>
      <c r="AI168" s="694"/>
      <c r="AJ168" s="694"/>
      <c r="AK168" s="694"/>
      <c r="AL168" s="694"/>
      <c r="AM168" s="694"/>
      <c r="AN168" s="694"/>
      <c r="AO168" s="694"/>
      <c r="AP168" s="694"/>
      <c r="AQ168" s="694"/>
      <c r="AR168" s="694"/>
      <c r="AS168" s="694"/>
      <c r="AT168" s="694"/>
      <c r="AU168" s="694"/>
      <c r="AV168" s="694"/>
      <c r="AW168" s="694"/>
      <c r="AX168" s="694"/>
      <c r="AY168" s="694"/>
      <c r="AZ168" s="312"/>
      <c r="BA168" s="493"/>
      <c r="BB168" s="492"/>
      <c r="BC168" s="381"/>
      <c r="BD168" s="373"/>
      <c r="BE168" s="373"/>
      <c r="BF168" s="373"/>
      <c r="BG168" s="385"/>
      <c r="BH168" s="381"/>
      <c r="BI168" s="373"/>
      <c r="BJ168" s="373"/>
      <c r="BK168" s="373"/>
      <c r="BL168" s="385"/>
      <c r="BM168" s="381"/>
      <c r="BN168" s="373"/>
      <c r="BO168" s="373"/>
      <c r="BP168" s="373"/>
      <c r="BQ168" s="385"/>
      <c r="BR168" s="381"/>
      <c r="BS168" s="373"/>
      <c r="BT168" s="373"/>
      <c r="BU168" s="373"/>
      <c r="BV168" s="374"/>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405" customFormat="true" ht="15" customHeight="true" x14ac:dyDescent="0.2">
      <c r="A169" s="121"/>
      <c r="B169" s="114"/>
      <c r="C169" s="133"/>
      <c r="D169" s="132"/>
      <c r="E169" s="132"/>
      <c r="F169" s="132"/>
      <c r="G169" s="122"/>
      <c r="H169" s="125"/>
      <c r="I169" s="132"/>
      <c r="J169" s="132"/>
      <c r="K169" s="132"/>
      <c r="L169" s="128"/>
      <c r="M169" s="133"/>
      <c r="N169" s="132"/>
      <c r="O169" s="132"/>
      <c r="P169" s="132"/>
      <c r="Q169" s="122"/>
      <c r="R169" s="125"/>
      <c r="S169" s="132"/>
      <c r="T169" s="132"/>
      <c r="U169" s="132"/>
      <c r="V169" s="128"/>
      <c r="W169" s="694"/>
      <c r="X169" s="694"/>
      <c r="Y169" s="694"/>
      <c r="Z169" s="694"/>
      <c r="AA169" s="694"/>
      <c r="AB169" s="694"/>
      <c r="AC169" s="694"/>
      <c r="AD169" s="694"/>
      <c r="AE169" s="694"/>
      <c r="AF169" s="694"/>
      <c r="AG169" s="694"/>
      <c r="AH169" s="694"/>
      <c r="AI169" s="694"/>
      <c r="AJ169" s="694"/>
      <c r="AK169" s="694"/>
      <c r="AL169" s="694"/>
      <c r="AM169" s="694"/>
      <c r="AN169" s="694"/>
      <c r="AO169" s="694"/>
      <c r="AP169" s="694"/>
      <c r="AQ169" s="694"/>
      <c r="AR169" s="694"/>
      <c r="AS169" s="694"/>
      <c r="AT169" s="694"/>
      <c r="AU169" s="694"/>
      <c r="AV169" s="694"/>
      <c r="AW169" s="694"/>
      <c r="AX169" s="694"/>
      <c r="AY169" s="694"/>
      <c r="AZ169" s="312"/>
      <c r="BA169" s="493"/>
      <c r="BB169" s="492"/>
      <c r="BC169" s="381"/>
      <c r="BD169" s="373"/>
      <c r="BE169" s="373"/>
      <c r="BF169" s="373"/>
      <c r="BG169" s="385"/>
      <c r="BH169" s="381"/>
      <c r="BI169" s="373"/>
      <c r="BJ169" s="373"/>
      <c r="BK169" s="373"/>
      <c r="BL169" s="385"/>
      <c r="BM169" s="381"/>
      <c r="BN169" s="373"/>
      <c r="BO169" s="373"/>
      <c r="BP169" s="373"/>
      <c r="BQ169" s="385"/>
      <c r="BR169" s="381"/>
      <c r="BS169" s="373"/>
      <c r="BT169" s="373"/>
      <c r="BU169" s="373"/>
      <c r="BV169" s="374"/>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405" customFormat="true" ht="15" customHeight="true" x14ac:dyDescent="0.2">
      <c r="A170" s="121"/>
      <c r="B170" s="114"/>
      <c r="C170" s="133"/>
      <c r="D170" s="132"/>
      <c r="E170" s="132"/>
      <c r="F170" s="132"/>
      <c r="G170" s="122"/>
      <c r="H170" s="125"/>
      <c r="I170" s="132"/>
      <c r="J170" s="132"/>
      <c r="K170" s="132"/>
      <c r="L170" s="128"/>
      <c r="M170" s="133"/>
      <c r="N170" s="132"/>
      <c r="O170" s="132"/>
      <c r="P170" s="132"/>
      <c r="Q170" s="122"/>
      <c r="R170" s="125"/>
      <c r="S170" s="132"/>
      <c r="T170" s="132"/>
      <c r="U170" s="132"/>
      <c r="V170" s="128"/>
      <c r="W170" s="694"/>
      <c r="X170" s="694"/>
      <c r="Y170" s="694"/>
      <c r="Z170" s="694"/>
      <c r="AA170" s="694"/>
      <c r="AB170" s="694"/>
      <c r="AC170" s="694"/>
      <c r="AD170" s="694"/>
      <c r="AE170" s="694"/>
      <c r="AF170" s="694"/>
      <c r="AG170" s="694"/>
      <c r="AH170" s="694"/>
      <c r="AI170" s="694"/>
      <c r="AJ170" s="694"/>
      <c r="AK170" s="694"/>
      <c r="AL170" s="694"/>
      <c r="AM170" s="694"/>
      <c r="AN170" s="694"/>
      <c r="AO170" s="694"/>
      <c r="AP170" s="694"/>
      <c r="AQ170" s="694"/>
      <c r="AR170" s="694"/>
      <c r="AS170" s="694"/>
      <c r="AT170" s="694"/>
      <c r="AU170" s="694"/>
      <c r="AV170" s="694"/>
      <c r="AW170" s="694"/>
      <c r="AX170" s="694"/>
      <c r="AY170" s="694"/>
      <c r="AZ170" s="312"/>
      <c r="BA170" s="493"/>
      <c r="BB170" s="492"/>
      <c r="BC170" s="381"/>
      <c r="BD170" s="373"/>
      <c r="BE170" s="373"/>
      <c r="BF170" s="373"/>
      <c r="BG170" s="385"/>
      <c r="BH170" s="381"/>
      <c r="BI170" s="373"/>
      <c r="BJ170" s="373"/>
      <c r="BK170" s="373"/>
      <c r="BL170" s="385"/>
      <c r="BM170" s="381"/>
      <c r="BN170" s="373"/>
      <c r="BO170" s="373"/>
      <c r="BP170" s="373"/>
      <c r="BQ170" s="385"/>
      <c r="BR170" s="381"/>
      <c r="BS170" s="373"/>
      <c r="BT170" s="373"/>
      <c r="BU170" s="373"/>
      <c r="BV170" s="374"/>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405" customFormat="true" ht="15" customHeight="true" x14ac:dyDescent="0.2">
      <c r="A171" s="121"/>
      <c r="B171" s="114"/>
      <c r="C171" s="90"/>
      <c r="D171" s="89"/>
      <c r="E171" s="89"/>
      <c r="F171" s="89"/>
      <c r="G171" s="88"/>
      <c r="H171" s="87"/>
      <c r="I171" s="89"/>
      <c r="J171" s="89"/>
      <c r="K171" s="89"/>
      <c r="L171" s="86"/>
      <c r="M171" s="90"/>
      <c r="N171" s="89"/>
      <c r="O171" s="89"/>
      <c r="P171" s="89"/>
      <c r="Q171" s="88"/>
      <c r="R171" s="87"/>
      <c r="S171" s="89"/>
      <c r="T171" s="89"/>
      <c r="U171" s="89"/>
      <c r="V171" s="86"/>
      <c r="W171" s="694"/>
      <c r="X171" s="694"/>
      <c r="Y171" s="694"/>
      <c r="Z171" s="694"/>
      <c r="AA171" s="694"/>
      <c r="AB171" s="694"/>
      <c r="AC171" s="694"/>
      <c r="AD171" s="694"/>
      <c r="AE171" s="694"/>
      <c r="AF171" s="694"/>
      <c r="AG171" s="694"/>
      <c r="AH171" s="694"/>
      <c r="AI171" s="694"/>
      <c r="AJ171" s="694"/>
      <c r="AK171" s="694"/>
      <c r="AL171" s="694"/>
      <c r="AM171" s="694"/>
      <c r="AN171" s="694"/>
      <c r="AO171" s="694"/>
      <c r="AP171" s="694"/>
      <c r="AQ171" s="694"/>
      <c r="AR171" s="694"/>
      <c r="AS171" s="694"/>
      <c r="AT171" s="694"/>
      <c r="AU171" s="694"/>
      <c r="AV171" s="694"/>
      <c r="AW171" s="694"/>
      <c r="AX171" s="694"/>
      <c r="AY171" s="694"/>
      <c r="AZ171" s="312"/>
      <c r="BA171" s="493"/>
      <c r="BB171" s="492"/>
      <c r="BC171" s="381"/>
      <c r="BD171" s="373"/>
      <c r="BE171" s="373"/>
      <c r="BF171" s="373"/>
      <c r="BG171" s="385"/>
      <c r="BH171" s="381"/>
      <c r="BI171" s="373"/>
      <c r="BJ171" s="373"/>
      <c r="BK171" s="373"/>
      <c r="BL171" s="385"/>
      <c r="BM171" s="381"/>
      <c r="BN171" s="373"/>
      <c r="BO171" s="373"/>
      <c r="BP171" s="373"/>
      <c r="BQ171" s="385"/>
      <c r="BR171" s="381"/>
      <c r="BS171" s="373"/>
      <c r="BT171" s="373"/>
      <c r="BU171" s="373"/>
      <c r="BV171" s="374"/>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405" customFormat="true" ht="15" customHeight="true" x14ac:dyDescent="0.2">
      <c r="A172" s="121"/>
      <c r="B172" s="114"/>
      <c r="C172" s="90"/>
      <c r="D172" s="89"/>
      <c r="E172" s="89"/>
      <c r="F172" s="89"/>
      <c r="G172" s="88"/>
      <c r="H172" s="87"/>
      <c r="I172" s="89"/>
      <c r="J172" s="89"/>
      <c r="K172" s="89"/>
      <c r="L172" s="86"/>
      <c r="M172" s="90"/>
      <c r="N172" s="89"/>
      <c r="O172" s="89"/>
      <c r="P172" s="89"/>
      <c r="Q172" s="88"/>
      <c r="R172" s="87"/>
      <c r="S172" s="89"/>
      <c r="T172" s="89"/>
      <c r="U172" s="89"/>
      <c r="V172" s="86"/>
      <c r="W172" s="694"/>
      <c r="X172" s="694"/>
      <c r="Y172" s="694"/>
      <c r="Z172" s="694"/>
      <c r="AA172" s="694"/>
      <c r="AB172" s="694"/>
      <c r="AC172" s="694"/>
      <c r="AD172" s="694"/>
      <c r="AE172" s="694"/>
      <c r="AF172" s="694"/>
      <c r="AG172" s="694"/>
      <c r="AH172" s="694"/>
      <c r="AI172" s="694"/>
      <c r="AJ172" s="694"/>
      <c r="AK172" s="694"/>
      <c r="AL172" s="694"/>
      <c r="AM172" s="694"/>
      <c r="AN172" s="694"/>
      <c r="AO172" s="694"/>
      <c r="AP172" s="694"/>
      <c r="AQ172" s="694"/>
      <c r="AR172" s="694"/>
      <c r="AS172" s="694"/>
      <c r="AT172" s="694"/>
      <c r="AU172" s="694"/>
      <c r="AV172" s="694"/>
      <c r="AW172" s="694"/>
      <c r="AX172" s="694"/>
      <c r="AY172" s="694"/>
      <c r="AZ172" s="312"/>
      <c r="BA172" s="493"/>
      <c r="BB172" s="492"/>
      <c r="BC172" s="381"/>
      <c r="BD172" s="373"/>
      <c r="BE172" s="373"/>
      <c r="BF172" s="373"/>
      <c r="BG172" s="385"/>
      <c r="BH172" s="381"/>
      <c r="BI172" s="373"/>
      <c r="BJ172" s="373"/>
      <c r="BK172" s="373"/>
      <c r="BL172" s="385"/>
      <c r="BM172" s="381"/>
      <c r="BN172" s="373"/>
      <c r="BO172" s="373"/>
      <c r="BP172" s="373"/>
      <c r="BQ172" s="385"/>
      <c r="BR172" s="381"/>
      <c r="BS172" s="373"/>
      <c r="BT172" s="373"/>
      <c r="BU172" s="373"/>
      <c r="BV172" s="374"/>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405" customFormat="true" ht="15" customHeight="true" x14ac:dyDescent="0.2">
      <c r="A173" s="121"/>
      <c r="B173" s="114"/>
      <c r="C173" s="90"/>
      <c r="D173" s="89"/>
      <c r="E173" s="89"/>
      <c r="F173" s="89"/>
      <c r="G173" s="88"/>
      <c r="H173" s="87"/>
      <c r="I173" s="89"/>
      <c r="J173" s="89"/>
      <c r="K173" s="89"/>
      <c r="L173" s="86"/>
      <c r="M173" s="90"/>
      <c r="N173" s="89"/>
      <c r="O173" s="89"/>
      <c r="P173" s="89"/>
      <c r="Q173" s="88"/>
      <c r="R173" s="87"/>
      <c r="S173" s="89"/>
      <c r="T173" s="89"/>
      <c r="U173" s="89"/>
      <c r="V173" s="86"/>
      <c r="W173" s="694"/>
      <c r="X173" s="694"/>
      <c r="Y173" s="694"/>
      <c r="Z173" s="694"/>
      <c r="AA173" s="694"/>
      <c r="AB173" s="694"/>
      <c r="AC173" s="694"/>
      <c r="AD173" s="694"/>
      <c r="AE173" s="694"/>
      <c r="AF173" s="694"/>
      <c r="AG173" s="694"/>
      <c r="AH173" s="694"/>
      <c r="AI173" s="694"/>
      <c r="AJ173" s="694"/>
      <c r="AK173" s="694"/>
      <c r="AL173" s="694"/>
      <c r="AM173" s="694"/>
      <c r="AN173" s="694"/>
      <c r="AO173" s="694"/>
      <c r="AP173" s="694"/>
      <c r="AQ173" s="694"/>
      <c r="AR173" s="694"/>
      <c r="AS173" s="694"/>
      <c r="AT173" s="694"/>
      <c r="AU173" s="694"/>
      <c r="AV173" s="694"/>
      <c r="AW173" s="694"/>
      <c r="AX173" s="694"/>
      <c r="AY173" s="694"/>
      <c r="AZ173" s="312"/>
      <c r="BA173" s="493"/>
      <c r="BB173" s="492"/>
      <c r="BC173" s="381"/>
      <c r="BD173" s="373"/>
      <c r="BE173" s="373"/>
      <c r="BF173" s="373"/>
      <c r="BG173" s="385"/>
      <c r="BH173" s="381"/>
      <c r="BI173" s="373"/>
      <c r="BJ173" s="373"/>
      <c r="BK173" s="373"/>
      <c r="BL173" s="385"/>
      <c r="BM173" s="381"/>
      <c r="BN173" s="373"/>
      <c r="BO173" s="373"/>
      <c r="BP173" s="373"/>
      <c r="BQ173" s="385"/>
      <c r="BR173" s="381"/>
      <c r="BS173" s="373"/>
      <c r="BT173" s="373"/>
      <c r="BU173" s="373"/>
      <c r="BV173" s="374"/>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405" customFormat="true" ht="15" customHeight="true" x14ac:dyDescent="0.2">
      <c r="A174" s="121"/>
      <c r="B174" s="114"/>
      <c r="C174" s="90"/>
      <c r="D174" s="89"/>
      <c r="E174" s="89"/>
      <c r="F174" s="89"/>
      <c r="G174" s="88"/>
      <c r="H174" s="87"/>
      <c r="I174" s="89"/>
      <c r="J174" s="89"/>
      <c r="K174" s="89"/>
      <c r="L174" s="86"/>
      <c r="M174" s="90"/>
      <c r="N174" s="89"/>
      <c r="O174" s="89"/>
      <c r="P174" s="89"/>
      <c r="Q174" s="88"/>
      <c r="R174" s="87"/>
      <c r="S174" s="89"/>
      <c r="T174" s="89"/>
      <c r="U174" s="89"/>
      <c r="V174" s="86"/>
      <c r="W174" s="694"/>
      <c r="X174" s="694"/>
      <c r="Y174" s="694"/>
      <c r="Z174" s="694"/>
      <c r="AA174" s="694"/>
      <c r="AB174" s="694"/>
      <c r="AC174" s="694"/>
      <c r="AD174" s="694"/>
      <c r="AE174" s="694"/>
      <c r="AF174" s="694"/>
      <c r="AG174" s="694"/>
      <c r="AH174" s="694"/>
      <c r="AI174" s="694"/>
      <c r="AJ174" s="694"/>
      <c r="AK174" s="694"/>
      <c r="AL174" s="694"/>
      <c r="AM174" s="694"/>
      <c r="AN174" s="694"/>
      <c r="AO174" s="694"/>
      <c r="AP174" s="694"/>
      <c r="AQ174" s="694"/>
      <c r="AR174" s="694"/>
      <c r="AS174" s="694"/>
      <c r="AT174" s="694"/>
      <c r="AU174" s="694"/>
      <c r="AV174" s="694"/>
      <c r="AW174" s="694"/>
      <c r="AX174" s="694"/>
      <c r="AY174" s="694"/>
      <c r="AZ174" s="312"/>
      <c r="BA174" s="493"/>
      <c r="BB174" s="492"/>
      <c r="BC174" s="381"/>
      <c r="BD174" s="373"/>
      <c r="BE174" s="373"/>
      <c r="BF174" s="373"/>
      <c r="BG174" s="385"/>
      <c r="BH174" s="381"/>
      <c r="BI174" s="373"/>
      <c r="BJ174" s="373"/>
      <c r="BK174" s="373"/>
      <c r="BL174" s="385"/>
      <c r="BM174" s="381"/>
      <c r="BN174" s="373"/>
      <c r="BO174" s="373"/>
      <c r="BP174" s="373"/>
      <c r="BQ174" s="385"/>
      <c r="BR174" s="381"/>
      <c r="BS174" s="373"/>
      <c r="BT174" s="373"/>
      <c r="BU174" s="373"/>
      <c r="BV174" s="374"/>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405" customFormat="true" ht="15" customHeight="true" x14ac:dyDescent="0.2">
      <c r="A175" s="121"/>
      <c r="B175" s="114"/>
      <c r="C175" s="90"/>
      <c r="D175" s="89"/>
      <c r="E175" s="89"/>
      <c r="F175" s="89"/>
      <c r="G175" s="88"/>
      <c r="H175" s="87"/>
      <c r="I175" s="89"/>
      <c r="J175" s="89"/>
      <c r="K175" s="89"/>
      <c r="L175" s="86"/>
      <c r="M175" s="90"/>
      <c r="N175" s="89"/>
      <c r="O175" s="89"/>
      <c r="P175" s="89"/>
      <c r="Q175" s="88"/>
      <c r="R175" s="87"/>
      <c r="S175" s="89"/>
      <c r="T175" s="89"/>
      <c r="U175" s="89"/>
      <c r="V175" s="86"/>
      <c r="W175" s="694"/>
      <c r="X175" s="694"/>
      <c r="Y175" s="694"/>
      <c r="Z175" s="694"/>
      <c r="AA175" s="694"/>
      <c r="AB175" s="694"/>
      <c r="AC175" s="694"/>
      <c r="AD175" s="694"/>
      <c r="AE175" s="694"/>
      <c r="AF175" s="694"/>
      <c r="AG175" s="694"/>
      <c r="AH175" s="694"/>
      <c r="AI175" s="694"/>
      <c r="AJ175" s="694"/>
      <c r="AK175" s="694"/>
      <c r="AL175" s="694"/>
      <c r="AM175" s="694"/>
      <c r="AN175" s="694"/>
      <c r="AO175" s="694"/>
      <c r="AP175" s="694"/>
      <c r="AQ175" s="694"/>
      <c r="AR175" s="694"/>
      <c r="AS175" s="694"/>
      <c r="AT175" s="694"/>
      <c r="AU175" s="694"/>
      <c r="AV175" s="694"/>
      <c r="AW175" s="694"/>
      <c r="AX175" s="694"/>
      <c r="AY175" s="694"/>
      <c r="AZ175" s="312"/>
      <c r="BA175" s="493"/>
      <c r="BB175" s="492"/>
      <c r="BC175" s="381"/>
      <c r="BD175" s="373"/>
      <c r="BE175" s="373"/>
      <c r="BF175" s="373"/>
      <c r="BG175" s="385"/>
      <c r="BH175" s="381"/>
      <c r="BI175" s="373"/>
      <c r="BJ175" s="373"/>
      <c r="BK175" s="373"/>
      <c r="BL175" s="385"/>
      <c r="BM175" s="381"/>
      <c r="BN175" s="373"/>
      <c r="BO175" s="373"/>
      <c r="BP175" s="373"/>
      <c r="BQ175" s="385"/>
      <c r="BR175" s="381"/>
      <c r="BS175" s="373"/>
      <c r="BT175" s="373"/>
      <c r="BU175" s="373"/>
      <c r="BV175" s="374"/>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405" customFormat="true" ht="15" customHeight="true" x14ac:dyDescent="0.2">
      <c r="A176" s="121"/>
      <c r="B176" s="114"/>
      <c r="C176" s="90"/>
      <c r="D176" s="89"/>
      <c r="E176" s="89"/>
      <c r="F176" s="89"/>
      <c r="G176" s="88"/>
      <c r="H176" s="87"/>
      <c r="I176" s="89"/>
      <c r="J176" s="89"/>
      <c r="K176" s="89"/>
      <c r="L176" s="86"/>
      <c r="M176" s="90"/>
      <c r="N176" s="89"/>
      <c r="O176" s="89"/>
      <c r="P176" s="89"/>
      <c r="Q176" s="88"/>
      <c r="R176" s="87"/>
      <c r="S176" s="89"/>
      <c r="T176" s="89"/>
      <c r="U176" s="89"/>
      <c r="V176" s="86"/>
      <c r="W176" s="694"/>
      <c r="X176" s="694"/>
      <c r="Y176" s="694"/>
      <c r="Z176" s="694"/>
      <c r="AA176" s="694"/>
      <c r="AB176" s="694"/>
      <c r="AC176" s="694"/>
      <c r="AD176" s="694"/>
      <c r="AE176" s="694"/>
      <c r="AF176" s="694"/>
      <c r="AG176" s="694"/>
      <c r="AH176" s="694"/>
      <c r="AI176" s="694"/>
      <c r="AJ176" s="694"/>
      <c r="AK176" s="694"/>
      <c r="AL176" s="694"/>
      <c r="AM176" s="694"/>
      <c r="AN176" s="694"/>
      <c r="AO176" s="694"/>
      <c r="AP176" s="694"/>
      <c r="AQ176" s="694"/>
      <c r="AR176" s="694"/>
      <c r="AS176" s="694"/>
      <c r="AT176" s="694"/>
      <c r="AU176" s="694"/>
      <c r="AV176" s="694"/>
      <c r="AW176" s="694"/>
      <c r="AX176" s="694"/>
      <c r="AY176" s="694"/>
      <c r="AZ176" s="312"/>
      <c r="BA176" s="493"/>
      <c r="BB176" s="492"/>
      <c r="BC176" s="381"/>
      <c r="BD176" s="373"/>
      <c r="BE176" s="373"/>
      <c r="BF176" s="373"/>
      <c r="BG176" s="385"/>
      <c r="BH176" s="381"/>
      <c r="BI176" s="373"/>
      <c r="BJ176" s="373"/>
      <c r="BK176" s="373"/>
      <c r="BL176" s="385"/>
      <c r="BM176" s="381"/>
      <c r="BN176" s="373"/>
      <c r="BO176" s="373"/>
      <c r="BP176" s="373"/>
      <c r="BQ176" s="385"/>
      <c r="BR176" s="381"/>
      <c r="BS176" s="373"/>
      <c r="BT176" s="373"/>
      <c r="BU176" s="373"/>
      <c r="BV176" s="374"/>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405" customFormat="true" ht="15" customHeight="true" x14ac:dyDescent="0.2">
      <c r="A177" s="121"/>
      <c r="B177" s="114"/>
      <c r="C177" s="90"/>
      <c r="D177" s="89"/>
      <c r="E177" s="89"/>
      <c r="F177" s="89"/>
      <c r="G177" s="88"/>
      <c r="H177" s="87"/>
      <c r="I177" s="89"/>
      <c r="J177" s="89"/>
      <c r="K177" s="89"/>
      <c r="L177" s="86"/>
      <c r="M177" s="90"/>
      <c r="N177" s="89"/>
      <c r="O177" s="89"/>
      <c r="P177" s="89"/>
      <c r="Q177" s="88"/>
      <c r="R177" s="87"/>
      <c r="S177" s="89"/>
      <c r="T177" s="89"/>
      <c r="U177" s="89"/>
      <c r="V177" s="86"/>
      <c r="W177" s="694"/>
      <c r="X177" s="694"/>
      <c r="Y177" s="694"/>
      <c r="Z177" s="694"/>
      <c r="AA177" s="694"/>
      <c r="AB177" s="694"/>
      <c r="AC177" s="694"/>
      <c r="AD177" s="694"/>
      <c r="AE177" s="694"/>
      <c r="AF177" s="694"/>
      <c r="AG177" s="694"/>
      <c r="AH177" s="694"/>
      <c r="AI177" s="694"/>
      <c r="AJ177" s="694"/>
      <c r="AK177" s="694"/>
      <c r="AL177" s="694"/>
      <c r="AM177" s="694"/>
      <c r="AN177" s="694"/>
      <c r="AO177" s="694"/>
      <c r="AP177" s="694"/>
      <c r="AQ177" s="694"/>
      <c r="AR177" s="694"/>
      <c r="AS177" s="694"/>
      <c r="AT177" s="694"/>
      <c r="AU177" s="694"/>
      <c r="AV177" s="694"/>
      <c r="AW177" s="694"/>
      <c r="AX177" s="694"/>
      <c r="AY177" s="694"/>
      <c r="AZ177" s="312"/>
      <c r="BA177" s="493"/>
      <c r="BB177" s="492"/>
      <c r="BC177" s="381"/>
      <c r="BD177" s="373"/>
      <c r="BE177" s="373"/>
      <c r="BF177" s="373"/>
      <c r="BG177" s="385"/>
      <c r="BH177" s="381"/>
      <c r="BI177" s="373"/>
      <c r="BJ177" s="373"/>
      <c r="BK177" s="373"/>
      <c r="BL177" s="385"/>
      <c r="BM177" s="381"/>
      <c r="BN177" s="373"/>
      <c r="BO177" s="373"/>
      <c r="BP177" s="373"/>
      <c r="BQ177" s="385"/>
      <c r="BR177" s="381"/>
      <c r="BS177" s="373"/>
      <c r="BT177" s="373"/>
      <c r="BU177" s="373"/>
      <c r="BV177" s="374"/>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405" customFormat="true" ht="15" customHeight="true" x14ac:dyDescent="0.2">
      <c r="A178" s="121"/>
      <c r="B178" s="114"/>
      <c r="C178" s="90"/>
      <c r="D178" s="89"/>
      <c r="E178" s="89"/>
      <c r="F178" s="89"/>
      <c r="G178" s="88"/>
      <c r="H178" s="87"/>
      <c r="I178" s="89"/>
      <c r="J178" s="89"/>
      <c r="K178" s="89"/>
      <c r="L178" s="86"/>
      <c r="M178" s="90"/>
      <c r="N178" s="89"/>
      <c r="O178" s="89"/>
      <c r="P178" s="89"/>
      <c r="Q178" s="88"/>
      <c r="R178" s="87"/>
      <c r="S178" s="89"/>
      <c r="T178" s="89"/>
      <c r="U178" s="89"/>
      <c r="V178" s="86"/>
      <c r="W178" s="694"/>
      <c r="X178" s="694"/>
      <c r="Y178" s="694"/>
      <c r="Z178" s="694"/>
      <c r="AA178" s="694"/>
      <c r="AB178" s="694"/>
      <c r="AC178" s="694"/>
      <c r="AD178" s="694"/>
      <c r="AE178" s="694"/>
      <c r="AF178" s="694"/>
      <c r="AG178" s="694"/>
      <c r="AH178" s="694"/>
      <c r="AI178" s="694"/>
      <c r="AJ178" s="694"/>
      <c r="AK178" s="694"/>
      <c r="AL178" s="694"/>
      <c r="AM178" s="694"/>
      <c r="AN178" s="694"/>
      <c r="AO178" s="694"/>
      <c r="AP178" s="694"/>
      <c r="AQ178" s="694"/>
      <c r="AR178" s="694"/>
      <c r="AS178" s="694"/>
      <c r="AT178" s="694"/>
      <c r="AU178" s="694"/>
      <c r="AV178" s="694"/>
      <c r="AW178" s="694"/>
      <c r="AX178" s="694"/>
      <c r="AY178" s="694"/>
      <c r="AZ178" s="312"/>
      <c r="BA178" s="493"/>
      <c r="BB178" s="492"/>
      <c r="BC178" s="381"/>
      <c r="BD178" s="373"/>
      <c r="BE178" s="373"/>
      <c r="BF178" s="373"/>
      <c r="BG178" s="385"/>
      <c r="BH178" s="381"/>
      <c r="BI178" s="373"/>
      <c r="BJ178" s="373"/>
      <c r="BK178" s="373"/>
      <c r="BL178" s="385"/>
      <c r="BM178" s="381"/>
      <c r="BN178" s="373"/>
      <c r="BO178" s="373"/>
      <c r="BP178" s="373"/>
      <c r="BQ178" s="385"/>
      <c r="BR178" s="381"/>
      <c r="BS178" s="373"/>
      <c r="BT178" s="373"/>
      <c r="BU178" s="373"/>
      <c r="BV178" s="374"/>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405" customFormat="true" ht="15" customHeight="true" x14ac:dyDescent="0.2">
      <c r="A179" s="121"/>
      <c r="B179" s="114"/>
      <c r="C179" s="90"/>
      <c r="D179" s="89"/>
      <c r="E179" s="89"/>
      <c r="F179" s="89"/>
      <c r="G179" s="88"/>
      <c r="H179" s="87"/>
      <c r="I179" s="89"/>
      <c r="J179" s="89"/>
      <c r="K179" s="89"/>
      <c r="L179" s="86"/>
      <c r="M179" s="90"/>
      <c r="N179" s="89"/>
      <c r="O179" s="89"/>
      <c r="P179" s="89"/>
      <c r="Q179" s="88"/>
      <c r="R179" s="87"/>
      <c r="S179" s="89"/>
      <c r="T179" s="89"/>
      <c r="U179" s="89"/>
      <c r="V179" s="86"/>
      <c r="W179" s="694"/>
      <c r="X179" s="694"/>
      <c r="Y179" s="694"/>
      <c r="Z179" s="694"/>
      <c r="AA179" s="694"/>
      <c r="AB179" s="694"/>
      <c r="AC179" s="694"/>
      <c r="AD179" s="694"/>
      <c r="AE179" s="694"/>
      <c r="AF179" s="694"/>
      <c r="AG179" s="694"/>
      <c r="AH179" s="694"/>
      <c r="AI179" s="694"/>
      <c r="AJ179" s="694"/>
      <c r="AK179" s="694"/>
      <c r="AL179" s="694"/>
      <c r="AM179" s="694"/>
      <c r="AN179" s="694"/>
      <c r="AO179" s="694"/>
      <c r="AP179" s="694"/>
      <c r="AQ179" s="694"/>
      <c r="AR179" s="694"/>
      <c r="AS179" s="694"/>
      <c r="AT179" s="694"/>
      <c r="AU179" s="694"/>
      <c r="AV179" s="694"/>
      <c r="AW179" s="694"/>
      <c r="AX179" s="694"/>
      <c r="AY179" s="694"/>
      <c r="AZ179" s="312"/>
      <c r="BA179" s="493"/>
      <c r="BB179" s="492"/>
      <c r="BC179" s="381"/>
      <c r="BD179" s="373"/>
      <c r="BE179" s="373"/>
      <c r="BF179" s="373"/>
      <c r="BG179" s="385"/>
      <c r="BH179" s="381"/>
      <c r="BI179" s="373"/>
      <c r="BJ179" s="373"/>
      <c r="BK179" s="373"/>
      <c r="BL179" s="385"/>
      <c r="BM179" s="381"/>
      <c r="BN179" s="373"/>
      <c r="BO179" s="373"/>
      <c r="BP179" s="373"/>
      <c r="BQ179" s="385"/>
      <c r="BR179" s="381"/>
      <c r="BS179" s="373"/>
      <c r="BT179" s="373"/>
      <c r="BU179" s="373"/>
      <c r="BV179" s="374"/>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405" customFormat="true" ht="15" customHeight="true" x14ac:dyDescent="0.2">
      <c r="A180" s="121"/>
      <c r="B180" s="114"/>
      <c r="C180" s="90"/>
      <c r="D180" s="89"/>
      <c r="E180" s="89"/>
      <c r="F180" s="89"/>
      <c r="G180" s="88"/>
      <c r="H180" s="87"/>
      <c r="I180" s="89"/>
      <c r="J180" s="89"/>
      <c r="K180" s="89"/>
      <c r="L180" s="86"/>
      <c r="M180" s="90"/>
      <c r="N180" s="89"/>
      <c r="O180" s="89"/>
      <c r="P180" s="89"/>
      <c r="Q180" s="88"/>
      <c r="R180" s="87"/>
      <c r="S180" s="89"/>
      <c r="T180" s="89"/>
      <c r="U180" s="89"/>
      <c r="V180" s="86"/>
      <c r="W180" s="694"/>
      <c r="X180" s="694"/>
      <c r="Y180" s="694"/>
      <c r="Z180" s="694"/>
      <c r="AA180" s="694"/>
      <c r="AB180" s="694"/>
      <c r="AC180" s="694"/>
      <c r="AD180" s="694"/>
      <c r="AE180" s="694"/>
      <c r="AF180" s="694"/>
      <c r="AG180" s="694"/>
      <c r="AH180" s="694"/>
      <c r="AI180" s="694"/>
      <c r="AJ180" s="694"/>
      <c r="AK180" s="694"/>
      <c r="AL180" s="694"/>
      <c r="AM180" s="694"/>
      <c r="AN180" s="694"/>
      <c r="AO180" s="694"/>
      <c r="AP180" s="694"/>
      <c r="AQ180" s="694"/>
      <c r="AR180" s="694"/>
      <c r="AS180" s="694"/>
      <c r="AT180" s="694"/>
      <c r="AU180" s="694"/>
      <c r="AV180" s="694"/>
      <c r="AW180" s="694"/>
      <c r="AX180" s="694"/>
      <c r="AY180" s="694"/>
      <c r="AZ180" s="312"/>
      <c r="BA180" s="493"/>
      <c r="BB180" s="492"/>
      <c r="BC180" s="381"/>
      <c r="BD180" s="373"/>
      <c r="BE180" s="373"/>
      <c r="BF180" s="373"/>
      <c r="BG180" s="385"/>
      <c r="BH180" s="381"/>
      <c r="BI180" s="373"/>
      <c r="BJ180" s="373"/>
      <c r="BK180" s="373"/>
      <c r="BL180" s="385"/>
      <c r="BM180" s="381"/>
      <c r="BN180" s="373"/>
      <c r="BO180" s="373"/>
      <c r="BP180" s="373"/>
      <c r="BQ180" s="385"/>
      <c r="BR180" s="381"/>
      <c r="BS180" s="373"/>
      <c r="BT180" s="373"/>
      <c r="BU180" s="373"/>
      <c r="BV180" s="374"/>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405" customFormat="true" ht="15" customHeight="true" x14ac:dyDescent="0.2">
      <c r="A181" s="121"/>
      <c r="B181" s="114"/>
      <c r="C181" s="90"/>
      <c r="D181" s="89"/>
      <c r="E181" s="89"/>
      <c r="F181" s="89"/>
      <c r="G181" s="88"/>
      <c r="H181" s="87"/>
      <c r="I181" s="89"/>
      <c r="J181" s="89"/>
      <c r="K181" s="89"/>
      <c r="L181" s="86"/>
      <c r="M181" s="90"/>
      <c r="N181" s="89"/>
      <c r="O181" s="89"/>
      <c r="P181" s="89"/>
      <c r="Q181" s="88"/>
      <c r="R181" s="87"/>
      <c r="S181" s="89"/>
      <c r="T181" s="89"/>
      <c r="U181" s="89"/>
      <c r="V181" s="86"/>
      <c r="W181" s="694"/>
      <c r="X181" s="694"/>
      <c r="Y181" s="694"/>
      <c r="Z181" s="694"/>
      <c r="AA181" s="694"/>
      <c r="AB181" s="694"/>
      <c r="AC181" s="694"/>
      <c r="AD181" s="694"/>
      <c r="AE181" s="694"/>
      <c r="AF181" s="694"/>
      <c r="AG181" s="694"/>
      <c r="AH181" s="694"/>
      <c r="AI181" s="694"/>
      <c r="AJ181" s="694"/>
      <c r="AK181" s="694"/>
      <c r="AL181" s="694"/>
      <c r="AM181" s="694"/>
      <c r="AN181" s="694"/>
      <c r="AO181" s="694"/>
      <c r="AP181" s="694"/>
      <c r="AQ181" s="694"/>
      <c r="AR181" s="694"/>
      <c r="AS181" s="694"/>
      <c r="AT181" s="694"/>
      <c r="AU181" s="694"/>
      <c r="AV181" s="694"/>
      <c r="AW181" s="694"/>
      <c r="AX181" s="694"/>
      <c r="AY181" s="694"/>
      <c r="AZ181" s="312"/>
      <c r="BA181" s="493"/>
      <c r="BB181" s="492"/>
      <c r="BC181" s="381"/>
      <c r="BD181" s="373"/>
      <c r="BE181" s="373"/>
      <c r="BF181" s="373"/>
      <c r="BG181" s="385"/>
      <c r="BH181" s="381"/>
      <c r="BI181" s="373"/>
      <c r="BJ181" s="373"/>
      <c r="BK181" s="373"/>
      <c r="BL181" s="385"/>
      <c r="BM181" s="381"/>
      <c r="BN181" s="373"/>
      <c r="BO181" s="373"/>
      <c r="BP181" s="373"/>
      <c r="BQ181" s="385"/>
      <c r="BR181" s="381"/>
      <c r="BS181" s="373"/>
      <c r="BT181" s="373"/>
      <c r="BU181" s="373"/>
      <c r="BV181" s="374"/>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405" customFormat="true" ht="15" customHeight="true" x14ac:dyDescent="0.2">
      <c r="A182" s="121"/>
      <c r="B182" s="114"/>
      <c r="C182" s="90"/>
      <c r="D182" s="89"/>
      <c r="E182" s="89"/>
      <c r="F182" s="89"/>
      <c r="G182" s="88"/>
      <c r="H182" s="87"/>
      <c r="I182" s="89"/>
      <c r="J182" s="89"/>
      <c r="K182" s="89"/>
      <c r="L182" s="86"/>
      <c r="M182" s="90"/>
      <c r="N182" s="89"/>
      <c r="O182" s="89"/>
      <c r="P182" s="89"/>
      <c r="Q182" s="88"/>
      <c r="R182" s="87"/>
      <c r="S182" s="89"/>
      <c r="T182" s="89"/>
      <c r="U182" s="89"/>
      <c r="V182" s="86"/>
      <c r="W182" s="694"/>
      <c r="X182" s="694"/>
      <c r="Y182" s="694"/>
      <c r="Z182" s="694"/>
      <c r="AA182" s="694"/>
      <c r="AB182" s="694"/>
      <c r="AC182" s="694"/>
      <c r="AD182" s="694"/>
      <c r="AE182" s="694"/>
      <c r="AF182" s="694"/>
      <c r="AG182" s="694"/>
      <c r="AH182" s="694"/>
      <c r="AI182" s="694"/>
      <c r="AJ182" s="694"/>
      <c r="AK182" s="694"/>
      <c r="AL182" s="694"/>
      <c r="AM182" s="694"/>
      <c r="AN182" s="694"/>
      <c r="AO182" s="694"/>
      <c r="AP182" s="694"/>
      <c r="AQ182" s="694"/>
      <c r="AR182" s="694"/>
      <c r="AS182" s="694"/>
      <c r="AT182" s="694"/>
      <c r="AU182" s="694"/>
      <c r="AV182" s="694"/>
      <c r="AW182" s="694"/>
      <c r="AX182" s="694"/>
      <c r="AY182" s="694"/>
      <c r="AZ182" s="312"/>
      <c r="BA182" s="493"/>
      <c r="BB182" s="492"/>
      <c r="BC182" s="381"/>
      <c r="BD182" s="373"/>
      <c r="BE182" s="373"/>
      <c r="BF182" s="373"/>
      <c r="BG182" s="385"/>
      <c r="BH182" s="381"/>
      <c r="BI182" s="373"/>
      <c r="BJ182" s="373"/>
      <c r="BK182" s="373"/>
      <c r="BL182" s="385"/>
      <c r="BM182" s="381"/>
      <c r="BN182" s="373"/>
      <c r="BO182" s="373"/>
      <c r="BP182" s="373"/>
      <c r="BQ182" s="385"/>
      <c r="BR182" s="381"/>
      <c r="BS182" s="373"/>
      <c r="BT182" s="373"/>
      <c r="BU182" s="373"/>
      <c r="BV182" s="374"/>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405" customFormat="true" ht="15" customHeight="true" x14ac:dyDescent="0.2">
      <c r="A183" s="121"/>
      <c r="B183" s="114"/>
      <c r="C183" s="90"/>
      <c r="D183" s="89"/>
      <c r="E183" s="89"/>
      <c r="F183" s="89"/>
      <c r="G183" s="88"/>
      <c r="H183" s="87"/>
      <c r="I183" s="89"/>
      <c r="J183" s="89"/>
      <c r="K183" s="89"/>
      <c r="L183" s="86"/>
      <c r="M183" s="90"/>
      <c r="N183" s="89"/>
      <c r="O183" s="89"/>
      <c r="P183" s="89"/>
      <c r="Q183" s="88"/>
      <c r="R183" s="87"/>
      <c r="S183" s="89"/>
      <c r="T183" s="89"/>
      <c r="U183" s="89"/>
      <c r="V183" s="86"/>
      <c r="W183" s="694"/>
      <c r="X183" s="694"/>
      <c r="Y183" s="694"/>
      <c r="Z183" s="694"/>
      <c r="AA183" s="694"/>
      <c r="AB183" s="694"/>
      <c r="AC183" s="694"/>
      <c r="AD183" s="694"/>
      <c r="AE183" s="694"/>
      <c r="AF183" s="694"/>
      <c r="AG183" s="694"/>
      <c r="AH183" s="694"/>
      <c r="AI183" s="694"/>
      <c r="AJ183" s="694"/>
      <c r="AK183" s="694"/>
      <c r="AL183" s="694"/>
      <c r="AM183" s="694"/>
      <c r="AN183" s="694"/>
      <c r="AO183" s="694"/>
      <c r="AP183" s="694"/>
      <c r="AQ183" s="694"/>
      <c r="AR183" s="694"/>
      <c r="AS183" s="694"/>
      <c r="AT183" s="694"/>
      <c r="AU183" s="694"/>
      <c r="AV183" s="694"/>
      <c r="AW183" s="694"/>
      <c r="AX183" s="694"/>
      <c r="AY183" s="694"/>
      <c r="AZ183" s="312"/>
      <c r="BA183" s="493"/>
      <c r="BB183" s="492"/>
      <c r="BC183" s="381"/>
      <c r="BD183" s="373"/>
      <c r="BE183" s="373"/>
      <c r="BF183" s="373"/>
      <c r="BG183" s="385"/>
      <c r="BH183" s="381"/>
      <c r="BI183" s="373"/>
      <c r="BJ183" s="373"/>
      <c r="BK183" s="373"/>
      <c r="BL183" s="385"/>
      <c r="BM183" s="381"/>
      <c r="BN183" s="373"/>
      <c r="BO183" s="373"/>
      <c r="BP183" s="373"/>
      <c r="BQ183" s="385"/>
      <c r="BR183" s="381"/>
      <c r="BS183" s="373"/>
      <c r="BT183" s="373"/>
      <c r="BU183" s="373"/>
      <c r="BV183" s="374"/>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405" customFormat="true" ht="15" customHeight="true" x14ac:dyDescent="0.2">
      <c r="A184" s="121"/>
      <c r="B184" s="114"/>
      <c r="C184" s="90"/>
      <c r="D184" s="89"/>
      <c r="E184" s="89"/>
      <c r="F184" s="89"/>
      <c r="G184" s="88"/>
      <c r="H184" s="87"/>
      <c r="I184" s="89"/>
      <c r="J184" s="89"/>
      <c r="K184" s="89"/>
      <c r="L184" s="86"/>
      <c r="M184" s="90"/>
      <c r="N184" s="89"/>
      <c r="O184" s="89"/>
      <c r="P184" s="89"/>
      <c r="Q184" s="88"/>
      <c r="R184" s="87"/>
      <c r="S184" s="89"/>
      <c r="T184" s="89"/>
      <c r="U184" s="89"/>
      <c r="V184" s="86"/>
      <c r="W184" s="694"/>
      <c r="X184" s="694"/>
      <c r="Y184" s="694"/>
      <c r="Z184" s="694"/>
      <c r="AA184" s="694"/>
      <c r="AB184" s="694"/>
      <c r="AC184" s="694"/>
      <c r="AD184" s="694"/>
      <c r="AE184" s="694"/>
      <c r="AF184" s="694"/>
      <c r="AG184" s="694"/>
      <c r="AH184" s="694"/>
      <c r="AI184" s="694"/>
      <c r="AJ184" s="694"/>
      <c r="AK184" s="694"/>
      <c r="AL184" s="694"/>
      <c r="AM184" s="694"/>
      <c r="AN184" s="694"/>
      <c r="AO184" s="694"/>
      <c r="AP184" s="694"/>
      <c r="AQ184" s="694"/>
      <c r="AR184" s="694"/>
      <c r="AS184" s="694"/>
      <c r="AT184" s="694"/>
      <c r="AU184" s="694"/>
      <c r="AV184" s="694"/>
      <c r="AW184" s="694"/>
      <c r="AX184" s="694"/>
      <c r="AY184" s="694"/>
      <c r="AZ184" s="312"/>
      <c r="BA184" s="493"/>
      <c r="BB184" s="492"/>
      <c r="BC184" s="381"/>
      <c r="BD184" s="373"/>
      <c r="BE184" s="373"/>
      <c r="BF184" s="373"/>
      <c r="BG184" s="385"/>
      <c r="BH184" s="381"/>
      <c r="BI184" s="373"/>
      <c r="BJ184" s="373"/>
      <c r="BK184" s="373"/>
      <c r="BL184" s="385"/>
      <c r="BM184" s="381"/>
      <c r="BN184" s="373"/>
      <c r="BO184" s="373"/>
      <c r="BP184" s="373"/>
      <c r="BQ184" s="385"/>
      <c r="BR184" s="381"/>
      <c r="BS184" s="373"/>
      <c r="BT184" s="373"/>
      <c r="BU184" s="373"/>
      <c r="BV184" s="374"/>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405" customFormat="true" ht="15" customHeight="true" x14ac:dyDescent="0.2">
      <c r="A185" s="121"/>
      <c r="B185" s="114"/>
      <c r="C185" s="90"/>
      <c r="D185" s="89"/>
      <c r="E185" s="89"/>
      <c r="F185" s="89"/>
      <c r="G185" s="88"/>
      <c r="H185" s="87"/>
      <c r="I185" s="89"/>
      <c r="J185" s="89"/>
      <c r="K185" s="89"/>
      <c r="L185" s="86"/>
      <c r="M185" s="90"/>
      <c r="N185" s="89"/>
      <c r="O185" s="89"/>
      <c r="P185" s="89"/>
      <c r="Q185" s="88"/>
      <c r="R185" s="87"/>
      <c r="S185" s="89"/>
      <c r="T185" s="89"/>
      <c r="U185" s="89"/>
      <c r="V185" s="86"/>
      <c r="W185" s="694"/>
      <c r="X185" s="694"/>
      <c r="Y185" s="694"/>
      <c r="Z185" s="694"/>
      <c r="AA185" s="694"/>
      <c r="AB185" s="694"/>
      <c r="AC185" s="694"/>
      <c r="AD185" s="694"/>
      <c r="AE185" s="694"/>
      <c r="AF185" s="694"/>
      <c r="AG185" s="694"/>
      <c r="AH185" s="694"/>
      <c r="AI185" s="694"/>
      <c r="AJ185" s="694"/>
      <c r="AK185" s="694"/>
      <c r="AL185" s="694"/>
      <c r="AM185" s="694"/>
      <c r="AN185" s="694"/>
      <c r="AO185" s="694"/>
      <c r="AP185" s="694"/>
      <c r="AQ185" s="694"/>
      <c r="AR185" s="694"/>
      <c r="AS185" s="694"/>
      <c r="AT185" s="694"/>
      <c r="AU185" s="694"/>
      <c r="AV185" s="694"/>
      <c r="AW185" s="694"/>
      <c r="AX185" s="694"/>
      <c r="AY185" s="694"/>
      <c r="AZ185" s="312"/>
      <c r="BA185" s="493"/>
      <c r="BB185" s="492"/>
      <c r="BC185" s="381"/>
      <c r="BD185" s="373"/>
      <c r="BE185" s="373"/>
      <c r="BF185" s="373"/>
      <c r="BG185" s="385"/>
      <c r="BH185" s="381"/>
      <c r="BI185" s="373"/>
      <c r="BJ185" s="373"/>
      <c r="BK185" s="373"/>
      <c r="BL185" s="385"/>
      <c r="BM185" s="381"/>
      <c r="BN185" s="373"/>
      <c r="BO185" s="373"/>
      <c r="BP185" s="373"/>
      <c r="BQ185" s="385"/>
      <c r="BR185" s="381"/>
      <c r="BS185" s="373"/>
      <c r="BT185" s="373"/>
      <c r="BU185" s="373"/>
      <c r="BV185" s="374"/>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405" customFormat="true" ht="15" customHeight="true" x14ac:dyDescent="0.2">
      <c r="A186" s="121"/>
      <c r="B186" s="114"/>
      <c r="C186" s="90"/>
      <c r="D186" s="89"/>
      <c r="E186" s="89"/>
      <c r="F186" s="89"/>
      <c r="G186" s="88"/>
      <c r="H186" s="87"/>
      <c r="I186" s="89"/>
      <c r="J186" s="89"/>
      <c r="K186" s="89"/>
      <c r="L186" s="86"/>
      <c r="M186" s="90"/>
      <c r="N186" s="89"/>
      <c r="O186" s="89"/>
      <c r="P186" s="89"/>
      <c r="Q186" s="88"/>
      <c r="R186" s="87"/>
      <c r="S186" s="89"/>
      <c r="T186" s="89"/>
      <c r="U186" s="89"/>
      <c r="V186" s="86"/>
      <c r="W186" s="694"/>
      <c r="X186" s="694"/>
      <c r="Y186" s="694"/>
      <c r="Z186" s="694"/>
      <c r="AA186" s="694"/>
      <c r="AB186" s="694"/>
      <c r="AC186" s="694"/>
      <c r="AD186" s="694"/>
      <c r="AE186" s="694"/>
      <c r="AF186" s="694"/>
      <c r="AG186" s="694"/>
      <c r="AH186" s="694"/>
      <c r="AI186" s="694"/>
      <c r="AJ186" s="694"/>
      <c r="AK186" s="694"/>
      <c r="AL186" s="694"/>
      <c r="AM186" s="694"/>
      <c r="AN186" s="694"/>
      <c r="AO186" s="694"/>
      <c r="AP186" s="694"/>
      <c r="AQ186" s="694"/>
      <c r="AR186" s="694"/>
      <c r="AS186" s="694"/>
      <c r="AT186" s="694"/>
      <c r="AU186" s="694"/>
      <c r="AV186" s="694"/>
      <c r="AW186" s="694"/>
      <c r="AX186" s="694"/>
      <c r="AY186" s="694"/>
      <c r="AZ186" s="312"/>
      <c r="BA186" s="493"/>
      <c r="BB186" s="492"/>
      <c r="BC186" s="381"/>
      <c r="BD186" s="373"/>
      <c r="BE186" s="373"/>
      <c r="BF186" s="373"/>
      <c r="BG186" s="385"/>
      <c r="BH186" s="381"/>
      <c r="BI186" s="373"/>
      <c r="BJ186" s="373"/>
      <c r="BK186" s="373"/>
      <c r="BL186" s="385"/>
      <c r="BM186" s="381"/>
      <c r="BN186" s="373"/>
      <c r="BO186" s="373"/>
      <c r="BP186" s="373"/>
      <c r="BQ186" s="385"/>
      <c r="BR186" s="381"/>
      <c r="BS186" s="373"/>
      <c r="BT186" s="373"/>
      <c r="BU186" s="373"/>
      <c r="BV186" s="374"/>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405" customFormat="true" ht="15" customHeight="true" x14ac:dyDescent="0.2">
      <c r="A187" s="121"/>
      <c r="B187" s="114"/>
      <c r="C187" s="65"/>
      <c r="D187" s="64"/>
      <c r="E187" s="64"/>
      <c r="F187" s="64"/>
      <c r="G187" s="63"/>
      <c r="H187" s="62"/>
      <c r="I187" s="64"/>
      <c r="J187" s="64"/>
      <c r="K187" s="64"/>
      <c r="L187" s="61"/>
      <c r="M187" s="65"/>
      <c r="N187" s="64"/>
      <c r="O187" s="64"/>
      <c r="P187" s="64"/>
      <c r="Q187" s="63"/>
      <c r="R187" s="62"/>
      <c r="S187" s="64"/>
      <c r="T187" s="64"/>
      <c r="U187" s="64"/>
      <c r="V187" s="61"/>
      <c r="W187" s="694"/>
      <c r="X187" s="694"/>
      <c r="Y187" s="694"/>
      <c r="Z187" s="694"/>
      <c r="AA187" s="694"/>
      <c r="AB187" s="694"/>
      <c r="AC187" s="694"/>
      <c r="AD187" s="694"/>
      <c r="AE187" s="694"/>
      <c r="AF187" s="694"/>
      <c r="AG187" s="694"/>
      <c r="AH187" s="694"/>
      <c r="AI187" s="694"/>
      <c r="AJ187" s="694"/>
      <c r="AK187" s="694"/>
      <c r="AL187" s="694"/>
      <c r="AM187" s="694"/>
      <c r="AN187" s="694"/>
      <c r="AO187" s="694"/>
      <c r="AP187" s="694"/>
      <c r="AQ187" s="694"/>
      <c r="AR187" s="694"/>
      <c r="AS187" s="694"/>
      <c r="AT187" s="694"/>
      <c r="AU187" s="694"/>
      <c r="AV187" s="694"/>
      <c r="AW187" s="694"/>
      <c r="AX187" s="694"/>
      <c r="AY187" s="694"/>
      <c r="AZ187" s="312"/>
      <c r="BA187" s="493"/>
      <c r="BB187" s="492"/>
      <c r="BC187" s="381"/>
      <c r="BD187" s="373"/>
      <c r="BE187" s="373"/>
      <c r="BF187" s="373"/>
      <c r="BG187" s="385"/>
      <c r="BH187" s="381"/>
      <c r="BI187" s="373"/>
      <c r="BJ187" s="373"/>
      <c r="BK187" s="373"/>
      <c r="BL187" s="385"/>
      <c r="BM187" s="381"/>
      <c r="BN187" s="373"/>
      <c r="BO187" s="373"/>
      <c r="BP187" s="373"/>
      <c r="BQ187" s="385"/>
      <c r="BR187" s="381"/>
      <c r="BS187" s="373"/>
      <c r="BT187" s="373"/>
      <c r="BU187" s="373"/>
      <c r="BV187" s="374"/>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405" customFormat="true" ht="15" customHeight="true" x14ac:dyDescent="0.2">
      <c r="A188" s="121"/>
      <c r="B188" s="114"/>
      <c r="C188" s="65"/>
      <c r="D188" s="64"/>
      <c r="E188" s="64"/>
      <c r="F188" s="64"/>
      <c r="G188" s="63"/>
      <c r="H188" s="62"/>
      <c r="I188" s="64"/>
      <c r="J188" s="64"/>
      <c r="K188" s="64"/>
      <c r="L188" s="61"/>
      <c r="M188" s="65"/>
      <c r="N188" s="64"/>
      <c r="O188" s="64"/>
      <c r="P188" s="64"/>
      <c r="Q188" s="63"/>
      <c r="R188" s="62"/>
      <c r="S188" s="64"/>
      <c r="T188" s="64"/>
      <c r="U188" s="64"/>
      <c r="V188" s="61"/>
      <c r="W188" s="694"/>
      <c r="X188" s="694"/>
      <c r="Y188" s="694"/>
      <c r="Z188" s="694"/>
      <c r="AA188" s="694"/>
      <c r="AB188" s="694"/>
      <c r="AC188" s="694"/>
      <c r="AD188" s="694"/>
      <c r="AE188" s="694"/>
      <c r="AF188" s="694"/>
      <c r="AG188" s="694"/>
      <c r="AH188" s="694"/>
      <c r="AI188" s="694"/>
      <c r="AJ188" s="694"/>
      <c r="AK188" s="694"/>
      <c r="AL188" s="694"/>
      <c r="AM188" s="694"/>
      <c r="AN188" s="694"/>
      <c r="AO188" s="694"/>
      <c r="AP188" s="694"/>
      <c r="AQ188" s="694"/>
      <c r="AR188" s="694"/>
      <c r="AS188" s="694"/>
      <c r="AT188" s="694"/>
      <c r="AU188" s="694"/>
      <c r="AV188" s="694"/>
      <c r="AW188" s="694"/>
      <c r="AX188" s="694"/>
      <c r="AY188" s="694"/>
      <c r="AZ188" s="312"/>
      <c r="BA188" s="493"/>
      <c r="BB188" s="492"/>
      <c r="BC188" s="381"/>
      <c r="BD188" s="373"/>
      <c r="BE188" s="373"/>
      <c r="BF188" s="373"/>
      <c r="BG188" s="385"/>
      <c r="BH188" s="381"/>
      <c r="BI188" s="373"/>
      <c r="BJ188" s="373"/>
      <c r="BK188" s="373"/>
      <c r="BL188" s="385"/>
      <c r="BM188" s="381"/>
      <c r="BN188" s="373"/>
      <c r="BO188" s="373"/>
      <c r="BP188" s="373"/>
      <c r="BQ188" s="385"/>
      <c r="BR188" s="381"/>
      <c r="BS188" s="373"/>
      <c r="BT188" s="373"/>
      <c r="BU188" s="373"/>
      <c r="BV188" s="374"/>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405" customFormat="true" ht="15" customHeight="true" x14ac:dyDescent="0.2">
      <c r="A189" s="121"/>
      <c r="B189" s="114"/>
      <c r="C189" s="65"/>
      <c r="D189" s="64"/>
      <c r="E189" s="64"/>
      <c r="F189" s="64"/>
      <c r="G189" s="63"/>
      <c r="H189" s="62"/>
      <c r="I189" s="64"/>
      <c r="J189" s="64"/>
      <c r="K189" s="64"/>
      <c r="L189" s="61"/>
      <c r="M189" s="65"/>
      <c r="N189" s="64"/>
      <c r="O189" s="64"/>
      <c r="P189" s="64"/>
      <c r="Q189" s="63"/>
      <c r="R189" s="62"/>
      <c r="S189" s="64"/>
      <c r="T189" s="64"/>
      <c r="U189" s="64"/>
      <c r="V189" s="61"/>
      <c r="W189" s="694"/>
      <c r="X189" s="694"/>
      <c r="Y189" s="694"/>
      <c r="Z189" s="694"/>
      <c r="AA189" s="694"/>
      <c r="AB189" s="694"/>
      <c r="AC189" s="694"/>
      <c r="AD189" s="694"/>
      <c r="AE189" s="694"/>
      <c r="AF189" s="694"/>
      <c r="AG189" s="694"/>
      <c r="AH189" s="694"/>
      <c r="AI189" s="694"/>
      <c r="AJ189" s="694"/>
      <c r="AK189" s="694"/>
      <c r="AL189" s="694"/>
      <c r="AM189" s="694"/>
      <c r="AN189" s="694"/>
      <c r="AO189" s="694"/>
      <c r="AP189" s="694"/>
      <c r="AQ189" s="694"/>
      <c r="AR189" s="694"/>
      <c r="AS189" s="694"/>
      <c r="AT189" s="694"/>
      <c r="AU189" s="694"/>
      <c r="AV189" s="694"/>
      <c r="AW189" s="694"/>
      <c r="AX189" s="694"/>
      <c r="AY189" s="694"/>
      <c r="AZ189" s="312"/>
      <c r="BA189" s="493"/>
      <c r="BB189" s="492"/>
      <c r="BC189" s="381"/>
      <c r="BD189" s="373"/>
      <c r="BE189" s="373"/>
      <c r="BF189" s="373"/>
      <c r="BG189" s="385"/>
      <c r="BH189" s="381"/>
      <c r="BI189" s="373"/>
      <c r="BJ189" s="373"/>
      <c r="BK189" s="373"/>
      <c r="BL189" s="385"/>
      <c r="BM189" s="381"/>
      <c r="BN189" s="373"/>
      <c r="BO189" s="373"/>
      <c r="BP189" s="373"/>
      <c r="BQ189" s="385"/>
      <c r="BR189" s="381"/>
      <c r="BS189" s="373"/>
      <c r="BT189" s="373"/>
      <c r="BU189" s="373"/>
      <c r="BV189" s="374"/>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405" customFormat="true" ht="15" customHeight="true" x14ac:dyDescent="0.2">
      <c r="A190" s="121"/>
      <c r="B190" s="114"/>
      <c r="C190" s="65"/>
      <c r="D190" s="64"/>
      <c r="E190" s="64"/>
      <c r="F190" s="64"/>
      <c r="G190" s="63"/>
      <c r="H190" s="62"/>
      <c r="I190" s="64"/>
      <c r="J190" s="64"/>
      <c r="K190" s="64"/>
      <c r="L190" s="61"/>
      <c r="M190" s="65"/>
      <c r="N190" s="64"/>
      <c r="O190" s="64"/>
      <c r="P190" s="64"/>
      <c r="Q190" s="63"/>
      <c r="R190" s="62"/>
      <c r="S190" s="64"/>
      <c r="T190" s="64"/>
      <c r="U190" s="64"/>
      <c r="V190" s="61"/>
      <c r="W190" s="694"/>
      <c r="X190" s="694"/>
      <c r="Y190" s="694"/>
      <c r="Z190" s="694"/>
      <c r="AA190" s="694"/>
      <c r="AB190" s="694"/>
      <c r="AC190" s="694"/>
      <c r="AD190" s="694"/>
      <c r="AE190" s="694"/>
      <c r="AF190" s="694"/>
      <c r="AG190" s="694"/>
      <c r="AH190" s="694"/>
      <c r="AI190" s="694"/>
      <c r="AJ190" s="694"/>
      <c r="AK190" s="694"/>
      <c r="AL190" s="694"/>
      <c r="AM190" s="694"/>
      <c r="AN190" s="694"/>
      <c r="AO190" s="694"/>
      <c r="AP190" s="694"/>
      <c r="AQ190" s="694"/>
      <c r="AR190" s="694"/>
      <c r="AS190" s="694"/>
      <c r="AT190" s="694"/>
      <c r="AU190" s="694"/>
      <c r="AV190" s="694"/>
      <c r="AW190" s="694"/>
      <c r="AX190" s="694"/>
      <c r="AY190" s="694"/>
      <c r="AZ190" s="312"/>
      <c r="BA190" s="493"/>
      <c r="BB190" s="492"/>
      <c r="BC190" s="381"/>
      <c r="BD190" s="373"/>
      <c r="BE190" s="373"/>
      <c r="BF190" s="373"/>
      <c r="BG190" s="385"/>
      <c r="BH190" s="381"/>
      <c r="BI190" s="373"/>
      <c r="BJ190" s="373"/>
      <c r="BK190" s="373"/>
      <c r="BL190" s="385"/>
      <c r="BM190" s="381"/>
      <c r="BN190" s="373"/>
      <c r="BO190" s="373"/>
      <c r="BP190" s="373"/>
      <c r="BQ190" s="385"/>
      <c r="BR190" s="381"/>
      <c r="BS190" s="373"/>
      <c r="BT190" s="373"/>
      <c r="BU190" s="373"/>
      <c r="BV190" s="374"/>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405" customFormat="true" ht="15" customHeight="true" x14ac:dyDescent="0.2">
      <c r="A191" s="121"/>
      <c r="B191" s="114"/>
      <c r="C191" s="65"/>
      <c r="D191" s="64"/>
      <c r="E191" s="64"/>
      <c r="F191" s="64"/>
      <c r="G191" s="63"/>
      <c r="H191" s="62"/>
      <c r="I191" s="64"/>
      <c r="J191" s="64"/>
      <c r="K191" s="64"/>
      <c r="L191" s="61"/>
      <c r="M191" s="65"/>
      <c r="N191" s="64"/>
      <c r="O191" s="64"/>
      <c r="P191" s="64"/>
      <c r="Q191" s="63"/>
      <c r="R191" s="62"/>
      <c r="S191" s="64"/>
      <c r="T191" s="64"/>
      <c r="U191" s="64"/>
      <c r="V191" s="61"/>
      <c r="W191" s="694"/>
      <c r="X191" s="694"/>
      <c r="Y191" s="694"/>
      <c r="Z191" s="694"/>
      <c r="AA191" s="694"/>
      <c r="AB191" s="694"/>
      <c r="AC191" s="694"/>
      <c r="AD191" s="694"/>
      <c r="AE191" s="694"/>
      <c r="AF191" s="694"/>
      <c r="AG191" s="694"/>
      <c r="AH191" s="694"/>
      <c r="AI191" s="694"/>
      <c r="AJ191" s="694"/>
      <c r="AK191" s="694"/>
      <c r="AL191" s="694"/>
      <c r="AM191" s="694"/>
      <c r="AN191" s="694"/>
      <c r="AO191" s="694"/>
      <c r="AP191" s="694"/>
      <c r="AQ191" s="694"/>
      <c r="AR191" s="694"/>
      <c r="AS191" s="694"/>
      <c r="AT191" s="694"/>
      <c r="AU191" s="694"/>
      <c r="AV191" s="694"/>
      <c r="AW191" s="694"/>
      <c r="AX191" s="694"/>
      <c r="AY191" s="694"/>
      <c r="AZ191" s="312"/>
      <c r="BA191" s="493"/>
      <c r="BB191" s="492"/>
      <c r="BC191" s="381"/>
      <c r="BD191" s="373"/>
      <c r="BE191" s="373"/>
      <c r="BF191" s="373"/>
      <c r="BG191" s="385"/>
      <c r="BH191" s="381"/>
      <c r="BI191" s="373"/>
      <c r="BJ191" s="373"/>
      <c r="BK191" s="373"/>
      <c r="BL191" s="385"/>
      <c r="BM191" s="381"/>
      <c r="BN191" s="373"/>
      <c r="BO191" s="373"/>
      <c r="BP191" s="373"/>
      <c r="BQ191" s="385"/>
      <c r="BR191" s="381"/>
      <c r="BS191" s="373"/>
      <c r="BT191" s="373"/>
      <c r="BU191" s="373"/>
      <c r="BV191" s="374"/>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405" customFormat="true" ht="15" customHeight="true" x14ac:dyDescent="0.2">
      <c r="A192" s="121"/>
      <c r="B192" s="114"/>
      <c r="C192" s="65"/>
      <c r="D192" s="64"/>
      <c r="E192" s="64"/>
      <c r="F192" s="64"/>
      <c r="G192" s="63"/>
      <c r="H192" s="62"/>
      <c r="I192" s="64"/>
      <c r="J192" s="64"/>
      <c r="K192" s="64"/>
      <c r="L192" s="61"/>
      <c r="M192" s="65"/>
      <c r="N192" s="64"/>
      <c r="O192" s="64"/>
      <c r="P192" s="64"/>
      <c r="Q192" s="63"/>
      <c r="R192" s="62"/>
      <c r="S192" s="64"/>
      <c r="T192" s="64"/>
      <c r="U192" s="64"/>
      <c r="V192" s="61"/>
      <c r="W192" s="694"/>
      <c r="X192" s="694"/>
      <c r="Y192" s="694"/>
      <c r="Z192" s="694"/>
      <c r="AA192" s="694"/>
      <c r="AB192" s="694"/>
      <c r="AC192" s="694"/>
      <c r="AD192" s="694"/>
      <c r="AE192" s="694"/>
      <c r="AF192" s="694"/>
      <c r="AG192" s="694"/>
      <c r="AH192" s="694"/>
      <c r="AI192" s="694"/>
      <c r="AJ192" s="694"/>
      <c r="AK192" s="694"/>
      <c r="AL192" s="694"/>
      <c r="AM192" s="694"/>
      <c r="AN192" s="694"/>
      <c r="AO192" s="694"/>
      <c r="AP192" s="694"/>
      <c r="AQ192" s="694"/>
      <c r="AR192" s="694"/>
      <c r="AS192" s="694"/>
      <c r="AT192" s="694"/>
      <c r="AU192" s="694"/>
      <c r="AV192" s="694"/>
      <c r="AW192" s="694"/>
      <c r="AX192" s="694"/>
      <c r="AY192" s="694"/>
      <c r="AZ192" s="312"/>
      <c r="BA192" s="493"/>
      <c r="BB192" s="492"/>
      <c r="BC192" s="381"/>
      <c r="BD192" s="373"/>
      <c r="BE192" s="373"/>
      <c r="BF192" s="373"/>
      <c r="BG192" s="385"/>
      <c r="BH192" s="381"/>
      <c r="BI192" s="373"/>
      <c r="BJ192" s="373"/>
      <c r="BK192" s="373"/>
      <c r="BL192" s="385"/>
      <c r="BM192" s="381"/>
      <c r="BN192" s="373"/>
      <c r="BO192" s="373"/>
      <c r="BP192" s="373"/>
      <c r="BQ192" s="385"/>
      <c r="BR192" s="381"/>
      <c r="BS192" s="373"/>
      <c r="BT192" s="373"/>
      <c r="BU192" s="373"/>
      <c r="BV192" s="374"/>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405" customFormat="true" ht="15" customHeight="true" x14ac:dyDescent="0.2">
      <c r="A193" s="121"/>
      <c r="B193" s="114"/>
      <c r="C193" s="65"/>
      <c r="D193" s="64"/>
      <c r="E193" s="64"/>
      <c r="F193" s="64"/>
      <c r="G193" s="63"/>
      <c r="H193" s="62"/>
      <c r="I193" s="64"/>
      <c r="J193" s="64"/>
      <c r="K193" s="64"/>
      <c r="L193" s="61"/>
      <c r="M193" s="65"/>
      <c r="N193" s="64"/>
      <c r="O193" s="64"/>
      <c r="P193" s="64"/>
      <c r="Q193" s="63"/>
      <c r="R193" s="62"/>
      <c r="S193" s="64"/>
      <c r="T193" s="64"/>
      <c r="U193" s="64"/>
      <c r="V193" s="61"/>
      <c r="W193" s="694"/>
      <c r="X193" s="694"/>
      <c r="Y193" s="694"/>
      <c r="Z193" s="694"/>
      <c r="AA193" s="694"/>
      <c r="AB193" s="694"/>
      <c r="AC193" s="694"/>
      <c r="AD193" s="694"/>
      <c r="AE193" s="694"/>
      <c r="AF193" s="694"/>
      <c r="AG193" s="694"/>
      <c r="AH193" s="694"/>
      <c r="AI193" s="694"/>
      <c r="AJ193" s="694"/>
      <c r="AK193" s="694"/>
      <c r="AL193" s="694"/>
      <c r="AM193" s="694"/>
      <c r="AN193" s="694"/>
      <c r="AO193" s="694"/>
      <c r="AP193" s="694"/>
      <c r="AQ193" s="694"/>
      <c r="AR193" s="694"/>
      <c r="AS193" s="694"/>
      <c r="AT193" s="694"/>
      <c r="AU193" s="694"/>
      <c r="AV193" s="694"/>
      <c r="AW193" s="694"/>
      <c r="AX193" s="694"/>
      <c r="AY193" s="694"/>
      <c r="AZ193" s="312"/>
      <c r="BA193" s="493"/>
      <c r="BB193" s="492"/>
      <c r="BC193" s="381"/>
      <c r="BD193" s="373"/>
      <c r="BE193" s="373"/>
      <c r="BF193" s="373"/>
      <c r="BG193" s="385"/>
      <c r="BH193" s="381"/>
      <c r="BI193" s="373"/>
      <c r="BJ193" s="373"/>
      <c r="BK193" s="373"/>
      <c r="BL193" s="385"/>
      <c r="BM193" s="381"/>
      <c r="BN193" s="373"/>
      <c r="BO193" s="373"/>
      <c r="BP193" s="373"/>
      <c r="BQ193" s="385"/>
      <c r="BR193" s="381"/>
      <c r="BS193" s="373"/>
      <c r="BT193" s="373"/>
      <c r="BU193" s="373"/>
      <c r="BV193" s="374"/>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405" customFormat="true" ht="15" customHeight="true" x14ac:dyDescent="0.2">
      <c r="A194" s="142"/>
      <c r="B194" s="113"/>
      <c r="C194" s="85"/>
      <c r="D194" s="92"/>
      <c r="E194" s="92"/>
      <c r="F194" s="92"/>
      <c r="G194" s="91"/>
      <c r="H194" s="84"/>
      <c r="I194" s="92"/>
      <c r="J194" s="92"/>
      <c r="K194" s="92"/>
      <c r="L194" s="83"/>
      <c r="M194" s="85"/>
      <c r="N194" s="92"/>
      <c r="O194" s="92"/>
      <c r="P194" s="92"/>
      <c r="Q194" s="91"/>
      <c r="R194" s="84"/>
      <c r="S194" s="92"/>
      <c r="T194" s="92"/>
      <c r="U194" s="92"/>
      <c r="V194" s="83"/>
      <c r="W194" s="694"/>
      <c r="X194" s="694"/>
      <c r="Y194" s="694"/>
      <c r="Z194" s="694"/>
      <c r="AA194" s="694"/>
      <c r="AB194" s="694"/>
      <c r="AC194" s="694"/>
      <c r="AD194" s="694"/>
      <c r="AE194" s="694"/>
      <c r="AF194" s="694"/>
      <c r="AG194" s="694"/>
      <c r="AH194" s="694"/>
      <c r="AI194" s="694"/>
      <c r="AJ194" s="694"/>
      <c r="AK194" s="694"/>
      <c r="AL194" s="694"/>
      <c r="AM194" s="694"/>
      <c r="AN194" s="694"/>
      <c r="AO194" s="694"/>
      <c r="AP194" s="694"/>
      <c r="AQ194" s="694"/>
      <c r="AR194" s="694"/>
      <c r="AS194" s="694"/>
      <c r="AT194" s="694"/>
      <c r="AU194" s="694"/>
      <c r="AV194" s="694"/>
      <c r="AW194" s="694"/>
      <c r="AX194" s="694"/>
      <c r="AY194" s="694"/>
      <c r="AZ194" s="312"/>
      <c r="BA194" s="493"/>
      <c r="BB194" s="492"/>
      <c r="BC194" s="381"/>
      <c r="BD194" s="373"/>
      <c r="BE194" s="373"/>
      <c r="BF194" s="373"/>
      <c r="BG194" s="385"/>
      <c r="BH194" s="381"/>
      <c r="BI194" s="373"/>
      <c r="BJ194" s="373"/>
      <c r="BK194" s="373"/>
      <c r="BL194" s="385"/>
      <c r="BM194" s="381"/>
      <c r="BN194" s="373"/>
      <c r="BO194" s="373"/>
      <c r="BP194" s="373"/>
      <c r="BQ194" s="385"/>
      <c r="BR194" s="381"/>
      <c r="BS194" s="373"/>
      <c r="BT194" s="373"/>
      <c r="BU194" s="373"/>
      <c r="BV194" s="374"/>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284" customFormat="true" ht="15" customHeight="true" x14ac:dyDescent="0.2">
      <c r="A195" s="142"/>
      <c r="B195" s="113"/>
      <c r="C195" s="85"/>
      <c r="D195" s="92"/>
      <c r="E195" s="92"/>
      <c r="F195" s="92"/>
      <c r="G195" s="91"/>
      <c r="H195" s="84"/>
      <c r="I195" s="92"/>
      <c r="J195" s="92"/>
      <c r="K195" s="92"/>
      <c r="L195" s="83"/>
      <c r="M195" s="85"/>
      <c r="N195" s="92"/>
      <c r="O195" s="92"/>
      <c r="P195" s="92"/>
      <c r="Q195" s="91"/>
      <c r="R195" s="84"/>
      <c r="S195" s="92"/>
      <c r="T195" s="92"/>
      <c r="U195" s="92"/>
      <c r="V195" s="83"/>
      <c r="W195" s="694"/>
      <c r="X195" s="694"/>
      <c r="Y195" s="694"/>
      <c r="Z195" s="694"/>
      <c r="AA195" s="694"/>
      <c r="AB195" s="694"/>
      <c r="AC195" s="694"/>
      <c r="AD195" s="694"/>
      <c r="AE195" s="694"/>
      <c r="AF195" s="694"/>
      <c r="AG195" s="694"/>
      <c r="AH195" s="694"/>
      <c r="AI195" s="694"/>
      <c r="AJ195" s="694"/>
      <c r="AK195" s="694"/>
      <c r="AL195" s="694"/>
      <c r="AM195" s="694"/>
      <c r="AN195" s="694"/>
      <c r="AO195" s="694"/>
      <c r="AP195" s="694"/>
      <c r="AQ195" s="694"/>
      <c r="AR195" s="694"/>
      <c r="AS195" s="694"/>
      <c r="AT195" s="694"/>
      <c r="AU195" s="694"/>
      <c r="AV195" s="694"/>
      <c r="AW195" s="694"/>
      <c r="AX195" s="694"/>
      <c r="AY195" s="694"/>
      <c r="AZ195" s="312"/>
      <c r="BA195" s="493"/>
      <c r="BB195" s="492"/>
      <c r="BC195" s="381"/>
      <c r="BD195" s="373"/>
      <c r="BE195" s="373"/>
      <c r="BF195" s="373"/>
      <c r="BG195" s="385"/>
      <c r="BH195" s="381"/>
      <c r="BI195" s="373"/>
      <c r="BJ195" s="373"/>
      <c r="BK195" s="373"/>
      <c r="BL195" s="385"/>
      <c r="BM195" s="381"/>
      <c r="BN195" s="373"/>
      <c r="BO195" s="373"/>
      <c r="BP195" s="373"/>
      <c r="BQ195" s="385"/>
      <c r="BR195" s="381"/>
      <c r="BS195" s="373"/>
      <c r="BT195" s="373"/>
      <c r="BU195" s="373"/>
      <c r="BV195" s="374"/>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284" customFormat="true" ht="15" customHeight="true" x14ac:dyDescent="0.2">
      <c r="A196" s="142"/>
      <c r="B196" s="113"/>
      <c r="C196" s="85"/>
      <c r="D196" s="92"/>
      <c r="E196" s="92"/>
      <c r="F196" s="92"/>
      <c r="G196" s="91"/>
      <c r="H196" s="84"/>
      <c r="I196" s="92"/>
      <c r="J196" s="92"/>
      <c r="K196" s="92"/>
      <c r="L196" s="83"/>
      <c r="M196" s="85"/>
      <c r="N196" s="92"/>
      <c r="O196" s="92"/>
      <c r="P196" s="92"/>
      <c r="Q196" s="91"/>
      <c r="R196" s="84"/>
      <c r="S196" s="92"/>
      <c r="T196" s="92"/>
      <c r="U196" s="92"/>
      <c r="V196" s="83"/>
      <c r="W196" s="694"/>
      <c r="X196" s="694"/>
      <c r="Y196" s="694"/>
      <c r="Z196" s="694"/>
      <c r="AA196" s="694"/>
      <c r="AB196" s="694"/>
      <c r="AC196" s="694"/>
      <c r="AD196" s="694"/>
      <c r="AE196" s="694"/>
      <c r="AF196" s="694"/>
      <c r="AG196" s="694"/>
      <c r="AH196" s="694"/>
      <c r="AI196" s="694"/>
      <c r="AJ196" s="694"/>
      <c r="AK196" s="694"/>
      <c r="AL196" s="694"/>
      <c r="AM196" s="694"/>
      <c r="AN196" s="694"/>
      <c r="AO196" s="694"/>
      <c r="AP196" s="694"/>
      <c r="AQ196" s="694"/>
      <c r="AR196" s="694"/>
      <c r="AS196" s="694"/>
      <c r="AT196" s="694"/>
      <c r="AU196" s="694"/>
      <c r="AV196" s="694"/>
      <c r="AW196" s="694"/>
      <c r="AX196" s="694"/>
      <c r="AY196" s="694"/>
      <c r="AZ196" s="312"/>
      <c r="BA196" s="493"/>
      <c r="BB196" s="492"/>
      <c r="BC196" s="381"/>
      <c r="BD196" s="373"/>
      <c r="BE196" s="373"/>
      <c r="BF196" s="373"/>
      <c r="BG196" s="385"/>
      <c r="BH196" s="381"/>
      <c r="BI196" s="373"/>
      <c r="BJ196" s="373"/>
      <c r="BK196" s="373"/>
      <c r="BL196" s="385"/>
      <c r="BM196" s="381"/>
      <c r="BN196" s="373"/>
      <c r="BO196" s="373"/>
      <c r="BP196" s="373"/>
      <c r="BQ196" s="385"/>
      <c r="BR196" s="381"/>
      <c r="BS196" s="373"/>
      <c r="BT196" s="373"/>
      <c r="BU196" s="373"/>
      <c r="BV196" s="374"/>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284" customFormat="true" ht="15" customHeight="true" x14ac:dyDescent="0.2">
      <c r="A197" s="142"/>
      <c r="B197" s="113"/>
      <c r="C197" s="85"/>
      <c r="D197" s="92"/>
      <c r="E197" s="92"/>
      <c r="F197" s="92"/>
      <c r="G197" s="91"/>
      <c r="H197" s="84"/>
      <c r="I197" s="92"/>
      <c r="J197" s="92"/>
      <c r="K197" s="92"/>
      <c r="L197" s="83"/>
      <c r="M197" s="85"/>
      <c r="N197" s="92"/>
      <c r="O197" s="92"/>
      <c r="P197" s="92"/>
      <c r="Q197" s="91"/>
      <c r="R197" s="84"/>
      <c r="S197" s="92"/>
      <c r="T197" s="92"/>
      <c r="U197" s="92"/>
      <c r="V197" s="83"/>
      <c r="W197" s="694"/>
      <c r="X197" s="694"/>
      <c r="Y197" s="694"/>
      <c r="Z197" s="694"/>
      <c r="AA197" s="694"/>
      <c r="AB197" s="694"/>
      <c r="AC197" s="694"/>
      <c r="AD197" s="694"/>
      <c r="AE197" s="694"/>
      <c r="AF197" s="694"/>
      <c r="AG197" s="694"/>
      <c r="AH197" s="694"/>
      <c r="AI197" s="694"/>
      <c r="AJ197" s="694"/>
      <c r="AK197" s="694"/>
      <c r="AL197" s="694"/>
      <c r="AM197" s="694"/>
      <c r="AN197" s="694"/>
      <c r="AO197" s="694"/>
      <c r="AP197" s="694"/>
      <c r="AQ197" s="694"/>
      <c r="AR197" s="694"/>
      <c r="AS197" s="694"/>
      <c r="AT197" s="694"/>
      <c r="AU197" s="694"/>
      <c r="AV197" s="694"/>
      <c r="AW197" s="694"/>
      <c r="AX197" s="694"/>
      <c r="AY197" s="694"/>
      <c r="AZ197" s="312"/>
      <c r="BA197" s="493"/>
      <c r="BB197" s="492"/>
      <c r="BC197" s="381"/>
      <c r="BD197" s="373"/>
      <c r="BE197" s="373"/>
      <c r="BF197" s="373"/>
      <c r="BG197" s="385"/>
      <c r="BH197" s="381"/>
      <c r="BI197" s="373"/>
      <c r="BJ197" s="373"/>
      <c r="BK197" s="373"/>
      <c r="BL197" s="385"/>
      <c r="BM197" s="381"/>
      <c r="BN197" s="373"/>
      <c r="BO197" s="373"/>
      <c r="BP197" s="373"/>
      <c r="BQ197" s="385"/>
      <c r="BR197" s="381"/>
      <c r="BS197" s="373"/>
      <c r="BT197" s="373"/>
      <c r="BU197" s="373"/>
      <c r="BV197" s="374"/>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284" customFormat="true" ht="15" customHeight="true" x14ac:dyDescent="0.2">
      <c r="A198" s="142"/>
      <c r="B198" s="113"/>
      <c r="C198" s="85"/>
      <c r="D198" s="92"/>
      <c r="E198" s="92"/>
      <c r="F198" s="92"/>
      <c r="G198" s="91"/>
      <c r="H198" s="84"/>
      <c r="I198" s="92"/>
      <c r="J198" s="92"/>
      <c r="K198" s="92"/>
      <c r="L198" s="83"/>
      <c r="M198" s="85"/>
      <c r="N198" s="92"/>
      <c r="O198" s="92"/>
      <c r="P198" s="92"/>
      <c r="Q198" s="91"/>
      <c r="R198" s="84"/>
      <c r="S198" s="92"/>
      <c r="T198" s="92"/>
      <c r="U198" s="92"/>
      <c r="V198" s="83"/>
      <c r="W198" s="694"/>
      <c r="X198" s="694"/>
      <c r="Y198" s="694"/>
      <c r="Z198" s="694"/>
      <c r="AA198" s="694"/>
      <c r="AB198" s="694"/>
      <c r="AC198" s="694"/>
      <c r="AD198" s="694"/>
      <c r="AE198" s="694"/>
      <c r="AF198" s="694"/>
      <c r="AG198" s="694"/>
      <c r="AH198" s="694"/>
      <c r="AI198" s="694"/>
      <c r="AJ198" s="694"/>
      <c r="AK198" s="694"/>
      <c r="AL198" s="694"/>
      <c r="AM198" s="694"/>
      <c r="AN198" s="694"/>
      <c r="AO198" s="694"/>
      <c r="AP198" s="694"/>
      <c r="AQ198" s="694"/>
      <c r="AR198" s="694"/>
      <c r="AS198" s="694"/>
      <c r="AT198" s="694"/>
      <c r="AU198" s="694"/>
      <c r="AV198" s="694"/>
      <c r="AW198" s="694"/>
      <c r="AX198" s="694"/>
      <c r="AY198" s="694"/>
      <c r="AZ198" s="312"/>
      <c r="BA198" s="493"/>
      <c r="BB198" s="492"/>
      <c r="BC198" s="381"/>
      <c r="BD198" s="373"/>
      <c r="BE198" s="373"/>
      <c r="BF198" s="373"/>
      <c r="BG198" s="385"/>
      <c r="BH198" s="381"/>
      <c r="BI198" s="373"/>
      <c r="BJ198" s="373"/>
      <c r="BK198" s="373"/>
      <c r="BL198" s="385"/>
      <c r="BM198" s="381"/>
      <c r="BN198" s="373"/>
      <c r="BO198" s="373"/>
      <c r="BP198" s="373"/>
      <c r="BQ198" s="385"/>
      <c r="BR198" s="381"/>
      <c r="BS198" s="373"/>
      <c r="BT198" s="373"/>
      <c r="BU198" s="373"/>
      <c r="BV198" s="374"/>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284" customFormat="true" ht="15" customHeight="true" x14ac:dyDescent="0.2">
      <c r="A199" s="142"/>
      <c r="B199" s="113"/>
      <c r="C199" s="85"/>
      <c r="D199" s="92"/>
      <c r="E199" s="92"/>
      <c r="F199" s="92"/>
      <c r="G199" s="91"/>
      <c r="H199" s="84"/>
      <c r="I199" s="92"/>
      <c r="J199" s="92"/>
      <c r="K199" s="92"/>
      <c r="L199" s="83"/>
      <c r="M199" s="85"/>
      <c r="N199" s="92"/>
      <c r="O199" s="92"/>
      <c r="P199" s="92"/>
      <c r="Q199" s="91"/>
      <c r="R199" s="84"/>
      <c r="S199" s="92"/>
      <c r="T199" s="92"/>
      <c r="U199" s="92"/>
      <c r="V199" s="83"/>
      <c r="W199" s="694"/>
      <c r="X199" s="694"/>
      <c r="Y199" s="694"/>
      <c r="Z199" s="694"/>
      <c r="AA199" s="694"/>
      <c r="AB199" s="694"/>
      <c r="AC199" s="694"/>
      <c r="AD199" s="694"/>
      <c r="AE199" s="694"/>
      <c r="AF199" s="694"/>
      <c r="AG199" s="694"/>
      <c r="AH199" s="694"/>
      <c r="AI199" s="694"/>
      <c r="AJ199" s="694"/>
      <c r="AK199" s="694"/>
      <c r="AL199" s="694"/>
      <c r="AM199" s="694"/>
      <c r="AN199" s="694"/>
      <c r="AO199" s="694"/>
      <c r="AP199" s="694"/>
      <c r="AQ199" s="694"/>
      <c r="AR199" s="694"/>
      <c r="AS199" s="694"/>
      <c r="AT199" s="694"/>
      <c r="AU199" s="694"/>
      <c r="AV199" s="694"/>
      <c r="AW199" s="694"/>
      <c r="AX199" s="694"/>
      <c r="AY199" s="694"/>
      <c r="AZ199" s="312"/>
      <c r="BA199" s="493"/>
      <c r="BB199" s="492"/>
      <c r="BC199" s="381"/>
      <c r="BD199" s="373"/>
      <c r="BE199" s="373"/>
      <c r="BF199" s="373"/>
      <c r="BG199" s="385"/>
      <c r="BH199" s="381"/>
      <c r="BI199" s="373"/>
      <c r="BJ199" s="373"/>
      <c r="BK199" s="373"/>
      <c r="BL199" s="385"/>
      <c r="BM199" s="381"/>
      <c r="BN199" s="373"/>
      <c r="BO199" s="373"/>
      <c r="BP199" s="373"/>
      <c r="BQ199" s="385"/>
      <c r="BR199" s="381"/>
      <c r="BS199" s="373"/>
      <c r="BT199" s="373"/>
      <c r="BU199" s="373"/>
      <c r="BV199" s="374"/>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284" customFormat="true" ht="15" customHeight="true" x14ac:dyDescent="0.2">
      <c r="A200" s="142"/>
      <c r="B200" s="113"/>
      <c r="C200" s="85"/>
      <c r="D200" s="92"/>
      <c r="E200" s="92"/>
      <c r="F200" s="92"/>
      <c r="G200" s="91"/>
      <c r="H200" s="84"/>
      <c r="I200" s="92"/>
      <c r="J200" s="92"/>
      <c r="K200" s="92"/>
      <c r="L200" s="83"/>
      <c r="M200" s="85"/>
      <c r="N200" s="92"/>
      <c r="O200" s="92"/>
      <c r="P200" s="92"/>
      <c r="Q200" s="91"/>
      <c r="R200" s="84"/>
      <c r="S200" s="92"/>
      <c r="T200" s="92"/>
      <c r="U200" s="92"/>
      <c r="V200" s="83"/>
      <c r="W200" s="694"/>
      <c r="X200" s="694"/>
      <c r="Y200" s="694"/>
      <c r="Z200" s="694"/>
      <c r="AA200" s="694"/>
      <c r="AB200" s="694"/>
      <c r="AC200" s="694"/>
      <c r="AD200" s="694"/>
      <c r="AE200" s="694"/>
      <c r="AF200" s="694"/>
      <c r="AG200" s="694"/>
      <c r="AH200" s="694"/>
      <c r="AI200" s="694"/>
      <c r="AJ200" s="694"/>
      <c r="AK200" s="694"/>
      <c r="AL200" s="694"/>
      <c r="AM200" s="694"/>
      <c r="AN200" s="694"/>
      <c r="AO200" s="694"/>
      <c r="AP200" s="694"/>
      <c r="AQ200" s="694"/>
      <c r="AR200" s="694"/>
      <c r="AS200" s="694"/>
      <c r="AT200" s="694"/>
      <c r="AU200" s="694"/>
      <c r="AV200" s="694"/>
      <c r="AW200" s="694"/>
      <c r="AX200" s="694"/>
      <c r="AY200" s="694"/>
      <c r="AZ200" s="312"/>
      <c r="BA200" s="493"/>
      <c r="BB200" s="492"/>
      <c r="BC200" s="381"/>
      <c r="BD200" s="373"/>
      <c r="BE200" s="373"/>
      <c r="BF200" s="373"/>
      <c r="BG200" s="385"/>
      <c r="BH200" s="381"/>
      <c r="BI200" s="373"/>
      <c r="BJ200" s="373"/>
      <c r="BK200" s="373"/>
      <c r="BL200" s="385"/>
      <c r="BM200" s="381"/>
      <c r="BN200" s="373"/>
      <c r="BO200" s="373"/>
      <c r="BP200" s="373"/>
      <c r="BQ200" s="385"/>
      <c r="BR200" s="381"/>
      <c r="BS200" s="373"/>
      <c r="BT200" s="373"/>
      <c r="BU200" s="373"/>
      <c r="BV200" s="374"/>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284" customFormat="true" ht="15" customHeight="true" x14ac:dyDescent="0.2">
      <c r="A201" s="142"/>
      <c r="B201" s="113"/>
      <c r="C201" s="85"/>
      <c r="D201" s="92"/>
      <c r="E201" s="92"/>
      <c r="F201" s="92"/>
      <c r="G201" s="91"/>
      <c r="H201" s="84"/>
      <c r="I201" s="92"/>
      <c r="J201" s="92"/>
      <c r="K201" s="92"/>
      <c r="L201" s="83"/>
      <c r="M201" s="85"/>
      <c r="N201" s="92"/>
      <c r="O201" s="92"/>
      <c r="P201" s="92"/>
      <c r="Q201" s="91"/>
      <c r="R201" s="84"/>
      <c r="S201" s="92"/>
      <c r="T201" s="92"/>
      <c r="U201" s="92"/>
      <c r="V201" s="83"/>
      <c r="W201" s="694"/>
      <c r="X201" s="694"/>
      <c r="Y201" s="694"/>
      <c r="Z201" s="694"/>
      <c r="AA201" s="694"/>
      <c r="AB201" s="694"/>
      <c r="AC201" s="694"/>
      <c r="AD201" s="694"/>
      <c r="AE201" s="694"/>
      <c r="AF201" s="694"/>
      <c r="AG201" s="694"/>
      <c r="AH201" s="694"/>
      <c r="AI201" s="694"/>
      <c r="AJ201" s="694"/>
      <c r="AK201" s="694"/>
      <c r="AL201" s="694"/>
      <c r="AM201" s="694"/>
      <c r="AN201" s="694"/>
      <c r="AO201" s="694"/>
      <c r="AP201" s="694"/>
      <c r="AQ201" s="694"/>
      <c r="AR201" s="694"/>
      <c r="AS201" s="694"/>
      <c r="AT201" s="694"/>
      <c r="AU201" s="694"/>
      <c r="AV201" s="694"/>
      <c r="AW201" s="694"/>
      <c r="AX201" s="694"/>
      <c r="AY201" s="694"/>
      <c r="AZ201" s="312"/>
      <c r="BA201" s="493"/>
      <c r="BB201" s="492"/>
      <c r="BC201" s="381"/>
      <c r="BD201" s="373"/>
      <c r="BE201" s="373"/>
      <c r="BF201" s="373"/>
      <c r="BG201" s="385"/>
      <c r="BH201" s="381"/>
      <c r="BI201" s="373"/>
      <c r="BJ201" s="373"/>
      <c r="BK201" s="373"/>
      <c r="BL201" s="385"/>
      <c r="BM201" s="381"/>
      <c r="BN201" s="373"/>
      <c r="BO201" s="373"/>
      <c r="BP201" s="373"/>
      <c r="BQ201" s="385"/>
      <c r="BR201" s="381"/>
      <c r="BS201" s="373"/>
      <c r="BT201" s="373"/>
      <c r="BU201" s="373"/>
      <c r="BV201" s="374"/>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284" customFormat="true" ht="15" customHeight="true" x14ac:dyDescent="0.2">
      <c r="A202" s="142"/>
      <c r="B202" s="113"/>
      <c r="C202" s="85"/>
      <c r="D202" s="92"/>
      <c r="E202" s="92"/>
      <c r="F202" s="92"/>
      <c r="G202" s="91"/>
      <c r="H202" s="84"/>
      <c r="I202" s="92"/>
      <c r="J202" s="92"/>
      <c r="K202" s="92"/>
      <c r="L202" s="83"/>
      <c r="M202" s="85"/>
      <c r="N202" s="92"/>
      <c r="O202" s="92"/>
      <c r="P202" s="92"/>
      <c r="Q202" s="91"/>
      <c r="R202" s="84"/>
      <c r="S202" s="92"/>
      <c r="T202" s="92"/>
      <c r="U202" s="92"/>
      <c r="V202" s="83"/>
      <c r="W202" s="694"/>
      <c r="X202" s="694"/>
      <c r="Y202" s="694"/>
      <c r="Z202" s="694"/>
      <c r="AA202" s="694"/>
      <c r="AB202" s="694"/>
      <c r="AC202" s="694"/>
      <c r="AD202" s="694"/>
      <c r="AE202" s="694"/>
      <c r="AF202" s="694"/>
      <c r="AG202" s="694"/>
      <c r="AH202" s="694"/>
      <c r="AI202" s="694"/>
      <c r="AJ202" s="694"/>
      <c r="AK202" s="694"/>
      <c r="AL202" s="694"/>
      <c r="AM202" s="694"/>
      <c r="AN202" s="694"/>
      <c r="AO202" s="694"/>
      <c r="AP202" s="694"/>
      <c r="AQ202" s="694"/>
      <c r="AR202" s="694"/>
      <c r="AS202" s="694"/>
      <c r="AT202" s="694"/>
      <c r="AU202" s="694"/>
      <c r="AV202" s="694"/>
      <c r="AW202" s="694"/>
      <c r="AX202" s="694"/>
      <c r="AY202" s="694"/>
      <c r="AZ202" s="312"/>
      <c r="BA202" s="493"/>
      <c r="BB202" s="492"/>
      <c r="BC202" s="381"/>
      <c r="BD202" s="373"/>
      <c r="BE202" s="373"/>
      <c r="BF202" s="373"/>
      <c r="BG202" s="385"/>
      <c r="BH202" s="381"/>
      <c r="BI202" s="373"/>
      <c r="BJ202" s="373"/>
      <c r="BK202" s="373"/>
      <c r="BL202" s="385"/>
      <c r="BM202" s="381"/>
      <c r="BN202" s="373"/>
      <c r="BO202" s="373"/>
      <c r="BP202" s="373"/>
      <c r="BQ202" s="385"/>
      <c r="BR202" s="381"/>
      <c r="BS202" s="373"/>
      <c r="BT202" s="373"/>
      <c r="BU202" s="373"/>
      <c r="BV202" s="374"/>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05" customFormat="true" ht="15" customHeight="true" x14ac:dyDescent="0.2">
      <c r="A203" s="121"/>
      <c r="B203" s="114"/>
      <c r="C203" s="102"/>
      <c r="D203" s="101"/>
      <c r="E203" s="101"/>
      <c r="F203" s="101"/>
      <c r="G203" s="100"/>
      <c r="H203" s="99"/>
      <c r="I203" s="101"/>
      <c r="J203" s="101"/>
      <c r="K203" s="101"/>
      <c r="L203" s="98"/>
      <c r="M203" s="102"/>
      <c r="N203" s="101"/>
      <c r="O203" s="101"/>
      <c r="P203" s="101"/>
      <c r="Q203" s="100"/>
      <c r="R203" s="99"/>
      <c r="S203" s="101"/>
      <c r="T203" s="101"/>
      <c r="U203" s="101"/>
      <c r="V203" s="98"/>
      <c r="W203" s="694"/>
      <c r="X203" s="694"/>
      <c r="Y203" s="694"/>
      <c r="Z203" s="694"/>
      <c r="AA203" s="694"/>
      <c r="AB203" s="694"/>
      <c r="AC203" s="694"/>
      <c r="AD203" s="694"/>
      <c r="AE203" s="694"/>
      <c r="AF203" s="694"/>
      <c r="AG203" s="694"/>
      <c r="AH203" s="694"/>
      <c r="AI203" s="694"/>
      <c r="AJ203" s="694"/>
      <c r="AK203" s="694"/>
      <c r="AL203" s="694"/>
      <c r="AM203" s="694"/>
      <c r="AN203" s="694"/>
      <c r="AO203" s="694"/>
      <c r="AP203" s="694"/>
      <c r="AQ203" s="694"/>
      <c r="AR203" s="694"/>
      <c r="AS203" s="694"/>
      <c r="AT203" s="694"/>
      <c r="AU203" s="694"/>
      <c r="AV203" s="694"/>
      <c r="AW203" s="694"/>
      <c r="AX203" s="694"/>
      <c r="AY203" s="694"/>
      <c r="AZ203" s="312"/>
      <c r="BA203" s="493"/>
      <c r="BB203" s="492"/>
      <c r="BC203" s="381"/>
      <c r="BD203" s="373"/>
      <c r="BE203" s="373"/>
      <c r="BF203" s="373"/>
      <c r="BG203" s="385"/>
      <c r="BH203" s="381"/>
      <c r="BI203" s="373"/>
      <c r="BJ203" s="373"/>
      <c r="BK203" s="373"/>
      <c r="BL203" s="385"/>
      <c r="BM203" s="381"/>
      <c r="BN203" s="373"/>
      <c r="BO203" s="373"/>
      <c r="BP203" s="373"/>
      <c r="BQ203" s="385"/>
      <c r="BR203" s="381"/>
      <c r="BS203" s="373"/>
      <c r="BT203" s="373"/>
      <c r="BU203" s="373"/>
      <c r="BV203" s="374"/>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05" customFormat="true" ht="15" customHeight="true" x14ac:dyDescent="0.2">
      <c r="A204" s="121"/>
      <c r="B204" s="114"/>
      <c r="C204" s="102"/>
      <c r="D204" s="101"/>
      <c r="E204" s="101"/>
      <c r="F204" s="101"/>
      <c r="G204" s="100"/>
      <c r="H204" s="99"/>
      <c r="I204" s="101"/>
      <c r="J204" s="101"/>
      <c r="K204" s="101"/>
      <c r="L204" s="98"/>
      <c r="M204" s="102"/>
      <c r="N204" s="101"/>
      <c r="O204" s="101"/>
      <c r="P204" s="101"/>
      <c r="Q204" s="100"/>
      <c r="R204" s="99"/>
      <c r="S204" s="101"/>
      <c r="T204" s="101"/>
      <c r="U204" s="101"/>
      <c r="V204" s="98"/>
      <c r="W204" s="694"/>
      <c r="X204" s="694"/>
      <c r="Y204" s="694"/>
      <c r="Z204" s="694"/>
      <c r="AA204" s="694"/>
      <c r="AB204" s="694"/>
      <c r="AC204" s="694"/>
      <c r="AD204" s="694"/>
      <c r="AE204" s="694"/>
      <c r="AF204" s="694"/>
      <c r="AG204" s="694"/>
      <c r="AH204" s="694"/>
      <c r="AI204" s="694"/>
      <c r="AJ204" s="694"/>
      <c r="AK204" s="694"/>
      <c r="AL204" s="694"/>
      <c r="AM204" s="694"/>
      <c r="AN204" s="694"/>
      <c r="AO204" s="694"/>
      <c r="AP204" s="694"/>
      <c r="AQ204" s="694"/>
      <c r="AR204" s="694"/>
      <c r="AS204" s="694"/>
      <c r="AT204" s="694"/>
      <c r="AU204" s="694"/>
      <c r="AV204" s="694"/>
      <c r="AW204" s="694"/>
      <c r="AX204" s="694"/>
      <c r="AY204" s="694"/>
      <c r="AZ204" s="312"/>
      <c r="BA204" s="493"/>
      <c r="BB204" s="492"/>
      <c r="BC204" s="381"/>
      <c r="BD204" s="373"/>
      <c r="BE204" s="373"/>
      <c r="BF204" s="373"/>
      <c r="BG204" s="385"/>
      <c r="BH204" s="381"/>
      <c r="BI204" s="373"/>
      <c r="BJ204" s="373"/>
      <c r="BK204" s="373"/>
      <c r="BL204" s="385"/>
      <c r="BM204" s="381"/>
      <c r="BN204" s="373"/>
      <c r="BO204" s="373"/>
      <c r="BP204" s="373"/>
      <c r="BQ204" s="385"/>
      <c r="BR204" s="381"/>
      <c r="BS204" s="373"/>
      <c r="BT204" s="373"/>
      <c r="BU204" s="373"/>
      <c r="BV204" s="374"/>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405" customFormat="true" ht="15" customHeight="true" x14ac:dyDescent="0.2">
      <c r="A205" s="115"/>
      <c r="B205" s="54"/>
      <c r="C205" s="97"/>
      <c r="D205" s="96"/>
      <c r="E205" s="96"/>
      <c r="F205" s="96"/>
      <c r="G205" s="95"/>
      <c r="H205" s="94"/>
      <c r="I205" s="96"/>
      <c r="J205" s="96"/>
      <c r="K205" s="96"/>
      <c r="L205" s="93"/>
      <c r="M205" s="97"/>
      <c r="N205" s="96"/>
      <c r="O205" s="96"/>
      <c r="P205" s="96"/>
      <c r="Q205" s="95"/>
      <c r="R205" s="94"/>
      <c r="S205" s="96"/>
      <c r="T205" s="96"/>
      <c r="U205" s="96"/>
      <c r="V205" s="93"/>
      <c r="W205" s="694"/>
      <c r="X205" s="694"/>
      <c r="Y205" s="694"/>
      <c r="Z205" s="694"/>
      <c r="AA205" s="694"/>
      <c r="AB205" s="694"/>
      <c r="AC205" s="694"/>
      <c r="AD205" s="694"/>
      <c r="AE205" s="694"/>
      <c r="AF205" s="694"/>
      <c r="AG205" s="694"/>
      <c r="AH205" s="694"/>
      <c r="AI205" s="694"/>
      <c r="AJ205" s="694"/>
      <c r="AK205" s="694"/>
      <c r="AL205" s="694"/>
      <c r="AM205" s="694"/>
      <c r="AN205" s="694"/>
      <c r="AO205" s="694"/>
      <c r="AP205" s="694"/>
      <c r="AQ205" s="694"/>
      <c r="AR205" s="694"/>
      <c r="AS205" s="694"/>
      <c r="AT205" s="694"/>
      <c r="AU205" s="694"/>
      <c r="AV205" s="694"/>
      <c r="AW205" s="694"/>
      <c r="AX205" s="694"/>
      <c r="AY205" s="694"/>
      <c r="AZ205" s="312"/>
      <c r="BA205" s="493"/>
      <c r="BB205" s="492"/>
      <c r="BC205" s="384"/>
      <c r="BD205" s="383"/>
      <c r="BE205" s="383"/>
      <c r="BF205" s="383"/>
      <c r="BG205" s="387"/>
      <c r="BH205" s="384"/>
      <c r="BI205" s="383"/>
      <c r="BJ205" s="383"/>
      <c r="BK205" s="383"/>
      <c r="BL205" s="387"/>
      <c r="BM205" s="384"/>
      <c r="BN205" s="383"/>
      <c r="BO205" s="383"/>
      <c r="BP205" s="383"/>
      <c r="BQ205" s="387"/>
      <c r="BR205" s="384"/>
      <c r="BS205" s="383"/>
      <c r="BT205" s="383"/>
      <c r="BU205" s="383"/>
      <c r="BV205" s="386"/>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405" customFormat="true" ht="250.15" customHeight="true" x14ac:dyDescent="0.2">
      <c r="B206" s="404"/>
      <c r="W206" s="312"/>
      <c r="X206" s="312"/>
      <c r="Y206" s="312"/>
      <c r="Z206" s="312"/>
      <c r="AA206" s="312"/>
      <c r="AB206" s="312"/>
      <c r="AC206" s="312"/>
      <c r="AD206" s="312"/>
      <c r="AE206" s="312"/>
      <c r="AF206" s="312"/>
      <c r="AG206" s="312"/>
      <c r="AH206" s="312"/>
      <c r="AI206" s="312"/>
      <c r="AJ206" s="312"/>
      <c r="AK206" s="312"/>
      <c r="AL206" s="312"/>
      <c r="AM206" s="312"/>
      <c r="AN206" s="312"/>
      <c r="AO206" s="312"/>
      <c r="AP206" s="312"/>
      <c r="AQ206" s="312"/>
      <c r="AR206" s="312"/>
      <c r="AS206" s="312"/>
      <c r="AT206" s="312"/>
      <c r="AU206" s="312"/>
      <c r="AV206" s="312"/>
      <c r="AW206" s="312"/>
      <c r="AX206" s="312"/>
      <c r="AY206" s="312"/>
      <c r="AZ206" s="312"/>
      <c r="BA206" s="285"/>
      <c r="BB206" s="283"/>
      <c r="BC206" s="283"/>
      <c r="BD206" s="283"/>
      <c r="BE206" s="283"/>
      <c r="BF206" s="283"/>
      <c r="BG206" s="283"/>
      <c r="BH206" s="283"/>
      <c r="BI206" s="283"/>
      <c r="BJ206" s="283"/>
      <c r="BK206" s="283"/>
      <c r="BL206" s="283"/>
      <c r="BM206" s="283"/>
      <c r="BN206" s="283"/>
      <c r="BO206" s="283"/>
      <c r="BP206" s="283"/>
      <c r="BQ206" s="283"/>
      <c r="BR206" s="283"/>
      <c r="BS206" s="283"/>
      <c r="BT206" s="283"/>
      <c r="BU206" s="283"/>
      <c r="BV206" s="285"/>
      <c r="BW206" s="311"/>
      <c r="BX206" s="311"/>
      <c r="BY206" s="311"/>
      <c r="BZ206" s="311"/>
      <c r="CA206" s="311"/>
      <c r="CB206" s="311"/>
      <c r="CC206" s="311"/>
      <c r="CD206" s="311"/>
      <c r="CE206" s="311"/>
      <c r="CF206" s="311"/>
      <c r="CG206" s="311"/>
      <c r="CH206" s="311"/>
      <c r="CI206" s="311"/>
      <c r="CJ206" s="311"/>
      <c r="CK206" s="311"/>
      <c r="CL206" s="311"/>
      <c r="CM206" s="311"/>
      <c r="CN206" s="311"/>
      <c r="CO206" s="311"/>
      <c r="CP206" s="311"/>
      <c r="CQ206" s="311"/>
      <c r="CR206" s="311"/>
      <c r="CS206" s="311"/>
      <c r="CT206" s="311"/>
      <c r="CU206" s="311"/>
      <c r="CV206" s="311"/>
      <c r="CW206" s="311"/>
      <c r="CX206" s="311"/>
      <c r="CY206" s="311"/>
      <c r="CZ206" s="311"/>
    </row>
    <row r="207" s="264" customFormat="true" ht="18" customHeight="true" x14ac:dyDescent="0.2">
      <c r="W207" s="307"/>
      <c r="X207" s="307"/>
      <c r="Y207" s="307"/>
      <c r="Z207" s="307"/>
      <c r="AA207" s="307"/>
      <c r="AB207" s="307"/>
      <c r="AC207" s="307"/>
      <c r="AD207" s="307"/>
      <c r="AE207" s="307"/>
      <c r="AF207" s="307"/>
      <c r="AG207" s="307"/>
      <c r="AH207" s="307"/>
      <c r="AI207" s="307"/>
      <c r="AJ207" s="307"/>
      <c r="AK207" s="307"/>
      <c r="AL207" s="307"/>
      <c r="AM207" s="307"/>
      <c r="AN207" s="307"/>
      <c r="AO207" s="307"/>
      <c r="AP207" s="307"/>
      <c r="AQ207" s="307"/>
      <c r="AR207" s="307"/>
      <c r="AS207" s="307"/>
      <c r="AT207" s="307"/>
      <c r="AU207" s="307"/>
      <c r="AV207" s="307"/>
      <c r="AW207" s="307"/>
      <c r="AX207" s="307"/>
      <c r="AY207" s="307"/>
      <c r="AZ207" s="307"/>
      <c r="BB207" s="287"/>
      <c r="BW207" s="307"/>
      <c r="BX207" s="307"/>
      <c r="BY207" s="307"/>
      <c r="BZ207" s="307"/>
      <c r="CA207" s="307"/>
      <c r="CB207" s="307"/>
      <c r="CC207" s="307"/>
      <c r="CD207" s="307"/>
      <c r="CE207" s="307"/>
      <c r="CF207" s="307"/>
      <c r="CG207" s="307"/>
      <c r="CH207" s="307"/>
      <c r="CI207" s="307"/>
      <c r="CJ207" s="307"/>
      <c r="CK207" s="307"/>
      <c r="CL207" s="307"/>
      <c r="CM207" s="307"/>
      <c r="CN207" s="307"/>
      <c r="CO207" s="307"/>
      <c r="CP207" s="307"/>
      <c r="CQ207" s="307"/>
      <c r="CR207" s="307"/>
      <c r="CS207" s="307"/>
      <c r="CT207" s="307"/>
      <c r="CU207" s="307"/>
      <c r="CV207" s="307"/>
      <c r="CW207" s="307"/>
      <c r="CX207" s="307"/>
      <c r="CY207" s="307"/>
      <c r="CZ207" s="307"/>
    </row>
    <row r="208" s="264" customFormat="true" ht="22.5" customHeight="true" x14ac:dyDescent="0.35">
      <c r="A208" s="838" t="str">
        <f>A1026</f>
        <v>Burundi</v>
      </c>
      <c r="B208" s="839"/>
      <c r="W208" s="307"/>
      <c r="X208" s="307"/>
      <c r="Y208" s="307"/>
      <c r="Z208" s="307"/>
      <c r="AA208" s="307"/>
      <c r="AB208" s="307"/>
      <c r="AC208" s="307"/>
      <c r="AD208" s="307"/>
      <c r="AE208" s="307"/>
      <c r="AF208" s="307"/>
      <c r="AG208" s="307"/>
      <c r="AH208" s="307"/>
      <c r="AI208" s="307"/>
      <c r="AJ208" s="307"/>
      <c r="AK208" s="307"/>
      <c r="AL208" s="307"/>
      <c r="AM208" s="307"/>
      <c r="AN208" s="307"/>
      <c r="AO208" s="307"/>
      <c r="AP208" s="307"/>
      <c r="AQ208" s="307"/>
      <c r="AR208" s="307"/>
      <c r="AS208" s="307"/>
      <c r="AT208" s="307"/>
      <c r="AU208" s="307"/>
      <c r="AV208" s="307"/>
      <c r="AW208" s="307"/>
      <c r="AX208" s="307"/>
      <c r="AY208" s="307"/>
      <c r="AZ208" s="307"/>
      <c r="BB208" s="287"/>
      <c r="BW208" s="307"/>
      <c r="BX208" s="307"/>
      <c r="BY208" s="307"/>
      <c r="BZ208" s="307"/>
      <c r="CA208" s="307"/>
      <c r="CB208" s="307"/>
      <c r="CC208" s="307"/>
      <c r="CD208" s="307"/>
      <c r="CE208" s="307"/>
      <c r="CF208" s="307"/>
      <c r="CG208" s="307"/>
      <c r="CH208" s="307"/>
      <c r="CI208" s="307"/>
      <c r="CJ208" s="307"/>
      <c r="CK208" s="307"/>
      <c r="CL208" s="307"/>
      <c r="CM208" s="307"/>
      <c r="CN208" s="307"/>
      <c r="CO208" s="307"/>
      <c r="CP208" s="307"/>
      <c r="CQ208" s="307"/>
      <c r="CR208" s="307"/>
      <c r="CS208" s="307"/>
      <c r="CT208" s="307"/>
      <c r="CU208" s="307"/>
      <c r="CV208" s="307"/>
      <c r="CW208" s="307"/>
      <c r="CX208" s="307"/>
      <c r="CY208" s="307"/>
      <c r="CZ208" s="307"/>
    </row>
    <row r="209" s="264" customFormat="true" ht="22.5" customHeight="true" x14ac:dyDescent="0.35">
      <c r="A209" s="291" t="str">
        <f>A1034</f>
        <v>2005</v>
      </c>
      <c r="B209" s="292"/>
      <c r="W209" s="307"/>
      <c r="X209" s="307"/>
      <c r="Y209" s="307"/>
      <c r="Z209" s="307"/>
      <c r="AA209" s="307"/>
      <c r="AB209" s="307"/>
      <c r="AC209" s="307"/>
      <c r="AD209" s="307"/>
      <c r="AE209" s="307"/>
      <c r="AF209" s="307"/>
      <c r="AG209" s="307"/>
      <c r="AH209" s="307"/>
      <c r="AI209" s="307"/>
      <c r="AJ209" s="307"/>
      <c r="AK209" s="307"/>
      <c r="AL209" s="307"/>
      <c r="AM209" s="307"/>
      <c r="AN209" s="307"/>
      <c r="AO209" s="307"/>
      <c r="AP209" s="307"/>
      <c r="AQ209" s="307"/>
      <c r="AR209" s="307"/>
      <c r="AS209" s="307"/>
      <c r="AT209" s="307"/>
      <c r="AU209" s="307"/>
      <c r="AV209" s="307"/>
      <c r="AW209" s="307"/>
      <c r="AX209" s="307"/>
      <c r="AY209" s="307"/>
      <c r="AZ209" s="307"/>
      <c r="BB209" s="287"/>
      <c r="BW209" s="307"/>
      <c r="BX209" s="307"/>
      <c r="BY209" s="307"/>
      <c r="BZ209" s="307"/>
      <c r="CA209" s="307"/>
      <c r="CB209" s="307"/>
      <c r="CC209" s="307"/>
      <c r="CD209" s="307"/>
      <c r="CE209" s="307"/>
      <c r="CF209" s="307"/>
      <c r="CG209" s="307"/>
      <c r="CH209" s="307"/>
      <c r="CI209" s="307"/>
      <c r="CJ209" s="307"/>
      <c r="CK209" s="307"/>
      <c r="CL209" s="307"/>
      <c r="CM209" s="307"/>
      <c r="CN209" s="307"/>
      <c r="CO209" s="307"/>
      <c r="CP209" s="307"/>
      <c r="CQ209" s="307"/>
      <c r="CR209" s="307"/>
      <c r="CS209" s="307"/>
      <c r="CT209" s="307"/>
      <c r="CU209" s="307"/>
      <c r="CV209" s="307"/>
      <c r="CW209" s="307"/>
      <c r="CX209" s="307"/>
      <c r="CY209" s="307"/>
      <c r="CZ209" s="307"/>
    </row>
    <row r="210" s="264" customFormat="true" ht="22.5" customHeight="true" x14ac:dyDescent="0.35">
      <c r="A210" s="487" t="s">
        <v>111</v>
      </c>
      <c r="B210" s="294"/>
      <c r="W210" s="307"/>
      <c r="X210" s="307"/>
      <c r="Y210" s="307"/>
      <c r="Z210" s="307"/>
      <c r="AA210" s="307"/>
      <c r="AB210" s="307"/>
      <c r="AC210" s="307"/>
      <c r="AD210" s="307"/>
      <c r="AE210" s="307"/>
      <c r="AF210" s="307"/>
      <c r="AG210" s="307"/>
      <c r="AH210" s="307"/>
      <c r="AI210" s="307"/>
      <c r="AJ210" s="307"/>
      <c r="AK210" s="307"/>
      <c r="AL210" s="307"/>
      <c r="AM210" s="307"/>
      <c r="AN210" s="307"/>
      <c r="AO210" s="307"/>
      <c r="AP210" s="307"/>
      <c r="AQ210" s="307"/>
      <c r="AR210" s="307"/>
      <c r="AS210" s="307"/>
      <c r="AT210" s="307"/>
      <c r="AU210" s="307"/>
      <c r="AV210" s="307"/>
      <c r="AW210" s="307"/>
      <c r="AX210" s="307"/>
      <c r="AY210" s="307"/>
      <c r="AZ210" s="307"/>
      <c r="BB210" s="287"/>
      <c r="BW210" s="307"/>
      <c r="BX210" s="307"/>
      <c r="BY210" s="307"/>
      <c r="BZ210" s="307"/>
      <c r="CA210" s="307"/>
      <c r="CB210" s="307"/>
      <c r="CC210" s="307"/>
      <c r="CD210" s="307"/>
      <c r="CE210" s="307"/>
      <c r="CF210" s="307"/>
      <c r="CG210" s="307"/>
      <c r="CH210" s="307"/>
      <c r="CI210" s="307"/>
      <c r="CJ210" s="307"/>
      <c r="CK210" s="307"/>
      <c r="CL210" s="307"/>
      <c r="CM210" s="307"/>
      <c r="CN210" s="307"/>
      <c r="CO210" s="307"/>
      <c r="CP210" s="307"/>
      <c r="CQ210" s="307"/>
      <c r="CR210" s="307"/>
      <c r="CS210" s="307"/>
      <c r="CT210" s="307"/>
      <c r="CU210" s="307"/>
      <c r="CV210" s="307"/>
      <c r="CW210" s="307"/>
      <c r="CX210" s="307"/>
      <c r="CY210" s="307"/>
      <c r="CZ210" s="307"/>
    </row>
    <row r="211" s="264" customFormat="true" ht="20.1" customHeight="true" x14ac:dyDescent="0.35">
      <c r="A211" s="296" t="s">
        <v>96</v>
      </c>
      <c r="B211" s="292"/>
      <c r="W211" s="307"/>
      <c r="X211" s="307"/>
      <c r="Y211" s="307"/>
      <c r="Z211" s="307"/>
      <c r="AA211" s="307"/>
      <c r="AB211" s="307"/>
      <c r="AC211" s="307"/>
      <c r="AD211" s="307"/>
      <c r="AE211" s="307"/>
      <c r="AF211" s="307"/>
      <c r="AG211" s="307"/>
      <c r="AH211" s="307"/>
      <c r="AI211" s="307"/>
      <c r="AJ211" s="307"/>
      <c r="AK211" s="307"/>
      <c r="AL211" s="307"/>
      <c r="AM211" s="307"/>
      <c r="AN211" s="307"/>
      <c r="AO211" s="307"/>
      <c r="AP211" s="307"/>
      <c r="AQ211" s="307"/>
      <c r="AR211" s="307"/>
      <c r="AS211" s="307"/>
      <c r="AT211" s="307"/>
      <c r="AU211" s="307"/>
      <c r="AV211" s="307"/>
      <c r="AW211" s="307"/>
      <c r="AX211" s="307"/>
      <c r="AY211" s="307"/>
      <c r="AZ211" s="307"/>
      <c r="BB211" s="287"/>
      <c r="BW211" s="307"/>
      <c r="BX211" s="307"/>
      <c r="BY211" s="307"/>
      <c r="BZ211" s="307"/>
      <c r="CA211" s="307"/>
      <c r="CB211" s="307"/>
      <c r="CC211" s="307"/>
      <c r="CD211" s="307"/>
      <c r="CE211" s="307"/>
      <c r="CF211" s="307"/>
      <c r="CG211" s="307"/>
      <c r="CH211" s="307"/>
      <c r="CI211" s="307"/>
      <c r="CJ211" s="307"/>
      <c r="CK211" s="307"/>
      <c r="CL211" s="307"/>
      <c r="CM211" s="307"/>
      <c r="CN211" s="307"/>
      <c r="CO211" s="307"/>
      <c r="CP211" s="307"/>
      <c r="CQ211" s="307"/>
      <c r="CR211" s="307"/>
      <c r="CS211" s="307"/>
      <c r="CT211" s="307"/>
      <c r="CU211" s="307"/>
      <c r="CV211" s="307"/>
      <c r="CW211" s="307"/>
      <c r="CX211" s="307"/>
      <c r="CY211" s="307"/>
      <c r="CZ211" s="307"/>
    </row>
    <row r="212" s="264" customFormat="true" ht="15" customHeight="true" x14ac:dyDescent="0.2">
      <c r="A212" s="490" t="s">
        <v>97</v>
      </c>
      <c r="B212" s="318"/>
      <c r="W212" s="307"/>
      <c r="X212" s="307"/>
      <c r="Y212" s="307"/>
      <c r="Z212" s="307"/>
      <c r="AA212" s="307"/>
      <c r="AB212" s="307"/>
      <c r="AC212" s="307"/>
      <c r="AD212" s="307"/>
      <c r="AE212" s="307"/>
      <c r="AF212" s="307"/>
      <c r="AG212" s="307"/>
      <c r="AH212" s="307"/>
      <c r="AI212" s="307"/>
      <c r="AJ212" s="307"/>
      <c r="AK212" s="307"/>
      <c r="AL212" s="307"/>
      <c r="AM212" s="307"/>
      <c r="AN212" s="307"/>
      <c r="AO212" s="307"/>
      <c r="AP212" s="307"/>
      <c r="AQ212" s="307"/>
      <c r="AR212" s="307"/>
      <c r="AS212" s="307"/>
      <c r="AT212" s="307"/>
      <c r="AU212" s="307"/>
      <c r="AV212" s="307"/>
      <c r="AW212" s="307"/>
      <c r="AX212" s="307"/>
      <c r="AY212" s="307"/>
      <c r="AZ212" s="307"/>
      <c r="BB212" s="287"/>
      <c r="BW212" s="307"/>
      <c r="BX212" s="307"/>
      <c r="BY212" s="307"/>
      <c r="BZ212" s="307"/>
      <c r="CA212" s="307"/>
      <c r="CB212" s="307"/>
      <c r="CC212" s="307"/>
      <c r="CD212" s="307"/>
      <c r="CE212" s="307"/>
      <c r="CF212" s="307"/>
      <c r="CG212" s="307"/>
      <c r="CH212" s="307"/>
      <c r="CI212" s="307"/>
      <c r="CJ212" s="307"/>
      <c r="CK212" s="307"/>
      <c r="CL212" s="307"/>
      <c r="CM212" s="307"/>
      <c r="CN212" s="307"/>
      <c r="CO212" s="307"/>
      <c r="CP212" s="307"/>
      <c r="CQ212" s="307"/>
      <c r="CR212" s="307"/>
      <c r="CS212" s="307"/>
      <c r="CT212" s="307"/>
      <c r="CU212" s="307"/>
      <c r="CV212" s="307"/>
      <c r="CW212" s="307"/>
      <c r="CX212" s="307"/>
      <c r="CY212" s="307"/>
      <c r="CZ212" s="307"/>
    </row>
    <row r="213" s="264" customFormat="true" ht="15" customHeight="true" x14ac:dyDescent="0.2">
      <c r="A213" s="299" t="s">
        <v>40</v>
      </c>
      <c r="B213" s="298"/>
      <c r="W213" s="307"/>
      <c r="X213" s="307"/>
      <c r="Y213" s="307"/>
      <c r="Z213" s="307"/>
      <c r="AA213" s="307"/>
      <c r="AB213" s="307"/>
      <c r="AC213" s="307"/>
      <c r="AD213" s="307"/>
      <c r="AE213" s="307"/>
      <c r="AF213" s="307"/>
      <c r="AG213" s="307"/>
      <c r="AH213" s="307"/>
      <c r="AI213" s="307"/>
      <c r="AJ213" s="307"/>
      <c r="AK213" s="307"/>
      <c r="AL213" s="307"/>
      <c r="AM213" s="307"/>
      <c r="AN213" s="307"/>
      <c r="AO213" s="307"/>
      <c r="AP213" s="307"/>
      <c r="AQ213" s="307"/>
      <c r="AR213" s="307"/>
      <c r="AS213" s="307"/>
      <c r="AT213" s="307"/>
      <c r="AU213" s="307"/>
      <c r="AV213" s="307"/>
      <c r="AW213" s="307"/>
      <c r="AX213" s="307"/>
      <c r="AY213" s="307"/>
      <c r="AZ213" s="307"/>
      <c r="BB213" s="287"/>
      <c r="BW213" s="307"/>
      <c r="BX213" s="307"/>
      <c r="BY213" s="307"/>
      <c r="BZ213" s="307"/>
      <c r="CA213" s="307"/>
      <c r="CB213" s="307"/>
      <c r="CC213" s="307"/>
      <c r="CD213" s="307"/>
      <c r="CE213" s="307"/>
      <c r="CF213" s="307"/>
      <c r="CG213" s="307"/>
      <c r="CH213" s="307"/>
      <c r="CI213" s="307"/>
      <c r="CJ213" s="307"/>
      <c r="CK213" s="307"/>
      <c r="CL213" s="307"/>
      <c r="CM213" s="307"/>
      <c r="CN213" s="307"/>
      <c r="CO213" s="307"/>
      <c r="CP213" s="307"/>
      <c r="CQ213" s="307"/>
      <c r="CR213" s="307"/>
      <c r="CS213" s="307"/>
      <c r="CT213" s="307"/>
      <c r="CU213" s="307"/>
      <c r="CV213" s="307"/>
      <c r="CW213" s="307"/>
      <c r="CX213" s="307"/>
      <c r="CY213" s="307"/>
      <c r="CZ213" s="307"/>
    </row>
    <row r="214" s="264" customFormat="true" ht="15" customHeight="true" x14ac:dyDescent="0.2">
      <c r="A214" s="297" t="s">
        <v>39</v>
      </c>
      <c r="B214" s="298"/>
      <c r="W214" s="307"/>
      <c r="X214" s="307"/>
      <c r="Y214" s="307"/>
      <c r="Z214" s="307"/>
      <c r="AA214" s="307"/>
      <c r="AB214" s="307"/>
      <c r="AC214" s="307"/>
      <c r="AD214" s="307"/>
      <c r="AE214" s="307"/>
      <c r="AF214" s="307"/>
      <c r="AG214" s="307"/>
      <c r="AH214" s="307"/>
      <c r="AI214" s="307"/>
      <c r="AJ214" s="307"/>
      <c r="AK214" s="307"/>
      <c r="AL214" s="307"/>
      <c r="AM214" s="307"/>
      <c r="AN214" s="307"/>
      <c r="AO214" s="307"/>
      <c r="AP214" s="307"/>
      <c r="AQ214" s="307"/>
      <c r="AR214" s="307"/>
      <c r="AS214" s="307"/>
      <c r="AT214" s="307"/>
      <c r="AU214" s="307"/>
      <c r="AV214" s="307"/>
      <c r="AW214" s="307"/>
      <c r="AX214" s="307"/>
      <c r="AY214" s="307"/>
      <c r="AZ214" s="307"/>
      <c r="BB214" s="287"/>
      <c r="BW214" s="307"/>
      <c r="BX214" s="307"/>
      <c r="BY214" s="307"/>
      <c r="BZ214" s="307"/>
      <c r="CA214" s="307"/>
      <c r="CB214" s="307"/>
      <c r="CC214" s="307"/>
      <c r="CD214" s="307"/>
      <c r="CE214" s="307"/>
      <c r="CF214" s="307"/>
      <c r="CG214" s="307"/>
      <c r="CH214" s="307"/>
      <c r="CI214" s="307"/>
      <c r="CJ214" s="307"/>
      <c r="CK214" s="307"/>
      <c r="CL214" s="307"/>
      <c r="CM214" s="307"/>
      <c r="CN214" s="307"/>
      <c r="CO214" s="307"/>
      <c r="CP214" s="307"/>
      <c r="CQ214" s="307"/>
      <c r="CR214" s="307"/>
      <c r="CS214" s="307"/>
      <c r="CT214" s="307"/>
      <c r="CU214" s="307"/>
      <c r="CV214" s="307"/>
      <c r="CW214" s="307"/>
      <c r="CX214" s="307"/>
      <c r="CY214" s="307"/>
      <c r="CZ214" s="307"/>
    </row>
    <row r="215" s="264" customFormat="true" ht="15" customHeight="true" x14ac:dyDescent="0.2">
      <c r="A215" s="297" t="s">
        <v>133</v>
      </c>
      <c r="B215" s="317" t="str">
        <f>A1025</f>
        <v>MICS05</v>
      </c>
      <c r="W215" s="307"/>
      <c r="X215" s="307"/>
      <c r="Y215" s="307"/>
      <c r="Z215" s="307"/>
      <c r="AA215" s="307"/>
      <c r="AB215" s="307"/>
      <c r="AC215" s="307"/>
      <c r="AD215" s="307"/>
      <c r="AE215" s="307"/>
      <c r="AF215" s="307"/>
      <c r="AG215" s="307"/>
      <c r="AH215" s="307"/>
      <c r="AI215" s="307"/>
      <c r="AJ215" s="307"/>
      <c r="AK215" s="307"/>
      <c r="AL215" s="307"/>
      <c r="AM215" s="307"/>
      <c r="AN215" s="307"/>
      <c r="AO215" s="307"/>
      <c r="AP215" s="307"/>
      <c r="AQ215" s="307"/>
      <c r="AR215" s="307"/>
      <c r="AS215" s="307"/>
      <c r="AT215" s="307"/>
      <c r="AU215" s="307"/>
      <c r="AV215" s="307"/>
      <c r="AW215" s="307"/>
      <c r="AX215" s="307"/>
      <c r="AY215" s="307"/>
      <c r="AZ215" s="307"/>
      <c r="BB215" s="287"/>
      <c r="BW215" s="307"/>
      <c r="BX215" s="307"/>
      <c r="BY215" s="307"/>
      <c r="BZ215" s="307"/>
      <c r="CA215" s="307"/>
      <c r="CB215" s="307"/>
      <c r="CC215" s="307"/>
      <c r="CD215" s="307"/>
      <c r="CE215" s="307"/>
      <c r="CF215" s="307"/>
      <c r="CG215" s="307"/>
      <c r="CH215" s="307"/>
      <c r="CI215" s="307"/>
      <c r="CJ215" s="307"/>
      <c r="CK215" s="307"/>
      <c r="CL215" s="307"/>
      <c r="CM215" s="307"/>
      <c r="CN215" s="307"/>
      <c r="CO215" s="307"/>
      <c r="CP215" s="307"/>
      <c r="CQ215" s="307"/>
      <c r="CR215" s="307"/>
      <c r="CS215" s="307"/>
      <c r="CT215" s="307"/>
      <c r="CU215" s="307"/>
      <c r="CV215" s="307"/>
      <c r="CW215" s="307"/>
      <c r="CX215" s="307"/>
      <c r="CY215" s="307"/>
      <c r="CZ215" s="307"/>
    </row>
    <row r="216" s="264" customFormat="true" ht="15" customHeight="true" x14ac:dyDescent="0.2">
      <c r="A216" s="147"/>
      <c r="B216" s="149"/>
      <c r="W216" s="307"/>
      <c r="X216" s="307"/>
      <c r="Y216" s="307"/>
      <c r="Z216" s="307"/>
      <c r="AA216" s="307"/>
      <c r="AB216" s="307"/>
      <c r="AC216" s="307"/>
      <c r="AD216" s="307"/>
      <c r="AE216" s="307"/>
      <c r="AF216" s="307"/>
      <c r="AG216" s="307"/>
      <c r="AH216" s="307"/>
      <c r="AI216" s="307"/>
      <c r="AJ216" s="307"/>
      <c r="AK216" s="307"/>
      <c r="AL216" s="307"/>
      <c r="AM216" s="307"/>
      <c r="AN216" s="307"/>
      <c r="AO216" s="307"/>
      <c r="AP216" s="307"/>
      <c r="AQ216" s="307"/>
      <c r="AR216" s="307"/>
      <c r="AS216" s="307"/>
      <c r="AT216" s="307"/>
      <c r="AU216" s="307"/>
      <c r="AV216" s="307"/>
      <c r="AW216" s="307"/>
      <c r="AX216" s="307"/>
      <c r="AY216" s="307"/>
      <c r="AZ216" s="307"/>
      <c r="BB216" s="287"/>
      <c r="BW216" s="307"/>
      <c r="BX216" s="307"/>
      <c r="BY216" s="307"/>
      <c r="BZ216" s="307"/>
      <c r="CA216" s="307"/>
      <c r="CB216" s="307"/>
      <c r="CC216" s="307"/>
      <c r="CD216" s="307"/>
      <c r="CE216" s="307"/>
      <c r="CF216" s="307"/>
      <c r="CG216" s="307"/>
      <c r="CH216" s="307"/>
      <c r="CI216" s="307"/>
      <c r="CJ216" s="307"/>
      <c r="CK216" s="307"/>
      <c r="CL216" s="307"/>
      <c r="CM216" s="307"/>
      <c r="CN216" s="307"/>
      <c r="CO216" s="307"/>
      <c r="CP216" s="307"/>
      <c r="CQ216" s="307"/>
      <c r="CR216" s="307"/>
      <c r="CS216" s="307"/>
      <c r="CT216" s="307"/>
      <c r="CU216" s="307"/>
      <c r="CV216" s="307"/>
      <c r="CW216" s="307"/>
      <c r="CX216" s="307"/>
      <c r="CY216" s="307"/>
      <c r="CZ216" s="307"/>
    </row>
    <row r="217" s="264" customFormat="true" ht="15" customHeight="true" x14ac:dyDescent="0.2">
      <c r="A217" s="147"/>
      <c r="B217" s="148"/>
      <c r="W217" s="307"/>
      <c r="X217" s="307"/>
      <c r="Y217" s="307"/>
      <c r="Z217" s="307"/>
      <c r="AA217" s="307"/>
      <c r="AB217" s="307"/>
      <c r="AC217" s="307"/>
      <c r="AD217" s="307"/>
      <c r="AE217" s="307"/>
      <c r="AF217" s="307"/>
      <c r="AG217" s="307"/>
      <c r="AH217" s="307"/>
      <c r="AI217" s="307"/>
      <c r="AJ217" s="307"/>
      <c r="AK217" s="307"/>
      <c r="AL217" s="307"/>
      <c r="AM217" s="307"/>
      <c r="AN217" s="307"/>
      <c r="AO217" s="307"/>
      <c r="AP217" s="307"/>
      <c r="AQ217" s="307"/>
      <c r="AR217" s="307"/>
      <c r="AS217" s="307"/>
      <c r="AT217" s="307"/>
      <c r="AU217" s="307"/>
      <c r="AV217" s="307"/>
      <c r="AW217" s="307"/>
      <c r="AX217" s="307"/>
      <c r="AY217" s="307"/>
      <c r="AZ217" s="307"/>
      <c r="BB217" s="287"/>
      <c r="BW217" s="307"/>
      <c r="BX217" s="307"/>
      <c r="BY217" s="307"/>
      <c r="BZ217" s="307"/>
      <c r="CA217" s="307"/>
      <c r="CB217" s="307"/>
      <c r="CC217" s="307"/>
      <c r="CD217" s="307"/>
      <c r="CE217" s="307"/>
      <c r="CF217" s="307"/>
      <c r="CG217" s="307"/>
      <c r="CH217" s="307"/>
      <c r="CI217" s="307"/>
      <c r="CJ217" s="307"/>
      <c r="CK217" s="307"/>
      <c r="CL217" s="307"/>
      <c r="CM217" s="307"/>
      <c r="CN217" s="307"/>
      <c r="CO217" s="307"/>
      <c r="CP217" s="307"/>
      <c r="CQ217" s="307"/>
      <c r="CR217" s="307"/>
      <c r="CS217" s="307"/>
      <c r="CT217" s="307"/>
      <c r="CU217" s="307"/>
      <c r="CV217" s="307"/>
      <c r="CW217" s="307"/>
      <c r="CX217" s="307"/>
      <c r="CY217" s="307"/>
      <c r="CZ217" s="307"/>
    </row>
    <row r="218" s="264" customFormat="true" ht="18" customHeight="true" x14ac:dyDescent="0.2">
      <c r="A218" s="147"/>
      <c r="B218" s="149"/>
      <c r="W218" s="307"/>
      <c r="X218" s="307"/>
      <c r="Y218" s="307"/>
      <c r="Z218" s="307"/>
      <c r="AA218" s="307"/>
      <c r="AB218" s="307"/>
      <c r="AC218" s="307"/>
      <c r="AD218" s="307"/>
      <c r="AE218" s="307"/>
      <c r="AF218" s="307"/>
      <c r="AG218" s="307"/>
      <c r="AH218" s="307"/>
      <c r="AI218" s="307"/>
      <c r="AJ218" s="307"/>
      <c r="AK218" s="307"/>
      <c r="AL218" s="307"/>
      <c r="AM218" s="307"/>
      <c r="AN218" s="307"/>
      <c r="AO218" s="307"/>
      <c r="AP218" s="307"/>
      <c r="AQ218" s="307"/>
      <c r="AR218" s="307"/>
      <c r="AS218" s="307"/>
      <c r="AT218" s="307"/>
      <c r="AU218" s="307"/>
      <c r="AV218" s="307"/>
      <c r="AW218" s="307"/>
      <c r="AX218" s="307"/>
      <c r="AY218" s="307"/>
      <c r="AZ218" s="307"/>
      <c r="BB218" s="287"/>
      <c r="BW218" s="307"/>
      <c r="BX218" s="307"/>
      <c r="BY218" s="307"/>
      <c r="BZ218" s="307"/>
      <c r="CA218" s="307"/>
      <c r="CB218" s="307"/>
      <c r="CC218" s="307"/>
      <c r="CD218" s="307"/>
      <c r="CE218" s="307"/>
      <c r="CF218" s="307"/>
      <c r="CG218" s="307"/>
      <c r="CH218" s="307"/>
      <c r="CI218" s="307"/>
      <c r="CJ218" s="307"/>
      <c r="CK218" s="307"/>
      <c r="CL218" s="307"/>
      <c r="CM218" s="307"/>
      <c r="CN218" s="307"/>
      <c r="CO218" s="307"/>
      <c r="CP218" s="307"/>
      <c r="CQ218" s="307"/>
      <c r="CR218" s="307"/>
      <c r="CS218" s="307"/>
      <c r="CT218" s="307"/>
      <c r="CU218" s="307"/>
      <c r="CV218" s="307"/>
      <c r="CW218" s="307"/>
      <c r="CX218" s="307"/>
      <c r="CY218" s="307"/>
      <c r="CZ218" s="307"/>
    </row>
    <row r="219" s="264" customFormat="true" ht="18" customHeight="true" x14ac:dyDescent="0.2">
      <c r="A219" s="146"/>
      <c r="B219" s="145"/>
      <c r="W219" s="307"/>
      <c r="X219" s="307"/>
      <c r="Y219" s="307"/>
      <c r="Z219" s="307"/>
      <c r="AA219" s="307"/>
      <c r="AB219" s="307"/>
      <c r="AC219" s="307"/>
      <c r="AD219" s="307"/>
      <c r="AE219" s="307"/>
      <c r="AF219" s="307"/>
      <c r="AG219" s="307"/>
      <c r="AH219" s="307"/>
      <c r="AI219" s="307"/>
      <c r="AJ219" s="307"/>
      <c r="AK219" s="307"/>
      <c r="AL219" s="307"/>
      <c r="AM219" s="307"/>
      <c r="AN219" s="307"/>
      <c r="AO219" s="307"/>
      <c r="AP219" s="307"/>
      <c r="AQ219" s="307"/>
      <c r="AR219" s="307"/>
      <c r="AS219" s="307"/>
      <c r="AT219" s="307"/>
      <c r="AU219" s="307"/>
      <c r="AV219" s="307"/>
      <c r="AW219" s="307"/>
      <c r="AX219" s="307"/>
      <c r="AY219" s="307"/>
      <c r="AZ219" s="307"/>
      <c r="BB219" s="287"/>
      <c r="BW219" s="307"/>
      <c r="BX219" s="307"/>
      <c r="BY219" s="307"/>
      <c r="BZ219" s="307"/>
      <c r="CA219" s="307"/>
      <c r="CB219" s="307"/>
      <c r="CC219" s="307"/>
      <c r="CD219" s="307"/>
      <c r="CE219" s="307"/>
      <c r="CF219" s="307"/>
      <c r="CG219" s="307"/>
      <c r="CH219" s="307"/>
      <c r="CI219" s="307"/>
      <c r="CJ219" s="307"/>
      <c r="CK219" s="307"/>
      <c r="CL219" s="307"/>
      <c r="CM219" s="307"/>
      <c r="CN219" s="307"/>
      <c r="CO219" s="307"/>
      <c r="CP219" s="307"/>
      <c r="CQ219" s="307"/>
      <c r="CR219" s="307"/>
      <c r="CS219" s="307"/>
      <c r="CT219" s="307"/>
      <c r="CU219" s="307"/>
      <c r="CV219" s="307"/>
      <c r="CW219" s="307"/>
      <c r="CX219" s="307"/>
      <c r="CY219" s="307"/>
      <c r="CZ219" s="307"/>
    </row>
    <row r="220" s="405" customFormat="true" ht="15" customHeight="true" x14ac:dyDescent="0.2">
      <c r="A220" s="267" t="s">
        <v>86</v>
      </c>
      <c r="B220" s="302"/>
      <c r="C220" s="830" t="s">
        <v>114</v>
      </c>
      <c r="D220" s="831"/>
      <c r="E220" s="831"/>
      <c r="F220" s="831"/>
      <c r="G220" s="832"/>
      <c r="H220" s="833" t="s">
        <v>38</v>
      </c>
      <c r="I220" s="822"/>
      <c r="J220" s="822"/>
      <c r="K220" s="822"/>
      <c r="L220" s="824"/>
      <c r="M220" s="812" t="s">
        <v>37</v>
      </c>
      <c r="N220" s="813"/>
      <c r="O220" s="813"/>
      <c r="P220" s="813"/>
      <c r="Q220" s="814"/>
      <c r="R220" s="16" t="s">
        <v>137</v>
      </c>
      <c r="S220" s="366"/>
      <c r="T220" s="366"/>
      <c r="U220" s="366"/>
      <c r="V220" s="366"/>
      <c r="W220" s="376"/>
      <c r="X220" s="694"/>
      <c r="Y220" s="694"/>
      <c r="Z220" s="694"/>
      <c r="AA220" s="694"/>
      <c r="AB220" s="694"/>
      <c r="AC220" s="694"/>
      <c r="AD220" s="694"/>
      <c r="AE220" s="694"/>
      <c r="AF220" s="694"/>
      <c r="AG220" s="694"/>
      <c r="AH220" s="694"/>
      <c r="AI220" s="694"/>
      <c r="AJ220" s="694"/>
      <c r="AK220" s="694"/>
      <c r="AL220" s="694"/>
      <c r="AM220" s="694"/>
      <c r="AN220" s="694"/>
      <c r="AO220" s="694"/>
      <c r="AP220" s="694"/>
      <c r="AQ220" s="694"/>
      <c r="AR220" s="694"/>
      <c r="AS220" s="694"/>
      <c r="AT220" s="694"/>
      <c r="AU220" s="694"/>
      <c r="AV220" s="694"/>
      <c r="AW220" s="694"/>
      <c r="AX220" s="694"/>
      <c r="AY220" s="694"/>
      <c r="AZ220" s="312"/>
      <c r="BA220" s="313" t="s">
        <v>128</v>
      </c>
      <c r="BB220" s="267" t="s">
        <v>86</v>
      </c>
      <c r="BC220" s="812" t="s">
        <v>114</v>
      </c>
      <c r="BD220" s="813"/>
      <c r="BE220" s="813"/>
      <c r="BF220" s="813"/>
      <c r="BG220" s="819"/>
      <c r="BH220" s="812" t="s">
        <v>38</v>
      </c>
      <c r="BI220" s="813"/>
      <c r="BJ220" s="813"/>
      <c r="BK220" s="813"/>
      <c r="BL220" s="819"/>
      <c r="BM220" s="812" t="s">
        <v>37</v>
      </c>
      <c r="BN220" s="813"/>
      <c r="BO220" s="813"/>
      <c r="BP220" s="813"/>
      <c r="BQ220" s="814"/>
      <c r="BR220" s="15" t="s">
        <v>137</v>
      </c>
      <c r="BS220" s="366"/>
      <c r="BT220" s="366"/>
      <c r="BU220" s="366"/>
      <c r="BV220" s="366"/>
      <c r="BW220" s="4"/>
      <c r="BX220" s="4"/>
      <c r="BY220" s="4"/>
      <c r="BZ220" s="311"/>
      <c r="CA220" s="311"/>
      <c r="CB220" s="311"/>
      <c r="CC220" s="311"/>
      <c r="CD220" s="311"/>
      <c r="CE220" s="311"/>
      <c r="CF220" s="311"/>
      <c r="CG220" s="311"/>
      <c r="CH220" s="311"/>
      <c r="CI220" s="311"/>
      <c r="CJ220" s="311"/>
      <c r="CK220" s="311"/>
      <c r="CL220" s="311"/>
      <c r="CM220" s="311"/>
      <c r="CN220" s="311"/>
      <c r="CO220" s="311"/>
      <c r="CP220" s="311"/>
      <c r="CQ220" s="311"/>
      <c r="CR220" s="311"/>
      <c r="CS220" s="311"/>
      <c r="CT220" s="311"/>
      <c r="CU220" s="311"/>
      <c r="CV220" s="311"/>
      <c r="CW220" s="311"/>
      <c r="CX220" s="311"/>
      <c r="CY220" s="311"/>
      <c r="CZ220" s="311"/>
    </row>
    <row r="221" s="405" customFormat="true" ht="12.75" x14ac:dyDescent="0.2">
      <c r="A221" s="301" t="s">
        <v>87</v>
      </c>
      <c r="B221" s="335"/>
      <c r="C221" s="358" t="s">
        <v>0</v>
      </c>
      <c r="D221" s="485" t="s">
        <v>1</v>
      </c>
      <c r="E221" s="485" t="s">
        <v>2</v>
      </c>
      <c r="F221" s="485" t="s">
        <v>3</v>
      </c>
      <c r="G221" s="486" t="s">
        <v>4</v>
      </c>
      <c r="H221" s="340" t="s">
        <v>0</v>
      </c>
      <c r="I221" s="488" t="s">
        <v>1</v>
      </c>
      <c r="J221" s="488" t="s">
        <v>2</v>
      </c>
      <c r="K221" s="488" t="s">
        <v>3</v>
      </c>
      <c r="L221" s="489" t="s">
        <v>4</v>
      </c>
      <c r="M221" s="341" t="s">
        <v>0</v>
      </c>
      <c r="N221" s="488" t="s">
        <v>1</v>
      </c>
      <c r="O221" s="488" t="s">
        <v>2</v>
      </c>
      <c r="P221" s="488" t="s">
        <v>3</v>
      </c>
      <c r="Q221" s="484" t="s">
        <v>4</v>
      </c>
      <c r="R221" s="340" t="s">
        <v>146</v>
      </c>
      <c r="S221" s="488" t="s">
        <v>147</v>
      </c>
      <c r="T221" s="488" t="s">
        <v>148</v>
      </c>
      <c r="U221" s="488" t="s">
        <v>149</v>
      </c>
      <c r="V221" s="489" t="s">
        <v>150</v>
      </c>
      <c r="W221" s="694"/>
      <c r="X221" s="694"/>
      <c r="Y221" s="694"/>
      <c r="Z221" s="694"/>
      <c r="AA221" s="694"/>
      <c r="AB221" s="694"/>
      <c r="AC221" s="694"/>
      <c r="AD221" s="694"/>
      <c r="AE221" s="694"/>
      <c r="AF221" s="694"/>
      <c r="AG221" s="694"/>
      <c r="AH221" s="694"/>
      <c r="AI221" s="694"/>
      <c r="AJ221" s="694"/>
      <c r="AK221" s="694"/>
      <c r="AL221" s="694"/>
      <c r="AM221" s="694"/>
      <c r="AN221" s="694"/>
      <c r="AO221" s="694"/>
      <c r="AP221" s="694"/>
      <c r="AQ221" s="694"/>
      <c r="AR221" s="694"/>
      <c r="AS221" s="694"/>
      <c r="AT221" s="694"/>
      <c r="AU221" s="694"/>
      <c r="AV221" s="694"/>
      <c r="AW221" s="694"/>
      <c r="AX221" s="694"/>
      <c r="AY221" s="694"/>
      <c r="AZ221" s="312"/>
      <c r="BA221" s="301" t="s">
        <v>117</v>
      </c>
      <c r="BB221" s="300"/>
      <c r="BC221" s="388" t="s">
        <v>0</v>
      </c>
      <c r="BD221" s="446" t="s">
        <v>1</v>
      </c>
      <c r="BE221" s="446" t="s">
        <v>2</v>
      </c>
      <c r="BF221" s="446" t="s">
        <v>3</v>
      </c>
      <c r="BG221" s="389" t="s">
        <v>4</v>
      </c>
      <c r="BH221" s="388" t="s">
        <v>0</v>
      </c>
      <c r="BI221" s="446" t="s">
        <v>1</v>
      </c>
      <c r="BJ221" s="446" t="s">
        <v>2</v>
      </c>
      <c r="BK221" s="446" t="s">
        <v>3</v>
      </c>
      <c r="BL221" s="389" t="s">
        <v>4</v>
      </c>
      <c r="BM221" s="388" t="s">
        <v>0</v>
      </c>
      <c r="BN221" s="446" t="s">
        <v>1</v>
      </c>
      <c r="BO221" s="446" t="s">
        <v>2</v>
      </c>
      <c r="BP221" s="446" t="s">
        <v>3</v>
      </c>
      <c r="BQ221" s="389" t="s">
        <v>4</v>
      </c>
      <c r="BR221" s="388" t="s">
        <v>146</v>
      </c>
      <c r="BS221" s="446" t="s">
        <v>147</v>
      </c>
      <c r="BT221" s="446" t="s">
        <v>148</v>
      </c>
      <c r="BU221" s="446" t="s">
        <v>149</v>
      </c>
      <c r="BV221" s="447" t="s">
        <v>150</v>
      </c>
      <c r="BW221" s="152"/>
      <c r="BX221" s="152"/>
      <c r="BY221" s="152"/>
      <c r="BZ221" s="152"/>
      <c r="CA221" s="152"/>
      <c r="CB221" s="152"/>
      <c r="CC221" s="152"/>
      <c r="CD221" s="152"/>
      <c r="CE221" s="152"/>
      <c r="CF221" s="152"/>
      <c r="CG221" s="152"/>
      <c r="CH221" s="152"/>
      <c r="CI221" s="152"/>
      <c r="CJ221" s="152"/>
      <c r="CK221" s="152"/>
      <c r="CL221" s="152"/>
      <c r="CM221" s="152"/>
      <c r="CN221" s="152"/>
      <c r="CO221" s="152"/>
      <c r="CP221" s="152"/>
      <c r="CQ221" s="152"/>
      <c r="CR221" s="152"/>
      <c r="CS221" s="152"/>
      <c r="CT221" s="152"/>
      <c r="CU221" s="152"/>
      <c r="CV221" s="152"/>
      <c r="CW221" s="152"/>
      <c r="CX221" s="152"/>
      <c r="CY221" s="152"/>
      <c r="CZ221" s="152"/>
    </row>
    <row r="222" s="405" customFormat="true" ht="15" customHeight="true" x14ac:dyDescent="0.2">
      <c r="A222" s="834" t="s">
        <v>36</v>
      </c>
      <c r="B222" s="337" t="s">
        <v>15</v>
      </c>
      <c r="C222" s="51" t="s">
        <v>35</v>
      </c>
      <c r="D222" s="48" t="s">
        <v>35</v>
      </c>
      <c r="E222" s="48" t="s">
        <v>35</v>
      </c>
      <c r="F222" s="48" t="s">
        <v>35</v>
      </c>
      <c r="G222" s="45" t="s">
        <v>35</v>
      </c>
      <c r="H222" s="42" t="s">
        <v>35</v>
      </c>
      <c r="I222" s="48" t="s">
        <v>35</v>
      </c>
      <c r="J222" s="48" t="s">
        <v>35</v>
      </c>
      <c r="K222" s="48" t="s">
        <v>35</v>
      </c>
      <c r="L222" s="39" t="s">
        <v>35</v>
      </c>
      <c r="M222" s="51" t="s">
        <v>35</v>
      </c>
      <c r="N222" s="48" t="s">
        <v>35</v>
      </c>
      <c r="O222" s="48" t="s">
        <v>35</v>
      </c>
      <c r="P222" s="48" t="s">
        <v>35</v>
      </c>
      <c r="Q222" s="45" t="s">
        <v>35</v>
      </c>
      <c r="R222" s="42" t="s">
        <v>35</v>
      </c>
      <c r="S222" s="48" t="s">
        <v>35</v>
      </c>
      <c r="T222" s="48" t="s">
        <v>35</v>
      </c>
      <c r="U222" s="48" t="s">
        <v>35</v>
      </c>
      <c r="V222" s="39" t="s">
        <v>35</v>
      </c>
      <c r="W222" s="694"/>
      <c r="X222" s="694"/>
      <c r="Y222" s="694"/>
      <c r="Z222" s="694"/>
      <c r="AA222" s="694"/>
      <c r="AB222" s="694"/>
      <c r="AC222" s="694"/>
      <c r="AD222" s="694"/>
      <c r="AE222" s="694"/>
      <c r="AF222" s="694"/>
      <c r="AG222" s="694"/>
      <c r="AH222" s="694"/>
      <c r="AI222" s="694"/>
      <c r="AJ222" s="694"/>
      <c r="AK222" s="694"/>
      <c r="AL222" s="694"/>
      <c r="AM222" s="694"/>
      <c r="AN222" s="694"/>
      <c r="AO222" s="694"/>
      <c r="AP222" s="694"/>
      <c r="AQ222" s="694"/>
      <c r="AR222" s="694"/>
      <c r="AS222" s="694"/>
      <c r="AT222" s="694"/>
      <c r="AU222" s="694"/>
      <c r="AV222" s="694"/>
      <c r="AW222" s="694"/>
      <c r="AX222" s="694"/>
      <c r="AY222" s="694"/>
      <c r="AZ222" s="312"/>
      <c r="BA222" s="818" t="s">
        <v>36</v>
      </c>
      <c r="BB222" s="494" t="s">
        <v>15</v>
      </c>
      <c r="BC222" s="38" t="s">
        <v>35</v>
      </c>
      <c r="BD222" s="34" t="s">
        <v>35</v>
      </c>
      <c r="BE222" s="34" t="s">
        <v>35</v>
      </c>
      <c r="BF222" s="34" t="s">
        <v>35</v>
      </c>
      <c r="BG222" s="29" t="s">
        <v>35</v>
      </c>
      <c r="BH222" s="38" t="s">
        <v>35</v>
      </c>
      <c r="BI222" s="34" t="s">
        <v>35</v>
      </c>
      <c r="BJ222" s="34" t="s">
        <v>35</v>
      </c>
      <c r="BK222" s="34" t="s">
        <v>35</v>
      </c>
      <c r="BL222" s="29" t="s">
        <v>35</v>
      </c>
      <c r="BM222" s="38" t="s">
        <v>35</v>
      </c>
      <c r="BN222" s="34" t="s">
        <v>35</v>
      </c>
      <c r="BO222" s="34" t="s">
        <v>35</v>
      </c>
      <c r="BP222" s="34" t="s">
        <v>35</v>
      </c>
      <c r="BQ222" s="29" t="s">
        <v>35</v>
      </c>
      <c r="BR222" s="38" t="s">
        <v>35</v>
      </c>
      <c r="BS222" s="34" t="s">
        <v>35</v>
      </c>
      <c r="BT222" s="34" t="s">
        <v>35</v>
      </c>
      <c r="BU222" s="34" t="s">
        <v>35</v>
      </c>
      <c r="BV222" s="23" t="s">
        <v>35</v>
      </c>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405" customFormat="true" ht="15" customHeight="true" x14ac:dyDescent="0.2">
      <c r="A223" s="825"/>
      <c r="B223" s="338" t="s">
        <v>16</v>
      </c>
      <c r="C223" s="53" t="s">
        <v>35</v>
      </c>
      <c r="D223" s="50" t="s">
        <v>35</v>
      </c>
      <c r="E223" s="50" t="s">
        <v>35</v>
      </c>
      <c r="F223" s="50" t="s">
        <v>35</v>
      </c>
      <c r="G223" s="47" t="s">
        <v>35</v>
      </c>
      <c r="H223" s="44" t="s">
        <v>35</v>
      </c>
      <c r="I223" s="50" t="s">
        <v>35</v>
      </c>
      <c r="J223" s="50" t="s">
        <v>35</v>
      </c>
      <c r="K223" s="50" t="s">
        <v>35</v>
      </c>
      <c r="L223" s="41" t="s">
        <v>35</v>
      </c>
      <c r="M223" s="53" t="s">
        <v>35</v>
      </c>
      <c r="N223" s="50" t="s">
        <v>35</v>
      </c>
      <c r="O223" s="50" t="s">
        <v>35</v>
      </c>
      <c r="P223" s="50" t="s">
        <v>35</v>
      </c>
      <c r="Q223" s="47" t="s">
        <v>35</v>
      </c>
      <c r="R223" s="44" t="s">
        <v>35</v>
      </c>
      <c r="S223" s="50" t="s">
        <v>35</v>
      </c>
      <c r="T223" s="50" t="s">
        <v>35</v>
      </c>
      <c r="U223" s="50" t="s">
        <v>35</v>
      </c>
      <c r="V223" s="41" t="s">
        <v>35</v>
      </c>
      <c r="W223" s="694"/>
      <c r="X223" s="694"/>
      <c r="Y223" s="694"/>
      <c r="Z223" s="694"/>
      <c r="AA223" s="694"/>
      <c r="AB223" s="694"/>
      <c r="AC223" s="694"/>
      <c r="AD223" s="694"/>
      <c r="AE223" s="694"/>
      <c r="AF223" s="694"/>
      <c r="AG223" s="694"/>
      <c r="AH223" s="694"/>
      <c r="AI223" s="694"/>
      <c r="AJ223" s="694"/>
      <c r="AK223" s="694"/>
      <c r="AL223" s="694"/>
      <c r="AM223" s="694"/>
      <c r="AN223" s="694"/>
      <c r="AO223" s="694"/>
      <c r="AP223" s="694"/>
      <c r="AQ223" s="694"/>
      <c r="AR223" s="694"/>
      <c r="AS223" s="694"/>
      <c r="AT223" s="694"/>
      <c r="AU223" s="694"/>
      <c r="AV223" s="694"/>
      <c r="AW223" s="694"/>
      <c r="AX223" s="694"/>
      <c r="AY223" s="694"/>
      <c r="AZ223" s="312"/>
      <c r="BA223" s="816"/>
      <c r="BB223" s="492" t="s">
        <v>16</v>
      </c>
      <c r="BC223" s="37" t="s">
        <v>35</v>
      </c>
      <c r="BD223" s="33" t="s">
        <v>35</v>
      </c>
      <c r="BE223" s="33" t="s">
        <v>35</v>
      </c>
      <c r="BF223" s="33" t="s">
        <v>35</v>
      </c>
      <c r="BG223" s="28" t="s">
        <v>35</v>
      </c>
      <c r="BH223" s="37" t="s">
        <v>35</v>
      </c>
      <c r="BI223" s="33" t="s">
        <v>35</v>
      </c>
      <c r="BJ223" s="33" t="s">
        <v>35</v>
      </c>
      <c r="BK223" s="33" t="s">
        <v>35</v>
      </c>
      <c r="BL223" s="28" t="s">
        <v>35</v>
      </c>
      <c r="BM223" s="37" t="s">
        <v>35</v>
      </c>
      <c r="BN223" s="33" t="s">
        <v>35</v>
      </c>
      <c r="BO223" s="33" t="s">
        <v>35</v>
      </c>
      <c r="BP223" s="33" t="s">
        <v>35</v>
      </c>
      <c r="BQ223" s="28" t="s">
        <v>35</v>
      </c>
      <c r="BR223" s="37" t="s">
        <v>35</v>
      </c>
      <c r="BS223" s="33" t="s">
        <v>35</v>
      </c>
      <c r="BT223" s="33" t="s">
        <v>35</v>
      </c>
      <c r="BU223" s="33" t="s">
        <v>35</v>
      </c>
      <c r="BV223" s="22" t="s">
        <v>35</v>
      </c>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405" customFormat="true" ht="15" customHeight="true" x14ac:dyDescent="0.2">
      <c r="A224" s="826"/>
      <c r="B224" s="339" t="s">
        <v>20</v>
      </c>
      <c r="C224" s="53" t="s">
        <v>35</v>
      </c>
      <c r="D224" s="50" t="s">
        <v>35</v>
      </c>
      <c r="E224" s="50" t="s">
        <v>35</v>
      </c>
      <c r="F224" s="50" t="s">
        <v>35</v>
      </c>
      <c r="G224" s="47" t="s">
        <v>35</v>
      </c>
      <c r="H224" s="44" t="s">
        <v>35</v>
      </c>
      <c r="I224" s="50" t="s">
        <v>35</v>
      </c>
      <c r="J224" s="50" t="s">
        <v>35</v>
      </c>
      <c r="K224" s="50" t="s">
        <v>35</v>
      </c>
      <c r="L224" s="41" t="s">
        <v>35</v>
      </c>
      <c r="M224" s="53" t="s">
        <v>35</v>
      </c>
      <c r="N224" s="50" t="s">
        <v>35</v>
      </c>
      <c r="O224" s="50" t="s">
        <v>35</v>
      </c>
      <c r="P224" s="50" t="s">
        <v>35</v>
      </c>
      <c r="Q224" s="47" t="s">
        <v>35</v>
      </c>
      <c r="R224" s="44" t="s">
        <v>35</v>
      </c>
      <c r="S224" s="50" t="s">
        <v>35</v>
      </c>
      <c r="T224" s="50" t="s">
        <v>35</v>
      </c>
      <c r="U224" s="50" t="s">
        <v>35</v>
      </c>
      <c r="V224" s="41" t="s">
        <v>35</v>
      </c>
      <c r="W224" s="694"/>
      <c r="X224" s="694"/>
      <c r="Y224" s="694"/>
      <c r="Z224" s="694"/>
      <c r="AA224" s="694"/>
      <c r="AB224" s="694"/>
      <c r="AC224" s="694"/>
      <c r="AD224" s="694"/>
      <c r="AE224" s="694"/>
      <c r="AF224" s="694"/>
      <c r="AG224" s="694"/>
      <c r="AH224" s="694"/>
      <c r="AI224" s="694"/>
      <c r="AJ224" s="694"/>
      <c r="AK224" s="694"/>
      <c r="AL224" s="694"/>
      <c r="AM224" s="694"/>
      <c r="AN224" s="694"/>
      <c r="AO224" s="694"/>
      <c r="AP224" s="694"/>
      <c r="AQ224" s="694"/>
      <c r="AR224" s="694"/>
      <c r="AS224" s="694"/>
      <c r="AT224" s="694"/>
      <c r="AU224" s="694"/>
      <c r="AV224" s="694"/>
      <c r="AW224" s="694"/>
      <c r="AX224" s="694"/>
      <c r="AY224" s="694"/>
      <c r="AZ224" s="312"/>
      <c r="BA224" s="816"/>
      <c r="BB224" s="492" t="s">
        <v>20</v>
      </c>
      <c r="BC224" s="37" t="s">
        <v>35</v>
      </c>
      <c r="BD224" s="33" t="s">
        <v>35</v>
      </c>
      <c r="BE224" s="33" t="s">
        <v>35</v>
      </c>
      <c r="BF224" s="33" t="s">
        <v>35</v>
      </c>
      <c r="BG224" s="28" t="s">
        <v>35</v>
      </c>
      <c r="BH224" s="37" t="s">
        <v>35</v>
      </c>
      <c r="BI224" s="33" t="s">
        <v>35</v>
      </c>
      <c r="BJ224" s="33" t="s">
        <v>35</v>
      </c>
      <c r="BK224" s="33" t="s">
        <v>35</v>
      </c>
      <c r="BL224" s="28" t="s">
        <v>35</v>
      </c>
      <c r="BM224" s="37" t="s">
        <v>35</v>
      </c>
      <c r="BN224" s="33" t="s">
        <v>35</v>
      </c>
      <c r="BO224" s="33" t="s">
        <v>35</v>
      </c>
      <c r="BP224" s="33" t="s">
        <v>35</v>
      </c>
      <c r="BQ224" s="28" t="s">
        <v>35</v>
      </c>
      <c r="BR224" s="37" t="s">
        <v>35</v>
      </c>
      <c r="BS224" s="33" t="s">
        <v>35</v>
      </c>
      <c r="BT224" s="33" t="s">
        <v>35</v>
      </c>
      <c r="BU224" s="33" t="s">
        <v>35</v>
      </c>
      <c r="BV224" s="22" t="s">
        <v>35</v>
      </c>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405" customFormat="true" ht="15" customHeight="true" x14ac:dyDescent="0.2">
      <c r="A225" s="117"/>
      <c r="B225" s="109"/>
      <c r="C225" s="70"/>
      <c r="D225" s="69"/>
      <c r="E225" s="69"/>
      <c r="F225" s="69"/>
      <c r="G225" s="68"/>
      <c r="H225" s="67"/>
      <c r="I225" s="69"/>
      <c r="J225" s="69"/>
      <c r="K225" s="69"/>
      <c r="L225" s="66"/>
      <c r="M225" s="70"/>
      <c r="N225" s="69"/>
      <c r="O225" s="69"/>
      <c r="P225" s="69"/>
      <c r="Q225" s="68"/>
      <c r="R225" s="67"/>
      <c r="S225" s="69"/>
      <c r="T225" s="69"/>
      <c r="U225" s="69"/>
      <c r="V225" s="66"/>
      <c r="W225" s="694"/>
      <c r="X225" s="694"/>
      <c r="Y225" s="694"/>
      <c r="Z225" s="694"/>
      <c r="AA225" s="694"/>
      <c r="AB225" s="694"/>
      <c r="AC225" s="694"/>
      <c r="AD225" s="694"/>
      <c r="AE225" s="694"/>
      <c r="AF225" s="694"/>
      <c r="AG225" s="694"/>
      <c r="AH225" s="694"/>
      <c r="AI225" s="694"/>
      <c r="AJ225" s="694"/>
      <c r="AK225" s="694"/>
      <c r="AL225" s="694"/>
      <c r="AM225" s="694"/>
      <c r="AN225" s="694"/>
      <c r="AO225" s="694"/>
      <c r="AP225" s="694"/>
      <c r="AQ225" s="694"/>
      <c r="AR225" s="694"/>
      <c r="AS225" s="694"/>
      <c r="AT225" s="694"/>
      <c r="AU225" s="694"/>
      <c r="AV225" s="694"/>
      <c r="AW225" s="694"/>
      <c r="AX225" s="694"/>
      <c r="AY225" s="694"/>
      <c r="AZ225" s="312"/>
      <c r="BA225" s="816" t="s">
        <v>70</v>
      </c>
      <c r="BB225" s="492" t="s">
        <v>71</v>
      </c>
      <c r="BC225" s="37" t="s">
        <v>35</v>
      </c>
      <c r="BD225" s="33" t="s">
        <v>35</v>
      </c>
      <c r="BE225" s="33" t="s">
        <v>35</v>
      </c>
      <c r="BF225" s="33" t="s">
        <v>35</v>
      </c>
      <c r="BG225" s="28" t="s">
        <v>35</v>
      </c>
      <c r="BH225" s="37" t="s">
        <v>35</v>
      </c>
      <c r="BI225" s="33" t="s">
        <v>35</v>
      </c>
      <c r="BJ225" s="33" t="s">
        <v>35</v>
      </c>
      <c r="BK225" s="33" t="s">
        <v>35</v>
      </c>
      <c r="BL225" s="28" t="s">
        <v>35</v>
      </c>
      <c r="BM225" s="37" t="s">
        <v>35</v>
      </c>
      <c r="BN225" s="33" t="s">
        <v>35</v>
      </c>
      <c r="BO225" s="33" t="s">
        <v>35</v>
      </c>
      <c r="BP225" s="33" t="s">
        <v>35</v>
      </c>
      <c r="BQ225" s="28" t="s">
        <v>35</v>
      </c>
      <c r="BR225" s="37" t="s">
        <v>35</v>
      </c>
      <c r="BS225" s="33" t="s">
        <v>35</v>
      </c>
      <c r="BT225" s="33" t="s">
        <v>35</v>
      </c>
      <c r="BU225" s="33" t="s">
        <v>35</v>
      </c>
      <c r="BV225" s="22" t="s">
        <v>35</v>
      </c>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405" customFormat="true" ht="15" customHeight="true" x14ac:dyDescent="0.2">
      <c r="A226" s="121"/>
      <c r="B226" s="114"/>
      <c r="C226" s="133"/>
      <c r="D226" s="132"/>
      <c r="E226" s="132"/>
      <c r="F226" s="132"/>
      <c r="G226" s="122"/>
      <c r="H226" s="125"/>
      <c r="I226" s="132"/>
      <c r="J226" s="132"/>
      <c r="K226" s="132"/>
      <c r="L226" s="128"/>
      <c r="M226" s="133"/>
      <c r="N226" s="132"/>
      <c r="O226" s="132"/>
      <c r="P226" s="132"/>
      <c r="Q226" s="122"/>
      <c r="R226" s="125"/>
      <c r="S226" s="132"/>
      <c r="T226" s="132"/>
      <c r="U226" s="132"/>
      <c r="V226" s="128"/>
      <c r="W226" s="694"/>
      <c r="X226" s="694"/>
      <c r="Y226" s="694"/>
      <c r="Z226" s="694"/>
      <c r="AA226" s="694"/>
      <c r="AB226" s="694"/>
      <c r="AC226" s="694"/>
      <c r="AD226" s="694"/>
      <c r="AE226" s="694"/>
      <c r="AF226" s="694"/>
      <c r="AG226" s="694"/>
      <c r="AH226" s="694"/>
      <c r="AI226" s="694"/>
      <c r="AJ226" s="694"/>
      <c r="AK226" s="694"/>
      <c r="AL226" s="694"/>
      <c r="AM226" s="694"/>
      <c r="AN226" s="694"/>
      <c r="AO226" s="694"/>
      <c r="AP226" s="694"/>
      <c r="AQ226" s="694"/>
      <c r="AR226" s="694"/>
      <c r="AS226" s="694"/>
      <c r="AT226" s="694"/>
      <c r="AU226" s="694"/>
      <c r="AV226" s="694"/>
      <c r="AW226" s="694"/>
      <c r="AX226" s="694"/>
      <c r="AY226" s="694"/>
      <c r="AZ226" s="312"/>
      <c r="BA226" s="816"/>
      <c r="BB226" s="492" t="s">
        <v>72</v>
      </c>
      <c r="BC226" s="37" t="s">
        <v>35</v>
      </c>
      <c r="BD226" s="33" t="s">
        <v>35</v>
      </c>
      <c r="BE226" s="33" t="s">
        <v>35</v>
      </c>
      <c r="BF226" s="33" t="s">
        <v>35</v>
      </c>
      <c r="BG226" s="28" t="s">
        <v>35</v>
      </c>
      <c r="BH226" s="37" t="s">
        <v>35</v>
      </c>
      <c r="BI226" s="33" t="s">
        <v>35</v>
      </c>
      <c r="BJ226" s="33" t="s">
        <v>35</v>
      </c>
      <c r="BK226" s="33" t="s">
        <v>35</v>
      </c>
      <c r="BL226" s="28" t="s">
        <v>35</v>
      </c>
      <c r="BM226" s="37" t="s">
        <v>35</v>
      </c>
      <c r="BN226" s="33" t="s">
        <v>35</v>
      </c>
      <c r="BO226" s="33" t="s">
        <v>35</v>
      </c>
      <c r="BP226" s="33" t="s">
        <v>35</v>
      </c>
      <c r="BQ226" s="28" t="s">
        <v>35</v>
      </c>
      <c r="BR226" s="37" t="s">
        <v>35</v>
      </c>
      <c r="BS226" s="33" t="s">
        <v>35</v>
      </c>
      <c r="BT226" s="33" t="s">
        <v>35</v>
      </c>
      <c r="BU226" s="33" t="s">
        <v>35</v>
      </c>
      <c r="BV226" s="22" t="s">
        <v>35</v>
      </c>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405" customFormat="true" ht="15" customHeight="true" x14ac:dyDescent="0.2">
      <c r="A227" s="121"/>
      <c r="B227" s="114"/>
      <c r="C227" s="133"/>
      <c r="D227" s="132"/>
      <c r="E227" s="132"/>
      <c r="F227" s="132"/>
      <c r="G227" s="122"/>
      <c r="H227" s="125"/>
      <c r="I227" s="132"/>
      <c r="J227" s="132"/>
      <c r="K227" s="132"/>
      <c r="L227" s="128"/>
      <c r="M227" s="133"/>
      <c r="N227" s="132"/>
      <c r="O227" s="132"/>
      <c r="P227" s="132"/>
      <c r="Q227" s="122"/>
      <c r="R227" s="125"/>
      <c r="S227" s="132"/>
      <c r="T227" s="132"/>
      <c r="U227" s="132"/>
      <c r="V227" s="128"/>
      <c r="W227" s="694"/>
      <c r="X227" s="694"/>
      <c r="Y227" s="694"/>
      <c r="Z227" s="694"/>
      <c r="AA227" s="694"/>
      <c r="AB227" s="694"/>
      <c r="AC227" s="694"/>
      <c r="AD227" s="694"/>
      <c r="AE227" s="694"/>
      <c r="AF227" s="694"/>
      <c r="AG227" s="694"/>
      <c r="AH227" s="694"/>
      <c r="AI227" s="694"/>
      <c r="AJ227" s="694"/>
      <c r="AK227" s="694"/>
      <c r="AL227" s="694"/>
      <c r="AM227" s="694"/>
      <c r="AN227" s="694"/>
      <c r="AO227" s="694"/>
      <c r="AP227" s="694"/>
      <c r="AQ227" s="694"/>
      <c r="AR227" s="694"/>
      <c r="AS227" s="694"/>
      <c r="AT227" s="694"/>
      <c r="AU227" s="694"/>
      <c r="AV227" s="694"/>
      <c r="AW227" s="694"/>
      <c r="AX227" s="694"/>
      <c r="AY227" s="694"/>
      <c r="AZ227" s="312"/>
      <c r="BA227" s="816" t="s">
        <v>94</v>
      </c>
      <c r="BB227" s="492" t="s">
        <v>61</v>
      </c>
      <c r="BC227" s="37" t="s">
        <v>35</v>
      </c>
      <c r="BD227" s="33" t="s">
        <v>35</v>
      </c>
      <c r="BE227" s="33" t="s">
        <v>35</v>
      </c>
      <c r="BF227" s="33" t="s">
        <v>35</v>
      </c>
      <c r="BG227" s="28" t="s">
        <v>35</v>
      </c>
      <c r="BH227" s="37" t="s">
        <v>35</v>
      </c>
      <c r="BI227" s="33" t="s">
        <v>35</v>
      </c>
      <c r="BJ227" s="33" t="s">
        <v>35</v>
      </c>
      <c r="BK227" s="33" t="s">
        <v>35</v>
      </c>
      <c r="BL227" s="28" t="s">
        <v>35</v>
      </c>
      <c r="BM227" s="37" t="s">
        <v>35</v>
      </c>
      <c r="BN227" s="33" t="s">
        <v>35</v>
      </c>
      <c r="BO227" s="33" t="s">
        <v>35</v>
      </c>
      <c r="BP227" s="33" t="s">
        <v>35</v>
      </c>
      <c r="BQ227" s="28" t="s">
        <v>35</v>
      </c>
      <c r="BR227" s="37" t="s">
        <v>35</v>
      </c>
      <c r="BS227" s="33" t="s">
        <v>35</v>
      </c>
      <c r="BT227" s="33" t="s">
        <v>35</v>
      </c>
      <c r="BU227" s="33" t="s">
        <v>35</v>
      </c>
      <c r="BV227" s="22" t="s">
        <v>35</v>
      </c>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405" customFormat="true" ht="15" customHeight="true" x14ac:dyDescent="0.2">
      <c r="A228" s="121"/>
      <c r="B228" s="114"/>
      <c r="C228" s="102"/>
      <c r="D228" s="101"/>
      <c r="E228" s="101"/>
      <c r="F228" s="101"/>
      <c r="G228" s="100"/>
      <c r="H228" s="99"/>
      <c r="I228" s="101"/>
      <c r="J228" s="101"/>
      <c r="K228" s="101"/>
      <c r="L228" s="98"/>
      <c r="M228" s="102"/>
      <c r="N228" s="101"/>
      <c r="O228" s="101"/>
      <c r="P228" s="101"/>
      <c r="Q228" s="100"/>
      <c r="R228" s="99"/>
      <c r="S228" s="101"/>
      <c r="T228" s="101"/>
      <c r="U228" s="101"/>
      <c r="V228" s="98"/>
      <c r="W228" s="694"/>
      <c r="X228" s="694"/>
      <c r="Y228" s="694"/>
      <c r="Z228" s="694"/>
      <c r="AA228" s="694"/>
      <c r="AB228" s="694"/>
      <c r="AC228" s="694"/>
      <c r="AD228" s="694"/>
      <c r="AE228" s="694"/>
      <c r="AF228" s="694"/>
      <c r="AG228" s="694"/>
      <c r="AH228" s="694"/>
      <c r="AI228" s="694"/>
      <c r="AJ228" s="694"/>
      <c r="AK228" s="694"/>
      <c r="AL228" s="694"/>
      <c r="AM228" s="694"/>
      <c r="AN228" s="694"/>
      <c r="AO228" s="694"/>
      <c r="AP228" s="694"/>
      <c r="AQ228" s="694"/>
      <c r="AR228" s="694"/>
      <c r="AS228" s="694"/>
      <c r="AT228" s="694"/>
      <c r="AU228" s="694"/>
      <c r="AV228" s="694"/>
      <c r="AW228" s="694"/>
      <c r="AX228" s="694"/>
      <c r="AY228" s="694"/>
      <c r="AZ228" s="312"/>
      <c r="BA228" s="816"/>
      <c r="BB228" s="492" t="s">
        <v>91</v>
      </c>
      <c r="BC228" s="37" t="s">
        <v>35</v>
      </c>
      <c r="BD228" s="33" t="s">
        <v>35</v>
      </c>
      <c r="BE228" s="33" t="s">
        <v>35</v>
      </c>
      <c r="BF228" s="33" t="s">
        <v>35</v>
      </c>
      <c r="BG228" s="28" t="s">
        <v>35</v>
      </c>
      <c r="BH228" s="37" t="s">
        <v>35</v>
      </c>
      <c r="BI228" s="33" t="s">
        <v>35</v>
      </c>
      <c r="BJ228" s="33" t="s">
        <v>35</v>
      </c>
      <c r="BK228" s="33" t="s">
        <v>35</v>
      </c>
      <c r="BL228" s="28" t="s">
        <v>35</v>
      </c>
      <c r="BM228" s="37" t="s">
        <v>35</v>
      </c>
      <c r="BN228" s="33" t="s">
        <v>35</v>
      </c>
      <c r="BO228" s="33" t="s">
        <v>35</v>
      </c>
      <c r="BP228" s="33" t="s">
        <v>35</v>
      </c>
      <c r="BQ228" s="28" t="s">
        <v>35</v>
      </c>
      <c r="BR228" s="37" t="s">
        <v>35</v>
      </c>
      <c r="BS228" s="33" t="s">
        <v>35</v>
      </c>
      <c r="BT228" s="33" t="s">
        <v>35</v>
      </c>
      <c r="BU228" s="33" t="s">
        <v>35</v>
      </c>
      <c r="BV228" s="22" t="s">
        <v>35</v>
      </c>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405" customFormat="true" ht="15" customHeight="true" x14ac:dyDescent="0.2">
      <c r="A229" s="121"/>
      <c r="B229" s="114"/>
      <c r="C229" s="102"/>
      <c r="D229" s="101"/>
      <c r="E229" s="101"/>
      <c r="F229" s="101"/>
      <c r="G229" s="100"/>
      <c r="H229" s="99"/>
      <c r="I229" s="101"/>
      <c r="J229" s="101"/>
      <c r="K229" s="101"/>
      <c r="L229" s="98"/>
      <c r="M229" s="102"/>
      <c r="N229" s="101"/>
      <c r="O229" s="101"/>
      <c r="P229" s="101"/>
      <c r="Q229" s="100"/>
      <c r="R229" s="99"/>
      <c r="S229" s="101"/>
      <c r="T229" s="101"/>
      <c r="U229" s="101"/>
      <c r="V229" s="98"/>
      <c r="W229" s="694"/>
      <c r="X229" s="694"/>
      <c r="Y229" s="694"/>
      <c r="Z229" s="694"/>
      <c r="AA229" s="694"/>
      <c r="AB229" s="694"/>
      <c r="AC229" s="694"/>
      <c r="AD229" s="694"/>
      <c r="AE229" s="694"/>
      <c r="AF229" s="694"/>
      <c r="AG229" s="694"/>
      <c r="AH229" s="694"/>
      <c r="AI229" s="694"/>
      <c r="AJ229" s="694"/>
      <c r="AK229" s="694"/>
      <c r="AL229" s="694"/>
      <c r="AM229" s="694"/>
      <c r="AN229" s="694"/>
      <c r="AO229" s="694"/>
      <c r="AP229" s="694"/>
      <c r="AQ229" s="694"/>
      <c r="AR229" s="694"/>
      <c r="AS229" s="694"/>
      <c r="AT229" s="694"/>
      <c r="AU229" s="694"/>
      <c r="AV229" s="694"/>
      <c r="AW229" s="694"/>
      <c r="AX229" s="694"/>
      <c r="AY229" s="694"/>
      <c r="AZ229" s="312"/>
      <c r="BA229" s="816"/>
      <c r="BB229" s="492" t="s">
        <v>92</v>
      </c>
      <c r="BC229" s="37" t="s">
        <v>35</v>
      </c>
      <c r="BD229" s="33" t="s">
        <v>35</v>
      </c>
      <c r="BE229" s="33" t="s">
        <v>35</v>
      </c>
      <c r="BF229" s="33" t="s">
        <v>35</v>
      </c>
      <c r="BG229" s="28" t="s">
        <v>35</v>
      </c>
      <c r="BH229" s="37" t="s">
        <v>35</v>
      </c>
      <c r="BI229" s="33" t="s">
        <v>35</v>
      </c>
      <c r="BJ229" s="33" t="s">
        <v>35</v>
      </c>
      <c r="BK229" s="33" t="s">
        <v>35</v>
      </c>
      <c r="BL229" s="28" t="s">
        <v>35</v>
      </c>
      <c r="BM229" s="37" t="s">
        <v>35</v>
      </c>
      <c r="BN229" s="33" t="s">
        <v>35</v>
      </c>
      <c r="BO229" s="33" t="s">
        <v>35</v>
      </c>
      <c r="BP229" s="33" t="s">
        <v>35</v>
      </c>
      <c r="BQ229" s="28" t="s">
        <v>35</v>
      </c>
      <c r="BR229" s="37" t="s">
        <v>35</v>
      </c>
      <c r="BS229" s="33" t="s">
        <v>35</v>
      </c>
      <c r="BT229" s="33" t="s">
        <v>35</v>
      </c>
      <c r="BU229" s="33" t="s">
        <v>35</v>
      </c>
      <c r="BV229" s="22" t="s">
        <v>35</v>
      </c>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405" customFormat="true" ht="15" customHeight="true" x14ac:dyDescent="0.2">
      <c r="A230" s="121"/>
      <c r="B230" s="114"/>
      <c r="C230" s="102"/>
      <c r="D230" s="101"/>
      <c r="E230" s="101"/>
      <c r="F230" s="101"/>
      <c r="G230" s="100"/>
      <c r="H230" s="99"/>
      <c r="I230" s="101"/>
      <c r="J230" s="101"/>
      <c r="K230" s="101"/>
      <c r="L230" s="98"/>
      <c r="M230" s="102"/>
      <c r="N230" s="101"/>
      <c r="O230" s="101"/>
      <c r="P230" s="101"/>
      <c r="Q230" s="100"/>
      <c r="R230" s="99"/>
      <c r="S230" s="101"/>
      <c r="T230" s="101"/>
      <c r="U230" s="101"/>
      <c r="V230" s="98"/>
      <c r="W230" s="694"/>
      <c r="X230" s="694"/>
      <c r="Y230" s="694"/>
      <c r="Z230" s="694"/>
      <c r="AA230" s="694"/>
      <c r="AB230" s="694"/>
      <c r="AC230" s="694"/>
      <c r="AD230" s="694"/>
      <c r="AE230" s="694"/>
      <c r="AF230" s="694"/>
      <c r="AG230" s="694"/>
      <c r="AH230" s="694"/>
      <c r="AI230" s="694"/>
      <c r="AJ230" s="694"/>
      <c r="AK230" s="694"/>
      <c r="AL230" s="694"/>
      <c r="AM230" s="694"/>
      <c r="AN230" s="694"/>
      <c r="AO230" s="694"/>
      <c r="AP230" s="694"/>
      <c r="AQ230" s="694"/>
      <c r="AR230" s="694"/>
      <c r="AS230" s="694"/>
      <c r="AT230" s="694"/>
      <c r="AU230" s="694"/>
      <c r="AV230" s="694"/>
      <c r="AW230" s="694"/>
      <c r="AX230" s="694"/>
      <c r="AY230" s="694"/>
      <c r="AZ230" s="312"/>
      <c r="BA230" s="816"/>
      <c r="BB230" s="492" t="s">
        <v>93</v>
      </c>
      <c r="BC230" s="37" t="s">
        <v>35</v>
      </c>
      <c r="BD230" s="33" t="s">
        <v>35</v>
      </c>
      <c r="BE230" s="33" t="s">
        <v>35</v>
      </c>
      <c r="BF230" s="33" t="s">
        <v>35</v>
      </c>
      <c r="BG230" s="28" t="s">
        <v>35</v>
      </c>
      <c r="BH230" s="37" t="s">
        <v>35</v>
      </c>
      <c r="BI230" s="33" t="s">
        <v>35</v>
      </c>
      <c r="BJ230" s="33" t="s">
        <v>35</v>
      </c>
      <c r="BK230" s="33" t="s">
        <v>35</v>
      </c>
      <c r="BL230" s="28" t="s">
        <v>35</v>
      </c>
      <c r="BM230" s="37" t="s">
        <v>35</v>
      </c>
      <c r="BN230" s="33" t="s">
        <v>35</v>
      </c>
      <c r="BO230" s="33" t="s">
        <v>35</v>
      </c>
      <c r="BP230" s="33" t="s">
        <v>35</v>
      </c>
      <c r="BQ230" s="28" t="s">
        <v>35</v>
      </c>
      <c r="BR230" s="37" t="s">
        <v>35</v>
      </c>
      <c r="BS230" s="33" t="s">
        <v>35</v>
      </c>
      <c r="BT230" s="33" t="s">
        <v>35</v>
      </c>
      <c r="BU230" s="33" t="s">
        <v>35</v>
      </c>
      <c r="BV230" s="22" t="s">
        <v>35</v>
      </c>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405" customFormat="true" ht="15" customHeight="true" x14ac:dyDescent="0.2">
      <c r="A231" s="121"/>
      <c r="B231" s="114"/>
      <c r="C231" s="133"/>
      <c r="D231" s="132"/>
      <c r="E231" s="132"/>
      <c r="F231" s="132"/>
      <c r="G231" s="122"/>
      <c r="H231" s="125"/>
      <c r="I231" s="132"/>
      <c r="J231" s="132"/>
      <c r="K231" s="132"/>
      <c r="L231" s="128"/>
      <c r="M231" s="133"/>
      <c r="N231" s="132"/>
      <c r="O231" s="132"/>
      <c r="P231" s="132"/>
      <c r="Q231" s="122"/>
      <c r="R231" s="125"/>
      <c r="S231" s="132"/>
      <c r="T231" s="132"/>
      <c r="U231" s="132"/>
      <c r="V231" s="128"/>
      <c r="W231" s="694"/>
      <c r="X231" s="694"/>
      <c r="Y231" s="694"/>
      <c r="Z231" s="694"/>
      <c r="AA231" s="694"/>
      <c r="AB231" s="694"/>
      <c r="AC231" s="694"/>
      <c r="AD231" s="694"/>
      <c r="AE231" s="694"/>
      <c r="AF231" s="694"/>
      <c r="AG231" s="694"/>
      <c r="AH231" s="694"/>
      <c r="AI231" s="694"/>
      <c r="AJ231" s="694"/>
      <c r="AK231" s="694"/>
      <c r="AL231" s="694"/>
      <c r="AM231" s="694"/>
      <c r="AN231" s="694"/>
      <c r="AO231" s="694"/>
      <c r="AP231" s="694"/>
      <c r="AQ231" s="694"/>
      <c r="AR231" s="694"/>
      <c r="AS231" s="694"/>
      <c r="AT231" s="694"/>
      <c r="AU231" s="694"/>
      <c r="AV231" s="694"/>
      <c r="AW231" s="694"/>
      <c r="AX231" s="694"/>
      <c r="AY231" s="694"/>
      <c r="AZ231" s="312"/>
      <c r="BA231" s="407"/>
      <c r="BB231" s="492"/>
      <c r="BC231" s="381"/>
      <c r="BD231" s="373"/>
      <c r="BE231" s="373"/>
      <c r="BF231" s="373"/>
      <c r="BG231" s="385"/>
      <c r="BH231" s="381"/>
      <c r="BI231" s="373"/>
      <c r="BJ231" s="373"/>
      <c r="BK231" s="373"/>
      <c r="BL231" s="385"/>
      <c r="BM231" s="381"/>
      <c r="BN231" s="373"/>
      <c r="BO231" s="373"/>
      <c r="BP231" s="373"/>
      <c r="BQ231" s="385"/>
      <c r="BR231" s="381"/>
      <c r="BS231" s="373"/>
      <c r="BT231" s="373"/>
      <c r="BU231" s="373"/>
      <c r="BV231" s="374"/>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405" customFormat="true" ht="15" customHeight="true" x14ac:dyDescent="0.2">
      <c r="A232" s="121"/>
      <c r="B232" s="114"/>
      <c r="C232" s="133"/>
      <c r="D232" s="132"/>
      <c r="E232" s="132"/>
      <c r="F232" s="132"/>
      <c r="G232" s="122"/>
      <c r="H232" s="125"/>
      <c r="I232" s="132"/>
      <c r="J232" s="132"/>
      <c r="K232" s="132"/>
      <c r="L232" s="128"/>
      <c r="M232" s="133"/>
      <c r="N232" s="132"/>
      <c r="O232" s="132"/>
      <c r="P232" s="132"/>
      <c r="Q232" s="122"/>
      <c r="R232" s="125"/>
      <c r="S232" s="132"/>
      <c r="T232" s="132"/>
      <c r="U232" s="132"/>
      <c r="V232" s="128"/>
      <c r="W232" s="694"/>
      <c r="X232" s="694"/>
      <c r="Y232" s="694"/>
      <c r="Z232" s="694"/>
      <c r="AA232" s="694"/>
      <c r="AB232" s="694"/>
      <c r="AC232" s="694"/>
      <c r="AD232" s="694"/>
      <c r="AE232" s="694"/>
      <c r="AF232" s="694"/>
      <c r="AG232" s="694"/>
      <c r="AH232" s="694"/>
      <c r="AI232" s="694"/>
      <c r="AJ232" s="694"/>
      <c r="AK232" s="694"/>
      <c r="AL232" s="694"/>
      <c r="AM232" s="694"/>
      <c r="AN232" s="694"/>
      <c r="AO232" s="694"/>
      <c r="AP232" s="694"/>
      <c r="AQ232" s="694"/>
      <c r="AR232" s="694"/>
      <c r="AS232" s="694"/>
      <c r="AT232" s="694"/>
      <c r="AU232" s="694"/>
      <c r="AV232" s="694"/>
      <c r="AW232" s="694"/>
      <c r="AX232" s="694"/>
      <c r="AY232" s="694"/>
      <c r="AZ232" s="312"/>
      <c r="BA232" s="493"/>
      <c r="BB232" s="492"/>
      <c r="BC232" s="381"/>
      <c r="BD232" s="373"/>
      <c r="BE232" s="373"/>
      <c r="BF232" s="373"/>
      <c r="BG232" s="385"/>
      <c r="BH232" s="381"/>
      <c r="BI232" s="373"/>
      <c r="BJ232" s="373"/>
      <c r="BK232" s="373"/>
      <c r="BL232" s="385"/>
      <c r="BM232" s="381"/>
      <c r="BN232" s="373"/>
      <c r="BO232" s="373"/>
      <c r="BP232" s="373"/>
      <c r="BQ232" s="385"/>
      <c r="BR232" s="381"/>
      <c r="BS232" s="373"/>
      <c r="BT232" s="373"/>
      <c r="BU232" s="373"/>
      <c r="BV232" s="374"/>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405" customFormat="true" ht="15" customHeight="true" x14ac:dyDescent="0.2">
      <c r="A233" s="121"/>
      <c r="B233" s="114"/>
      <c r="C233" s="65"/>
      <c r="D233" s="64"/>
      <c r="E233" s="64"/>
      <c r="F233" s="64"/>
      <c r="G233" s="63"/>
      <c r="H233" s="62"/>
      <c r="I233" s="64"/>
      <c r="J233" s="64"/>
      <c r="K233" s="64"/>
      <c r="L233" s="61"/>
      <c r="M233" s="65"/>
      <c r="N233" s="64"/>
      <c r="O233" s="64"/>
      <c r="P233" s="64"/>
      <c r="Q233" s="63"/>
      <c r="R233" s="62"/>
      <c r="S233" s="64"/>
      <c r="T233" s="64"/>
      <c r="U233" s="64"/>
      <c r="V233" s="61"/>
      <c r="W233" s="694"/>
      <c r="X233" s="694"/>
      <c r="Y233" s="694"/>
      <c r="Z233" s="694"/>
      <c r="AA233" s="694"/>
      <c r="AB233" s="694"/>
      <c r="AC233" s="694"/>
      <c r="AD233" s="694"/>
      <c r="AE233" s="694"/>
      <c r="AF233" s="694"/>
      <c r="AG233" s="694"/>
      <c r="AH233" s="694"/>
      <c r="AI233" s="694"/>
      <c r="AJ233" s="694"/>
      <c r="AK233" s="694"/>
      <c r="AL233" s="694"/>
      <c r="AM233" s="694"/>
      <c r="AN233" s="694"/>
      <c r="AO233" s="694"/>
      <c r="AP233" s="694"/>
      <c r="AQ233" s="694"/>
      <c r="AR233" s="694"/>
      <c r="AS233" s="694"/>
      <c r="AT233" s="694"/>
      <c r="AU233" s="694"/>
      <c r="AV233" s="694"/>
      <c r="AW233" s="694"/>
      <c r="AX233" s="694"/>
      <c r="AY233" s="694"/>
      <c r="AZ233" s="312"/>
      <c r="BA233" s="493"/>
      <c r="BB233" s="492"/>
      <c r="BC233" s="381"/>
      <c r="BD233" s="373"/>
      <c r="BE233" s="373"/>
      <c r="BF233" s="373"/>
      <c r="BG233" s="385"/>
      <c r="BH233" s="381"/>
      <c r="BI233" s="373"/>
      <c r="BJ233" s="373"/>
      <c r="BK233" s="373"/>
      <c r="BL233" s="385"/>
      <c r="BM233" s="381"/>
      <c r="BN233" s="373"/>
      <c r="BO233" s="373"/>
      <c r="BP233" s="373"/>
      <c r="BQ233" s="385"/>
      <c r="BR233" s="381"/>
      <c r="BS233" s="373"/>
      <c r="BT233" s="373"/>
      <c r="BU233" s="373"/>
      <c r="BV233" s="374"/>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405" customFormat="true" ht="15" customHeight="true" x14ac:dyDescent="0.2">
      <c r="A234" s="121"/>
      <c r="B234" s="114"/>
      <c r="C234" s="65"/>
      <c r="D234" s="64"/>
      <c r="E234" s="64"/>
      <c r="F234" s="64"/>
      <c r="G234" s="63"/>
      <c r="H234" s="62"/>
      <c r="I234" s="64"/>
      <c r="J234" s="64"/>
      <c r="K234" s="64"/>
      <c r="L234" s="61"/>
      <c r="M234" s="65"/>
      <c r="N234" s="64"/>
      <c r="O234" s="64"/>
      <c r="P234" s="64"/>
      <c r="Q234" s="63"/>
      <c r="R234" s="62"/>
      <c r="S234" s="64"/>
      <c r="T234" s="64"/>
      <c r="U234" s="64"/>
      <c r="V234" s="61"/>
      <c r="W234" s="694"/>
      <c r="X234" s="694"/>
      <c r="Y234" s="694"/>
      <c r="Z234" s="694"/>
      <c r="AA234" s="694"/>
      <c r="AB234" s="694"/>
      <c r="AC234" s="694"/>
      <c r="AD234" s="694"/>
      <c r="AE234" s="694"/>
      <c r="AF234" s="694"/>
      <c r="AG234" s="694"/>
      <c r="AH234" s="694"/>
      <c r="AI234" s="694"/>
      <c r="AJ234" s="694"/>
      <c r="AK234" s="694"/>
      <c r="AL234" s="694"/>
      <c r="AM234" s="694"/>
      <c r="AN234" s="694"/>
      <c r="AO234" s="694"/>
      <c r="AP234" s="694"/>
      <c r="AQ234" s="694"/>
      <c r="AR234" s="694"/>
      <c r="AS234" s="694"/>
      <c r="AT234" s="694"/>
      <c r="AU234" s="694"/>
      <c r="AV234" s="694"/>
      <c r="AW234" s="694"/>
      <c r="AX234" s="694"/>
      <c r="AY234" s="694"/>
      <c r="AZ234" s="312"/>
      <c r="BA234" s="493"/>
      <c r="BB234" s="492"/>
      <c r="BC234" s="381"/>
      <c r="BD234" s="373"/>
      <c r="BE234" s="373"/>
      <c r="BF234" s="373"/>
      <c r="BG234" s="385"/>
      <c r="BH234" s="381"/>
      <c r="BI234" s="373"/>
      <c r="BJ234" s="373"/>
      <c r="BK234" s="373"/>
      <c r="BL234" s="385"/>
      <c r="BM234" s="381"/>
      <c r="BN234" s="373"/>
      <c r="BO234" s="373"/>
      <c r="BP234" s="373"/>
      <c r="BQ234" s="385"/>
      <c r="BR234" s="381"/>
      <c r="BS234" s="373"/>
      <c r="BT234" s="373"/>
      <c r="BU234" s="373"/>
      <c r="BV234" s="374"/>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405" customFormat="true" ht="15" customHeight="true" x14ac:dyDescent="0.2">
      <c r="A235" s="121"/>
      <c r="B235" s="114"/>
      <c r="C235" s="65"/>
      <c r="D235" s="64"/>
      <c r="E235" s="64"/>
      <c r="F235" s="64"/>
      <c r="G235" s="63"/>
      <c r="H235" s="62"/>
      <c r="I235" s="64"/>
      <c r="J235" s="64"/>
      <c r="K235" s="64"/>
      <c r="L235" s="61"/>
      <c r="M235" s="65"/>
      <c r="N235" s="64"/>
      <c r="O235" s="64"/>
      <c r="P235" s="64"/>
      <c r="Q235" s="63"/>
      <c r="R235" s="62"/>
      <c r="S235" s="64"/>
      <c r="T235" s="64"/>
      <c r="U235" s="64"/>
      <c r="V235" s="61"/>
      <c r="W235" s="694"/>
      <c r="X235" s="694"/>
      <c r="Y235" s="694"/>
      <c r="Z235" s="694"/>
      <c r="AA235" s="694"/>
      <c r="AB235" s="694"/>
      <c r="AC235" s="694"/>
      <c r="AD235" s="694"/>
      <c r="AE235" s="694"/>
      <c r="AF235" s="694"/>
      <c r="AG235" s="694"/>
      <c r="AH235" s="694"/>
      <c r="AI235" s="694"/>
      <c r="AJ235" s="694"/>
      <c r="AK235" s="694"/>
      <c r="AL235" s="694"/>
      <c r="AM235" s="694"/>
      <c r="AN235" s="694"/>
      <c r="AO235" s="694"/>
      <c r="AP235" s="694"/>
      <c r="AQ235" s="694"/>
      <c r="AR235" s="694"/>
      <c r="AS235" s="694"/>
      <c r="AT235" s="694"/>
      <c r="AU235" s="694"/>
      <c r="AV235" s="694"/>
      <c r="AW235" s="694"/>
      <c r="AX235" s="694"/>
      <c r="AY235" s="694"/>
      <c r="AZ235" s="312"/>
      <c r="BA235" s="493"/>
      <c r="BB235" s="492"/>
      <c r="BC235" s="381"/>
      <c r="BD235" s="373"/>
      <c r="BE235" s="373"/>
      <c r="BF235" s="373"/>
      <c r="BG235" s="385"/>
      <c r="BH235" s="381"/>
      <c r="BI235" s="373"/>
      <c r="BJ235" s="373"/>
      <c r="BK235" s="373"/>
      <c r="BL235" s="385"/>
      <c r="BM235" s="381"/>
      <c r="BN235" s="373"/>
      <c r="BO235" s="373"/>
      <c r="BP235" s="373"/>
      <c r="BQ235" s="385"/>
      <c r="BR235" s="381"/>
      <c r="BS235" s="373"/>
      <c r="BT235" s="373"/>
      <c r="BU235" s="373"/>
      <c r="BV235" s="374"/>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405" customFormat="true" ht="15" customHeight="true" x14ac:dyDescent="0.2">
      <c r="A236" s="121"/>
      <c r="B236" s="114"/>
      <c r="C236" s="65"/>
      <c r="D236" s="64"/>
      <c r="E236" s="64"/>
      <c r="F236" s="64"/>
      <c r="G236" s="63"/>
      <c r="H236" s="62"/>
      <c r="I236" s="64"/>
      <c r="J236" s="64"/>
      <c r="K236" s="64"/>
      <c r="L236" s="61"/>
      <c r="M236" s="65"/>
      <c r="N236" s="64"/>
      <c r="O236" s="64"/>
      <c r="P236" s="64"/>
      <c r="Q236" s="63"/>
      <c r="R236" s="62"/>
      <c r="S236" s="64"/>
      <c r="T236" s="64"/>
      <c r="U236" s="64"/>
      <c r="V236" s="61"/>
      <c r="W236" s="694"/>
      <c r="X236" s="694"/>
      <c r="Y236" s="694"/>
      <c r="Z236" s="694"/>
      <c r="AA236" s="694"/>
      <c r="AB236" s="694"/>
      <c r="AC236" s="694"/>
      <c r="AD236" s="694"/>
      <c r="AE236" s="694"/>
      <c r="AF236" s="694"/>
      <c r="AG236" s="694"/>
      <c r="AH236" s="694"/>
      <c r="AI236" s="694"/>
      <c r="AJ236" s="694"/>
      <c r="AK236" s="694"/>
      <c r="AL236" s="694"/>
      <c r="AM236" s="694"/>
      <c r="AN236" s="694"/>
      <c r="AO236" s="694"/>
      <c r="AP236" s="694"/>
      <c r="AQ236" s="694"/>
      <c r="AR236" s="694"/>
      <c r="AS236" s="694"/>
      <c r="AT236" s="694"/>
      <c r="AU236" s="694"/>
      <c r="AV236" s="694"/>
      <c r="AW236" s="694"/>
      <c r="AX236" s="694"/>
      <c r="AY236" s="694"/>
      <c r="AZ236" s="312"/>
      <c r="BA236" s="493"/>
      <c r="BB236" s="492"/>
      <c r="BC236" s="381"/>
      <c r="BD236" s="373"/>
      <c r="BE236" s="373"/>
      <c r="BF236" s="373"/>
      <c r="BG236" s="385"/>
      <c r="BH236" s="381"/>
      <c r="BI236" s="373"/>
      <c r="BJ236" s="373"/>
      <c r="BK236" s="373"/>
      <c r="BL236" s="385"/>
      <c r="BM236" s="381"/>
      <c r="BN236" s="373"/>
      <c r="BO236" s="373"/>
      <c r="BP236" s="373"/>
      <c r="BQ236" s="385"/>
      <c r="BR236" s="381"/>
      <c r="BS236" s="373"/>
      <c r="BT236" s="373"/>
      <c r="BU236" s="373"/>
      <c r="BV236" s="374"/>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405" customFormat="true" ht="15" customHeight="true" x14ac:dyDescent="0.2">
      <c r="A237" s="121"/>
      <c r="B237" s="114"/>
      <c r="C237" s="65"/>
      <c r="D237" s="64"/>
      <c r="E237" s="64"/>
      <c r="F237" s="64"/>
      <c r="G237" s="63"/>
      <c r="H237" s="62"/>
      <c r="I237" s="64"/>
      <c r="J237" s="64"/>
      <c r="K237" s="64"/>
      <c r="L237" s="61"/>
      <c r="M237" s="65"/>
      <c r="N237" s="64"/>
      <c r="O237" s="64"/>
      <c r="P237" s="64"/>
      <c r="Q237" s="63"/>
      <c r="R237" s="62"/>
      <c r="S237" s="64"/>
      <c r="T237" s="64"/>
      <c r="U237" s="64"/>
      <c r="V237" s="61"/>
      <c r="W237" s="694"/>
      <c r="X237" s="694"/>
      <c r="Y237" s="694"/>
      <c r="Z237" s="694"/>
      <c r="AA237" s="694"/>
      <c r="AB237" s="694"/>
      <c r="AC237" s="694"/>
      <c r="AD237" s="694"/>
      <c r="AE237" s="694"/>
      <c r="AF237" s="694"/>
      <c r="AG237" s="694"/>
      <c r="AH237" s="694"/>
      <c r="AI237" s="694"/>
      <c r="AJ237" s="694"/>
      <c r="AK237" s="694"/>
      <c r="AL237" s="694"/>
      <c r="AM237" s="694"/>
      <c r="AN237" s="694"/>
      <c r="AO237" s="694"/>
      <c r="AP237" s="694"/>
      <c r="AQ237" s="694"/>
      <c r="AR237" s="694"/>
      <c r="AS237" s="694"/>
      <c r="AT237" s="694"/>
      <c r="AU237" s="694"/>
      <c r="AV237" s="694"/>
      <c r="AW237" s="694"/>
      <c r="AX237" s="694"/>
      <c r="AY237" s="694"/>
      <c r="AZ237" s="312"/>
      <c r="BA237" s="493"/>
      <c r="BB237" s="492"/>
      <c r="BC237" s="381"/>
      <c r="BD237" s="373"/>
      <c r="BE237" s="373"/>
      <c r="BF237" s="373"/>
      <c r="BG237" s="385"/>
      <c r="BH237" s="381"/>
      <c r="BI237" s="373"/>
      <c r="BJ237" s="373"/>
      <c r="BK237" s="373"/>
      <c r="BL237" s="385"/>
      <c r="BM237" s="381"/>
      <c r="BN237" s="373"/>
      <c r="BO237" s="373"/>
      <c r="BP237" s="373"/>
      <c r="BQ237" s="385"/>
      <c r="BR237" s="381"/>
      <c r="BS237" s="373"/>
      <c r="BT237" s="373"/>
      <c r="BU237" s="373"/>
      <c r="BV237" s="374"/>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405" customFormat="true" ht="15" customHeight="true" x14ac:dyDescent="0.2">
      <c r="A238" s="121"/>
      <c r="B238" s="114"/>
      <c r="C238" s="65"/>
      <c r="D238" s="64"/>
      <c r="E238" s="64"/>
      <c r="F238" s="64"/>
      <c r="G238" s="63"/>
      <c r="H238" s="62"/>
      <c r="I238" s="64"/>
      <c r="J238" s="64"/>
      <c r="K238" s="64"/>
      <c r="L238" s="61"/>
      <c r="M238" s="65"/>
      <c r="N238" s="64"/>
      <c r="O238" s="64"/>
      <c r="P238" s="64"/>
      <c r="Q238" s="63"/>
      <c r="R238" s="62"/>
      <c r="S238" s="64"/>
      <c r="T238" s="64"/>
      <c r="U238" s="64"/>
      <c r="V238" s="61"/>
      <c r="W238" s="694"/>
      <c r="X238" s="694"/>
      <c r="Y238" s="694"/>
      <c r="Z238" s="694"/>
      <c r="AA238" s="694"/>
      <c r="AB238" s="694"/>
      <c r="AC238" s="694"/>
      <c r="AD238" s="694"/>
      <c r="AE238" s="694"/>
      <c r="AF238" s="694"/>
      <c r="AG238" s="694"/>
      <c r="AH238" s="694"/>
      <c r="AI238" s="694"/>
      <c r="AJ238" s="694"/>
      <c r="AK238" s="694"/>
      <c r="AL238" s="694"/>
      <c r="AM238" s="694"/>
      <c r="AN238" s="694"/>
      <c r="AO238" s="694"/>
      <c r="AP238" s="694"/>
      <c r="AQ238" s="694"/>
      <c r="AR238" s="694"/>
      <c r="AS238" s="694"/>
      <c r="AT238" s="694"/>
      <c r="AU238" s="694"/>
      <c r="AV238" s="694"/>
      <c r="AW238" s="694"/>
      <c r="AX238" s="694"/>
      <c r="AY238" s="694"/>
      <c r="AZ238" s="312"/>
      <c r="BA238" s="493"/>
      <c r="BB238" s="492"/>
      <c r="BC238" s="381"/>
      <c r="BD238" s="373"/>
      <c r="BE238" s="373"/>
      <c r="BF238" s="373"/>
      <c r="BG238" s="385"/>
      <c r="BH238" s="381"/>
      <c r="BI238" s="373"/>
      <c r="BJ238" s="373"/>
      <c r="BK238" s="373"/>
      <c r="BL238" s="385"/>
      <c r="BM238" s="381"/>
      <c r="BN238" s="373"/>
      <c r="BO238" s="373"/>
      <c r="BP238" s="373"/>
      <c r="BQ238" s="385"/>
      <c r="BR238" s="381"/>
      <c r="BS238" s="373"/>
      <c r="BT238" s="373"/>
      <c r="BU238" s="373"/>
      <c r="BV238" s="374"/>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405" customFormat="true" ht="15" customHeight="true" x14ac:dyDescent="0.2">
      <c r="A239" s="121"/>
      <c r="B239" s="114"/>
      <c r="C239" s="65"/>
      <c r="D239" s="64"/>
      <c r="E239" s="64"/>
      <c r="F239" s="64"/>
      <c r="G239" s="63"/>
      <c r="H239" s="62"/>
      <c r="I239" s="64"/>
      <c r="J239" s="64"/>
      <c r="K239" s="64"/>
      <c r="L239" s="61"/>
      <c r="M239" s="65"/>
      <c r="N239" s="64"/>
      <c r="O239" s="64"/>
      <c r="P239" s="64"/>
      <c r="Q239" s="63"/>
      <c r="R239" s="62"/>
      <c r="S239" s="64"/>
      <c r="T239" s="64"/>
      <c r="U239" s="64"/>
      <c r="V239" s="61"/>
      <c r="W239" s="694"/>
      <c r="X239" s="694"/>
      <c r="Y239" s="694"/>
      <c r="Z239" s="694"/>
      <c r="AA239" s="694"/>
      <c r="AB239" s="694"/>
      <c r="AC239" s="694"/>
      <c r="AD239" s="694"/>
      <c r="AE239" s="694"/>
      <c r="AF239" s="694"/>
      <c r="AG239" s="694"/>
      <c r="AH239" s="694"/>
      <c r="AI239" s="694"/>
      <c r="AJ239" s="694"/>
      <c r="AK239" s="694"/>
      <c r="AL239" s="694"/>
      <c r="AM239" s="694"/>
      <c r="AN239" s="694"/>
      <c r="AO239" s="694"/>
      <c r="AP239" s="694"/>
      <c r="AQ239" s="694"/>
      <c r="AR239" s="694"/>
      <c r="AS239" s="694"/>
      <c r="AT239" s="694"/>
      <c r="AU239" s="694"/>
      <c r="AV239" s="694"/>
      <c r="AW239" s="694"/>
      <c r="AX239" s="694"/>
      <c r="AY239" s="694"/>
      <c r="AZ239" s="312"/>
      <c r="BA239" s="493"/>
      <c r="BB239" s="492"/>
      <c r="BC239" s="381"/>
      <c r="BD239" s="373"/>
      <c r="BE239" s="373"/>
      <c r="BF239" s="373"/>
      <c r="BG239" s="385"/>
      <c r="BH239" s="381"/>
      <c r="BI239" s="373"/>
      <c r="BJ239" s="373"/>
      <c r="BK239" s="373"/>
      <c r="BL239" s="385"/>
      <c r="BM239" s="381"/>
      <c r="BN239" s="373"/>
      <c r="BO239" s="373"/>
      <c r="BP239" s="373"/>
      <c r="BQ239" s="385"/>
      <c r="BR239" s="381"/>
      <c r="BS239" s="373"/>
      <c r="BT239" s="373"/>
      <c r="BU239" s="373"/>
      <c r="BV239" s="374"/>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405" customFormat="true" ht="15" customHeight="true" x14ac:dyDescent="0.2">
      <c r="A240" s="121"/>
      <c r="B240" s="114"/>
      <c r="C240" s="65"/>
      <c r="D240" s="64"/>
      <c r="E240" s="64"/>
      <c r="F240" s="64"/>
      <c r="G240" s="63"/>
      <c r="H240" s="62"/>
      <c r="I240" s="64"/>
      <c r="J240" s="64"/>
      <c r="K240" s="64"/>
      <c r="L240" s="61"/>
      <c r="M240" s="65"/>
      <c r="N240" s="64"/>
      <c r="O240" s="64"/>
      <c r="P240" s="64"/>
      <c r="Q240" s="63"/>
      <c r="R240" s="62"/>
      <c r="S240" s="64"/>
      <c r="T240" s="64"/>
      <c r="U240" s="64"/>
      <c r="V240" s="61"/>
      <c r="W240" s="694"/>
      <c r="X240" s="694"/>
      <c r="Y240" s="694"/>
      <c r="Z240" s="694"/>
      <c r="AA240" s="694"/>
      <c r="AB240" s="694"/>
      <c r="AC240" s="694"/>
      <c r="AD240" s="694"/>
      <c r="AE240" s="694"/>
      <c r="AF240" s="694"/>
      <c r="AG240" s="694"/>
      <c r="AH240" s="694"/>
      <c r="AI240" s="694"/>
      <c r="AJ240" s="694"/>
      <c r="AK240" s="694"/>
      <c r="AL240" s="694"/>
      <c r="AM240" s="694"/>
      <c r="AN240" s="694"/>
      <c r="AO240" s="694"/>
      <c r="AP240" s="694"/>
      <c r="AQ240" s="694"/>
      <c r="AR240" s="694"/>
      <c r="AS240" s="694"/>
      <c r="AT240" s="694"/>
      <c r="AU240" s="694"/>
      <c r="AV240" s="694"/>
      <c r="AW240" s="694"/>
      <c r="AX240" s="694"/>
      <c r="AY240" s="694"/>
      <c r="AZ240" s="312"/>
      <c r="BA240" s="493"/>
      <c r="BB240" s="492"/>
      <c r="BC240" s="381"/>
      <c r="BD240" s="373"/>
      <c r="BE240" s="373"/>
      <c r="BF240" s="373"/>
      <c r="BG240" s="385"/>
      <c r="BH240" s="381"/>
      <c r="BI240" s="373"/>
      <c r="BJ240" s="373"/>
      <c r="BK240" s="373"/>
      <c r="BL240" s="385"/>
      <c r="BM240" s="381"/>
      <c r="BN240" s="373"/>
      <c r="BO240" s="373"/>
      <c r="BP240" s="373"/>
      <c r="BQ240" s="385"/>
      <c r="BR240" s="381"/>
      <c r="BS240" s="373"/>
      <c r="BT240" s="373"/>
      <c r="BU240" s="373"/>
      <c r="BV240" s="374"/>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405" customFormat="true" ht="15" customHeight="true" x14ac:dyDescent="0.2">
      <c r="A241" s="121"/>
      <c r="B241" s="114"/>
      <c r="C241" s="65"/>
      <c r="D241" s="64"/>
      <c r="E241" s="64"/>
      <c r="F241" s="64"/>
      <c r="G241" s="63"/>
      <c r="H241" s="62"/>
      <c r="I241" s="64"/>
      <c r="J241" s="64"/>
      <c r="K241" s="64"/>
      <c r="L241" s="61"/>
      <c r="M241" s="65"/>
      <c r="N241" s="64"/>
      <c r="O241" s="64"/>
      <c r="P241" s="64"/>
      <c r="Q241" s="63"/>
      <c r="R241" s="62"/>
      <c r="S241" s="64"/>
      <c r="T241" s="64"/>
      <c r="U241" s="64"/>
      <c r="V241" s="61"/>
      <c r="W241" s="694"/>
      <c r="X241" s="694"/>
      <c r="Y241" s="694"/>
      <c r="Z241" s="694"/>
      <c r="AA241" s="694"/>
      <c r="AB241" s="694"/>
      <c r="AC241" s="694"/>
      <c r="AD241" s="694"/>
      <c r="AE241" s="694"/>
      <c r="AF241" s="694"/>
      <c r="AG241" s="694"/>
      <c r="AH241" s="694"/>
      <c r="AI241" s="694"/>
      <c r="AJ241" s="694"/>
      <c r="AK241" s="694"/>
      <c r="AL241" s="694"/>
      <c r="AM241" s="694"/>
      <c r="AN241" s="694"/>
      <c r="AO241" s="694"/>
      <c r="AP241" s="694"/>
      <c r="AQ241" s="694"/>
      <c r="AR241" s="694"/>
      <c r="AS241" s="694"/>
      <c r="AT241" s="694"/>
      <c r="AU241" s="694"/>
      <c r="AV241" s="694"/>
      <c r="AW241" s="694"/>
      <c r="AX241" s="694"/>
      <c r="AY241" s="694"/>
      <c r="AZ241" s="312"/>
      <c r="BA241" s="493"/>
      <c r="BB241" s="492"/>
      <c r="BC241" s="381"/>
      <c r="BD241" s="373"/>
      <c r="BE241" s="373"/>
      <c r="BF241" s="373"/>
      <c r="BG241" s="385"/>
      <c r="BH241" s="381"/>
      <c r="BI241" s="373"/>
      <c r="BJ241" s="373"/>
      <c r="BK241" s="373"/>
      <c r="BL241" s="385"/>
      <c r="BM241" s="381"/>
      <c r="BN241" s="373"/>
      <c r="BO241" s="373"/>
      <c r="BP241" s="373"/>
      <c r="BQ241" s="385"/>
      <c r="BR241" s="381"/>
      <c r="BS241" s="373"/>
      <c r="BT241" s="373"/>
      <c r="BU241" s="373"/>
      <c r="BV241" s="374"/>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405" customFormat="true" ht="15" customHeight="true" x14ac:dyDescent="0.2">
      <c r="A242" s="142"/>
      <c r="B242" s="113"/>
      <c r="C242" s="85"/>
      <c r="D242" s="92"/>
      <c r="E242" s="92"/>
      <c r="F242" s="92"/>
      <c r="G242" s="91"/>
      <c r="H242" s="84"/>
      <c r="I242" s="92"/>
      <c r="J242" s="92"/>
      <c r="K242" s="92"/>
      <c r="L242" s="83"/>
      <c r="M242" s="85"/>
      <c r="N242" s="92"/>
      <c r="O242" s="92"/>
      <c r="P242" s="92"/>
      <c r="Q242" s="91"/>
      <c r="R242" s="84"/>
      <c r="S242" s="92"/>
      <c r="T242" s="92"/>
      <c r="U242" s="92"/>
      <c r="V242" s="83"/>
      <c r="W242" s="694"/>
      <c r="X242" s="694"/>
      <c r="Y242" s="694"/>
      <c r="Z242" s="694"/>
      <c r="AA242" s="694"/>
      <c r="AB242" s="694"/>
      <c r="AC242" s="694"/>
      <c r="AD242" s="694"/>
      <c r="AE242" s="694"/>
      <c r="AF242" s="694"/>
      <c r="AG242" s="694"/>
      <c r="AH242" s="694"/>
      <c r="AI242" s="694"/>
      <c r="AJ242" s="694"/>
      <c r="AK242" s="694"/>
      <c r="AL242" s="694"/>
      <c r="AM242" s="694"/>
      <c r="AN242" s="694"/>
      <c r="AO242" s="694"/>
      <c r="AP242" s="694"/>
      <c r="AQ242" s="694"/>
      <c r="AR242" s="694"/>
      <c r="AS242" s="694"/>
      <c r="AT242" s="694"/>
      <c r="AU242" s="694"/>
      <c r="AV242" s="694"/>
      <c r="AW242" s="694"/>
      <c r="AX242" s="694"/>
      <c r="AY242" s="694"/>
      <c r="AZ242" s="312"/>
      <c r="BA242" s="493"/>
      <c r="BB242" s="492"/>
      <c r="BC242" s="381"/>
      <c r="BD242" s="373"/>
      <c r="BE242" s="373"/>
      <c r="BF242" s="373"/>
      <c r="BG242" s="385"/>
      <c r="BH242" s="381"/>
      <c r="BI242" s="373"/>
      <c r="BJ242" s="373"/>
      <c r="BK242" s="373"/>
      <c r="BL242" s="385"/>
      <c r="BM242" s="381"/>
      <c r="BN242" s="373"/>
      <c r="BO242" s="373"/>
      <c r="BP242" s="373"/>
      <c r="BQ242" s="385"/>
      <c r="BR242" s="381"/>
      <c r="BS242" s="373"/>
      <c r="BT242" s="373"/>
      <c r="BU242" s="373"/>
      <c r="BV242" s="374"/>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405" customFormat="true" ht="15" customHeight="true" x14ac:dyDescent="0.2">
      <c r="A243" s="142"/>
      <c r="B243" s="113"/>
      <c r="C243" s="85"/>
      <c r="D243" s="92"/>
      <c r="E243" s="92"/>
      <c r="F243" s="92"/>
      <c r="G243" s="91"/>
      <c r="H243" s="84"/>
      <c r="I243" s="92"/>
      <c r="J243" s="92"/>
      <c r="K243" s="92"/>
      <c r="L243" s="83"/>
      <c r="M243" s="85"/>
      <c r="N243" s="92"/>
      <c r="O243" s="92"/>
      <c r="P243" s="92"/>
      <c r="Q243" s="91"/>
      <c r="R243" s="84"/>
      <c r="S243" s="92"/>
      <c r="T243" s="92"/>
      <c r="U243" s="92"/>
      <c r="V243" s="83"/>
      <c r="W243" s="694"/>
      <c r="X243" s="694"/>
      <c r="Y243" s="694"/>
      <c r="Z243" s="694"/>
      <c r="AA243" s="694"/>
      <c r="AB243" s="694"/>
      <c r="AC243" s="694"/>
      <c r="AD243" s="694"/>
      <c r="AE243" s="694"/>
      <c r="AF243" s="694"/>
      <c r="AG243" s="694"/>
      <c r="AH243" s="694"/>
      <c r="AI243" s="694"/>
      <c r="AJ243" s="694"/>
      <c r="AK243" s="694"/>
      <c r="AL243" s="694"/>
      <c r="AM243" s="694"/>
      <c r="AN243" s="694"/>
      <c r="AO243" s="694"/>
      <c r="AP243" s="694"/>
      <c r="AQ243" s="694"/>
      <c r="AR243" s="694"/>
      <c r="AS243" s="694"/>
      <c r="AT243" s="694"/>
      <c r="AU243" s="694"/>
      <c r="AV243" s="694"/>
      <c r="AW243" s="694"/>
      <c r="AX243" s="694"/>
      <c r="AY243" s="694"/>
      <c r="AZ243" s="312"/>
      <c r="BA243" s="493"/>
      <c r="BB243" s="492"/>
      <c r="BC243" s="381"/>
      <c r="BD243" s="373"/>
      <c r="BE243" s="373"/>
      <c r="BF243" s="373"/>
      <c r="BG243" s="385"/>
      <c r="BH243" s="381"/>
      <c r="BI243" s="373"/>
      <c r="BJ243" s="373"/>
      <c r="BK243" s="373"/>
      <c r="BL243" s="385"/>
      <c r="BM243" s="381"/>
      <c r="BN243" s="373"/>
      <c r="BO243" s="373"/>
      <c r="BP243" s="373"/>
      <c r="BQ243" s="385"/>
      <c r="BR243" s="381"/>
      <c r="BS243" s="373"/>
      <c r="BT243" s="373"/>
      <c r="BU243" s="373"/>
      <c r="BV243" s="374"/>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405" customFormat="true" ht="15" customHeight="true" x14ac:dyDescent="0.2">
      <c r="A244" s="142"/>
      <c r="B244" s="113"/>
      <c r="C244" s="85"/>
      <c r="D244" s="92"/>
      <c r="E244" s="92"/>
      <c r="F244" s="92"/>
      <c r="G244" s="91"/>
      <c r="H244" s="84"/>
      <c r="I244" s="92"/>
      <c r="J244" s="92"/>
      <c r="K244" s="92"/>
      <c r="L244" s="83"/>
      <c r="M244" s="85"/>
      <c r="N244" s="92"/>
      <c r="O244" s="92"/>
      <c r="P244" s="92"/>
      <c r="Q244" s="91"/>
      <c r="R244" s="84"/>
      <c r="S244" s="92"/>
      <c r="T244" s="92"/>
      <c r="U244" s="92"/>
      <c r="V244" s="83"/>
      <c r="W244" s="694"/>
      <c r="X244" s="694"/>
      <c r="Y244" s="694"/>
      <c r="Z244" s="694"/>
      <c r="AA244" s="694"/>
      <c r="AB244" s="694"/>
      <c r="AC244" s="694"/>
      <c r="AD244" s="694"/>
      <c r="AE244" s="694"/>
      <c r="AF244" s="694"/>
      <c r="AG244" s="694"/>
      <c r="AH244" s="694"/>
      <c r="AI244" s="694"/>
      <c r="AJ244" s="694"/>
      <c r="AK244" s="694"/>
      <c r="AL244" s="694"/>
      <c r="AM244" s="694"/>
      <c r="AN244" s="694"/>
      <c r="AO244" s="694"/>
      <c r="AP244" s="694"/>
      <c r="AQ244" s="694"/>
      <c r="AR244" s="694"/>
      <c r="AS244" s="694"/>
      <c r="AT244" s="694"/>
      <c r="AU244" s="694"/>
      <c r="AV244" s="694"/>
      <c r="AW244" s="694"/>
      <c r="AX244" s="694"/>
      <c r="AY244" s="694"/>
      <c r="AZ244" s="312"/>
      <c r="BA244" s="493"/>
      <c r="BB244" s="492"/>
      <c r="BC244" s="381"/>
      <c r="BD244" s="373"/>
      <c r="BE244" s="373"/>
      <c r="BF244" s="373"/>
      <c r="BG244" s="385"/>
      <c r="BH244" s="381"/>
      <c r="BI244" s="373"/>
      <c r="BJ244" s="373"/>
      <c r="BK244" s="373"/>
      <c r="BL244" s="385"/>
      <c r="BM244" s="381"/>
      <c r="BN244" s="373"/>
      <c r="BO244" s="373"/>
      <c r="BP244" s="373"/>
      <c r="BQ244" s="385"/>
      <c r="BR244" s="381"/>
      <c r="BS244" s="373"/>
      <c r="BT244" s="373"/>
      <c r="BU244" s="373"/>
      <c r="BV244" s="374"/>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405" customFormat="true" ht="15" customHeight="true" x14ac:dyDescent="0.2">
      <c r="A245" s="142"/>
      <c r="B245" s="113"/>
      <c r="C245" s="85"/>
      <c r="D245" s="92"/>
      <c r="E245" s="92"/>
      <c r="F245" s="92"/>
      <c r="G245" s="91"/>
      <c r="H245" s="84"/>
      <c r="I245" s="92"/>
      <c r="J245" s="92"/>
      <c r="K245" s="92"/>
      <c r="L245" s="83"/>
      <c r="M245" s="85"/>
      <c r="N245" s="92"/>
      <c r="O245" s="92"/>
      <c r="P245" s="92"/>
      <c r="Q245" s="91"/>
      <c r="R245" s="84"/>
      <c r="S245" s="92"/>
      <c r="T245" s="92"/>
      <c r="U245" s="92"/>
      <c r="V245" s="83"/>
      <c r="W245" s="694"/>
      <c r="X245" s="694"/>
      <c r="Y245" s="694"/>
      <c r="Z245" s="694"/>
      <c r="AA245" s="694"/>
      <c r="AB245" s="694"/>
      <c r="AC245" s="694"/>
      <c r="AD245" s="694"/>
      <c r="AE245" s="694"/>
      <c r="AF245" s="694"/>
      <c r="AG245" s="694"/>
      <c r="AH245" s="694"/>
      <c r="AI245" s="694"/>
      <c r="AJ245" s="694"/>
      <c r="AK245" s="694"/>
      <c r="AL245" s="694"/>
      <c r="AM245" s="694"/>
      <c r="AN245" s="694"/>
      <c r="AO245" s="694"/>
      <c r="AP245" s="694"/>
      <c r="AQ245" s="694"/>
      <c r="AR245" s="694"/>
      <c r="AS245" s="694"/>
      <c r="AT245" s="694"/>
      <c r="AU245" s="694"/>
      <c r="AV245" s="694"/>
      <c r="AW245" s="694"/>
      <c r="AX245" s="694"/>
      <c r="AY245" s="694"/>
      <c r="AZ245" s="312"/>
      <c r="BA245" s="493"/>
      <c r="BB245" s="492"/>
      <c r="BC245" s="381"/>
      <c r="BD245" s="373"/>
      <c r="BE245" s="373"/>
      <c r="BF245" s="373"/>
      <c r="BG245" s="385"/>
      <c r="BH245" s="381"/>
      <c r="BI245" s="373"/>
      <c r="BJ245" s="373"/>
      <c r="BK245" s="373"/>
      <c r="BL245" s="385"/>
      <c r="BM245" s="381"/>
      <c r="BN245" s="373"/>
      <c r="BO245" s="373"/>
      <c r="BP245" s="373"/>
      <c r="BQ245" s="385"/>
      <c r="BR245" s="381"/>
      <c r="BS245" s="373"/>
      <c r="BT245" s="373"/>
      <c r="BU245" s="373"/>
      <c r="BV245" s="374"/>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405" customFormat="true" ht="15" customHeight="true" x14ac:dyDescent="0.2">
      <c r="A246" s="142"/>
      <c r="B246" s="113"/>
      <c r="C246" s="85"/>
      <c r="D246" s="92"/>
      <c r="E246" s="92"/>
      <c r="F246" s="92"/>
      <c r="G246" s="91"/>
      <c r="H246" s="84"/>
      <c r="I246" s="92"/>
      <c r="J246" s="92"/>
      <c r="K246" s="92"/>
      <c r="L246" s="83"/>
      <c r="M246" s="85"/>
      <c r="N246" s="92"/>
      <c r="O246" s="92"/>
      <c r="P246" s="92"/>
      <c r="Q246" s="91"/>
      <c r="R246" s="84"/>
      <c r="S246" s="92"/>
      <c r="T246" s="92"/>
      <c r="U246" s="92"/>
      <c r="V246" s="83"/>
      <c r="W246" s="694"/>
      <c r="X246" s="694"/>
      <c r="Y246" s="694"/>
      <c r="Z246" s="694"/>
      <c r="AA246" s="694"/>
      <c r="AB246" s="694"/>
      <c r="AC246" s="694"/>
      <c r="AD246" s="694"/>
      <c r="AE246" s="694"/>
      <c r="AF246" s="694"/>
      <c r="AG246" s="694"/>
      <c r="AH246" s="694"/>
      <c r="AI246" s="694"/>
      <c r="AJ246" s="694"/>
      <c r="AK246" s="694"/>
      <c r="AL246" s="694"/>
      <c r="AM246" s="694"/>
      <c r="AN246" s="694"/>
      <c r="AO246" s="694"/>
      <c r="AP246" s="694"/>
      <c r="AQ246" s="694"/>
      <c r="AR246" s="694"/>
      <c r="AS246" s="694"/>
      <c r="AT246" s="694"/>
      <c r="AU246" s="694"/>
      <c r="AV246" s="694"/>
      <c r="AW246" s="694"/>
      <c r="AX246" s="694"/>
      <c r="AY246" s="694"/>
      <c r="AZ246" s="312"/>
      <c r="BA246" s="493"/>
      <c r="BB246" s="492"/>
      <c r="BC246" s="381"/>
      <c r="BD246" s="373"/>
      <c r="BE246" s="373"/>
      <c r="BF246" s="373"/>
      <c r="BG246" s="385"/>
      <c r="BH246" s="381"/>
      <c r="BI246" s="373"/>
      <c r="BJ246" s="373"/>
      <c r="BK246" s="373"/>
      <c r="BL246" s="385"/>
      <c r="BM246" s="381"/>
      <c r="BN246" s="373"/>
      <c r="BO246" s="373"/>
      <c r="BP246" s="373"/>
      <c r="BQ246" s="385"/>
      <c r="BR246" s="381"/>
      <c r="BS246" s="373"/>
      <c r="BT246" s="373"/>
      <c r="BU246" s="373"/>
      <c r="BV246" s="374"/>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405" customFormat="true" ht="15" customHeight="true" x14ac:dyDescent="0.2">
      <c r="A247" s="142"/>
      <c r="B247" s="113"/>
      <c r="C247" s="85"/>
      <c r="D247" s="92"/>
      <c r="E247" s="92"/>
      <c r="F247" s="92"/>
      <c r="G247" s="91"/>
      <c r="H247" s="84"/>
      <c r="I247" s="92"/>
      <c r="J247" s="92"/>
      <c r="K247" s="92"/>
      <c r="L247" s="83"/>
      <c r="M247" s="85"/>
      <c r="N247" s="92"/>
      <c r="O247" s="92"/>
      <c r="P247" s="92"/>
      <c r="Q247" s="91"/>
      <c r="R247" s="84"/>
      <c r="S247" s="92"/>
      <c r="T247" s="92"/>
      <c r="U247" s="92"/>
      <c r="V247" s="83"/>
      <c r="W247" s="694"/>
      <c r="X247" s="694"/>
      <c r="Y247" s="694"/>
      <c r="Z247" s="694"/>
      <c r="AA247" s="694"/>
      <c r="AB247" s="694"/>
      <c r="AC247" s="694"/>
      <c r="AD247" s="694"/>
      <c r="AE247" s="694"/>
      <c r="AF247" s="694"/>
      <c r="AG247" s="694"/>
      <c r="AH247" s="694"/>
      <c r="AI247" s="694"/>
      <c r="AJ247" s="694"/>
      <c r="AK247" s="694"/>
      <c r="AL247" s="694"/>
      <c r="AM247" s="694"/>
      <c r="AN247" s="694"/>
      <c r="AO247" s="694"/>
      <c r="AP247" s="694"/>
      <c r="AQ247" s="694"/>
      <c r="AR247" s="694"/>
      <c r="AS247" s="694"/>
      <c r="AT247" s="694"/>
      <c r="AU247" s="694"/>
      <c r="AV247" s="694"/>
      <c r="AW247" s="694"/>
      <c r="AX247" s="694"/>
      <c r="AY247" s="694"/>
      <c r="AZ247" s="312"/>
      <c r="BA247" s="493"/>
      <c r="BB247" s="492"/>
      <c r="BC247" s="381"/>
      <c r="BD247" s="373"/>
      <c r="BE247" s="373"/>
      <c r="BF247" s="373"/>
      <c r="BG247" s="385"/>
      <c r="BH247" s="381"/>
      <c r="BI247" s="373"/>
      <c r="BJ247" s="373"/>
      <c r="BK247" s="373"/>
      <c r="BL247" s="385"/>
      <c r="BM247" s="381"/>
      <c r="BN247" s="373"/>
      <c r="BO247" s="373"/>
      <c r="BP247" s="373"/>
      <c r="BQ247" s="385"/>
      <c r="BR247" s="381"/>
      <c r="BS247" s="373"/>
      <c r="BT247" s="373"/>
      <c r="BU247" s="373"/>
      <c r="BV247" s="374"/>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405" customFormat="true" ht="15" customHeight="true" x14ac:dyDescent="0.2">
      <c r="A248" s="140"/>
      <c r="B248" s="108"/>
      <c r="C248" s="60"/>
      <c r="D248" s="72"/>
      <c r="E248" s="72"/>
      <c r="F248" s="72"/>
      <c r="G248" s="71"/>
      <c r="H248" s="59"/>
      <c r="I248" s="72"/>
      <c r="J248" s="72"/>
      <c r="K248" s="72"/>
      <c r="L248" s="58"/>
      <c r="M248" s="60"/>
      <c r="N248" s="72"/>
      <c r="O248" s="72"/>
      <c r="P248" s="72"/>
      <c r="Q248" s="71"/>
      <c r="R248" s="59"/>
      <c r="S248" s="72"/>
      <c r="T248" s="72"/>
      <c r="U248" s="72"/>
      <c r="V248" s="58"/>
      <c r="W248" s="694"/>
      <c r="X248" s="694"/>
      <c r="Y248" s="694"/>
      <c r="Z248" s="694"/>
      <c r="AA248" s="694"/>
      <c r="AB248" s="694"/>
      <c r="AC248" s="694"/>
      <c r="AD248" s="694"/>
      <c r="AE248" s="694"/>
      <c r="AF248" s="694"/>
      <c r="AG248" s="694"/>
      <c r="AH248" s="694"/>
      <c r="AI248" s="694"/>
      <c r="AJ248" s="694"/>
      <c r="AK248" s="694"/>
      <c r="AL248" s="694"/>
      <c r="AM248" s="694"/>
      <c r="AN248" s="694"/>
      <c r="AO248" s="694"/>
      <c r="AP248" s="694"/>
      <c r="AQ248" s="694"/>
      <c r="AR248" s="694"/>
      <c r="AS248" s="694"/>
      <c r="AT248" s="694"/>
      <c r="AU248" s="694"/>
      <c r="AV248" s="694"/>
      <c r="AW248" s="694"/>
      <c r="AX248" s="694"/>
      <c r="AY248" s="694"/>
      <c r="AZ248" s="312"/>
      <c r="BA248" s="493"/>
      <c r="BB248" s="492"/>
      <c r="BC248" s="384"/>
      <c r="BD248" s="383"/>
      <c r="BE248" s="383"/>
      <c r="BF248" s="383"/>
      <c r="BG248" s="387"/>
      <c r="BH248" s="384"/>
      <c r="BI248" s="383"/>
      <c r="BJ248" s="383"/>
      <c r="BK248" s="383"/>
      <c r="BL248" s="387"/>
      <c r="BM248" s="384"/>
      <c r="BN248" s="383"/>
      <c r="BO248" s="383"/>
      <c r="BP248" s="383"/>
      <c r="BQ248" s="387"/>
      <c r="BR248" s="384"/>
      <c r="BS248" s="383"/>
      <c r="BT248" s="383"/>
      <c r="BU248" s="383"/>
      <c r="BV248" s="386"/>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405" customFormat="true" ht="250.15" customHeight="true" x14ac:dyDescent="0.2">
      <c r="B249" s="404"/>
      <c r="W249" s="312"/>
      <c r="X249" s="312"/>
      <c r="Y249" s="312"/>
      <c r="Z249" s="312"/>
      <c r="AA249" s="312"/>
      <c r="AB249" s="312"/>
      <c r="AC249" s="312"/>
      <c r="AD249" s="312"/>
      <c r="AE249" s="312"/>
      <c r="AF249" s="312"/>
      <c r="AG249" s="312"/>
      <c r="AH249" s="312"/>
      <c r="AI249" s="312"/>
      <c r="AJ249" s="312"/>
      <c r="AK249" s="312"/>
      <c r="AL249" s="312"/>
      <c r="AM249" s="312"/>
      <c r="AN249" s="312"/>
      <c r="AO249" s="312"/>
      <c r="AP249" s="312"/>
      <c r="AQ249" s="312"/>
      <c r="AR249" s="312"/>
      <c r="AS249" s="312"/>
      <c r="AT249" s="312"/>
      <c r="AU249" s="312"/>
      <c r="AV249" s="312"/>
      <c r="AW249" s="312"/>
      <c r="AX249" s="312"/>
      <c r="AY249" s="312"/>
      <c r="AZ249" s="312"/>
      <c r="BA249" s="285"/>
      <c r="BB249" s="283"/>
      <c r="BC249" s="283"/>
      <c r="BD249" s="283"/>
      <c r="BE249" s="283"/>
      <c r="BF249" s="283"/>
      <c r="BG249" s="283"/>
      <c r="BH249" s="283"/>
      <c r="BI249" s="283"/>
      <c r="BJ249" s="283"/>
      <c r="BK249" s="283"/>
      <c r="BL249" s="283"/>
      <c r="BM249" s="283"/>
      <c r="BN249" s="283"/>
      <c r="BO249" s="283"/>
      <c r="BP249" s="283"/>
      <c r="BQ249" s="283"/>
      <c r="BR249" s="283"/>
      <c r="BS249" s="283"/>
      <c r="BT249" s="283"/>
      <c r="BU249" s="283"/>
      <c r="BV249" s="285"/>
      <c r="BW249" s="311"/>
      <c r="BX249" s="311"/>
      <c r="BY249" s="311"/>
      <c r="BZ249" s="311"/>
      <c r="CA249" s="311"/>
      <c r="CB249" s="311"/>
      <c r="CC249" s="311"/>
      <c r="CD249" s="311"/>
      <c r="CE249" s="311"/>
      <c r="CF249" s="311"/>
      <c r="CG249" s="311"/>
      <c r="CH249" s="311"/>
      <c r="CI249" s="311"/>
      <c r="CJ249" s="311"/>
      <c r="CK249" s="311"/>
      <c r="CL249" s="311"/>
      <c r="CM249" s="311"/>
      <c r="CN249" s="311"/>
      <c r="CO249" s="311"/>
      <c r="CP249" s="311"/>
      <c r="CQ249" s="311"/>
      <c r="CR249" s="311"/>
      <c r="CS249" s="311"/>
      <c r="CT249" s="311"/>
      <c r="CU249" s="311"/>
      <c r="CV249" s="311"/>
      <c r="CW249" s="311"/>
      <c r="CX249" s="311"/>
      <c r="CY249" s="311"/>
      <c r="CZ249" s="311"/>
    </row>
    <row r="250" s="314" customFormat="true" ht="19.15" customHeight="true" x14ac:dyDescent="0.2">
      <c r="B250" s="403"/>
      <c r="W250" s="307"/>
      <c r="X250" s="307"/>
      <c r="Y250" s="307"/>
      <c r="Z250" s="307"/>
      <c r="AA250" s="307"/>
      <c r="AB250" s="307"/>
      <c r="AC250" s="307"/>
      <c r="AD250" s="307"/>
      <c r="AE250" s="307"/>
      <c r="AF250" s="307"/>
      <c r="AG250" s="307"/>
      <c r="AH250" s="307"/>
      <c r="AI250" s="307"/>
      <c r="AJ250" s="307"/>
      <c r="AK250" s="307"/>
      <c r="AL250" s="307"/>
      <c r="AM250" s="307"/>
      <c r="AN250" s="307"/>
      <c r="AO250" s="307"/>
      <c r="AP250" s="307"/>
      <c r="AQ250" s="307"/>
      <c r="AR250" s="307"/>
      <c r="AS250" s="307"/>
      <c r="AT250" s="307"/>
      <c r="AU250" s="307"/>
      <c r="AV250" s="307"/>
      <c r="AW250" s="307"/>
      <c r="AX250" s="307"/>
      <c r="AY250" s="307"/>
      <c r="AZ250" s="307"/>
      <c r="BA250" s="402"/>
      <c r="BB250" s="331"/>
      <c r="BC250" s="402"/>
      <c r="BD250" s="402"/>
      <c r="BE250" s="402"/>
      <c r="BF250" s="402"/>
      <c r="BG250" s="402"/>
      <c r="BH250" s="402"/>
      <c r="BI250" s="402"/>
      <c r="BJ250" s="402"/>
      <c r="BK250" s="402"/>
      <c r="BL250" s="402"/>
      <c r="BM250" s="402"/>
      <c r="BN250" s="402"/>
      <c r="BO250" s="402"/>
      <c r="BP250" s="402"/>
      <c r="BQ250" s="402"/>
      <c r="BR250" s="402"/>
      <c r="BS250" s="402"/>
      <c r="BT250" s="402"/>
      <c r="BU250" s="402"/>
      <c r="BV250" s="402"/>
      <c r="BW250" s="307"/>
      <c r="BX250" s="307"/>
      <c r="BY250" s="307"/>
      <c r="BZ250" s="307"/>
      <c r="CA250" s="307"/>
      <c r="CB250" s="307"/>
      <c r="CC250" s="307"/>
      <c r="CD250" s="307"/>
      <c r="CE250" s="307"/>
      <c r="CF250" s="307"/>
      <c r="CG250" s="307"/>
      <c r="CH250" s="307"/>
      <c r="CI250" s="307"/>
      <c r="CJ250" s="307"/>
      <c r="CK250" s="307"/>
      <c r="CL250" s="307"/>
      <c r="CM250" s="307"/>
      <c r="CN250" s="307"/>
      <c r="CO250" s="307"/>
      <c r="CP250" s="307"/>
      <c r="CQ250" s="307"/>
      <c r="CR250" s="307"/>
      <c r="CS250" s="307"/>
      <c r="CT250" s="307"/>
      <c r="CU250" s="307"/>
      <c r="CV250" s="307"/>
      <c r="CW250" s="307"/>
      <c r="CX250" s="307"/>
      <c r="CY250" s="307"/>
      <c r="CZ250" s="307"/>
    </row>
    <row r="251" s="314" customFormat="true" ht="15" customHeight="true" x14ac:dyDescent="0.2">
      <c r="B251" s="403"/>
      <c r="W251" s="307"/>
      <c r="X251" s="307"/>
      <c r="Y251" s="307"/>
      <c r="Z251" s="307"/>
      <c r="AA251" s="307"/>
      <c r="AB251" s="307"/>
      <c r="AC251" s="307"/>
      <c r="AD251" s="307"/>
      <c r="AE251" s="307"/>
      <c r="AF251" s="307"/>
      <c r="AG251" s="307"/>
      <c r="AH251" s="307"/>
      <c r="AI251" s="307"/>
      <c r="AJ251" s="307"/>
      <c r="AK251" s="307"/>
      <c r="AL251" s="307"/>
      <c r="AM251" s="307"/>
      <c r="AN251" s="307"/>
      <c r="AO251" s="307"/>
      <c r="AP251" s="307"/>
      <c r="AQ251" s="307"/>
      <c r="AR251" s="307"/>
      <c r="AS251" s="307"/>
      <c r="AT251" s="307"/>
      <c r="AU251" s="307"/>
      <c r="AV251" s="307"/>
      <c r="AW251" s="307"/>
      <c r="AX251" s="307"/>
      <c r="AY251" s="307"/>
      <c r="AZ251" s="307"/>
      <c r="BA251" s="402"/>
      <c r="BB251" s="331"/>
      <c r="BC251" s="402"/>
      <c r="BD251" s="402"/>
      <c r="BE251" s="402"/>
      <c r="BF251" s="402"/>
      <c r="BG251" s="402"/>
      <c r="BH251" s="402"/>
      <c r="BI251" s="402"/>
      <c r="BJ251" s="402"/>
      <c r="BK251" s="402"/>
      <c r="BL251" s="402"/>
      <c r="BM251" s="402"/>
      <c r="BN251" s="402"/>
      <c r="BO251" s="402"/>
      <c r="BP251" s="402"/>
      <c r="BQ251" s="402"/>
      <c r="BR251" s="402"/>
      <c r="BS251" s="402"/>
      <c r="BT251" s="402"/>
      <c r="BU251" s="402"/>
      <c r="BV251" s="402"/>
      <c r="BW251" s="307"/>
      <c r="BX251" s="307"/>
      <c r="BY251" s="307"/>
      <c r="BZ251" s="307"/>
      <c r="CA251" s="307"/>
      <c r="CB251" s="307"/>
      <c r="CC251" s="307"/>
      <c r="CD251" s="307"/>
      <c r="CE251" s="307"/>
      <c r="CF251" s="307"/>
      <c r="CG251" s="307"/>
      <c r="CH251" s="307"/>
      <c r="CI251" s="307"/>
      <c r="CJ251" s="307"/>
      <c r="CK251" s="307"/>
      <c r="CL251" s="307"/>
      <c r="CM251" s="307"/>
      <c r="CN251" s="307"/>
      <c r="CO251" s="307"/>
      <c r="CP251" s="307"/>
      <c r="CQ251" s="307"/>
      <c r="CR251" s="307"/>
      <c r="CS251" s="307"/>
      <c r="CT251" s="307"/>
      <c r="CU251" s="307"/>
      <c r="CV251" s="307"/>
      <c r="CW251" s="307"/>
      <c r="CX251" s="307"/>
      <c r="CY251" s="307"/>
      <c r="CZ251" s="307"/>
    </row>
    <row r="252" s="314" customFormat="true" ht="15" customHeight="true" x14ac:dyDescent="0.2">
      <c r="B252" s="403"/>
      <c r="W252" s="307"/>
      <c r="X252" s="307"/>
      <c r="Y252" s="307"/>
      <c r="Z252" s="307"/>
      <c r="AA252" s="307"/>
      <c r="AB252" s="307"/>
      <c r="AC252" s="307"/>
      <c r="AD252" s="307"/>
      <c r="AE252" s="307"/>
      <c r="AF252" s="307"/>
      <c r="AG252" s="307"/>
      <c r="AH252" s="307"/>
      <c r="AI252" s="307"/>
      <c r="AJ252" s="307"/>
      <c r="AK252" s="307"/>
      <c r="AL252" s="307"/>
      <c r="AM252" s="307"/>
      <c r="AN252" s="307"/>
      <c r="AO252" s="307"/>
      <c r="AP252" s="307"/>
      <c r="AQ252" s="307"/>
      <c r="AR252" s="307"/>
      <c r="AS252" s="307"/>
      <c r="AT252" s="307"/>
      <c r="AU252" s="307"/>
      <c r="AV252" s="307"/>
      <c r="AW252" s="307"/>
      <c r="AX252" s="307"/>
      <c r="AY252" s="307"/>
      <c r="AZ252" s="307"/>
      <c r="BA252" s="402"/>
      <c r="BB252" s="331"/>
      <c r="BC252" s="402"/>
      <c r="BD252" s="402"/>
      <c r="BE252" s="402"/>
      <c r="BF252" s="402"/>
      <c r="BG252" s="402"/>
      <c r="BH252" s="402"/>
      <c r="BI252" s="402"/>
      <c r="BJ252" s="402"/>
      <c r="BK252" s="402"/>
      <c r="BL252" s="402"/>
      <c r="BM252" s="402"/>
      <c r="BN252" s="402"/>
      <c r="BO252" s="402"/>
      <c r="BP252" s="402"/>
      <c r="BQ252" s="402"/>
      <c r="BR252" s="402"/>
      <c r="BS252" s="402"/>
      <c r="BT252" s="402"/>
      <c r="BU252" s="402"/>
      <c r="BV252" s="402"/>
      <c r="BW252" s="307"/>
      <c r="BX252" s="307"/>
      <c r="BY252" s="307"/>
      <c r="BZ252" s="307"/>
      <c r="CA252" s="307"/>
      <c r="CB252" s="307"/>
      <c r="CC252" s="307"/>
      <c r="CD252" s="307"/>
      <c r="CE252" s="307"/>
      <c r="CF252" s="307"/>
      <c r="CG252" s="307"/>
      <c r="CH252" s="307"/>
      <c r="CI252" s="307"/>
      <c r="CJ252" s="307"/>
      <c r="CK252" s="307"/>
      <c r="CL252" s="307"/>
      <c r="CM252" s="307"/>
      <c r="CN252" s="307"/>
      <c r="CO252" s="307"/>
      <c r="CP252" s="307"/>
      <c r="CQ252" s="307"/>
      <c r="CR252" s="307"/>
      <c r="CS252" s="307"/>
      <c r="CT252" s="307"/>
      <c r="CU252" s="307"/>
      <c r="CV252" s="307"/>
      <c r="CW252" s="307"/>
      <c r="CX252" s="307"/>
      <c r="CY252" s="307"/>
      <c r="CZ252" s="307"/>
    </row>
    <row r="253" s="314" customFormat="true" ht="15" customHeight="true" x14ac:dyDescent="0.2">
      <c r="B253" s="403"/>
      <c r="W253" s="307"/>
      <c r="X253" s="307"/>
      <c r="Y253" s="307"/>
      <c r="Z253" s="307"/>
      <c r="AA253" s="307"/>
      <c r="AB253" s="307"/>
      <c r="AC253" s="307"/>
      <c r="AD253" s="307"/>
      <c r="AE253" s="307"/>
      <c r="AF253" s="307"/>
      <c r="AG253" s="307"/>
      <c r="AH253" s="307"/>
      <c r="AI253" s="307"/>
      <c r="AJ253" s="307"/>
      <c r="AK253" s="307"/>
      <c r="AL253" s="307"/>
      <c r="AM253" s="307"/>
      <c r="AN253" s="307"/>
      <c r="AO253" s="307"/>
      <c r="AP253" s="307"/>
      <c r="AQ253" s="307"/>
      <c r="AR253" s="307"/>
      <c r="AS253" s="307"/>
      <c r="AT253" s="307"/>
      <c r="AU253" s="307"/>
      <c r="AV253" s="307"/>
      <c r="AW253" s="307"/>
      <c r="AX253" s="307"/>
      <c r="AY253" s="307"/>
      <c r="AZ253" s="307"/>
      <c r="BA253" s="402"/>
      <c r="BB253" s="331"/>
      <c r="BC253" s="402"/>
      <c r="BD253" s="402"/>
      <c r="BE253" s="402"/>
      <c r="BF253" s="402"/>
      <c r="BG253" s="402"/>
      <c r="BH253" s="402"/>
      <c r="BI253" s="402"/>
      <c r="BJ253" s="402"/>
      <c r="BK253" s="402"/>
      <c r="BL253" s="402"/>
      <c r="BM253" s="402"/>
      <c r="BN253" s="402"/>
      <c r="BO253" s="402"/>
      <c r="BP253" s="402"/>
      <c r="BQ253" s="402"/>
      <c r="BR253" s="402"/>
      <c r="BS253" s="402"/>
      <c r="BT253" s="402"/>
      <c r="BU253" s="402"/>
      <c r="BV253" s="402"/>
      <c r="BW253" s="307"/>
      <c r="BX253" s="307"/>
      <c r="BY253" s="307"/>
      <c r="BZ253" s="307"/>
      <c r="CA253" s="307"/>
      <c r="CB253" s="307"/>
      <c r="CC253" s="307"/>
      <c r="CD253" s="307"/>
      <c r="CE253" s="307"/>
      <c r="CF253" s="307"/>
      <c r="CG253" s="307"/>
      <c r="CH253" s="307"/>
      <c r="CI253" s="307"/>
      <c r="CJ253" s="307"/>
      <c r="CK253" s="307"/>
      <c r="CL253" s="307"/>
      <c r="CM253" s="307"/>
      <c r="CN253" s="307"/>
      <c r="CO253" s="307"/>
      <c r="CP253" s="307"/>
      <c r="CQ253" s="307"/>
      <c r="CR253" s="307"/>
      <c r="CS253" s="307"/>
      <c r="CT253" s="307"/>
      <c r="CU253" s="307"/>
      <c r="CV253" s="307"/>
      <c r="CW253" s="307"/>
      <c r="CX253" s="307"/>
      <c r="CY253" s="307"/>
      <c r="CZ253" s="307"/>
    </row>
    <row r="254" s="314" customFormat="true" ht="15" customHeight="true" x14ac:dyDescent="0.2">
      <c r="B254" s="403"/>
      <c r="W254" s="307"/>
      <c r="X254" s="307"/>
      <c r="Y254" s="307"/>
      <c r="Z254" s="307"/>
      <c r="AA254" s="307"/>
      <c r="AB254" s="307"/>
      <c r="AC254" s="307"/>
      <c r="AD254" s="307"/>
      <c r="AE254" s="307"/>
      <c r="AF254" s="307"/>
      <c r="AG254" s="307"/>
      <c r="AH254" s="307"/>
      <c r="AI254" s="307"/>
      <c r="AJ254" s="307"/>
      <c r="AK254" s="307"/>
      <c r="AL254" s="307"/>
      <c r="AM254" s="307"/>
      <c r="AN254" s="307"/>
      <c r="AO254" s="307"/>
      <c r="AP254" s="307"/>
      <c r="AQ254" s="307"/>
      <c r="AR254" s="307"/>
      <c r="AS254" s="307"/>
      <c r="AT254" s="307"/>
      <c r="AU254" s="307"/>
      <c r="AV254" s="307"/>
      <c r="AW254" s="307"/>
      <c r="AX254" s="307"/>
      <c r="AY254" s="307"/>
      <c r="AZ254" s="307"/>
      <c r="BA254" s="402"/>
      <c r="BB254" s="331"/>
      <c r="BC254" s="402"/>
      <c r="BD254" s="402"/>
      <c r="BE254" s="402"/>
      <c r="BF254" s="402"/>
      <c r="BG254" s="402"/>
      <c r="BH254" s="402"/>
      <c r="BI254" s="402"/>
      <c r="BJ254" s="402"/>
      <c r="BK254" s="402"/>
      <c r="BL254" s="402"/>
      <c r="BM254" s="402"/>
      <c r="BN254" s="402"/>
      <c r="BO254" s="402"/>
      <c r="BP254" s="402"/>
      <c r="BQ254" s="402"/>
      <c r="BR254" s="402"/>
      <c r="BS254" s="402"/>
      <c r="BT254" s="402"/>
      <c r="BU254" s="402"/>
      <c r="BV254" s="402"/>
      <c r="BW254" s="307"/>
      <c r="BX254" s="307"/>
      <c r="BY254" s="307"/>
      <c r="BZ254" s="307"/>
      <c r="CA254" s="307"/>
      <c r="CB254" s="307"/>
      <c r="CC254" s="307"/>
      <c r="CD254" s="307"/>
      <c r="CE254" s="307"/>
      <c r="CF254" s="307"/>
      <c r="CG254" s="307"/>
      <c r="CH254" s="307"/>
      <c r="CI254" s="307"/>
      <c r="CJ254" s="307"/>
      <c r="CK254" s="307"/>
      <c r="CL254" s="307"/>
      <c r="CM254" s="307"/>
      <c r="CN254" s="307"/>
      <c r="CO254" s="307"/>
      <c r="CP254" s="307"/>
      <c r="CQ254" s="307"/>
      <c r="CR254" s="307"/>
      <c r="CS254" s="307"/>
      <c r="CT254" s="307"/>
      <c r="CU254" s="307"/>
      <c r="CV254" s="307"/>
      <c r="CW254" s="307"/>
      <c r="CX254" s="307"/>
      <c r="CY254" s="307"/>
      <c r="CZ254" s="307"/>
    </row>
    <row r="255" s="314" customFormat="true" ht="15" customHeight="true" x14ac:dyDescent="0.2">
      <c r="B255" s="403"/>
      <c r="W255" s="307"/>
      <c r="X255" s="307"/>
      <c r="Y255" s="307"/>
      <c r="Z255" s="307"/>
      <c r="AA255" s="307"/>
      <c r="AB255" s="307"/>
      <c r="AC255" s="307"/>
      <c r="AD255" s="307"/>
      <c r="AE255" s="307"/>
      <c r="AF255" s="307"/>
      <c r="AG255" s="307"/>
      <c r="AH255" s="307"/>
      <c r="AI255" s="307"/>
      <c r="AJ255" s="307"/>
      <c r="AK255" s="307"/>
      <c r="AL255" s="307"/>
      <c r="AM255" s="307"/>
      <c r="AN255" s="307"/>
      <c r="AO255" s="307"/>
      <c r="AP255" s="307"/>
      <c r="AQ255" s="307"/>
      <c r="AR255" s="307"/>
      <c r="AS255" s="307"/>
      <c r="AT255" s="307"/>
      <c r="AU255" s="307"/>
      <c r="AV255" s="307"/>
      <c r="AW255" s="307"/>
      <c r="AX255" s="307"/>
      <c r="AY255" s="307"/>
      <c r="AZ255" s="307"/>
      <c r="BA255" s="402"/>
      <c r="BB255" s="331"/>
      <c r="BC255" s="402"/>
      <c r="BD255" s="402"/>
      <c r="BE255" s="402"/>
      <c r="BF255" s="402"/>
      <c r="BG255" s="402"/>
      <c r="BH255" s="402"/>
      <c r="BI255" s="402"/>
      <c r="BJ255" s="402"/>
      <c r="BK255" s="402"/>
      <c r="BL255" s="402"/>
      <c r="BM255" s="402"/>
      <c r="BN255" s="402"/>
      <c r="BO255" s="402"/>
      <c r="BP255" s="402"/>
      <c r="BQ255" s="402"/>
      <c r="BR255" s="402"/>
      <c r="BS255" s="402"/>
      <c r="BT255" s="402"/>
      <c r="BU255" s="402"/>
      <c r="BV255" s="402"/>
      <c r="BW255" s="307"/>
      <c r="BX255" s="307"/>
      <c r="BY255" s="307"/>
      <c r="BZ255" s="307"/>
      <c r="CA255" s="307"/>
      <c r="CB255" s="307"/>
      <c r="CC255" s="307"/>
      <c r="CD255" s="307"/>
      <c r="CE255" s="307"/>
      <c r="CF255" s="307"/>
      <c r="CG255" s="307"/>
      <c r="CH255" s="307"/>
      <c r="CI255" s="307"/>
      <c r="CJ255" s="307"/>
      <c r="CK255" s="307"/>
      <c r="CL255" s="307"/>
      <c r="CM255" s="307"/>
      <c r="CN255" s="307"/>
      <c r="CO255" s="307"/>
      <c r="CP255" s="307"/>
      <c r="CQ255" s="307"/>
      <c r="CR255" s="307"/>
      <c r="CS255" s="307"/>
      <c r="CT255" s="307"/>
      <c r="CU255" s="307"/>
      <c r="CV255" s="307"/>
      <c r="CW255" s="307"/>
      <c r="CX255" s="307"/>
      <c r="CY255" s="307"/>
      <c r="CZ255" s="307"/>
    </row>
    <row r="256" s="314" customFormat="true" ht="15" customHeight="true" x14ac:dyDescent="0.2">
      <c r="B256" s="403"/>
      <c r="W256" s="307"/>
      <c r="X256" s="307"/>
      <c r="Y256" s="307"/>
      <c r="Z256" s="307"/>
      <c r="AA256" s="307"/>
      <c r="AB256" s="307"/>
      <c r="AC256" s="307"/>
      <c r="AD256" s="307"/>
      <c r="AE256" s="307"/>
      <c r="AF256" s="307"/>
      <c r="AG256" s="307"/>
      <c r="AH256" s="307"/>
      <c r="AI256" s="307"/>
      <c r="AJ256" s="307"/>
      <c r="AK256" s="307"/>
      <c r="AL256" s="307"/>
      <c r="AM256" s="307"/>
      <c r="AN256" s="307"/>
      <c r="AO256" s="307"/>
      <c r="AP256" s="307"/>
      <c r="AQ256" s="307"/>
      <c r="AR256" s="307"/>
      <c r="AS256" s="307"/>
      <c r="AT256" s="307"/>
      <c r="AU256" s="307"/>
      <c r="AV256" s="307"/>
      <c r="AW256" s="307"/>
      <c r="AX256" s="307"/>
      <c r="AY256" s="307"/>
      <c r="AZ256" s="307"/>
      <c r="BA256" s="402"/>
      <c r="BB256" s="331"/>
      <c r="BC256" s="402"/>
      <c r="BD256" s="402"/>
      <c r="BE256" s="402"/>
      <c r="BF256" s="402"/>
      <c r="BG256" s="402"/>
      <c r="BH256" s="402"/>
      <c r="BI256" s="402"/>
      <c r="BJ256" s="402"/>
      <c r="BK256" s="402"/>
      <c r="BL256" s="402"/>
      <c r="BM256" s="402"/>
      <c r="BN256" s="402"/>
      <c r="BO256" s="402"/>
      <c r="BP256" s="402"/>
      <c r="BQ256" s="402"/>
      <c r="BR256" s="402"/>
      <c r="BS256" s="402"/>
      <c r="BT256" s="402"/>
      <c r="BU256" s="402"/>
      <c r="BV256" s="402"/>
      <c r="BW256" s="307"/>
      <c r="BX256" s="307"/>
      <c r="BY256" s="307"/>
      <c r="BZ256" s="307"/>
      <c r="CA256" s="307"/>
      <c r="CB256" s="307"/>
      <c r="CC256" s="307"/>
      <c r="CD256" s="307"/>
      <c r="CE256" s="307"/>
      <c r="CF256" s="307"/>
      <c r="CG256" s="307"/>
      <c r="CH256" s="307"/>
      <c r="CI256" s="307"/>
      <c r="CJ256" s="307"/>
      <c r="CK256" s="307"/>
      <c r="CL256" s="307"/>
      <c r="CM256" s="307"/>
      <c r="CN256" s="307"/>
      <c r="CO256" s="307"/>
      <c r="CP256" s="307"/>
      <c r="CQ256" s="307"/>
      <c r="CR256" s="307"/>
      <c r="CS256" s="307"/>
      <c r="CT256" s="307"/>
      <c r="CU256" s="307"/>
      <c r="CV256" s="307"/>
      <c r="CW256" s="307"/>
      <c r="CX256" s="307"/>
      <c r="CY256" s="307"/>
      <c r="CZ256" s="307"/>
    </row>
    <row r="257" s="314" customFormat="true" ht="18" customHeight="true" x14ac:dyDescent="0.2">
      <c r="B257" s="403"/>
      <c r="W257" s="307"/>
      <c r="X257" s="307"/>
      <c r="Y257" s="307"/>
      <c r="Z257" s="307"/>
      <c r="AA257" s="307"/>
      <c r="AB257" s="307"/>
      <c r="AC257" s="307"/>
      <c r="AD257" s="307"/>
      <c r="AE257" s="307"/>
      <c r="AF257" s="307"/>
      <c r="AG257" s="307"/>
      <c r="AH257" s="307"/>
      <c r="AI257" s="307"/>
      <c r="AJ257" s="307"/>
      <c r="AK257" s="307"/>
      <c r="AL257" s="307"/>
      <c r="AM257" s="307"/>
      <c r="AN257" s="307"/>
      <c r="AO257" s="307"/>
      <c r="AP257" s="307"/>
      <c r="AQ257" s="307"/>
      <c r="AR257" s="307"/>
      <c r="AS257" s="307"/>
      <c r="AT257" s="307"/>
      <c r="AU257" s="307"/>
      <c r="AV257" s="307"/>
      <c r="AW257" s="307"/>
      <c r="AX257" s="307"/>
      <c r="AY257" s="307"/>
      <c r="AZ257" s="307"/>
      <c r="BA257" s="402"/>
      <c r="BB257" s="331"/>
      <c r="BC257" s="402"/>
      <c r="BD257" s="402"/>
      <c r="BE257" s="402"/>
      <c r="BF257" s="402"/>
      <c r="BG257" s="402"/>
      <c r="BH257" s="402"/>
      <c r="BI257" s="402"/>
      <c r="BJ257" s="402"/>
      <c r="BK257" s="402"/>
      <c r="BL257" s="402"/>
      <c r="BM257" s="402"/>
      <c r="BN257" s="402"/>
      <c r="BO257" s="402"/>
      <c r="BP257" s="402"/>
      <c r="BQ257" s="402"/>
      <c r="BR257" s="402"/>
      <c r="BS257" s="402"/>
      <c r="BT257" s="402"/>
      <c r="BU257" s="402"/>
      <c r="BV257" s="402"/>
      <c r="BW257" s="307"/>
      <c r="BX257" s="307"/>
      <c r="BY257" s="307"/>
      <c r="BZ257" s="307"/>
      <c r="CA257" s="307"/>
      <c r="CB257" s="307"/>
      <c r="CC257" s="307"/>
      <c r="CD257" s="307"/>
      <c r="CE257" s="307"/>
      <c r="CF257" s="307"/>
      <c r="CG257" s="307"/>
      <c r="CH257" s="307"/>
      <c r="CI257" s="307"/>
      <c r="CJ257" s="307"/>
      <c r="CK257" s="307"/>
      <c r="CL257" s="307"/>
      <c r="CM257" s="307"/>
      <c r="CN257" s="307"/>
      <c r="CO257" s="307"/>
      <c r="CP257" s="307"/>
      <c r="CQ257" s="307"/>
      <c r="CR257" s="307"/>
      <c r="CS257" s="307"/>
      <c r="CT257" s="307"/>
      <c r="CU257" s="307"/>
      <c r="CV257" s="307"/>
      <c r="CW257" s="307"/>
      <c r="CX257" s="307"/>
      <c r="CY257" s="307"/>
      <c r="CZ257" s="307"/>
    </row>
    <row r="258" s="314" customFormat="true" ht="18" customHeight="true" x14ac:dyDescent="0.2">
      <c r="B258" s="403"/>
      <c r="W258" s="307"/>
      <c r="X258" s="307"/>
      <c r="Y258" s="307"/>
      <c r="Z258" s="307"/>
      <c r="AA258" s="307"/>
      <c r="AB258" s="307"/>
      <c r="AC258" s="307"/>
      <c r="AD258" s="307"/>
      <c r="AE258" s="307"/>
      <c r="AF258" s="307"/>
      <c r="AG258" s="307"/>
      <c r="AH258" s="307"/>
      <c r="AI258" s="307"/>
      <c r="AJ258" s="307"/>
      <c r="AK258" s="307"/>
      <c r="AL258" s="307"/>
      <c r="AM258" s="307"/>
      <c r="AN258" s="307"/>
      <c r="AO258" s="307"/>
      <c r="AP258" s="307"/>
      <c r="AQ258" s="307"/>
      <c r="AR258" s="307"/>
      <c r="AS258" s="307"/>
      <c r="AT258" s="307"/>
      <c r="AU258" s="307"/>
      <c r="AV258" s="307"/>
      <c r="AW258" s="307"/>
      <c r="AX258" s="307"/>
      <c r="AY258" s="307"/>
      <c r="AZ258" s="307"/>
      <c r="BA258" s="402"/>
      <c r="BB258" s="331"/>
      <c r="BC258" s="402"/>
      <c r="BD258" s="402"/>
      <c r="BE258" s="402"/>
      <c r="BF258" s="402"/>
      <c r="BG258" s="402"/>
      <c r="BH258" s="402"/>
      <c r="BI258" s="402"/>
      <c r="BJ258" s="402"/>
      <c r="BK258" s="402"/>
      <c r="BL258" s="402"/>
      <c r="BM258" s="402"/>
      <c r="BN258" s="402"/>
      <c r="BO258" s="402"/>
      <c r="BP258" s="402"/>
      <c r="BQ258" s="402"/>
      <c r="BR258" s="402"/>
      <c r="BS258" s="402"/>
      <c r="BT258" s="402"/>
      <c r="BU258" s="402"/>
      <c r="BV258" s="402"/>
      <c r="BW258" s="307"/>
      <c r="BX258" s="307"/>
      <c r="BY258" s="307"/>
      <c r="BZ258" s="307"/>
      <c r="CA258" s="307"/>
      <c r="CB258" s="307"/>
      <c r="CC258" s="307"/>
      <c r="CD258" s="307"/>
      <c r="CE258" s="307"/>
      <c r="CF258" s="307"/>
      <c r="CG258" s="307"/>
      <c r="CH258" s="307"/>
      <c r="CI258" s="307"/>
      <c r="CJ258" s="307"/>
      <c r="CK258" s="307"/>
      <c r="CL258" s="307"/>
      <c r="CM258" s="307"/>
      <c r="CN258" s="307"/>
      <c r="CO258" s="307"/>
      <c r="CP258" s="307"/>
      <c r="CQ258" s="307"/>
      <c r="CR258" s="307"/>
      <c r="CS258" s="307"/>
      <c r="CT258" s="307"/>
      <c r="CU258" s="307"/>
      <c r="CV258" s="307"/>
      <c r="CW258" s="307"/>
      <c r="CX258" s="307"/>
      <c r="CY258" s="307"/>
      <c r="CZ258" s="307"/>
    </row>
    <row r="259" s="405" customFormat="true" ht="15" customHeight="true" x14ac:dyDescent="0.2">
      <c r="B259" s="404"/>
      <c r="W259" s="312"/>
      <c r="X259" s="312"/>
      <c r="Y259" s="312"/>
      <c r="Z259" s="312"/>
      <c r="AA259" s="312"/>
      <c r="AB259" s="312"/>
      <c r="AC259" s="312"/>
      <c r="AD259" s="312"/>
      <c r="AE259" s="312"/>
      <c r="AF259" s="312"/>
      <c r="AG259" s="312"/>
      <c r="AH259" s="312"/>
      <c r="AI259" s="312"/>
      <c r="AJ259" s="312"/>
      <c r="AK259" s="312"/>
      <c r="AL259" s="312"/>
      <c r="AM259" s="312"/>
      <c r="AN259" s="312"/>
      <c r="AO259" s="312"/>
      <c r="AP259" s="312"/>
      <c r="AQ259" s="312"/>
      <c r="AR259" s="312"/>
      <c r="AS259" s="312"/>
      <c r="AT259" s="312"/>
      <c r="AU259" s="312"/>
      <c r="AV259" s="312"/>
      <c r="AW259" s="312"/>
      <c r="AX259" s="312"/>
      <c r="AY259" s="312"/>
      <c r="AZ259" s="312"/>
      <c r="BA259" s="313" t="s">
        <v>128</v>
      </c>
      <c r="BB259" s="290" t="s">
        <v>85</v>
      </c>
      <c r="BC259" s="812" t="s">
        <v>114</v>
      </c>
      <c r="BD259" s="813"/>
      <c r="BE259" s="813"/>
      <c r="BF259" s="813"/>
      <c r="BG259" s="819"/>
      <c r="BH259" s="812" t="s">
        <v>38</v>
      </c>
      <c r="BI259" s="813"/>
      <c r="BJ259" s="813"/>
      <c r="BK259" s="813"/>
      <c r="BL259" s="819"/>
      <c r="BM259" s="812" t="s">
        <v>37</v>
      </c>
      <c r="BN259" s="813"/>
      <c r="BO259" s="813"/>
      <c r="BP259" s="813"/>
      <c r="BQ259" s="814"/>
      <c r="BR259" s="15" t="s">
        <v>137</v>
      </c>
      <c r="BS259" s="366"/>
      <c r="BT259" s="366"/>
      <c r="BU259" s="366"/>
      <c r="BV259" s="366"/>
      <c r="BW259" s="4"/>
      <c r="BX259" s="4"/>
      <c r="BY259" s="4"/>
      <c r="BZ259" s="311"/>
      <c r="CA259" s="311"/>
      <c r="CB259" s="311"/>
      <c r="CC259" s="311"/>
      <c r="CD259" s="311"/>
      <c r="CE259" s="311"/>
      <c r="CF259" s="311"/>
      <c r="CG259" s="311"/>
      <c r="CH259" s="311"/>
      <c r="CI259" s="311"/>
      <c r="CJ259" s="311"/>
      <c r="CK259" s="311"/>
      <c r="CL259" s="311"/>
      <c r="CM259" s="311"/>
      <c r="CN259" s="311"/>
      <c r="CO259" s="311"/>
      <c r="CP259" s="311"/>
      <c r="CQ259" s="311"/>
      <c r="CR259" s="311"/>
      <c r="CS259" s="311"/>
      <c r="CT259" s="311"/>
      <c r="CU259" s="311"/>
      <c r="CV259" s="311"/>
      <c r="CW259" s="311"/>
      <c r="CX259" s="311"/>
      <c r="CY259" s="311"/>
      <c r="CZ259" s="311"/>
    </row>
    <row r="260" s="405" customFormat="true" ht="12.75" x14ac:dyDescent="0.2">
      <c r="B260" s="404"/>
      <c r="W260" s="312"/>
      <c r="X260" s="312"/>
      <c r="Y260" s="312"/>
      <c r="Z260" s="312"/>
      <c r="AA260" s="312"/>
      <c r="AB260" s="312"/>
      <c r="AC260" s="312"/>
      <c r="AD260" s="312"/>
      <c r="AE260" s="312"/>
      <c r="AF260" s="312"/>
      <c r="AG260" s="312"/>
      <c r="AH260" s="312"/>
      <c r="AI260" s="312"/>
      <c r="AJ260" s="312"/>
      <c r="AK260" s="312"/>
      <c r="AL260" s="312"/>
      <c r="AM260" s="312"/>
      <c r="AN260" s="312"/>
      <c r="AO260" s="312"/>
      <c r="AP260" s="312"/>
      <c r="AQ260" s="312"/>
      <c r="AR260" s="312"/>
      <c r="AS260" s="312"/>
      <c r="AT260" s="312"/>
      <c r="AU260" s="312"/>
      <c r="AV260" s="312"/>
      <c r="AW260" s="312"/>
      <c r="AX260" s="312"/>
      <c r="AY260" s="312"/>
      <c r="AZ260" s="312"/>
      <c r="BA260" s="301" t="s">
        <v>118</v>
      </c>
      <c r="BB260" s="300"/>
      <c r="BC260" s="388" t="s">
        <v>0</v>
      </c>
      <c r="BD260" s="446" t="s">
        <v>1</v>
      </c>
      <c r="BE260" s="446" t="s">
        <v>2</v>
      </c>
      <c r="BF260" s="446" t="s">
        <v>3</v>
      </c>
      <c r="BG260" s="389" t="s">
        <v>4</v>
      </c>
      <c r="BH260" s="388" t="s">
        <v>0</v>
      </c>
      <c r="BI260" s="446" t="s">
        <v>1</v>
      </c>
      <c r="BJ260" s="446" t="s">
        <v>2</v>
      </c>
      <c r="BK260" s="446" t="s">
        <v>3</v>
      </c>
      <c r="BL260" s="389" t="s">
        <v>4</v>
      </c>
      <c r="BM260" s="388" t="s">
        <v>0</v>
      </c>
      <c r="BN260" s="446" t="s">
        <v>1</v>
      </c>
      <c r="BO260" s="446" t="s">
        <v>2</v>
      </c>
      <c r="BP260" s="446" t="s">
        <v>3</v>
      </c>
      <c r="BQ260" s="389" t="s">
        <v>4</v>
      </c>
      <c r="BR260" s="388" t="s">
        <v>146</v>
      </c>
      <c r="BS260" s="446" t="s">
        <v>147</v>
      </c>
      <c r="BT260" s="446" t="s">
        <v>148</v>
      </c>
      <c r="BU260" s="446" t="s">
        <v>149</v>
      </c>
      <c r="BV260" s="447" t="s">
        <v>150</v>
      </c>
      <c r="BW260" s="152"/>
      <c r="BX260" s="152"/>
      <c r="BY260" s="152"/>
      <c r="BZ260" s="152"/>
      <c r="CA260" s="152"/>
      <c r="CB260" s="152"/>
      <c r="CC260" s="152"/>
      <c r="CD260" s="152"/>
      <c r="CE260" s="152"/>
      <c r="CF260" s="152"/>
      <c r="CG260" s="152"/>
      <c r="CH260" s="152"/>
      <c r="CI260" s="152"/>
      <c r="CJ260" s="152"/>
      <c r="CK260" s="152"/>
      <c r="CL260" s="152"/>
      <c r="CM260" s="152"/>
      <c r="CN260" s="152"/>
      <c r="CO260" s="152"/>
      <c r="CP260" s="152"/>
      <c r="CQ260" s="152"/>
      <c r="CR260" s="152"/>
      <c r="CS260" s="152"/>
      <c r="CT260" s="152"/>
      <c r="CU260" s="152"/>
      <c r="CV260" s="152"/>
      <c r="CW260" s="152"/>
      <c r="CX260" s="152"/>
      <c r="CY260" s="152"/>
      <c r="CZ260" s="152"/>
    </row>
    <row r="261" s="405" customFormat="true" ht="15" customHeight="true" x14ac:dyDescent="0.2">
      <c r="B261" s="404"/>
      <c r="W261" s="312"/>
      <c r="X261" s="312"/>
      <c r="Y261" s="312"/>
      <c r="Z261" s="312"/>
      <c r="AA261" s="312"/>
      <c r="AB261" s="312"/>
      <c r="AC261" s="312"/>
      <c r="AD261" s="312"/>
      <c r="AE261" s="312"/>
      <c r="AF261" s="312"/>
      <c r="AG261" s="312"/>
      <c r="AH261" s="312"/>
      <c r="AI261" s="312"/>
      <c r="AJ261" s="312"/>
      <c r="AK261" s="312"/>
      <c r="AL261" s="312"/>
      <c r="AM261" s="312"/>
      <c r="AN261" s="312"/>
      <c r="AO261" s="312"/>
      <c r="AP261" s="312"/>
      <c r="AQ261" s="312"/>
      <c r="AR261" s="312"/>
      <c r="AS261" s="312"/>
      <c r="AT261" s="312"/>
      <c r="AU261" s="312"/>
      <c r="AV261" s="312"/>
      <c r="AW261" s="312"/>
      <c r="AX261" s="312"/>
      <c r="AY261" s="312"/>
      <c r="AZ261" s="312"/>
      <c r="BA261" s="818" t="s">
        <v>73</v>
      </c>
      <c r="BB261" s="494" t="s">
        <v>49</v>
      </c>
      <c r="BC261" s="38" t="s">
        <v>35</v>
      </c>
      <c r="BD261" s="34" t="s">
        <v>35</v>
      </c>
      <c r="BE261" s="34" t="s">
        <v>35</v>
      </c>
      <c r="BF261" s="34" t="s">
        <v>35</v>
      </c>
      <c r="BG261" s="29" t="s">
        <v>35</v>
      </c>
      <c r="BH261" s="38" t="s">
        <v>35</v>
      </c>
      <c r="BI261" s="34" t="s">
        <v>35</v>
      </c>
      <c r="BJ261" s="34" t="s">
        <v>35</v>
      </c>
      <c r="BK261" s="34" t="s">
        <v>35</v>
      </c>
      <c r="BL261" s="29" t="s">
        <v>35</v>
      </c>
      <c r="BM261" s="38" t="s">
        <v>35</v>
      </c>
      <c r="BN261" s="34" t="s">
        <v>35</v>
      </c>
      <c r="BO261" s="34" t="s">
        <v>35</v>
      </c>
      <c r="BP261" s="34" t="s">
        <v>35</v>
      </c>
      <c r="BQ261" s="29" t="s">
        <v>35</v>
      </c>
      <c r="BR261" s="38" t="s">
        <v>35</v>
      </c>
      <c r="BS261" s="34" t="s">
        <v>35</v>
      </c>
      <c r="BT261" s="34" t="s">
        <v>35</v>
      </c>
      <c r="BU261" s="34" t="s">
        <v>35</v>
      </c>
      <c r="BV261" s="23" t="s">
        <v>35</v>
      </c>
      <c r="BW261" s="3"/>
      <c r="BX261" s="3"/>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405" customFormat="true" ht="15" customHeight="true" x14ac:dyDescent="0.2">
      <c r="B262" s="404"/>
      <c r="W262" s="312"/>
      <c r="X262" s="312"/>
      <c r="Y262" s="312"/>
      <c r="Z262" s="312"/>
      <c r="AA262" s="312"/>
      <c r="AB262" s="312"/>
      <c r="AC262" s="312"/>
      <c r="AD262" s="312"/>
      <c r="AE262" s="312"/>
      <c r="AF262" s="312"/>
      <c r="AG262" s="312"/>
      <c r="AH262" s="312"/>
      <c r="AI262" s="312"/>
      <c r="AJ262" s="312"/>
      <c r="AK262" s="312"/>
      <c r="AL262" s="312"/>
      <c r="AM262" s="312"/>
      <c r="AN262" s="312"/>
      <c r="AO262" s="312"/>
      <c r="AP262" s="312"/>
      <c r="AQ262" s="312"/>
      <c r="AR262" s="312"/>
      <c r="AS262" s="312"/>
      <c r="AT262" s="312"/>
      <c r="AU262" s="312"/>
      <c r="AV262" s="312"/>
      <c r="AW262" s="312"/>
      <c r="AX262" s="312"/>
      <c r="AY262" s="312"/>
      <c r="AZ262" s="312"/>
      <c r="BA262" s="816"/>
      <c r="BB262" s="492" t="s">
        <v>48</v>
      </c>
      <c r="BC262" s="37" t="s">
        <v>35</v>
      </c>
      <c r="BD262" s="33" t="s">
        <v>35</v>
      </c>
      <c r="BE262" s="33" t="s">
        <v>35</v>
      </c>
      <c r="BF262" s="33" t="s">
        <v>35</v>
      </c>
      <c r="BG262" s="28" t="s">
        <v>35</v>
      </c>
      <c r="BH262" s="37" t="s">
        <v>35</v>
      </c>
      <c r="BI262" s="33" t="s">
        <v>35</v>
      </c>
      <c r="BJ262" s="33" t="s">
        <v>35</v>
      </c>
      <c r="BK262" s="33" t="s">
        <v>35</v>
      </c>
      <c r="BL262" s="28" t="s">
        <v>35</v>
      </c>
      <c r="BM262" s="37" t="s">
        <v>35</v>
      </c>
      <c r="BN262" s="33" t="s">
        <v>35</v>
      </c>
      <c r="BO262" s="33" t="s">
        <v>35</v>
      </c>
      <c r="BP262" s="33" t="s">
        <v>35</v>
      </c>
      <c r="BQ262" s="28" t="s">
        <v>35</v>
      </c>
      <c r="BR262" s="37" t="s">
        <v>35</v>
      </c>
      <c r="BS262" s="33" t="s">
        <v>35</v>
      </c>
      <c r="BT262" s="33" t="s">
        <v>35</v>
      </c>
      <c r="BU262" s="33" t="s">
        <v>35</v>
      </c>
      <c r="BV262" s="22" t="s">
        <v>35</v>
      </c>
      <c r="BW262" s="3"/>
      <c r="BX262" s="3"/>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405" customFormat="true" ht="15" customHeight="true" x14ac:dyDescent="0.2">
      <c r="B263" s="404"/>
      <c r="W263" s="312"/>
      <c r="X263" s="312"/>
      <c r="Y263" s="312"/>
      <c r="Z263" s="312"/>
      <c r="AA263" s="312"/>
      <c r="AB263" s="312"/>
      <c r="AC263" s="312"/>
      <c r="AD263" s="312"/>
      <c r="AE263" s="312"/>
      <c r="AF263" s="312"/>
      <c r="AG263" s="312"/>
      <c r="AH263" s="312"/>
      <c r="AI263" s="312"/>
      <c r="AJ263" s="312"/>
      <c r="AK263" s="312"/>
      <c r="AL263" s="312"/>
      <c r="AM263" s="312"/>
      <c r="AN263" s="312"/>
      <c r="AO263" s="312"/>
      <c r="AP263" s="312"/>
      <c r="AQ263" s="312"/>
      <c r="AR263" s="312"/>
      <c r="AS263" s="312"/>
      <c r="AT263" s="312"/>
      <c r="AU263" s="312"/>
      <c r="AV263" s="312"/>
      <c r="AW263" s="312"/>
      <c r="AX263" s="312"/>
      <c r="AY263" s="312"/>
      <c r="AZ263" s="312"/>
      <c r="BA263" s="816"/>
      <c r="BB263" s="492" t="s">
        <v>112</v>
      </c>
      <c r="BC263" s="37" t="s">
        <v>35</v>
      </c>
      <c r="BD263" s="33" t="s">
        <v>35</v>
      </c>
      <c r="BE263" s="33" t="s">
        <v>35</v>
      </c>
      <c r="BF263" s="33" t="s">
        <v>35</v>
      </c>
      <c r="BG263" s="28" t="s">
        <v>35</v>
      </c>
      <c r="BH263" s="37" t="s">
        <v>35</v>
      </c>
      <c r="BI263" s="33" t="s">
        <v>35</v>
      </c>
      <c r="BJ263" s="33" t="s">
        <v>35</v>
      </c>
      <c r="BK263" s="33" t="s">
        <v>35</v>
      </c>
      <c r="BL263" s="28" t="s">
        <v>35</v>
      </c>
      <c r="BM263" s="37" t="s">
        <v>35</v>
      </c>
      <c r="BN263" s="33" t="s">
        <v>35</v>
      </c>
      <c r="BO263" s="33" t="s">
        <v>35</v>
      </c>
      <c r="BP263" s="33" t="s">
        <v>35</v>
      </c>
      <c r="BQ263" s="28" t="s">
        <v>35</v>
      </c>
      <c r="BR263" s="37" t="s">
        <v>35</v>
      </c>
      <c r="BS263" s="33" t="s">
        <v>35</v>
      </c>
      <c r="BT263" s="33" t="s">
        <v>35</v>
      </c>
      <c r="BU263" s="33" t="s">
        <v>35</v>
      </c>
      <c r="BV263" s="22" t="s">
        <v>35</v>
      </c>
      <c r="BW263" s="3"/>
      <c r="BX263" s="3"/>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405" customFormat="true" ht="15" customHeight="true" x14ac:dyDescent="0.2">
      <c r="B264" s="404"/>
      <c r="W264" s="312"/>
      <c r="X264" s="312"/>
      <c r="Y264" s="312"/>
      <c r="Z264" s="312"/>
      <c r="AA264" s="312"/>
      <c r="AB264" s="312"/>
      <c r="AC264" s="312"/>
      <c r="AD264" s="312"/>
      <c r="AE264" s="312"/>
      <c r="AF264" s="312"/>
      <c r="AG264" s="312"/>
      <c r="AH264" s="312"/>
      <c r="AI264" s="312"/>
      <c r="AJ264" s="312"/>
      <c r="AK264" s="312"/>
      <c r="AL264" s="312"/>
      <c r="AM264" s="312"/>
      <c r="AN264" s="312"/>
      <c r="AO264" s="312"/>
      <c r="AP264" s="312"/>
      <c r="AQ264" s="312"/>
      <c r="AR264" s="312"/>
      <c r="AS264" s="312"/>
      <c r="AT264" s="312"/>
      <c r="AU264" s="312"/>
      <c r="AV264" s="312"/>
      <c r="AW264" s="312"/>
      <c r="AX264" s="312"/>
      <c r="AY264" s="312"/>
      <c r="AZ264" s="312"/>
      <c r="BA264" s="816" t="s">
        <v>74</v>
      </c>
      <c r="BB264" s="492" t="s">
        <v>88</v>
      </c>
      <c r="BC264" s="37" t="s">
        <v>35</v>
      </c>
      <c r="BD264" s="33" t="s">
        <v>35</v>
      </c>
      <c r="BE264" s="33" t="s">
        <v>35</v>
      </c>
      <c r="BF264" s="33" t="s">
        <v>35</v>
      </c>
      <c r="BG264" s="28" t="s">
        <v>35</v>
      </c>
      <c r="BH264" s="37" t="s">
        <v>35</v>
      </c>
      <c r="BI264" s="33" t="s">
        <v>35</v>
      </c>
      <c r="BJ264" s="33" t="s">
        <v>35</v>
      </c>
      <c r="BK264" s="33" t="s">
        <v>35</v>
      </c>
      <c r="BL264" s="28" t="s">
        <v>35</v>
      </c>
      <c r="BM264" s="37" t="s">
        <v>35</v>
      </c>
      <c r="BN264" s="33" t="s">
        <v>35</v>
      </c>
      <c r="BO264" s="33" t="s">
        <v>35</v>
      </c>
      <c r="BP264" s="33" t="s">
        <v>35</v>
      </c>
      <c r="BQ264" s="28" t="s">
        <v>35</v>
      </c>
      <c r="BR264" s="37" t="s">
        <v>35</v>
      </c>
      <c r="BS264" s="33" t="s">
        <v>35</v>
      </c>
      <c r="BT264" s="33" t="s">
        <v>35</v>
      </c>
      <c r="BU264" s="33" t="s">
        <v>35</v>
      </c>
      <c r="BV264" s="22" t="s">
        <v>35</v>
      </c>
      <c r="BW264" s="3"/>
      <c r="BX264" s="3"/>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405" customFormat="true" ht="15" customHeight="true" x14ac:dyDescent="0.2">
      <c r="B265" s="404"/>
      <c r="W265" s="312"/>
      <c r="X265" s="312"/>
      <c r="Y265" s="312"/>
      <c r="Z265" s="312"/>
      <c r="AA265" s="312"/>
      <c r="AB265" s="312"/>
      <c r="AC265" s="312"/>
      <c r="AD265" s="312"/>
      <c r="AE265" s="312"/>
      <c r="AF265" s="312"/>
      <c r="AG265" s="312"/>
      <c r="AH265" s="312"/>
      <c r="AI265" s="312"/>
      <c r="AJ265" s="312"/>
      <c r="AK265" s="312"/>
      <c r="AL265" s="312"/>
      <c r="AM265" s="312"/>
      <c r="AN265" s="312"/>
      <c r="AO265" s="312"/>
      <c r="AP265" s="312"/>
      <c r="AQ265" s="312"/>
      <c r="AR265" s="312"/>
      <c r="AS265" s="312"/>
      <c r="AT265" s="312"/>
      <c r="AU265" s="312"/>
      <c r="AV265" s="312"/>
      <c r="AW265" s="312"/>
      <c r="AX265" s="312"/>
      <c r="AY265" s="312"/>
      <c r="AZ265" s="312"/>
      <c r="BA265" s="816"/>
      <c r="BB265" s="492" t="s">
        <v>89</v>
      </c>
      <c r="BC265" s="37" t="s">
        <v>35</v>
      </c>
      <c r="BD265" s="33" t="s">
        <v>35</v>
      </c>
      <c r="BE265" s="33" t="s">
        <v>35</v>
      </c>
      <c r="BF265" s="33" t="s">
        <v>35</v>
      </c>
      <c r="BG265" s="28" t="s">
        <v>35</v>
      </c>
      <c r="BH265" s="37" t="s">
        <v>35</v>
      </c>
      <c r="BI265" s="33" t="s">
        <v>35</v>
      </c>
      <c r="BJ265" s="33" t="s">
        <v>35</v>
      </c>
      <c r="BK265" s="33" t="s">
        <v>35</v>
      </c>
      <c r="BL265" s="28" t="s">
        <v>35</v>
      </c>
      <c r="BM265" s="37" t="s">
        <v>35</v>
      </c>
      <c r="BN265" s="33" t="s">
        <v>35</v>
      </c>
      <c r="BO265" s="33" t="s">
        <v>35</v>
      </c>
      <c r="BP265" s="33" t="s">
        <v>35</v>
      </c>
      <c r="BQ265" s="28" t="s">
        <v>35</v>
      </c>
      <c r="BR265" s="37" t="s">
        <v>35</v>
      </c>
      <c r="BS265" s="33" t="s">
        <v>35</v>
      </c>
      <c r="BT265" s="33" t="s">
        <v>35</v>
      </c>
      <c r="BU265" s="33" t="s">
        <v>35</v>
      </c>
      <c r="BV265" s="22" t="s">
        <v>35</v>
      </c>
      <c r="BW265" s="3"/>
      <c r="BX265" s="3"/>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405" customFormat="true" ht="15" customHeight="true" x14ac:dyDescent="0.2">
      <c r="B266" s="404"/>
      <c r="W266" s="312"/>
      <c r="X266" s="312"/>
      <c r="Y266" s="312"/>
      <c r="Z266" s="312"/>
      <c r="AA266" s="312"/>
      <c r="AB266" s="312"/>
      <c r="AC266" s="312"/>
      <c r="AD266" s="312"/>
      <c r="AE266" s="312"/>
      <c r="AF266" s="312"/>
      <c r="AG266" s="312"/>
      <c r="AH266" s="312"/>
      <c r="AI266" s="312"/>
      <c r="AJ266" s="312"/>
      <c r="AK266" s="312"/>
      <c r="AL266" s="312"/>
      <c r="AM266" s="312"/>
      <c r="AN266" s="312"/>
      <c r="AO266" s="312"/>
      <c r="AP266" s="312"/>
      <c r="AQ266" s="312"/>
      <c r="AR266" s="312"/>
      <c r="AS266" s="312"/>
      <c r="AT266" s="312"/>
      <c r="AU266" s="312"/>
      <c r="AV266" s="312"/>
      <c r="AW266" s="312"/>
      <c r="AX266" s="312"/>
      <c r="AY266" s="312"/>
      <c r="AZ266" s="312"/>
      <c r="BA266" s="816"/>
      <c r="BB266" s="492" t="s">
        <v>90</v>
      </c>
      <c r="BC266" s="37" t="s">
        <v>35</v>
      </c>
      <c r="BD266" s="33" t="s">
        <v>35</v>
      </c>
      <c r="BE266" s="33" t="s">
        <v>35</v>
      </c>
      <c r="BF266" s="33" t="s">
        <v>35</v>
      </c>
      <c r="BG266" s="28" t="s">
        <v>35</v>
      </c>
      <c r="BH266" s="37" t="s">
        <v>35</v>
      </c>
      <c r="BI266" s="33" t="s">
        <v>35</v>
      </c>
      <c r="BJ266" s="33" t="s">
        <v>35</v>
      </c>
      <c r="BK266" s="33" t="s">
        <v>35</v>
      </c>
      <c r="BL266" s="28" t="s">
        <v>35</v>
      </c>
      <c r="BM266" s="37" t="s">
        <v>35</v>
      </c>
      <c r="BN266" s="33" t="s">
        <v>35</v>
      </c>
      <c r="BO266" s="33" t="s">
        <v>35</v>
      </c>
      <c r="BP266" s="33" t="s">
        <v>35</v>
      </c>
      <c r="BQ266" s="28" t="s">
        <v>35</v>
      </c>
      <c r="BR266" s="37" t="s">
        <v>35</v>
      </c>
      <c r="BS266" s="33" t="s">
        <v>35</v>
      </c>
      <c r="BT266" s="33" t="s">
        <v>35</v>
      </c>
      <c r="BU266" s="33" t="s">
        <v>35</v>
      </c>
      <c r="BV266" s="22" t="s">
        <v>35</v>
      </c>
      <c r="BW266" s="3"/>
      <c r="BX266" s="3"/>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405" customFormat="true" ht="15" customHeight="true" x14ac:dyDescent="0.2">
      <c r="B267" s="404"/>
      <c r="W267" s="312"/>
      <c r="X267" s="312"/>
      <c r="Y267" s="312"/>
      <c r="Z267" s="312"/>
      <c r="AA267" s="312"/>
      <c r="AB267" s="312"/>
      <c r="AC267" s="312"/>
      <c r="AD267" s="312"/>
      <c r="AE267" s="312"/>
      <c r="AF267" s="312"/>
      <c r="AG267" s="312"/>
      <c r="AH267" s="312"/>
      <c r="AI267" s="312"/>
      <c r="AJ267" s="312"/>
      <c r="AK267" s="312"/>
      <c r="AL267" s="312"/>
      <c r="AM267" s="312"/>
      <c r="AN267" s="312"/>
      <c r="AO267" s="312"/>
      <c r="AP267" s="312"/>
      <c r="AQ267" s="312"/>
      <c r="AR267" s="312"/>
      <c r="AS267" s="312"/>
      <c r="AT267" s="312"/>
      <c r="AU267" s="312"/>
      <c r="AV267" s="312"/>
      <c r="AW267" s="312"/>
      <c r="AX267" s="312"/>
      <c r="AY267" s="312"/>
      <c r="AZ267" s="312"/>
      <c r="BA267" s="816"/>
      <c r="BB267" s="492" t="s">
        <v>112</v>
      </c>
      <c r="BC267" s="37" t="s">
        <v>35</v>
      </c>
      <c r="BD267" s="33" t="s">
        <v>35</v>
      </c>
      <c r="BE267" s="33" t="s">
        <v>35</v>
      </c>
      <c r="BF267" s="33" t="s">
        <v>35</v>
      </c>
      <c r="BG267" s="28" t="s">
        <v>35</v>
      </c>
      <c r="BH267" s="37" t="s">
        <v>35</v>
      </c>
      <c r="BI267" s="33" t="s">
        <v>35</v>
      </c>
      <c r="BJ267" s="33" t="s">
        <v>35</v>
      </c>
      <c r="BK267" s="33" t="s">
        <v>35</v>
      </c>
      <c r="BL267" s="28" t="s">
        <v>35</v>
      </c>
      <c r="BM267" s="37" t="s">
        <v>35</v>
      </c>
      <c r="BN267" s="33" t="s">
        <v>35</v>
      </c>
      <c r="BO267" s="33" t="s">
        <v>35</v>
      </c>
      <c r="BP267" s="33" t="s">
        <v>35</v>
      </c>
      <c r="BQ267" s="28" t="s">
        <v>35</v>
      </c>
      <c r="BR267" s="37" t="s">
        <v>35</v>
      </c>
      <c r="BS267" s="33" t="s">
        <v>35</v>
      </c>
      <c r="BT267" s="33" t="s">
        <v>35</v>
      </c>
      <c r="BU267" s="33" t="s">
        <v>35</v>
      </c>
      <c r="BV267" s="22" t="s">
        <v>35</v>
      </c>
      <c r="BW267" s="3"/>
      <c r="BX267" s="3"/>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405" customFormat="true" ht="15" customHeight="true" x14ac:dyDescent="0.2">
      <c r="B268" s="404"/>
      <c r="W268" s="312"/>
      <c r="X268" s="312"/>
      <c r="Y268" s="312"/>
      <c r="Z268" s="312"/>
      <c r="AA268" s="312"/>
      <c r="AB268" s="312"/>
      <c r="AC268" s="312"/>
      <c r="AD268" s="312"/>
      <c r="AE268" s="312"/>
      <c r="AF268" s="312"/>
      <c r="AG268" s="312"/>
      <c r="AH268" s="312"/>
      <c r="AI268" s="312"/>
      <c r="AJ268" s="312"/>
      <c r="AK268" s="312"/>
      <c r="AL268" s="312"/>
      <c r="AM268" s="312"/>
      <c r="AN268" s="312"/>
      <c r="AO268" s="312"/>
      <c r="AP268" s="312"/>
      <c r="AQ268" s="312"/>
      <c r="AR268" s="312"/>
      <c r="AS268" s="312"/>
      <c r="AT268" s="312"/>
      <c r="AU268" s="312"/>
      <c r="AV268" s="312"/>
      <c r="AW268" s="312"/>
      <c r="AX268" s="312"/>
      <c r="AY268" s="312"/>
      <c r="AZ268" s="312"/>
      <c r="BA268" s="816" t="s">
        <v>115</v>
      </c>
      <c r="BB268" s="492" t="s">
        <v>88</v>
      </c>
      <c r="BC268" s="37" t="s">
        <v>35</v>
      </c>
      <c r="BD268" s="33" t="s">
        <v>35</v>
      </c>
      <c r="BE268" s="33" t="s">
        <v>35</v>
      </c>
      <c r="BF268" s="33" t="s">
        <v>35</v>
      </c>
      <c r="BG268" s="28" t="s">
        <v>35</v>
      </c>
      <c r="BH268" s="37" t="s">
        <v>35</v>
      </c>
      <c r="BI268" s="33" t="s">
        <v>35</v>
      </c>
      <c r="BJ268" s="33" t="s">
        <v>35</v>
      </c>
      <c r="BK268" s="33" t="s">
        <v>35</v>
      </c>
      <c r="BL268" s="28" t="s">
        <v>35</v>
      </c>
      <c r="BM268" s="37" t="s">
        <v>35</v>
      </c>
      <c r="BN268" s="33" t="s">
        <v>35</v>
      </c>
      <c r="BO268" s="33" t="s">
        <v>35</v>
      </c>
      <c r="BP268" s="33" t="s">
        <v>35</v>
      </c>
      <c r="BQ268" s="28" t="s">
        <v>35</v>
      </c>
      <c r="BR268" s="37" t="s">
        <v>35</v>
      </c>
      <c r="BS268" s="33" t="s">
        <v>35</v>
      </c>
      <c r="BT268" s="33" t="s">
        <v>35</v>
      </c>
      <c r="BU268" s="33" t="s">
        <v>35</v>
      </c>
      <c r="BV268" s="22" t="s">
        <v>35</v>
      </c>
      <c r="BW268" s="3"/>
      <c r="BX268" s="3"/>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405" customFormat="true" ht="15" customHeight="true" x14ac:dyDescent="0.2">
      <c r="B269" s="404"/>
      <c r="W269" s="312"/>
      <c r="X269" s="312"/>
      <c r="Y269" s="312"/>
      <c r="Z269" s="312"/>
      <c r="AA269" s="312"/>
      <c r="AB269" s="312"/>
      <c r="AC269" s="312"/>
      <c r="AD269" s="312"/>
      <c r="AE269" s="312"/>
      <c r="AF269" s="312"/>
      <c r="AG269" s="312"/>
      <c r="AH269" s="312"/>
      <c r="AI269" s="312"/>
      <c r="AJ269" s="312"/>
      <c r="AK269" s="312"/>
      <c r="AL269" s="312"/>
      <c r="AM269" s="312"/>
      <c r="AN269" s="312"/>
      <c r="AO269" s="312"/>
      <c r="AP269" s="312"/>
      <c r="AQ269" s="312"/>
      <c r="AR269" s="312"/>
      <c r="AS269" s="312"/>
      <c r="AT269" s="312"/>
      <c r="AU269" s="312"/>
      <c r="AV269" s="312"/>
      <c r="AW269" s="312"/>
      <c r="AX269" s="312"/>
      <c r="AY269" s="312"/>
      <c r="AZ269" s="312"/>
      <c r="BA269" s="816"/>
      <c r="BB269" s="492" t="s">
        <v>89</v>
      </c>
      <c r="BC269" s="37" t="s">
        <v>35</v>
      </c>
      <c r="BD269" s="33" t="s">
        <v>35</v>
      </c>
      <c r="BE269" s="33" t="s">
        <v>35</v>
      </c>
      <c r="BF269" s="33" t="s">
        <v>35</v>
      </c>
      <c r="BG269" s="28" t="s">
        <v>35</v>
      </c>
      <c r="BH269" s="37" t="s">
        <v>35</v>
      </c>
      <c r="BI269" s="33" t="s">
        <v>35</v>
      </c>
      <c r="BJ269" s="33" t="s">
        <v>35</v>
      </c>
      <c r="BK269" s="33" t="s">
        <v>35</v>
      </c>
      <c r="BL269" s="28" t="s">
        <v>35</v>
      </c>
      <c r="BM269" s="37" t="s">
        <v>35</v>
      </c>
      <c r="BN269" s="33" t="s">
        <v>35</v>
      </c>
      <c r="BO269" s="33" t="s">
        <v>35</v>
      </c>
      <c r="BP269" s="33" t="s">
        <v>35</v>
      </c>
      <c r="BQ269" s="28" t="s">
        <v>35</v>
      </c>
      <c r="BR269" s="37" t="s">
        <v>35</v>
      </c>
      <c r="BS269" s="33" t="s">
        <v>35</v>
      </c>
      <c r="BT269" s="33" t="s">
        <v>35</v>
      </c>
      <c r="BU269" s="33" t="s">
        <v>35</v>
      </c>
      <c r="BV269" s="22" t="s">
        <v>35</v>
      </c>
      <c r="BW269" s="3"/>
      <c r="BX269" s="3"/>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405" customFormat="true" ht="15" customHeight="true" x14ac:dyDescent="0.2">
      <c r="B270" s="404"/>
      <c r="W270" s="312"/>
      <c r="X270" s="312"/>
      <c r="Y270" s="312"/>
      <c r="Z270" s="312"/>
      <c r="AA270" s="312"/>
      <c r="AB270" s="312"/>
      <c r="AC270" s="312"/>
      <c r="AD270" s="312"/>
      <c r="AE270" s="312"/>
      <c r="AF270" s="312"/>
      <c r="AG270" s="312"/>
      <c r="AH270" s="312"/>
      <c r="AI270" s="312"/>
      <c r="AJ270" s="312"/>
      <c r="AK270" s="312"/>
      <c r="AL270" s="312"/>
      <c r="AM270" s="312"/>
      <c r="AN270" s="312"/>
      <c r="AO270" s="312"/>
      <c r="AP270" s="312"/>
      <c r="AQ270" s="312"/>
      <c r="AR270" s="312"/>
      <c r="AS270" s="312"/>
      <c r="AT270" s="312"/>
      <c r="AU270" s="312"/>
      <c r="AV270" s="312"/>
      <c r="AW270" s="312"/>
      <c r="AX270" s="312"/>
      <c r="AY270" s="312"/>
      <c r="AZ270" s="312"/>
      <c r="BA270" s="816"/>
      <c r="BB270" s="492" t="s">
        <v>90</v>
      </c>
      <c r="BC270" s="37" t="s">
        <v>35</v>
      </c>
      <c r="BD270" s="33" t="s">
        <v>35</v>
      </c>
      <c r="BE270" s="33" t="s">
        <v>35</v>
      </c>
      <c r="BF270" s="33" t="s">
        <v>35</v>
      </c>
      <c r="BG270" s="28" t="s">
        <v>35</v>
      </c>
      <c r="BH270" s="37" t="s">
        <v>35</v>
      </c>
      <c r="BI270" s="33" t="s">
        <v>35</v>
      </c>
      <c r="BJ270" s="33" t="s">
        <v>35</v>
      </c>
      <c r="BK270" s="33" t="s">
        <v>35</v>
      </c>
      <c r="BL270" s="28" t="s">
        <v>35</v>
      </c>
      <c r="BM270" s="37" t="s">
        <v>35</v>
      </c>
      <c r="BN270" s="33" t="s">
        <v>35</v>
      </c>
      <c r="BO270" s="33" t="s">
        <v>35</v>
      </c>
      <c r="BP270" s="33" t="s">
        <v>35</v>
      </c>
      <c r="BQ270" s="28" t="s">
        <v>35</v>
      </c>
      <c r="BR270" s="37" t="s">
        <v>35</v>
      </c>
      <c r="BS270" s="33" t="s">
        <v>35</v>
      </c>
      <c r="BT270" s="33" t="s">
        <v>35</v>
      </c>
      <c r="BU270" s="33" t="s">
        <v>35</v>
      </c>
      <c r="BV270" s="22" t="s">
        <v>35</v>
      </c>
      <c r="BW270" s="3"/>
      <c r="BX270" s="3"/>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405" customFormat="true" ht="15" customHeight="true" x14ac:dyDescent="0.2">
      <c r="B271" s="404"/>
      <c r="W271" s="312"/>
      <c r="X271" s="312"/>
      <c r="Y271" s="312"/>
      <c r="Z271" s="312"/>
      <c r="AA271" s="312"/>
      <c r="AB271" s="312"/>
      <c r="AC271" s="312"/>
      <c r="AD271" s="312"/>
      <c r="AE271" s="312"/>
      <c r="AF271" s="312"/>
      <c r="AG271" s="312"/>
      <c r="AH271" s="312"/>
      <c r="AI271" s="312"/>
      <c r="AJ271" s="312"/>
      <c r="AK271" s="312"/>
      <c r="AL271" s="312"/>
      <c r="AM271" s="312"/>
      <c r="AN271" s="312"/>
      <c r="AO271" s="312"/>
      <c r="AP271" s="312"/>
      <c r="AQ271" s="312"/>
      <c r="AR271" s="312"/>
      <c r="AS271" s="312"/>
      <c r="AT271" s="312"/>
      <c r="AU271" s="312"/>
      <c r="AV271" s="312"/>
      <c r="AW271" s="312"/>
      <c r="AX271" s="312"/>
      <c r="AY271" s="312"/>
      <c r="AZ271" s="312"/>
      <c r="BA271" s="816" t="s">
        <v>75</v>
      </c>
      <c r="BB271" s="492" t="s">
        <v>49</v>
      </c>
      <c r="BC271" s="37" t="s">
        <v>35</v>
      </c>
      <c r="BD271" s="30" t="s">
        <v>35</v>
      </c>
      <c r="BE271" s="30" t="s">
        <v>35</v>
      </c>
      <c r="BF271" s="30" t="s">
        <v>35</v>
      </c>
      <c r="BG271" s="25" t="s">
        <v>35</v>
      </c>
      <c r="BH271" s="37" t="s">
        <v>35</v>
      </c>
      <c r="BI271" s="30" t="s">
        <v>35</v>
      </c>
      <c r="BJ271" s="30" t="s">
        <v>35</v>
      </c>
      <c r="BK271" s="30" t="s">
        <v>35</v>
      </c>
      <c r="BL271" s="25" t="s">
        <v>35</v>
      </c>
      <c r="BM271" s="37" t="s">
        <v>35</v>
      </c>
      <c r="BN271" s="30" t="s">
        <v>35</v>
      </c>
      <c r="BO271" s="30" t="s">
        <v>35</v>
      </c>
      <c r="BP271" s="30" t="s">
        <v>35</v>
      </c>
      <c r="BQ271" s="25" t="s">
        <v>35</v>
      </c>
      <c r="BR271" s="37" t="s">
        <v>35</v>
      </c>
      <c r="BS271" s="30" t="s">
        <v>35</v>
      </c>
      <c r="BT271" s="30" t="s">
        <v>35</v>
      </c>
      <c r="BU271" s="30" t="s">
        <v>35</v>
      </c>
      <c r="BV271" s="20" t="s">
        <v>35</v>
      </c>
      <c r="BW271" s="3"/>
      <c r="BX271" s="3"/>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405" customFormat="true" ht="15" customHeight="true" x14ac:dyDescent="0.2">
      <c r="B272" s="404"/>
      <c r="W272" s="312"/>
      <c r="X272" s="312"/>
      <c r="Y272" s="312"/>
      <c r="Z272" s="312"/>
      <c r="AA272" s="312"/>
      <c r="AB272" s="312"/>
      <c r="AC272" s="312"/>
      <c r="AD272" s="312"/>
      <c r="AE272" s="312"/>
      <c r="AF272" s="312"/>
      <c r="AG272" s="312"/>
      <c r="AH272" s="312"/>
      <c r="AI272" s="312"/>
      <c r="AJ272" s="312"/>
      <c r="AK272" s="312"/>
      <c r="AL272" s="312"/>
      <c r="AM272" s="312"/>
      <c r="AN272" s="312"/>
      <c r="AO272" s="312"/>
      <c r="AP272" s="312"/>
      <c r="AQ272" s="312"/>
      <c r="AR272" s="312"/>
      <c r="AS272" s="312"/>
      <c r="AT272" s="312"/>
      <c r="AU272" s="312"/>
      <c r="AV272" s="312"/>
      <c r="AW272" s="312"/>
      <c r="AX272" s="312"/>
      <c r="AY272" s="312"/>
      <c r="AZ272" s="312"/>
      <c r="BA272" s="816"/>
      <c r="BB272" s="492" t="s">
        <v>48</v>
      </c>
      <c r="BC272" s="37" t="s">
        <v>35</v>
      </c>
      <c r="BD272" s="30" t="s">
        <v>35</v>
      </c>
      <c r="BE272" s="30" t="s">
        <v>35</v>
      </c>
      <c r="BF272" s="30" t="s">
        <v>35</v>
      </c>
      <c r="BG272" s="25" t="s">
        <v>35</v>
      </c>
      <c r="BH272" s="37" t="s">
        <v>35</v>
      </c>
      <c r="BI272" s="30" t="s">
        <v>35</v>
      </c>
      <c r="BJ272" s="30" t="s">
        <v>35</v>
      </c>
      <c r="BK272" s="30" t="s">
        <v>35</v>
      </c>
      <c r="BL272" s="25" t="s">
        <v>35</v>
      </c>
      <c r="BM272" s="37" t="s">
        <v>35</v>
      </c>
      <c r="BN272" s="30" t="s">
        <v>35</v>
      </c>
      <c r="BO272" s="30" t="s">
        <v>35</v>
      </c>
      <c r="BP272" s="30" t="s">
        <v>35</v>
      </c>
      <c r="BQ272" s="25" t="s">
        <v>35</v>
      </c>
      <c r="BR272" s="37" t="s">
        <v>35</v>
      </c>
      <c r="BS272" s="30" t="s">
        <v>35</v>
      </c>
      <c r="BT272" s="30" t="s">
        <v>35</v>
      </c>
      <c r="BU272" s="30" t="s">
        <v>35</v>
      </c>
      <c r="BV272" s="20" t="s">
        <v>35</v>
      </c>
      <c r="BW272" s="3"/>
      <c r="BX272" s="3"/>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405" customFormat="true" ht="15" customHeight="true" x14ac:dyDescent="0.2">
      <c r="B273" s="404"/>
      <c r="W273" s="312"/>
      <c r="X273" s="312"/>
      <c r="Y273" s="312"/>
      <c r="Z273" s="312"/>
      <c r="AA273" s="312"/>
      <c r="AB273" s="312"/>
      <c r="AC273" s="312"/>
      <c r="AD273" s="312"/>
      <c r="AE273" s="312"/>
      <c r="AF273" s="312"/>
      <c r="AG273" s="312"/>
      <c r="AH273" s="312"/>
      <c r="AI273" s="312"/>
      <c r="AJ273" s="312"/>
      <c r="AK273" s="312"/>
      <c r="AL273" s="312"/>
      <c r="AM273" s="312"/>
      <c r="AN273" s="312"/>
      <c r="AO273" s="312"/>
      <c r="AP273" s="312"/>
      <c r="AQ273" s="312"/>
      <c r="AR273" s="312"/>
      <c r="AS273" s="312"/>
      <c r="AT273" s="312"/>
      <c r="AU273" s="312"/>
      <c r="AV273" s="312"/>
      <c r="AW273" s="312"/>
      <c r="AX273" s="312"/>
      <c r="AY273" s="312"/>
      <c r="AZ273" s="312"/>
      <c r="BA273" s="816"/>
      <c r="BB273" s="492" t="s">
        <v>112</v>
      </c>
      <c r="BC273" s="37" t="s">
        <v>35</v>
      </c>
      <c r="BD273" s="30" t="s">
        <v>35</v>
      </c>
      <c r="BE273" s="30" t="s">
        <v>35</v>
      </c>
      <c r="BF273" s="30" t="s">
        <v>35</v>
      </c>
      <c r="BG273" s="25" t="s">
        <v>35</v>
      </c>
      <c r="BH273" s="37" t="s">
        <v>35</v>
      </c>
      <c r="BI273" s="30" t="s">
        <v>35</v>
      </c>
      <c r="BJ273" s="30" t="s">
        <v>35</v>
      </c>
      <c r="BK273" s="30" t="s">
        <v>35</v>
      </c>
      <c r="BL273" s="25" t="s">
        <v>35</v>
      </c>
      <c r="BM273" s="37" t="s">
        <v>35</v>
      </c>
      <c r="BN273" s="30" t="s">
        <v>35</v>
      </c>
      <c r="BO273" s="30" t="s">
        <v>35</v>
      </c>
      <c r="BP273" s="30" t="s">
        <v>35</v>
      </c>
      <c r="BQ273" s="25" t="s">
        <v>35</v>
      </c>
      <c r="BR273" s="37" t="s">
        <v>35</v>
      </c>
      <c r="BS273" s="30" t="s">
        <v>35</v>
      </c>
      <c r="BT273" s="30" t="s">
        <v>35</v>
      </c>
      <c r="BU273" s="30" t="s">
        <v>35</v>
      </c>
      <c r="BV273" s="20" t="s">
        <v>35</v>
      </c>
      <c r="BW273" s="3"/>
      <c r="BX273" s="3"/>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405" customFormat="true" ht="15" customHeight="true" x14ac:dyDescent="0.2">
      <c r="B274" s="404"/>
      <c r="W274" s="312"/>
      <c r="X274" s="312"/>
      <c r="Y274" s="312"/>
      <c r="Z274" s="312"/>
      <c r="AA274" s="312"/>
      <c r="AB274" s="312"/>
      <c r="AC274" s="312"/>
      <c r="AD274" s="312"/>
      <c r="AE274" s="312"/>
      <c r="AF274" s="312"/>
      <c r="AG274" s="312"/>
      <c r="AH274" s="312"/>
      <c r="AI274" s="312"/>
      <c r="AJ274" s="312"/>
      <c r="AK274" s="312"/>
      <c r="AL274" s="312"/>
      <c r="AM274" s="312"/>
      <c r="AN274" s="312"/>
      <c r="AO274" s="312"/>
      <c r="AP274" s="312"/>
      <c r="AQ274" s="312"/>
      <c r="AR274" s="312"/>
      <c r="AS274" s="312"/>
      <c r="AT274" s="312"/>
      <c r="AU274" s="312"/>
      <c r="AV274" s="312"/>
      <c r="AW274" s="312"/>
      <c r="AX274" s="312"/>
      <c r="AY274" s="312"/>
      <c r="AZ274" s="312"/>
      <c r="BA274" s="816" t="s">
        <v>76</v>
      </c>
      <c r="BB274" s="492" t="s">
        <v>49</v>
      </c>
      <c r="BC274" s="37" t="s">
        <v>35</v>
      </c>
      <c r="BD274" s="33" t="s">
        <v>35</v>
      </c>
      <c r="BE274" s="33" t="s">
        <v>35</v>
      </c>
      <c r="BF274" s="33" t="s">
        <v>35</v>
      </c>
      <c r="BG274" s="28" t="s">
        <v>35</v>
      </c>
      <c r="BH274" s="37" t="s">
        <v>35</v>
      </c>
      <c r="BI274" s="33" t="s">
        <v>35</v>
      </c>
      <c r="BJ274" s="33" t="s">
        <v>35</v>
      </c>
      <c r="BK274" s="33" t="s">
        <v>35</v>
      </c>
      <c r="BL274" s="28" t="s">
        <v>35</v>
      </c>
      <c r="BM274" s="37" t="s">
        <v>35</v>
      </c>
      <c r="BN274" s="33" t="s">
        <v>35</v>
      </c>
      <c r="BO274" s="33" t="s">
        <v>35</v>
      </c>
      <c r="BP274" s="33" t="s">
        <v>35</v>
      </c>
      <c r="BQ274" s="28" t="s">
        <v>35</v>
      </c>
      <c r="BR274" s="37" t="s">
        <v>35</v>
      </c>
      <c r="BS274" s="33" t="s">
        <v>35</v>
      </c>
      <c r="BT274" s="33" t="s">
        <v>35</v>
      </c>
      <c r="BU274" s="33" t="s">
        <v>35</v>
      </c>
      <c r="BV274" s="22" t="s">
        <v>35</v>
      </c>
      <c r="BW274" s="3"/>
      <c r="BX274" s="3"/>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405" customFormat="true" ht="15" customHeight="true" x14ac:dyDescent="0.2">
      <c r="B275" s="404"/>
      <c r="W275" s="312"/>
      <c r="X275" s="312"/>
      <c r="Y275" s="312"/>
      <c r="Z275" s="312"/>
      <c r="AA275" s="312"/>
      <c r="AB275" s="312"/>
      <c r="AC275" s="312"/>
      <c r="AD275" s="312"/>
      <c r="AE275" s="312"/>
      <c r="AF275" s="312"/>
      <c r="AG275" s="312"/>
      <c r="AH275" s="312"/>
      <c r="AI275" s="312"/>
      <c r="AJ275" s="312"/>
      <c r="AK275" s="312"/>
      <c r="AL275" s="312"/>
      <c r="AM275" s="312"/>
      <c r="AN275" s="312"/>
      <c r="AO275" s="312"/>
      <c r="AP275" s="312"/>
      <c r="AQ275" s="312"/>
      <c r="AR275" s="312"/>
      <c r="AS275" s="312"/>
      <c r="AT275" s="312"/>
      <c r="AU275" s="312"/>
      <c r="AV275" s="312"/>
      <c r="AW275" s="312"/>
      <c r="AX275" s="312"/>
      <c r="AY275" s="312"/>
      <c r="AZ275" s="312"/>
      <c r="BA275" s="816"/>
      <c r="BB275" s="492" t="s">
        <v>48</v>
      </c>
      <c r="BC275" s="37" t="s">
        <v>35</v>
      </c>
      <c r="BD275" s="33" t="s">
        <v>35</v>
      </c>
      <c r="BE275" s="33" t="s">
        <v>35</v>
      </c>
      <c r="BF275" s="33" t="s">
        <v>35</v>
      </c>
      <c r="BG275" s="28" t="s">
        <v>35</v>
      </c>
      <c r="BH275" s="37" t="s">
        <v>35</v>
      </c>
      <c r="BI275" s="33" t="s">
        <v>35</v>
      </c>
      <c r="BJ275" s="33" t="s">
        <v>35</v>
      </c>
      <c r="BK275" s="33" t="s">
        <v>35</v>
      </c>
      <c r="BL275" s="28" t="s">
        <v>35</v>
      </c>
      <c r="BM275" s="37" t="s">
        <v>35</v>
      </c>
      <c r="BN275" s="33" t="s">
        <v>35</v>
      </c>
      <c r="BO275" s="33" t="s">
        <v>35</v>
      </c>
      <c r="BP275" s="33" t="s">
        <v>35</v>
      </c>
      <c r="BQ275" s="28" t="s">
        <v>35</v>
      </c>
      <c r="BR275" s="37" t="s">
        <v>35</v>
      </c>
      <c r="BS275" s="33" t="s">
        <v>35</v>
      </c>
      <c r="BT275" s="33" t="s">
        <v>35</v>
      </c>
      <c r="BU275" s="33" t="s">
        <v>35</v>
      </c>
      <c r="BV275" s="22" t="s">
        <v>35</v>
      </c>
      <c r="BW275" s="3"/>
      <c r="BX275" s="3"/>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405" customFormat="true" ht="15" customHeight="true" x14ac:dyDescent="0.2">
      <c r="B276" s="404"/>
      <c r="W276" s="312"/>
      <c r="X276" s="312"/>
      <c r="Y276" s="312"/>
      <c r="Z276" s="312"/>
      <c r="AA276" s="312"/>
      <c r="AB276" s="312"/>
      <c r="AC276" s="312"/>
      <c r="AD276" s="312"/>
      <c r="AE276" s="312"/>
      <c r="AF276" s="312"/>
      <c r="AG276" s="312"/>
      <c r="AH276" s="312"/>
      <c r="AI276" s="312"/>
      <c r="AJ276" s="312"/>
      <c r="AK276" s="312"/>
      <c r="AL276" s="312"/>
      <c r="AM276" s="312"/>
      <c r="AN276" s="312"/>
      <c r="AO276" s="312"/>
      <c r="AP276" s="312"/>
      <c r="AQ276" s="312"/>
      <c r="AR276" s="312"/>
      <c r="AS276" s="312"/>
      <c r="AT276" s="312"/>
      <c r="AU276" s="312"/>
      <c r="AV276" s="312"/>
      <c r="AW276" s="312"/>
      <c r="AX276" s="312"/>
      <c r="AY276" s="312"/>
      <c r="AZ276" s="312"/>
      <c r="BA276" s="816"/>
      <c r="BB276" s="492" t="s">
        <v>113</v>
      </c>
      <c r="BC276" s="37" t="s">
        <v>35</v>
      </c>
      <c r="BD276" s="33" t="s">
        <v>35</v>
      </c>
      <c r="BE276" s="33" t="s">
        <v>35</v>
      </c>
      <c r="BF276" s="33" t="s">
        <v>35</v>
      </c>
      <c r="BG276" s="28" t="s">
        <v>35</v>
      </c>
      <c r="BH276" s="37" t="s">
        <v>35</v>
      </c>
      <c r="BI276" s="33" t="s">
        <v>35</v>
      </c>
      <c r="BJ276" s="33" t="s">
        <v>35</v>
      </c>
      <c r="BK276" s="33" t="s">
        <v>35</v>
      </c>
      <c r="BL276" s="28" t="s">
        <v>35</v>
      </c>
      <c r="BM276" s="37" t="s">
        <v>35</v>
      </c>
      <c r="BN276" s="33" t="s">
        <v>35</v>
      </c>
      <c r="BO276" s="33" t="s">
        <v>35</v>
      </c>
      <c r="BP276" s="33" t="s">
        <v>35</v>
      </c>
      <c r="BQ276" s="28" t="s">
        <v>35</v>
      </c>
      <c r="BR276" s="37" t="s">
        <v>35</v>
      </c>
      <c r="BS276" s="33" t="s">
        <v>35</v>
      </c>
      <c r="BT276" s="33" t="s">
        <v>35</v>
      </c>
      <c r="BU276" s="33" t="s">
        <v>35</v>
      </c>
      <c r="BV276" s="22" t="s">
        <v>35</v>
      </c>
      <c r="BW276" s="3"/>
      <c r="BX276" s="3"/>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405" customFormat="true" ht="15" customHeight="true" x14ac:dyDescent="0.2">
      <c r="B277" s="404"/>
      <c r="W277" s="312"/>
      <c r="X277" s="312"/>
      <c r="Y277" s="312"/>
      <c r="Z277" s="312"/>
      <c r="AA277" s="312"/>
      <c r="AB277" s="312"/>
      <c r="AC277" s="312"/>
      <c r="AD277" s="312"/>
      <c r="AE277" s="312"/>
      <c r="AF277" s="312"/>
      <c r="AG277" s="312"/>
      <c r="AH277" s="312"/>
      <c r="AI277" s="312"/>
      <c r="AJ277" s="312"/>
      <c r="AK277" s="312"/>
      <c r="AL277" s="312"/>
      <c r="AM277" s="312"/>
      <c r="AN277" s="312"/>
      <c r="AO277" s="312"/>
      <c r="AP277" s="312"/>
      <c r="AQ277" s="312"/>
      <c r="AR277" s="312"/>
      <c r="AS277" s="312"/>
      <c r="AT277" s="312"/>
      <c r="AU277" s="312"/>
      <c r="AV277" s="312"/>
      <c r="AW277" s="312"/>
      <c r="AX277" s="312"/>
      <c r="AY277" s="312"/>
      <c r="AZ277" s="312"/>
      <c r="BA277" s="816" t="s">
        <v>77</v>
      </c>
      <c r="BB277" s="492" t="s">
        <v>78</v>
      </c>
      <c r="BC277" s="37" t="s">
        <v>35</v>
      </c>
      <c r="BD277" s="33" t="s">
        <v>35</v>
      </c>
      <c r="BE277" s="33" t="s">
        <v>35</v>
      </c>
      <c r="BF277" s="33" t="s">
        <v>35</v>
      </c>
      <c r="BG277" s="28" t="s">
        <v>35</v>
      </c>
      <c r="BH277" s="37" t="s">
        <v>35</v>
      </c>
      <c r="BI277" s="33" t="s">
        <v>35</v>
      </c>
      <c r="BJ277" s="33" t="s">
        <v>35</v>
      </c>
      <c r="BK277" s="33" t="s">
        <v>35</v>
      </c>
      <c r="BL277" s="28" t="s">
        <v>35</v>
      </c>
      <c r="BM277" s="37" t="s">
        <v>35</v>
      </c>
      <c r="BN277" s="33" t="s">
        <v>35</v>
      </c>
      <c r="BO277" s="33" t="s">
        <v>35</v>
      </c>
      <c r="BP277" s="33" t="s">
        <v>35</v>
      </c>
      <c r="BQ277" s="28" t="s">
        <v>35</v>
      </c>
      <c r="BR277" s="37" t="s">
        <v>35</v>
      </c>
      <c r="BS277" s="33" t="s">
        <v>35</v>
      </c>
      <c r="BT277" s="33" t="s">
        <v>35</v>
      </c>
      <c r="BU277" s="33" t="s">
        <v>35</v>
      </c>
      <c r="BV277" s="22" t="s">
        <v>35</v>
      </c>
      <c r="BW277" s="3"/>
      <c r="BX277" s="3"/>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405" customFormat="true" ht="15" customHeight="true" x14ac:dyDescent="0.2">
      <c r="B278" s="404"/>
      <c r="W278" s="312"/>
      <c r="X278" s="312"/>
      <c r="Y278" s="312"/>
      <c r="Z278" s="312"/>
      <c r="AA278" s="312"/>
      <c r="AB278" s="312"/>
      <c r="AC278" s="312"/>
      <c r="AD278" s="312"/>
      <c r="AE278" s="312"/>
      <c r="AF278" s="312"/>
      <c r="AG278" s="312"/>
      <c r="AH278" s="312"/>
      <c r="AI278" s="312"/>
      <c r="AJ278" s="312"/>
      <c r="AK278" s="312"/>
      <c r="AL278" s="312"/>
      <c r="AM278" s="312"/>
      <c r="AN278" s="312"/>
      <c r="AO278" s="312"/>
      <c r="AP278" s="312"/>
      <c r="AQ278" s="312"/>
      <c r="AR278" s="312"/>
      <c r="AS278" s="312"/>
      <c r="AT278" s="312"/>
      <c r="AU278" s="312"/>
      <c r="AV278" s="312"/>
      <c r="AW278" s="312"/>
      <c r="AX278" s="312"/>
      <c r="AY278" s="312"/>
      <c r="AZ278" s="312"/>
      <c r="BA278" s="816"/>
      <c r="BB278" s="492" t="s">
        <v>79</v>
      </c>
      <c r="BC278" s="37" t="s">
        <v>35</v>
      </c>
      <c r="BD278" s="33" t="s">
        <v>35</v>
      </c>
      <c r="BE278" s="33" t="s">
        <v>35</v>
      </c>
      <c r="BF278" s="33" t="s">
        <v>35</v>
      </c>
      <c r="BG278" s="28" t="s">
        <v>35</v>
      </c>
      <c r="BH278" s="37" t="s">
        <v>35</v>
      </c>
      <c r="BI278" s="33" t="s">
        <v>35</v>
      </c>
      <c r="BJ278" s="33" t="s">
        <v>35</v>
      </c>
      <c r="BK278" s="33" t="s">
        <v>35</v>
      </c>
      <c r="BL278" s="28" t="s">
        <v>35</v>
      </c>
      <c r="BM278" s="37" t="s">
        <v>35</v>
      </c>
      <c r="BN278" s="33" t="s">
        <v>35</v>
      </c>
      <c r="BO278" s="33" t="s">
        <v>35</v>
      </c>
      <c r="BP278" s="33" t="s">
        <v>35</v>
      </c>
      <c r="BQ278" s="28" t="s">
        <v>35</v>
      </c>
      <c r="BR278" s="37" t="s">
        <v>35</v>
      </c>
      <c r="BS278" s="33" t="s">
        <v>35</v>
      </c>
      <c r="BT278" s="33" t="s">
        <v>35</v>
      </c>
      <c r="BU278" s="33" t="s">
        <v>35</v>
      </c>
      <c r="BV278" s="22" t="s">
        <v>35</v>
      </c>
      <c r="BW278" s="3"/>
      <c r="BX278" s="3"/>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405" customFormat="true" ht="15" customHeight="true" x14ac:dyDescent="0.2">
      <c r="B279" s="404"/>
      <c r="W279" s="312"/>
      <c r="X279" s="312"/>
      <c r="Y279" s="312"/>
      <c r="Z279" s="312"/>
      <c r="AA279" s="312"/>
      <c r="AB279" s="312"/>
      <c r="AC279" s="312"/>
      <c r="AD279" s="312"/>
      <c r="AE279" s="312"/>
      <c r="AF279" s="312"/>
      <c r="AG279" s="312"/>
      <c r="AH279" s="312"/>
      <c r="AI279" s="312"/>
      <c r="AJ279" s="312"/>
      <c r="AK279" s="312"/>
      <c r="AL279" s="312"/>
      <c r="AM279" s="312"/>
      <c r="AN279" s="312"/>
      <c r="AO279" s="312"/>
      <c r="AP279" s="312"/>
      <c r="AQ279" s="312"/>
      <c r="AR279" s="312"/>
      <c r="AS279" s="312"/>
      <c r="AT279" s="312"/>
      <c r="AU279" s="312"/>
      <c r="AV279" s="312"/>
      <c r="AW279" s="312"/>
      <c r="AX279" s="312"/>
      <c r="AY279" s="312"/>
      <c r="AZ279" s="312"/>
      <c r="BA279" s="816"/>
      <c r="BB279" s="492" t="s">
        <v>80</v>
      </c>
      <c r="BC279" s="37" t="s">
        <v>35</v>
      </c>
      <c r="BD279" s="30" t="s">
        <v>35</v>
      </c>
      <c r="BE279" s="30" t="s">
        <v>35</v>
      </c>
      <c r="BF279" s="30" t="s">
        <v>35</v>
      </c>
      <c r="BG279" s="25" t="s">
        <v>35</v>
      </c>
      <c r="BH279" s="37" t="s">
        <v>35</v>
      </c>
      <c r="BI279" s="30" t="s">
        <v>35</v>
      </c>
      <c r="BJ279" s="30" t="s">
        <v>35</v>
      </c>
      <c r="BK279" s="30" t="s">
        <v>35</v>
      </c>
      <c r="BL279" s="25" t="s">
        <v>35</v>
      </c>
      <c r="BM279" s="37" t="s">
        <v>35</v>
      </c>
      <c r="BN279" s="30" t="s">
        <v>35</v>
      </c>
      <c r="BO279" s="30" t="s">
        <v>35</v>
      </c>
      <c r="BP279" s="30" t="s">
        <v>35</v>
      </c>
      <c r="BQ279" s="25" t="s">
        <v>35</v>
      </c>
      <c r="BR279" s="37" t="s">
        <v>35</v>
      </c>
      <c r="BS279" s="30" t="s">
        <v>35</v>
      </c>
      <c r="BT279" s="30" t="s">
        <v>35</v>
      </c>
      <c r="BU279" s="30" t="s">
        <v>35</v>
      </c>
      <c r="BV279" s="20" t="s">
        <v>35</v>
      </c>
      <c r="BW279" s="3"/>
      <c r="BX279" s="3"/>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05" customFormat="true" ht="15" customHeight="true" x14ac:dyDescent="0.2">
      <c r="B280" s="404"/>
      <c r="W280" s="312"/>
      <c r="X280" s="312"/>
      <c r="Y280" s="312"/>
      <c r="Z280" s="312"/>
      <c r="AA280" s="312"/>
      <c r="AB280" s="312"/>
      <c r="AC280" s="312"/>
      <c r="AD280" s="312"/>
      <c r="AE280" s="312"/>
      <c r="AF280" s="312"/>
      <c r="AG280" s="312"/>
      <c r="AH280" s="312"/>
      <c r="AI280" s="312"/>
      <c r="AJ280" s="312"/>
      <c r="AK280" s="312"/>
      <c r="AL280" s="312"/>
      <c r="AM280" s="312"/>
      <c r="AN280" s="312"/>
      <c r="AO280" s="312"/>
      <c r="AP280" s="312"/>
      <c r="AQ280" s="312"/>
      <c r="AR280" s="312"/>
      <c r="AS280" s="312"/>
      <c r="AT280" s="312"/>
      <c r="AU280" s="312"/>
      <c r="AV280" s="312"/>
      <c r="AW280" s="312"/>
      <c r="AX280" s="312"/>
      <c r="AY280" s="312"/>
      <c r="AZ280" s="312"/>
      <c r="BA280" s="816"/>
      <c r="BB280" s="492" t="s">
        <v>81</v>
      </c>
      <c r="BC280" s="37" t="s">
        <v>35</v>
      </c>
      <c r="BD280" s="30" t="s">
        <v>35</v>
      </c>
      <c r="BE280" s="30" t="s">
        <v>35</v>
      </c>
      <c r="BF280" s="30" t="s">
        <v>35</v>
      </c>
      <c r="BG280" s="25" t="s">
        <v>35</v>
      </c>
      <c r="BH280" s="37" t="s">
        <v>35</v>
      </c>
      <c r="BI280" s="30" t="s">
        <v>35</v>
      </c>
      <c r="BJ280" s="30" t="s">
        <v>35</v>
      </c>
      <c r="BK280" s="30" t="s">
        <v>35</v>
      </c>
      <c r="BL280" s="25" t="s">
        <v>35</v>
      </c>
      <c r="BM280" s="37" t="s">
        <v>35</v>
      </c>
      <c r="BN280" s="30" t="s">
        <v>35</v>
      </c>
      <c r="BO280" s="30" t="s">
        <v>35</v>
      </c>
      <c r="BP280" s="30" t="s">
        <v>35</v>
      </c>
      <c r="BQ280" s="25" t="s">
        <v>35</v>
      </c>
      <c r="BR280" s="37" t="s">
        <v>35</v>
      </c>
      <c r="BS280" s="30" t="s">
        <v>35</v>
      </c>
      <c r="BT280" s="30" t="s">
        <v>35</v>
      </c>
      <c r="BU280" s="30" t="s">
        <v>35</v>
      </c>
      <c r="BV280" s="20" t="s">
        <v>35</v>
      </c>
      <c r="BW280" s="3"/>
      <c r="BX280" s="3"/>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05" customFormat="true" ht="15" customHeight="true" x14ac:dyDescent="0.2">
      <c r="B281" s="404"/>
      <c r="W281" s="312"/>
      <c r="X281" s="312"/>
      <c r="Y281" s="312"/>
      <c r="Z281" s="312"/>
      <c r="AA281" s="312"/>
      <c r="AB281" s="312"/>
      <c r="AC281" s="312"/>
      <c r="AD281" s="312"/>
      <c r="AE281" s="312"/>
      <c r="AF281" s="312"/>
      <c r="AG281" s="312"/>
      <c r="AH281" s="312"/>
      <c r="AI281" s="312"/>
      <c r="AJ281" s="312"/>
      <c r="AK281" s="312"/>
      <c r="AL281" s="312"/>
      <c r="AM281" s="312"/>
      <c r="AN281" s="312"/>
      <c r="AO281" s="312"/>
      <c r="AP281" s="312"/>
      <c r="AQ281" s="312"/>
      <c r="AR281" s="312"/>
      <c r="AS281" s="312"/>
      <c r="AT281" s="312"/>
      <c r="AU281" s="312"/>
      <c r="AV281" s="312"/>
      <c r="AW281" s="312"/>
      <c r="AX281" s="312"/>
      <c r="AY281" s="312"/>
      <c r="AZ281" s="312"/>
      <c r="BA281" s="816"/>
      <c r="BB281" s="492" t="s">
        <v>82</v>
      </c>
      <c r="BC281" s="37" t="s">
        <v>35</v>
      </c>
      <c r="BD281" s="30" t="s">
        <v>35</v>
      </c>
      <c r="BE281" s="30" t="s">
        <v>35</v>
      </c>
      <c r="BF281" s="30" t="s">
        <v>35</v>
      </c>
      <c r="BG281" s="25" t="s">
        <v>35</v>
      </c>
      <c r="BH281" s="37" t="s">
        <v>35</v>
      </c>
      <c r="BI281" s="30" t="s">
        <v>35</v>
      </c>
      <c r="BJ281" s="30" t="s">
        <v>35</v>
      </c>
      <c r="BK281" s="30" t="s">
        <v>35</v>
      </c>
      <c r="BL281" s="25" t="s">
        <v>35</v>
      </c>
      <c r="BM281" s="37" t="s">
        <v>35</v>
      </c>
      <c r="BN281" s="30" t="s">
        <v>35</v>
      </c>
      <c r="BO281" s="30" t="s">
        <v>35</v>
      </c>
      <c r="BP281" s="30" t="s">
        <v>35</v>
      </c>
      <c r="BQ281" s="25" t="s">
        <v>35</v>
      </c>
      <c r="BR281" s="37" t="s">
        <v>35</v>
      </c>
      <c r="BS281" s="30" t="s">
        <v>35</v>
      </c>
      <c r="BT281" s="30" t="s">
        <v>35</v>
      </c>
      <c r="BU281" s="30" t="s">
        <v>35</v>
      </c>
      <c r="BV281" s="20" t="s">
        <v>35</v>
      </c>
      <c r="BW281" s="3"/>
      <c r="BX281" s="3"/>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05" customFormat="true" ht="15" customHeight="true" x14ac:dyDescent="0.2">
      <c r="B282" s="404"/>
      <c r="W282" s="312"/>
      <c r="X282" s="312"/>
      <c r="Y282" s="312"/>
      <c r="Z282" s="312"/>
      <c r="AA282" s="312"/>
      <c r="AB282" s="312"/>
      <c r="AC282" s="312"/>
      <c r="AD282" s="312"/>
      <c r="AE282" s="312"/>
      <c r="AF282" s="312"/>
      <c r="AG282" s="312"/>
      <c r="AH282" s="312"/>
      <c r="AI282" s="312"/>
      <c r="AJ282" s="312"/>
      <c r="AK282" s="312"/>
      <c r="AL282" s="312"/>
      <c r="AM282" s="312"/>
      <c r="AN282" s="312"/>
      <c r="AO282" s="312"/>
      <c r="AP282" s="312"/>
      <c r="AQ282" s="312"/>
      <c r="AR282" s="312"/>
      <c r="AS282" s="312"/>
      <c r="AT282" s="312"/>
      <c r="AU282" s="312"/>
      <c r="AV282" s="312"/>
      <c r="AW282" s="312"/>
      <c r="AX282" s="312"/>
      <c r="AY282" s="312"/>
      <c r="AZ282" s="312"/>
      <c r="BA282" s="816"/>
      <c r="BB282" s="492" t="s">
        <v>83</v>
      </c>
      <c r="BC282" s="37" t="s">
        <v>35</v>
      </c>
      <c r="BD282" s="30" t="s">
        <v>35</v>
      </c>
      <c r="BE282" s="30" t="s">
        <v>35</v>
      </c>
      <c r="BF282" s="30" t="s">
        <v>35</v>
      </c>
      <c r="BG282" s="25" t="s">
        <v>35</v>
      </c>
      <c r="BH282" s="37" t="s">
        <v>35</v>
      </c>
      <c r="BI282" s="30" t="s">
        <v>35</v>
      </c>
      <c r="BJ282" s="30" t="s">
        <v>35</v>
      </c>
      <c r="BK282" s="30" t="s">
        <v>35</v>
      </c>
      <c r="BL282" s="25" t="s">
        <v>35</v>
      </c>
      <c r="BM282" s="37" t="s">
        <v>35</v>
      </c>
      <c r="BN282" s="30" t="s">
        <v>35</v>
      </c>
      <c r="BO282" s="30" t="s">
        <v>35</v>
      </c>
      <c r="BP282" s="30" t="s">
        <v>35</v>
      </c>
      <c r="BQ282" s="25" t="s">
        <v>35</v>
      </c>
      <c r="BR282" s="37" t="s">
        <v>35</v>
      </c>
      <c r="BS282" s="30" t="s">
        <v>35</v>
      </c>
      <c r="BT282" s="30" t="s">
        <v>35</v>
      </c>
      <c r="BU282" s="30" t="s">
        <v>35</v>
      </c>
      <c r="BV282" s="20" t="s">
        <v>35</v>
      </c>
      <c r="BW282" s="3"/>
      <c r="BX282" s="3"/>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05" customFormat="true" ht="15" customHeight="true" x14ac:dyDescent="0.2">
      <c r="B283" s="404"/>
      <c r="W283" s="312"/>
      <c r="X283" s="312"/>
      <c r="Y283" s="312"/>
      <c r="Z283" s="312"/>
      <c r="AA283" s="312"/>
      <c r="AB283" s="312"/>
      <c r="AC283" s="312"/>
      <c r="AD283" s="312"/>
      <c r="AE283" s="312"/>
      <c r="AF283" s="312"/>
      <c r="AG283" s="312"/>
      <c r="AH283" s="312"/>
      <c r="AI283" s="312"/>
      <c r="AJ283" s="312"/>
      <c r="AK283" s="312"/>
      <c r="AL283" s="312"/>
      <c r="AM283" s="312"/>
      <c r="AN283" s="312"/>
      <c r="AO283" s="312"/>
      <c r="AP283" s="312"/>
      <c r="AQ283" s="312"/>
      <c r="AR283" s="312"/>
      <c r="AS283" s="312"/>
      <c r="AT283" s="312"/>
      <c r="AU283" s="312"/>
      <c r="AV283" s="312"/>
      <c r="AW283" s="312"/>
      <c r="AX283" s="312"/>
      <c r="AY283" s="312"/>
      <c r="AZ283" s="312"/>
      <c r="BA283" s="816"/>
      <c r="BB283" s="492" t="s">
        <v>84</v>
      </c>
      <c r="BC283" s="37" t="s">
        <v>35</v>
      </c>
      <c r="BD283" s="30" t="s">
        <v>35</v>
      </c>
      <c r="BE283" s="30" t="s">
        <v>35</v>
      </c>
      <c r="BF283" s="30" t="s">
        <v>35</v>
      </c>
      <c r="BG283" s="25" t="s">
        <v>35</v>
      </c>
      <c r="BH283" s="37" t="s">
        <v>35</v>
      </c>
      <c r="BI283" s="30" t="s">
        <v>35</v>
      </c>
      <c r="BJ283" s="30" t="s">
        <v>35</v>
      </c>
      <c r="BK283" s="30" t="s">
        <v>35</v>
      </c>
      <c r="BL283" s="25" t="s">
        <v>35</v>
      </c>
      <c r="BM283" s="37" t="s">
        <v>35</v>
      </c>
      <c r="BN283" s="30" t="s">
        <v>35</v>
      </c>
      <c r="BO283" s="30" t="s">
        <v>35</v>
      </c>
      <c r="BP283" s="30" t="s">
        <v>35</v>
      </c>
      <c r="BQ283" s="25" t="s">
        <v>35</v>
      </c>
      <c r="BR283" s="37" t="s">
        <v>35</v>
      </c>
      <c r="BS283" s="30" t="s">
        <v>35</v>
      </c>
      <c r="BT283" s="30" t="s">
        <v>35</v>
      </c>
      <c r="BU283" s="30" t="s">
        <v>35</v>
      </c>
      <c r="BV283" s="20" t="s">
        <v>35</v>
      </c>
      <c r="BW283" s="3"/>
      <c r="BX283" s="3"/>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05" customFormat="true" ht="15" customHeight="true" x14ac:dyDescent="0.2">
      <c r="B284" s="404"/>
      <c r="W284" s="312"/>
      <c r="X284" s="312"/>
      <c r="Y284" s="312"/>
      <c r="Z284" s="312"/>
      <c r="AA284" s="312"/>
      <c r="AB284" s="312"/>
      <c r="AC284" s="312"/>
      <c r="AD284" s="312"/>
      <c r="AE284" s="312"/>
      <c r="AF284" s="312"/>
      <c r="AG284" s="312"/>
      <c r="AH284" s="312"/>
      <c r="AI284" s="312"/>
      <c r="AJ284" s="312"/>
      <c r="AK284" s="312"/>
      <c r="AL284" s="312"/>
      <c r="AM284" s="312"/>
      <c r="AN284" s="312"/>
      <c r="AO284" s="312"/>
      <c r="AP284" s="312"/>
      <c r="AQ284" s="312"/>
      <c r="AR284" s="312"/>
      <c r="AS284" s="312"/>
      <c r="AT284" s="312"/>
      <c r="AU284" s="312"/>
      <c r="AV284" s="312"/>
      <c r="AW284" s="312"/>
      <c r="AX284" s="312"/>
      <c r="AY284" s="312"/>
      <c r="AZ284" s="312"/>
      <c r="BA284" s="820"/>
      <c r="BB284" s="495" t="s">
        <v>113</v>
      </c>
      <c r="BC284" s="36" t="s">
        <v>35</v>
      </c>
      <c r="BD284" s="32" t="s">
        <v>35</v>
      </c>
      <c r="BE284" s="32" t="s">
        <v>35</v>
      </c>
      <c r="BF284" s="32" t="s">
        <v>35</v>
      </c>
      <c r="BG284" s="27" t="s">
        <v>35</v>
      </c>
      <c r="BH284" s="36" t="s">
        <v>35</v>
      </c>
      <c r="BI284" s="32" t="s">
        <v>35</v>
      </c>
      <c r="BJ284" s="32" t="s">
        <v>35</v>
      </c>
      <c r="BK284" s="32" t="s">
        <v>35</v>
      </c>
      <c r="BL284" s="27" t="s">
        <v>35</v>
      </c>
      <c r="BM284" s="36" t="s">
        <v>35</v>
      </c>
      <c r="BN284" s="32" t="s">
        <v>35</v>
      </c>
      <c r="BO284" s="32" t="s">
        <v>35</v>
      </c>
      <c r="BP284" s="32" t="s">
        <v>35</v>
      </c>
      <c r="BQ284" s="27" t="s">
        <v>35</v>
      </c>
      <c r="BR284" s="36" t="s">
        <v>35</v>
      </c>
      <c r="BS284" s="32" t="s">
        <v>35</v>
      </c>
      <c r="BT284" s="32" t="s">
        <v>35</v>
      </c>
      <c r="BU284" s="32" t="s">
        <v>35</v>
      </c>
      <c r="BV284" s="21" t="s">
        <v>35</v>
      </c>
      <c r="BW284" s="3"/>
      <c r="BX284" s="3"/>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05" customFormat="true" ht="15" customHeight="true" x14ac:dyDescent="0.2">
      <c r="B285" s="404"/>
      <c r="W285" s="312"/>
      <c r="X285" s="312"/>
      <c r="Y285" s="312"/>
      <c r="Z285" s="312"/>
      <c r="AA285" s="312"/>
      <c r="AB285" s="312"/>
      <c r="AC285" s="312"/>
      <c r="AD285" s="312"/>
      <c r="AE285" s="312"/>
      <c r="AF285" s="312"/>
      <c r="AG285" s="312"/>
      <c r="AH285" s="312"/>
      <c r="AI285" s="312"/>
      <c r="AJ285" s="312"/>
      <c r="AK285" s="312"/>
      <c r="AL285" s="312"/>
      <c r="AM285" s="312"/>
      <c r="AN285" s="312"/>
      <c r="AO285" s="312"/>
      <c r="AP285" s="312"/>
      <c r="AQ285" s="312"/>
      <c r="AR285" s="312"/>
      <c r="AS285" s="312"/>
      <c r="AT285" s="312"/>
      <c r="AU285" s="312"/>
      <c r="AV285" s="312"/>
      <c r="AW285" s="312"/>
      <c r="AX285" s="312"/>
      <c r="AY285" s="312"/>
      <c r="AZ285" s="312"/>
      <c r="BA285" s="285"/>
      <c r="BB285" s="283"/>
      <c r="BC285" s="283"/>
      <c r="BD285" s="283"/>
      <c r="BE285" s="283"/>
      <c r="BF285" s="283"/>
      <c r="BG285" s="283"/>
      <c r="BH285" s="283"/>
      <c r="BI285" s="283"/>
      <c r="BJ285" s="283"/>
      <c r="BK285" s="283"/>
      <c r="BL285" s="283"/>
      <c r="BM285" s="283"/>
      <c r="BN285" s="283"/>
      <c r="BO285" s="283"/>
      <c r="BP285" s="283"/>
      <c r="BQ285" s="283"/>
      <c r="BR285" s="283"/>
      <c r="BS285" s="283"/>
      <c r="BT285" s="283"/>
      <c r="BU285" s="283"/>
      <c r="BV285" s="285"/>
      <c r="BW285" s="311"/>
      <c r="BX285" s="311"/>
      <c r="BY285" s="311"/>
      <c r="BZ285" s="311"/>
      <c r="CA285" s="311"/>
      <c r="CB285" s="311"/>
      <c r="CC285" s="311"/>
      <c r="CD285" s="311"/>
      <c r="CE285" s="311"/>
      <c r="CF285" s="311"/>
      <c r="CG285" s="311"/>
      <c r="CH285" s="311"/>
      <c r="CI285" s="311"/>
      <c r="CJ285" s="311"/>
      <c r="CK285" s="311"/>
      <c r="CL285" s="311"/>
      <c r="CM285" s="311"/>
      <c r="CN285" s="311"/>
      <c r="CO285" s="311"/>
      <c r="CP285" s="311"/>
      <c r="CQ285" s="311"/>
      <c r="CR285" s="311"/>
      <c r="CS285" s="311"/>
      <c r="CT285" s="311"/>
      <c r="CU285" s="311"/>
      <c r="CV285" s="311"/>
      <c r="CW285" s="311"/>
      <c r="CX285" s="311"/>
      <c r="CY285" s="311"/>
      <c r="CZ285" s="311"/>
    </row>
    <row r="286" s="405" customFormat="true" ht="15" customHeight="true" x14ac:dyDescent="0.2">
      <c r="B286" s="404"/>
      <c r="W286" s="312"/>
      <c r="X286" s="312"/>
      <c r="Y286" s="312"/>
      <c r="Z286" s="312"/>
      <c r="AA286" s="312"/>
      <c r="AB286" s="312"/>
      <c r="AC286" s="312"/>
      <c r="AD286" s="312"/>
      <c r="AE286" s="312"/>
      <c r="AF286" s="312"/>
      <c r="AG286" s="312"/>
      <c r="AH286" s="312"/>
      <c r="AI286" s="312"/>
      <c r="AJ286" s="312"/>
      <c r="AK286" s="312"/>
      <c r="AL286" s="312"/>
      <c r="AM286" s="312"/>
      <c r="AN286" s="312"/>
      <c r="AO286" s="312"/>
      <c r="AP286" s="312"/>
      <c r="AQ286" s="312"/>
      <c r="AR286" s="312"/>
      <c r="AS286" s="312"/>
      <c r="AT286" s="312"/>
      <c r="AU286" s="312"/>
      <c r="AV286" s="312"/>
      <c r="AW286" s="312"/>
      <c r="AX286" s="312"/>
      <c r="AY286" s="312"/>
      <c r="AZ286" s="312"/>
      <c r="BA286" s="285"/>
      <c r="BB286" s="283"/>
      <c r="BC286" s="283"/>
      <c r="BD286" s="283"/>
      <c r="BE286" s="283"/>
      <c r="BF286" s="283"/>
      <c r="BG286" s="283"/>
      <c r="BH286" s="283"/>
      <c r="BI286" s="283"/>
      <c r="BJ286" s="283"/>
      <c r="BK286" s="283"/>
      <c r="BL286" s="283"/>
      <c r="BM286" s="283"/>
      <c r="BN286" s="283"/>
      <c r="BO286" s="283"/>
      <c r="BP286" s="283"/>
      <c r="BQ286" s="283"/>
      <c r="BR286" s="283"/>
      <c r="BS286" s="283"/>
      <c r="BT286" s="283"/>
      <c r="BU286" s="283"/>
      <c r="BV286" s="285"/>
      <c r="BW286" s="311"/>
      <c r="BX286" s="311"/>
      <c r="BY286" s="311"/>
      <c r="BZ286" s="311"/>
      <c r="CA286" s="311"/>
      <c r="CB286" s="311"/>
      <c r="CC286" s="311"/>
      <c r="CD286" s="311"/>
      <c r="CE286" s="311"/>
      <c r="CF286" s="311"/>
      <c r="CG286" s="311"/>
      <c r="CH286" s="311"/>
      <c r="CI286" s="311"/>
      <c r="CJ286" s="311"/>
      <c r="CK286" s="311"/>
      <c r="CL286" s="311"/>
      <c r="CM286" s="311"/>
      <c r="CN286" s="311"/>
      <c r="CO286" s="311"/>
      <c r="CP286" s="311"/>
      <c r="CQ286" s="311"/>
      <c r="CR286" s="311"/>
      <c r="CS286" s="311"/>
      <c r="CT286" s="311"/>
      <c r="CU286" s="311"/>
      <c r="CV286" s="311"/>
      <c r="CW286" s="311"/>
      <c r="CX286" s="311"/>
      <c r="CY286" s="311"/>
      <c r="CZ286" s="311"/>
    </row>
    <row r="287" s="405" customFormat="true" ht="15" customHeight="true" x14ac:dyDescent="0.2">
      <c r="B287" s="404"/>
      <c r="W287" s="312"/>
      <c r="X287" s="312"/>
      <c r="Y287" s="312"/>
      <c r="Z287" s="312"/>
      <c r="AA287" s="312"/>
      <c r="AB287" s="312"/>
      <c r="AC287" s="312"/>
      <c r="AD287" s="312"/>
      <c r="AE287" s="312"/>
      <c r="AF287" s="312"/>
      <c r="AG287" s="312"/>
      <c r="AH287" s="312"/>
      <c r="AI287" s="312"/>
      <c r="AJ287" s="312"/>
      <c r="AK287" s="312"/>
      <c r="AL287" s="312"/>
      <c r="AM287" s="312"/>
      <c r="AN287" s="312"/>
      <c r="AO287" s="312"/>
      <c r="AP287" s="312"/>
      <c r="AQ287" s="312"/>
      <c r="AR287" s="312"/>
      <c r="AS287" s="312"/>
      <c r="AT287" s="312"/>
      <c r="AU287" s="312"/>
      <c r="AV287" s="312"/>
      <c r="AW287" s="312"/>
      <c r="AX287" s="312"/>
      <c r="AY287" s="312"/>
      <c r="AZ287" s="312"/>
      <c r="BA287" s="285"/>
      <c r="BB287" s="283"/>
      <c r="BC287" s="283"/>
      <c r="BD287" s="283"/>
      <c r="BE287" s="283"/>
      <c r="BF287" s="283"/>
      <c r="BG287" s="283"/>
      <c r="BH287" s="283"/>
      <c r="BI287" s="283"/>
      <c r="BJ287" s="283"/>
      <c r="BK287" s="283"/>
      <c r="BL287" s="283"/>
      <c r="BM287" s="283"/>
      <c r="BN287" s="283"/>
      <c r="BO287" s="283"/>
      <c r="BP287" s="283"/>
      <c r="BQ287" s="283"/>
      <c r="BR287" s="283"/>
      <c r="BS287" s="283"/>
      <c r="BT287" s="283"/>
      <c r="BU287" s="283"/>
      <c r="BV287" s="285"/>
      <c r="BW287" s="311"/>
      <c r="BX287" s="311"/>
      <c r="BY287" s="311"/>
      <c r="BZ287" s="311"/>
      <c r="CA287" s="311"/>
      <c r="CB287" s="311"/>
      <c r="CC287" s="311"/>
      <c r="CD287" s="311"/>
      <c r="CE287" s="311"/>
      <c r="CF287" s="311"/>
      <c r="CG287" s="311"/>
      <c r="CH287" s="311"/>
      <c r="CI287" s="311"/>
      <c r="CJ287" s="311"/>
      <c r="CK287" s="311"/>
      <c r="CL287" s="311"/>
      <c r="CM287" s="311"/>
      <c r="CN287" s="311"/>
      <c r="CO287" s="311"/>
      <c r="CP287" s="311"/>
      <c r="CQ287" s="311"/>
      <c r="CR287" s="311"/>
      <c r="CS287" s="311"/>
      <c r="CT287" s="311"/>
      <c r="CU287" s="311"/>
      <c r="CV287" s="311"/>
      <c r="CW287" s="311"/>
      <c r="CX287" s="311"/>
      <c r="CY287" s="311"/>
      <c r="CZ287" s="311"/>
    </row>
    <row r="288" s="405" customFormat="true" ht="15" customHeight="true" x14ac:dyDescent="0.2">
      <c r="B288" s="404"/>
      <c r="W288" s="312"/>
      <c r="X288" s="312"/>
      <c r="Y288" s="312"/>
      <c r="Z288" s="312"/>
      <c r="AA288" s="312"/>
      <c r="AB288" s="312"/>
      <c r="AC288" s="312"/>
      <c r="AD288" s="312"/>
      <c r="AE288" s="312"/>
      <c r="AF288" s="312"/>
      <c r="AG288" s="312"/>
      <c r="AH288" s="312"/>
      <c r="AI288" s="312"/>
      <c r="AJ288" s="312"/>
      <c r="AK288" s="312"/>
      <c r="AL288" s="312"/>
      <c r="AM288" s="312"/>
      <c r="AN288" s="312"/>
      <c r="AO288" s="312"/>
      <c r="AP288" s="312"/>
      <c r="AQ288" s="312"/>
      <c r="AR288" s="312"/>
      <c r="AS288" s="312"/>
      <c r="AT288" s="312"/>
      <c r="AU288" s="312"/>
      <c r="AV288" s="312"/>
      <c r="AW288" s="312"/>
      <c r="AX288" s="312"/>
      <c r="AY288" s="312"/>
      <c r="AZ288" s="312"/>
      <c r="BA288" s="285"/>
      <c r="BB288" s="283"/>
      <c r="BC288" s="283"/>
      <c r="BD288" s="283"/>
      <c r="BE288" s="283"/>
      <c r="BF288" s="283"/>
      <c r="BG288" s="283"/>
      <c r="BH288" s="283"/>
      <c r="BI288" s="283"/>
      <c r="BJ288" s="283"/>
      <c r="BK288" s="283"/>
      <c r="BL288" s="283"/>
      <c r="BM288" s="283"/>
      <c r="BN288" s="283"/>
      <c r="BO288" s="283"/>
      <c r="BP288" s="283"/>
      <c r="BQ288" s="283"/>
      <c r="BR288" s="283"/>
      <c r="BS288" s="283"/>
      <c r="BT288" s="283"/>
      <c r="BU288" s="283"/>
      <c r="BV288" s="285"/>
      <c r="BW288" s="311"/>
      <c r="BX288" s="311"/>
      <c r="BY288" s="311"/>
      <c r="BZ288" s="311"/>
      <c r="CA288" s="311"/>
      <c r="CB288" s="311"/>
      <c r="CC288" s="311"/>
      <c r="CD288" s="311"/>
      <c r="CE288" s="311"/>
      <c r="CF288" s="311"/>
      <c r="CG288" s="311"/>
      <c r="CH288" s="311"/>
      <c r="CI288" s="311"/>
      <c r="CJ288" s="311"/>
      <c r="CK288" s="311"/>
      <c r="CL288" s="311"/>
      <c r="CM288" s="311"/>
      <c r="CN288" s="311"/>
      <c r="CO288" s="311"/>
      <c r="CP288" s="311"/>
      <c r="CQ288" s="311"/>
      <c r="CR288" s="311"/>
      <c r="CS288" s="311"/>
      <c r="CT288" s="311"/>
      <c r="CU288" s="311"/>
      <c r="CV288" s="311"/>
      <c r="CW288" s="311"/>
      <c r="CX288" s="311"/>
      <c r="CY288" s="311"/>
      <c r="CZ288" s="311"/>
    </row>
    <row r="289" s="405" customFormat="true" ht="15" customHeight="true" x14ac:dyDescent="0.2">
      <c r="A289" s="422"/>
      <c r="B289" s="421"/>
      <c r="C289" s="422"/>
      <c r="W289" s="312"/>
      <c r="X289" s="312"/>
      <c r="Y289" s="312"/>
      <c r="Z289" s="312"/>
      <c r="AA289" s="312"/>
      <c r="AB289" s="312"/>
      <c r="AC289" s="312"/>
      <c r="AD289" s="312"/>
      <c r="AE289" s="312"/>
      <c r="AF289" s="312"/>
      <c r="AG289" s="312"/>
      <c r="AH289" s="312"/>
      <c r="AI289" s="312"/>
      <c r="AJ289" s="312"/>
      <c r="AK289" s="312"/>
      <c r="AL289" s="312"/>
      <c r="AM289" s="312"/>
      <c r="AN289" s="312"/>
      <c r="AO289" s="312"/>
      <c r="AP289" s="312"/>
      <c r="AQ289" s="312"/>
      <c r="AR289" s="312"/>
      <c r="AS289" s="312"/>
      <c r="AT289" s="312"/>
      <c r="AU289" s="312"/>
      <c r="AV289" s="312"/>
      <c r="AW289" s="312"/>
      <c r="AX289" s="312"/>
      <c r="AY289" s="312"/>
      <c r="AZ289" s="312"/>
      <c r="BA289" s="285"/>
      <c r="BB289" s="283"/>
      <c r="BC289" s="283"/>
      <c r="BD289" s="283"/>
      <c r="BE289" s="283"/>
      <c r="BF289" s="283"/>
      <c r="BG289" s="283"/>
      <c r="BH289" s="283"/>
      <c r="BI289" s="283"/>
      <c r="BJ289" s="283"/>
      <c r="BK289" s="283"/>
      <c r="BL289" s="283"/>
      <c r="BM289" s="283"/>
      <c r="BN289" s="283"/>
      <c r="BO289" s="283"/>
      <c r="BP289" s="283"/>
      <c r="BQ289" s="283"/>
      <c r="BR289" s="283"/>
      <c r="BS289" s="283"/>
      <c r="BT289" s="283"/>
      <c r="BU289" s="283"/>
      <c r="BV289" s="285"/>
      <c r="BW289" s="311"/>
      <c r="BX289" s="311"/>
      <c r="BY289" s="311"/>
      <c r="BZ289" s="311"/>
      <c r="CA289" s="311"/>
      <c r="CB289" s="311"/>
      <c r="CC289" s="311"/>
      <c r="CD289" s="311"/>
      <c r="CE289" s="311"/>
      <c r="CF289" s="311"/>
      <c r="CG289" s="311"/>
      <c r="CH289" s="311"/>
      <c r="CI289" s="311"/>
      <c r="CJ289" s="311"/>
      <c r="CK289" s="311"/>
      <c r="CL289" s="311"/>
      <c r="CM289" s="311"/>
      <c r="CN289" s="311"/>
      <c r="CO289" s="311"/>
      <c r="CP289" s="311"/>
      <c r="CQ289" s="311"/>
      <c r="CR289" s="311"/>
      <c r="CS289" s="311"/>
      <c r="CT289" s="311"/>
      <c r="CU289" s="311"/>
      <c r="CV289" s="311"/>
      <c r="CW289" s="311"/>
      <c r="CX289" s="311"/>
      <c r="CY289" s="311"/>
      <c r="CZ289" s="311"/>
    </row>
    <row r="290" s="405" customFormat="true" ht="15" customHeight="true" x14ac:dyDescent="0.2">
      <c r="A290" s="407"/>
      <c r="B290" s="408"/>
      <c r="C290" s="409"/>
      <c r="W290" s="312"/>
      <c r="X290" s="312"/>
      <c r="Y290" s="312"/>
      <c r="Z290" s="312"/>
      <c r="AA290" s="312"/>
      <c r="AB290" s="312"/>
      <c r="AC290" s="312"/>
      <c r="AD290" s="312"/>
      <c r="AE290" s="312"/>
      <c r="AF290" s="312"/>
      <c r="AG290" s="312"/>
      <c r="AH290" s="312"/>
      <c r="AI290" s="312"/>
      <c r="AJ290" s="312"/>
      <c r="AK290" s="312"/>
      <c r="AL290" s="312"/>
      <c r="AM290" s="312"/>
      <c r="AN290" s="312"/>
      <c r="AO290" s="312"/>
      <c r="AP290" s="312"/>
      <c r="AQ290" s="312"/>
      <c r="AR290" s="312"/>
      <c r="AS290" s="312"/>
      <c r="AT290" s="312"/>
      <c r="AU290" s="312"/>
      <c r="AV290" s="312"/>
      <c r="AW290" s="312"/>
      <c r="AX290" s="312"/>
      <c r="AY290" s="312"/>
      <c r="AZ290" s="312"/>
      <c r="BA290" s="285"/>
      <c r="BB290" s="283"/>
      <c r="BC290" s="283"/>
      <c r="BD290" s="283"/>
      <c r="BE290" s="283"/>
      <c r="BF290" s="283"/>
      <c r="BG290" s="283"/>
      <c r="BH290" s="283"/>
      <c r="BI290" s="283"/>
      <c r="BJ290" s="283"/>
      <c r="BK290" s="283"/>
      <c r="BL290" s="283"/>
      <c r="BM290" s="283"/>
      <c r="BN290" s="283"/>
      <c r="BO290" s="283"/>
      <c r="BP290" s="283"/>
      <c r="BQ290" s="283"/>
      <c r="BR290" s="283"/>
      <c r="BS290" s="283"/>
      <c r="BT290" s="283"/>
      <c r="BU290" s="283"/>
      <c r="BV290" s="285"/>
      <c r="BW290" s="311"/>
      <c r="BX290" s="311"/>
      <c r="BY290" s="311"/>
      <c r="BZ290" s="311"/>
      <c r="CA290" s="311"/>
      <c r="CB290" s="311"/>
      <c r="CC290" s="311"/>
      <c r="CD290" s="311"/>
      <c r="CE290" s="311"/>
      <c r="CF290" s="311"/>
      <c r="CG290" s="311"/>
      <c r="CH290" s="311"/>
      <c r="CI290" s="311"/>
      <c r="CJ290" s="311"/>
      <c r="CK290" s="311"/>
      <c r="CL290" s="311"/>
      <c r="CM290" s="311"/>
      <c r="CN290" s="311"/>
      <c r="CO290" s="311"/>
      <c r="CP290" s="311"/>
      <c r="CQ290" s="311"/>
      <c r="CR290" s="311"/>
      <c r="CS290" s="311"/>
      <c r="CT290" s="311"/>
      <c r="CU290" s="311"/>
      <c r="CV290" s="311"/>
      <c r="CW290" s="311"/>
      <c r="CX290" s="311"/>
      <c r="CY290" s="311"/>
      <c r="CZ290" s="311"/>
    </row>
    <row r="291" s="405" customFormat="true" ht="15" customHeight="true" x14ac:dyDescent="0.2">
      <c r="A291" s="407"/>
      <c r="B291" s="408"/>
      <c r="C291" s="409"/>
      <c r="W291" s="312"/>
      <c r="X291" s="312"/>
      <c r="Y291" s="312"/>
      <c r="Z291" s="312"/>
      <c r="AA291" s="312"/>
      <c r="AB291" s="312"/>
      <c r="AC291" s="312"/>
      <c r="AD291" s="312"/>
      <c r="AE291" s="312"/>
      <c r="AF291" s="312"/>
      <c r="AG291" s="312"/>
      <c r="AH291" s="312"/>
      <c r="AI291" s="312"/>
      <c r="AJ291" s="312"/>
      <c r="AK291" s="312"/>
      <c r="AL291" s="312"/>
      <c r="AM291" s="312"/>
      <c r="AN291" s="312"/>
      <c r="AO291" s="312"/>
      <c r="AP291" s="312"/>
      <c r="AQ291" s="312"/>
      <c r="AR291" s="312"/>
      <c r="AS291" s="312"/>
      <c r="AT291" s="312"/>
      <c r="AU291" s="312"/>
      <c r="AV291" s="312"/>
      <c r="AW291" s="312"/>
      <c r="AX291" s="312"/>
      <c r="AY291" s="312"/>
      <c r="AZ291" s="312"/>
      <c r="BA291" s="285"/>
      <c r="BB291" s="283"/>
      <c r="BC291" s="283"/>
      <c r="BD291" s="283"/>
      <c r="BE291" s="283"/>
      <c r="BF291" s="283"/>
      <c r="BG291" s="283"/>
      <c r="BH291" s="283"/>
      <c r="BI291" s="283"/>
      <c r="BJ291" s="283"/>
      <c r="BK291" s="283"/>
      <c r="BL291" s="283"/>
      <c r="BM291" s="283"/>
      <c r="BN291" s="283"/>
      <c r="BO291" s="283"/>
      <c r="BP291" s="283"/>
      <c r="BQ291" s="283"/>
      <c r="BR291" s="283"/>
      <c r="BS291" s="283"/>
      <c r="BT291" s="283"/>
      <c r="BU291" s="283"/>
      <c r="BV291" s="285"/>
      <c r="BW291" s="311"/>
      <c r="BX291" s="311"/>
      <c r="BY291" s="311"/>
      <c r="BZ291" s="311"/>
      <c r="CA291" s="311"/>
      <c r="CB291" s="311"/>
      <c r="CC291" s="311"/>
      <c r="CD291" s="311"/>
      <c r="CE291" s="311"/>
      <c r="CF291" s="311"/>
      <c r="CG291" s="311"/>
      <c r="CH291" s="311"/>
      <c r="CI291" s="311"/>
      <c r="CJ291" s="311"/>
      <c r="CK291" s="311"/>
      <c r="CL291" s="311"/>
      <c r="CM291" s="311"/>
      <c r="CN291" s="311"/>
      <c r="CO291" s="311"/>
      <c r="CP291" s="311"/>
      <c r="CQ291" s="311"/>
      <c r="CR291" s="311"/>
      <c r="CS291" s="311"/>
      <c r="CT291" s="311"/>
      <c r="CU291" s="311"/>
      <c r="CV291" s="311"/>
      <c r="CW291" s="311"/>
      <c r="CX291" s="311"/>
      <c r="CY291" s="311"/>
      <c r="CZ291" s="311"/>
    </row>
    <row r="292" s="405" customFormat="true" ht="15" customHeight="true" x14ac:dyDescent="0.2">
      <c r="A292" s="407"/>
      <c r="B292" s="408"/>
      <c r="C292" s="409"/>
      <c r="W292" s="312"/>
      <c r="X292" s="312"/>
      <c r="Y292" s="312"/>
      <c r="Z292" s="312"/>
      <c r="AA292" s="312"/>
      <c r="AB292" s="312"/>
      <c r="AC292" s="312"/>
      <c r="AD292" s="312"/>
      <c r="AE292" s="312"/>
      <c r="AF292" s="312"/>
      <c r="AG292" s="312"/>
      <c r="AH292" s="312"/>
      <c r="AI292" s="312"/>
      <c r="AJ292" s="312"/>
      <c r="AK292" s="312"/>
      <c r="AL292" s="312"/>
      <c r="AM292" s="312"/>
      <c r="AN292" s="312"/>
      <c r="AO292" s="312"/>
      <c r="AP292" s="312"/>
      <c r="AQ292" s="312"/>
      <c r="AR292" s="312"/>
      <c r="AS292" s="312"/>
      <c r="AT292" s="312"/>
      <c r="AU292" s="312"/>
      <c r="AV292" s="312"/>
      <c r="AW292" s="312"/>
      <c r="AX292" s="312"/>
      <c r="AY292" s="312"/>
      <c r="AZ292" s="312"/>
      <c r="BA292" s="285"/>
      <c r="BB292" s="283"/>
      <c r="BC292" s="283"/>
      <c r="BD292" s="283"/>
      <c r="BE292" s="283"/>
      <c r="BF292" s="283"/>
      <c r="BG292" s="283"/>
      <c r="BH292" s="283"/>
      <c r="BI292" s="283"/>
      <c r="BJ292" s="283"/>
      <c r="BK292" s="283"/>
      <c r="BL292" s="283"/>
      <c r="BM292" s="283"/>
      <c r="BN292" s="283"/>
      <c r="BO292" s="283"/>
      <c r="BP292" s="283"/>
      <c r="BQ292" s="283"/>
      <c r="BR292" s="283"/>
      <c r="BS292" s="283"/>
      <c r="BT292" s="283"/>
      <c r="BU292" s="283"/>
      <c r="BV292" s="285"/>
      <c r="BW292" s="311"/>
      <c r="BX292" s="311"/>
      <c r="BY292" s="311"/>
      <c r="BZ292" s="311"/>
      <c r="CA292" s="311"/>
      <c r="CB292" s="311"/>
      <c r="CC292" s="311"/>
      <c r="CD292" s="311"/>
      <c r="CE292" s="311"/>
      <c r="CF292" s="311"/>
      <c r="CG292" s="311"/>
      <c r="CH292" s="311"/>
      <c r="CI292" s="311"/>
      <c r="CJ292" s="311"/>
      <c r="CK292" s="311"/>
      <c r="CL292" s="311"/>
      <c r="CM292" s="311"/>
      <c r="CN292" s="311"/>
      <c r="CO292" s="311"/>
      <c r="CP292" s="311"/>
      <c r="CQ292" s="311"/>
      <c r="CR292" s="311"/>
      <c r="CS292" s="311"/>
      <c r="CT292" s="311"/>
      <c r="CU292" s="311"/>
      <c r="CV292" s="311"/>
      <c r="CW292" s="311"/>
      <c r="CX292" s="311"/>
      <c r="CY292" s="311"/>
      <c r="CZ292" s="311"/>
    </row>
    <row r="293" s="405" customFormat="true" ht="15" customHeight="true" x14ac:dyDescent="0.2">
      <c r="A293" s="407"/>
      <c r="B293" s="408"/>
      <c r="C293" s="153"/>
      <c r="W293" s="312"/>
      <c r="X293" s="312"/>
      <c r="Y293" s="312"/>
      <c r="Z293" s="312"/>
      <c r="AA293" s="312"/>
      <c r="AB293" s="312"/>
      <c r="AC293" s="312"/>
      <c r="AD293" s="312"/>
      <c r="AE293" s="312"/>
      <c r="AF293" s="312"/>
      <c r="AG293" s="312"/>
      <c r="AH293" s="312"/>
      <c r="AI293" s="312"/>
      <c r="AJ293" s="312"/>
      <c r="AK293" s="312"/>
      <c r="AL293" s="312"/>
      <c r="AM293" s="312"/>
      <c r="AN293" s="312"/>
      <c r="AO293" s="312"/>
      <c r="AP293" s="312"/>
      <c r="AQ293" s="312"/>
      <c r="AR293" s="312"/>
      <c r="AS293" s="312"/>
      <c r="AT293" s="312"/>
      <c r="AU293" s="312"/>
      <c r="AV293" s="312"/>
      <c r="AW293" s="312"/>
      <c r="AX293" s="312"/>
      <c r="AY293" s="312"/>
      <c r="AZ293" s="312"/>
      <c r="BA293" s="285"/>
      <c r="BB293" s="283"/>
      <c r="BC293" s="283"/>
      <c r="BD293" s="283"/>
      <c r="BE293" s="283"/>
      <c r="BF293" s="283"/>
      <c r="BG293" s="283"/>
      <c r="BH293" s="283"/>
      <c r="BI293" s="283"/>
      <c r="BJ293" s="283"/>
      <c r="BK293" s="283"/>
      <c r="BL293" s="283"/>
      <c r="BM293" s="283"/>
      <c r="BN293" s="283"/>
      <c r="BO293" s="283"/>
      <c r="BP293" s="283"/>
      <c r="BQ293" s="283"/>
      <c r="BR293" s="283"/>
      <c r="BS293" s="283"/>
      <c r="BT293" s="283"/>
      <c r="BU293" s="283"/>
      <c r="BV293" s="285"/>
      <c r="BW293" s="311"/>
      <c r="BX293" s="311"/>
      <c r="BY293" s="311"/>
      <c r="BZ293" s="311"/>
      <c r="CA293" s="311"/>
      <c r="CB293" s="311"/>
      <c r="CC293" s="311"/>
      <c r="CD293" s="311"/>
      <c r="CE293" s="311"/>
      <c r="CF293" s="311"/>
      <c r="CG293" s="311"/>
      <c r="CH293" s="311"/>
      <c r="CI293" s="311"/>
      <c r="CJ293" s="311"/>
      <c r="CK293" s="311"/>
      <c r="CL293" s="311"/>
      <c r="CM293" s="311"/>
      <c r="CN293" s="311"/>
      <c r="CO293" s="311"/>
      <c r="CP293" s="311"/>
      <c r="CQ293" s="311"/>
      <c r="CR293" s="311"/>
      <c r="CS293" s="311"/>
      <c r="CT293" s="311"/>
      <c r="CU293" s="311"/>
      <c r="CV293" s="311"/>
      <c r="CW293" s="311"/>
      <c r="CX293" s="311"/>
      <c r="CY293" s="311"/>
      <c r="CZ293" s="311"/>
    </row>
    <row r="294" s="405" customFormat="true" ht="15" customHeight="true" x14ac:dyDescent="0.2">
      <c r="A294" s="407"/>
      <c r="B294" s="408"/>
      <c r="C294" s="153"/>
      <c r="W294" s="312"/>
      <c r="X294" s="312"/>
      <c r="Y294" s="312"/>
      <c r="Z294" s="312"/>
      <c r="AA294" s="312"/>
      <c r="AB294" s="312"/>
      <c r="AC294" s="312"/>
      <c r="AD294" s="312"/>
      <c r="AE294" s="312"/>
      <c r="AF294" s="312"/>
      <c r="AG294" s="312"/>
      <c r="AH294" s="312"/>
      <c r="AI294" s="312"/>
      <c r="AJ294" s="312"/>
      <c r="AK294" s="312"/>
      <c r="AL294" s="312"/>
      <c r="AM294" s="312"/>
      <c r="AN294" s="312"/>
      <c r="AO294" s="312"/>
      <c r="AP294" s="312"/>
      <c r="AQ294" s="312"/>
      <c r="AR294" s="312"/>
      <c r="AS294" s="312"/>
      <c r="AT294" s="312"/>
      <c r="AU294" s="312"/>
      <c r="AV294" s="312"/>
      <c r="AW294" s="312"/>
      <c r="AX294" s="312"/>
      <c r="AY294" s="312"/>
      <c r="AZ294" s="312"/>
      <c r="BA294" s="285"/>
      <c r="BB294" s="283"/>
      <c r="BC294" s="283"/>
      <c r="BD294" s="283"/>
      <c r="BE294" s="283"/>
      <c r="BF294" s="283"/>
      <c r="BG294" s="283"/>
      <c r="BH294" s="283"/>
      <c r="BI294" s="283"/>
      <c r="BJ294" s="283"/>
      <c r="BK294" s="283"/>
      <c r="BL294" s="283"/>
      <c r="BM294" s="283"/>
      <c r="BN294" s="283"/>
      <c r="BO294" s="283"/>
      <c r="BP294" s="283"/>
      <c r="BQ294" s="283"/>
      <c r="BR294" s="283"/>
      <c r="BS294" s="283"/>
      <c r="BT294" s="283"/>
      <c r="BU294" s="283"/>
      <c r="BV294" s="285"/>
      <c r="BW294" s="311"/>
      <c r="BX294" s="311"/>
      <c r="BY294" s="311"/>
      <c r="BZ294" s="311"/>
      <c r="CA294" s="311"/>
      <c r="CB294" s="311"/>
      <c r="CC294" s="311"/>
      <c r="CD294" s="311"/>
      <c r="CE294" s="311"/>
      <c r="CF294" s="311"/>
      <c r="CG294" s="311"/>
      <c r="CH294" s="311"/>
      <c r="CI294" s="311"/>
      <c r="CJ294" s="311"/>
      <c r="CK294" s="311"/>
      <c r="CL294" s="311"/>
      <c r="CM294" s="311"/>
      <c r="CN294" s="311"/>
      <c r="CO294" s="311"/>
      <c r="CP294" s="311"/>
      <c r="CQ294" s="311"/>
      <c r="CR294" s="311"/>
      <c r="CS294" s="311"/>
      <c r="CT294" s="311"/>
      <c r="CU294" s="311"/>
      <c r="CV294" s="311"/>
      <c r="CW294" s="311"/>
      <c r="CX294" s="311"/>
      <c r="CY294" s="311"/>
      <c r="CZ294" s="311"/>
    </row>
    <row r="295" s="405" customFormat="true" ht="15" customHeight="true" x14ac:dyDescent="0.2">
      <c r="A295" s="407"/>
      <c r="B295" s="408"/>
      <c r="C295" s="153"/>
      <c r="W295" s="312"/>
      <c r="X295" s="312"/>
      <c r="Y295" s="312"/>
      <c r="Z295" s="312"/>
      <c r="AA295" s="312"/>
      <c r="AB295" s="312"/>
      <c r="AC295" s="312"/>
      <c r="AD295" s="312"/>
      <c r="AE295" s="312"/>
      <c r="AF295" s="312"/>
      <c r="AG295" s="312"/>
      <c r="AH295" s="312"/>
      <c r="AI295" s="312"/>
      <c r="AJ295" s="312"/>
      <c r="AK295" s="312"/>
      <c r="AL295" s="312"/>
      <c r="AM295" s="312"/>
      <c r="AN295" s="312"/>
      <c r="AO295" s="312"/>
      <c r="AP295" s="312"/>
      <c r="AQ295" s="312"/>
      <c r="AR295" s="312"/>
      <c r="AS295" s="312"/>
      <c r="AT295" s="312"/>
      <c r="AU295" s="312"/>
      <c r="AV295" s="312"/>
      <c r="AW295" s="312"/>
      <c r="AX295" s="312"/>
      <c r="AY295" s="312"/>
      <c r="AZ295" s="312"/>
      <c r="BA295" s="285"/>
      <c r="BB295" s="283"/>
      <c r="BC295" s="283"/>
      <c r="BD295" s="283"/>
      <c r="BE295" s="283"/>
      <c r="BF295" s="283"/>
      <c r="BG295" s="283"/>
      <c r="BH295" s="283"/>
      <c r="BI295" s="283"/>
      <c r="BJ295" s="283"/>
      <c r="BK295" s="283"/>
      <c r="BL295" s="283"/>
      <c r="BM295" s="283"/>
      <c r="BN295" s="283"/>
      <c r="BO295" s="283"/>
      <c r="BP295" s="283"/>
      <c r="BQ295" s="283"/>
      <c r="BR295" s="283"/>
      <c r="BS295" s="283"/>
      <c r="BT295" s="283"/>
      <c r="BU295" s="283"/>
      <c r="BV295" s="285"/>
      <c r="BW295" s="311"/>
      <c r="BX295" s="311"/>
      <c r="BY295" s="311"/>
      <c r="BZ295" s="311"/>
      <c r="CA295" s="311"/>
      <c r="CB295" s="311"/>
      <c r="CC295" s="311"/>
      <c r="CD295" s="311"/>
      <c r="CE295" s="311"/>
      <c r="CF295" s="311"/>
      <c r="CG295" s="311"/>
      <c r="CH295" s="311"/>
      <c r="CI295" s="311"/>
      <c r="CJ295" s="311"/>
      <c r="CK295" s="311"/>
      <c r="CL295" s="311"/>
      <c r="CM295" s="311"/>
      <c r="CN295" s="311"/>
      <c r="CO295" s="311"/>
      <c r="CP295" s="311"/>
      <c r="CQ295" s="311"/>
      <c r="CR295" s="311"/>
      <c r="CS295" s="311"/>
      <c r="CT295" s="311"/>
      <c r="CU295" s="311"/>
      <c r="CV295" s="311"/>
      <c r="CW295" s="311"/>
      <c r="CX295" s="311"/>
      <c r="CY295" s="311"/>
      <c r="CZ295" s="311"/>
    </row>
    <row r="296" s="405" customFormat="true" ht="15" customHeight="true" x14ac:dyDescent="0.2">
      <c r="A296" s="407"/>
      <c r="B296" s="408"/>
      <c r="C296" s="153"/>
      <c r="W296" s="312"/>
      <c r="X296" s="312"/>
      <c r="Y296" s="312"/>
      <c r="Z296" s="312"/>
      <c r="AA296" s="312"/>
      <c r="AB296" s="312"/>
      <c r="AC296" s="312"/>
      <c r="AD296" s="312"/>
      <c r="AE296" s="312"/>
      <c r="AF296" s="312"/>
      <c r="AG296" s="312"/>
      <c r="AH296" s="312"/>
      <c r="AI296" s="312"/>
      <c r="AJ296" s="312"/>
      <c r="AK296" s="312"/>
      <c r="AL296" s="312"/>
      <c r="AM296" s="312"/>
      <c r="AN296" s="312"/>
      <c r="AO296" s="312"/>
      <c r="AP296" s="312"/>
      <c r="AQ296" s="312"/>
      <c r="AR296" s="312"/>
      <c r="AS296" s="312"/>
      <c r="AT296" s="312"/>
      <c r="AU296" s="312"/>
      <c r="AV296" s="312"/>
      <c r="AW296" s="312"/>
      <c r="AX296" s="312"/>
      <c r="AY296" s="312"/>
      <c r="AZ296" s="312"/>
      <c r="BA296" s="285"/>
      <c r="BB296" s="283"/>
      <c r="BC296" s="283"/>
      <c r="BD296" s="283"/>
      <c r="BE296" s="283"/>
      <c r="BF296" s="283"/>
      <c r="BG296" s="283"/>
      <c r="BH296" s="283"/>
      <c r="BI296" s="283"/>
      <c r="BJ296" s="283"/>
      <c r="BK296" s="283"/>
      <c r="BL296" s="283"/>
      <c r="BM296" s="283"/>
      <c r="BN296" s="283"/>
      <c r="BO296" s="283"/>
      <c r="BP296" s="283"/>
      <c r="BQ296" s="283"/>
      <c r="BR296" s="283"/>
      <c r="BS296" s="283"/>
      <c r="BT296" s="283"/>
      <c r="BU296" s="283"/>
      <c r="BV296" s="285"/>
      <c r="BW296" s="311"/>
      <c r="BX296" s="311"/>
      <c r="BY296" s="311"/>
      <c r="BZ296" s="311"/>
      <c r="CA296" s="311"/>
      <c r="CB296" s="311"/>
      <c r="CC296" s="311"/>
      <c r="CD296" s="311"/>
      <c r="CE296" s="311"/>
      <c r="CF296" s="311"/>
      <c r="CG296" s="311"/>
      <c r="CH296" s="311"/>
      <c r="CI296" s="311"/>
      <c r="CJ296" s="311"/>
      <c r="CK296" s="311"/>
      <c r="CL296" s="311"/>
      <c r="CM296" s="311"/>
      <c r="CN296" s="311"/>
      <c r="CO296" s="311"/>
      <c r="CP296" s="311"/>
      <c r="CQ296" s="311"/>
      <c r="CR296" s="311"/>
      <c r="CS296" s="311"/>
      <c r="CT296" s="311"/>
      <c r="CU296" s="311"/>
      <c r="CV296" s="311"/>
      <c r="CW296" s="311"/>
      <c r="CX296" s="311"/>
      <c r="CY296" s="311"/>
      <c r="CZ296" s="311"/>
    </row>
    <row r="297" s="405" customFormat="true" ht="15" customHeight="true" x14ac:dyDescent="0.2">
      <c r="A297" s="407"/>
      <c r="B297" s="408"/>
      <c r="C297" s="153"/>
      <c r="W297" s="312"/>
      <c r="X297" s="312"/>
      <c r="Y297" s="312"/>
      <c r="Z297" s="312"/>
      <c r="AA297" s="312"/>
      <c r="AB297" s="312"/>
      <c r="AC297" s="312"/>
      <c r="AD297" s="312"/>
      <c r="AE297" s="312"/>
      <c r="AF297" s="312"/>
      <c r="AG297" s="312"/>
      <c r="AH297" s="312"/>
      <c r="AI297" s="312"/>
      <c r="AJ297" s="312"/>
      <c r="AK297" s="312"/>
      <c r="AL297" s="312"/>
      <c r="AM297" s="312"/>
      <c r="AN297" s="312"/>
      <c r="AO297" s="312"/>
      <c r="AP297" s="312"/>
      <c r="AQ297" s="312"/>
      <c r="AR297" s="312"/>
      <c r="AS297" s="312"/>
      <c r="AT297" s="312"/>
      <c r="AU297" s="312"/>
      <c r="AV297" s="312"/>
      <c r="AW297" s="312"/>
      <c r="AX297" s="312"/>
      <c r="AY297" s="312"/>
      <c r="AZ297" s="312"/>
      <c r="BA297" s="285"/>
      <c r="BB297" s="283"/>
      <c r="BC297" s="283"/>
      <c r="BD297" s="283"/>
      <c r="BE297" s="283"/>
      <c r="BF297" s="283"/>
      <c r="BG297" s="283"/>
      <c r="BH297" s="283"/>
      <c r="BI297" s="283"/>
      <c r="BJ297" s="283"/>
      <c r="BK297" s="283"/>
      <c r="BL297" s="283"/>
      <c r="BM297" s="283"/>
      <c r="BN297" s="283"/>
      <c r="BO297" s="283"/>
      <c r="BP297" s="283"/>
      <c r="BQ297" s="283"/>
      <c r="BR297" s="283"/>
      <c r="BS297" s="283"/>
      <c r="BT297" s="283"/>
      <c r="BU297" s="283"/>
      <c r="BV297" s="285"/>
      <c r="BW297" s="311"/>
      <c r="BX297" s="311"/>
      <c r="BY297" s="311"/>
      <c r="BZ297" s="311"/>
      <c r="CA297" s="311"/>
      <c r="CB297" s="311"/>
      <c r="CC297" s="311"/>
      <c r="CD297" s="311"/>
      <c r="CE297" s="311"/>
      <c r="CF297" s="311"/>
      <c r="CG297" s="311"/>
      <c r="CH297" s="311"/>
      <c r="CI297" s="311"/>
      <c r="CJ297" s="311"/>
      <c r="CK297" s="311"/>
      <c r="CL297" s="311"/>
      <c r="CM297" s="311"/>
      <c r="CN297" s="311"/>
      <c r="CO297" s="311"/>
      <c r="CP297" s="311"/>
      <c r="CQ297" s="311"/>
      <c r="CR297" s="311"/>
      <c r="CS297" s="311"/>
      <c r="CT297" s="311"/>
      <c r="CU297" s="311"/>
      <c r="CV297" s="311"/>
      <c r="CW297" s="311"/>
      <c r="CX297" s="311"/>
      <c r="CY297" s="311"/>
      <c r="CZ297" s="311"/>
    </row>
    <row r="298" s="405" customFormat="true" ht="15" customHeight="true" x14ac:dyDescent="0.2">
      <c r="B298" s="404"/>
      <c r="W298" s="312"/>
      <c r="X298" s="312"/>
      <c r="Y298" s="312"/>
      <c r="Z298" s="312"/>
      <c r="AA298" s="312"/>
      <c r="AB298" s="312"/>
      <c r="AC298" s="312"/>
      <c r="AD298" s="312"/>
      <c r="AE298" s="312"/>
      <c r="AF298" s="312"/>
      <c r="AG298" s="312"/>
      <c r="AH298" s="312"/>
      <c r="AI298" s="312"/>
      <c r="AJ298" s="312"/>
      <c r="AK298" s="312"/>
      <c r="AL298" s="312"/>
      <c r="AM298" s="312"/>
      <c r="AN298" s="312"/>
      <c r="AO298" s="312"/>
      <c r="AP298" s="312"/>
      <c r="AQ298" s="312"/>
      <c r="AR298" s="312"/>
      <c r="AS298" s="312"/>
      <c r="AT298" s="312"/>
      <c r="AU298" s="312"/>
      <c r="AV298" s="312"/>
      <c r="AW298" s="312"/>
      <c r="AX298" s="312"/>
      <c r="AY298" s="312"/>
      <c r="AZ298" s="312"/>
      <c r="BA298" s="285"/>
      <c r="BB298" s="283"/>
      <c r="BC298" s="283"/>
      <c r="BD298" s="283"/>
      <c r="BE298" s="283"/>
      <c r="BF298" s="283"/>
      <c r="BG298" s="283"/>
      <c r="BH298" s="283"/>
      <c r="BI298" s="283"/>
      <c r="BJ298" s="283"/>
      <c r="BK298" s="283"/>
      <c r="BL298" s="283"/>
      <c r="BM298" s="283"/>
      <c r="BN298" s="283"/>
      <c r="BO298" s="283"/>
      <c r="BP298" s="283"/>
      <c r="BQ298" s="283"/>
      <c r="BR298" s="283"/>
      <c r="BS298" s="283"/>
      <c r="BT298" s="283"/>
      <c r="BU298" s="283"/>
      <c r="BV298" s="285"/>
      <c r="BW298" s="311"/>
      <c r="BX298" s="311"/>
      <c r="BY298" s="311"/>
      <c r="BZ298" s="311"/>
      <c r="CA298" s="311"/>
      <c r="CB298" s="311"/>
      <c r="CC298" s="311"/>
      <c r="CD298" s="311"/>
      <c r="CE298" s="311"/>
      <c r="CF298" s="311"/>
      <c r="CG298" s="311"/>
      <c r="CH298" s="311"/>
      <c r="CI298" s="311"/>
      <c r="CJ298" s="311"/>
      <c r="CK298" s="311"/>
      <c r="CL298" s="311"/>
      <c r="CM298" s="311"/>
      <c r="CN298" s="311"/>
      <c r="CO298" s="311"/>
      <c r="CP298" s="311"/>
      <c r="CQ298" s="311"/>
      <c r="CR298" s="311"/>
      <c r="CS298" s="311"/>
      <c r="CT298" s="311"/>
      <c r="CU298" s="311"/>
      <c r="CV298" s="311"/>
      <c r="CW298" s="311"/>
      <c r="CX298" s="311"/>
      <c r="CY298" s="311"/>
      <c r="CZ298" s="311"/>
    </row>
    <row r="299" s="405" customFormat="true" ht="15" customHeight="true" x14ac:dyDescent="0.2">
      <c r="A299" s="422"/>
      <c r="B299" s="421"/>
      <c r="C299" s="422"/>
      <c r="D299" s="422"/>
      <c r="W299" s="312"/>
      <c r="X299" s="312"/>
      <c r="Y299" s="312"/>
      <c r="Z299" s="312"/>
      <c r="AA299" s="312"/>
      <c r="AB299" s="312"/>
      <c r="AC299" s="312"/>
      <c r="AD299" s="312"/>
      <c r="AE299" s="312"/>
      <c r="AF299" s="312"/>
      <c r="AG299" s="312"/>
      <c r="AH299" s="312"/>
      <c r="AI299" s="312"/>
      <c r="AJ299" s="312"/>
      <c r="AK299" s="312"/>
      <c r="AL299" s="312"/>
      <c r="AM299" s="312"/>
      <c r="AN299" s="312"/>
      <c r="AO299" s="312"/>
      <c r="AP299" s="312"/>
      <c r="AQ299" s="312"/>
      <c r="AR299" s="312"/>
      <c r="AS299" s="312"/>
      <c r="AT299" s="312"/>
      <c r="AU299" s="312"/>
      <c r="AV299" s="312"/>
      <c r="AW299" s="312"/>
      <c r="AX299" s="312"/>
      <c r="AY299" s="312"/>
      <c r="AZ299" s="312"/>
      <c r="BA299" s="285"/>
      <c r="BB299" s="283"/>
      <c r="BC299" s="283"/>
      <c r="BD299" s="283"/>
      <c r="BE299" s="283"/>
      <c r="BF299" s="283"/>
      <c r="BG299" s="283"/>
      <c r="BH299" s="283"/>
      <c r="BI299" s="283"/>
      <c r="BJ299" s="283"/>
      <c r="BK299" s="283"/>
      <c r="BL299" s="283"/>
      <c r="BM299" s="283"/>
      <c r="BN299" s="283"/>
      <c r="BO299" s="283"/>
      <c r="BP299" s="283"/>
      <c r="BQ299" s="283"/>
      <c r="BR299" s="283"/>
      <c r="BS299" s="283"/>
      <c r="BT299" s="283"/>
      <c r="BU299" s="283"/>
      <c r="BV299" s="285"/>
      <c r="BW299" s="311"/>
      <c r="BX299" s="311"/>
      <c r="BY299" s="311"/>
      <c r="BZ299" s="311"/>
      <c r="CA299" s="311"/>
      <c r="CB299" s="311"/>
      <c r="CC299" s="311"/>
      <c r="CD299" s="311"/>
      <c r="CE299" s="311"/>
      <c r="CF299" s="311"/>
      <c r="CG299" s="311"/>
      <c r="CH299" s="311"/>
      <c r="CI299" s="311"/>
      <c r="CJ299" s="311"/>
      <c r="CK299" s="311"/>
      <c r="CL299" s="311"/>
      <c r="CM299" s="311"/>
      <c r="CN299" s="311"/>
      <c r="CO299" s="311"/>
      <c r="CP299" s="311"/>
      <c r="CQ299" s="311"/>
      <c r="CR299" s="311"/>
      <c r="CS299" s="311"/>
      <c r="CT299" s="311"/>
      <c r="CU299" s="311"/>
      <c r="CV299" s="311"/>
      <c r="CW299" s="311"/>
      <c r="CX299" s="311"/>
      <c r="CY299" s="311"/>
      <c r="CZ299" s="311"/>
    </row>
    <row r="300" s="405" customFormat="true" ht="15" customHeight="true" x14ac:dyDescent="0.2">
      <c r="A300" s="407"/>
      <c r="B300" s="408"/>
      <c r="C300" s="409"/>
      <c r="D300" s="409"/>
      <c r="W300" s="312"/>
      <c r="X300" s="312"/>
      <c r="Y300" s="312"/>
      <c r="Z300" s="312"/>
      <c r="AA300" s="312"/>
      <c r="AB300" s="312"/>
      <c r="AC300" s="312"/>
      <c r="AD300" s="312"/>
      <c r="AE300" s="312"/>
      <c r="AF300" s="312"/>
      <c r="AG300" s="312"/>
      <c r="AH300" s="312"/>
      <c r="AI300" s="312"/>
      <c r="AJ300" s="312"/>
      <c r="AK300" s="312"/>
      <c r="AL300" s="312"/>
      <c r="AM300" s="312"/>
      <c r="AN300" s="312"/>
      <c r="AO300" s="312"/>
      <c r="AP300" s="312"/>
      <c r="AQ300" s="312"/>
      <c r="AR300" s="312"/>
      <c r="AS300" s="312"/>
      <c r="AT300" s="312"/>
      <c r="AU300" s="312"/>
      <c r="AV300" s="312"/>
      <c r="AW300" s="312"/>
      <c r="AX300" s="312"/>
      <c r="AY300" s="312"/>
      <c r="AZ300" s="312"/>
      <c r="BA300" s="285"/>
      <c r="BB300" s="283"/>
      <c r="BC300" s="283"/>
      <c r="BD300" s="283"/>
      <c r="BE300" s="283"/>
      <c r="BF300" s="283"/>
      <c r="BG300" s="283"/>
      <c r="BH300" s="283"/>
      <c r="BI300" s="283"/>
      <c r="BJ300" s="283"/>
      <c r="BK300" s="283"/>
      <c r="BL300" s="283"/>
      <c r="BM300" s="283"/>
      <c r="BN300" s="283"/>
      <c r="BO300" s="283"/>
      <c r="BP300" s="283"/>
      <c r="BQ300" s="283"/>
      <c r="BR300" s="283"/>
      <c r="BS300" s="283"/>
      <c r="BT300" s="283"/>
      <c r="BU300" s="283"/>
      <c r="BV300" s="285"/>
      <c r="BW300" s="311"/>
      <c r="BX300" s="311"/>
      <c r="BY300" s="311"/>
      <c r="BZ300" s="311"/>
      <c r="CA300" s="311"/>
      <c r="CB300" s="311"/>
      <c r="CC300" s="311"/>
      <c r="CD300" s="311"/>
      <c r="CE300" s="311"/>
      <c r="CF300" s="311"/>
      <c r="CG300" s="311"/>
      <c r="CH300" s="311"/>
      <c r="CI300" s="311"/>
      <c r="CJ300" s="311"/>
      <c r="CK300" s="311"/>
      <c r="CL300" s="311"/>
      <c r="CM300" s="311"/>
      <c r="CN300" s="311"/>
      <c r="CO300" s="311"/>
      <c r="CP300" s="311"/>
      <c r="CQ300" s="311"/>
      <c r="CR300" s="311"/>
      <c r="CS300" s="311"/>
      <c r="CT300" s="311"/>
      <c r="CU300" s="311"/>
      <c r="CV300" s="311"/>
      <c r="CW300" s="311"/>
      <c r="CX300" s="311"/>
      <c r="CY300" s="311"/>
      <c r="CZ300" s="311"/>
    </row>
    <row r="301" s="405" customFormat="true" ht="15" customHeight="true" x14ac:dyDescent="0.2">
      <c r="A301" s="407"/>
      <c r="B301" s="408"/>
      <c r="C301" s="409"/>
      <c r="D301" s="409"/>
      <c r="W301" s="312"/>
      <c r="X301" s="312"/>
      <c r="Y301" s="312"/>
      <c r="Z301" s="312"/>
      <c r="AA301" s="312"/>
      <c r="AB301" s="312"/>
      <c r="AC301" s="312"/>
      <c r="AD301" s="312"/>
      <c r="AE301" s="312"/>
      <c r="AF301" s="312"/>
      <c r="AG301" s="312"/>
      <c r="AH301" s="312"/>
      <c r="AI301" s="312"/>
      <c r="AJ301" s="312"/>
      <c r="AK301" s="312"/>
      <c r="AL301" s="312"/>
      <c r="AM301" s="312"/>
      <c r="AN301" s="312"/>
      <c r="AO301" s="312"/>
      <c r="AP301" s="312"/>
      <c r="AQ301" s="312"/>
      <c r="AR301" s="312"/>
      <c r="AS301" s="312"/>
      <c r="AT301" s="312"/>
      <c r="AU301" s="312"/>
      <c r="AV301" s="312"/>
      <c r="AW301" s="312"/>
      <c r="AX301" s="312"/>
      <c r="AY301" s="312"/>
      <c r="AZ301" s="312"/>
      <c r="BA301" s="285"/>
      <c r="BB301" s="283"/>
      <c r="BC301" s="283"/>
      <c r="BD301" s="283"/>
      <c r="BE301" s="283"/>
      <c r="BF301" s="283"/>
      <c r="BG301" s="283"/>
      <c r="BH301" s="283"/>
      <c r="BI301" s="283"/>
      <c r="BJ301" s="283"/>
      <c r="BK301" s="283"/>
      <c r="BL301" s="283"/>
      <c r="BM301" s="283"/>
      <c r="BN301" s="283"/>
      <c r="BO301" s="283"/>
      <c r="BP301" s="283"/>
      <c r="BQ301" s="283"/>
      <c r="BR301" s="283"/>
      <c r="BS301" s="283"/>
      <c r="BT301" s="283"/>
      <c r="BU301" s="283"/>
      <c r="BV301" s="285"/>
      <c r="BW301" s="311"/>
      <c r="BX301" s="311"/>
      <c r="BY301" s="311"/>
      <c r="BZ301" s="311"/>
      <c r="CA301" s="311"/>
      <c r="CB301" s="311"/>
      <c r="CC301" s="311"/>
      <c r="CD301" s="311"/>
      <c r="CE301" s="311"/>
      <c r="CF301" s="311"/>
      <c r="CG301" s="311"/>
      <c r="CH301" s="311"/>
      <c r="CI301" s="311"/>
      <c r="CJ301" s="311"/>
      <c r="CK301" s="311"/>
      <c r="CL301" s="311"/>
      <c r="CM301" s="311"/>
      <c r="CN301" s="311"/>
      <c r="CO301" s="311"/>
      <c r="CP301" s="311"/>
      <c r="CQ301" s="311"/>
      <c r="CR301" s="311"/>
      <c r="CS301" s="311"/>
      <c r="CT301" s="311"/>
      <c r="CU301" s="311"/>
      <c r="CV301" s="311"/>
      <c r="CW301" s="311"/>
      <c r="CX301" s="311"/>
      <c r="CY301" s="311"/>
      <c r="CZ301" s="311"/>
    </row>
    <row r="302" s="405" customFormat="true" ht="15" customHeight="true" x14ac:dyDescent="0.2">
      <c r="A302" s="407"/>
      <c r="B302" s="408"/>
      <c r="C302" s="409"/>
      <c r="D302" s="409"/>
      <c r="W302" s="312"/>
      <c r="X302" s="312"/>
      <c r="Y302" s="312"/>
      <c r="Z302" s="312"/>
      <c r="AA302" s="312"/>
      <c r="AB302" s="312"/>
      <c r="AC302" s="312"/>
      <c r="AD302" s="312"/>
      <c r="AE302" s="312"/>
      <c r="AF302" s="312"/>
      <c r="AG302" s="312"/>
      <c r="AH302" s="312"/>
      <c r="AI302" s="312"/>
      <c r="AJ302" s="312"/>
      <c r="AK302" s="312"/>
      <c r="AL302" s="312"/>
      <c r="AM302" s="312"/>
      <c r="AN302" s="312"/>
      <c r="AO302" s="312"/>
      <c r="AP302" s="312"/>
      <c r="AQ302" s="312"/>
      <c r="AR302" s="312"/>
      <c r="AS302" s="312"/>
      <c r="AT302" s="312"/>
      <c r="AU302" s="312"/>
      <c r="AV302" s="312"/>
      <c r="AW302" s="312"/>
      <c r="AX302" s="312"/>
      <c r="AY302" s="312"/>
      <c r="AZ302" s="312"/>
      <c r="BA302" s="285"/>
      <c r="BB302" s="283"/>
      <c r="BC302" s="283"/>
      <c r="BD302" s="283"/>
      <c r="BE302" s="283"/>
      <c r="BF302" s="283"/>
      <c r="BG302" s="283"/>
      <c r="BH302" s="283"/>
      <c r="BI302" s="283"/>
      <c r="BJ302" s="283"/>
      <c r="BK302" s="283"/>
      <c r="BL302" s="283"/>
      <c r="BM302" s="283"/>
      <c r="BN302" s="283"/>
      <c r="BO302" s="283"/>
      <c r="BP302" s="283"/>
      <c r="BQ302" s="283"/>
      <c r="BR302" s="283"/>
      <c r="BS302" s="283"/>
      <c r="BT302" s="283"/>
      <c r="BU302" s="283"/>
      <c r="BV302" s="285"/>
      <c r="BW302" s="311"/>
      <c r="BX302" s="311"/>
      <c r="BY302" s="311"/>
      <c r="BZ302" s="311"/>
      <c r="CA302" s="311"/>
      <c r="CB302" s="311"/>
      <c r="CC302" s="311"/>
      <c r="CD302" s="311"/>
      <c r="CE302" s="311"/>
      <c r="CF302" s="311"/>
      <c r="CG302" s="311"/>
      <c r="CH302" s="311"/>
      <c r="CI302" s="311"/>
      <c r="CJ302" s="311"/>
      <c r="CK302" s="311"/>
      <c r="CL302" s="311"/>
      <c r="CM302" s="311"/>
      <c r="CN302" s="311"/>
      <c r="CO302" s="311"/>
      <c r="CP302" s="311"/>
      <c r="CQ302" s="311"/>
      <c r="CR302" s="311"/>
      <c r="CS302" s="311"/>
      <c r="CT302" s="311"/>
      <c r="CU302" s="311"/>
      <c r="CV302" s="311"/>
      <c r="CW302" s="311"/>
      <c r="CX302" s="311"/>
      <c r="CY302" s="311"/>
      <c r="CZ302" s="311"/>
    </row>
    <row r="303" s="405" customFormat="true" ht="15" customHeight="true" x14ac:dyDescent="0.2">
      <c r="A303" s="407"/>
      <c r="B303" s="408"/>
      <c r="C303" s="153"/>
      <c r="D303" s="153"/>
      <c r="W303" s="312"/>
      <c r="X303" s="312"/>
      <c r="Y303" s="312"/>
      <c r="Z303" s="312"/>
      <c r="AA303" s="312"/>
      <c r="AB303" s="312"/>
      <c r="AC303" s="312"/>
      <c r="AD303" s="312"/>
      <c r="AE303" s="312"/>
      <c r="AF303" s="312"/>
      <c r="AG303" s="312"/>
      <c r="AH303" s="312"/>
      <c r="AI303" s="312"/>
      <c r="AJ303" s="312"/>
      <c r="AK303" s="312"/>
      <c r="AL303" s="312"/>
      <c r="AM303" s="312"/>
      <c r="AN303" s="312"/>
      <c r="AO303" s="312"/>
      <c r="AP303" s="312"/>
      <c r="AQ303" s="312"/>
      <c r="AR303" s="312"/>
      <c r="AS303" s="312"/>
      <c r="AT303" s="312"/>
      <c r="AU303" s="312"/>
      <c r="AV303" s="312"/>
      <c r="AW303" s="312"/>
      <c r="AX303" s="312"/>
      <c r="AY303" s="312"/>
      <c r="AZ303" s="312"/>
      <c r="BA303" s="285"/>
      <c r="BB303" s="283"/>
      <c r="BC303" s="283"/>
      <c r="BD303" s="283"/>
      <c r="BE303" s="283"/>
      <c r="BF303" s="283"/>
      <c r="BG303" s="283"/>
      <c r="BH303" s="283"/>
      <c r="BI303" s="283"/>
      <c r="BJ303" s="283"/>
      <c r="BK303" s="283"/>
      <c r="BL303" s="283"/>
      <c r="BM303" s="283"/>
      <c r="BN303" s="283"/>
      <c r="BO303" s="283"/>
      <c r="BP303" s="283"/>
      <c r="BQ303" s="283"/>
      <c r="BR303" s="283"/>
      <c r="BS303" s="283"/>
      <c r="BT303" s="283"/>
      <c r="BU303" s="283"/>
      <c r="BV303" s="285"/>
      <c r="BW303" s="311"/>
      <c r="BX303" s="311"/>
      <c r="BY303" s="311"/>
      <c r="BZ303" s="311"/>
      <c r="CA303" s="311"/>
      <c r="CB303" s="311"/>
      <c r="CC303" s="311"/>
      <c r="CD303" s="311"/>
      <c r="CE303" s="311"/>
      <c r="CF303" s="311"/>
      <c r="CG303" s="311"/>
      <c r="CH303" s="311"/>
      <c r="CI303" s="311"/>
      <c r="CJ303" s="311"/>
      <c r="CK303" s="311"/>
      <c r="CL303" s="311"/>
      <c r="CM303" s="311"/>
      <c r="CN303" s="311"/>
      <c r="CO303" s="311"/>
      <c r="CP303" s="311"/>
      <c r="CQ303" s="311"/>
      <c r="CR303" s="311"/>
      <c r="CS303" s="311"/>
      <c r="CT303" s="311"/>
      <c r="CU303" s="311"/>
      <c r="CV303" s="311"/>
      <c r="CW303" s="311"/>
      <c r="CX303" s="311"/>
      <c r="CY303" s="311"/>
      <c r="CZ303" s="311"/>
    </row>
    <row r="304" s="405" customFormat="true" ht="15" customHeight="true" x14ac:dyDescent="0.2">
      <c r="A304" s="407"/>
      <c r="B304" s="408"/>
      <c r="C304" s="153"/>
      <c r="D304" s="153"/>
      <c r="W304" s="312"/>
      <c r="X304" s="312"/>
      <c r="Y304" s="312"/>
      <c r="Z304" s="312"/>
      <c r="AA304" s="312"/>
      <c r="AB304" s="312"/>
      <c r="AC304" s="312"/>
      <c r="AD304" s="312"/>
      <c r="AE304" s="312"/>
      <c r="AF304" s="312"/>
      <c r="AG304" s="312"/>
      <c r="AH304" s="312"/>
      <c r="AI304" s="312"/>
      <c r="AJ304" s="312"/>
      <c r="AK304" s="312"/>
      <c r="AL304" s="312"/>
      <c r="AM304" s="312"/>
      <c r="AN304" s="312"/>
      <c r="AO304" s="312"/>
      <c r="AP304" s="312"/>
      <c r="AQ304" s="312"/>
      <c r="AR304" s="312"/>
      <c r="AS304" s="312"/>
      <c r="AT304" s="312"/>
      <c r="AU304" s="312"/>
      <c r="AV304" s="312"/>
      <c r="AW304" s="312"/>
      <c r="AX304" s="312"/>
      <c r="AY304" s="312"/>
      <c r="AZ304" s="312"/>
      <c r="BA304" s="285"/>
      <c r="BB304" s="283"/>
      <c r="BC304" s="283"/>
      <c r="BD304" s="283"/>
      <c r="BE304" s="283"/>
      <c r="BF304" s="283"/>
      <c r="BG304" s="283"/>
      <c r="BH304" s="283"/>
      <c r="BI304" s="283"/>
      <c r="BJ304" s="283"/>
      <c r="BK304" s="283"/>
      <c r="BL304" s="283"/>
      <c r="BM304" s="283"/>
      <c r="BN304" s="283"/>
      <c r="BO304" s="283"/>
      <c r="BP304" s="283"/>
      <c r="BQ304" s="283"/>
      <c r="BR304" s="283"/>
      <c r="BS304" s="283"/>
      <c r="BT304" s="283"/>
      <c r="BU304" s="283"/>
      <c r="BV304" s="285"/>
      <c r="BW304" s="311"/>
      <c r="BX304" s="311"/>
      <c r="BY304" s="311"/>
      <c r="BZ304" s="311"/>
      <c r="CA304" s="311"/>
      <c r="CB304" s="311"/>
      <c r="CC304" s="311"/>
      <c r="CD304" s="311"/>
      <c r="CE304" s="311"/>
      <c r="CF304" s="311"/>
      <c r="CG304" s="311"/>
      <c r="CH304" s="311"/>
      <c r="CI304" s="311"/>
      <c r="CJ304" s="311"/>
      <c r="CK304" s="311"/>
      <c r="CL304" s="311"/>
      <c r="CM304" s="311"/>
      <c r="CN304" s="311"/>
      <c r="CO304" s="311"/>
      <c r="CP304" s="311"/>
      <c r="CQ304" s="311"/>
      <c r="CR304" s="311"/>
      <c r="CS304" s="311"/>
      <c r="CT304" s="311"/>
      <c r="CU304" s="311"/>
      <c r="CV304" s="311"/>
      <c r="CW304" s="311"/>
      <c r="CX304" s="311"/>
      <c r="CY304" s="311"/>
      <c r="CZ304" s="311"/>
    </row>
    <row r="305" s="405" customFormat="true" ht="15" customHeight="true" x14ac:dyDescent="0.2">
      <c r="A305" s="407"/>
      <c r="B305" s="408"/>
      <c r="C305" s="153"/>
      <c r="D305" s="153"/>
      <c r="W305" s="312"/>
      <c r="X305" s="312"/>
      <c r="Y305" s="312"/>
      <c r="Z305" s="312"/>
      <c r="AA305" s="312"/>
      <c r="AB305" s="312"/>
      <c r="AC305" s="312"/>
      <c r="AD305" s="312"/>
      <c r="AE305" s="312"/>
      <c r="AF305" s="312"/>
      <c r="AG305" s="312"/>
      <c r="AH305" s="312"/>
      <c r="AI305" s="312"/>
      <c r="AJ305" s="312"/>
      <c r="AK305" s="312"/>
      <c r="AL305" s="312"/>
      <c r="AM305" s="312"/>
      <c r="AN305" s="312"/>
      <c r="AO305" s="312"/>
      <c r="AP305" s="312"/>
      <c r="AQ305" s="312"/>
      <c r="AR305" s="312"/>
      <c r="AS305" s="312"/>
      <c r="AT305" s="312"/>
      <c r="AU305" s="312"/>
      <c r="AV305" s="312"/>
      <c r="AW305" s="312"/>
      <c r="AX305" s="312"/>
      <c r="AY305" s="312"/>
      <c r="AZ305" s="312"/>
      <c r="BA305" s="285"/>
      <c r="BB305" s="283"/>
      <c r="BC305" s="283"/>
      <c r="BD305" s="283"/>
      <c r="BE305" s="283"/>
      <c r="BF305" s="283"/>
      <c r="BG305" s="283"/>
      <c r="BH305" s="283"/>
      <c r="BI305" s="283"/>
      <c r="BJ305" s="283"/>
      <c r="BK305" s="283"/>
      <c r="BL305" s="283"/>
      <c r="BM305" s="283"/>
      <c r="BN305" s="283"/>
      <c r="BO305" s="283"/>
      <c r="BP305" s="283"/>
      <c r="BQ305" s="283"/>
      <c r="BR305" s="283"/>
      <c r="BS305" s="283"/>
      <c r="BT305" s="283"/>
      <c r="BU305" s="283"/>
      <c r="BV305" s="285"/>
      <c r="BW305" s="311"/>
      <c r="BX305" s="311"/>
      <c r="BY305" s="311"/>
      <c r="BZ305" s="311"/>
      <c r="CA305" s="311"/>
      <c r="CB305" s="311"/>
      <c r="CC305" s="311"/>
      <c r="CD305" s="311"/>
      <c r="CE305" s="311"/>
      <c r="CF305" s="311"/>
      <c r="CG305" s="311"/>
      <c r="CH305" s="311"/>
      <c r="CI305" s="311"/>
      <c r="CJ305" s="311"/>
      <c r="CK305" s="311"/>
      <c r="CL305" s="311"/>
      <c r="CM305" s="311"/>
      <c r="CN305" s="311"/>
      <c r="CO305" s="311"/>
      <c r="CP305" s="311"/>
      <c r="CQ305" s="311"/>
      <c r="CR305" s="311"/>
      <c r="CS305" s="311"/>
      <c r="CT305" s="311"/>
      <c r="CU305" s="311"/>
      <c r="CV305" s="311"/>
      <c r="CW305" s="311"/>
      <c r="CX305" s="311"/>
      <c r="CY305" s="311"/>
      <c r="CZ305" s="311"/>
    </row>
    <row r="306" s="405" customFormat="true" ht="15" customHeight="true" x14ac:dyDescent="0.2">
      <c r="B306" s="404"/>
      <c r="W306" s="312"/>
      <c r="X306" s="312"/>
      <c r="Y306" s="312"/>
      <c r="Z306" s="312"/>
      <c r="AA306" s="312"/>
      <c r="AB306" s="312"/>
      <c r="AC306" s="312"/>
      <c r="AD306" s="312"/>
      <c r="AE306" s="312"/>
      <c r="AF306" s="312"/>
      <c r="AG306" s="312"/>
      <c r="AH306" s="312"/>
      <c r="AI306" s="312"/>
      <c r="AJ306" s="312"/>
      <c r="AK306" s="312"/>
      <c r="AL306" s="312"/>
      <c r="AM306" s="312"/>
      <c r="AN306" s="312"/>
      <c r="AO306" s="312"/>
      <c r="AP306" s="312"/>
      <c r="AQ306" s="312"/>
      <c r="AR306" s="312"/>
      <c r="AS306" s="312"/>
      <c r="AT306" s="312"/>
      <c r="AU306" s="312"/>
      <c r="AV306" s="312"/>
      <c r="AW306" s="312"/>
      <c r="AX306" s="312"/>
      <c r="AY306" s="312"/>
      <c r="AZ306" s="312"/>
      <c r="BA306" s="285"/>
      <c r="BB306" s="283"/>
      <c r="BC306" s="283"/>
      <c r="BD306" s="283"/>
      <c r="BE306" s="283"/>
      <c r="BF306" s="283"/>
      <c r="BG306" s="283"/>
      <c r="BH306" s="283"/>
      <c r="BI306" s="283"/>
      <c r="BJ306" s="283"/>
      <c r="BK306" s="283"/>
      <c r="BL306" s="283"/>
      <c r="BM306" s="283"/>
      <c r="BN306" s="283"/>
      <c r="BO306" s="283"/>
      <c r="BP306" s="283"/>
      <c r="BQ306" s="283"/>
      <c r="BR306" s="283"/>
      <c r="BS306" s="283"/>
      <c r="BT306" s="283"/>
      <c r="BU306" s="283"/>
      <c r="BV306" s="285"/>
      <c r="BW306" s="311"/>
      <c r="BX306" s="311"/>
      <c r="BY306" s="311"/>
      <c r="BZ306" s="311"/>
      <c r="CA306" s="311"/>
      <c r="CB306" s="311"/>
      <c r="CC306" s="311"/>
      <c r="CD306" s="311"/>
      <c r="CE306" s="311"/>
      <c r="CF306" s="311"/>
      <c r="CG306" s="311"/>
      <c r="CH306" s="311"/>
      <c r="CI306" s="311"/>
      <c r="CJ306" s="311"/>
      <c r="CK306" s="311"/>
      <c r="CL306" s="311"/>
      <c r="CM306" s="311"/>
      <c r="CN306" s="311"/>
      <c r="CO306" s="311"/>
      <c r="CP306" s="311"/>
      <c r="CQ306" s="311"/>
      <c r="CR306" s="311"/>
      <c r="CS306" s="311"/>
      <c r="CT306" s="311"/>
      <c r="CU306" s="311"/>
      <c r="CV306" s="311"/>
      <c r="CW306" s="311"/>
      <c r="CX306" s="311"/>
      <c r="CY306" s="311"/>
      <c r="CZ306" s="311"/>
    </row>
    <row r="307" s="405" customFormat="true" ht="15" customHeight="true" x14ac:dyDescent="0.2">
      <c r="B307" s="404"/>
      <c r="W307" s="312"/>
      <c r="X307" s="312"/>
      <c r="Y307" s="312"/>
      <c r="Z307" s="312"/>
      <c r="AA307" s="312"/>
      <c r="AB307" s="312"/>
      <c r="AC307" s="312"/>
      <c r="AD307" s="312"/>
      <c r="AE307" s="312"/>
      <c r="AF307" s="312"/>
      <c r="AG307" s="312"/>
      <c r="AH307" s="312"/>
      <c r="AI307" s="312"/>
      <c r="AJ307" s="312"/>
      <c r="AK307" s="312"/>
      <c r="AL307" s="312"/>
      <c r="AM307" s="312"/>
      <c r="AN307" s="312"/>
      <c r="AO307" s="312"/>
      <c r="AP307" s="312"/>
      <c r="AQ307" s="312"/>
      <c r="AR307" s="312"/>
      <c r="AS307" s="312"/>
      <c r="AT307" s="312"/>
      <c r="AU307" s="312"/>
      <c r="AV307" s="312"/>
      <c r="AW307" s="312"/>
      <c r="AX307" s="312"/>
      <c r="AY307" s="312"/>
      <c r="AZ307" s="312"/>
      <c r="BA307" s="285"/>
      <c r="BB307" s="283"/>
      <c r="BC307" s="283"/>
      <c r="BD307" s="283"/>
      <c r="BE307" s="283"/>
      <c r="BF307" s="283"/>
      <c r="BG307" s="283"/>
      <c r="BH307" s="283"/>
      <c r="BI307" s="283"/>
      <c r="BJ307" s="283"/>
      <c r="BK307" s="283"/>
      <c r="BL307" s="283"/>
      <c r="BM307" s="283"/>
      <c r="BN307" s="283"/>
      <c r="BO307" s="283"/>
      <c r="BP307" s="283"/>
      <c r="BQ307" s="283"/>
      <c r="BR307" s="283"/>
      <c r="BS307" s="283"/>
      <c r="BT307" s="283"/>
      <c r="BU307" s="283"/>
      <c r="BV307" s="285"/>
      <c r="BW307" s="311"/>
      <c r="BX307" s="311"/>
      <c r="BY307" s="311"/>
      <c r="BZ307" s="311"/>
      <c r="CA307" s="311"/>
      <c r="CB307" s="311"/>
      <c r="CC307" s="311"/>
      <c r="CD307" s="311"/>
      <c r="CE307" s="311"/>
      <c r="CF307" s="311"/>
      <c r="CG307" s="311"/>
      <c r="CH307" s="311"/>
      <c r="CI307" s="311"/>
      <c r="CJ307" s="311"/>
      <c r="CK307" s="311"/>
      <c r="CL307" s="311"/>
      <c r="CM307" s="311"/>
      <c r="CN307" s="311"/>
      <c r="CO307" s="311"/>
      <c r="CP307" s="311"/>
      <c r="CQ307" s="311"/>
      <c r="CR307" s="311"/>
      <c r="CS307" s="311"/>
      <c r="CT307" s="311"/>
      <c r="CU307" s="311"/>
      <c r="CV307" s="311"/>
      <c r="CW307" s="311"/>
      <c r="CX307" s="311"/>
      <c r="CY307" s="311"/>
      <c r="CZ307" s="311"/>
    </row>
    <row r="308" s="405" customFormat="true" ht="15" customHeight="true" x14ac:dyDescent="0.2">
      <c r="B308" s="404"/>
      <c r="W308" s="312"/>
      <c r="X308" s="312"/>
      <c r="Y308" s="312"/>
      <c r="Z308" s="312"/>
      <c r="AA308" s="312"/>
      <c r="AB308" s="312"/>
      <c r="AC308" s="312"/>
      <c r="AD308" s="312"/>
      <c r="AE308" s="312"/>
      <c r="AF308" s="312"/>
      <c r="AG308" s="312"/>
      <c r="AH308" s="312"/>
      <c r="AI308" s="312"/>
      <c r="AJ308" s="312"/>
      <c r="AK308" s="312"/>
      <c r="AL308" s="312"/>
      <c r="AM308" s="312"/>
      <c r="AN308" s="312"/>
      <c r="AO308" s="312"/>
      <c r="AP308" s="312"/>
      <c r="AQ308" s="312"/>
      <c r="AR308" s="312"/>
      <c r="AS308" s="312"/>
      <c r="AT308" s="312"/>
      <c r="AU308" s="312"/>
      <c r="AV308" s="312"/>
      <c r="AW308" s="312"/>
      <c r="AX308" s="312"/>
      <c r="AY308" s="312"/>
      <c r="AZ308" s="312"/>
      <c r="BA308" s="285"/>
      <c r="BB308" s="283"/>
      <c r="BC308" s="283"/>
      <c r="BD308" s="283"/>
      <c r="BE308" s="283"/>
      <c r="BF308" s="283"/>
      <c r="BG308" s="283"/>
      <c r="BH308" s="283"/>
      <c r="BI308" s="283"/>
      <c r="BJ308" s="283"/>
      <c r="BK308" s="283"/>
      <c r="BL308" s="283"/>
      <c r="BM308" s="283"/>
      <c r="BN308" s="283"/>
      <c r="BO308" s="283"/>
      <c r="BP308" s="283"/>
      <c r="BQ308" s="283"/>
      <c r="BR308" s="283"/>
      <c r="BS308" s="283"/>
      <c r="BT308" s="283"/>
      <c r="BU308" s="283"/>
      <c r="BV308" s="285"/>
      <c r="BW308" s="311"/>
      <c r="BX308" s="311"/>
      <c r="BY308" s="311"/>
      <c r="BZ308" s="311"/>
      <c r="CA308" s="311"/>
      <c r="CB308" s="311"/>
      <c r="CC308" s="311"/>
      <c r="CD308" s="311"/>
      <c r="CE308" s="311"/>
      <c r="CF308" s="311"/>
      <c r="CG308" s="311"/>
      <c r="CH308" s="311"/>
      <c r="CI308" s="311"/>
      <c r="CJ308" s="311"/>
      <c r="CK308" s="311"/>
      <c r="CL308" s="311"/>
      <c r="CM308" s="311"/>
      <c r="CN308" s="311"/>
      <c r="CO308" s="311"/>
      <c r="CP308" s="311"/>
      <c r="CQ308" s="311"/>
      <c r="CR308" s="311"/>
      <c r="CS308" s="311"/>
      <c r="CT308" s="311"/>
      <c r="CU308" s="311"/>
      <c r="CV308" s="311"/>
      <c r="CW308" s="311"/>
      <c r="CX308" s="311"/>
      <c r="CY308" s="311"/>
      <c r="CZ308" s="311"/>
    </row>
    <row r="309" s="405" customFormat="true" ht="15" customHeight="true" x14ac:dyDescent="0.2">
      <c r="B309" s="404"/>
      <c r="W309" s="312"/>
      <c r="X309" s="312"/>
      <c r="Y309" s="312"/>
      <c r="Z309" s="312"/>
      <c r="AA309" s="312"/>
      <c r="AB309" s="312"/>
      <c r="AC309" s="312"/>
      <c r="AD309" s="312"/>
      <c r="AE309" s="312"/>
      <c r="AF309" s="312"/>
      <c r="AG309" s="312"/>
      <c r="AH309" s="312"/>
      <c r="AI309" s="312"/>
      <c r="AJ309" s="312"/>
      <c r="AK309" s="312"/>
      <c r="AL309" s="312"/>
      <c r="AM309" s="312"/>
      <c r="AN309" s="312"/>
      <c r="AO309" s="312"/>
      <c r="AP309" s="312"/>
      <c r="AQ309" s="312"/>
      <c r="AR309" s="312"/>
      <c r="AS309" s="312"/>
      <c r="AT309" s="312"/>
      <c r="AU309" s="312"/>
      <c r="AV309" s="312"/>
      <c r="AW309" s="312"/>
      <c r="AX309" s="312"/>
      <c r="AY309" s="312"/>
      <c r="AZ309" s="312"/>
      <c r="BA309" s="285"/>
      <c r="BB309" s="283"/>
      <c r="BC309" s="283"/>
      <c r="BD309" s="283"/>
      <c r="BE309" s="283"/>
      <c r="BF309" s="283"/>
      <c r="BG309" s="283"/>
      <c r="BH309" s="283"/>
      <c r="BI309" s="283"/>
      <c r="BJ309" s="283"/>
      <c r="BK309" s="283"/>
      <c r="BL309" s="283"/>
      <c r="BM309" s="283"/>
      <c r="BN309" s="283"/>
      <c r="BO309" s="283"/>
      <c r="BP309" s="283"/>
      <c r="BQ309" s="283"/>
      <c r="BR309" s="283"/>
      <c r="BS309" s="283"/>
      <c r="BT309" s="283"/>
      <c r="BU309" s="283"/>
      <c r="BV309" s="285"/>
      <c r="BW309" s="311"/>
      <c r="BX309" s="311"/>
      <c r="BY309" s="311"/>
      <c r="BZ309" s="311"/>
      <c r="CA309" s="311"/>
      <c r="CB309" s="311"/>
      <c r="CC309" s="311"/>
      <c r="CD309" s="311"/>
      <c r="CE309" s="311"/>
      <c r="CF309" s="311"/>
      <c r="CG309" s="311"/>
      <c r="CH309" s="311"/>
      <c r="CI309" s="311"/>
      <c r="CJ309" s="311"/>
      <c r="CK309" s="311"/>
      <c r="CL309" s="311"/>
      <c r="CM309" s="311"/>
      <c r="CN309" s="311"/>
      <c r="CO309" s="311"/>
      <c r="CP309" s="311"/>
      <c r="CQ309" s="311"/>
      <c r="CR309" s="311"/>
      <c r="CS309" s="311"/>
      <c r="CT309" s="311"/>
      <c r="CU309" s="311"/>
      <c r="CV309" s="311"/>
      <c r="CW309" s="311"/>
      <c r="CX309" s="311"/>
      <c r="CY309" s="311"/>
      <c r="CZ309" s="311"/>
    </row>
    <row r="310" s="405" customFormat="true" ht="15" customHeight="true" x14ac:dyDescent="0.2">
      <c r="B310" s="404"/>
      <c r="W310" s="312"/>
      <c r="X310" s="312"/>
      <c r="Y310" s="312"/>
      <c r="Z310" s="312"/>
      <c r="AA310" s="312"/>
      <c r="AB310" s="312"/>
      <c r="AC310" s="312"/>
      <c r="AD310" s="312"/>
      <c r="AE310" s="312"/>
      <c r="AF310" s="312"/>
      <c r="AG310" s="312"/>
      <c r="AH310" s="312"/>
      <c r="AI310" s="312"/>
      <c r="AJ310" s="312"/>
      <c r="AK310" s="312"/>
      <c r="AL310" s="312"/>
      <c r="AM310" s="312"/>
      <c r="AN310" s="312"/>
      <c r="AO310" s="312"/>
      <c r="AP310" s="312"/>
      <c r="AQ310" s="312"/>
      <c r="AR310" s="312"/>
      <c r="AS310" s="312"/>
      <c r="AT310" s="312"/>
      <c r="AU310" s="312"/>
      <c r="AV310" s="312"/>
      <c r="AW310" s="312"/>
      <c r="AX310" s="312"/>
      <c r="AY310" s="312"/>
      <c r="AZ310" s="312"/>
      <c r="BA310" s="285"/>
      <c r="BB310" s="283"/>
      <c r="BC310" s="283"/>
      <c r="BD310" s="283"/>
      <c r="BE310" s="283"/>
      <c r="BF310" s="283"/>
      <c r="BG310" s="283"/>
      <c r="BH310" s="283"/>
      <c r="BI310" s="283"/>
      <c r="BJ310" s="283"/>
      <c r="BK310" s="283"/>
      <c r="BL310" s="283"/>
      <c r="BM310" s="283"/>
      <c r="BN310" s="283"/>
      <c r="BO310" s="283"/>
      <c r="BP310" s="283"/>
      <c r="BQ310" s="283"/>
      <c r="BR310" s="283"/>
      <c r="BS310" s="283"/>
      <c r="BT310" s="283"/>
      <c r="BU310" s="283"/>
      <c r="BV310" s="285"/>
      <c r="BW310" s="311"/>
      <c r="BX310" s="311"/>
      <c r="BY310" s="311"/>
      <c r="BZ310" s="311"/>
      <c r="CA310" s="311"/>
      <c r="CB310" s="311"/>
      <c r="CC310" s="311"/>
      <c r="CD310" s="311"/>
      <c r="CE310" s="311"/>
      <c r="CF310" s="311"/>
      <c r="CG310" s="311"/>
      <c r="CH310" s="311"/>
      <c r="CI310" s="311"/>
      <c r="CJ310" s="311"/>
      <c r="CK310" s="311"/>
      <c r="CL310" s="311"/>
      <c r="CM310" s="311"/>
      <c r="CN310" s="311"/>
      <c r="CO310" s="311"/>
      <c r="CP310" s="311"/>
      <c r="CQ310" s="311"/>
      <c r="CR310" s="311"/>
      <c r="CS310" s="311"/>
      <c r="CT310" s="311"/>
      <c r="CU310" s="311"/>
      <c r="CV310" s="311"/>
      <c r="CW310" s="311"/>
      <c r="CX310" s="311"/>
      <c r="CY310" s="311"/>
      <c r="CZ310" s="311"/>
    </row>
    <row r="311" s="405" customFormat="true" ht="15" customHeight="true" x14ac:dyDescent="0.2">
      <c r="B311" s="404"/>
      <c r="W311" s="312"/>
      <c r="X311" s="312"/>
      <c r="Y311" s="312"/>
      <c r="Z311" s="312"/>
      <c r="AA311" s="312"/>
      <c r="AB311" s="312"/>
      <c r="AC311" s="312"/>
      <c r="AD311" s="312"/>
      <c r="AE311" s="312"/>
      <c r="AF311" s="312"/>
      <c r="AG311" s="312"/>
      <c r="AH311" s="312"/>
      <c r="AI311" s="312"/>
      <c r="AJ311" s="312"/>
      <c r="AK311" s="312"/>
      <c r="AL311" s="312"/>
      <c r="AM311" s="312"/>
      <c r="AN311" s="312"/>
      <c r="AO311" s="312"/>
      <c r="AP311" s="312"/>
      <c r="AQ311" s="312"/>
      <c r="AR311" s="312"/>
      <c r="AS311" s="312"/>
      <c r="AT311" s="312"/>
      <c r="AU311" s="312"/>
      <c r="AV311" s="312"/>
      <c r="AW311" s="312"/>
      <c r="AX311" s="312"/>
      <c r="AY311" s="312"/>
      <c r="AZ311" s="312"/>
      <c r="BA311" s="285"/>
      <c r="BB311" s="283"/>
      <c r="BC311" s="283"/>
      <c r="BD311" s="283"/>
      <c r="BE311" s="283"/>
      <c r="BF311" s="283"/>
      <c r="BG311" s="283"/>
      <c r="BH311" s="283"/>
      <c r="BI311" s="283"/>
      <c r="BJ311" s="283"/>
      <c r="BK311" s="283"/>
      <c r="BL311" s="283"/>
      <c r="BM311" s="283"/>
      <c r="BN311" s="283"/>
      <c r="BO311" s="283"/>
      <c r="BP311" s="283"/>
      <c r="BQ311" s="283"/>
      <c r="BR311" s="283"/>
      <c r="BS311" s="283"/>
      <c r="BT311" s="283"/>
      <c r="BU311" s="283"/>
      <c r="BV311" s="285"/>
      <c r="BW311" s="311"/>
      <c r="BX311" s="311"/>
      <c r="BY311" s="311"/>
      <c r="BZ311" s="311"/>
      <c r="CA311" s="311"/>
      <c r="CB311" s="311"/>
      <c r="CC311" s="311"/>
      <c r="CD311" s="311"/>
      <c r="CE311" s="311"/>
      <c r="CF311" s="311"/>
      <c r="CG311" s="311"/>
      <c r="CH311" s="311"/>
      <c r="CI311" s="311"/>
      <c r="CJ311" s="311"/>
      <c r="CK311" s="311"/>
      <c r="CL311" s="311"/>
      <c r="CM311" s="311"/>
      <c r="CN311" s="311"/>
      <c r="CO311" s="311"/>
      <c r="CP311" s="311"/>
      <c r="CQ311" s="311"/>
      <c r="CR311" s="311"/>
      <c r="CS311" s="311"/>
      <c r="CT311" s="311"/>
      <c r="CU311" s="311"/>
      <c r="CV311" s="311"/>
      <c r="CW311" s="311"/>
      <c r="CX311" s="311"/>
      <c r="CY311" s="311"/>
      <c r="CZ311" s="311"/>
    </row>
    <row r="312" s="405" customFormat="true" ht="15" customHeight="true" x14ac:dyDescent="0.2">
      <c r="B312" s="404"/>
      <c r="W312" s="312"/>
      <c r="X312" s="312"/>
      <c r="Y312" s="312"/>
      <c r="Z312" s="312"/>
      <c r="AA312" s="312"/>
      <c r="AB312" s="312"/>
      <c r="AC312" s="312"/>
      <c r="AD312" s="312"/>
      <c r="AE312" s="312"/>
      <c r="AF312" s="312"/>
      <c r="AG312" s="312"/>
      <c r="AH312" s="312"/>
      <c r="AI312" s="312"/>
      <c r="AJ312" s="312"/>
      <c r="AK312" s="312"/>
      <c r="AL312" s="312"/>
      <c r="AM312" s="312"/>
      <c r="AN312" s="312"/>
      <c r="AO312" s="312"/>
      <c r="AP312" s="312"/>
      <c r="AQ312" s="312"/>
      <c r="AR312" s="312"/>
      <c r="AS312" s="312"/>
      <c r="AT312" s="312"/>
      <c r="AU312" s="312"/>
      <c r="AV312" s="312"/>
      <c r="AW312" s="312"/>
      <c r="AX312" s="312"/>
      <c r="AY312" s="312"/>
      <c r="AZ312" s="312"/>
      <c r="BA312" s="285"/>
      <c r="BB312" s="283"/>
      <c r="BC312" s="283"/>
      <c r="BD312" s="283"/>
      <c r="BE312" s="283"/>
      <c r="BF312" s="283"/>
      <c r="BG312" s="283"/>
      <c r="BH312" s="283"/>
      <c r="BI312" s="283"/>
      <c r="BJ312" s="283"/>
      <c r="BK312" s="283"/>
      <c r="BL312" s="283"/>
      <c r="BM312" s="283"/>
      <c r="BN312" s="283"/>
      <c r="BO312" s="283"/>
      <c r="BP312" s="283"/>
      <c r="BQ312" s="283"/>
      <c r="BR312" s="283"/>
      <c r="BS312" s="283"/>
      <c r="BT312" s="283"/>
      <c r="BU312" s="283"/>
      <c r="BV312" s="285"/>
      <c r="BW312" s="311"/>
      <c r="BX312" s="311"/>
      <c r="BY312" s="311"/>
      <c r="BZ312" s="311"/>
      <c r="CA312" s="311"/>
      <c r="CB312" s="311"/>
      <c r="CC312" s="311"/>
      <c r="CD312" s="311"/>
      <c r="CE312" s="311"/>
      <c r="CF312" s="311"/>
      <c r="CG312" s="311"/>
      <c r="CH312" s="311"/>
      <c r="CI312" s="311"/>
      <c r="CJ312" s="311"/>
      <c r="CK312" s="311"/>
      <c r="CL312" s="311"/>
      <c r="CM312" s="311"/>
      <c r="CN312" s="311"/>
      <c r="CO312" s="311"/>
      <c r="CP312" s="311"/>
      <c r="CQ312" s="311"/>
      <c r="CR312" s="311"/>
      <c r="CS312" s="311"/>
      <c r="CT312" s="311"/>
      <c r="CU312" s="311"/>
      <c r="CV312" s="311"/>
      <c r="CW312" s="311"/>
      <c r="CX312" s="311"/>
      <c r="CY312" s="311"/>
      <c r="CZ312" s="311"/>
    </row>
    <row r="313" s="405" customFormat="true" ht="15" customHeight="true" x14ac:dyDescent="0.2">
      <c r="B313" s="404"/>
      <c r="W313" s="312"/>
      <c r="X313" s="312"/>
      <c r="Y313" s="312"/>
      <c r="Z313" s="312"/>
      <c r="AA313" s="312"/>
      <c r="AB313" s="312"/>
      <c r="AC313" s="312"/>
      <c r="AD313" s="312"/>
      <c r="AE313" s="312"/>
      <c r="AF313" s="312"/>
      <c r="AG313" s="312"/>
      <c r="AH313" s="312"/>
      <c r="AI313" s="312"/>
      <c r="AJ313" s="312"/>
      <c r="AK313" s="312"/>
      <c r="AL313" s="312"/>
      <c r="AM313" s="312"/>
      <c r="AN313" s="312"/>
      <c r="AO313" s="312"/>
      <c r="AP313" s="312"/>
      <c r="AQ313" s="312"/>
      <c r="AR313" s="312"/>
      <c r="AS313" s="312"/>
      <c r="AT313" s="312"/>
      <c r="AU313" s="312"/>
      <c r="AV313" s="312"/>
      <c r="AW313" s="312"/>
      <c r="AX313" s="312"/>
      <c r="AY313" s="312"/>
      <c r="AZ313" s="312"/>
      <c r="BA313" s="285"/>
      <c r="BB313" s="283"/>
      <c r="BC313" s="283"/>
      <c r="BD313" s="283"/>
      <c r="BE313" s="283"/>
      <c r="BF313" s="283"/>
      <c r="BG313" s="283"/>
      <c r="BH313" s="283"/>
      <c r="BI313" s="283"/>
      <c r="BJ313" s="283"/>
      <c r="BK313" s="283"/>
      <c r="BL313" s="283"/>
      <c r="BM313" s="283"/>
      <c r="BN313" s="283"/>
      <c r="BO313" s="283"/>
      <c r="BP313" s="283"/>
      <c r="BQ313" s="283"/>
      <c r="BR313" s="283"/>
      <c r="BS313" s="283"/>
      <c r="BT313" s="283"/>
      <c r="BU313" s="283"/>
      <c r="BV313" s="285"/>
      <c r="BW313" s="311"/>
      <c r="BX313" s="311"/>
      <c r="BY313" s="311"/>
      <c r="BZ313" s="311"/>
      <c r="CA313" s="311"/>
      <c r="CB313" s="311"/>
      <c r="CC313" s="311"/>
      <c r="CD313" s="311"/>
      <c r="CE313" s="311"/>
      <c r="CF313" s="311"/>
      <c r="CG313" s="311"/>
      <c r="CH313" s="311"/>
      <c r="CI313" s="311"/>
      <c r="CJ313" s="311"/>
      <c r="CK313" s="311"/>
      <c r="CL313" s="311"/>
      <c r="CM313" s="311"/>
      <c r="CN313" s="311"/>
      <c r="CO313" s="311"/>
      <c r="CP313" s="311"/>
      <c r="CQ313" s="311"/>
      <c r="CR313" s="311"/>
      <c r="CS313" s="311"/>
      <c r="CT313" s="311"/>
      <c r="CU313" s="311"/>
      <c r="CV313" s="311"/>
      <c r="CW313" s="311"/>
      <c r="CX313" s="311"/>
      <c r="CY313" s="311"/>
      <c r="CZ313" s="311"/>
    </row>
    <row r="314" s="405" customFormat="true" ht="15" customHeight="true" x14ac:dyDescent="0.2">
      <c r="B314" s="404"/>
      <c r="W314" s="312"/>
      <c r="X314" s="312"/>
      <c r="Y314" s="312"/>
      <c r="Z314" s="312"/>
      <c r="AA314" s="312"/>
      <c r="AB314" s="312"/>
      <c r="AC314" s="312"/>
      <c r="AD314" s="312"/>
      <c r="AE314" s="312"/>
      <c r="AF314" s="312"/>
      <c r="AG314" s="312"/>
      <c r="AH314" s="312"/>
      <c r="AI314" s="312"/>
      <c r="AJ314" s="312"/>
      <c r="AK314" s="312"/>
      <c r="AL314" s="312"/>
      <c r="AM314" s="312"/>
      <c r="AN314" s="312"/>
      <c r="AO314" s="312"/>
      <c r="AP314" s="312"/>
      <c r="AQ314" s="312"/>
      <c r="AR314" s="312"/>
      <c r="AS314" s="312"/>
      <c r="AT314" s="312"/>
      <c r="AU314" s="312"/>
      <c r="AV314" s="312"/>
      <c r="AW314" s="312"/>
      <c r="AX314" s="312"/>
      <c r="AY314" s="312"/>
      <c r="AZ314" s="312"/>
      <c r="BA314" s="285"/>
      <c r="BB314" s="283"/>
      <c r="BC314" s="283"/>
      <c r="BD314" s="283"/>
      <c r="BE314" s="283"/>
      <c r="BF314" s="283"/>
      <c r="BG314" s="283"/>
      <c r="BH314" s="283"/>
      <c r="BI314" s="283"/>
      <c r="BJ314" s="283"/>
      <c r="BK314" s="283"/>
      <c r="BL314" s="283"/>
      <c r="BM314" s="283"/>
      <c r="BN314" s="283"/>
      <c r="BO314" s="283"/>
      <c r="BP314" s="283"/>
      <c r="BQ314" s="283"/>
      <c r="BR314" s="283"/>
      <c r="BS314" s="283"/>
      <c r="BT314" s="283"/>
      <c r="BU314" s="283"/>
      <c r="BV314" s="285"/>
      <c r="BW314" s="311"/>
      <c r="BX314" s="311"/>
      <c r="BY314" s="311"/>
      <c r="BZ314" s="311"/>
      <c r="CA314" s="311"/>
      <c r="CB314" s="311"/>
      <c r="CC314" s="311"/>
      <c r="CD314" s="311"/>
      <c r="CE314" s="311"/>
      <c r="CF314" s="311"/>
      <c r="CG314" s="311"/>
      <c r="CH314" s="311"/>
      <c r="CI314" s="311"/>
      <c r="CJ314" s="311"/>
      <c r="CK314" s="311"/>
      <c r="CL314" s="311"/>
      <c r="CM314" s="311"/>
      <c r="CN314" s="311"/>
      <c r="CO314" s="311"/>
      <c r="CP314" s="311"/>
      <c r="CQ314" s="311"/>
      <c r="CR314" s="311"/>
      <c r="CS314" s="311"/>
      <c r="CT314" s="311"/>
      <c r="CU314" s="311"/>
      <c r="CV314" s="311"/>
      <c r="CW314" s="311"/>
      <c r="CX314" s="311"/>
      <c r="CY314" s="311"/>
      <c r="CZ314" s="311"/>
    </row>
    <row r="315" s="405" customFormat="true" ht="15" customHeight="true" x14ac:dyDescent="0.2">
      <c r="B315" s="404"/>
      <c r="W315" s="312"/>
      <c r="X315" s="312"/>
      <c r="Y315" s="312"/>
      <c r="Z315" s="312"/>
      <c r="AA315" s="312"/>
      <c r="AB315" s="312"/>
      <c r="AC315" s="312"/>
      <c r="AD315" s="312"/>
      <c r="AE315" s="312"/>
      <c r="AF315" s="312"/>
      <c r="AG315" s="312"/>
      <c r="AH315" s="312"/>
      <c r="AI315" s="312"/>
      <c r="AJ315" s="312"/>
      <c r="AK315" s="312"/>
      <c r="AL315" s="312"/>
      <c r="AM315" s="312"/>
      <c r="AN315" s="312"/>
      <c r="AO315" s="312"/>
      <c r="AP315" s="312"/>
      <c r="AQ315" s="312"/>
      <c r="AR315" s="312"/>
      <c r="AS315" s="312"/>
      <c r="AT315" s="312"/>
      <c r="AU315" s="312"/>
      <c r="AV315" s="312"/>
      <c r="AW315" s="312"/>
      <c r="AX315" s="312"/>
      <c r="AY315" s="312"/>
      <c r="AZ315" s="312"/>
      <c r="BA315" s="285"/>
      <c r="BB315" s="283"/>
      <c r="BC315" s="283"/>
      <c r="BD315" s="283"/>
      <c r="BE315" s="283"/>
      <c r="BF315" s="283"/>
      <c r="BG315" s="283"/>
      <c r="BH315" s="283"/>
      <c r="BI315" s="283"/>
      <c r="BJ315" s="283"/>
      <c r="BK315" s="283"/>
      <c r="BL315" s="283"/>
      <c r="BM315" s="283"/>
      <c r="BN315" s="283"/>
      <c r="BO315" s="283"/>
      <c r="BP315" s="283"/>
      <c r="BQ315" s="283"/>
      <c r="BR315" s="283"/>
      <c r="BS315" s="283"/>
      <c r="BT315" s="283"/>
      <c r="BU315" s="283"/>
      <c r="BV315" s="285"/>
      <c r="BW315" s="311"/>
      <c r="BX315" s="311"/>
      <c r="BY315" s="311"/>
      <c r="BZ315" s="311"/>
      <c r="CA315" s="311"/>
      <c r="CB315" s="311"/>
      <c r="CC315" s="311"/>
      <c r="CD315" s="311"/>
      <c r="CE315" s="311"/>
      <c r="CF315" s="311"/>
      <c r="CG315" s="311"/>
      <c r="CH315" s="311"/>
      <c r="CI315" s="311"/>
      <c r="CJ315" s="311"/>
      <c r="CK315" s="311"/>
      <c r="CL315" s="311"/>
      <c r="CM315" s="311"/>
      <c r="CN315" s="311"/>
      <c r="CO315" s="311"/>
      <c r="CP315" s="311"/>
      <c r="CQ315" s="311"/>
      <c r="CR315" s="311"/>
      <c r="CS315" s="311"/>
      <c r="CT315" s="311"/>
      <c r="CU315" s="311"/>
      <c r="CV315" s="311"/>
      <c r="CW315" s="311"/>
      <c r="CX315" s="311"/>
      <c r="CY315" s="311"/>
      <c r="CZ315" s="311"/>
    </row>
    <row r="316" s="405" customFormat="true" ht="15" customHeight="true" x14ac:dyDescent="0.2">
      <c r="B316" s="404"/>
      <c r="W316" s="312"/>
      <c r="X316" s="312"/>
      <c r="Y316" s="312"/>
      <c r="Z316" s="312"/>
      <c r="AA316" s="312"/>
      <c r="AB316" s="312"/>
      <c r="AC316" s="312"/>
      <c r="AD316" s="312"/>
      <c r="AE316" s="312"/>
      <c r="AF316" s="312"/>
      <c r="AG316" s="312"/>
      <c r="AH316" s="312"/>
      <c r="AI316" s="312"/>
      <c r="AJ316" s="312"/>
      <c r="AK316" s="312"/>
      <c r="AL316" s="312"/>
      <c r="AM316" s="312"/>
      <c r="AN316" s="312"/>
      <c r="AO316" s="312"/>
      <c r="AP316" s="312"/>
      <c r="AQ316" s="312"/>
      <c r="AR316" s="312"/>
      <c r="AS316" s="312"/>
      <c r="AT316" s="312"/>
      <c r="AU316" s="312"/>
      <c r="AV316" s="312"/>
      <c r="AW316" s="312"/>
      <c r="AX316" s="312"/>
      <c r="AY316" s="312"/>
      <c r="AZ316" s="312"/>
      <c r="BA316" s="285"/>
      <c r="BB316" s="283"/>
      <c r="BC316" s="283"/>
      <c r="BD316" s="283"/>
      <c r="BE316" s="283"/>
      <c r="BF316" s="283"/>
      <c r="BG316" s="283"/>
      <c r="BH316" s="283"/>
      <c r="BI316" s="283"/>
      <c r="BJ316" s="283"/>
      <c r="BK316" s="283"/>
      <c r="BL316" s="283"/>
      <c r="BM316" s="283"/>
      <c r="BN316" s="283"/>
      <c r="BO316" s="283"/>
      <c r="BP316" s="283"/>
      <c r="BQ316" s="283"/>
      <c r="BR316" s="283"/>
      <c r="BS316" s="283"/>
      <c r="BT316" s="283"/>
      <c r="BU316" s="283"/>
      <c r="BV316" s="285"/>
      <c r="BW316" s="311"/>
      <c r="BX316" s="311"/>
      <c r="BY316" s="311"/>
      <c r="BZ316" s="311"/>
      <c r="CA316" s="311"/>
      <c r="CB316" s="311"/>
      <c r="CC316" s="311"/>
      <c r="CD316" s="311"/>
      <c r="CE316" s="311"/>
      <c r="CF316" s="311"/>
      <c r="CG316" s="311"/>
      <c r="CH316" s="311"/>
      <c r="CI316" s="311"/>
      <c r="CJ316" s="311"/>
      <c r="CK316" s="311"/>
      <c r="CL316" s="311"/>
      <c r="CM316" s="311"/>
      <c r="CN316" s="311"/>
      <c r="CO316" s="311"/>
      <c r="CP316" s="311"/>
      <c r="CQ316" s="311"/>
      <c r="CR316" s="311"/>
      <c r="CS316" s="311"/>
      <c r="CT316" s="311"/>
      <c r="CU316" s="311"/>
      <c r="CV316" s="311"/>
      <c r="CW316" s="311"/>
      <c r="CX316" s="311"/>
      <c r="CY316" s="311"/>
      <c r="CZ316" s="311"/>
    </row>
    <row r="317" s="405" customFormat="true" ht="15" customHeight="true" x14ac:dyDescent="0.2">
      <c r="B317" s="404"/>
      <c r="W317" s="312"/>
      <c r="X317" s="312"/>
      <c r="Y317" s="312"/>
      <c r="Z317" s="312"/>
      <c r="AA317" s="312"/>
      <c r="AB317" s="312"/>
      <c r="AC317" s="312"/>
      <c r="AD317" s="312"/>
      <c r="AE317" s="312"/>
      <c r="AF317" s="312"/>
      <c r="AG317" s="312"/>
      <c r="AH317" s="312"/>
      <c r="AI317" s="312"/>
      <c r="AJ317" s="312"/>
      <c r="AK317" s="312"/>
      <c r="AL317" s="312"/>
      <c r="AM317" s="312"/>
      <c r="AN317" s="312"/>
      <c r="AO317" s="312"/>
      <c r="AP317" s="312"/>
      <c r="AQ317" s="312"/>
      <c r="AR317" s="312"/>
      <c r="AS317" s="312"/>
      <c r="AT317" s="312"/>
      <c r="AU317" s="312"/>
      <c r="AV317" s="312"/>
      <c r="AW317" s="312"/>
      <c r="AX317" s="312"/>
      <c r="AY317" s="312"/>
      <c r="AZ317" s="312"/>
      <c r="BA317" s="285"/>
      <c r="BB317" s="283"/>
      <c r="BC317" s="283"/>
      <c r="BD317" s="283"/>
      <c r="BE317" s="283"/>
      <c r="BF317" s="283"/>
      <c r="BG317" s="283"/>
      <c r="BH317" s="283"/>
      <c r="BI317" s="283"/>
      <c r="BJ317" s="283"/>
      <c r="BK317" s="283"/>
      <c r="BL317" s="283"/>
      <c r="BM317" s="283"/>
      <c r="BN317" s="283"/>
      <c r="BO317" s="283"/>
      <c r="BP317" s="283"/>
      <c r="BQ317" s="283"/>
      <c r="BR317" s="283"/>
      <c r="BS317" s="283"/>
      <c r="BT317" s="283"/>
      <c r="BU317" s="283"/>
      <c r="BV317" s="285"/>
      <c r="BW317" s="311"/>
      <c r="BX317" s="311"/>
      <c r="BY317" s="311"/>
      <c r="BZ317" s="311"/>
      <c r="CA317" s="311"/>
      <c r="CB317" s="311"/>
      <c r="CC317" s="311"/>
      <c r="CD317" s="311"/>
      <c r="CE317" s="311"/>
      <c r="CF317" s="311"/>
      <c r="CG317" s="311"/>
      <c r="CH317" s="311"/>
      <c r="CI317" s="311"/>
      <c r="CJ317" s="311"/>
      <c r="CK317" s="311"/>
      <c r="CL317" s="311"/>
      <c r="CM317" s="311"/>
      <c r="CN317" s="311"/>
      <c r="CO317" s="311"/>
      <c r="CP317" s="311"/>
      <c r="CQ317" s="311"/>
      <c r="CR317" s="311"/>
      <c r="CS317" s="311"/>
      <c r="CT317" s="311"/>
      <c r="CU317" s="311"/>
      <c r="CV317" s="311"/>
      <c r="CW317" s="311"/>
      <c r="CX317" s="311"/>
      <c r="CY317" s="311"/>
      <c r="CZ317" s="311"/>
    </row>
    <row r="318" s="405" customFormat="true" ht="15" customHeight="true" x14ac:dyDescent="0.2">
      <c r="B318" s="404"/>
      <c r="W318" s="312"/>
      <c r="X318" s="312"/>
      <c r="Y318" s="312"/>
      <c r="Z318" s="312"/>
      <c r="AA318" s="312"/>
      <c r="AB318" s="312"/>
      <c r="AC318" s="312"/>
      <c r="AD318" s="312"/>
      <c r="AE318" s="312"/>
      <c r="AF318" s="312"/>
      <c r="AG318" s="312"/>
      <c r="AH318" s="312"/>
      <c r="AI318" s="312"/>
      <c r="AJ318" s="312"/>
      <c r="AK318" s="312"/>
      <c r="AL318" s="312"/>
      <c r="AM318" s="312"/>
      <c r="AN318" s="312"/>
      <c r="AO318" s="312"/>
      <c r="AP318" s="312"/>
      <c r="AQ318" s="312"/>
      <c r="AR318" s="312"/>
      <c r="AS318" s="312"/>
      <c r="AT318" s="312"/>
      <c r="AU318" s="312"/>
      <c r="AV318" s="312"/>
      <c r="AW318" s="312"/>
      <c r="AX318" s="312"/>
      <c r="AY318" s="312"/>
      <c r="AZ318" s="312"/>
      <c r="BA318" s="285"/>
      <c r="BB318" s="283"/>
      <c r="BC318" s="283"/>
      <c r="BD318" s="283"/>
      <c r="BE318" s="283"/>
      <c r="BF318" s="283"/>
      <c r="BG318" s="283"/>
      <c r="BH318" s="283"/>
      <c r="BI318" s="283"/>
      <c r="BJ318" s="283"/>
      <c r="BK318" s="283"/>
      <c r="BL318" s="283"/>
      <c r="BM318" s="283"/>
      <c r="BN318" s="283"/>
      <c r="BO318" s="283"/>
      <c r="BP318" s="283"/>
      <c r="BQ318" s="283"/>
      <c r="BR318" s="283"/>
      <c r="BS318" s="283"/>
      <c r="BT318" s="283"/>
      <c r="BU318" s="283"/>
      <c r="BV318" s="285"/>
      <c r="BW318" s="311"/>
      <c r="BX318" s="311"/>
      <c r="BY318" s="311"/>
      <c r="BZ318" s="311"/>
      <c r="CA318" s="311"/>
      <c r="CB318" s="311"/>
      <c r="CC318" s="311"/>
      <c r="CD318" s="311"/>
      <c r="CE318" s="311"/>
      <c r="CF318" s="311"/>
      <c r="CG318" s="311"/>
      <c r="CH318" s="311"/>
      <c r="CI318" s="311"/>
      <c r="CJ318" s="311"/>
      <c r="CK318" s="311"/>
      <c r="CL318" s="311"/>
      <c r="CM318" s="311"/>
      <c r="CN318" s="311"/>
      <c r="CO318" s="311"/>
      <c r="CP318" s="311"/>
      <c r="CQ318" s="311"/>
      <c r="CR318" s="311"/>
      <c r="CS318" s="311"/>
      <c r="CT318" s="311"/>
      <c r="CU318" s="311"/>
      <c r="CV318" s="311"/>
      <c r="CW318" s="311"/>
      <c r="CX318" s="311"/>
      <c r="CY318" s="311"/>
      <c r="CZ318" s="311"/>
    </row>
    <row r="319" s="405" customFormat="true" ht="15" customHeight="true" x14ac:dyDescent="0.2">
      <c r="B319" s="404"/>
      <c r="W319" s="312"/>
      <c r="X319" s="312"/>
      <c r="Y319" s="312"/>
      <c r="Z319" s="312"/>
      <c r="AA319" s="312"/>
      <c r="AB319" s="312"/>
      <c r="AC319" s="312"/>
      <c r="AD319" s="312"/>
      <c r="AE319" s="312"/>
      <c r="AF319" s="312"/>
      <c r="AG319" s="312"/>
      <c r="AH319" s="312"/>
      <c r="AI319" s="312"/>
      <c r="AJ319" s="312"/>
      <c r="AK319" s="312"/>
      <c r="AL319" s="312"/>
      <c r="AM319" s="312"/>
      <c r="AN319" s="312"/>
      <c r="AO319" s="312"/>
      <c r="AP319" s="312"/>
      <c r="AQ319" s="312"/>
      <c r="AR319" s="312"/>
      <c r="AS319" s="312"/>
      <c r="AT319" s="312"/>
      <c r="AU319" s="312"/>
      <c r="AV319" s="312"/>
      <c r="AW319" s="312"/>
      <c r="AX319" s="312"/>
      <c r="AY319" s="312"/>
      <c r="AZ319" s="312"/>
      <c r="BA319" s="285"/>
      <c r="BB319" s="283"/>
      <c r="BC319" s="283"/>
      <c r="BD319" s="283"/>
      <c r="BE319" s="283"/>
      <c r="BF319" s="283"/>
      <c r="BG319" s="283"/>
      <c r="BH319" s="283"/>
      <c r="BI319" s="283"/>
      <c r="BJ319" s="283"/>
      <c r="BK319" s="283"/>
      <c r="BL319" s="283"/>
      <c r="BM319" s="283"/>
      <c r="BN319" s="283"/>
      <c r="BO319" s="283"/>
      <c r="BP319" s="283"/>
      <c r="BQ319" s="283"/>
      <c r="BR319" s="283"/>
      <c r="BS319" s="283"/>
      <c r="BT319" s="283"/>
      <c r="BU319" s="283"/>
      <c r="BV319" s="285"/>
      <c r="BW319" s="311"/>
      <c r="BX319" s="311"/>
      <c r="BY319" s="311"/>
      <c r="BZ319" s="311"/>
      <c r="CA319" s="311"/>
      <c r="CB319" s="311"/>
      <c r="CC319" s="311"/>
      <c r="CD319" s="311"/>
      <c r="CE319" s="311"/>
      <c r="CF319" s="311"/>
      <c r="CG319" s="311"/>
      <c r="CH319" s="311"/>
      <c r="CI319" s="311"/>
      <c r="CJ319" s="311"/>
      <c r="CK319" s="311"/>
      <c r="CL319" s="311"/>
      <c r="CM319" s="311"/>
      <c r="CN319" s="311"/>
      <c r="CO319" s="311"/>
      <c r="CP319" s="311"/>
      <c r="CQ319" s="311"/>
      <c r="CR319" s="311"/>
      <c r="CS319" s="311"/>
      <c r="CT319" s="311"/>
      <c r="CU319" s="311"/>
      <c r="CV319" s="311"/>
      <c r="CW319" s="311"/>
      <c r="CX319" s="311"/>
      <c r="CY319" s="311"/>
      <c r="CZ319" s="311"/>
    </row>
    <row r="320" s="405" customFormat="true" ht="15" customHeight="true" x14ac:dyDescent="0.2">
      <c r="B320" s="404"/>
      <c r="W320" s="312"/>
      <c r="X320" s="312"/>
      <c r="Y320" s="312"/>
      <c r="Z320" s="312"/>
      <c r="AA320" s="312"/>
      <c r="AB320" s="312"/>
      <c r="AC320" s="312"/>
      <c r="AD320" s="312"/>
      <c r="AE320" s="312"/>
      <c r="AF320" s="312"/>
      <c r="AG320" s="312"/>
      <c r="AH320" s="312"/>
      <c r="AI320" s="312"/>
      <c r="AJ320" s="312"/>
      <c r="AK320" s="312"/>
      <c r="AL320" s="312"/>
      <c r="AM320" s="312"/>
      <c r="AN320" s="312"/>
      <c r="AO320" s="312"/>
      <c r="AP320" s="312"/>
      <c r="AQ320" s="312"/>
      <c r="AR320" s="312"/>
      <c r="AS320" s="312"/>
      <c r="AT320" s="312"/>
      <c r="AU320" s="312"/>
      <c r="AV320" s="312"/>
      <c r="AW320" s="312"/>
      <c r="AX320" s="312"/>
      <c r="AY320" s="312"/>
      <c r="AZ320" s="312"/>
      <c r="BA320" s="285"/>
      <c r="BB320" s="283"/>
      <c r="BC320" s="283"/>
      <c r="BD320" s="283"/>
      <c r="BE320" s="283"/>
      <c r="BF320" s="283"/>
      <c r="BG320" s="283"/>
      <c r="BH320" s="283"/>
      <c r="BI320" s="283"/>
      <c r="BJ320" s="283"/>
      <c r="BK320" s="283"/>
      <c r="BL320" s="283"/>
      <c r="BM320" s="283"/>
      <c r="BN320" s="283"/>
      <c r="BO320" s="283"/>
      <c r="BP320" s="283"/>
      <c r="BQ320" s="283"/>
      <c r="BR320" s="283"/>
      <c r="BS320" s="283"/>
      <c r="BT320" s="283"/>
      <c r="BU320" s="283"/>
      <c r="BV320" s="285"/>
      <c r="BW320" s="311"/>
      <c r="BX320" s="311"/>
      <c r="BY320" s="311"/>
      <c r="BZ320" s="311"/>
      <c r="CA320" s="311"/>
      <c r="CB320" s="311"/>
      <c r="CC320" s="311"/>
      <c r="CD320" s="311"/>
      <c r="CE320" s="311"/>
      <c r="CF320" s="311"/>
      <c r="CG320" s="311"/>
      <c r="CH320" s="311"/>
      <c r="CI320" s="311"/>
      <c r="CJ320" s="311"/>
      <c r="CK320" s="311"/>
      <c r="CL320" s="311"/>
      <c r="CM320" s="311"/>
      <c r="CN320" s="311"/>
      <c r="CO320" s="311"/>
      <c r="CP320" s="311"/>
      <c r="CQ320" s="311"/>
      <c r="CR320" s="311"/>
      <c r="CS320" s="311"/>
      <c r="CT320" s="311"/>
      <c r="CU320" s="311"/>
      <c r="CV320" s="311"/>
      <c r="CW320" s="311"/>
      <c r="CX320" s="311"/>
      <c r="CY320" s="311"/>
      <c r="CZ320" s="311"/>
    </row>
    <row r="321" s="405" customFormat="true" ht="15" customHeight="true" x14ac:dyDescent="0.2">
      <c r="B321" s="404"/>
      <c r="W321" s="312"/>
      <c r="X321" s="312"/>
      <c r="Y321" s="312"/>
      <c r="Z321" s="312"/>
      <c r="AA321" s="312"/>
      <c r="AB321" s="312"/>
      <c r="AC321" s="312"/>
      <c r="AD321" s="312"/>
      <c r="AE321" s="312"/>
      <c r="AF321" s="312"/>
      <c r="AG321" s="312"/>
      <c r="AH321" s="312"/>
      <c r="AI321" s="312"/>
      <c r="AJ321" s="312"/>
      <c r="AK321" s="312"/>
      <c r="AL321" s="312"/>
      <c r="AM321" s="312"/>
      <c r="AN321" s="312"/>
      <c r="AO321" s="312"/>
      <c r="AP321" s="312"/>
      <c r="AQ321" s="312"/>
      <c r="AR321" s="312"/>
      <c r="AS321" s="312"/>
      <c r="AT321" s="312"/>
      <c r="AU321" s="312"/>
      <c r="AV321" s="312"/>
      <c r="AW321" s="312"/>
      <c r="AX321" s="312"/>
      <c r="AY321" s="312"/>
      <c r="AZ321" s="312"/>
      <c r="BA321" s="285"/>
      <c r="BB321" s="283"/>
      <c r="BC321" s="283"/>
      <c r="BD321" s="283"/>
      <c r="BE321" s="283"/>
      <c r="BF321" s="283"/>
      <c r="BG321" s="283"/>
      <c r="BH321" s="283"/>
      <c r="BI321" s="283"/>
      <c r="BJ321" s="283"/>
      <c r="BK321" s="283"/>
      <c r="BL321" s="283"/>
      <c r="BM321" s="283"/>
      <c r="BN321" s="283"/>
      <c r="BO321" s="283"/>
      <c r="BP321" s="283"/>
      <c r="BQ321" s="283"/>
      <c r="BR321" s="283"/>
      <c r="BS321" s="283"/>
      <c r="BT321" s="283"/>
      <c r="BU321" s="283"/>
      <c r="BV321" s="285"/>
      <c r="BW321" s="311"/>
      <c r="BX321" s="311"/>
      <c r="BY321" s="311"/>
      <c r="BZ321" s="311"/>
      <c r="CA321" s="311"/>
      <c r="CB321" s="311"/>
      <c r="CC321" s="311"/>
      <c r="CD321" s="311"/>
      <c r="CE321" s="311"/>
      <c r="CF321" s="311"/>
      <c r="CG321" s="311"/>
      <c r="CH321" s="311"/>
      <c r="CI321" s="311"/>
      <c r="CJ321" s="311"/>
      <c r="CK321" s="311"/>
      <c r="CL321" s="311"/>
      <c r="CM321" s="311"/>
      <c r="CN321" s="311"/>
      <c r="CO321" s="311"/>
      <c r="CP321" s="311"/>
      <c r="CQ321" s="311"/>
      <c r="CR321" s="311"/>
      <c r="CS321" s="311"/>
      <c r="CT321" s="311"/>
      <c r="CU321" s="311"/>
      <c r="CV321" s="311"/>
      <c r="CW321" s="311"/>
      <c r="CX321" s="311"/>
      <c r="CY321" s="311"/>
      <c r="CZ321" s="311"/>
    </row>
    <row r="322" s="405" customFormat="true" ht="15" customHeight="true" x14ac:dyDescent="0.2">
      <c r="B322" s="404"/>
      <c r="W322" s="312"/>
      <c r="X322" s="312"/>
      <c r="Y322" s="312"/>
      <c r="Z322" s="312"/>
      <c r="AA322" s="312"/>
      <c r="AB322" s="312"/>
      <c r="AC322" s="312"/>
      <c r="AD322" s="312"/>
      <c r="AE322" s="312"/>
      <c r="AF322" s="312"/>
      <c r="AG322" s="312"/>
      <c r="AH322" s="312"/>
      <c r="AI322" s="312"/>
      <c r="AJ322" s="312"/>
      <c r="AK322" s="312"/>
      <c r="AL322" s="312"/>
      <c r="AM322" s="312"/>
      <c r="AN322" s="312"/>
      <c r="AO322" s="312"/>
      <c r="AP322" s="312"/>
      <c r="AQ322" s="312"/>
      <c r="AR322" s="312"/>
      <c r="AS322" s="312"/>
      <c r="AT322" s="312"/>
      <c r="AU322" s="312"/>
      <c r="AV322" s="312"/>
      <c r="AW322" s="312"/>
      <c r="AX322" s="312"/>
      <c r="AY322" s="312"/>
      <c r="AZ322" s="312"/>
      <c r="BA322" s="285"/>
      <c r="BB322" s="283"/>
      <c r="BC322" s="283"/>
      <c r="BD322" s="283"/>
      <c r="BE322" s="283"/>
      <c r="BF322" s="283"/>
      <c r="BG322" s="283"/>
      <c r="BH322" s="283"/>
      <c r="BI322" s="283"/>
      <c r="BJ322" s="283"/>
      <c r="BK322" s="283"/>
      <c r="BL322" s="283"/>
      <c r="BM322" s="283"/>
      <c r="BN322" s="283"/>
      <c r="BO322" s="283"/>
      <c r="BP322" s="283"/>
      <c r="BQ322" s="283"/>
      <c r="BR322" s="283"/>
      <c r="BS322" s="283"/>
      <c r="BT322" s="283"/>
      <c r="BU322" s="283"/>
      <c r="BV322" s="285"/>
      <c r="BW322" s="311"/>
      <c r="BX322" s="311"/>
      <c r="BY322" s="311"/>
      <c r="BZ322" s="311"/>
      <c r="CA322" s="311"/>
      <c r="CB322" s="311"/>
      <c r="CC322" s="311"/>
      <c r="CD322" s="311"/>
      <c r="CE322" s="311"/>
      <c r="CF322" s="311"/>
      <c r="CG322" s="311"/>
      <c r="CH322" s="311"/>
      <c r="CI322" s="311"/>
      <c r="CJ322" s="311"/>
      <c r="CK322" s="311"/>
      <c r="CL322" s="311"/>
      <c r="CM322" s="311"/>
      <c r="CN322" s="311"/>
      <c r="CO322" s="311"/>
      <c r="CP322" s="311"/>
      <c r="CQ322" s="311"/>
      <c r="CR322" s="311"/>
      <c r="CS322" s="311"/>
      <c r="CT322" s="311"/>
      <c r="CU322" s="311"/>
      <c r="CV322" s="311"/>
      <c r="CW322" s="311"/>
      <c r="CX322" s="311"/>
      <c r="CY322" s="311"/>
      <c r="CZ322" s="311"/>
    </row>
    <row r="323" s="405" customFormat="true" ht="15" customHeight="true" x14ac:dyDescent="0.2">
      <c r="B323" s="404"/>
      <c r="W323" s="312"/>
      <c r="X323" s="312"/>
      <c r="Y323" s="312"/>
      <c r="Z323" s="312"/>
      <c r="AA323" s="312"/>
      <c r="AB323" s="312"/>
      <c r="AC323" s="312"/>
      <c r="AD323" s="312"/>
      <c r="AE323" s="312"/>
      <c r="AF323" s="312"/>
      <c r="AG323" s="312"/>
      <c r="AH323" s="312"/>
      <c r="AI323" s="312"/>
      <c r="AJ323" s="312"/>
      <c r="AK323" s="312"/>
      <c r="AL323" s="312"/>
      <c r="AM323" s="312"/>
      <c r="AN323" s="312"/>
      <c r="AO323" s="312"/>
      <c r="AP323" s="312"/>
      <c r="AQ323" s="312"/>
      <c r="AR323" s="312"/>
      <c r="AS323" s="312"/>
      <c r="AT323" s="312"/>
      <c r="AU323" s="312"/>
      <c r="AV323" s="312"/>
      <c r="AW323" s="312"/>
      <c r="AX323" s="312"/>
      <c r="AY323" s="312"/>
      <c r="AZ323" s="312"/>
      <c r="BA323" s="285"/>
      <c r="BB323" s="283"/>
      <c r="BC323" s="283"/>
      <c r="BD323" s="283"/>
      <c r="BE323" s="283"/>
      <c r="BF323" s="283"/>
      <c r="BG323" s="283"/>
      <c r="BH323" s="283"/>
      <c r="BI323" s="283"/>
      <c r="BJ323" s="283"/>
      <c r="BK323" s="283"/>
      <c r="BL323" s="283"/>
      <c r="BM323" s="283"/>
      <c r="BN323" s="283"/>
      <c r="BO323" s="283"/>
      <c r="BP323" s="283"/>
      <c r="BQ323" s="283"/>
      <c r="BR323" s="283"/>
      <c r="BS323" s="283"/>
      <c r="BT323" s="283"/>
      <c r="BU323" s="283"/>
      <c r="BV323" s="285"/>
      <c r="BW323" s="311"/>
      <c r="BX323" s="311"/>
      <c r="BY323" s="311"/>
      <c r="BZ323" s="311"/>
      <c r="CA323" s="311"/>
      <c r="CB323" s="311"/>
      <c r="CC323" s="311"/>
      <c r="CD323" s="311"/>
      <c r="CE323" s="311"/>
      <c r="CF323" s="311"/>
      <c r="CG323" s="311"/>
      <c r="CH323" s="311"/>
      <c r="CI323" s="311"/>
      <c r="CJ323" s="311"/>
      <c r="CK323" s="311"/>
      <c r="CL323" s="311"/>
      <c r="CM323" s="311"/>
      <c r="CN323" s="311"/>
      <c r="CO323" s="311"/>
      <c r="CP323" s="311"/>
      <c r="CQ323" s="311"/>
      <c r="CR323" s="311"/>
      <c r="CS323" s="311"/>
      <c r="CT323" s="311"/>
      <c r="CU323" s="311"/>
      <c r="CV323" s="311"/>
      <c r="CW323" s="311"/>
      <c r="CX323" s="311"/>
      <c r="CY323" s="311"/>
      <c r="CZ323" s="311"/>
    </row>
    <row r="324" s="405" customFormat="true" ht="15" customHeight="true" x14ac:dyDescent="0.2">
      <c r="B324" s="404"/>
      <c r="W324" s="312"/>
      <c r="X324" s="312"/>
      <c r="Y324" s="312"/>
      <c r="Z324" s="312"/>
      <c r="AA324" s="312"/>
      <c r="AB324" s="312"/>
      <c r="AC324" s="312"/>
      <c r="AD324" s="312"/>
      <c r="AE324" s="312"/>
      <c r="AF324" s="312"/>
      <c r="AG324" s="312"/>
      <c r="AH324" s="312"/>
      <c r="AI324" s="312"/>
      <c r="AJ324" s="312"/>
      <c r="AK324" s="312"/>
      <c r="AL324" s="312"/>
      <c r="AM324" s="312"/>
      <c r="AN324" s="312"/>
      <c r="AO324" s="312"/>
      <c r="AP324" s="312"/>
      <c r="AQ324" s="312"/>
      <c r="AR324" s="312"/>
      <c r="AS324" s="312"/>
      <c r="AT324" s="312"/>
      <c r="AU324" s="312"/>
      <c r="AV324" s="312"/>
      <c r="AW324" s="312"/>
      <c r="AX324" s="312"/>
      <c r="AY324" s="312"/>
      <c r="AZ324" s="312"/>
      <c r="BA324" s="285"/>
      <c r="BB324" s="283"/>
      <c r="BC324" s="283"/>
      <c r="BD324" s="283"/>
      <c r="BE324" s="283"/>
      <c r="BF324" s="283"/>
      <c r="BG324" s="283"/>
      <c r="BH324" s="283"/>
      <c r="BI324" s="283"/>
      <c r="BJ324" s="283"/>
      <c r="BK324" s="283"/>
      <c r="BL324" s="283"/>
      <c r="BM324" s="283"/>
      <c r="BN324" s="283"/>
      <c r="BO324" s="283"/>
      <c r="BP324" s="283"/>
      <c r="BQ324" s="283"/>
      <c r="BR324" s="283"/>
      <c r="BS324" s="283"/>
      <c r="BT324" s="283"/>
      <c r="BU324" s="283"/>
      <c r="BV324" s="285"/>
      <c r="BW324" s="311"/>
      <c r="BX324" s="311"/>
      <c r="BY324" s="311"/>
      <c r="BZ324" s="311"/>
      <c r="CA324" s="311"/>
      <c r="CB324" s="311"/>
      <c r="CC324" s="311"/>
      <c r="CD324" s="311"/>
      <c r="CE324" s="311"/>
      <c r="CF324" s="311"/>
      <c r="CG324" s="311"/>
      <c r="CH324" s="311"/>
      <c r="CI324" s="311"/>
      <c r="CJ324" s="311"/>
      <c r="CK324" s="311"/>
      <c r="CL324" s="311"/>
      <c r="CM324" s="311"/>
      <c r="CN324" s="311"/>
      <c r="CO324" s="311"/>
      <c r="CP324" s="311"/>
      <c r="CQ324" s="311"/>
      <c r="CR324" s="311"/>
      <c r="CS324" s="311"/>
      <c r="CT324" s="311"/>
      <c r="CU324" s="311"/>
      <c r="CV324" s="311"/>
      <c r="CW324" s="311"/>
      <c r="CX324" s="311"/>
      <c r="CY324" s="311"/>
      <c r="CZ324" s="311"/>
    </row>
    <row r="325" s="405" customFormat="true" ht="15" customHeight="true" x14ac:dyDescent="0.2">
      <c r="B325" s="404"/>
      <c r="W325" s="312"/>
      <c r="X325" s="312"/>
      <c r="Y325" s="312"/>
      <c r="Z325" s="312"/>
      <c r="AA325" s="312"/>
      <c r="AB325" s="312"/>
      <c r="AC325" s="312"/>
      <c r="AD325" s="312"/>
      <c r="AE325" s="312"/>
      <c r="AF325" s="312"/>
      <c r="AG325" s="312"/>
      <c r="AH325" s="312"/>
      <c r="AI325" s="312"/>
      <c r="AJ325" s="312"/>
      <c r="AK325" s="312"/>
      <c r="AL325" s="312"/>
      <c r="AM325" s="312"/>
      <c r="AN325" s="312"/>
      <c r="AO325" s="312"/>
      <c r="AP325" s="312"/>
      <c r="AQ325" s="312"/>
      <c r="AR325" s="312"/>
      <c r="AS325" s="312"/>
      <c r="AT325" s="312"/>
      <c r="AU325" s="312"/>
      <c r="AV325" s="312"/>
      <c r="AW325" s="312"/>
      <c r="AX325" s="312"/>
      <c r="AY325" s="312"/>
      <c r="AZ325" s="312"/>
      <c r="BA325" s="285"/>
      <c r="BB325" s="283"/>
      <c r="BC325" s="283"/>
      <c r="BD325" s="283"/>
      <c r="BE325" s="283"/>
      <c r="BF325" s="283"/>
      <c r="BG325" s="283"/>
      <c r="BH325" s="283"/>
      <c r="BI325" s="283"/>
      <c r="BJ325" s="283"/>
      <c r="BK325" s="283"/>
      <c r="BL325" s="283"/>
      <c r="BM325" s="283"/>
      <c r="BN325" s="283"/>
      <c r="BO325" s="283"/>
      <c r="BP325" s="283"/>
      <c r="BQ325" s="283"/>
      <c r="BR325" s="283"/>
      <c r="BS325" s="283"/>
      <c r="BT325" s="283"/>
      <c r="BU325" s="283"/>
      <c r="BV325" s="285"/>
      <c r="BW325" s="311"/>
      <c r="BX325" s="311"/>
      <c r="BY325" s="311"/>
      <c r="BZ325" s="311"/>
      <c r="CA325" s="311"/>
      <c r="CB325" s="311"/>
      <c r="CC325" s="311"/>
      <c r="CD325" s="311"/>
      <c r="CE325" s="311"/>
      <c r="CF325" s="311"/>
      <c r="CG325" s="311"/>
      <c r="CH325" s="311"/>
      <c r="CI325" s="311"/>
      <c r="CJ325" s="311"/>
      <c r="CK325" s="311"/>
      <c r="CL325" s="311"/>
      <c r="CM325" s="311"/>
      <c r="CN325" s="311"/>
      <c r="CO325" s="311"/>
      <c r="CP325" s="311"/>
      <c r="CQ325" s="311"/>
      <c r="CR325" s="311"/>
      <c r="CS325" s="311"/>
      <c r="CT325" s="311"/>
      <c r="CU325" s="311"/>
      <c r="CV325" s="311"/>
      <c r="CW325" s="311"/>
      <c r="CX325" s="311"/>
      <c r="CY325" s="311"/>
      <c r="CZ325" s="311"/>
    </row>
    <row r="326" s="405" customFormat="true" ht="15" customHeight="true" x14ac:dyDescent="0.2">
      <c r="B326" s="404"/>
      <c r="W326" s="312"/>
      <c r="X326" s="312"/>
      <c r="Y326" s="312"/>
      <c r="Z326" s="312"/>
      <c r="AA326" s="312"/>
      <c r="AB326" s="312"/>
      <c r="AC326" s="312"/>
      <c r="AD326" s="312"/>
      <c r="AE326" s="312"/>
      <c r="AF326" s="312"/>
      <c r="AG326" s="312"/>
      <c r="AH326" s="312"/>
      <c r="AI326" s="312"/>
      <c r="AJ326" s="312"/>
      <c r="AK326" s="312"/>
      <c r="AL326" s="312"/>
      <c r="AM326" s="312"/>
      <c r="AN326" s="312"/>
      <c r="AO326" s="312"/>
      <c r="AP326" s="312"/>
      <c r="AQ326" s="312"/>
      <c r="AR326" s="312"/>
      <c r="AS326" s="312"/>
      <c r="AT326" s="312"/>
      <c r="AU326" s="312"/>
      <c r="AV326" s="312"/>
      <c r="AW326" s="312"/>
      <c r="AX326" s="312"/>
      <c r="AY326" s="312"/>
      <c r="AZ326" s="312"/>
      <c r="BA326" s="285"/>
      <c r="BB326" s="283"/>
      <c r="BC326" s="283"/>
      <c r="BD326" s="283"/>
      <c r="BE326" s="283"/>
      <c r="BF326" s="283"/>
      <c r="BG326" s="283"/>
      <c r="BH326" s="283"/>
      <c r="BI326" s="283"/>
      <c r="BJ326" s="283"/>
      <c r="BK326" s="283"/>
      <c r="BL326" s="283"/>
      <c r="BM326" s="283"/>
      <c r="BN326" s="283"/>
      <c r="BO326" s="283"/>
      <c r="BP326" s="283"/>
      <c r="BQ326" s="283"/>
      <c r="BR326" s="283"/>
      <c r="BS326" s="283"/>
      <c r="BT326" s="283"/>
      <c r="BU326" s="283"/>
      <c r="BV326" s="285"/>
      <c r="BW326" s="311"/>
      <c r="BX326" s="311"/>
      <c r="BY326" s="311"/>
      <c r="BZ326" s="311"/>
      <c r="CA326" s="311"/>
      <c r="CB326" s="311"/>
      <c r="CC326" s="311"/>
      <c r="CD326" s="311"/>
      <c r="CE326" s="311"/>
      <c r="CF326" s="311"/>
      <c r="CG326" s="311"/>
      <c r="CH326" s="311"/>
      <c r="CI326" s="311"/>
      <c r="CJ326" s="311"/>
      <c r="CK326" s="311"/>
      <c r="CL326" s="311"/>
      <c r="CM326" s="311"/>
      <c r="CN326" s="311"/>
      <c r="CO326" s="311"/>
      <c r="CP326" s="311"/>
      <c r="CQ326" s="311"/>
      <c r="CR326" s="311"/>
      <c r="CS326" s="311"/>
      <c r="CT326" s="311"/>
      <c r="CU326" s="311"/>
      <c r="CV326" s="311"/>
      <c r="CW326" s="311"/>
      <c r="CX326" s="311"/>
      <c r="CY326" s="311"/>
      <c r="CZ326" s="311"/>
    </row>
    <row r="327" s="405" customFormat="true" ht="15" customHeight="true" x14ac:dyDescent="0.2">
      <c r="B327" s="404"/>
      <c r="W327" s="312"/>
      <c r="X327" s="312"/>
      <c r="Y327" s="312"/>
      <c r="Z327" s="312"/>
      <c r="AA327" s="312"/>
      <c r="AB327" s="312"/>
      <c r="AC327" s="312"/>
      <c r="AD327" s="312"/>
      <c r="AE327" s="312"/>
      <c r="AF327" s="312"/>
      <c r="AG327" s="312"/>
      <c r="AH327" s="312"/>
      <c r="AI327" s="312"/>
      <c r="AJ327" s="312"/>
      <c r="AK327" s="312"/>
      <c r="AL327" s="312"/>
      <c r="AM327" s="312"/>
      <c r="AN327" s="312"/>
      <c r="AO327" s="312"/>
      <c r="AP327" s="312"/>
      <c r="AQ327" s="312"/>
      <c r="AR327" s="312"/>
      <c r="AS327" s="312"/>
      <c r="AT327" s="312"/>
      <c r="AU327" s="312"/>
      <c r="AV327" s="312"/>
      <c r="AW327" s="312"/>
      <c r="AX327" s="312"/>
      <c r="AY327" s="312"/>
      <c r="AZ327" s="312"/>
      <c r="BA327" s="285"/>
      <c r="BB327" s="283"/>
      <c r="BC327" s="283"/>
      <c r="BD327" s="283"/>
      <c r="BE327" s="283"/>
      <c r="BF327" s="283"/>
      <c r="BG327" s="283"/>
      <c r="BH327" s="283"/>
      <c r="BI327" s="283"/>
      <c r="BJ327" s="283"/>
      <c r="BK327" s="283"/>
      <c r="BL327" s="283"/>
      <c r="BM327" s="283"/>
      <c r="BN327" s="283"/>
      <c r="BO327" s="283"/>
      <c r="BP327" s="283"/>
      <c r="BQ327" s="283"/>
      <c r="BR327" s="283"/>
      <c r="BS327" s="283"/>
      <c r="BT327" s="283"/>
      <c r="BU327" s="283"/>
      <c r="BV327" s="285"/>
      <c r="BW327" s="311"/>
      <c r="BX327" s="311"/>
      <c r="BY327" s="311"/>
      <c r="BZ327" s="311"/>
      <c r="CA327" s="311"/>
      <c r="CB327" s="311"/>
      <c r="CC327" s="311"/>
      <c r="CD327" s="311"/>
      <c r="CE327" s="311"/>
      <c r="CF327" s="311"/>
      <c r="CG327" s="311"/>
      <c r="CH327" s="311"/>
      <c r="CI327" s="311"/>
      <c r="CJ327" s="311"/>
      <c r="CK327" s="311"/>
      <c r="CL327" s="311"/>
      <c r="CM327" s="311"/>
      <c r="CN327" s="311"/>
      <c r="CO327" s="311"/>
      <c r="CP327" s="311"/>
      <c r="CQ327" s="311"/>
      <c r="CR327" s="311"/>
      <c r="CS327" s="311"/>
      <c r="CT327" s="311"/>
      <c r="CU327" s="311"/>
      <c r="CV327" s="311"/>
      <c r="CW327" s="311"/>
      <c r="CX327" s="311"/>
      <c r="CY327" s="311"/>
      <c r="CZ327" s="311"/>
    </row>
    <row r="328" s="405" customFormat="true" ht="15" customHeight="true" x14ac:dyDescent="0.2">
      <c r="B328" s="404"/>
      <c r="W328" s="312"/>
      <c r="X328" s="312"/>
      <c r="Y328" s="312"/>
      <c r="Z328" s="312"/>
      <c r="AA328" s="312"/>
      <c r="AB328" s="312"/>
      <c r="AC328" s="312"/>
      <c r="AD328" s="312"/>
      <c r="AE328" s="312"/>
      <c r="AF328" s="312"/>
      <c r="AG328" s="312"/>
      <c r="AH328" s="312"/>
      <c r="AI328" s="312"/>
      <c r="AJ328" s="312"/>
      <c r="AK328" s="312"/>
      <c r="AL328" s="312"/>
      <c r="AM328" s="312"/>
      <c r="AN328" s="312"/>
      <c r="AO328" s="312"/>
      <c r="AP328" s="312"/>
      <c r="AQ328" s="312"/>
      <c r="AR328" s="312"/>
      <c r="AS328" s="312"/>
      <c r="AT328" s="312"/>
      <c r="AU328" s="312"/>
      <c r="AV328" s="312"/>
      <c r="AW328" s="312"/>
      <c r="AX328" s="312"/>
      <c r="AY328" s="312"/>
      <c r="AZ328" s="312"/>
      <c r="BA328" s="285"/>
      <c r="BB328" s="283"/>
      <c r="BC328" s="283"/>
      <c r="BD328" s="283"/>
      <c r="BE328" s="283"/>
      <c r="BF328" s="283"/>
      <c r="BG328" s="283"/>
      <c r="BH328" s="283"/>
      <c r="BI328" s="283"/>
      <c r="BJ328" s="283"/>
      <c r="BK328" s="283"/>
      <c r="BL328" s="283"/>
      <c r="BM328" s="283"/>
      <c r="BN328" s="283"/>
      <c r="BO328" s="283"/>
      <c r="BP328" s="283"/>
      <c r="BQ328" s="283"/>
      <c r="BR328" s="283"/>
      <c r="BS328" s="283"/>
      <c r="BT328" s="283"/>
      <c r="BU328" s="283"/>
      <c r="BV328" s="285"/>
      <c r="BW328" s="311"/>
      <c r="BX328" s="311"/>
      <c r="BY328" s="311"/>
      <c r="BZ328" s="311"/>
      <c r="CA328" s="311"/>
      <c r="CB328" s="311"/>
      <c r="CC328" s="311"/>
      <c r="CD328" s="311"/>
      <c r="CE328" s="311"/>
      <c r="CF328" s="311"/>
      <c r="CG328" s="311"/>
      <c r="CH328" s="311"/>
      <c r="CI328" s="311"/>
      <c r="CJ328" s="311"/>
      <c r="CK328" s="311"/>
      <c r="CL328" s="311"/>
      <c r="CM328" s="311"/>
      <c r="CN328" s="311"/>
      <c r="CO328" s="311"/>
      <c r="CP328" s="311"/>
      <c r="CQ328" s="311"/>
      <c r="CR328" s="311"/>
      <c r="CS328" s="311"/>
      <c r="CT328" s="311"/>
      <c r="CU328" s="311"/>
      <c r="CV328" s="311"/>
      <c r="CW328" s="311"/>
      <c r="CX328" s="311"/>
      <c r="CY328" s="311"/>
      <c r="CZ328" s="311"/>
    </row>
    <row r="329" s="405" customFormat="true" ht="250.15" customHeight="true" x14ac:dyDescent="0.2">
      <c r="B329" s="404"/>
      <c r="W329" s="312"/>
      <c r="X329" s="312"/>
      <c r="Y329" s="312"/>
      <c r="Z329" s="312"/>
      <c r="AA329" s="312"/>
      <c r="AB329" s="312"/>
      <c r="AC329" s="312"/>
      <c r="AD329" s="312"/>
      <c r="AE329" s="312"/>
      <c r="AF329" s="312"/>
      <c r="AG329" s="312"/>
      <c r="AH329" s="312"/>
      <c r="AI329" s="312"/>
      <c r="AJ329" s="312"/>
      <c r="AK329" s="312"/>
      <c r="AL329" s="312"/>
      <c r="AM329" s="312"/>
      <c r="AN329" s="312"/>
      <c r="AO329" s="312"/>
      <c r="AP329" s="312"/>
      <c r="AQ329" s="312"/>
      <c r="AR329" s="312"/>
      <c r="AS329" s="312"/>
      <c r="AT329" s="312"/>
      <c r="AU329" s="312"/>
      <c r="AV329" s="312"/>
      <c r="AW329" s="312"/>
      <c r="AX329" s="312"/>
      <c r="AY329" s="312"/>
      <c r="AZ329" s="312"/>
      <c r="BA329" s="285"/>
      <c r="BB329" s="283"/>
      <c r="BC329" s="283"/>
      <c r="BD329" s="283"/>
      <c r="BE329" s="283"/>
      <c r="BF329" s="283"/>
      <c r="BG329" s="283"/>
      <c r="BH329" s="283"/>
      <c r="BI329" s="283"/>
      <c r="BJ329" s="283"/>
      <c r="BK329" s="283"/>
      <c r="BL329" s="283"/>
      <c r="BM329" s="283"/>
      <c r="BN329" s="283"/>
      <c r="BO329" s="283"/>
      <c r="BP329" s="283"/>
      <c r="BQ329" s="283"/>
      <c r="BR329" s="283"/>
      <c r="BS329" s="283"/>
      <c r="BT329" s="283"/>
      <c r="BU329" s="283"/>
      <c r="BV329" s="285"/>
      <c r="BW329" s="311"/>
      <c r="BX329" s="311"/>
      <c r="BY329" s="311"/>
      <c r="BZ329" s="311"/>
      <c r="CA329" s="311"/>
      <c r="CB329" s="311"/>
      <c r="CC329" s="311"/>
      <c r="CD329" s="311"/>
      <c r="CE329" s="311"/>
      <c r="CF329" s="311"/>
      <c r="CG329" s="311"/>
      <c r="CH329" s="311"/>
      <c r="CI329" s="311"/>
      <c r="CJ329" s="311"/>
      <c r="CK329" s="311"/>
      <c r="CL329" s="311"/>
      <c r="CM329" s="311"/>
      <c r="CN329" s="311"/>
      <c r="CO329" s="311"/>
      <c r="CP329" s="311"/>
      <c r="CQ329" s="311"/>
      <c r="CR329" s="311"/>
      <c r="CS329" s="311"/>
      <c r="CT329" s="311"/>
      <c r="CU329" s="311"/>
      <c r="CV329" s="311"/>
      <c r="CW329" s="311"/>
      <c r="CX329" s="311"/>
      <c r="CY329" s="311"/>
      <c r="CZ329" s="311"/>
    </row>
    <row r="330" s="314" customFormat="true" ht="19.15" customHeight="true" x14ac:dyDescent="0.2">
      <c r="B330" s="403"/>
      <c r="W330" s="307"/>
      <c r="X330" s="307"/>
      <c r="Y330" s="307"/>
      <c r="Z330" s="307"/>
      <c r="AA330" s="307"/>
      <c r="AB330" s="307"/>
      <c r="AC330" s="307"/>
      <c r="AD330" s="307"/>
      <c r="AE330" s="307"/>
      <c r="AF330" s="307"/>
      <c r="AG330" s="307"/>
      <c r="AH330" s="307"/>
      <c r="AI330" s="307"/>
      <c r="AJ330" s="307"/>
      <c r="AK330" s="307"/>
      <c r="AL330" s="307"/>
      <c r="AM330" s="307"/>
      <c r="AN330" s="307"/>
      <c r="AO330" s="307"/>
      <c r="AP330" s="307"/>
      <c r="AQ330" s="307"/>
      <c r="AR330" s="307"/>
      <c r="AS330" s="307"/>
      <c r="AT330" s="307"/>
      <c r="AU330" s="307"/>
      <c r="AV330" s="307"/>
      <c r="AW330" s="307"/>
      <c r="AX330" s="307"/>
      <c r="AY330" s="307"/>
      <c r="AZ330" s="307"/>
      <c r="BA330" s="288"/>
      <c r="BB330" s="288"/>
      <c r="BC330" s="402"/>
      <c r="BD330" s="402"/>
      <c r="BE330" s="402"/>
      <c r="BF330" s="402"/>
      <c r="BG330" s="402"/>
      <c r="BH330" s="402"/>
      <c r="BI330" s="402"/>
      <c r="BJ330" s="402"/>
      <c r="BK330" s="402"/>
      <c r="BL330" s="402"/>
      <c r="BM330" s="402"/>
      <c r="BN330" s="402"/>
      <c r="BO330" s="402"/>
      <c r="BP330" s="402"/>
      <c r="BQ330" s="402"/>
      <c r="BR330" s="402"/>
      <c r="BS330" s="402"/>
      <c r="BT330" s="402"/>
      <c r="BU330" s="402"/>
      <c r="BV330" s="402"/>
      <c r="BW330" s="307"/>
      <c r="BX330" s="307"/>
      <c r="BY330" s="307"/>
      <c r="BZ330" s="307"/>
      <c r="CA330" s="307"/>
      <c r="CB330" s="307"/>
      <c r="CC330" s="307"/>
      <c r="CD330" s="307"/>
      <c r="CE330" s="307"/>
      <c r="CF330" s="307"/>
      <c r="CG330" s="307"/>
      <c r="CH330" s="307"/>
      <c r="CI330" s="307"/>
      <c r="CJ330" s="307"/>
      <c r="CK330" s="307"/>
      <c r="CL330" s="307"/>
      <c r="CM330" s="307"/>
      <c r="CN330" s="307"/>
      <c r="CO330" s="307"/>
      <c r="CP330" s="307"/>
      <c r="CQ330" s="307"/>
      <c r="CR330" s="307"/>
      <c r="CS330" s="307"/>
      <c r="CT330" s="307"/>
      <c r="CU330" s="307"/>
      <c r="CV330" s="307"/>
      <c r="CW330" s="307"/>
      <c r="CX330" s="307"/>
      <c r="CY330" s="307"/>
      <c r="CZ330" s="307"/>
    </row>
    <row r="331" s="314" customFormat="true" ht="15" customHeight="true" x14ac:dyDescent="0.2">
      <c r="B331" s="403"/>
      <c r="W331" s="307"/>
      <c r="X331" s="307"/>
      <c r="Y331" s="307"/>
      <c r="Z331" s="307"/>
      <c r="AA331" s="307"/>
      <c r="AB331" s="307"/>
      <c r="AC331" s="307"/>
      <c r="AD331" s="307"/>
      <c r="AE331" s="307"/>
      <c r="AF331" s="307"/>
      <c r="AG331" s="307"/>
      <c r="AH331" s="307"/>
      <c r="AI331" s="307"/>
      <c r="AJ331" s="307"/>
      <c r="AK331" s="307"/>
      <c r="AL331" s="307"/>
      <c r="AM331" s="307"/>
      <c r="AN331" s="307"/>
      <c r="AO331" s="307"/>
      <c r="AP331" s="307"/>
      <c r="AQ331" s="307"/>
      <c r="AR331" s="307"/>
      <c r="AS331" s="307"/>
      <c r="AT331" s="307"/>
      <c r="AU331" s="307"/>
      <c r="AV331" s="307"/>
      <c r="AW331" s="307"/>
      <c r="AX331" s="307"/>
      <c r="AY331" s="307"/>
      <c r="AZ331" s="307"/>
      <c r="BA331" s="288"/>
      <c r="BB331" s="288"/>
      <c r="BC331" s="402"/>
      <c r="BD331" s="402"/>
      <c r="BE331" s="402"/>
      <c r="BF331" s="402"/>
      <c r="BG331" s="402"/>
      <c r="BH331" s="402"/>
      <c r="BI331" s="402"/>
      <c r="BJ331" s="402"/>
      <c r="BK331" s="402"/>
      <c r="BL331" s="402"/>
      <c r="BM331" s="402"/>
      <c r="BN331" s="402"/>
      <c r="BO331" s="402"/>
      <c r="BP331" s="402"/>
      <c r="BQ331" s="402"/>
      <c r="BR331" s="402"/>
      <c r="BS331" s="402"/>
      <c r="BT331" s="402"/>
      <c r="BU331" s="402"/>
      <c r="BV331" s="402"/>
      <c r="BW331" s="307"/>
      <c r="BX331" s="307"/>
      <c r="BY331" s="307"/>
      <c r="BZ331" s="307"/>
      <c r="CA331" s="307"/>
      <c r="CB331" s="307"/>
      <c r="CC331" s="307"/>
      <c r="CD331" s="307"/>
      <c r="CE331" s="307"/>
      <c r="CF331" s="307"/>
      <c r="CG331" s="307"/>
      <c r="CH331" s="307"/>
      <c r="CI331" s="307"/>
      <c r="CJ331" s="307"/>
      <c r="CK331" s="307"/>
      <c r="CL331" s="307"/>
      <c r="CM331" s="307"/>
      <c r="CN331" s="307"/>
      <c r="CO331" s="307"/>
      <c r="CP331" s="307"/>
      <c r="CQ331" s="307"/>
      <c r="CR331" s="307"/>
      <c r="CS331" s="307"/>
      <c r="CT331" s="307"/>
      <c r="CU331" s="307"/>
      <c r="CV331" s="307"/>
      <c r="CW331" s="307"/>
      <c r="CX331" s="307"/>
      <c r="CY331" s="307"/>
      <c r="CZ331" s="307"/>
    </row>
    <row r="332" s="314" customFormat="true" ht="15" customHeight="true" x14ac:dyDescent="0.2">
      <c r="B332" s="403"/>
      <c r="W332" s="307"/>
      <c r="X332" s="307"/>
      <c r="Y332" s="307"/>
      <c r="Z332" s="307"/>
      <c r="AA332" s="307"/>
      <c r="AB332" s="307"/>
      <c r="AC332" s="307"/>
      <c r="AD332" s="307"/>
      <c r="AE332" s="307"/>
      <c r="AF332" s="307"/>
      <c r="AG332" s="307"/>
      <c r="AH332" s="307"/>
      <c r="AI332" s="307"/>
      <c r="AJ332" s="307"/>
      <c r="AK332" s="307"/>
      <c r="AL332" s="307"/>
      <c r="AM332" s="307"/>
      <c r="AN332" s="307"/>
      <c r="AO332" s="307"/>
      <c r="AP332" s="307"/>
      <c r="AQ332" s="307"/>
      <c r="AR332" s="307"/>
      <c r="AS332" s="307"/>
      <c r="AT332" s="307"/>
      <c r="AU332" s="307"/>
      <c r="AV332" s="307"/>
      <c r="AW332" s="307"/>
      <c r="AX332" s="307"/>
      <c r="AY332" s="307"/>
      <c r="AZ332" s="307"/>
      <c r="BA332" s="288"/>
      <c r="BB332" s="288"/>
      <c r="BC332" s="402"/>
      <c r="BD332" s="402"/>
      <c r="BE332" s="402"/>
      <c r="BF332" s="402"/>
      <c r="BG332" s="402"/>
      <c r="BH332" s="402"/>
      <c r="BI332" s="402"/>
      <c r="BJ332" s="402"/>
      <c r="BK332" s="402"/>
      <c r="BL332" s="402"/>
      <c r="BM332" s="402"/>
      <c r="BN332" s="402"/>
      <c r="BO332" s="402"/>
      <c r="BP332" s="402"/>
      <c r="BQ332" s="402"/>
      <c r="BR332" s="402"/>
      <c r="BS332" s="402"/>
      <c r="BT332" s="402"/>
      <c r="BU332" s="402"/>
      <c r="BV332" s="402"/>
      <c r="BW332" s="307"/>
      <c r="BX332" s="307"/>
      <c r="BY332" s="307"/>
      <c r="BZ332" s="307"/>
      <c r="CA332" s="307"/>
      <c r="CB332" s="307"/>
      <c r="CC332" s="307"/>
      <c r="CD332" s="307"/>
      <c r="CE332" s="307"/>
      <c r="CF332" s="307"/>
      <c r="CG332" s="307"/>
      <c r="CH332" s="307"/>
      <c r="CI332" s="307"/>
      <c r="CJ332" s="307"/>
      <c r="CK332" s="307"/>
      <c r="CL332" s="307"/>
      <c r="CM332" s="307"/>
      <c r="CN332" s="307"/>
      <c r="CO332" s="307"/>
      <c r="CP332" s="307"/>
      <c r="CQ332" s="307"/>
      <c r="CR332" s="307"/>
      <c r="CS332" s="307"/>
      <c r="CT332" s="307"/>
      <c r="CU332" s="307"/>
      <c r="CV332" s="307"/>
      <c r="CW332" s="307"/>
      <c r="CX332" s="307"/>
      <c r="CY332" s="307"/>
      <c r="CZ332" s="307"/>
    </row>
    <row r="333" s="314" customFormat="true" ht="15" customHeight="true" x14ac:dyDescent="0.2">
      <c r="B333" s="403"/>
      <c r="W333" s="307"/>
      <c r="X333" s="307"/>
      <c r="Y333" s="307"/>
      <c r="Z333" s="307"/>
      <c r="AA333" s="307"/>
      <c r="AB333" s="307"/>
      <c r="AC333" s="307"/>
      <c r="AD333" s="307"/>
      <c r="AE333" s="307"/>
      <c r="AF333" s="307"/>
      <c r="AG333" s="307"/>
      <c r="AH333" s="307"/>
      <c r="AI333" s="307"/>
      <c r="AJ333" s="307"/>
      <c r="AK333" s="307"/>
      <c r="AL333" s="307"/>
      <c r="AM333" s="307"/>
      <c r="AN333" s="307"/>
      <c r="AO333" s="307"/>
      <c r="AP333" s="307"/>
      <c r="AQ333" s="307"/>
      <c r="AR333" s="307"/>
      <c r="AS333" s="307"/>
      <c r="AT333" s="307"/>
      <c r="AU333" s="307"/>
      <c r="AV333" s="307"/>
      <c r="AW333" s="307"/>
      <c r="AX333" s="307"/>
      <c r="AY333" s="307"/>
      <c r="AZ333" s="307"/>
      <c r="BA333" s="288"/>
      <c r="BB333" s="288"/>
      <c r="BC333" s="402"/>
      <c r="BD333" s="402"/>
      <c r="BE333" s="402"/>
      <c r="BF333" s="402"/>
      <c r="BG333" s="402"/>
      <c r="BH333" s="402"/>
      <c r="BI333" s="402"/>
      <c r="BJ333" s="402"/>
      <c r="BK333" s="402"/>
      <c r="BL333" s="402"/>
      <c r="BM333" s="402"/>
      <c r="BN333" s="402"/>
      <c r="BO333" s="402"/>
      <c r="BP333" s="402"/>
      <c r="BQ333" s="402"/>
      <c r="BR333" s="402"/>
      <c r="BS333" s="402"/>
      <c r="BT333" s="402"/>
      <c r="BU333" s="402"/>
      <c r="BV333" s="402"/>
      <c r="BW333" s="307"/>
      <c r="BX333" s="307"/>
      <c r="BY333" s="307"/>
      <c r="BZ333" s="307"/>
      <c r="CA333" s="307"/>
      <c r="CB333" s="307"/>
      <c r="CC333" s="307"/>
      <c r="CD333" s="307"/>
      <c r="CE333" s="307"/>
      <c r="CF333" s="307"/>
      <c r="CG333" s="307"/>
      <c r="CH333" s="307"/>
      <c r="CI333" s="307"/>
      <c r="CJ333" s="307"/>
      <c r="CK333" s="307"/>
      <c r="CL333" s="307"/>
      <c r="CM333" s="307"/>
      <c r="CN333" s="307"/>
      <c r="CO333" s="307"/>
      <c r="CP333" s="307"/>
      <c r="CQ333" s="307"/>
      <c r="CR333" s="307"/>
      <c r="CS333" s="307"/>
      <c r="CT333" s="307"/>
      <c r="CU333" s="307"/>
      <c r="CV333" s="307"/>
      <c r="CW333" s="307"/>
      <c r="CX333" s="307"/>
      <c r="CY333" s="307"/>
      <c r="CZ333" s="307"/>
    </row>
    <row r="334" s="314" customFormat="true" ht="15" customHeight="true" x14ac:dyDescent="0.2">
      <c r="B334" s="403"/>
      <c r="W334" s="307"/>
      <c r="X334" s="307"/>
      <c r="Y334" s="307"/>
      <c r="Z334" s="307"/>
      <c r="AA334" s="307"/>
      <c r="AB334" s="307"/>
      <c r="AC334" s="307"/>
      <c r="AD334" s="307"/>
      <c r="AE334" s="307"/>
      <c r="AF334" s="307"/>
      <c r="AG334" s="307"/>
      <c r="AH334" s="307"/>
      <c r="AI334" s="307"/>
      <c r="AJ334" s="307"/>
      <c r="AK334" s="307"/>
      <c r="AL334" s="307"/>
      <c r="AM334" s="307"/>
      <c r="AN334" s="307"/>
      <c r="AO334" s="307"/>
      <c r="AP334" s="307"/>
      <c r="AQ334" s="307"/>
      <c r="AR334" s="307"/>
      <c r="AS334" s="307"/>
      <c r="AT334" s="307"/>
      <c r="AU334" s="307"/>
      <c r="AV334" s="307"/>
      <c r="AW334" s="307"/>
      <c r="AX334" s="307"/>
      <c r="AY334" s="307"/>
      <c r="AZ334" s="307"/>
      <c r="BA334" s="288"/>
      <c r="BB334" s="288"/>
      <c r="BC334" s="402"/>
      <c r="BD334" s="402"/>
      <c r="BE334" s="402"/>
      <c r="BF334" s="402"/>
      <c r="BG334" s="402"/>
      <c r="BH334" s="402"/>
      <c r="BI334" s="402"/>
      <c r="BJ334" s="402"/>
      <c r="BK334" s="402"/>
      <c r="BL334" s="402"/>
      <c r="BM334" s="402"/>
      <c r="BN334" s="402"/>
      <c r="BO334" s="402"/>
      <c r="BP334" s="402"/>
      <c r="BQ334" s="402"/>
      <c r="BR334" s="402"/>
      <c r="BS334" s="402"/>
      <c r="BT334" s="402"/>
      <c r="BU334" s="402"/>
      <c r="BV334" s="402"/>
      <c r="BW334" s="307"/>
      <c r="BX334" s="307"/>
      <c r="BY334" s="307"/>
      <c r="BZ334" s="307"/>
      <c r="CA334" s="307"/>
      <c r="CB334" s="307"/>
      <c r="CC334" s="307"/>
      <c r="CD334" s="307"/>
      <c r="CE334" s="307"/>
      <c r="CF334" s="307"/>
      <c r="CG334" s="307"/>
      <c r="CH334" s="307"/>
      <c r="CI334" s="307"/>
      <c r="CJ334" s="307"/>
      <c r="CK334" s="307"/>
      <c r="CL334" s="307"/>
      <c r="CM334" s="307"/>
      <c r="CN334" s="307"/>
      <c r="CO334" s="307"/>
      <c r="CP334" s="307"/>
      <c r="CQ334" s="307"/>
      <c r="CR334" s="307"/>
      <c r="CS334" s="307"/>
      <c r="CT334" s="307"/>
      <c r="CU334" s="307"/>
      <c r="CV334" s="307"/>
      <c r="CW334" s="307"/>
      <c r="CX334" s="307"/>
      <c r="CY334" s="307"/>
      <c r="CZ334" s="307"/>
    </row>
    <row r="335" s="314" customFormat="true" ht="15" customHeight="true" x14ac:dyDescent="0.2">
      <c r="B335" s="403"/>
      <c r="W335" s="307"/>
      <c r="X335" s="307"/>
      <c r="Y335" s="307"/>
      <c r="Z335" s="307"/>
      <c r="AA335" s="307"/>
      <c r="AB335" s="307"/>
      <c r="AC335" s="307"/>
      <c r="AD335" s="307"/>
      <c r="AE335" s="307"/>
      <c r="AF335" s="307"/>
      <c r="AG335" s="307"/>
      <c r="AH335" s="307"/>
      <c r="AI335" s="307"/>
      <c r="AJ335" s="307"/>
      <c r="AK335" s="307"/>
      <c r="AL335" s="307"/>
      <c r="AM335" s="307"/>
      <c r="AN335" s="307"/>
      <c r="AO335" s="307"/>
      <c r="AP335" s="307"/>
      <c r="AQ335" s="307"/>
      <c r="AR335" s="307"/>
      <c r="AS335" s="307"/>
      <c r="AT335" s="307"/>
      <c r="AU335" s="307"/>
      <c r="AV335" s="307"/>
      <c r="AW335" s="307"/>
      <c r="AX335" s="307"/>
      <c r="AY335" s="307"/>
      <c r="AZ335" s="307"/>
      <c r="BA335" s="288"/>
      <c r="BB335" s="288"/>
      <c r="BC335" s="402"/>
      <c r="BD335" s="402"/>
      <c r="BE335" s="402"/>
      <c r="BF335" s="402"/>
      <c r="BG335" s="402"/>
      <c r="BH335" s="402"/>
      <c r="BI335" s="402"/>
      <c r="BJ335" s="402"/>
      <c r="BK335" s="402"/>
      <c r="BL335" s="402"/>
      <c r="BM335" s="402"/>
      <c r="BN335" s="402"/>
      <c r="BO335" s="402"/>
      <c r="BP335" s="402"/>
      <c r="BQ335" s="402"/>
      <c r="BR335" s="402"/>
      <c r="BS335" s="402"/>
      <c r="BT335" s="402"/>
      <c r="BU335" s="402"/>
      <c r="BV335" s="402"/>
      <c r="BW335" s="307"/>
      <c r="BX335" s="307"/>
      <c r="BY335" s="307"/>
      <c r="BZ335" s="307"/>
      <c r="CA335" s="307"/>
      <c r="CB335" s="307"/>
      <c r="CC335" s="307"/>
      <c r="CD335" s="307"/>
      <c r="CE335" s="307"/>
      <c r="CF335" s="307"/>
      <c r="CG335" s="307"/>
      <c r="CH335" s="307"/>
      <c r="CI335" s="307"/>
      <c r="CJ335" s="307"/>
      <c r="CK335" s="307"/>
      <c r="CL335" s="307"/>
      <c r="CM335" s="307"/>
      <c r="CN335" s="307"/>
      <c r="CO335" s="307"/>
      <c r="CP335" s="307"/>
      <c r="CQ335" s="307"/>
      <c r="CR335" s="307"/>
      <c r="CS335" s="307"/>
      <c r="CT335" s="307"/>
      <c r="CU335" s="307"/>
      <c r="CV335" s="307"/>
      <c r="CW335" s="307"/>
      <c r="CX335" s="307"/>
      <c r="CY335" s="307"/>
      <c r="CZ335" s="307"/>
    </row>
    <row r="336" s="314" customFormat="true" ht="15" customHeight="true" x14ac:dyDescent="0.2">
      <c r="B336" s="403"/>
      <c r="W336" s="307"/>
      <c r="X336" s="307"/>
      <c r="Y336" s="307"/>
      <c r="Z336" s="307"/>
      <c r="AA336" s="307"/>
      <c r="AB336" s="307"/>
      <c r="AC336" s="307"/>
      <c r="AD336" s="307"/>
      <c r="AE336" s="307"/>
      <c r="AF336" s="307"/>
      <c r="AG336" s="307"/>
      <c r="AH336" s="307"/>
      <c r="AI336" s="307"/>
      <c r="AJ336" s="307"/>
      <c r="AK336" s="307"/>
      <c r="AL336" s="307"/>
      <c r="AM336" s="307"/>
      <c r="AN336" s="307"/>
      <c r="AO336" s="307"/>
      <c r="AP336" s="307"/>
      <c r="AQ336" s="307"/>
      <c r="AR336" s="307"/>
      <c r="AS336" s="307"/>
      <c r="AT336" s="307"/>
      <c r="AU336" s="307"/>
      <c r="AV336" s="307"/>
      <c r="AW336" s="307"/>
      <c r="AX336" s="307"/>
      <c r="AY336" s="307"/>
      <c r="AZ336" s="307"/>
      <c r="BA336" s="288"/>
      <c r="BB336" s="288"/>
      <c r="BC336" s="402"/>
      <c r="BD336" s="402"/>
      <c r="BE336" s="402"/>
      <c r="BF336" s="402"/>
      <c r="BG336" s="402"/>
      <c r="BH336" s="402"/>
      <c r="BI336" s="402"/>
      <c r="BJ336" s="402"/>
      <c r="BK336" s="402"/>
      <c r="BL336" s="402"/>
      <c r="BM336" s="402"/>
      <c r="BN336" s="402"/>
      <c r="BO336" s="402"/>
      <c r="BP336" s="402"/>
      <c r="BQ336" s="402"/>
      <c r="BR336" s="402"/>
      <c r="BS336" s="402"/>
      <c r="BT336" s="402"/>
      <c r="BU336" s="402"/>
      <c r="BV336" s="402"/>
      <c r="BW336" s="307"/>
      <c r="BX336" s="307"/>
      <c r="BY336" s="307"/>
      <c r="BZ336" s="307"/>
      <c r="CA336" s="307"/>
      <c r="CB336" s="307"/>
      <c r="CC336" s="307"/>
      <c r="CD336" s="307"/>
      <c r="CE336" s="307"/>
      <c r="CF336" s="307"/>
      <c r="CG336" s="307"/>
      <c r="CH336" s="307"/>
      <c r="CI336" s="307"/>
      <c r="CJ336" s="307"/>
      <c r="CK336" s="307"/>
      <c r="CL336" s="307"/>
      <c r="CM336" s="307"/>
      <c r="CN336" s="307"/>
      <c r="CO336" s="307"/>
      <c r="CP336" s="307"/>
      <c r="CQ336" s="307"/>
      <c r="CR336" s="307"/>
      <c r="CS336" s="307"/>
      <c r="CT336" s="307"/>
      <c r="CU336" s="307"/>
      <c r="CV336" s="307"/>
      <c r="CW336" s="307"/>
      <c r="CX336" s="307"/>
      <c r="CY336" s="307"/>
      <c r="CZ336" s="307"/>
    </row>
    <row r="337" s="314" customFormat="true" ht="18" customHeight="true" x14ac:dyDescent="0.2">
      <c r="B337" s="403"/>
      <c r="W337" s="307"/>
      <c r="X337" s="307"/>
      <c r="Y337" s="307"/>
      <c r="Z337" s="307"/>
      <c r="AA337" s="307"/>
      <c r="AB337" s="307"/>
      <c r="AC337" s="307"/>
      <c r="AD337" s="307"/>
      <c r="AE337" s="307"/>
      <c r="AF337" s="307"/>
      <c r="AG337" s="307"/>
      <c r="AH337" s="307"/>
      <c r="AI337" s="307"/>
      <c r="AJ337" s="307"/>
      <c r="AK337" s="307"/>
      <c r="AL337" s="307"/>
      <c r="AM337" s="307"/>
      <c r="AN337" s="307"/>
      <c r="AO337" s="307"/>
      <c r="AP337" s="307"/>
      <c r="AQ337" s="307"/>
      <c r="AR337" s="307"/>
      <c r="AS337" s="307"/>
      <c r="AT337" s="307"/>
      <c r="AU337" s="307"/>
      <c r="AV337" s="307"/>
      <c r="AW337" s="307"/>
      <c r="AX337" s="307"/>
      <c r="AY337" s="307"/>
      <c r="AZ337" s="307"/>
      <c r="BA337" s="288"/>
      <c r="BB337" s="288"/>
      <c r="BC337" s="402"/>
      <c r="BD337" s="402"/>
      <c r="BE337" s="402"/>
      <c r="BF337" s="402"/>
      <c r="BG337" s="402"/>
      <c r="BH337" s="402"/>
      <c r="BI337" s="402"/>
      <c r="BJ337" s="402"/>
      <c r="BK337" s="402"/>
      <c r="BL337" s="402"/>
      <c r="BM337" s="402"/>
      <c r="BN337" s="402"/>
      <c r="BO337" s="402"/>
      <c r="BP337" s="402"/>
      <c r="BQ337" s="402"/>
      <c r="BR337" s="402"/>
      <c r="BS337" s="402"/>
      <c r="BT337" s="402"/>
      <c r="BU337" s="402"/>
      <c r="BV337" s="402"/>
      <c r="BW337" s="307"/>
      <c r="BX337" s="307"/>
      <c r="BY337" s="307"/>
      <c r="BZ337" s="307"/>
      <c r="CA337" s="307"/>
      <c r="CB337" s="307"/>
      <c r="CC337" s="307"/>
      <c r="CD337" s="307"/>
      <c r="CE337" s="307"/>
      <c r="CF337" s="307"/>
      <c r="CG337" s="307"/>
      <c r="CH337" s="307"/>
      <c r="CI337" s="307"/>
      <c r="CJ337" s="307"/>
      <c r="CK337" s="307"/>
      <c r="CL337" s="307"/>
      <c r="CM337" s="307"/>
      <c r="CN337" s="307"/>
      <c r="CO337" s="307"/>
      <c r="CP337" s="307"/>
      <c r="CQ337" s="307"/>
      <c r="CR337" s="307"/>
      <c r="CS337" s="307"/>
      <c r="CT337" s="307"/>
      <c r="CU337" s="307"/>
      <c r="CV337" s="307"/>
      <c r="CW337" s="307"/>
      <c r="CX337" s="307"/>
      <c r="CY337" s="307"/>
      <c r="CZ337" s="307"/>
    </row>
    <row r="338" s="314" customFormat="true" ht="18" customHeight="true" x14ac:dyDescent="0.2">
      <c r="B338" s="403"/>
      <c r="W338" s="307"/>
      <c r="X338" s="307"/>
      <c r="Y338" s="307"/>
      <c r="Z338" s="307"/>
      <c r="AA338" s="307"/>
      <c r="AB338" s="307"/>
      <c r="AC338" s="307"/>
      <c r="AD338" s="307"/>
      <c r="AE338" s="307"/>
      <c r="AF338" s="307"/>
      <c r="AG338" s="307"/>
      <c r="AH338" s="307"/>
      <c r="AI338" s="307"/>
      <c r="AJ338" s="307"/>
      <c r="AK338" s="307"/>
      <c r="AL338" s="307"/>
      <c r="AM338" s="307"/>
      <c r="AN338" s="307"/>
      <c r="AO338" s="307"/>
      <c r="AP338" s="307"/>
      <c r="AQ338" s="307"/>
      <c r="AR338" s="307"/>
      <c r="AS338" s="307"/>
      <c r="AT338" s="307"/>
      <c r="AU338" s="307"/>
      <c r="AV338" s="307"/>
      <c r="AW338" s="307"/>
      <c r="AX338" s="307"/>
      <c r="AY338" s="307"/>
      <c r="AZ338" s="307"/>
      <c r="BA338" s="288"/>
      <c r="BB338" s="288"/>
      <c r="BC338" s="402"/>
      <c r="BD338" s="402"/>
      <c r="BE338" s="402"/>
      <c r="BF338" s="402"/>
      <c r="BG338" s="402"/>
      <c r="BH338" s="402"/>
      <c r="BI338" s="402"/>
      <c r="BJ338" s="402"/>
      <c r="BK338" s="402"/>
      <c r="BL338" s="402"/>
      <c r="BM338" s="402"/>
      <c r="BN338" s="402"/>
      <c r="BO338" s="402"/>
      <c r="BP338" s="402"/>
      <c r="BQ338" s="402"/>
      <c r="BR338" s="402"/>
      <c r="BS338" s="402"/>
      <c r="BT338" s="402"/>
      <c r="BU338" s="402"/>
      <c r="BV338" s="402"/>
      <c r="BW338" s="307"/>
      <c r="BX338" s="307"/>
      <c r="BY338" s="307"/>
      <c r="BZ338" s="307"/>
      <c r="CA338" s="307"/>
      <c r="CB338" s="307"/>
      <c r="CC338" s="307"/>
      <c r="CD338" s="307"/>
      <c r="CE338" s="307"/>
      <c r="CF338" s="307"/>
      <c r="CG338" s="307"/>
      <c r="CH338" s="307"/>
      <c r="CI338" s="307"/>
      <c r="CJ338" s="307"/>
      <c r="CK338" s="307"/>
      <c r="CL338" s="307"/>
      <c r="CM338" s="307"/>
      <c r="CN338" s="307"/>
      <c r="CO338" s="307"/>
      <c r="CP338" s="307"/>
      <c r="CQ338" s="307"/>
      <c r="CR338" s="307"/>
      <c r="CS338" s="307"/>
      <c r="CT338" s="307"/>
      <c r="CU338" s="307"/>
      <c r="CV338" s="307"/>
      <c r="CW338" s="307"/>
      <c r="CX338" s="307"/>
      <c r="CY338" s="307"/>
      <c r="CZ338" s="307"/>
    </row>
    <row r="339" s="405" customFormat="true" ht="15" customHeight="true" x14ac:dyDescent="0.2">
      <c r="B339" s="404"/>
      <c r="W339" s="312"/>
      <c r="X339" s="312"/>
      <c r="Y339" s="312"/>
      <c r="Z339" s="312"/>
      <c r="AA339" s="312"/>
      <c r="AB339" s="312"/>
      <c r="AC339" s="312"/>
      <c r="AD339" s="312"/>
      <c r="AE339" s="312"/>
      <c r="AF339" s="312"/>
      <c r="AG339" s="312"/>
      <c r="AH339" s="312"/>
      <c r="AI339" s="312"/>
      <c r="AJ339" s="312"/>
      <c r="AK339" s="312"/>
      <c r="AL339" s="312"/>
      <c r="AM339" s="312"/>
      <c r="AN339" s="312"/>
      <c r="AO339" s="312"/>
      <c r="AP339" s="312"/>
      <c r="AQ339" s="312"/>
      <c r="AR339" s="312"/>
      <c r="AS339" s="312"/>
      <c r="AT339" s="312"/>
      <c r="AU339" s="312"/>
      <c r="AV339" s="312"/>
      <c r="AW339" s="312"/>
      <c r="AX339" s="312"/>
      <c r="AY339" s="312"/>
      <c r="AZ339" s="312"/>
      <c r="BA339" s="313" t="s">
        <v>128</v>
      </c>
      <c r="BB339" s="270" t="s">
        <v>127</v>
      </c>
      <c r="BC339" s="812" t="s">
        <v>114</v>
      </c>
      <c r="BD339" s="813"/>
      <c r="BE339" s="813"/>
      <c r="BF339" s="813"/>
      <c r="BG339" s="819"/>
      <c r="BH339" s="812" t="s">
        <v>38</v>
      </c>
      <c r="BI339" s="813"/>
      <c r="BJ339" s="813"/>
      <c r="BK339" s="813"/>
      <c r="BL339" s="819"/>
      <c r="BM339" s="812" t="s">
        <v>37</v>
      </c>
      <c r="BN339" s="813"/>
      <c r="BO339" s="813"/>
      <c r="BP339" s="813"/>
      <c r="BQ339" s="814"/>
      <c r="BR339" s="15" t="s">
        <v>137</v>
      </c>
      <c r="BS339" s="366"/>
      <c r="BT339" s="366"/>
      <c r="BU339" s="366"/>
      <c r="BV339" s="366"/>
      <c r="BW339" s="4"/>
      <c r="BX339" s="4"/>
      <c r="BY339" s="4"/>
      <c r="BZ339" s="311"/>
      <c r="CA339" s="311"/>
      <c r="CB339" s="311"/>
      <c r="CC339" s="311"/>
      <c r="CD339" s="311"/>
      <c r="CE339" s="311"/>
      <c r="CF339" s="311"/>
      <c r="CG339" s="311"/>
      <c r="CH339" s="311"/>
      <c r="CI339" s="311"/>
      <c r="CJ339" s="311"/>
      <c r="CK339" s="311"/>
      <c r="CL339" s="311"/>
      <c r="CM339" s="311"/>
      <c r="CN339" s="311"/>
      <c r="CO339" s="311"/>
      <c r="CP339" s="311"/>
      <c r="CQ339" s="311"/>
      <c r="CR339" s="311"/>
      <c r="CS339" s="311"/>
      <c r="CT339" s="311"/>
      <c r="CU339" s="311"/>
      <c r="CV339" s="311"/>
      <c r="CW339" s="311"/>
      <c r="CX339" s="311"/>
      <c r="CY339" s="311"/>
      <c r="CZ339" s="311"/>
    </row>
    <row r="340" s="405" customFormat="true" ht="12.75" x14ac:dyDescent="0.2">
      <c r="B340" s="404"/>
      <c r="W340" s="312"/>
      <c r="X340" s="312"/>
      <c r="Y340" s="312"/>
      <c r="Z340" s="312"/>
      <c r="AA340" s="312"/>
      <c r="AB340" s="312"/>
      <c r="AC340" s="312"/>
      <c r="AD340" s="312"/>
      <c r="AE340" s="312"/>
      <c r="AF340" s="312"/>
      <c r="AG340" s="312"/>
      <c r="AH340" s="312"/>
      <c r="AI340" s="312"/>
      <c r="AJ340" s="312"/>
      <c r="AK340" s="312"/>
      <c r="AL340" s="312"/>
      <c r="AM340" s="312"/>
      <c r="AN340" s="312"/>
      <c r="AO340" s="312"/>
      <c r="AP340" s="312"/>
      <c r="AQ340" s="312"/>
      <c r="AR340" s="312"/>
      <c r="AS340" s="312"/>
      <c r="AT340" s="312"/>
      <c r="AU340" s="312"/>
      <c r="AV340" s="312"/>
      <c r="AW340" s="312"/>
      <c r="AX340" s="312"/>
      <c r="AY340" s="312"/>
      <c r="AZ340" s="312"/>
      <c r="BA340" s="301" t="s">
        <v>126</v>
      </c>
      <c r="BB340" s="300"/>
      <c r="BC340" s="388" t="s">
        <v>0</v>
      </c>
      <c r="BD340" s="446" t="s">
        <v>1</v>
      </c>
      <c r="BE340" s="446" t="s">
        <v>2</v>
      </c>
      <c r="BF340" s="446" t="s">
        <v>3</v>
      </c>
      <c r="BG340" s="389" t="s">
        <v>4</v>
      </c>
      <c r="BH340" s="388" t="s">
        <v>0</v>
      </c>
      <c r="BI340" s="446" t="s">
        <v>1</v>
      </c>
      <c r="BJ340" s="446" t="s">
        <v>2</v>
      </c>
      <c r="BK340" s="446" t="s">
        <v>3</v>
      </c>
      <c r="BL340" s="389" t="s">
        <v>4</v>
      </c>
      <c r="BM340" s="388" t="s">
        <v>0</v>
      </c>
      <c r="BN340" s="446" t="s">
        <v>1</v>
      </c>
      <c r="BO340" s="446" t="s">
        <v>2</v>
      </c>
      <c r="BP340" s="446" t="s">
        <v>3</v>
      </c>
      <c r="BQ340" s="389" t="s">
        <v>4</v>
      </c>
      <c r="BR340" s="388" t="s">
        <v>146</v>
      </c>
      <c r="BS340" s="446" t="s">
        <v>147</v>
      </c>
      <c r="BT340" s="446" t="s">
        <v>148</v>
      </c>
      <c r="BU340" s="446" t="s">
        <v>149</v>
      </c>
      <c r="BV340" s="447" t="s">
        <v>150</v>
      </c>
      <c r="BW340" s="152"/>
      <c r="BX340" s="152"/>
      <c r="BY340" s="152"/>
      <c r="BZ340" s="152"/>
      <c r="CA340" s="152"/>
      <c r="CB340" s="152"/>
      <c r="CC340" s="152"/>
      <c r="CD340" s="152"/>
      <c r="CE340" s="152"/>
      <c r="CF340" s="152"/>
      <c r="CG340" s="152"/>
      <c r="CH340" s="152"/>
      <c r="CI340" s="152"/>
      <c r="CJ340" s="152"/>
      <c r="CK340" s="152"/>
      <c r="CL340" s="152"/>
      <c r="CM340" s="152"/>
      <c r="CN340" s="152"/>
      <c r="CO340" s="152"/>
      <c r="CP340" s="152"/>
      <c r="CQ340" s="152"/>
      <c r="CR340" s="152"/>
      <c r="CS340" s="152"/>
      <c r="CT340" s="152"/>
      <c r="CU340" s="152"/>
      <c r="CV340" s="152"/>
      <c r="CW340" s="152"/>
      <c r="CX340" s="152"/>
      <c r="CY340" s="152"/>
      <c r="CZ340" s="152"/>
    </row>
    <row r="341" s="405" customFormat="true" ht="15" customHeight="true" x14ac:dyDescent="0.2">
      <c r="B341" s="404"/>
      <c r="W341" s="312"/>
      <c r="X341" s="312"/>
      <c r="Y341" s="312"/>
      <c r="Z341" s="312"/>
      <c r="AA341" s="312"/>
      <c r="AB341" s="312"/>
      <c r="AC341" s="312"/>
      <c r="AD341" s="312"/>
      <c r="AE341" s="312"/>
      <c r="AF341" s="312"/>
      <c r="AG341" s="312"/>
      <c r="AH341" s="312"/>
      <c r="AI341" s="312"/>
      <c r="AJ341" s="312"/>
      <c r="AK341" s="312"/>
      <c r="AL341" s="312"/>
      <c r="AM341" s="312"/>
      <c r="AN341" s="312"/>
      <c r="AO341" s="312"/>
      <c r="AP341" s="312"/>
      <c r="AQ341" s="312"/>
      <c r="AR341" s="312"/>
      <c r="AS341" s="312"/>
      <c r="AT341" s="312"/>
      <c r="AU341" s="312"/>
      <c r="AV341" s="312"/>
      <c r="AW341" s="312"/>
      <c r="AX341" s="312"/>
      <c r="AY341" s="312"/>
      <c r="AZ341" s="312"/>
      <c r="BA341" s="815" t="s">
        <v>144</v>
      </c>
      <c r="BB341" s="494" t="s">
        <v>49</v>
      </c>
      <c r="BC341" s="38" t="s">
        <v>35</v>
      </c>
      <c r="BD341" s="34" t="s">
        <v>35</v>
      </c>
      <c r="BE341" s="34" t="s">
        <v>35</v>
      </c>
      <c r="BF341" s="34" t="s">
        <v>35</v>
      </c>
      <c r="BG341" s="29" t="s">
        <v>35</v>
      </c>
      <c r="BH341" s="38" t="s">
        <v>35</v>
      </c>
      <c r="BI341" s="34" t="s">
        <v>35</v>
      </c>
      <c r="BJ341" s="34" t="s">
        <v>35</v>
      </c>
      <c r="BK341" s="34" t="s">
        <v>35</v>
      </c>
      <c r="BL341" s="29" t="s">
        <v>35</v>
      </c>
      <c r="BM341" s="38" t="s">
        <v>35</v>
      </c>
      <c r="BN341" s="34" t="s">
        <v>35</v>
      </c>
      <c r="BO341" s="34" t="s">
        <v>35</v>
      </c>
      <c r="BP341" s="34" t="s">
        <v>35</v>
      </c>
      <c r="BQ341" s="29" t="s">
        <v>35</v>
      </c>
      <c r="BR341" s="38" t="s">
        <v>35</v>
      </c>
      <c r="BS341" s="34" t="s">
        <v>35</v>
      </c>
      <c r="BT341" s="34" t="s">
        <v>35</v>
      </c>
      <c r="BU341" s="34" t="s">
        <v>35</v>
      </c>
      <c r="BV341" s="23" t="s">
        <v>35</v>
      </c>
      <c r="BW341" s="3"/>
      <c r="BX341" s="3"/>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05" customFormat="true" ht="15" customHeight="true" x14ac:dyDescent="0.2">
      <c r="B342" s="404"/>
      <c r="W342" s="312"/>
      <c r="X342" s="312"/>
      <c r="Y342" s="312"/>
      <c r="Z342" s="312"/>
      <c r="AA342" s="312"/>
      <c r="AB342" s="312"/>
      <c r="AC342" s="312"/>
      <c r="AD342" s="312"/>
      <c r="AE342" s="312"/>
      <c r="AF342" s="312"/>
      <c r="AG342" s="312"/>
      <c r="AH342" s="312"/>
      <c r="AI342" s="312"/>
      <c r="AJ342" s="312"/>
      <c r="AK342" s="312"/>
      <c r="AL342" s="312"/>
      <c r="AM342" s="312"/>
      <c r="AN342" s="312"/>
      <c r="AO342" s="312"/>
      <c r="AP342" s="312"/>
      <c r="AQ342" s="312"/>
      <c r="AR342" s="312"/>
      <c r="AS342" s="312"/>
      <c r="AT342" s="312"/>
      <c r="AU342" s="312"/>
      <c r="AV342" s="312"/>
      <c r="AW342" s="312"/>
      <c r="AX342" s="312"/>
      <c r="AY342" s="312"/>
      <c r="AZ342" s="312"/>
      <c r="BA342" s="816"/>
      <c r="BB342" s="492" t="s">
        <v>48</v>
      </c>
      <c r="BC342" s="37" t="s">
        <v>35</v>
      </c>
      <c r="BD342" s="33" t="s">
        <v>35</v>
      </c>
      <c r="BE342" s="33" t="s">
        <v>35</v>
      </c>
      <c r="BF342" s="33" t="s">
        <v>35</v>
      </c>
      <c r="BG342" s="28" t="s">
        <v>35</v>
      </c>
      <c r="BH342" s="37" t="s">
        <v>35</v>
      </c>
      <c r="BI342" s="33" t="s">
        <v>35</v>
      </c>
      <c r="BJ342" s="33" t="s">
        <v>35</v>
      </c>
      <c r="BK342" s="33" t="s">
        <v>35</v>
      </c>
      <c r="BL342" s="28" t="s">
        <v>35</v>
      </c>
      <c r="BM342" s="37" t="s">
        <v>35</v>
      </c>
      <c r="BN342" s="33" t="s">
        <v>35</v>
      </c>
      <c r="BO342" s="33" t="s">
        <v>35</v>
      </c>
      <c r="BP342" s="33" t="s">
        <v>35</v>
      </c>
      <c r="BQ342" s="28" t="s">
        <v>35</v>
      </c>
      <c r="BR342" s="37" t="s">
        <v>35</v>
      </c>
      <c r="BS342" s="33" t="s">
        <v>35</v>
      </c>
      <c r="BT342" s="33" t="s">
        <v>35</v>
      </c>
      <c r="BU342" s="33" t="s">
        <v>35</v>
      </c>
      <c r="BV342" s="22" t="s">
        <v>35</v>
      </c>
      <c r="BW342" s="3"/>
      <c r="BX342" s="3"/>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05" customFormat="true" ht="15" customHeight="true" x14ac:dyDescent="0.2">
      <c r="B343" s="404"/>
      <c r="W343" s="312"/>
      <c r="X343" s="312"/>
      <c r="Y343" s="312"/>
      <c r="Z343" s="312"/>
      <c r="AA343" s="312"/>
      <c r="AB343" s="312"/>
      <c r="AC343" s="312"/>
      <c r="AD343" s="312"/>
      <c r="AE343" s="312"/>
      <c r="AF343" s="312"/>
      <c r="AG343" s="312"/>
      <c r="AH343" s="312"/>
      <c r="AI343" s="312"/>
      <c r="AJ343" s="312"/>
      <c r="AK343" s="312"/>
      <c r="AL343" s="312"/>
      <c r="AM343" s="312"/>
      <c r="AN343" s="312"/>
      <c r="AO343" s="312"/>
      <c r="AP343" s="312"/>
      <c r="AQ343" s="312"/>
      <c r="AR343" s="312"/>
      <c r="AS343" s="312"/>
      <c r="AT343" s="312"/>
      <c r="AU343" s="312"/>
      <c r="AV343" s="312"/>
      <c r="AW343" s="312"/>
      <c r="AX343" s="312"/>
      <c r="AY343" s="312"/>
      <c r="AZ343" s="312"/>
      <c r="BA343" s="817" t="s">
        <v>139</v>
      </c>
      <c r="BB343" s="492" t="s">
        <v>49</v>
      </c>
      <c r="BC343" s="37" t="s">
        <v>35</v>
      </c>
      <c r="BD343" s="33" t="s">
        <v>35</v>
      </c>
      <c r="BE343" s="33" t="s">
        <v>35</v>
      </c>
      <c r="BF343" s="33" t="s">
        <v>35</v>
      </c>
      <c r="BG343" s="28" t="s">
        <v>35</v>
      </c>
      <c r="BH343" s="37" t="s">
        <v>35</v>
      </c>
      <c r="BI343" s="33" t="s">
        <v>35</v>
      </c>
      <c r="BJ343" s="33" t="s">
        <v>35</v>
      </c>
      <c r="BK343" s="33" t="s">
        <v>35</v>
      </c>
      <c r="BL343" s="28" t="s">
        <v>35</v>
      </c>
      <c r="BM343" s="37" t="s">
        <v>35</v>
      </c>
      <c r="BN343" s="33" t="s">
        <v>35</v>
      </c>
      <c r="BO343" s="33" t="s">
        <v>35</v>
      </c>
      <c r="BP343" s="33" t="s">
        <v>35</v>
      </c>
      <c r="BQ343" s="28" t="s">
        <v>35</v>
      </c>
      <c r="BR343" s="37" t="s">
        <v>35</v>
      </c>
      <c r="BS343" s="33" t="s">
        <v>35</v>
      </c>
      <c r="BT343" s="33" t="s">
        <v>35</v>
      </c>
      <c r="BU343" s="33" t="s">
        <v>35</v>
      </c>
      <c r="BV343" s="22" t="s">
        <v>35</v>
      </c>
      <c r="BW343" s="3"/>
      <c r="BX343" s="3"/>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05" customFormat="true" ht="15" customHeight="true" x14ac:dyDescent="0.2">
      <c r="B344" s="404"/>
      <c r="W344" s="312"/>
      <c r="X344" s="312"/>
      <c r="Y344" s="312"/>
      <c r="Z344" s="312"/>
      <c r="AA344" s="312"/>
      <c r="AB344" s="312"/>
      <c r="AC344" s="312"/>
      <c r="AD344" s="312"/>
      <c r="AE344" s="312"/>
      <c r="AF344" s="312"/>
      <c r="AG344" s="312"/>
      <c r="AH344" s="312"/>
      <c r="AI344" s="312"/>
      <c r="AJ344" s="312"/>
      <c r="AK344" s="312"/>
      <c r="AL344" s="312"/>
      <c r="AM344" s="312"/>
      <c r="AN344" s="312"/>
      <c r="AO344" s="312"/>
      <c r="AP344" s="312"/>
      <c r="AQ344" s="312"/>
      <c r="AR344" s="312"/>
      <c r="AS344" s="312"/>
      <c r="AT344" s="312"/>
      <c r="AU344" s="312"/>
      <c r="AV344" s="312"/>
      <c r="AW344" s="312"/>
      <c r="AX344" s="312"/>
      <c r="AY344" s="312"/>
      <c r="AZ344" s="312"/>
      <c r="BA344" s="816"/>
      <c r="BB344" s="492" t="s">
        <v>48</v>
      </c>
      <c r="BC344" s="37" t="s">
        <v>35</v>
      </c>
      <c r="BD344" s="33" t="s">
        <v>35</v>
      </c>
      <c r="BE344" s="33" t="s">
        <v>35</v>
      </c>
      <c r="BF344" s="33" t="s">
        <v>35</v>
      </c>
      <c r="BG344" s="28" t="s">
        <v>35</v>
      </c>
      <c r="BH344" s="37" t="s">
        <v>35</v>
      </c>
      <c r="BI344" s="33" t="s">
        <v>35</v>
      </c>
      <c r="BJ344" s="33" t="s">
        <v>35</v>
      </c>
      <c r="BK344" s="33" t="s">
        <v>35</v>
      </c>
      <c r="BL344" s="28" t="s">
        <v>35</v>
      </c>
      <c r="BM344" s="37" t="s">
        <v>35</v>
      </c>
      <c r="BN344" s="33" t="s">
        <v>35</v>
      </c>
      <c r="BO344" s="33" t="s">
        <v>35</v>
      </c>
      <c r="BP344" s="33" t="s">
        <v>35</v>
      </c>
      <c r="BQ344" s="28" t="s">
        <v>35</v>
      </c>
      <c r="BR344" s="37" t="s">
        <v>35</v>
      </c>
      <c r="BS344" s="33" t="s">
        <v>35</v>
      </c>
      <c r="BT344" s="33" t="s">
        <v>35</v>
      </c>
      <c r="BU344" s="33" t="s">
        <v>35</v>
      </c>
      <c r="BV344" s="22" t="s">
        <v>35</v>
      </c>
      <c r="BW344" s="3"/>
      <c r="BX344" s="3"/>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05" customFormat="true" ht="15" customHeight="true" x14ac:dyDescent="0.2">
      <c r="B345" s="404"/>
      <c r="W345" s="312"/>
      <c r="X345" s="312"/>
      <c r="Y345" s="312"/>
      <c r="Z345" s="312"/>
      <c r="AA345" s="312"/>
      <c r="AB345" s="312"/>
      <c r="AC345" s="312"/>
      <c r="AD345" s="312"/>
      <c r="AE345" s="312"/>
      <c r="AF345" s="312"/>
      <c r="AG345" s="312"/>
      <c r="AH345" s="312"/>
      <c r="AI345" s="312"/>
      <c r="AJ345" s="312"/>
      <c r="AK345" s="312"/>
      <c r="AL345" s="312"/>
      <c r="AM345" s="312"/>
      <c r="AN345" s="312"/>
      <c r="AO345" s="312"/>
      <c r="AP345" s="312"/>
      <c r="AQ345" s="312"/>
      <c r="AR345" s="312"/>
      <c r="AS345" s="312"/>
      <c r="AT345" s="312"/>
      <c r="AU345" s="312"/>
      <c r="AV345" s="312"/>
      <c r="AW345" s="312"/>
      <c r="AX345" s="312"/>
      <c r="AY345" s="312"/>
      <c r="AZ345" s="312"/>
      <c r="BA345" s="817" t="s">
        <v>140</v>
      </c>
      <c r="BB345" s="492" t="s">
        <v>49</v>
      </c>
      <c r="BC345" s="37" t="s">
        <v>35</v>
      </c>
      <c r="BD345" s="33" t="s">
        <v>35</v>
      </c>
      <c r="BE345" s="33" t="s">
        <v>35</v>
      </c>
      <c r="BF345" s="33" t="s">
        <v>35</v>
      </c>
      <c r="BG345" s="28" t="s">
        <v>35</v>
      </c>
      <c r="BH345" s="37" t="s">
        <v>35</v>
      </c>
      <c r="BI345" s="33" t="s">
        <v>35</v>
      </c>
      <c r="BJ345" s="33" t="s">
        <v>35</v>
      </c>
      <c r="BK345" s="33" t="s">
        <v>35</v>
      </c>
      <c r="BL345" s="28" t="s">
        <v>35</v>
      </c>
      <c r="BM345" s="37" t="s">
        <v>35</v>
      </c>
      <c r="BN345" s="33" t="s">
        <v>35</v>
      </c>
      <c r="BO345" s="33" t="s">
        <v>35</v>
      </c>
      <c r="BP345" s="33" t="s">
        <v>35</v>
      </c>
      <c r="BQ345" s="28" t="s">
        <v>35</v>
      </c>
      <c r="BR345" s="37" t="s">
        <v>35</v>
      </c>
      <c r="BS345" s="33" t="s">
        <v>35</v>
      </c>
      <c r="BT345" s="33" t="s">
        <v>35</v>
      </c>
      <c r="BU345" s="33" t="s">
        <v>35</v>
      </c>
      <c r="BV345" s="22" t="s">
        <v>35</v>
      </c>
      <c r="BW345" s="3"/>
      <c r="BX345" s="3"/>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05" customFormat="true" ht="15" customHeight="true" x14ac:dyDescent="0.2">
      <c r="B346" s="404"/>
      <c r="W346" s="312"/>
      <c r="X346" s="312"/>
      <c r="Y346" s="312"/>
      <c r="Z346" s="312"/>
      <c r="AA346" s="312"/>
      <c r="AB346" s="312"/>
      <c r="AC346" s="312"/>
      <c r="AD346" s="312"/>
      <c r="AE346" s="312"/>
      <c r="AF346" s="312"/>
      <c r="AG346" s="312"/>
      <c r="AH346" s="312"/>
      <c r="AI346" s="312"/>
      <c r="AJ346" s="312"/>
      <c r="AK346" s="312"/>
      <c r="AL346" s="312"/>
      <c r="AM346" s="312"/>
      <c r="AN346" s="312"/>
      <c r="AO346" s="312"/>
      <c r="AP346" s="312"/>
      <c r="AQ346" s="312"/>
      <c r="AR346" s="312"/>
      <c r="AS346" s="312"/>
      <c r="AT346" s="312"/>
      <c r="AU346" s="312"/>
      <c r="AV346" s="312"/>
      <c r="AW346" s="312"/>
      <c r="AX346" s="312"/>
      <c r="AY346" s="312"/>
      <c r="AZ346" s="312"/>
      <c r="BA346" s="816"/>
      <c r="BB346" s="492" t="s">
        <v>48</v>
      </c>
      <c r="BC346" s="37" t="s">
        <v>35</v>
      </c>
      <c r="BD346" s="33" t="s">
        <v>35</v>
      </c>
      <c r="BE346" s="33" t="s">
        <v>35</v>
      </c>
      <c r="BF346" s="33" t="s">
        <v>35</v>
      </c>
      <c r="BG346" s="28" t="s">
        <v>35</v>
      </c>
      <c r="BH346" s="37" t="s">
        <v>35</v>
      </c>
      <c r="BI346" s="33" t="s">
        <v>35</v>
      </c>
      <c r="BJ346" s="33" t="s">
        <v>35</v>
      </c>
      <c r="BK346" s="33" t="s">
        <v>35</v>
      </c>
      <c r="BL346" s="28" t="s">
        <v>35</v>
      </c>
      <c r="BM346" s="37" t="s">
        <v>35</v>
      </c>
      <c r="BN346" s="33" t="s">
        <v>35</v>
      </c>
      <c r="BO346" s="33" t="s">
        <v>35</v>
      </c>
      <c r="BP346" s="33" t="s">
        <v>35</v>
      </c>
      <c r="BQ346" s="28" t="s">
        <v>35</v>
      </c>
      <c r="BR346" s="37" t="s">
        <v>35</v>
      </c>
      <c r="BS346" s="33" t="s">
        <v>35</v>
      </c>
      <c r="BT346" s="33" t="s">
        <v>35</v>
      </c>
      <c r="BU346" s="33" t="s">
        <v>35</v>
      </c>
      <c r="BV346" s="22" t="s">
        <v>35</v>
      </c>
      <c r="BW346" s="3"/>
      <c r="BX346" s="3"/>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05" customFormat="true" ht="15" customHeight="true" x14ac:dyDescent="0.2">
      <c r="B347" s="404"/>
      <c r="W347" s="312"/>
      <c r="X347" s="312"/>
      <c r="Y347" s="312"/>
      <c r="Z347" s="312"/>
      <c r="AA347" s="312"/>
      <c r="AB347" s="312"/>
      <c r="AC347" s="312"/>
      <c r="AD347" s="312"/>
      <c r="AE347" s="312"/>
      <c r="AF347" s="312"/>
      <c r="AG347" s="312"/>
      <c r="AH347" s="312"/>
      <c r="AI347" s="312"/>
      <c r="AJ347" s="312"/>
      <c r="AK347" s="312"/>
      <c r="AL347" s="312"/>
      <c r="AM347" s="312"/>
      <c r="AN347" s="312"/>
      <c r="AO347" s="312"/>
      <c r="AP347" s="312"/>
      <c r="AQ347" s="312"/>
      <c r="AR347" s="312"/>
      <c r="AS347" s="312"/>
      <c r="AT347" s="312"/>
      <c r="AU347" s="312"/>
      <c r="AV347" s="312"/>
      <c r="AW347" s="312"/>
      <c r="AX347" s="312"/>
      <c r="AY347" s="312"/>
      <c r="AZ347" s="312"/>
      <c r="BA347" s="817" t="s">
        <v>141</v>
      </c>
      <c r="BB347" s="492" t="s">
        <v>49</v>
      </c>
      <c r="BC347" s="37" t="s">
        <v>35</v>
      </c>
      <c r="BD347" s="33" t="s">
        <v>35</v>
      </c>
      <c r="BE347" s="33" t="s">
        <v>35</v>
      </c>
      <c r="BF347" s="33" t="s">
        <v>35</v>
      </c>
      <c r="BG347" s="28" t="s">
        <v>35</v>
      </c>
      <c r="BH347" s="37" t="s">
        <v>35</v>
      </c>
      <c r="BI347" s="33" t="s">
        <v>35</v>
      </c>
      <c r="BJ347" s="33" t="s">
        <v>35</v>
      </c>
      <c r="BK347" s="33" t="s">
        <v>35</v>
      </c>
      <c r="BL347" s="28" t="s">
        <v>35</v>
      </c>
      <c r="BM347" s="37" t="s">
        <v>35</v>
      </c>
      <c r="BN347" s="33" t="s">
        <v>35</v>
      </c>
      <c r="BO347" s="33" t="s">
        <v>35</v>
      </c>
      <c r="BP347" s="33" t="s">
        <v>35</v>
      </c>
      <c r="BQ347" s="28" t="s">
        <v>35</v>
      </c>
      <c r="BR347" s="37" t="s">
        <v>35</v>
      </c>
      <c r="BS347" s="33" t="s">
        <v>35</v>
      </c>
      <c r="BT347" s="33" t="s">
        <v>35</v>
      </c>
      <c r="BU347" s="33" t="s">
        <v>35</v>
      </c>
      <c r="BV347" s="22" t="s">
        <v>35</v>
      </c>
      <c r="BW347" s="3"/>
      <c r="BX347" s="3"/>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05" customFormat="true" ht="15" customHeight="true" x14ac:dyDescent="0.2">
      <c r="B348" s="404"/>
      <c r="W348" s="312"/>
      <c r="X348" s="312"/>
      <c r="Y348" s="312"/>
      <c r="Z348" s="312"/>
      <c r="AA348" s="312"/>
      <c r="AB348" s="312"/>
      <c r="AC348" s="312"/>
      <c r="AD348" s="312"/>
      <c r="AE348" s="312"/>
      <c r="AF348" s="312"/>
      <c r="AG348" s="312"/>
      <c r="AH348" s="312"/>
      <c r="AI348" s="312"/>
      <c r="AJ348" s="312"/>
      <c r="AK348" s="312"/>
      <c r="AL348" s="312"/>
      <c r="AM348" s="312"/>
      <c r="AN348" s="312"/>
      <c r="AO348" s="312"/>
      <c r="AP348" s="312"/>
      <c r="AQ348" s="312"/>
      <c r="AR348" s="312"/>
      <c r="AS348" s="312"/>
      <c r="AT348" s="312"/>
      <c r="AU348" s="312"/>
      <c r="AV348" s="312"/>
      <c r="AW348" s="312"/>
      <c r="AX348" s="312"/>
      <c r="AY348" s="312"/>
      <c r="AZ348" s="312"/>
      <c r="BA348" s="816"/>
      <c r="BB348" s="492" t="s">
        <v>48</v>
      </c>
      <c r="BC348" s="37" t="s">
        <v>35</v>
      </c>
      <c r="BD348" s="33" t="s">
        <v>35</v>
      </c>
      <c r="BE348" s="33" t="s">
        <v>35</v>
      </c>
      <c r="BF348" s="33" t="s">
        <v>35</v>
      </c>
      <c r="BG348" s="28" t="s">
        <v>35</v>
      </c>
      <c r="BH348" s="37" t="s">
        <v>35</v>
      </c>
      <c r="BI348" s="33" t="s">
        <v>35</v>
      </c>
      <c r="BJ348" s="33" t="s">
        <v>35</v>
      </c>
      <c r="BK348" s="33" t="s">
        <v>35</v>
      </c>
      <c r="BL348" s="28" t="s">
        <v>35</v>
      </c>
      <c r="BM348" s="37" t="s">
        <v>35</v>
      </c>
      <c r="BN348" s="33" t="s">
        <v>35</v>
      </c>
      <c r="BO348" s="33" t="s">
        <v>35</v>
      </c>
      <c r="BP348" s="33" t="s">
        <v>35</v>
      </c>
      <c r="BQ348" s="28" t="s">
        <v>35</v>
      </c>
      <c r="BR348" s="37" t="s">
        <v>35</v>
      </c>
      <c r="BS348" s="33" t="s">
        <v>35</v>
      </c>
      <c r="BT348" s="33" t="s">
        <v>35</v>
      </c>
      <c r="BU348" s="33" t="s">
        <v>35</v>
      </c>
      <c r="BV348" s="22" t="s">
        <v>35</v>
      </c>
      <c r="BW348" s="3"/>
      <c r="BX348" s="3"/>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05" customFormat="true" ht="15" customHeight="true" x14ac:dyDescent="0.2">
      <c r="B349" s="404"/>
      <c r="W349" s="312"/>
      <c r="X349" s="312"/>
      <c r="Y349" s="312"/>
      <c r="Z349" s="312"/>
      <c r="AA349" s="312"/>
      <c r="AB349" s="312"/>
      <c r="AC349" s="312"/>
      <c r="AD349" s="312"/>
      <c r="AE349" s="312"/>
      <c r="AF349" s="312"/>
      <c r="AG349" s="312"/>
      <c r="AH349" s="312"/>
      <c r="AI349" s="312"/>
      <c r="AJ349" s="312"/>
      <c r="AK349" s="312"/>
      <c r="AL349" s="312"/>
      <c r="AM349" s="312"/>
      <c r="AN349" s="312"/>
      <c r="AO349" s="312"/>
      <c r="AP349" s="312"/>
      <c r="AQ349" s="312"/>
      <c r="AR349" s="312"/>
      <c r="AS349" s="312"/>
      <c r="AT349" s="312"/>
      <c r="AU349" s="312"/>
      <c r="AV349" s="312"/>
      <c r="AW349" s="312"/>
      <c r="AX349" s="312"/>
      <c r="AY349" s="312"/>
      <c r="AZ349" s="312"/>
      <c r="BA349" s="817" t="s">
        <v>142</v>
      </c>
      <c r="BB349" s="492" t="s">
        <v>49</v>
      </c>
      <c r="BC349" s="37" t="s">
        <v>35</v>
      </c>
      <c r="BD349" s="33" t="s">
        <v>35</v>
      </c>
      <c r="BE349" s="33" t="s">
        <v>35</v>
      </c>
      <c r="BF349" s="33" t="s">
        <v>35</v>
      </c>
      <c r="BG349" s="28" t="s">
        <v>35</v>
      </c>
      <c r="BH349" s="37" t="s">
        <v>35</v>
      </c>
      <c r="BI349" s="33" t="s">
        <v>35</v>
      </c>
      <c r="BJ349" s="33" t="s">
        <v>35</v>
      </c>
      <c r="BK349" s="33" t="s">
        <v>35</v>
      </c>
      <c r="BL349" s="28" t="s">
        <v>35</v>
      </c>
      <c r="BM349" s="37" t="s">
        <v>35</v>
      </c>
      <c r="BN349" s="33" t="s">
        <v>35</v>
      </c>
      <c r="BO349" s="33" t="s">
        <v>35</v>
      </c>
      <c r="BP349" s="33" t="s">
        <v>35</v>
      </c>
      <c r="BQ349" s="28" t="s">
        <v>35</v>
      </c>
      <c r="BR349" s="37" t="s">
        <v>35</v>
      </c>
      <c r="BS349" s="33" t="s">
        <v>35</v>
      </c>
      <c r="BT349" s="33" t="s">
        <v>35</v>
      </c>
      <c r="BU349" s="33" t="s">
        <v>35</v>
      </c>
      <c r="BV349" s="22" t="s">
        <v>35</v>
      </c>
      <c r="BW349" s="3"/>
      <c r="BX349" s="3"/>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05" customFormat="true" ht="15" customHeight="true" x14ac:dyDescent="0.2">
      <c r="B350" s="404"/>
      <c r="W350" s="312"/>
      <c r="X350" s="312"/>
      <c r="Y350" s="312"/>
      <c r="Z350" s="312"/>
      <c r="AA350" s="312"/>
      <c r="AB350" s="312"/>
      <c r="AC350" s="312"/>
      <c r="AD350" s="312"/>
      <c r="AE350" s="312"/>
      <c r="AF350" s="312"/>
      <c r="AG350" s="312"/>
      <c r="AH350" s="312"/>
      <c r="AI350" s="312"/>
      <c r="AJ350" s="312"/>
      <c r="AK350" s="312"/>
      <c r="AL350" s="312"/>
      <c r="AM350" s="312"/>
      <c r="AN350" s="312"/>
      <c r="AO350" s="312"/>
      <c r="AP350" s="312"/>
      <c r="AQ350" s="312"/>
      <c r="AR350" s="312"/>
      <c r="AS350" s="312"/>
      <c r="AT350" s="312"/>
      <c r="AU350" s="312"/>
      <c r="AV350" s="312"/>
      <c r="AW350" s="312"/>
      <c r="AX350" s="312"/>
      <c r="AY350" s="312"/>
      <c r="AZ350" s="312"/>
      <c r="BA350" s="816"/>
      <c r="BB350" s="492" t="s">
        <v>48</v>
      </c>
      <c r="BC350" s="37" t="s">
        <v>35</v>
      </c>
      <c r="BD350" s="33" t="s">
        <v>35</v>
      </c>
      <c r="BE350" s="33" t="s">
        <v>35</v>
      </c>
      <c r="BF350" s="33" t="s">
        <v>35</v>
      </c>
      <c r="BG350" s="28" t="s">
        <v>35</v>
      </c>
      <c r="BH350" s="37" t="s">
        <v>35</v>
      </c>
      <c r="BI350" s="33" t="s">
        <v>35</v>
      </c>
      <c r="BJ350" s="33" t="s">
        <v>35</v>
      </c>
      <c r="BK350" s="33" t="s">
        <v>35</v>
      </c>
      <c r="BL350" s="28" t="s">
        <v>35</v>
      </c>
      <c r="BM350" s="37" t="s">
        <v>35</v>
      </c>
      <c r="BN350" s="33" t="s">
        <v>35</v>
      </c>
      <c r="BO350" s="33" t="s">
        <v>35</v>
      </c>
      <c r="BP350" s="33" t="s">
        <v>35</v>
      </c>
      <c r="BQ350" s="28" t="s">
        <v>35</v>
      </c>
      <c r="BR350" s="37" t="s">
        <v>35</v>
      </c>
      <c r="BS350" s="33" t="s">
        <v>35</v>
      </c>
      <c r="BT350" s="33" t="s">
        <v>35</v>
      </c>
      <c r="BU350" s="33" t="s">
        <v>35</v>
      </c>
      <c r="BV350" s="22" t="s">
        <v>35</v>
      </c>
      <c r="BW350" s="3"/>
      <c r="BX350" s="3"/>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05" customFormat="true" ht="15" customHeight="true" x14ac:dyDescent="0.2">
      <c r="B351" s="404"/>
      <c r="W351" s="312"/>
      <c r="X351" s="312"/>
      <c r="Y351" s="312"/>
      <c r="Z351" s="312"/>
      <c r="AA351" s="312"/>
      <c r="AB351" s="312"/>
      <c r="AC351" s="312"/>
      <c r="AD351" s="312"/>
      <c r="AE351" s="312"/>
      <c r="AF351" s="312"/>
      <c r="AG351" s="312"/>
      <c r="AH351" s="312"/>
      <c r="AI351" s="312"/>
      <c r="AJ351" s="312"/>
      <c r="AK351" s="312"/>
      <c r="AL351" s="312"/>
      <c r="AM351" s="312"/>
      <c r="AN351" s="312"/>
      <c r="AO351" s="312"/>
      <c r="AP351" s="312"/>
      <c r="AQ351" s="312"/>
      <c r="AR351" s="312"/>
      <c r="AS351" s="312"/>
      <c r="AT351" s="312"/>
      <c r="AU351" s="312"/>
      <c r="AV351" s="312"/>
      <c r="AW351" s="312"/>
      <c r="AX351" s="312"/>
      <c r="AY351" s="312"/>
      <c r="AZ351" s="312"/>
      <c r="BA351" s="817" t="s">
        <v>143</v>
      </c>
      <c r="BB351" s="492" t="s">
        <v>49</v>
      </c>
      <c r="BC351" s="37" t="s">
        <v>35</v>
      </c>
      <c r="BD351" s="33" t="s">
        <v>35</v>
      </c>
      <c r="BE351" s="33" t="s">
        <v>35</v>
      </c>
      <c r="BF351" s="33" t="s">
        <v>35</v>
      </c>
      <c r="BG351" s="28" t="s">
        <v>35</v>
      </c>
      <c r="BH351" s="37" t="s">
        <v>35</v>
      </c>
      <c r="BI351" s="33" t="s">
        <v>35</v>
      </c>
      <c r="BJ351" s="33" t="s">
        <v>35</v>
      </c>
      <c r="BK351" s="33" t="s">
        <v>35</v>
      </c>
      <c r="BL351" s="28" t="s">
        <v>35</v>
      </c>
      <c r="BM351" s="37" t="s">
        <v>35</v>
      </c>
      <c r="BN351" s="33" t="s">
        <v>35</v>
      </c>
      <c r="BO351" s="33" t="s">
        <v>35</v>
      </c>
      <c r="BP351" s="33" t="s">
        <v>35</v>
      </c>
      <c r="BQ351" s="28" t="s">
        <v>35</v>
      </c>
      <c r="BR351" s="37" t="s">
        <v>35</v>
      </c>
      <c r="BS351" s="33" t="s">
        <v>35</v>
      </c>
      <c r="BT351" s="33" t="s">
        <v>35</v>
      </c>
      <c r="BU351" s="33" t="s">
        <v>35</v>
      </c>
      <c r="BV351" s="22" t="s">
        <v>35</v>
      </c>
      <c r="BW351" s="3"/>
      <c r="BX351" s="3"/>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05" customFormat="true" ht="15" customHeight="true" x14ac:dyDescent="0.2">
      <c r="B352" s="404"/>
      <c r="W352" s="312"/>
      <c r="X352" s="312"/>
      <c r="Y352" s="312"/>
      <c r="Z352" s="312"/>
      <c r="AA352" s="312"/>
      <c r="AB352" s="312"/>
      <c r="AC352" s="312"/>
      <c r="AD352" s="312"/>
      <c r="AE352" s="312"/>
      <c r="AF352" s="312"/>
      <c r="AG352" s="312"/>
      <c r="AH352" s="312"/>
      <c r="AI352" s="312"/>
      <c r="AJ352" s="312"/>
      <c r="AK352" s="312"/>
      <c r="AL352" s="312"/>
      <c r="AM352" s="312"/>
      <c r="AN352" s="312"/>
      <c r="AO352" s="312"/>
      <c r="AP352" s="312"/>
      <c r="AQ352" s="312"/>
      <c r="AR352" s="312"/>
      <c r="AS352" s="312"/>
      <c r="AT352" s="312"/>
      <c r="AU352" s="312"/>
      <c r="AV352" s="312"/>
      <c r="AW352" s="312"/>
      <c r="AX352" s="312"/>
      <c r="AY352" s="312"/>
      <c r="AZ352" s="312"/>
      <c r="BA352" s="816"/>
      <c r="BB352" s="492" t="s">
        <v>48</v>
      </c>
      <c r="BC352" s="37" t="s">
        <v>35</v>
      </c>
      <c r="BD352" s="33" t="s">
        <v>35</v>
      </c>
      <c r="BE352" s="33" t="s">
        <v>35</v>
      </c>
      <c r="BF352" s="33" t="s">
        <v>35</v>
      </c>
      <c r="BG352" s="28" t="s">
        <v>35</v>
      </c>
      <c r="BH352" s="37" t="s">
        <v>35</v>
      </c>
      <c r="BI352" s="33" t="s">
        <v>35</v>
      </c>
      <c r="BJ352" s="33" t="s">
        <v>35</v>
      </c>
      <c r="BK352" s="33" t="s">
        <v>35</v>
      </c>
      <c r="BL352" s="28" t="s">
        <v>35</v>
      </c>
      <c r="BM352" s="37" t="s">
        <v>35</v>
      </c>
      <c r="BN352" s="33" t="s">
        <v>35</v>
      </c>
      <c r="BO352" s="33" t="s">
        <v>35</v>
      </c>
      <c r="BP352" s="33" t="s">
        <v>35</v>
      </c>
      <c r="BQ352" s="28" t="s">
        <v>35</v>
      </c>
      <c r="BR352" s="37" t="s">
        <v>35</v>
      </c>
      <c r="BS352" s="33" t="s">
        <v>35</v>
      </c>
      <c r="BT352" s="33" t="s">
        <v>35</v>
      </c>
      <c r="BU352" s="33" t="s">
        <v>35</v>
      </c>
      <c r="BV352" s="22" t="s">
        <v>35</v>
      </c>
      <c r="BW352" s="3"/>
      <c r="BX352" s="3"/>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05" customFormat="true" ht="15" customHeight="true" x14ac:dyDescent="0.2">
      <c r="B353" s="404"/>
      <c r="W353" s="312"/>
      <c r="X353" s="312"/>
      <c r="Y353" s="312"/>
      <c r="Z353" s="312"/>
      <c r="AA353" s="312"/>
      <c r="AB353" s="312"/>
      <c r="AC353" s="312"/>
      <c r="AD353" s="312"/>
      <c r="AE353" s="312"/>
      <c r="AF353" s="312"/>
      <c r="AG353" s="312"/>
      <c r="AH353" s="312"/>
      <c r="AI353" s="312"/>
      <c r="AJ353" s="312"/>
      <c r="AK353" s="312"/>
      <c r="AL353" s="312"/>
      <c r="AM353" s="312"/>
      <c r="AN353" s="312"/>
      <c r="AO353" s="312"/>
      <c r="AP353" s="312"/>
      <c r="AQ353" s="312"/>
      <c r="AR353" s="312"/>
      <c r="AS353" s="312"/>
      <c r="AT353" s="312"/>
      <c r="AU353" s="312"/>
      <c r="AV353" s="312"/>
      <c r="AW353" s="312"/>
      <c r="AX353" s="312"/>
      <c r="AY353" s="312"/>
      <c r="AZ353" s="312"/>
      <c r="BA353" s="817" t="s">
        <v>138</v>
      </c>
      <c r="BB353" s="492" t="s">
        <v>49</v>
      </c>
      <c r="BC353" s="37" t="s">
        <v>35</v>
      </c>
      <c r="BD353" s="33" t="s">
        <v>35</v>
      </c>
      <c r="BE353" s="33" t="s">
        <v>35</v>
      </c>
      <c r="BF353" s="33" t="s">
        <v>35</v>
      </c>
      <c r="BG353" s="28" t="s">
        <v>35</v>
      </c>
      <c r="BH353" s="37" t="s">
        <v>35</v>
      </c>
      <c r="BI353" s="33" t="s">
        <v>35</v>
      </c>
      <c r="BJ353" s="33" t="s">
        <v>35</v>
      </c>
      <c r="BK353" s="33" t="s">
        <v>35</v>
      </c>
      <c r="BL353" s="28" t="s">
        <v>35</v>
      </c>
      <c r="BM353" s="37" t="s">
        <v>35</v>
      </c>
      <c r="BN353" s="33" t="s">
        <v>35</v>
      </c>
      <c r="BO353" s="33" t="s">
        <v>35</v>
      </c>
      <c r="BP353" s="33" t="s">
        <v>35</v>
      </c>
      <c r="BQ353" s="28" t="s">
        <v>35</v>
      </c>
      <c r="BR353" s="37" t="s">
        <v>35</v>
      </c>
      <c r="BS353" s="33" t="s">
        <v>35</v>
      </c>
      <c r="BT353" s="33" t="s">
        <v>35</v>
      </c>
      <c r="BU353" s="33" t="s">
        <v>35</v>
      </c>
      <c r="BV353" s="22" t="s">
        <v>35</v>
      </c>
      <c r="BW353" s="3"/>
      <c r="BX353" s="3"/>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05" customFormat="true" ht="15" customHeight="true" x14ac:dyDescent="0.2">
      <c r="B354" s="404"/>
      <c r="W354" s="312"/>
      <c r="X354" s="312"/>
      <c r="Y354" s="312"/>
      <c r="Z354" s="312"/>
      <c r="AA354" s="312"/>
      <c r="AB354" s="312"/>
      <c r="AC354" s="312"/>
      <c r="AD354" s="312"/>
      <c r="AE354" s="312"/>
      <c r="AF354" s="312"/>
      <c r="AG354" s="312"/>
      <c r="AH354" s="312"/>
      <c r="AI354" s="312"/>
      <c r="AJ354" s="312"/>
      <c r="AK354" s="312"/>
      <c r="AL354" s="312"/>
      <c r="AM354" s="312"/>
      <c r="AN354" s="312"/>
      <c r="AO354" s="312"/>
      <c r="AP354" s="312"/>
      <c r="AQ354" s="312"/>
      <c r="AR354" s="312"/>
      <c r="AS354" s="312"/>
      <c r="AT354" s="312"/>
      <c r="AU354" s="312"/>
      <c r="AV354" s="312"/>
      <c r="AW354" s="312"/>
      <c r="AX354" s="312"/>
      <c r="AY354" s="312"/>
      <c r="AZ354" s="312"/>
      <c r="BA354" s="820"/>
      <c r="BB354" s="495" t="s">
        <v>48</v>
      </c>
      <c r="BC354" s="36" t="s">
        <v>35</v>
      </c>
      <c r="BD354" s="32" t="s">
        <v>35</v>
      </c>
      <c r="BE354" s="32" t="s">
        <v>35</v>
      </c>
      <c r="BF354" s="32" t="s">
        <v>35</v>
      </c>
      <c r="BG354" s="27" t="s">
        <v>35</v>
      </c>
      <c r="BH354" s="36" t="s">
        <v>35</v>
      </c>
      <c r="BI354" s="32" t="s">
        <v>35</v>
      </c>
      <c r="BJ354" s="32" t="s">
        <v>35</v>
      </c>
      <c r="BK354" s="32" t="s">
        <v>35</v>
      </c>
      <c r="BL354" s="27" t="s">
        <v>35</v>
      </c>
      <c r="BM354" s="36" t="s">
        <v>35</v>
      </c>
      <c r="BN354" s="32" t="s">
        <v>35</v>
      </c>
      <c r="BO354" s="32" t="s">
        <v>35</v>
      </c>
      <c r="BP354" s="32" t="s">
        <v>35</v>
      </c>
      <c r="BQ354" s="27" t="s">
        <v>35</v>
      </c>
      <c r="BR354" s="36" t="s">
        <v>35</v>
      </c>
      <c r="BS354" s="32" t="s">
        <v>35</v>
      </c>
      <c r="BT354" s="32" t="s">
        <v>35</v>
      </c>
      <c r="BU354" s="32" t="s">
        <v>35</v>
      </c>
      <c r="BV354" s="21" t="s">
        <v>35</v>
      </c>
      <c r="BW354" s="3"/>
      <c r="BX354" s="3"/>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05" customFormat="true" ht="15" customHeight="true" x14ac:dyDescent="0.2">
      <c r="B355" s="404"/>
      <c r="W355" s="312"/>
      <c r="X355" s="312"/>
      <c r="Y355" s="312"/>
      <c r="Z355" s="312"/>
      <c r="AA355" s="312"/>
      <c r="AB355" s="312"/>
      <c r="AC355" s="312"/>
      <c r="AD355" s="312"/>
      <c r="AE355" s="312"/>
      <c r="AF355" s="312"/>
      <c r="AG355" s="312"/>
      <c r="AH355" s="312"/>
      <c r="AI355" s="312"/>
      <c r="AJ355" s="312"/>
      <c r="AK355" s="312"/>
      <c r="AL355" s="312"/>
      <c r="AM355" s="312"/>
      <c r="AN355" s="312"/>
      <c r="AO355" s="312"/>
      <c r="AP355" s="312"/>
      <c r="AQ355" s="312"/>
      <c r="AR355" s="312"/>
      <c r="AS355" s="312"/>
      <c r="AT355" s="312"/>
      <c r="AU355" s="312"/>
      <c r="AV355" s="312"/>
      <c r="AW355" s="312"/>
      <c r="AX355" s="312"/>
      <c r="AY355" s="312"/>
      <c r="AZ355" s="312"/>
      <c r="BA355" s="332"/>
      <c r="BB355" s="288"/>
      <c r="BC355" s="375"/>
      <c r="BD355" s="375"/>
      <c r="BE355" s="375"/>
      <c r="BF355" s="375"/>
      <c r="BG355" s="375"/>
      <c r="BH355" s="375"/>
      <c r="BI355" s="375"/>
      <c r="BJ355" s="375"/>
      <c r="BK355" s="375"/>
      <c r="BL355" s="375"/>
      <c r="BM355" s="375"/>
      <c r="BN355" s="375"/>
      <c r="BO355" s="375"/>
      <c r="BP355" s="375"/>
      <c r="BQ355" s="375"/>
      <c r="BR355" s="375"/>
      <c r="BS355" s="375"/>
      <c r="BT355" s="375"/>
      <c r="BU355" s="375"/>
      <c r="BV355" s="375"/>
      <c r="BW355" s="376"/>
      <c r="BX355" s="376"/>
      <c r="BY355" s="376"/>
      <c r="BZ355" s="376"/>
      <c r="CA355" s="376"/>
      <c r="CB355" s="376"/>
      <c r="CC355" s="376"/>
      <c r="CD355" s="376"/>
      <c r="CE355" s="376"/>
      <c r="CF355" s="376"/>
      <c r="CG355" s="376"/>
      <c r="CH355" s="376"/>
      <c r="CI355" s="376"/>
      <c r="CJ355" s="376"/>
      <c r="CK355" s="376"/>
      <c r="CL355" s="376"/>
      <c r="CM355" s="376"/>
      <c r="CN355" s="376"/>
      <c r="CO355" s="376"/>
      <c r="CP355" s="376"/>
      <c r="CQ355" s="376"/>
      <c r="CR355" s="376"/>
      <c r="CS355" s="376"/>
      <c r="CT355" s="376"/>
      <c r="CU355" s="376"/>
      <c r="CV355" s="376"/>
      <c r="CW355" s="376"/>
      <c r="CX355" s="376"/>
      <c r="CY355" s="376"/>
      <c r="CZ355" s="376"/>
    </row>
    <row r="356" s="405" customFormat="true" ht="15" customHeight="true" x14ac:dyDescent="0.2">
      <c r="B356" s="404"/>
      <c r="W356" s="312"/>
      <c r="X356" s="312"/>
      <c r="Y356" s="312"/>
      <c r="Z356" s="312"/>
      <c r="AA356" s="312"/>
      <c r="AB356" s="312"/>
      <c r="AC356" s="312"/>
      <c r="AD356" s="312"/>
      <c r="AE356" s="312"/>
      <c r="AF356" s="312"/>
      <c r="AG356" s="312"/>
      <c r="AH356" s="312"/>
      <c r="AI356" s="312"/>
      <c r="AJ356" s="312"/>
      <c r="AK356" s="312"/>
      <c r="AL356" s="312"/>
      <c r="AM356" s="312"/>
      <c r="AN356" s="312"/>
      <c r="AO356" s="312"/>
      <c r="AP356" s="312"/>
      <c r="AQ356" s="312"/>
      <c r="AR356" s="312"/>
      <c r="AS356" s="312"/>
      <c r="AT356" s="312"/>
      <c r="AU356" s="312"/>
      <c r="AV356" s="312"/>
      <c r="AW356" s="312"/>
      <c r="AX356" s="312"/>
      <c r="AY356" s="312"/>
      <c r="AZ356" s="312"/>
      <c r="BA356" s="332"/>
      <c r="BB356" s="288"/>
      <c r="BC356" s="332"/>
      <c r="BD356" s="332"/>
      <c r="BE356" s="332"/>
      <c r="BF356" s="332"/>
      <c r="BG356" s="332"/>
      <c r="BH356" s="332"/>
      <c r="BI356" s="332"/>
      <c r="BJ356" s="332"/>
      <c r="BK356" s="332"/>
      <c r="BL356" s="332"/>
      <c r="BM356" s="332"/>
      <c r="BN356" s="332"/>
      <c r="BO356" s="332"/>
      <c r="BP356" s="332"/>
      <c r="BQ356" s="332"/>
      <c r="BR356" s="332"/>
      <c r="BS356" s="332"/>
      <c r="BT356" s="332"/>
      <c r="BU356" s="332"/>
      <c r="BV356" s="332"/>
      <c r="BW356" s="312"/>
      <c r="BX356" s="312"/>
      <c r="BY356" s="312"/>
      <c r="BZ356" s="312"/>
      <c r="CA356" s="312"/>
      <c r="CB356" s="312"/>
      <c r="CC356" s="312"/>
      <c r="CD356" s="312"/>
      <c r="CE356" s="312"/>
      <c r="CF356" s="312"/>
      <c r="CG356" s="312"/>
      <c r="CH356" s="312"/>
      <c r="CI356" s="312"/>
      <c r="CJ356" s="312"/>
      <c r="CK356" s="312"/>
      <c r="CL356" s="312"/>
      <c r="CM356" s="312"/>
      <c r="CN356" s="312"/>
      <c r="CO356" s="312"/>
      <c r="CP356" s="312"/>
      <c r="CQ356" s="312"/>
      <c r="CR356" s="312"/>
      <c r="CS356" s="312"/>
      <c r="CT356" s="312"/>
      <c r="CU356" s="312"/>
      <c r="CV356" s="312"/>
      <c r="CW356" s="312"/>
      <c r="CX356" s="312"/>
      <c r="CY356" s="312"/>
      <c r="CZ356" s="312"/>
    </row>
    <row r="357" s="284" customFormat="true" ht="15" customHeight="true" x14ac:dyDescent="0.2">
      <c r="B357" s="286"/>
      <c r="W357" s="312"/>
      <c r="X357" s="312"/>
      <c r="Y357" s="312"/>
      <c r="Z357" s="312"/>
      <c r="AA357" s="312"/>
      <c r="AB357" s="312"/>
      <c r="AC357" s="312"/>
      <c r="AD357" s="312"/>
      <c r="AE357" s="312"/>
      <c r="AF357" s="312"/>
      <c r="AG357" s="312"/>
      <c r="AH357" s="312"/>
      <c r="AI357" s="312"/>
      <c r="AJ357" s="312"/>
      <c r="AK357" s="312"/>
      <c r="AL357" s="312"/>
      <c r="AM357" s="312"/>
      <c r="AN357" s="312"/>
      <c r="AO357" s="312"/>
      <c r="AP357" s="312"/>
      <c r="AQ357" s="312"/>
      <c r="AR357" s="312"/>
      <c r="AS357" s="312"/>
      <c r="AT357" s="312"/>
      <c r="AU357" s="312"/>
      <c r="AV357" s="312"/>
      <c r="AW357" s="312"/>
      <c r="AX357" s="312"/>
      <c r="AY357" s="312"/>
      <c r="AZ357" s="312"/>
      <c r="BA357" s="332"/>
      <c r="BB357" s="288"/>
      <c r="BC357" s="332"/>
      <c r="BD357" s="332"/>
      <c r="BE357" s="332"/>
      <c r="BF357" s="332"/>
      <c r="BG357" s="332"/>
      <c r="BH357" s="332"/>
      <c r="BI357" s="332"/>
      <c r="BJ357" s="332"/>
      <c r="BK357" s="332"/>
      <c r="BL357" s="332"/>
      <c r="BM357" s="332"/>
      <c r="BN357" s="332"/>
      <c r="BO357" s="332"/>
      <c r="BP357" s="332"/>
      <c r="BQ357" s="332"/>
      <c r="BR357" s="332"/>
      <c r="BS357" s="332"/>
      <c r="BT357" s="332"/>
      <c r="BU357" s="332"/>
      <c r="BV357" s="332"/>
      <c r="BW357" s="312"/>
      <c r="BX357" s="312"/>
      <c r="BY357" s="312"/>
      <c r="BZ357" s="312"/>
      <c r="CA357" s="312"/>
      <c r="CB357" s="312"/>
      <c r="CC357" s="312"/>
      <c r="CD357" s="312"/>
      <c r="CE357" s="312"/>
      <c r="CF357" s="312"/>
      <c r="CG357" s="312"/>
      <c r="CH357" s="312"/>
      <c r="CI357" s="312"/>
      <c r="CJ357" s="312"/>
      <c r="CK357" s="312"/>
      <c r="CL357" s="312"/>
      <c r="CM357" s="312"/>
      <c r="CN357" s="312"/>
      <c r="CO357" s="312"/>
      <c r="CP357" s="312"/>
      <c r="CQ357" s="312"/>
      <c r="CR357" s="312"/>
      <c r="CS357" s="312"/>
      <c r="CT357" s="312"/>
      <c r="CU357" s="312"/>
      <c r="CV357" s="312"/>
      <c r="CW357" s="312"/>
      <c r="CX357" s="312"/>
      <c r="CY357" s="312"/>
      <c r="CZ357" s="312"/>
    </row>
    <row r="358" s="284" customFormat="true" ht="15" customHeight="true" x14ac:dyDescent="0.2">
      <c r="B358" s="286"/>
      <c r="W358" s="312"/>
      <c r="X358" s="312"/>
      <c r="Y358" s="312"/>
      <c r="Z358" s="312"/>
      <c r="AA358" s="312"/>
      <c r="AB358" s="312"/>
      <c r="AC358" s="312"/>
      <c r="AD358" s="312"/>
      <c r="AE358" s="312"/>
      <c r="AF358" s="312"/>
      <c r="AG358" s="312"/>
      <c r="AH358" s="312"/>
      <c r="AI358" s="312"/>
      <c r="AJ358" s="312"/>
      <c r="AK358" s="312"/>
      <c r="AL358" s="312"/>
      <c r="AM358" s="312"/>
      <c r="AN358" s="312"/>
      <c r="AO358" s="312"/>
      <c r="AP358" s="312"/>
      <c r="AQ358" s="312"/>
      <c r="AR358" s="312"/>
      <c r="AS358" s="312"/>
      <c r="AT358" s="312"/>
      <c r="AU358" s="312"/>
      <c r="AV358" s="312"/>
      <c r="AW358" s="312"/>
      <c r="AX358" s="312"/>
      <c r="AY358" s="312"/>
      <c r="AZ358" s="312"/>
      <c r="BA358" s="332"/>
      <c r="BB358" s="288"/>
      <c r="BC358" s="332"/>
      <c r="BD358" s="332"/>
      <c r="BE358" s="332"/>
      <c r="BF358" s="332"/>
      <c r="BG358" s="332"/>
      <c r="BH358" s="332"/>
      <c r="BI358" s="332"/>
      <c r="BJ358" s="332"/>
      <c r="BK358" s="332"/>
      <c r="BL358" s="332"/>
      <c r="BM358" s="332"/>
      <c r="BN358" s="332"/>
      <c r="BO358" s="332"/>
      <c r="BP358" s="332"/>
      <c r="BQ358" s="332"/>
      <c r="BR358" s="332"/>
      <c r="BS358" s="332"/>
      <c r="BT358" s="332"/>
      <c r="BU358" s="332"/>
      <c r="BV358" s="332"/>
      <c r="BW358" s="312"/>
      <c r="BX358" s="312"/>
      <c r="BY358" s="312"/>
      <c r="BZ358" s="312"/>
      <c r="CA358" s="312"/>
      <c r="CB358" s="312"/>
      <c r="CC358" s="312"/>
      <c r="CD358" s="312"/>
      <c r="CE358" s="312"/>
      <c r="CF358" s="312"/>
      <c r="CG358" s="312"/>
      <c r="CH358" s="312"/>
      <c r="CI358" s="312"/>
      <c r="CJ358" s="312"/>
      <c r="CK358" s="312"/>
      <c r="CL358" s="312"/>
      <c r="CM358" s="312"/>
      <c r="CN358" s="312"/>
      <c r="CO358" s="312"/>
      <c r="CP358" s="312"/>
      <c r="CQ358" s="312"/>
      <c r="CR358" s="312"/>
      <c r="CS358" s="312"/>
      <c r="CT358" s="312"/>
      <c r="CU358" s="312"/>
      <c r="CV358" s="312"/>
      <c r="CW358" s="312"/>
      <c r="CX358" s="312"/>
      <c r="CY358" s="312"/>
      <c r="CZ358" s="312"/>
    </row>
    <row r="359" s="284" customFormat="true" ht="15" customHeight="true" x14ac:dyDescent="0.2">
      <c r="B359" s="286"/>
      <c r="W359" s="312"/>
      <c r="X359" s="312"/>
      <c r="Y359" s="312"/>
      <c r="Z359" s="312"/>
      <c r="AA359" s="312"/>
      <c r="AB359" s="312"/>
      <c r="AC359" s="312"/>
      <c r="AD359" s="312"/>
      <c r="AE359" s="312"/>
      <c r="AF359" s="312"/>
      <c r="AG359" s="312"/>
      <c r="AH359" s="312"/>
      <c r="AI359" s="312"/>
      <c r="AJ359" s="312"/>
      <c r="AK359" s="312"/>
      <c r="AL359" s="312"/>
      <c r="AM359" s="312"/>
      <c r="AN359" s="312"/>
      <c r="AO359" s="312"/>
      <c r="AP359" s="312"/>
      <c r="AQ359" s="312"/>
      <c r="AR359" s="312"/>
      <c r="AS359" s="312"/>
      <c r="AT359" s="312"/>
      <c r="AU359" s="312"/>
      <c r="AV359" s="312"/>
      <c r="AW359" s="312"/>
      <c r="AX359" s="312"/>
      <c r="AY359" s="312"/>
      <c r="AZ359" s="312"/>
      <c r="BA359" s="332"/>
      <c r="BB359" s="288"/>
      <c r="BC359" s="332"/>
      <c r="BD359" s="332"/>
      <c r="BE359" s="332"/>
      <c r="BF359" s="332"/>
      <c r="BG359" s="332"/>
      <c r="BH359" s="332"/>
      <c r="BI359" s="332"/>
      <c r="BJ359" s="332"/>
      <c r="BK359" s="332"/>
      <c r="BL359" s="332"/>
      <c r="BM359" s="332"/>
      <c r="BN359" s="332"/>
      <c r="BO359" s="332"/>
      <c r="BP359" s="332"/>
      <c r="BQ359" s="332"/>
      <c r="BR359" s="332"/>
      <c r="BS359" s="332"/>
      <c r="BT359" s="332"/>
      <c r="BU359" s="332"/>
      <c r="BV359" s="332"/>
      <c r="BW359" s="312"/>
      <c r="BX359" s="312"/>
      <c r="BY359" s="312"/>
      <c r="BZ359" s="312"/>
      <c r="CA359" s="312"/>
      <c r="CB359" s="312"/>
      <c r="CC359" s="312"/>
      <c r="CD359" s="312"/>
      <c r="CE359" s="312"/>
      <c r="CF359" s="312"/>
      <c r="CG359" s="312"/>
      <c r="CH359" s="312"/>
      <c r="CI359" s="312"/>
      <c r="CJ359" s="312"/>
      <c r="CK359" s="312"/>
      <c r="CL359" s="312"/>
      <c r="CM359" s="312"/>
      <c r="CN359" s="312"/>
      <c r="CO359" s="312"/>
      <c r="CP359" s="312"/>
      <c r="CQ359" s="312"/>
      <c r="CR359" s="312"/>
      <c r="CS359" s="312"/>
      <c r="CT359" s="312"/>
      <c r="CU359" s="312"/>
      <c r="CV359" s="312"/>
      <c r="CW359" s="312"/>
      <c r="CX359" s="312"/>
      <c r="CY359" s="312"/>
      <c r="CZ359" s="312"/>
    </row>
    <row r="360" s="284" customFormat="true" ht="15" customHeight="true" x14ac:dyDescent="0.2">
      <c r="B360" s="286"/>
      <c r="W360" s="312"/>
      <c r="X360" s="312"/>
      <c r="Y360" s="312"/>
      <c r="Z360" s="312"/>
      <c r="AA360" s="312"/>
      <c r="AB360" s="312"/>
      <c r="AC360" s="312"/>
      <c r="AD360" s="312"/>
      <c r="AE360" s="312"/>
      <c r="AF360" s="312"/>
      <c r="AG360" s="312"/>
      <c r="AH360" s="312"/>
      <c r="AI360" s="312"/>
      <c r="AJ360" s="312"/>
      <c r="AK360" s="312"/>
      <c r="AL360" s="312"/>
      <c r="AM360" s="312"/>
      <c r="AN360" s="312"/>
      <c r="AO360" s="312"/>
      <c r="AP360" s="312"/>
      <c r="AQ360" s="312"/>
      <c r="AR360" s="312"/>
      <c r="AS360" s="312"/>
      <c r="AT360" s="312"/>
      <c r="AU360" s="312"/>
      <c r="AV360" s="312"/>
      <c r="AW360" s="312"/>
      <c r="AX360" s="312"/>
      <c r="AY360" s="312"/>
      <c r="AZ360" s="312"/>
      <c r="BA360" s="332"/>
      <c r="BB360" s="288"/>
      <c r="BC360" s="332"/>
      <c r="BD360" s="332"/>
      <c r="BE360" s="332"/>
      <c r="BF360" s="332"/>
      <c r="BG360" s="332"/>
      <c r="BH360" s="332"/>
      <c r="BI360" s="332"/>
      <c r="BJ360" s="332"/>
      <c r="BK360" s="332"/>
      <c r="BL360" s="332"/>
      <c r="BM360" s="332"/>
      <c r="BN360" s="332"/>
      <c r="BO360" s="332"/>
      <c r="BP360" s="332"/>
      <c r="BQ360" s="332"/>
      <c r="BR360" s="332"/>
      <c r="BS360" s="332"/>
      <c r="BT360" s="332"/>
      <c r="BU360" s="332"/>
      <c r="BV360" s="332"/>
      <c r="BW360" s="312"/>
      <c r="BX360" s="312"/>
      <c r="BY360" s="312"/>
      <c r="BZ360" s="312"/>
      <c r="CA360" s="312"/>
      <c r="CB360" s="312"/>
      <c r="CC360" s="312"/>
      <c r="CD360" s="312"/>
      <c r="CE360" s="312"/>
      <c r="CF360" s="312"/>
      <c r="CG360" s="312"/>
      <c r="CH360" s="312"/>
      <c r="CI360" s="312"/>
      <c r="CJ360" s="312"/>
      <c r="CK360" s="312"/>
      <c r="CL360" s="312"/>
      <c r="CM360" s="312"/>
      <c r="CN360" s="312"/>
      <c r="CO360" s="312"/>
      <c r="CP360" s="312"/>
      <c r="CQ360" s="312"/>
      <c r="CR360" s="312"/>
      <c r="CS360" s="312"/>
      <c r="CT360" s="312"/>
      <c r="CU360" s="312"/>
      <c r="CV360" s="312"/>
      <c r="CW360" s="312"/>
      <c r="CX360" s="312"/>
      <c r="CY360" s="312"/>
      <c r="CZ360" s="312"/>
    </row>
    <row r="361" s="284" customFormat="true" ht="15" customHeight="true" x14ac:dyDescent="0.2">
      <c r="B361" s="286"/>
      <c r="W361" s="312"/>
      <c r="X361" s="312"/>
      <c r="Y361" s="312"/>
      <c r="Z361" s="312"/>
      <c r="AA361" s="312"/>
      <c r="AB361" s="312"/>
      <c r="AC361" s="312"/>
      <c r="AD361" s="312"/>
      <c r="AE361" s="312"/>
      <c r="AF361" s="312"/>
      <c r="AG361" s="312"/>
      <c r="AH361" s="312"/>
      <c r="AI361" s="312"/>
      <c r="AJ361" s="312"/>
      <c r="AK361" s="312"/>
      <c r="AL361" s="312"/>
      <c r="AM361" s="312"/>
      <c r="AN361" s="312"/>
      <c r="AO361" s="312"/>
      <c r="AP361" s="312"/>
      <c r="AQ361" s="312"/>
      <c r="AR361" s="312"/>
      <c r="AS361" s="312"/>
      <c r="AT361" s="312"/>
      <c r="AU361" s="312"/>
      <c r="AV361" s="312"/>
      <c r="AW361" s="312"/>
      <c r="AX361" s="312"/>
      <c r="AY361" s="312"/>
      <c r="AZ361" s="312"/>
      <c r="BA361" s="332"/>
      <c r="BB361" s="288"/>
      <c r="BC361" s="332"/>
      <c r="BD361" s="332"/>
      <c r="BE361" s="332"/>
      <c r="BF361" s="332"/>
      <c r="BG361" s="332"/>
      <c r="BH361" s="332"/>
      <c r="BI361" s="332"/>
      <c r="BJ361" s="332"/>
      <c r="BK361" s="332"/>
      <c r="BL361" s="332"/>
      <c r="BM361" s="332"/>
      <c r="BN361" s="332"/>
      <c r="BO361" s="332"/>
      <c r="BP361" s="332"/>
      <c r="BQ361" s="332"/>
      <c r="BR361" s="332"/>
      <c r="BS361" s="332"/>
      <c r="BT361" s="332"/>
      <c r="BU361" s="332"/>
      <c r="BV361" s="332"/>
      <c r="BW361" s="312"/>
      <c r="BX361" s="312"/>
      <c r="BY361" s="312"/>
      <c r="BZ361" s="312"/>
      <c r="CA361" s="312"/>
      <c r="CB361" s="312"/>
      <c r="CC361" s="312"/>
      <c r="CD361" s="312"/>
      <c r="CE361" s="312"/>
      <c r="CF361" s="312"/>
      <c r="CG361" s="312"/>
      <c r="CH361" s="312"/>
      <c r="CI361" s="312"/>
      <c r="CJ361" s="312"/>
      <c r="CK361" s="312"/>
      <c r="CL361" s="312"/>
      <c r="CM361" s="312"/>
      <c r="CN361" s="312"/>
      <c r="CO361" s="312"/>
      <c r="CP361" s="312"/>
      <c r="CQ361" s="312"/>
      <c r="CR361" s="312"/>
      <c r="CS361" s="312"/>
      <c r="CT361" s="312"/>
      <c r="CU361" s="312"/>
      <c r="CV361" s="312"/>
      <c r="CW361" s="312"/>
      <c r="CX361" s="312"/>
      <c r="CY361" s="312"/>
      <c r="CZ361" s="312"/>
    </row>
    <row r="362" s="284" customFormat="true" ht="15" customHeight="true" x14ac:dyDescent="0.2">
      <c r="B362" s="286"/>
      <c r="W362" s="312"/>
      <c r="X362" s="312"/>
      <c r="Y362" s="312"/>
      <c r="Z362" s="312"/>
      <c r="AA362" s="312"/>
      <c r="AB362" s="312"/>
      <c r="AC362" s="312"/>
      <c r="AD362" s="312"/>
      <c r="AE362" s="312"/>
      <c r="AF362" s="312"/>
      <c r="AG362" s="312"/>
      <c r="AH362" s="312"/>
      <c r="AI362" s="312"/>
      <c r="AJ362" s="312"/>
      <c r="AK362" s="312"/>
      <c r="AL362" s="312"/>
      <c r="AM362" s="312"/>
      <c r="AN362" s="312"/>
      <c r="AO362" s="312"/>
      <c r="AP362" s="312"/>
      <c r="AQ362" s="312"/>
      <c r="AR362" s="312"/>
      <c r="AS362" s="312"/>
      <c r="AT362" s="312"/>
      <c r="AU362" s="312"/>
      <c r="AV362" s="312"/>
      <c r="AW362" s="312"/>
      <c r="AX362" s="312"/>
      <c r="AY362" s="312"/>
      <c r="AZ362" s="312"/>
      <c r="BA362" s="332"/>
      <c r="BB362" s="288"/>
      <c r="BC362" s="332"/>
      <c r="BD362" s="332"/>
      <c r="BE362" s="332"/>
      <c r="BF362" s="332"/>
      <c r="BG362" s="332"/>
      <c r="BH362" s="332"/>
      <c r="BI362" s="332"/>
      <c r="BJ362" s="332"/>
      <c r="BK362" s="332"/>
      <c r="BL362" s="332"/>
      <c r="BM362" s="332"/>
      <c r="BN362" s="332"/>
      <c r="BO362" s="332"/>
      <c r="BP362" s="332"/>
      <c r="BQ362" s="332"/>
      <c r="BR362" s="332"/>
      <c r="BS362" s="332"/>
      <c r="BT362" s="332"/>
      <c r="BU362" s="332"/>
      <c r="BV362" s="332"/>
      <c r="BW362" s="312"/>
      <c r="BX362" s="312"/>
      <c r="BY362" s="312"/>
      <c r="BZ362" s="312"/>
      <c r="CA362" s="312"/>
      <c r="CB362" s="312"/>
      <c r="CC362" s="312"/>
      <c r="CD362" s="312"/>
      <c r="CE362" s="312"/>
      <c r="CF362" s="312"/>
      <c r="CG362" s="312"/>
      <c r="CH362" s="312"/>
      <c r="CI362" s="312"/>
      <c r="CJ362" s="312"/>
      <c r="CK362" s="312"/>
      <c r="CL362" s="312"/>
      <c r="CM362" s="312"/>
      <c r="CN362" s="312"/>
      <c r="CO362" s="312"/>
      <c r="CP362" s="312"/>
      <c r="CQ362" s="312"/>
      <c r="CR362" s="312"/>
      <c r="CS362" s="312"/>
      <c r="CT362" s="312"/>
      <c r="CU362" s="312"/>
      <c r="CV362" s="312"/>
      <c r="CW362" s="312"/>
      <c r="CX362" s="312"/>
      <c r="CY362" s="312"/>
      <c r="CZ362" s="312"/>
    </row>
    <row r="363" s="284" customFormat="true" ht="15" customHeight="true" x14ac:dyDescent="0.2">
      <c r="B363" s="286"/>
      <c r="W363" s="312"/>
      <c r="X363" s="312"/>
      <c r="Y363" s="312"/>
      <c r="Z363" s="312"/>
      <c r="AA363" s="312"/>
      <c r="AB363" s="312"/>
      <c r="AC363" s="312"/>
      <c r="AD363" s="312"/>
      <c r="AE363" s="312"/>
      <c r="AF363" s="312"/>
      <c r="AG363" s="312"/>
      <c r="AH363" s="312"/>
      <c r="AI363" s="312"/>
      <c r="AJ363" s="312"/>
      <c r="AK363" s="312"/>
      <c r="AL363" s="312"/>
      <c r="AM363" s="312"/>
      <c r="AN363" s="312"/>
      <c r="AO363" s="312"/>
      <c r="AP363" s="312"/>
      <c r="AQ363" s="312"/>
      <c r="AR363" s="312"/>
      <c r="AS363" s="312"/>
      <c r="AT363" s="312"/>
      <c r="AU363" s="312"/>
      <c r="AV363" s="312"/>
      <c r="AW363" s="312"/>
      <c r="AX363" s="312"/>
      <c r="AY363" s="312"/>
      <c r="AZ363" s="312"/>
      <c r="BA363" s="332"/>
      <c r="BB363" s="288"/>
      <c r="BC363" s="332"/>
      <c r="BD363" s="332"/>
      <c r="BE363" s="332"/>
      <c r="BF363" s="332"/>
      <c r="BG363" s="332"/>
      <c r="BH363" s="332"/>
      <c r="BI363" s="332"/>
      <c r="BJ363" s="332"/>
      <c r="BK363" s="332"/>
      <c r="BL363" s="332"/>
      <c r="BM363" s="332"/>
      <c r="BN363" s="332"/>
      <c r="BO363" s="332"/>
      <c r="BP363" s="332"/>
      <c r="BQ363" s="332"/>
      <c r="BR363" s="332"/>
      <c r="BS363" s="332"/>
      <c r="BT363" s="332"/>
      <c r="BU363" s="332"/>
      <c r="BV363" s="332"/>
      <c r="BW363" s="312"/>
      <c r="BX363" s="312"/>
      <c r="BY363" s="312"/>
      <c r="BZ363" s="312"/>
      <c r="CA363" s="312"/>
      <c r="CB363" s="312"/>
      <c r="CC363" s="312"/>
      <c r="CD363" s="312"/>
      <c r="CE363" s="312"/>
      <c r="CF363" s="312"/>
      <c r="CG363" s="312"/>
      <c r="CH363" s="312"/>
      <c r="CI363" s="312"/>
      <c r="CJ363" s="312"/>
      <c r="CK363" s="312"/>
      <c r="CL363" s="312"/>
      <c r="CM363" s="312"/>
      <c r="CN363" s="312"/>
      <c r="CO363" s="312"/>
      <c r="CP363" s="312"/>
      <c r="CQ363" s="312"/>
      <c r="CR363" s="312"/>
      <c r="CS363" s="312"/>
      <c r="CT363" s="312"/>
      <c r="CU363" s="312"/>
      <c r="CV363" s="312"/>
      <c r="CW363" s="312"/>
      <c r="CX363" s="312"/>
      <c r="CY363" s="312"/>
      <c r="CZ363" s="312"/>
    </row>
    <row r="364" s="284" customFormat="true" ht="15" customHeight="true" x14ac:dyDescent="0.2">
      <c r="B364" s="286"/>
      <c r="W364" s="312"/>
      <c r="X364" s="312"/>
      <c r="Y364" s="312"/>
      <c r="Z364" s="312"/>
      <c r="AA364" s="312"/>
      <c r="AB364" s="312"/>
      <c r="AC364" s="312"/>
      <c r="AD364" s="312"/>
      <c r="AE364" s="312"/>
      <c r="AF364" s="312"/>
      <c r="AG364" s="312"/>
      <c r="AH364" s="312"/>
      <c r="AI364" s="312"/>
      <c r="AJ364" s="312"/>
      <c r="AK364" s="312"/>
      <c r="AL364" s="312"/>
      <c r="AM364" s="312"/>
      <c r="AN364" s="312"/>
      <c r="AO364" s="312"/>
      <c r="AP364" s="312"/>
      <c r="AQ364" s="312"/>
      <c r="AR364" s="312"/>
      <c r="AS364" s="312"/>
      <c r="AT364" s="312"/>
      <c r="AU364" s="312"/>
      <c r="AV364" s="312"/>
      <c r="AW364" s="312"/>
      <c r="AX364" s="312"/>
      <c r="AY364" s="312"/>
      <c r="AZ364" s="312"/>
      <c r="BA364" s="332"/>
      <c r="BB364" s="288"/>
      <c r="BC364" s="332"/>
      <c r="BD364" s="332"/>
      <c r="BE364" s="332"/>
      <c r="BF364" s="332"/>
      <c r="BG364" s="332"/>
      <c r="BH364" s="332"/>
      <c r="BI364" s="332"/>
      <c r="BJ364" s="332"/>
      <c r="BK364" s="332"/>
      <c r="BL364" s="332"/>
      <c r="BM364" s="332"/>
      <c r="BN364" s="332"/>
      <c r="BO364" s="332"/>
      <c r="BP364" s="332"/>
      <c r="BQ364" s="332"/>
      <c r="BR364" s="332"/>
      <c r="BS364" s="332"/>
      <c r="BT364" s="332"/>
      <c r="BU364" s="332"/>
      <c r="BV364" s="332"/>
      <c r="BW364" s="312"/>
      <c r="BX364" s="312"/>
      <c r="BY364" s="312"/>
      <c r="BZ364" s="312"/>
      <c r="CA364" s="312"/>
      <c r="CB364" s="312"/>
      <c r="CC364" s="312"/>
      <c r="CD364" s="312"/>
      <c r="CE364" s="312"/>
      <c r="CF364" s="312"/>
      <c r="CG364" s="312"/>
      <c r="CH364" s="312"/>
      <c r="CI364" s="312"/>
      <c r="CJ364" s="312"/>
      <c r="CK364" s="312"/>
      <c r="CL364" s="312"/>
      <c r="CM364" s="312"/>
      <c r="CN364" s="312"/>
      <c r="CO364" s="312"/>
      <c r="CP364" s="312"/>
      <c r="CQ364" s="312"/>
      <c r="CR364" s="312"/>
      <c r="CS364" s="312"/>
      <c r="CT364" s="312"/>
      <c r="CU364" s="312"/>
      <c r="CV364" s="312"/>
      <c r="CW364" s="312"/>
      <c r="CX364" s="312"/>
      <c r="CY364" s="312"/>
      <c r="CZ364" s="312"/>
    </row>
    <row r="365" s="284" customFormat="true" ht="15" customHeight="true" x14ac:dyDescent="0.2">
      <c r="B365" s="286"/>
      <c r="W365" s="312"/>
      <c r="X365" s="312"/>
      <c r="Y365" s="312"/>
      <c r="Z365" s="312"/>
      <c r="AA365" s="312"/>
      <c r="AB365" s="312"/>
      <c r="AC365" s="312"/>
      <c r="AD365" s="312"/>
      <c r="AE365" s="312"/>
      <c r="AF365" s="312"/>
      <c r="AG365" s="312"/>
      <c r="AH365" s="312"/>
      <c r="AI365" s="312"/>
      <c r="AJ365" s="312"/>
      <c r="AK365" s="312"/>
      <c r="AL365" s="312"/>
      <c r="AM365" s="312"/>
      <c r="AN365" s="312"/>
      <c r="AO365" s="312"/>
      <c r="AP365" s="312"/>
      <c r="AQ365" s="312"/>
      <c r="AR365" s="312"/>
      <c r="AS365" s="312"/>
      <c r="AT365" s="312"/>
      <c r="AU365" s="312"/>
      <c r="AV365" s="312"/>
      <c r="AW365" s="312"/>
      <c r="AX365" s="312"/>
      <c r="AY365" s="312"/>
      <c r="AZ365" s="312"/>
      <c r="BA365" s="332"/>
      <c r="BB365" s="288"/>
      <c r="BC365" s="332"/>
      <c r="BD365" s="332"/>
      <c r="BE365" s="332"/>
      <c r="BF365" s="332"/>
      <c r="BG365" s="332"/>
      <c r="BH365" s="332"/>
      <c r="BI365" s="332"/>
      <c r="BJ365" s="332"/>
      <c r="BK365" s="332"/>
      <c r="BL365" s="332"/>
      <c r="BM365" s="332"/>
      <c r="BN365" s="332"/>
      <c r="BO365" s="332"/>
      <c r="BP365" s="332"/>
      <c r="BQ365" s="332"/>
      <c r="BR365" s="332"/>
      <c r="BS365" s="332"/>
      <c r="BT365" s="332"/>
      <c r="BU365" s="332"/>
      <c r="BV365" s="332"/>
      <c r="BW365" s="312"/>
      <c r="BX365" s="312"/>
      <c r="BY365" s="312"/>
      <c r="BZ365" s="312"/>
      <c r="CA365" s="312"/>
      <c r="CB365" s="312"/>
      <c r="CC365" s="312"/>
      <c r="CD365" s="312"/>
      <c r="CE365" s="312"/>
      <c r="CF365" s="312"/>
      <c r="CG365" s="312"/>
      <c r="CH365" s="312"/>
      <c r="CI365" s="312"/>
      <c r="CJ365" s="312"/>
      <c r="CK365" s="312"/>
      <c r="CL365" s="312"/>
      <c r="CM365" s="312"/>
      <c r="CN365" s="312"/>
      <c r="CO365" s="312"/>
      <c r="CP365" s="312"/>
      <c r="CQ365" s="312"/>
      <c r="CR365" s="312"/>
      <c r="CS365" s="312"/>
      <c r="CT365" s="312"/>
      <c r="CU365" s="312"/>
      <c r="CV365" s="312"/>
      <c r="CW365" s="312"/>
      <c r="CX365" s="312"/>
      <c r="CY365" s="312"/>
      <c r="CZ365" s="312"/>
    </row>
    <row r="366" s="284" customFormat="true" ht="15" customHeight="true" x14ac:dyDescent="0.2">
      <c r="B366" s="286"/>
      <c r="W366" s="312"/>
      <c r="X366" s="312"/>
      <c r="Y366" s="312"/>
      <c r="Z366" s="312"/>
      <c r="AA366" s="312"/>
      <c r="AB366" s="312"/>
      <c r="AC366" s="312"/>
      <c r="AD366" s="312"/>
      <c r="AE366" s="312"/>
      <c r="AF366" s="312"/>
      <c r="AG366" s="312"/>
      <c r="AH366" s="312"/>
      <c r="AI366" s="312"/>
      <c r="AJ366" s="312"/>
      <c r="AK366" s="312"/>
      <c r="AL366" s="312"/>
      <c r="AM366" s="312"/>
      <c r="AN366" s="312"/>
      <c r="AO366" s="312"/>
      <c r="AP366" s="312"/>
      <c r="AQ366" s="312"/>
      <c r="AR366" s="312"/>
      <c r="AS366" s="312"/>
      <c r="AT366" s="312"/>
      <c r="AU366" s="312"/>
      <c r="AV366" s="312"/>
      <c r="AW366" s="312"/>
      <c r="AX366" s="312"/>
      <c r="AY366" s="312"/>
      <c r="AZ366" s="312"/>
      <c r="BA366" s="332"/>
      <c r="BB366" s="288"/>
      <c r="BC366" s="332"/>
      <c r="BD366" s="332"/>
      <c r="BE366" s="332"/>
      <c r="BF366" s="332"/>
      <c r="BG366" s="332"/>
      <c r="BH366" s="332"/>
      <c r="BI366" s="332"/>
      <c r="BJ366" s="332"/>
      <c r="BK366" s="332"/>
      <c r="BL366" s="332"/>
      <c r="BM366" s="332"/>
      <c r="BN366" s="332"/>
      <c r="BO366" s="332"/>
      <c r="BP366" s="332"/>
      <c r="BQ366" s="332"/>
      <c r="BR366" s="332"/>
      <c r="BS366" s="332"/>
      <c r="BT366" s="332"/>
      <c r="BU366" s="332"/>
      <c r="BV366" s="332"/>
      <c r="BW366" s="312"/>
      <c r="BX366" s="312"/>
      <c r="BY366" s="312"/>
      <c r="BZ366" s="312"/>
      <c r="CA366" s="312"/>
      <c r="CB366" s="312"/>
      <c r="CC366" s="312"/>
      <c r="CD366" s="312"/>
      <c r="CE366" s="312"/>
      <c r="CF366" s="312"/>
      <c r="CG366" s="312"/>
      <c r="CH366" s="312"/>
      <c r="CI366" s="312"/>
      <c r="CJ366" s="312"/>
      <c r="CK366" s="312"/>
      <c r="CL366" s="312"/>
      <c r="CM366" s="312"/>
      <c r="CN366" s="312"/>
      <c r="CO366" s="312"/>
      <c r="CP366" s="312"/>
      <c r="CQ366" s="312"/>
      <c r="CR366" s="312"/>
      <c r="CS366" s="312"/>
      <c r="CT366" s="312"/>
      <c r="CU366" s="312"/>
      <c r="CV366" s="312"/>
      <c r="CW366" s="312"/>
      <c r="CX366" s="312"/>
      <c r="CY366" s="312"/>
      <c r="CZ366" s="312"/>
    </row>
    <row r="367" s="284" customFormat="true" ht="15" customHeight="true" x14ac:dyDescent="0.2">
      <c r="B367" s="286"/>
      <c r="W367" s="312"/>
      <c r="X367" s="312"/>
      <c r="Y367" s="312"/>
      <c r="Z367" s="312"/>
      <c r="AA367" s="312"/>
      <c r="AB367" s="312"/>
      <c r="AC367" s="312"/>
      <c r="AD367" s="312"/>
      <c r="AE367" s="312"/>
      <c r="AF367" s="312"/>
      <c r="AG367" s="312"/>
      <c r="AH367" s="312"/>
      <c r="AI367" s="312"/>
      <c r="AJ367" s="312"/>
      <c r="AK367" s="312"/>
      <c r="AL367" s="312"/>
      <c r="AM367" s="312"/>
      <c r="AN367" s="312"/>
      <c r="AO367" s="312"/>
      <c r="AP367" s="312"/>
      <c r="AQ367" s="312"/>
      <c r="AR367" s="312"/>
      <c r="AS367" s="312"/>
      <c r="AT367" s="312"/>
      <c r="AU367" s="312"/>
      <c r="AV367" s="312"/>
      <c r="AW367" s="312"/>
      <c r="AX367" s="312"/>
      <c r="AY367" s="312"/>
      <c r="AZ367" s="312"/>
      <c r="BA367" s="332"/>
      <c r="BB367" s="288"/>
      <c r="BC367" s="332"/>
      <c r="BD367" s="332"/>
      <c r="BE367" s="332"/>
      <c r="BF367" s="332"/>
      <c r="BG367" s="332"/>
      <c r="BH367" s="332"/>
      <c r="BI367" s="332"/>
      <c r="BJ367" s="332"/>
      <c r="BK367" s="332"/>
      <c r="BL367" s="332"/>
      <c r="BM367" s="332"/>
      <c r="BN367" s="332"/>
      <c r="BO367" s="332"/>
      <c r="BP367" s="332"/>
      <c r="BQ367" s="332"/>
      <c r="BR367" s="332"/>
      <c r="BS367" s="332"/>
      <c r="BT367" s="332"/>
      <c r="BU367" s="332"/>
      <c r="BV367" s="332"/>
      <c r="BW367" s="312"/>
      <c r="BX367" s="312"/>
      <c r="BY367" s="312"/>
      <c r="BZ367" s="312"/>
      <c r="CA367" s="312"/>
      <c r="CB367" s="312"/>
      <c r="CC367" s="312"/>
      <c r="CD367" s="312"/>
      <c r="CE367" s="312"/>
      <c r="CF367" s="312"/>
      <c r="CG367" s="312"/>
      <c r="CH367" s="312"/>
      <c r="CI367" s="312"/>
      <c r="CJ367" s="312"/>
      <c r="CK367" s="312"/>
      <c r="CL367" s="312"/>
      <c r="CM367" s="312"/>
      <c r="CN367" s="312"/>
      <c r="CO367" s="312"/>
      <c r="CP367" s="312"/>
      <c r="CQ367" s="312"/>
      <c r="CR367" s="312"/>
      <c r="CS367" s="312"/>
      <c r="CT367" s="312"/>
      <c r="CU367" s="312"/>
      <c r="CV367" s="312"/>
      <c r="CW367" s="312"/>
      <c r="CX367" s="312"/>
      <c r="CY367" s="312"/>
      <c r="CZ367" s="312"/>
    </row>
    <row r="368" s="284" customFormat="true" ht="15" customHeight="true" x14ac:dyDescent="0.2">
      <c r="B368" s="286"/>
      <c r="W368" s="312"/>
      <c r="X368" s="312"/>
      <c r="Y368" s="312"/>
      <c r="Z368" s="312"/>
      <c r="AA368" s="312"/>
      <c r="AB368" s="312"/>
      <c r="AC368" s="312"/>
      <c r="AD368" s="312"/>
      <c r="AE368" s="312"/>
      <c r="AF368" s="312"/>
      <c r="AG368" s="312"/>
      <c r="AH368" s="312"/>
      <c r="AI368" s="312"/>
      <c r="AJ368" s="312"/>
      <c r="AK368" s="312"/>
      <c r="AL368" s="312"/>
      <c r="AM368" s="312"/>
      <c r="AN368" s="312"/>
      <c r="AO368" s="312"/>
      <c r="AP368" s="312"/>
      <c r="AQ368" s="312"/>
      <c r="AR368" s="312"/>
      <c r="AS368" s="312"/>
      <c r="AT368" s="312"/>
      <c r="AU368" s="312"/>
      <c r="AV368" s="312"/>
      <c r="AW368" s="312"/>
      <c r="AX368" s="312"/>
      <c r="AY368" s="312"/>
      <c r="AZ368" s="312"/>
      <c r="BA368" s="332"/>
      <c r="BB368" s="288"/>
      <c r="BC368" s="332"/>
      <c r="BD368" s="332"/>
      <c r="BE368" s="332"/>
      <c r="BF368" s="332"/>
      <c r="BG368" s="332"/>
      <c r="BH368" s="332"/>
      <c r="BI368" s="332"/>
      <c r="BJ368" s="332"/>
      <c r="BK368" s="332"/>
      <c r="BL368" s="332"/>
      <c r="BM368" s="332"/>
      <c r="BN368" s="332"/>
      <c r="BO368" s="332"/>
      <c r="BP368" s="332"/>
      <c r="BQ368" s="332"/>
      <c r="BR368" s="332"/>
      <c r="BS368" s="332"/>
      <c r="BT368" s="332"/>
      <c r="BU368" s="332"/>
      <c r="BV368" s="332"/>
      <c r="BW368" s="312"/>
      <c r="BX368" s="312"/>
      <c r="BY368" s="312"/>
      <c r="BZ368" s="312"/>
      <c r="CA368" s="312"/>
      <c r="CB368" s="312"/>
      <c r="CC368" s="312"/>
      <c r="CD368" s="312"/>
      <c r="CE368" s="312"/>
      <c r="CF368" s="312"/>
      <c r="CG368" s="312"/>
      <c r="CH368" s="312"/>
      <c r="CI368" s="312"/>
      <c r="CJ368" s="312"/>
      <c r="CK368" s="312"/>
      <c r="CL368" s="312"/>
      <c r="CM368" s="312"/>
      <c r="CN368" s="312"/>
      <c r="CO368" s="312"/>
      <c r="CP368" s="312"/>
      <c r="CQ368" s="312"/>
      <c r="CR368" s="312"/>
      <c r="CS368" s="312"/>
      <c r="CT368" s="312"/>
      <c r="CU368" s="312"/>
      <c r="CV368" s="312"/>
      <c r="CW368" s="312"/>
      <c r="CX368" s="312"/>
      <c r="CY368" s="312"/>
      <c r="CZ368" s="312"/>
    </row>
    <row r="369" s="284" customFormat="true" ht="15" customHeight="true" x14ac:dyDescent="0.2">
      <c r="B369" s="286"/>
      <c r="W369" s="312"/>
      <c r="X369" s="312"/>
      <c r="Y369" s="312"/>
      <c r="Z369" s="312"/>
      <c r="AA369" s="312"/>
      <c r="AB369" s="312"/>
      <c r="AC369" s="312"/>
      <c r="AD369" s="312"/>
      <c r="AE369" s="312"/>
      <c r="AF369" s="312"/>
      <c r="AG369" s="312"/>
      <c r="AH369" s="312"/>
      <c r="AI369" s="312"/>
      <c r="AJ369" s="312"/>
      <c r="AK369" s="312"/>
      <c r="AL369" s="312"/>
      <c r="AM369" s="312"/>
      <c r="AN369" s="312"/>
      <c r="AO369" s="312"/>
      <c r="AP369" s="312"/>
      <c r="AQ369" s="312"/>
      <c r="AR369" s="312"/>
      <c r="AS369" s="312"/>
      <c r="AT369" s="312"/>
      <c r="AU369" s="312"/>
      <c r="AV369" s="312"/>
      <c r="AW369" s="312"/>
      <c r="AX369" s="312"/>
      <c r="AY369" s="312"/>
      <c r="AZ369" s="312"/>
      <c r="BA369" s="332"/>
      <c r="BB369" s="288"/>
      <c r="BC369" s="332"/>
      <c r="BD369" s="332"/>
      <c r="BE369" s="332"/>
      <c r="BF369" s="332"/>
      <c r="BG369" s="332"/>
      <c r="BH369" s="332"/>
      <c r="BI369" s="332"/>
      <c r="BJ369" s="332"/>
      <c r="BK369" s="332"/>
      <c r="BL369" s="332"/>
      <c r="BM369" s="332"/>
      <c r="BN369" s="332"/>
      <c r="BO369" s="332"/>
      <c r="BP369" s="332"/>
      <c r="BQ369" s="332"/>
      <c r="BR369" s="332"/>
      <c r="BS369" s="332"/>
      <c r="BT369" s="332"/>
      <c r="BU369" s="332"/>
      <c r="BV369" s="332"/>
      <c r="BW369" s="312"/>
      <c r="BX369" s="312"/>
      <c r="BY369" s="312"/>
      <c r="BZ369" s="312"/>
      <c r="CA369" s="312"/>
      <c r="CB369" s="312"/>
      <c r="CC369" s="312"/>
      <c r="CD369" s="312"/>
      <c r="CE369" s="312"/>
      <c r="CF369" s="312"/>
      <c r="CG369" s="312"/>
      <c r="CH369" s="312"/>
      <c r="CI369" s="312"/>
      <c r="CJ369" s="312"/>
      <c r="CK369" s="312"/>
      <c r="CL369" s="312"/>
      <c r="CM369" s="312"/>
      <c r="CN369" s="312"/>
      <c r="CO369" s="312"/>
      <c r="CP369" s="312"/>
      <c r="CQ369" s="312"/>
      <c r="CR369" s="312"/>
      <c r="CS369" s="312"/>
      <c r="CT369" s="312"/>
      <c r="CU369" s="312"/>
      <c r="CV369" s="312"/>
      <c r="CW369" s="312"/>
      <c r="CX369" s="312"/>
      <c r="CY369" s="312"/>
      <c r="CZ369" s="312"/>
    </row>
    <row r="370" s="284" customFormat="true" ht="15" customHeight="true" x14ac:dyDescent="0.2">
      <c r="B370" s="286"/>
      <c r="W370" s="312"/>
      <c r="X370" s="312"/>
      <c r="Y370" s="312"/>
      <c r="Z370" s="312"/>
      <c r="AA370" s="312"/>
      <c r="AB370" s="312"/>
      <c r="AC370" s="312"/>
      <c r="AD370" s="312"/>
      <c r="AE370" s="312"/>
      <c r="AF370" s="312"/>
      <c r="AG370" s="312"/>
      <c r="AH370" s="312"/>
      <c r="AI370" s="312"/>
      <c r="AJ370" s="312"/>
      <c r="AK370" s="312"/>
      <c r="AL370" s="312"/>
      <c r="AM370" s="312"/>
      <c r="AN370" s="312"/>
      <c r="AO370" s="312"/>
      <c r="AP370" s="312"/>
      <c r="AQ370" s="312"/>
      <c r="AR370" s="312"/>
      <c r="AS370" s="312"/>
      <c r="AT370" s="312"/>
      <c r="AU370" s="312"/>
      <c r="AV370" s="312"/>
      <c r="AW370" s="312"/>
      <c r="AX370" s="312"/>
      <c r="AY370" s="312"/>
      <c r="AZ370" s="312"/>
      <c r="BA370" s="332"/>
      <c r="BB370" s="288"/>
      <c r="BC370" s="332"/>
      <c r="BD370" s="332"/>
      <c r="BE370" s="332"/>
      <c r="BF370" s="332"/>
      <c r="BG370" s="332"/>
      <c r="BH370" s="332"/>
      <c r="BI370" s="332"/>
      <c r="BJ370" s="332"/>
      <c r="BK370" s="332"/>
      <c r="BL370" s="332"/>
      <c r="BM370" s="332"/>
      <c r="BN370" s="332"/>
      <c r="BO370" s="332"/>
      <c r="BP370" s="332"/>
      <c r="BQ370" s="332"/>
      <c r="BR370" s="332"/>
      <c r="BS370" s="332"/>
      <c r="BT370" s="332"/>
      <c r="BU370" s="332"/>
      <c r="BV370" s="332"/>
      <c r="BW370" s="312"/>
      <c r="BX370" s="312"/>
      <c r="BY370" s="312"/>
      <c r="BZ370" s="312"/>
      <c r="CA370" s="312"/>
      <c r="CB370" s="312"/>
      <c r="CC370" s="312"/>
      <c r="CD370" s="312"/>
      <c r="CE370" s="312"/>
      <c r="CF370" s="312"/>
      <c r="CG370" s="312"/>
      <c r="CH370" s="312"/>
      <c r="CI370" s="312"/>
      <c r="CJ370" s="312"/>
      <c r="CK370" s="312"/>
      <c r="CL370" s="312"/>
      <c r="CM370" s="312"/>
      <c r="CN370" s="312"/>
      <c r="CO370" s="312"/>
      <c r="CP370" s="312"/>
      <c r="CQ370" s="312"/>
      <c r="CR370" s="312"/>
      <c r="CS370" s="312"/>
      <c r="CT370" s="312"/>
      <c r="CU370" s="312"/>
      <c r="CV370" s="312"/>
      <c r="CW370" s="312"/>
      <c r="CX370" s="312"/>
      <c r="CY370" s="312"/>
      <c r="CZ370" s="312"/>
    </row>
    <row r="371" s="284" customFormat="true" ht="15" customHeight="true" x14ac:dyDescent="0.2">
      <c r="B371" s="286"/>
      <c r="W371" s="312"/>
      <c r="X371" s="312"/>
      <c r="Y371" s="312"/>
      <c r="Z371" s="312"/>
      <c r="AA371" s="312"/>
      <c r="AB371" s="312"/>
      <c r="AC371" s="312"/>
      <c r="AD371" s="312"/>
      <c r="AE371" s="312"/>
      <c r="AF371" s="312"/>
      <c r="AG371" s="312"/>
      <c r="AH371" s="312"/>
      <c r="AI371" s="312"/>
      <c r="AJ371" s="312"/>
      <c r="AK371" s="312"/>
      <c r="AL371" s="312"/>
      <c r="AM371" s="312"/>
      <c r="AN371" s="312"/>
      <c r="AO371" s="312"/>
      <c r="AP371" s="312"/>
      <c r="AQ371" s="312"/>
      <c r="AR371" s="312"/>
      <c r="AS371" s="312"/>
      <c r="AT371" s="312"/>
      <c r="AU371" s="312"/>
      <c r="AV371" s="312"/>
      <c r="AW371" s="312"/>
      <c r="AX371" s="312"/>
      <c r="AY371" s="312"/>
      <c r="AZ371" s="312"/>
      <c r="BA371" s="332"/>
      <c r="BB371" s="288"/>
      <c r="BC371" s="332"/>
      <c r="BD371" s="332"/>
      <c r="BE371" s="332"/>
      <c r="BF371" s="332"/>
      <c r="BG371" s="332"/>
      <c r="BH371" s="332"/>
      <c r="BI371" s="332"/>
      <c r="BJ371" s="332"/>
      <c r="BK371" s="332"/>
      <c r="BL371" s="332"/>
      <c r="BM371" s="332"/>
      <c r="BN371" s="332"/>
      <c r="BO371" s="332"/>
      <c r="BP371" s="332"/>
      <c r="BQ371" s="332"/>
      <c r="BR371" s="332"/>
      <c r="BS371" s="332"/>
      <c r="BT371" s="332"/>
      <c r="BU371" s="332"/>
      <c r="BV371" s="332"/>
      <c r="BW371" s="312"/>
      <c r="BX371" s="312"/>
      <c r="BY371" s="312"/>
      <c r="BZ371" s="312"/>
      <c r="CA371" s="312"/>
      <c r="CB371" s="312"/>
      <c r="CC371" s="312"/>
      <c r="CD371" s="312"/>
      <c r="CE371" s="312"/>
      <c r="CF371" s="312"/>
      <c r="CG371" s="312"/>
      <c r="CH371" s="312"/>
      <c r="CI371" s="312"/>
      <c r="CJ371" s="312"/>
      <c r="CK371" s="312"/>
      <c r="CL371" s="312"/>
      <c r="CM371" s="312"/>
      <c r="CN371" s="312"/>
      <c r="CO371" s="312"/>
      <c r="CP371" s="312"/>
      <c r="CQ371" s="312"/>
      <c r="CR371" s="312"/>
      <c r="CS371" s="312"/>
      <c r="CT371" s="312"/>
      <c r="CU371" s="312"/>
      <c r="CV371" s="312"/>
      <c r="CW371" s="312"/>
      <c r="CX371" s="312"/>
      <c r="CY371" s="312"/>
      <c r="CZ371" s="312"/>
    </row>
    <row r="372" s="284" customFormat="true" ht="15" customHeight="true" x14ac:dyDescent="0.2">
      <c r="B372" s="286"/>
      <c r="W372" s="312"/>
      <c r="X372" s="312"/>
      <c r="Y372" s="312"/>
      <c r="Z372" s="312"/>
      <c r="AA372" s="312"/>
      <c r="AB372" s="312"/>
      <c r="AC372" s="312"/>
      <c r="AD372" s="312"/>
      <c r="AE372" s="312"/>
      <c r="AF372" s="312"/>
      <c r="AG372" s="312"/>
      <c r="AH372" s="312"/>
      <c r="AI372" s="312"/>
      <c r="AJ372" s="312"/>
      <c r="AK372" s="312"/>
      <c r="AL372" s="312"/>
      <c r="AM372" s="312"/>
      <c r="AN372" s="312"/>
      <c r="AO372" s="312"/>
      <c r="AP372" s="312"/>
      <c r="AQ372" s="312"/>
      <c r="AR372" s="312"/>
      <c r="AS372" s="312"/>
      <c r="AT372" s="312"/>
      <c r="AU372" s="312"/>
      <c r="AV372" s="312"/>
      <c r="AW372" s="312"/>
      <c r="AX372" s="312"/>
      <c r="AY372" s="312"/>
      <c r="AZ372" s="312"/>
      <c r="BA372" s="332"/>
      <c r="BB372" s="288"/>
      <c r="BC372" s="332"/>
      <c r="BD372" s="332"/>
      <c r="BE372" s="332"/>
      <c r="BF372" s="332"/>
      <c r="BG372" s="332"/>
      <c r="BH372" s="332"/>
      <c r="BI372" s="332"/>
      <c r="BJ372" s="332"/>
      <c r="BK372" s="332"/>
      <c r="BL372" s="332"/>
      <c r="BM372" s="332"/>
      <c r="BN372" s="332"/>
      <c r="BO372" s="332"/>
      <c r="BP372" s="332"/>
      <c r="BQ372" s="332"/>
      <c r="BR372" s="332"/>
      <c r="BS372" s="332"/>
      <c r="BT372" s="332"/>
      <c r="BU372" s="332"/>
      <c r="BV372" s="332"/>
      <c r="BW372" s="312"/>
      <c r="BX372" s="312"/>
      <c r="BY372" s="312"/>
      <c r="BZ372" s="312"/>
      <c r="CA372" s="312"/>
      <c r="CB372" s="312"/>
      <c r="CC372" s="312"/>
      <c r="CD372" s="312"/>
      <c r="CE372" s="312"/>
      <c r="CF372" s="312"/>
      <c r="CG372" s="312"/>
      <c r="CH372" s="312"/>
      <c r="CI372" s="312"/>
      <c r="CJ372" s="312"/>
      <c r="CK372" s="312"/>
      <c r="CL372" s="312"/>
      <c r="CM372" s="312"/>
      <c r="CN372" s="312"/>
      <c r="CO372" s="312"/>
      <c r="CP372" s="312"/>
      <c r="CQ372" s="312"/>
      <c r="CR372" s="312"/>
      <c r="CS372" s="312"/>
      <c r="CT372" s="312"/>
      <c r="CU372" s="312"/>
      <c r="CV372" s="312"/>
      <c r="CW372" s="312"/>
      <c r="CX372" s="312"/>
      <c r="CY372" s="312"/>
      <c r="CZ372" s="312"/>
    </row>
    <row r="373" s="284" customFormat="true" ht="15" customHeight="true" x14ac:dyDescent="0.2">
      <c r="B373" s="286"/>
      <c r="W373" s="312"/>
      <c r="X373" s="312"/>
      <c r="Y373" s="312"/>
      <c r="Z373" s="312"/>
      <c r="AA373" s="312"/>
      <c r="AB373" s="312"/>
      <c r="AC373" s="312"/>
      <c r="AD373" s="312"/>
      <c r="AE373" s="312"/>
      <c r="AF373" s="312"/>
      <c r="AG373" s="312"/>
      <c r="AH373" s="312"/>
      <c r="AI373" s="312"/>
      <c r="AJ373" s="312"/>
      <c r="AK373" s="312"/>
      <c r="AL373" s="312"/>
      <c r="AM373" s="312"/>
      <c r="AN373" s="312"/>
      <c r="AO373" s="312"/>
      <c r="AP373" s="312"/>
      <c r="AQ373" s="312"/>
      <c r="AR373" s="312"/>
      <c r="AS373" s="312"/>
      <c r="AT373" s="312"/>
      <c r="AU373" s="312"/>
      <c r="AV373" s="312"/>
      <c r="AW373" s="312"/>
      <c r="AX373" s="312"/>
      <c r="AY373" s="312"/>
      <c r="AZ373" s="312"/>
      <c r="BA373" s="332"/>
      <c r="BB373" s="288"/>
      <c r="BC373" s="332"/>
      <c r="BD373" s="332"/>
      <c r="BE373" s="332"/>
      <c r="BF373" s="332"/>
      <c r="BG373" s="332"/>
      <c r="BH373" s="332"/>
      <c r="BI373" s="332"/>
      <c r="BJ373" s="332"/>
      <c r="BK373" s="332"/>
      <c r="BL373" s="332"/>
      <c r="BM373" s="332"/>
      <c r="BN373" s="332"/>
      <c r="BO373" s="332"/>
      <c r="BP373" s="332"/>
      <c r="BQ373" s="332"/>
      <c r="BR373" s="332"/>
      <c r="BS373" s="332"/>
      <c r="BT373" s="332"/>
      <c r="BU373" s="332"/>
      <c r="BV373" s="332"/>
      <c r="BW373" s="312"/>
      <c r="BX373" s="312"/>
      <c r="BY373" s="312"/>
      <c r="BZ373" s="312"/>
      <c r="CA373" s="312"/>
      <c r="CB373" s="312"/>
      <c r="CC373" s="312"/>
      <c r="CD373" s="312"/>
      <c r="CE373" s="312"/>
      <c r="CF373" s="312"/>
      <c r="CG373" s="312"/>
      <c r="CH373" s="312"/>
      <c r="CI373" s="312"/>
      <c r="CJ373" s="312"/>
      <c r="CK373" s="312"/>
      <c r="CL373" s="312"/>
      <c r="CM373" s="312"/>
      <c r="CN373" s="312"/>
      <c r="CO373" s="312"/>
      <c r="CP373" s="312"/>
      <c r="CQ373" s="312"/>
      <c r="CR373" s="312"/>
      <c r="CS373" s="312"/>
      <c r="CT373" s="312"/>
      <c r="CU373" s="312"/>
      <c r="CV373" s="312"/>
      <c r="CW373" s="312"/>
      <c r="CX373" s="312"/>
      <c r="CY373" s="312"/>
      <c r="CZ373" s="312"/>
    </row>
    <row r="374" s="284" customFormat="true" ht="15" customHeight="true" x14ac:dyDescent="0.2">
      <c r="B374" s="286"/>
      <c r="W374" s="312"/>
      <c r="X374" s="312"/>
      <c r="Y374" s="312"/>
      <c r="Z374" s="312"/>
      <c r="AA374" s="312"/>
      <c r="AB374" s="312"/>
      <c r="AC374" s="312"/>
      <c r="AD374" s="312"/>
      <c r="AE374" s="312"/>
      <c r="AF374" s="312"/>
      <c r="AG374" s="312"/>
      <c r="AH374" s="312"/>
      <c r="AI374" s="312"/>
      <c r="AJ374" s="312"/>
      <c r="AK374" s="312"/>
      <c r="AL374" s="312"/>
      <c r="AM374" s="312"/>
      <c r="AN374" s="312"/>
      <c r="AO374" s="312"/>
      <c r="AP374" s="312"/>
      <c r="AQ374" s="312"/>
      <c r="AR374" s="312"/>
      <c r="AS374" s="312"/>
      <c r="AT374" s="312"/>
      <c r="AU374" s="312"/>
      <c r="AV374" s="312"/>
      <c r="AW374" s="312"/>
      <c r="AX374" s="312"/>
      <c r="AY374" s="312"/>
      <c r="AZ374" s="312"/>
      <c r="BA374" s="332"/>
      <c r="BB374" s="288"/>
      <c r="BC374" s="332"/>
      <c r="BD374" s="332"/>
      <c r="BE374" s="332"/>
      <c r="BF374" s="332"/>
      <c r="BG374" s="332"/>
      <c r="BH374" s="332"/>
      <c r="BI374" s="332"/>
      <c r="BJ374" s="332"/>
      <c r="BK374" s="332"/>
      <c r="BL374" s="332"/>
      <c r="BM374" s="332"/>
      <c r="BN374" s="332"/>
      <c r="BO374" s="332"/>
      <c r="BP374" s="332"/>
      <c r="BQ374" s="332"/>
      <c r="BR374" s="332"/>
      <c r="BS374" s="332"/>
      <c r="BT374" s="332"/>
      <c r="BU374" s="332"/>
      <c r="BV374" s="332"/>
      <c r="BW374" s="312"/>
      <c r="BX374" s="312"/>
      <c r="BY374" s="312"/>
      <c r="BZ374" s="312"/>
      <c r="CA374" s="312"/>
      <c r="CB374" s="312"/>
      <c r="CC374" s="312"/>
      <c r="CD374" s="312"/>
      <c r="CE374" s="312"/>
      <c r="CF374" s="312"/>
      <c r="CG374" s="312"/>
      <c r="CH374" s="312"/>
      <c r="CI374" s="312"/>
      <c r="CJ374" s="312"/>
      <c r="CK374" s="312"/>
      <c r="CL374" s="312"/>
      <c r="CM374" s="312"/>
      <c r="CN374" s="312"/>
      <c r="CO374" s="312"/>
      <c r="CP374" s="312"/>
      <c r="CQ374" s="312"/>
      <c r="CR374" s="312"/>
      <c r="CS374" s="312"/>
      <c r="CT374" s="312"/>
      <c r="CU374" s="312"/>
      <c r="CV374" s="312"/>
      <c r="CW374" s="312"/>
      <c r="CX374" s="312"/>
      <c r="CY374" s="312"/>
      <c r="CZ374" s="312"/>
    </row>
    <row r="375" s="284" customFormat="true" ht="15" customHeight="true" x14ac:dyDescent="0.2">
      <c r="B375" s="286"/>
      <c r="W375" s="312"/>
      <c r="X375" s="312"/>
      <c r="Y375" s="312"/>
      <c r="Z375" s="312"/>
      <c r="AA375" s="312"/>
      <c r="AB375" s="312"/>
      <c r="AC375" s="312"/>
      <c r="AD375" s="312"/>
      <c r="AE375" s="312"/>
      <c r="AF375" s="312"/>
      <c r="AG375" s="312"/>
      <c r="AH375" s="312"/>
      <c r="AI375" s="312"/>
      <c r="AJ375" s="312"/>
      <c r="AK375" s="312"/>
      <c r="AL375" s="312"/>
      <c r="AM375" s="312"/>
      <c r="AN375" s="312"/>
      <c r="AO375" s="312"/>
      <c r="AP375" s="312"/>
      <c r="AQ375" s="312"/>
      <c r="AR375" s="312"/>
      <c r="AS375" s="312"/>
      <c r="AT375" s="312"/>
      <c r="AU375" s="312"/>
      <c r="AV375" s="312"/>
      <c r="AW375" s="312"/>
      <c r="AX375" s="312"/>
      <c r="AY375" s="312"/>
      <c r="AZ375" s="312"/>
      <c r="BA375" s="285"/>
      <c r="BB375" s="283"/>
      <c r="BC375" s="283"/>
      <c r="BD375" s="283"/>
      <c r="BE375" s="283"/>
      <c r="BF375" s="283"/>
      <c r="BG375" s="283"/>
      <c r="BH375" s="283"/>
      <c r="BI375" s="283"/>
      <c r="BJ375" s="283"/>
      <c r="BK375" s="283"/>
      <c r="BL375" s="283"/>
      <c r="BM375" s="283"/>
      <c r="BN375" s="283"/>
      <c r="BO375" s="283"/>
      <c r="BP375" s="283"/>
      <c r="BQ375" s="283"/>
      <c r="BR375" s="283"/>
      <c r="BS375" s="283"/>
      <c r="BT375" s="283"/>
      <c r="BU375" s="283"/>
      <c r="BV375" s="285"/>
      <c r="BW375" s="311"/>
      <c r="BX375" s="311"/>
      <c r="BY375" s="311"/>
      <c r="BZ375" s="311"/>
      <c r="CA375" s="311"/>
      <c r="CB375" s="311"/>
      <c r="CC375" s="311"/>
      <c r="CD375" s="311"/>
      <c r="CE375" s="311"/>
      <c r="CF375" s="311"/>
      <c r="CG375" s="311"/>
      <c r="CH375" s="311"/>
      <c r="CI375" s="311"/>
      <c r="CJ375" s="311"/>
      <c r="CK375" s="311"/>
      <c r="CL375" s="311"/>
      <c r="CM375" s="311"/>
      <c r="CN375" s="311"/>
      <c r="CO375" s="311"/>
      <c r="CP375" s="311"/>
      <c r="CQ375" s="311"/>
      <c r="CR375" s="311"/>
      <c r="CS375" s="311"/>
      <c r="CT375" s="311"/>
      <c r="CU375" s="311"/>
      <c r="CV375" s="311"/>
      <c r="CW375" s="311"/>
      <c r="CX375" s="311"/>
      <c r="CY375" s="311"/>
      <c r="CZ375" s="311"/>
    </row>
    <row r="376" s="284" customFormat="true" ht="15" customHeight="true" x14ac:dyDescent="0.2">
      <c r="B376" s="286"/>
      <c r="W376" s="312"/>
      <c r="X376" s="312"/>
      <c r="Y376" s="312"/>
      <c r="Z376" s="312"/>
      <c r="AA376" s="312"/>
      <c r="AB376" s="312"/>
      <c r="AC376" s="312"/>
      <c r="AD376" s="312"/>
      <c r="AE376" s="312"/>
      <c r="AF376" s="312"/>
      <c r="AG376" s="312"/>
      <c r="AH376" s="312"/>
      <c r="AI376" s="312"/>
      <c r="AJ376" s="312"/>
      <c r="AK376" s="312"/>
      <c r="AL376" s="312"/>
      <c r="AM376" s="312"/>
      <c r="AN376" s="312"/>
      <c r="AO376" s="312"/>
      <c r="AP376" s="312"/>
      <c r="AQ376" s="312"/>
      <c r="AR376" s="312"/>
      <c r="AS376" s="312"/>
      <c r="AT376" s="312"/>
      <c r="AU376" s="312"/>
      <c r="AV376" s="312"/>
      <c r="AW376" s="312"/>
      <c r="AX376" s="312"/>
      <c r="AY376" s="312"/>
      <c r="AZ376" s="312"/>
      <c r="BA376" s="285"/>
      <c r="BB376" s="283"/>
      <c r="BC376" s="283"/>
      <c r="BD376" s="283"/>
      <c r="BE376" s="283"/>
      <c r="BF376" s="283"/>
      <c r="BG376" s="283"/>
      <c r="BH376" s="283"/>
      <c r="BI376" s="283"/>
      <c r="BJ376" s="283"/>
      <c r="BK376" s="283"/>
      <c r="BL376" s="283"/>
      <c r="BM376" s="283"/>
      <c r="BN376" s="283"/>
      <c r="BO376" s="283"/>
      <c r="BP376" s="283"/>
      <c r="BQ376" s="283"/>
      <c r="BR376" s="283"/>
      <c r="BS376" s="283"/>
      <c r="BT376" s="283"/>
      <c r="BU376" s="283"/>
      <c r="BV376" s="285"/>
      <c r="BW376" s="311"/>
      <c r="BX376" s="311"/>
      <c r="BY376" s="311"/>
      <c r="BZ376" s="311"/>
      <c r="CA376" s="311"/>
      <c r="CB376" s="311"/>
      <c r="CC376" s="311"/>
      <c r="CD376" s="311"/>
      <c r="CE376" s="311"/>
      <c r="CF376" s="311"/>
      <c r="CG376" s="311"/>
      <c r="CH376" s="311"/>
      <c r="CI376" s="311"/>
      <c r="CJ376" s="311"/>
      <c r="CK376" s="311"/>
      <c r="CL376" s="311"/>
      <c r="CM376" s="311"/>
      <c r="CN376" s="311"/>
      <c r="CO376" s="311"/>
      <c r="CP376" s="311"/>
      <c r="CQ376" s="311"/>
      <c r="CR376" s="311"/>
      <c r="CS376" s="311"/>
      <c r="CT376" s="311"/>
      <c r="CU376" s="311"/>
      <c r="CV376" s="311"/>
      <c r="CW376" s="311"/>
      <c r="CX376" s="311"/>
      <c r="CY376" s="311"/>
      <c r="CZ376" s="311"/>
    </row>
    <row r="377" s="284" customFormat="true" ht="15" customHeight="true" x14ac:dyDescent="0.2">
      <c r="B377" s="286"/>
      <c r="W377" s="312"/>
      <c r="X377" s="312"/>
      <c r="Y377" s="312"/>
      <c r="Z377" s="312"/>
      <c r="AA377" s="312"/>
      <c r="AB377" s="312"/>
      <c r="AC377" s="312"/>
      <c r="AD377" s="312"/>
      <c r="AE377" s="312"/>
      <c r="AF377" s="312"/>
      <c r="AG377" s="312"/>
      <c r="AH377" s="312"/>
      <c r="AI377" s="312"/>
      <c r="AJ377" s="312"/>
      <c r="AK377" s="312"/>
      <c r="AL377" s="312"/>
      <c r="AM377" s="312"/>
      <c r="AN377" s="312"/>
      <c r="AO377" s="312"/>
      <c r="AP377" s="312"/>
      <c r="AQ377" s="312"/>
      <c r="AR377" s="312"/>
      <c r="AS377" s="312"/>
      <c r="AT377" s="312"/>
      <c r="AU377" s="312"/>
      <c r="AV377" s="312"/>
      <c r="AW377" s="312"/>
      <c r="AX377" s="312"/>
      <c r="AY377" s="312"/>
      <c r="AZ377" s="312"/>
      <c r="BA377" s="285"/>
      <c r="BB377" s="283"/>
      <c r="BC377" s="283"/>
      <c r="BD377" s="283"/>
      <c r="BE377" s="283"/>
      <c r="BF377" s="283"/>
      <c r="BG377" s="283"/>
      <c r="BH377" s="283"/>
      <c r="BI377" s="283"/>
      <c r="BJ377" s="283"/>
      <c r="BK377" s="283"/>
      <c r="BL377" s="283"/>
      <c r="BM377" s="283"/>
      <c r="BN377" s="283"/>
      <c r="BO377" s="283"/>
      <c r="BP377" s="283"/>
      <c r="BQ377" s="283"/>
      <c r="BR377" s="283"/>
      <c r="BS377" s="283"/>
      <c r="BT377" s="283"/>
      <c r="BU377" s="283"/>
      <c r="BV377" s="285"/>
      <c r="BW377" s="311"/>
      <c r="BX377" s="311"/>
      <c r="BY377" s="311"/>
      <c r="BZ377" s="311"/>
      <c r="CA377" s="311"/>
      <c r="CB377" s="311"/>
      <c r="CC377" s="311"/>
      <c r="CD377" s="311"/>
      <c r="CE377" s="311"/>
      <c r="CF377" s="311"/>
      <c r="CG377" s="311"/>
      <c r="CH377" s="311"/>
      <c r="CI377" s="311"/>
      <c r="CJ377" s="311"/>
      <c r="CK377" s="311"/>
      <c r="CL377" s="311"/>
      <c r="CM377" s="311"/>
      <c r="CN377" s="311"/>
      <c r="CO377" s="311"/>
      <c r="CP377" s="311"/>
      <c r="CQ377" s="311"/>
      <c r="CR377" s="311"/>
      <c r="CS377" s="311"/>
      <c r="CT377" s="311"/>
      <c r="CU377" s="311"/>
      <c r="CV377" s="311"/>
      <c r="CW377" s="311"/>
      <c r="CX377" s="311"/>
      <c r="CY377" s="311"/>
      <c r="CZ377" s="311"/>
    </row>
    <row r="378" s="284" customFormat="true" ht="15" customHeight="true" x14ac:dyDescent="0.2">
      <c r="B378" s="286"/>
      <c r="W378" s="312"/>
      <c r="X378" s="312"/>
      <c r="Y378" s="312"/>
      <c r="Z378" s="312"/>
      <c r="AA378" s="312"/>
      <c r="AB378" s="312"/>
      <c r="AC378" s="312"/>
      <c r="AD378" s="312"/>
      <c r="AE378" s="312"/>
      <c r="AF378" s="312"/>
      <c r="AG378" s="312"/>
      <c r="AH378" s="312"/>
      <c r="AI378" s="312"/>
      <c r="AJ378" s="312"/>
      <c r="AK378" s="312"/>
      <c r="AL378" s="312"/>
      <c r="AM378" s="312"/>
      <c r="AN378" s="312"/>
      <c r="AO378" s="312"/>
      <c r="AP378" s="312"/>
      <c r="AQ378" s="312"/>
      <c r="AR378" s="312"/>
      <c r="AS378" s="312"/>
      <c r="AT378" s="312"/>
      <c r="AU378" s="312"/>
      <c r="AV378" s="312"/>
      <c r="AW378" s="312"/>
      <c r="AX378" s="312"/>
      <c r="AY378" s="312"/>
      <c r="AZ378" s="312"/>
      <c r="BA378" s="285"/>
      <c r="BB378" s="283"/>
      <c r="BC378" s="283"/>
      <c r="BD378" s="283"/>
      <c r="BE378" s="283"/>
      <c r="BF378" s="283"/>
      <c r="BG378" s="283"/>
      <c r="BH378" s="283"/>
      <c r="BI378" s="283"/>
      <c r="BJ378" s="283"/>
      <c r="BK378" s="283"/>
      <c r="BL378" s="283"/>
      <c r="BM378" s="283"/>
      <c r="BN378" s="283"/>
      <c r="BO378" s="283"/>
      <c r="BP378" s="283"/>
      <c r="BQ378" s="283"/>
      <c r="BR378" s="283"/>
      <c r="BS378" s="283"/>
      <c r="BT378" s="283"/>
      <c r="BU378" s="283"/>
      <c r="BV378" s="285"/>
      <c r="BW378" s="311"/>
      <c r="BX378" s="311"/>
      <c r="BY378" s="311"/>
      <c r="BZ378" s="311"/>
      <c r="CA378" s="311"/>
      <c r="CB378" s="311"/>
      <c r="CC378" s="311"/>
      <c r="CD378" s="311"/>
      <c r="CE378" s="311"/>
      <c r="CF378" s="311"/>
      <c r="CG378" s="311"/>
      <c r="CH378" s="311"/>
      <c r="CI378" s="311"/>
      <c r="CJ378" s="311"/>
      <c r="CK378" s="311"/>
      <c r="CL378" s="311"/>
      <c r="CM378" s="311"/>
      <c r="CN378" s="311"/>
      <c r="CO378" s="311"/>
      <c r="CP378" s="311"/>
      <c r="CQ378" s="311"/>
      <c r="CR378" s="311"/>
      <c r="CS378" s="311"/>
      <c r="CT378" s="311"/>
      <c r="CU378" s="311"/>
      <c r="CV378" s="311"/>
      <c r="CW378" s="311"/>
      <c r="CX378" s="311"/>
      <c r="CY378" s="311"/>
      <c r="CZ378" s="311"/>
    </row>
    <row r="379" s="284" customFormat="true" ht="15" customHeight="true" x14ac:dyDescent="0.2">
      <c r="B379" s="286"/>
      <c r="W379" s="312"/>
      <c r="X379" s="312"/>
      <c r="Y379" s="312"/>
      <c r="Z379" s="312"/>
      <c r="AA379" s="312"/>
      <c r="AB379" s="312"/>
      <c r="AC379" s="312"/>
      <c r="AD379" s="312"/>
      <c r="AE379" s="312"/>
      <c r="AF379" s="312"/>
      <c r="AG379" s="312"/>
      <c r="AH379" s="312"/>
      <c r="AI379" s="312"/>
      <c r="AJ379" s="312"/>
      <c r="AK379" s="312"/>
      <c r="AL379" s="312"/>
      <c r="AM379" s="312"/>
      <c r="AN379" s="312"/>
      <c r="AO379" s="312"/>
      <c r="AP379" s="312"/>
      <c r="AQ379" s="312"/>
      <c r="AR379" s="312"/>
      <c r="AS379" s="312"/>
      <c r="AT379" s="312"/>
      <c r="AU379" s="312"/>
      <c r="AV379" s="312"/>
      <c r="AW379" s="312"/>
      <c r="AX379" s="312"/>
      <c r="AY379" s="312"/>
      <c r="AZ379" s="312"/>
      <c r="BA379" s="285"/>
      <c r="BB379" s="283"/>
      <c r="BC379" s="283"/>
      <c r="BD379" s="283"/>
      <c r="BE379" s="283"/>
      <c r="BF379" s="283"/>
      <c r="BG379" s="283"/>
      <c r="BH379" s="283"/>
      <c r="BI379" s="283"/>
      <c r="BJ379" s="283"/>
      <c r="BK379" s="283"/>
      <c r="BL379" s="283"/>
      <c r="BM379" s="283"/>
      <c r="BN379" s="283"/>
      <c r="BO379" s="283"/>
      <c r="BP379" s="283"/>
      <c r="BQ379" s="283"/>
      <c r="BR379" s="283"/>
      <c r="BS379" s="283"/>
      <c r="BT379" s="283"/>
      <c r="BU379" s="283"/>
      <c r="BV379" s="285"/>
      <c r="BW379" s="311"/>
      <c r="BX379" s="311"/>
      <c r="BY379" s="311"/>
      <c r="BZ379" s="311"/>
      <c r="CA379" s="311"/>
      <c r="CB379" s="311"/>
      <c r="CC379" s="311"/>
      <c r="CD379" s="311"/>
      <c r="CE379" s="311"/>
      <c r="CF379" s="311"/>
      <c r="CG379" s="311"/>
      <c r="CH379" s="311"/>
      <c r="CI379" s="311"/>
      <c r="CJ379" s="311"/>
      <c r="CK379" s="311"/>
      <c r="CL379" s="311"/>
      <c r="CM379" s="311"/>
      <c r="CN379" s="311"/>
      <c r="CO379" s="311"/>
      <c r="CP379" s="311"/>
      <c r="CQ379" s="311"/>
      <c r="CR379" s="311"/>
      <c r="CS379" s="311"/>
      <c r="CT379" s="311"/>
      <c r="CU379" s="311"/>
      <c r="CV379" s="311"/>
      <c r="CW379" s="311"/>
      <c r="CX379" s="311"/>
      <c r="CY379" s="311"/>
      <c r="CZ379" s="311"/>
    </row>
    <row r="380" s="284" customFormat="true" ht="15" customHeight="true" x14ac:dyDescent="0.2">
      <c r="B380" s="286"/>
      <c r="W380" s="312"/>
      <c r="X380" s="312"/>
      <c r="Y380" s="312"/>
      <c r="Z380" s="312"/>
      <c r="AA380" s="312"/>
      <c r="AB380" s="312"/>
      <c r="AC380" s="312"/>
      <c r="AD380" s="312"/>
      <c r="AE380" s="312"/>
      <c r="AF380" s="312"/>
      <c r="AG380" s="312"/>
      <c r="AH380" s="312"/>
      <c r="AI380" s="312"/>
      <c r="AJ380" s="312"/>
      <c r="AK380" s="312"/>
      <c r="AL380" s="312"/>
      <c r="AM380" s="312"/>
      <c r="AN380" s="312"/>
      <c r="AO380" s="312"/>
      <c r="AP380" s="312"/>
      <c r="AQ380" s="312"/>
      <c r="AR380" s="312"/>
      <c r="AS380" s="312"/>
      <c r="AT380" s="312"/>
      <c r="AU380" s="312"/>
      <c r="AV380" s="312"/>
      <c r="AW380" s="312"/>
      <c r="AX380" s="312"/>
      <c r="AY380" s="312"/>
      <c r="AZ380" s="312"/>
      <c r="BA380" s="285"/>
      <c r="BB380" s="283"/>
      <c r="BC380" s="283"/>
      <c r="BD380" s="283"/>
      <c r="BE380" s="283"/>
      <c r="BF380" s="283"/>
      <c r="BG380" s="283"/>
      <c r="BH380" s="283"/>
      <c r="BI380" s="283"/>
      <c r="BJ380" s="283"/>
      <c r="BK380" s="283"/>
      <c r="BL380" s="283"/>
      <c r="BM380" s="283"/>
      <c r="BN380" s="283"/>
      <c r="BO380" s="283"/>
      <c r="BP380" s="283"/>
      <c r="BQ380" s="283"/>
      <c r="BR380" s="283"/>
      <c r="BS380" s="283"/>
      <c r="BT380" s="283"/>
      <c r="BU380" s="283"/>
      <c r="BV380" s="285"/>
      <c r="BW380" s="311"/>
      <c r="BX380" s="311"/>
      <c r="BY380" s="311"/>
      <c r="BZ380" s="311"/>
      <c r="CA380" s="311"/>
      <c r="CB380" s="311"/>
      <c r="CC380" s="311"/>
      <c r="CD380" s="311"/>
      <c r="CE380" s="311"/>
      <c r="CF380" s="311"/>
      <c r="CG380" s="311"/>
      <c r="CH380" s="311"/>
      <c r="CI380" s="311"/>
      <c r="CJ380" s="311"/>
      <c r="CK380" s="311"/>
      <c r="CL380" s="311"/>
      <c r="CM380" s="311"/>
      <c r="CN380" s="311"/>
      <c r="CO380" s="311"/>
      <c r="CP380" s="311"/>
      <c r="CQ380" s="311"/>
      <c r="CR380" s="311"/>
      <c r="CS380" s="311"/>
      <c r="CT380" s="311"/>
      <c r="CU380" s="311"/>
      <c r="CV380" s="311"/>
      <c r="CW380" s="311"/>
      <c r="CX380" s="311"/>
      <c r="CY380" s="311"/>
      <c r="CZ380" s="311"/>
    </row>
    <row r="381" s="284" customFormat="true" ht="15" customHeight="true" x14ac:dyDescent="0.2">
      <c r="B381" s="286"/>
      <c r="W381" s="312"/>
      <c r="X381" s="312"/>
      <c r="Y381" s="312"/>
      <c r="Z381" s="312"/>
      <c r="AA381" s="312"/>
      <c r="AB381" s="312"/>
      <c r="AC381" s="312"/>
      <c r="AD381" s="312"/>
      <c r="AE381" s="312"/>
      <c r="AF381" s="312"/>
      <c r="AG381" s="312"/>
      <c r="AH381" s="312"/>
      <c r="AI381" s="312"/>
      <c r="AJ381" s="312"/>
      <c r="AK381" s="312"/>
      <c r="AL381" s="312"/>
      <c r="AM381" s="312"/>
      <c r="AN381" s="312"/>
      <c r="AO381" s="312"/>
      <c r="AP381" s="312"/>
      <c r="AQ381" s="312"/>
      <c r="AR381" s="312"/>
      <c r="AS381" s="312"/>
      <c r="AT381" s="312"/>
      <c r="AU381" s="312"/>
      <c r="AV381" s="312"/>
      <c r="AW381" s="312"/>
      <c r="AX381" s="312"/>
      <c r="AY381" s="312"/>
      <c r="AZ381" s="312"/>
      <c r="BA381" s="285"/>
      <c r="BB381" s="283"/>
      <c r="BC381" s="283"/>
      <c r="BD381" s="283"/>
      <c r="BE381" s="283"/>
      <c r="BF381" s="283"/>
      <c r="BG381" s="283"/>
      <c r="BH381" s="283"/>
      <c r="BI381" s="283"/>
      <c r="BJ381" s="283"/>
      <c r="BK381" s="283"/>
      <c r="BL381" s="283"/>
      <c r="BM381" s="283"/>
      <c r="BN381" s="283"/>
      <c r="BO381" s="283"/>
      <c r="BP381" s="283"/>
      <c r="BQ381" s="283"/>
      <c r="BR381" s="283"/>
      <c r="BS381" s="283"/>
      <c r="BT381" s="283"/>
      <c r="BU381" s="283"/>
      <c r="BV381" s="285"/>
      <c r="BW381" s="311"/>
      <c r="BX381" s="311"/>
      <c r="BY381" s="311"/>
      <c r="BZ381" s="311"/>
      <c r="CA381" s="311"/>
      <c r="CB381" s="311"/>
      <c r="CC381" s="311"/>
      <c r="CD381" s="311"/>
      <c r="CE381" s="311"/>
      <c r="CF381" s="311"/>
      <c r="CG381" s="311"/>
      <c r="CH381" s="311"/>
      <c r="CI381" s="311"/>
      <c r="CJ381" s="311"/>
      <c r="CK381" s="311"/>
      <c r="CL381" s="311"/>
      <c r="CM381" s="311"/>
      <c r="CN381" s="311"/>
      <c r="CO381" s="311"/>
      <c r="CP381" s="311"/>
      <c r="CQ381" s="311"/>
      <c r="CR381" s="311"/>
      <c r="CS381" s="311"/>
      <c r="CT381" s="311"/>
      <c r="CU381" s="311"/>
      <c r="CV381" s="311"/>
      <c r="CW381" s="311"/>
      <c r="CX381" s="311"/>
      <c r="CY381" s="311"/>
      <c r="CZ381" s="311"/>
    </row>
    <row r="382" s="284" customFormat="true" ht="15" customHeight="true" x14ac:dyDescent="0.2">
      <c r="B382" s="286"/>
      <c r="W382" s="312"/>
      <c r="X382" s="312"/>
      <c r="Y382" s="312"/>
      <c r="Z382" s="312"/>
      <c r="AA382" s="312"/>
      <c r="AB382" s="312"/>
      <c r="AC382" s="312"/>
      <c r="AD382" s="312"/>
      <c r="AE382" s="312"/>
      <c r="AF382" s="312"/>
      <c r="AG382" s="312"/>
      <c r="AH382" s="312"/>
      <c r="AI382" s="312"/>
      <c r="AJ382" s="312"/>
      <c r="AK382" s="312"/>
      <c r="AL382" s="312"/>
      <c r="AM382" s="312"/>
      <c r="AN382" s="312"/>
      <c r="AO382" s="312"/>
      <c r="AP382" s="312"/>
      <c r="AQ382" s="312"/>
      <c r="AR382" s="312"/>
      <c r="AS382" s="312"/>
      <c r="AT382" s="312"/>
      <c r="AU382" s="312"/>
      <c r="AV382" s="312"/>
      <c r="AW382" s="312"/>
      <c r="AX382" s="312"/>
      <c r="AY382" s="312"/>
      <c r="AZ382" s="312"/>
      <c r="BA382" s="285"/>
      <c r="BB382" s="283"/>
      <c r="BC382" s="283"/>
      <c r="BD382" s="283"/>
      <c r="BE382" s="283"/>
      <c r="BF382" s="283"/>
      <c r="BG382" s="283"/>
      <c r="BH382" s="283"/>
      <c r="BI382" s="283"/>
      <c r="BJ382" s="283"/>
      <c r="BK382" s="283"/>
      <c r="BL382" s="283"/>
      <c r="BM382" s="283"/>
      <c r="BN382" s="283"/>
      <c r="BO382" s="283"/>
      <c r="BP382" s="283"/>
      <c r="BQ382" s="283"/>
      <c r="BR382" s="283"/>
      <c r="BS382" s="283"/>
      <c r="BT382" s="283"/>
      <c r="BU382" s="283"/>
      <c r="BV382" s="285"/>
      <c r="BW382" s="311"/>
      <c r="BX382" s="311"/>
      <c r="BY382" s="311"/>
      <c r="BZ382" s="311"/>
      <c r="CA382" s="311"/>
      <c r="CB382" s="311"/>
      <c r="CC382" s="311"/>
      <c r="CD382" s="311"/>
      <c r="CE382" s="311"/>
      <c r="CF382" s="311"/>
      <c r="CG382" s="311"/>
      <c r="CH382" s="311"/>
      <c r="CI382" s="311"/>
      <c r="CJ382" s="311"/>
      <c r="CK382" s="311"/>
      <c r="CL382" s="311"/>
      <c r="CM382" s="311"/>
      <c r="CN382" s="311"/>
      <c r="CO382" s="311"/>
      <c r="CP382" s="311"/>
      <c r="CQ382" s="311"/>
      <c r="CR382" s="311"/>
      <c r="CS382" s="311"/>
      <c r="CT382" s="311"/>
      <c r="CU382" s="311"/>
      <c r="CV382" s="311"/>
      <c r="CW382" s="311"/>
      <c r="CX382" s="311"/>
      <c r="CY382" s="311"/>
      <c r="CZ382" s="311"/>
    </row>
    <row r="383" s="284" customFormat="true" ht="15" customHeight="true" x14ac:dyDescent="0.2">
      <c r="B383" s="286"/>
      <c r="W383" s="312"/>
      <c r="X383" s="312"/>
      <c r="Y383" s="312"/>
      <c r="Z383" s="312"/>
      <c r="AA383" s="312"/>
      <c r="AB383" s="312"/>
      <c r="AC383" s="312"/>
      <c r="AD383" s="312"/>
      <c r="AE383" s="312"/>
      <c r="AF383" s="312"/>
      <c r="AG383" s="312"/>
      <c r="AH383" s="312"/>
      <c r="AI383" s="312"/>
      <c r="AJ383" s="312"/>
      <c r="AK383" s="312"/>
      <c r="AL383" s="312"/>
      <c r="AM383" s="312"/>
      <c r="AN383" s="312"/>
      <c r="AO383" s="312"/>
      <c r="AP383" s="312"/>
      <c r="AQ383" s="312"/>
      <c r="AR383" s="312"/>
      <c r="AS383" s="312"/>
      <c r="AT383" s="312"/>
      <c r="AU383" s="312"/>
      <c r="AV383" s="312"/>
      <c r="AW383" s="312"/>
      <c r="AX383" s="312"/>
      <c r="AY383" s="312"/>
      <c r="AZ383" s="312"/>
      <c r="BA383" s="285"/>
      <c r="BB383" s="283"/>
      <c r="BC383" s="283"/>
      <c r="BD383" s="283"/>
      <c r="BE383" s="283"/>
      <c r="BF383" s="283"/>
      <c r="BG383" s="283"/>
      <c r="BH383" s="283"/>
      <c r="BI383" s="283"/>
      <c r="BJ383" s="283"/>
      <c r="BK383" s="283"/>
      <c r="BL383" s="283"/>
      <c r="BM383" s="283"/>
      <c r="BN383" s="283"/>
      <c r="BO383" s="283"/>
      <c r="BP383" s="283"/>
      <c r="BQ383" s="283"/>
      <c r="BR383" s="283"/>
      <c r="BS383" s="283"/>
      <c r="BT383" s="283"/>
      <c r="BU383" s="283"/>
      <c r="BV383" s="285"/>
      <c r="BW383" s="311"/>
      <c r="BX383" s="311"/>
      <c r="BY383" s="311"/>
      <c r="BZ383" s="311"/>
      <c r="CA383" s="311"/>
      <c r="CB383" s="311"/>
      <c r="CC383" s="311"/>
      <c r="CD383" s="311"/>
      <c r="CE383" s="311"/>
      <c r="CF383" s="311"/>
      <c r="CG383" s="311"/>
      <c r="CH383" s="311"/>
      <c r="CI383" s="311"/>
      <c r="CJ383" s="311"/>
      <c r="CK383" s="311"/>
      <c r="CL383" s="311"/>
      <c r="CM383" s="311"/>
      <c r="CN383" s="311"/>
      <c r="CO383" s="311"/>
      <c r="CP383" s="311"/>
      <c r="CQ383" s="311"/>
      <c r="CR383" s="311"/>
      <c r="CS383" s="311"/>
      <c r="CT383" s="311"/>
      <c r="CU383" s="311"/>
      <c r="CV383" s="311"/>
      <c r="CW383" s="311"/>
      <c r="CX383" s="311"/>
      <c r="CY383" s="311"/>
      <c r="CZ383" s="311"/>
    </row>
    <row r="384" s="284" customFormat="true" ht="15" customHeight="true" x14ac:dyDescent="0.2">
      <c r="B384" s="286"/>
      <c r="W384" s="312"/>
      <c r="X384" s="312"/>
      <c r="Y384" s="312"/>
      <c r="Z384" s="312"/>
      <c r="AA384" s="312"/>
      <c r="AB384" s="312"/>
      <c r="AC384" s="312"/>
      <c r="AD384" s="312"/>
      <c r="AE384" s="312"/>
      <c r="AF384" s="312"/>
      <c r="AG384" s="312"/>
      <c r="AH384" s="312"/>
      <c r="AI384" s="312"/>
      <c r="AJ384" s="312"/>
      <c r="AK384" s="312"/>
      <c r="AL384" s="312"/>
      <c r="AM384" s="312"/>
      <c r="AN384" s="312"/>
      <c r="AO384" s="312"/>
      <c r="AP384" s="312"/>
      <c r="AQ384" s="312"/>
      <c r="AR384" s="312"/>
      <c r="AS384" s="312"/>
      <c r="AT384" s="312"/>
      <c r="AU384" s="312"/>
      <c r="AV384" s="312"/>
      <c r="AW384" s="312"/>
      <c r="AX384" s="312"/>
      <c r="AY384" s="312"/>
      <c r="AZ384" s="312"/>
      <c r="BA384" s="285"/>
      <c r="BB384" s="283"/>
      <c r="BC384" s="283"/>
      <c r="BD384" s="283"/>
      <c r="BE384" s="283"/>
      <c r="BF384" s="283"/>
      <c r="BG384" s="283"/>
      <c r="BH384" s="283"/>
      <c r="BI384" s="283"/>
      <c r="BJ384" s="283"/>
      <c r="BK384" s="283"/>
      <c r="BL384" s="283"/>
      <c r="BM384" s="283"/>
      <c r="BN384" s="283"/>
      <c r="BO384" s="283"/>
      <c r="BP384" s="283"/>
      <c r="BQ384" s="283"/>
      <c r="BR384" s="283"/>
      <c r="BS384" s="283"/>
      <c r="BT384" s="283"/>
      <c r="BU384" s="283"/>
      <c r="BV384" s="285"/>
      <c r="BW384" s="311"/>
      <c r="BX384" s="311"/>
      <c r="BY384" s="311"/>
      <c r="BZ384" s="311"/>
      <c r="CA384" s="311"/>
      <c r="CB384" s="311"/>
      <c r="CC384" s="311"/>
      <c r="CD384" s="311"/>
      <c r="CE384" s="311"/>
      <c r="CF384" s="311"/>
      <c r="CG384" s="311"/>
      <c r="CH384" s="311"/>
      <c r="CI384" s="311"/>
      <c r="CJ384" s="311"/>
      <c r="CK384" s="311"/>
      <c r="CL384" s="311"/>
      <c r="CM384" s="311"/>
      <c r="CN384" s="311"/>
      <c r="CO384" s="311"/>
      <c r="CP384" s="311"/>
      <c r="CQ384" s="311"/>
      <c r="CR384" s="311"/>
      <c r="CS384" s="311"/>
      <c r="CT384" s="311"/>
      <c r="CU384" s="311"/>
      <c r="CV384" s="311"/>
      <c r="CW384" s="311"/>
      <c r="CX384" s="311"/>
      <c r="CY384" s="311"/>
      <c r="CZ384" s="311"/>
    </row>
    <row r="385" s="284" customFormat="true" ht="15" customHeight="true" x14ac:dyDescent="0.2">
      <c r="B385" s="286"/>
      <c r="W385" s="312"/>
      <c r="X385" s="312"/>
      <c r="Y385" s="312"/>
      <c r="Z385" s="312"/>
      <c r="AA385" s="312"/>
      <c r="AB385" s="312"/>
      <c r="AC385" s="312"/>
      <c r="AD385" s="312"/>
      <c r="AE385" s="312"/>
      <c r="AF385" s="312"/>
      <c r="AG385" s="312"/>
      <c r="AH385" s="312"/>
      <c r="AI385" s="312"/>
      <c r="AJ385" s="312"/>
      <c r="AK385" s="312"/>
      <c r="AL385" s="312"/>
      <c r="AM385" s="312"/>
      <c r="AN385" s="312"/>
      <c r="AO385" s="312"/>
      <c r="AP385" s="312"/>
      <c r="AQ385" s="312"/>
      <c r="AR385" s="312"/>
      <c r="AS385" s="312"/>
      <c r="AT385" s="312"/>
      <c r="AU385" s="312"/>
      <c r="AV385" s="312"/>
      <c r="AW385" s="312"/>
      <c r="AX385" s="312"/>
      <c r="AY385" s="312"/>
      <c r="AZ385" s="312"/>
      <c r="BA385" s="285"/>
      <c r="BB385" s="283"/>
      <c r="BC385" s="283"/>
      <c r="BD385" s="283"/>
      <c r="BE385" s="283"/>
      <c r="BF385" s="283"/>
      <c r="BG385" s="283"/>
      <c r="BH385" s="283"/>
      <c r="BI385" s="283"/>
      <c r="BJ385" s="283"/>
      <c r="BK385" s="283"/>
      <c r="BL385" s="283"/>
      <c r="BM385" s="283"/>
      <c r="BN385" s="283"/>
      <c r="BO385" s="283"/>
      <c r="BP385" s="283"/>
      <c r="BQ385" s="283"/>
      <c r="BR385" s="283"/>
      <c r="BS385" s="283"/>
      <c r="BT385" s="283"/>
      <c r="BU385" s="283"/>
      <c r="BV385" s="285"/>
      <c r="BW385" s="311"/>
      <c r="BX385" s="311"/>
      <c r="BY385" s="311"/>
      <c r="BZ385" s="311"/>
      <c r="CA385" s="311"/>
      <c r="CB385" s="311"/>
      <c r="CC385" s="311"/>
      <c r="CD385" s="311"/>
      <c r="CE385" s="311"/>
      <c r="CF385" s="311"/>
      <c r="CG385" s="311"/>
      <c r="CH385" s="311"/>
      <c r="CI385" s="311"/>
      <c r="CJ385" s="311"/>
      <c r="CK385" s="311"/>
      <c r="CL385" s="311"/>
      <c r="CM385" s="311"/>
      <c r="CN385" s="311"/>
      <c r="CO385" s="311"/>
      <c r="CP385" s="311"/>
      <c r="CQ385" s="311"/>
      <c r="CR385" s="311"/>
      <c r="CS385" s="311"/>
      <c r="CT385" s="311"/>
      <c r="CU385" s="311"/>
      <c r="CV385" s="311"/>
      <c r="CW385" s="311"/>
      <c r="CX385" s="311"/>
      <c r="CY385" s="311"/>
      <c r="CZ385" s="311"/>
    </row>
    <row r="386" s="284" customFormat="true" ht="15" customHeight="true" x14ac:dyDescent="0.2">
      <c r="B386" s="286"/>
      <c r="W386" s="312"/>
      <c r="X386" s="312"/>
      <c r="Y386" s="312"/>
      <c r="Z386" s="312"/>
      <c r="AA386" s="312"/>
      <c r="AB386" s="312"/>
      <c r="AC386" s="312"/>
      <c r="AD386" s="312"/>
      <c r="AE386" s="312"/>
      <c r="AF386" s="312"/>
      <c r="AG386" s="312"/>
      <c r="AH386" s="312"/>
      <c r="AI386" s="312"/>
      <c r="AJ386" s="312"/>
      <c r="AK386" s="312"/>
      <c r="AL386" s="312"/>
      <c r="AM386" s="312"/>
      <c r="AN386" s="312"/>
      <c r="AO386" s="312"/>
      <c r="AP386" s="312"/>
      <c r="AQ386" s="312"/>
      <c r="AR386" s="312"/>
      <c r="AS386" s="312"/>
      <c r="AT386" s="312"/>
      <c r="AU386" s="312"/>
      <c r="AV386" s="312"/>
      <c r="AW386" s="312"/>
      <c r="AX386" s="312"/>
      <c r="AY386" s="312"/>
      <c r="AZ386" s="312"/>
      <c r="BA386" s="285"/>
      <c r="BB386" s="283"/>
      <c r="BC386" s="283"/>
      <c r="BD386" s="283"/>
      <c r="BE386" s="283"/>
      <c r="BF386" s="283"/>
      <c r="BG386" s="283"/>
      <c r="BH386" s="283"/>
      <c r="BI386" s="283"/>
      <c r="BJ386" s="283"/>
      <c r="BK386" s="283"/>
      <c r="BL386" s="283"/>
      <c r="BM386" s="283"/>
      <c r="BN386" s="283"/>
      <c r="BO386" s="283"/>
      <c r="BP386" s="283"/>
      <c r="BQ386" s="283"/>
      <c r="BR386" s="283"/>
      <c r="BS386" s="283"/>
      <c r="BT386" s="283"/>
      <c r="BU386" s="283"/>
      <c r="BV386" s="285"/>
      <c r="BW386" s="311"/>
      <c r="BX386" s="311"/>
      <c r="BY386" s="311"/>
      <c r="BZ386" s="311"/>
      <c r="CA386" s="311"/>
      <c r="CB386" s="311"/>
      <c r="CC386" s="311"/>
      <c r="CD386" s="311"/>
      <c r="CE386" s="311"/>
      <c r="CF386" s="311"/>
      <c r="CG386" s="311"/>
      <c r="CH386" s="311"/>
      <c r="CI386" s="311"/>
      <c r="CJ386" s="311"/>
      <c r="CK386" s="311"/>
      <c r="CL386" s="311"/>
      <c r="CM386" s="311"/>
      <c r="CN386" s="311"/>
      <c r="CO386" s="311"/>
      <c r="CP386" s="311"/>
      <c r="CQ386" s="311"/>
      <c r="CR386" s="311"/>
      <c r="CS386" s="311"/>
      <c r="CT386" s="311"/>
      <c r="CU386" s="311"/>
      <c r="CV386" s="311"/>
      <c r="CW386" s="311"/>
      <c r="CX386" s="311"/>
      <c r="CY386" s="311"/>
      <c r="CZ386" s="311"/>
    </row>
    <row r="387" s="284" customFormat="true" ht="15" customHeight="true" x14ac:dyDescent="0.2">
      <c r="B387" s="286"/>
      <c r="W387" s="312"/>
      <c r="X387" s="312"/>
      <c r="Y387" s="312"/>
      <c r="Z387" s="312"/>
      <c r="AA387" s="312"/>
      <c r="AB387" s="312"/>
      <c r="AC387" s="312"/>
      <c r="AD387" s="312"/>
      <c r="AE387" s="312"/>
      <c r="AF387" s="312"/>
      <c r="AG387" s="312"/>
      <c r="AH387" s="312"/>
      <c r="AI387" s="312"/>
      <c r="AJ387" s="312"/>
      <c r="AK387" s="312"/>
      <c r="AL387" s="312"/>
      <c r="AM387" s="312"/>
      <c r="AN387" s="312"/>
      <c r="AO387" s="312"/>
      <c r="AP387" s="312"/>
      <c r="AQ387" s="312"/>
      <c r="AR387" s="312"/>
      <c r="AS387" s="312"/>
      <c r="AT387" s="312"/>
      <c r="AU387" s="312"/>
      <c r="AV387" s="312"/>
      <c r="AW387" s="312"/>
      <c r="AX387" s="312"/>
      <c r="AY387" s="312"/>
      <c r="AZ387" s="312"/>
      <c r="BA387" s="285"/>
      <c r="BB387" s="283"/>
      <c r="BC387" s="283"/>
      <c r="BD387" s="283"/>
      <c r="BE387" s="283"/>
      <c r="BF387" s="283"/>
      <c r="BG387" s="283"/>
      <c r="BH387" s="283"/>
      <c r="BI387" s="283"/>
      <c r="BJ387" s="283"/>
      <c r="BK387" s="283"/>
      <c r="BL387" s="283"/>
      <c r="BM387" s="283"/>
      <c r="BN387" s="283"/>
      <c r="BO387" s="283"/>
      <c r="BP387" s="283"/>
      <c r="BQ387" s="283"/>
      <c r="BR387" s="283"/>
      <c r="BS387" s="283"/>
      <c r="BT387" s="283"/>
      <c r="BU387" s="283"/>
      <c r="BV387" s="285"/>
      <c r="BW387" s="311"/>
      <c r="BX387" s="311"/>
      <c r="BY387" s="311"/>
      <c r="BZ387" s="311"/>
      <c r="CA387" s="311"/>
      <c r="CB387" s="311"/>
      <c r="CC387" s="311"/>
      <c r="CD387" s="311"/>
      <c r="CE387" s="311"/>
      <c r="CF387" s="311"/>
      <c r="CG387" s="311"/>
      <c r="CH387" s="311"/>
      <c r="CI387" s="311"/>
      <c r="CJ387" s="311"/>
      <c r="CK387" s="311"/>
      <c r="CL387" s="311"/>
      <c r="CM387" s="311"/>
      <c r="CN387" s="311"/>
      <c r="CO387" s="311"/>
      <c r="CP387" s="311"/>
      <c r="CQ387" s="311"/>
      <c r="CR387" s="311"/>
      <c r="CS387" s="311"/>
      <c r="CT387" s="311"/>
      <c r="CU387" s="311"/>
      <c r="CV387" s="311"/>
      <c r="CW387" s="311"/>
      <c r="CX387" s="311"/>
      <c r="CY387" s="311"/>
      <c r="CZ387" s="311"/>
    </row>
    <row r="388" s="284" customFormat="true" ht="15" customHeight="true" x14ac:dyDescent="0.2">
      <c r="B388" s="286"/>
      <c r="W388" s="312"/>
      <c r="X388" s="312"/>
      <c r="Y388" s="312"/>
      <c r="Z388" s="312"/>
      <c r="AA388" s="312"/>
      <c r="AB388" s="312"/>
      <c r="AC388" s="312"/>
      <c r="AD388" s="312"/>
      <c r="AE388" s="312"/>
      <c r="AF388" s="312"/>
      <c r="AG388" s="312"/>
      <c r="AH388" s="312"/>
      <c r="AI388" s="312"/>
      <c r="AJ388" s="312"/>
      <c r="AK388" s="312"/>
      <c r="AL388" s="312"/>
      <c r="AM388" s="312"/>
      <c r="AN388" s="312"/>
      <c r="AO388" s="312"/>
      <c r="AP388" s="312"/>
      <c r="AQ388" s="312"/>
      <c r="AR388" s="312"/>
      <c r="AS388" s="312"/>
      <c r="AT388" s="312"/>
      <c r="AU388" s="312"/>
      <c r="AV388" s="312"/>
      <c r="AW388" s="312"/>
      <c r="AX388" s="312"/>
      <c r="AY388" s="312"/>
      <c r="AZ388" s="312"/>
      <c r="BA388" s="285"/>
      <c r="BB388" s="283"/>
      <c r="BC388" s="283"/>
      <c r="BD388" s="283"/>
      <c r="BE388" s="283"/>
      <c r="BF388" s="283"/>
      <c r="BG388" s="283"/>
      <c r="BH388" s="283"/>
      <c r="BI388" s="283"/>
      <c r="BJ388" s="283"/>
      <c r="BK388" s="283"/>
      <c r="BL388" s="283"/>
      <c r="BM388" s="283"/>
      <c r="BN388" s="283"/>
      <c r="BO388" s="283"/>
      <c r="BP388" s="283"/>
      <c r="BQ388" s="283"/>
      <c r="BR388" s="283"/>
      <c r="BS388" s="283"/>
      <c r="BT388" s="283"/>
      <c r="BU388" s="283"/>
      <c r="BV388" s="285"/>
      <c r="BW388" s="311"/>
      <c r="BX388" s="311"/>
      <c r="BY388" s="311"/>
      <c r="BZ388" s="311"/>
      <c r="CA388" s="311"/>
      <c r="CB388" s="311"/>
      <c r="CC388" s="311"/>
      <c r="CD388" s="311"/>
      <c r="CE388" s="311"/>
      <c r="CF388" s="311"/>
      <c r="CG388" s="311"/>
      <c r="CH388" s="311"/>
      <c r="CI388" s="311"/>
      <c r="CJ388" s="311"/>
      <c r="CK388" s="311"/>
      <c r="CL388" s="311"/>
      <c r="CM388" s="311"/>
      <c r="CN388" s="311"/>
      <c r="CO388" s="311"/>
      <c r="CP388" s="311"/>
      <c r="CQ388" s="311"/>
      <c r="CR388" s="311"/>
      <c r="CS388" s="311"/>
      <c r="CT388" s="311"/>
      <c r="CU388" s="311"/>
      <c r="CV388" s="311"/>
      <c r="CW388" s="311"/>
      <c r="CX388" s="311"/>
      <c r="CY388" s="311"/>
      <c r="CZ388" s="311"/>
    </row>
    <row r="389" s="284" customFormat="true" ht="15" customHeight="true" x14ac:dyDescent="0.2">
      <c r="B389" s="286"/>
      <c r="W389" s="312"/>
      <c r="X389" s="312"/>
      <c r="Y389" s="312"/>
      <c r="Z389" s="312"/>
      <c r="AA389" s="312"/>
      <c r="AB389" s="312"/>
      <c r="AC389" s="312"/>
      <c r="AD389" s="312"/>
      <c r="AE389" s="312"/>
      <c r="AF389" s="312"/>
      <c r="AG389" s="312"/>
      <c r="AH389" s="312"/>
      <c r="AI389" s="312"/>
      <c r="AJ389" s="312"/>
      <c r="AK389" s="312"/>
      <c r="AL389" s="312"/>
      <c r="AM389" s="312"/>
      <c r="AN389" s="312"/>
      <c r="AO389" s="312"/>
      <c r="AP389" s="312"/>
      <c r="AQ389" s="312"/>
      <c r="AR389" s="312"/>
      <c r="AS389" s="312"/>
      <c r="AT389" s="312"/>
      <c r="AU389" s="312"/>
      <c r="AV389" s="312"/>
      <c r="AW389" s="312"/>
      <c r="AX389" s="312"/>
      <c r="AY389" s="312"/>
      <c r="AZ389" s="312"/>
      <c r="BA389" s="285"/>
      <c r="BB389" s="283"/>
      <c r="BC389" s="283"/>
      <c r="BD389" s="283"/>
      <c r="BE389" s="283"/>
      <c r="BF389" s="283"/>
      <c r="BG389" s="283"/>
      <c r="BH389" s="283"/>
      <c r="BI389" s="283"/>
      <c r="BJ389" s="283"/>
      <c r="BK389" s="283"/>
      <c r="BL389" s="283"/>
      <c r="BM389" s="283"/>
      <c r="BN389" s="283"/>
      <c r="BO389" s="283"/>
      <c r="BP389" s="283"/>
      <c r="BQ389" s="283"/>
      <c r="BR389" s="283"/>
      <c r="BS389" s="283"/>
      <c r="BT389" s="283"/>
      <c r="BU389" s="283"/>
      <c r="BV389" s="285"/>
      <c r="BW389" s="311"/>
      <c r="BX389" s="311"/>
      <c r="BY389" s="311"/>
      <c r="BZ389" s="311"/>
      <c r="CA389" s="311"/>
      <c r="CB389" s="311"/>
      <c r="CC389" s="311"/>
      <c r="CD389" s="311"/>
      <c r="CE389" s="311"/>
      <c r="CF389" s="311"/>
      <c r="CG389" s="311"/>
      <c r="CH389" s="311"/>
      <c r="CI389" s="311"/>
      <c r="CJ389" s="311"/>
      <c r="CK389" s="311"/>
      <c r="CL389" s="311"/>
      <c r="CM389" s="311"/>
      <c r="CN389" s="311"/>
      <c r="CO389" s="311"/>
      <c r="CP389" s="311"/>
      <c r="CQ389" s="311"/>
      <c r="CR389" s="311"/>
      <c r="CS389" s="311"/>
      <c r="CT389" s="311"/>
      <c r="CU389" s="311"/>
      <c r="CV389" s="311"/>
      <c r="CW389" s="311"/>
      <c r="CX389" s="311"/>
      <c r="CY389" s="311"/>
      <c r="CZ389" s="311"/>
    </row>
    <row r="390" s="405" customFormat="true" ht="15" customHeight="true" x14ac:dyDescent="0.2">
      <c r="B390" s="404"/>
      <c r="W390" s="312"/>
      <c r="X390" s="312"/>
      <c r="Y390" s="312"/>
      <c r="Z390" s="312"/>
      <c r="AA390" s="312"/>
      <c r="AB390" s="312"/>
      <c r="AC390" s="312"/>
      <c r="AD390" s="312"/>
      <c r="AE390" s="312"/>
      <c r="AF390" s="312"/>
      <c r="AG390" s="312"/>
      <c r="AH390" s="312"/>
      <c r="AI390" s="312"/>
      <c r="AJ390" s="312"/>
      <c r="AK390" s="312"/>
      <c r="AL390" s="312"/>
      <c r="AM390" s="312"/>
      <c r="AN390" s="312"/>
      <c r="AO390" s="312"/>
      <c r="AP390" s="312"/>
      <c r="AQ390" s="312"/>
      <c r="AR390" s="312"/>
      <c r="AS390" s="312"/>
      <c r="AT390" s="312"/>
      <c r="AU390" s="312"/>
      <c r="AV390" s="312"/>
      <c r="AW390" s="312"/>
      <c r="AX390" s="312"/>
      <c r="AY390" s="312"/>
      <c r="AZ390" s="312"/>
      <c r="BA390" s="285"/>
      <c r="BB390" s="283"/>
      <c r="BC390" s="283"/>
      <c r="BD390" s="283"/>
      <c r="BE390" s="283"/>
      <c r="BF390" s="283"/>
      <c r="BG390" s="283"/>
      <c r="BH390" s="283"/>
      <c r="BI390" s="283"/>
      <c r="BJ390" s="283"/>
      <c r="BK390" s="283"/>
      <c r="BL390" s="283"/>
      <c r="BM390" s="283"/>
      <c r="BN390" s="283"/>
      <c r="BO390" s="283"/>
      <c r="BP390" s="283"/>
      <c r="BQ390" s="283"/>
      <c r="BR390" s="283"/>
      <c r="BS390" s="283"/>
      <c r="BT390" s="283"/>
      <c r="BU390" s="283"/>
      <c r="BV390" s="285"/>
      <c r="BW390" s="311"/>
      <c r="BX390" s="311"/>
      <c r="BY390" s="311"/>
      <c r="BZ390" s="311"/>
      <c r="CA390" s="311"/>
      <c r="CB390" s="311"/>
      <c r="CC390" s="311"/>
      <c r="CD390" s="311"/>
      <c r="CE390" s="311"/>
      <c r="CF390" s="311"/>
      <c r="CG390" s="311"/>
      <c r="CH390" s="311"/>
      <c r="CI390" s="311"/>
      <c r="CJ390" s="311"/>
      <c r="CK390" s="311"/>
      <c r="CL390" s="311"/>
      <c r="CM390" s="311"/>
      <c r="CN390" s="311"/>
      <c r="CO390" s="311"/>
      <c r="CP390" s="311"/>
      <c r="CQ390" s="311"/>
      <c r="CR390" s="311"/>
      <c r="CS390" s="311"/>
      <c r="CT390" s="311"/>
      <c r="CU390" s="311"/>
      <c r="CV390" s="311"/>
      <c r="CW390" s="311"/>
      <c r="CX390" s="311"/>
      <c r="CY390" s="311"/>
      <c r="CZ390" s="311"/>
    </row>
    <row r="391" s="405" customFormat="true" ht="15" customHeight="true" x14ac:dyDescent="0.2">
      <c r="B391" s="404"/>
      <c r="W391" s="312"/>
      <c r="X391" s="312"/>
      <c r="Y391" s="312"/>
      <c r="Z391" s="312"/>
      <c r="AA391" s="312"/>
      <c r="AB391" s="312"/>
      <c r="AC391" s="312"/>
      <c r="AD391" s="312"/>
      <c r="AE391" s="312"/>
      <c r="AF391" s="312"/>
      <c r="AG391" s="312"/>
      <c r="AH391" s="312"/>
      <c r="AI391" s="312"/>
      <c r="AJ391" s="312"/>
      <c r="AK391" s="312"/>
      <c r="AL391" s="312"/>
      <c r="AM391" s="312"/>
      <c r="AN391" s="312"/>
      <c r="AO391" s="312"/>
      <c r="AP391" s="312"/>
      <c r="AQ391" s="312"/>
      <c r="AR391" s="312"/>
      <c r="AS391" s="312"/>
      <c r="AT391" s="312"/>
      <c r="AU391" s="312"/>
      <c r="AV391" s="312"/>
      <c r="AW391" s="312"/>
      <c r="AX391" s="312"/>
      <c r="AY391" s="312"/>
      <c r="AZ391" s="312"/>
      <c r="BA391" s="285"/>
      <c r="BB391" s="283"/>
      <c r="BC391" s="283"/>
      <c r="BD391" s="283"/>
      <c r="BE391" s="283"/>
      <c r="BF391" s="283"/>
      <c r="BG391" s="283"/>
      <c r="BH391" s="283"/>
      <c r="BI391" s="283"/>
      <c r="BJ391" s="283"/>
      <c r="BK391" s="283"/>
      <c r="BL391" s="283"/>
      <c r="BM391" s="283"/>
      <c r="BN391" s="283"/>
      <c r="BO391" s="283"/>
      <c r="BP391" s="283"/>
      <c r="BQ391" s="283"/>
      <c r="BR391" s="283"/>
      <c r="BS391" s="283"/>
      <c r="BT391" s="283"/>
      <c r="BU391" s="283"/>
      <c r="BV391" s="285"/>
      <c r="BW391" s="311"/>
      <c r="BX391" s="311"/>
      <c r="BY391" s="311"/>
      <c r="BZ391" s="311"/>
      <c r="CA391" s="311"/>
      <c r="CB391" s="311"/>
      <c r="CC391" s="311"/>
      <c r="CD391" s="311"/>
      <c r="CE391" s="311"/>
      <c r="CF391" s="311"/>
      <c r="CG391" s="311"/>
      <c r="CH391" s="311"/>
      <c r="CI391" s="311"/>
      <c r="CJ391" s="311"/>
      <c r="CK391" s="311"/>
      <c r="CL391" s="311"/>
      <c r="CM391" s="311"/>
      <c r="CN391" s="311"/>
      <c r="CO391" s="311"/>
      <c r="CP391" s="311"/>
      <c r="CQ391" s="311"/>
      <c r="CR391" s="311"/>
      <c r="CS391" s="311"/>
      <c r="CT391" s="311"/>
      <c r="CU391" s="311"/>
      <c r="CV391" s="311"/>
      <c r="CW391" s="311"/>
      <c r="CX391" s="311"/>
      <c r="CY391" s="311"/>
      <c r="CZ391" s="311"/>
    </row>
    <row r="392" s="405" customFormat="true" ht="15" customHeight="true" x14ac:dyDescent="0.2">
      <c r="W392" s="312"/>
      <c r="X392" s="312"/>
      <c r="Y392" s="312"/>
      <c r="Z392" s="312"/>
      <c r="AA392" s="312"/>
      <c r="AB392" s="312"/>
      <c r="AC392" s="312"/>
      <c r="AD392" s="312"/>
      <c r="AE392" s="312"/>
      <c r="AF392" s="312"/>
      <c r="AG392" s="312"/>
      <c r="AH392" s="312"/>
      <c r="AI392" s="312"/>
      <c r="AJ392" s="312"/>
      <c r="AK392" s="312"/>
      <c r="AL392" s="312"/>
      <c r="AM392" s="312"/>
      <c r="AN392" s="312"/>
      <c r="AO392" s="312"/>
      <c r="AP392" s="312"/>
      <c r="AQ392" s="312"/>
      <c r="AR392" s="312"/>
      <c r="AS392" s="312"/>
      <c r="AT392" s="312"/>
      <c r="AU392" s="312"/>
      <c r="AV392" s="312"/>
      <c r="AW392" s="312"/>
      <c r="AX392" s="312"/>
      <c r="AY392" s="312"/>
      <c r="AZ392" s="312"/>
      <c r="BA392" s="285"/>
      <c r="BB392" s="283"/>
      <c r="BC392" s="283"/>
      <c r="BD392" s="283"/>
      <c r="BE392" s="283"/>
      <c r="BF392" s="283"/>
      <c r="BG392" s="283"/>
      <c r="BH392" s="283"/>
      <c r="BI392" s="283"/>
      <c r="BJ392" s="283"/>
      <c r="BK392" s="283"/>
      <c r="BL392" s="283"/>
      <c r="BM392" s="283"/>
      <c r="BN392" s="283"/>
      <c r="BO392" s="283"/>
      <c r="BP392" s="283"/>
      <c r="BQ392" s="283"/>
      <c r="BR392" s="283"/>
      <c r="BS392" s="283"/>
      <c r="BT392" s="283"/>
      <c r="BU392" s="283"/>
      <c r="BV392" s="285"/>
      <c r="BW392" s="311"/>
      <c r="BX392" s="311"/>
      <c r="BY392" s="311"/>
      <c r="BZ392" s="311"/>
      <c r="CA392" s="311"/>
      <c r="CB392" s="311"/>
      <c r="CC392" s="311"/>
      <c r="CD392" s="311"/>
      <c r="CE392" s="311"/>
      <c r="CF392" s="311"/>
      <c r="CG392" s="311"/>
      <c r="CH392" s="311"/>
      <c r="CI392" s="311"/>
      <c r="CJ392" s="311"/>
      <c r="CK392" s="311"/>
      <c r="CL392" s="311"/>
      <c r="CM392" s="311"/>
      <c r="CN392" s="311"/>
      <c r="CO392" s="311"/>
      <c r="CP392" s="311"/>
      <c r="CQ392" s="311"/>
      <c r="CR392" s="311"/>
      <c r="CS392" s="311"/>
      <c r="CT392" s="311"/>
      <c r="CU392" s="311"/>
      <c r="CV392" s="311"/>
      <c r="CW392" s="311"/>
      <c r="CX392" s="311"/>
      <c r="CY392" s="311"/>
      <c r="CZ392" s="311"/>
    </row>
    <row r="393" s="405" customFormat="true" ht="15" customHeight="true" x14ac:dyDescent="0.2">
      <c r="W393" s="312"/>
      <c r="X393" s="312"/>
      <c r="Y393" s="312"/>
      <c r="Z393" s="312"/>
      <c r="AA393" s="312"/>
      <c r="AB393" s="312"/>
      <c r="AC393" s="312"/>
      <c r="AD393" s="312"/>
      <c r="AE393" s="312"/>
      <c r="AF393" s="312"/>
      <c r="AG393" s="312"/>
      <c r="AH393" s="312"/>
      <c r="AI393" s="312"/>
      <c r="AJ393" s="312"/>
      <c r="AK393" s="312"/>
      <c r="AL393" s="312"/>
      <c r="AM393" s="312"/>
      <c r="AN393" s="312"/>
      <c r="AO393" s="312"/>
      <c r="AP393" s="312"/>
      <c r="AQ393" s="312"/>
      <c r="AR393" s="312"/>
      <c r="AS393" s="312"/>
      <c r="AT393" s="312"/>
      <c r="AU393" s="312"/>
      <c r="AV393" s="312"/>
      <c r="AW393" s="312"/>
      <c r="AX393" s="312"/>
      <c r="AY393" s="312"/>
      <c r="AZ393" s="312"/>
      <c r="BA393" s="285"/>
      <c r="BB393" s="283"/>
      <c r="BC393" s="283"/>
      <c r="BD393" s="283"/>
      <c r="BE393" s="283"/>
      <c r="BF393" s="283"/>
      <c r="BG393" s="283"/>
      <c r="BH393" s="283"/>
      <c r="BI393" s="283"/>
      <c r="BJ393" s="283"/>
      <c r="BK393" s="283"/>
      <c r="BL393" s="283"/>
      <c r="BM393" s="283"/>
      <c r="BN393" s="283"/>
      <c r="BO393" s="283"/>
      <c r="BP393" s="283"/>
      <c r="BQ393" s="283"/>
      <c r="BR393" s="283"/>
      <c r="BS393" s="283"/>
      <c r="BT393" s="283"/>
      <c r="BU393" s="283"/>
      <c r="BV393" s="285"/>
      <c r="BW393" s="311"/>
      <c r="BX393" s="311"/>
      <c r="BY393" s="311"/>
      <c r="BZ393" s="311"/>
      <c r="CA393" s="311"/>
      <c r="CB393" s="311"/>
      <c r="CC393" s="311"/>
      <c r="CD393" s="311"/>
      <c r="CE393" s="311"/>
      <c r="CF393" s="311"/>
      <c r="CG393" s="311"/>
      <c r="CH393" s="311"/>
      <c r="CI393" s="311"/>
      <c r="CJ393" s="311"/>
      <c r="CK393" s="311"/>
      <c r="CL393" s="311"/>
      <c r="CM393" s="311"/>
      <c r="CN393" s="311"/>
      <c r="CO393" s="311"/>
      <c r="CP393" s="311"/>
      <c r="CQ393" s="311"/>
      <c r="CR393" s="311"/>
      <c r="CS393" s="311"/>
      <c r="CT393" s="311"/>
      <c r="CU393" s="311"/>
      <c r="CV393" s="311"/>
      <c r="CW393" s="311"/>
      <c r="CX393" s="311"/>
      <c r="CY393" s="311"/>
      <c r="CZ393" s="311"/>
    </row>
    <row r="394" s="405" customFormat="true" ht="15" customHeight="true" x14ac:dyDescent="0.2">
      <c r="W394" s="312"/>
      <c r="X394" s="312"/>
      <c r="Y394" s="312"/>
      <c r="Z394" s="312"/>
      <c r="AA394" s="312"/>
      <c r="AB394" s="312"/>
      <c r="AC394" s="312"/>
      <c r="AD394" s="312"/>
      <c r="AE394" s="312"/>
      <c r="AF394" s="312"/>
      <c r="AG394" s="312"/>
      <c r="AH394" s="312"/>
      <c r="AI394" s="312"/>
      <c r="AJ394" s="312"/>
      <c r="AK394" s="312"/>
      <c r="AL394" s="312"/>
      <c r="AM394" s="312"/>
      <c r="AN394" s="312"/>
      <c r="AO394" s="312"/>
      <c r="AP394" s="312"/>
      <c r="AQ394" s="312"/>
      <c r="AR394" s="312"/>
      <c r="AS394" s="312"/>
      <c r="AT394" s="312"/>
      <c r="AU394" s="312"/>
      <c r="AV394" s="312"/>
      <c r="AW394" s="312"/>
      <c r="AX394" s="312"/>
      <c r="AY394" s="312"/>
      <c r="AZ394" s="312"/>
      <c r="BA394" s="285"/>
      <c r="BB394" s="283"/>
      <c r="BC394" s="283"/>
      <c r="BD394" s="283"/>
      <c r="BE394" s="283"/>
      <c r="BF394" s="283"/>
      <c r="BG394" s="283"/>
      <c r="BH394" s="283"/>
      <c r="BI394" s="283"/>
      <c r="BJ394" s="283"/>
      <c r="BK394" s="283"/>
      <c r="BL394" s="283"/>
      <c r="BM394" s="283"/>
      <c r="BN394" s="283"/>
      <c r="BO394" s="283"/>
      <c r="BP394" s="283"/>
      <c r="BQ394" s="283"/>
      <c r="BR394" s="283"/>
      <c r="BS394" s="283"/>
      <c r="BT394" s="283"/>
      <c r="BU394" s="283"/>
      <c r="BV394" s="285"/>
      <c r="BW394" s="311"/>
      <c r="BX394" s="311"/>
      <c r="BY394" s="311"/>
      <c r="BZ394" s="311"/>
      <c r="CA394" s="311"/>
      <c r="CB394" s="311"/>
      <c r="CC394" s="311"/>
      <c r="CD394" s="311"/>
      <c r="CE394" s="311"/>
      <c r="CF394" s="311"/>
      <c r="CG394" s="311"/>
      <c r="CH394" s="311"/>
      <c r="CI394" s="311"/>
      <c r="CJ394" s="311"/>
      <c r="CK394" s="311"/>
      <c r="CL394" s="311"/>
      <c r="CM394" s="311"/>
      <c r="CN394" s="311"/>
      <c r="CO394" s="311"/>
      <c r="CP394" s="311"/>
      <c r="CQ394" s="311"/>
      <c r="CR394" s="311"/>
      <c r="CS394" s="311"/>
      <c r="CT394" s="311"/>
      <c r="CU394" s="311"/>
      <c r="CV394" s="311"/>
      <c r="CW394" s="311"/>
      <c r="CX394" s="311"/>
      <c r="CY394" s="311"/>
      <c r="CZ394" s="311"/>
    </row>
    <row r="395" s="405" customFormat="true" ht="15" customHeight="true" x14ac:dyDescent="0.2">
      <c r="W395" s="312"/>
      <c r="X395" s="312"/>
      <c r="Y395" s="312"/>
      <c r="Z395" s="312"/>
      <c r="AA395" s="312"/>
      <c r="AB395" s="312"/>
      <c r="AC395" s="312"/>
      <c r="AD395" s="312"/>
      <c r="AE395" s="312"/>
      <c r="AF395" s="312"/>
      <c r="AG395" s="312"/>
      <c r="AH395" s="312"/>
      <c r="AI395" s="312"/>
      <c r="AJ395" s="312"/>
      <c r="AK395" s="312"/>
      <c r="AL395" s="312"/>
      <c r="AM395" s="312"/>
      <c r="AN395" s="312"/>
      <c r="AO395" s="312"/>
      <c r="AP395" s="312"/>
      <c r="AQ395" s="312"/>
      <c r="AR395" s="312"/>
      <c r="AS395" s="312"/>
      <c r="AT395" s="312"/>
      <c r="AU395" s="312"/>
      <c r="AV395" s="312"/>
      <c r="AW395" s="312"/>
      <c r="AX395" s="312"/>
      <c r="AY395" s="312"/>
      <c r="AZ395" s="312"/>
      <c r="BA395" s="285"/>
      <c r="BB395" s="283"/>
      <c r="BC395" s="283"/>
      <c r="BD395" s="283"/>
      <c r="BE395" s="283"/>
      <c r="BF395" s="283"/>
      <c r="BG395" s="283"/>
      <c r="BH395" s="283"/>
      <c r="BI395" s="283"/>
      <c r="BJ395" s="283"/>
      <c r="BK395" s="283"/>
      <c r="BL395" s="283"/>
      <c r="BM395" s="283"/>
      <c r="BN395" s="283"/>
      <c r="BO395" s="283"/>
      <c r="BP395" s="283"/>
      <c r="BQ395" s="283"/>
      <c r="BR395" s="283"/>
      <c r="BS395" s="283"/>
      <c r="BT395" s="283"/>
      <c r="BU395" s="283"/>
      <c r="BV395" s="285"/>
      <c r="BW395" s="311"/>
      <c r="BX395" s="311"/>
      <c r="BY395" s="311"/>
      <c r="BZ395" s="311"/>
      <c r="CA395" s="311"/>
      <c r="CB395" s="311"/>
      <c r="CC395" s="311"/>
      <c r="CD395" s="311"/>
      <c r="CE395" s="311"/>
      <c r="CF395" s="311"/>
      <c r="CG395" s="311"/>
      <c r="CH395" s="311"/>
      <c r="CI395" s="311"/>
      <c r="CJ395" s="311"/>
      <c r="CK395" s="311"/>
      <c r="CL395" s="311"/>
      <c r="CM395" s="311"/>
      <c r="CN395" s="311"/>
      <c r="CO395" s="311"/>
      <c r="CP395" s="311"/>
      <c r="CQ395" s="311"/>
      <c r="CR395" s="311"/>
      <c r="CS395" s="311"/>
      <c r="CT395" s="311"/>
      <c r="CU395" s="311"/>
      <c r="CV395" s="311"/>
      <c r="CW395" s="311"/>
      <c r="CX395" s="311"/>
      <c r="CY395" s="311"/>
      <c r="CZ395" s="311"/>
    </row>
    <row r="396" s="405" customFormat="true" ht="15" customHeight="true" x14ac:dyDescent="0.2">
      <c r="W396" s="312"/>
      <c r="X396" s="312"/>
      <c r="Y396" s="312"/>
      <c r="Z396" s="312"/>
      <c r="AA396" s="312"/>
      <c r="AB396" s="312"/>
      <c r="AC396" s="312"/>
      <c r="AD396" s="312"/>
      <c r="AE396" s="312"/>
      <c r="AF396" s="312"/>
      <c r="AG396" s="312"/>
      <c r="AH396" s="312"/>
      <c r="AI396" s="312"/>
      <c r="AJ396" s="312"/>
      <c r="AK396" s="312"/>
      <c r="AL396" s="312"/>
      <c r="AM396" s="312"/>
      <c r="AN396" s="312"/>
      <c r="AO396" s="312"/>
      <c r="AP396" s="312"/>
      <c r="AQ396" s="312"/>
      <c r="AR396" s="312"/>
      <c r="AS396" s="312"/>
      <c r="AT396" s="312"/>
      <c r="AU396" s="312"/>
      <c r="AV396" s="312"/>
      <c r="AW396" s="312"/>
      <c r="AX396" s="312"/>
      <c r="AY396" s="312"/>
      <c r="AZ396" s="312"/>
      <c r="BA396" s="285"/>
      <c r="BB396" s="283"/>
      <c r="BC396" s="283"/>
      <c r="BD396" s="283"/>
      <c r="BE396" s="283"/>
      <c r="BF396" s="283"/>
      <c r="BG396" s="283"/>
      <c r="BH396" s="283"/>
      <c r="BI396" s="283"/>
      <c r="BJ396" s="283"/>
      <c r="BK396" s="283"/>
      <c r="BL396" s="283"/>
      <c r="BM396" s="283"/>
      <c r="BN396" s="283"/>
      <c r="BO396" s="283"/>
      <c r="BP396" s="283"/>
      <c r="BQ396" s="283"/>
      <c r="BR396" s="283"/>
      <c r="BS396" s="283"/>
      <c r="BT396" s="283"/>
      <c r="BU396" s="283"/>
      <c r="BV396" s="285"/>
      <c r="BW396" s="311"/>
      <c r="BX396" s="311"/>
      <c r="BY396" s="311"/>
      <c r="BZ396" s="311"/>
      <c r="CA396" s="311"/>
      <c r="CB396" s="311"/>
      <c r="CC396" s="311"/>
      <c r="CD396" s="311"/>
      <c r="CE396" s="311"/>
      <c r="CF396" s="311"/>
      <c r="CG396" s="311"/>
      <c r="CH396" s="311"/>
      <c r="CI396" s="311"/>
      <c r="CJ396" s="311"/>
      <c r="CK396" s="311"/>
      <c r="CL396" s="311"/>
      <c r="CM396" s="311"/>
      <c r="CN396" s="311"/>
      <c r="CO396" s="311"/>
      <c r="CP396" s="311"/>
      <c r="CQ396" s="311"/>
      <c r="CR396" s="311"/>
      <c r="CS396" s="311"/>
      <c r="CT396" s="311"/>
      <c r="CU396" s="311"/>
      <c r="CV396" s="311"/>
      <c r="CW396" s="311"/>
      <c r="CX396" s="311"/>
      <c r="CY396" s="311"/>
      <c r="CZ396" s="311"/>
    </row>
    <row r="397" s="405" customFormat="true" ht="15" customHeight="true" x14ac:dyDescent="0.2">
      <c r="W397" s="312"/>
      <c r="X397" s="312"/>
      <c r="Y397" s="312"/>
      <c r="Z397" s="312"/>
      <c r="AA397" s="312"/>
      <c r="AB397" s="312"/>
      <c r="AC397" s="312"/>
      <c r="AD397" s="312"/>
      <c r="AE397" s="312"/>
      <c r="AF397" s="312"/>
      <c r="AG397" s="312"/>
      <c r="AH397" s="312"/>
      <c r="AI397" s="312"/>
      <c r="AJ397" s="312"/>
      <c r="AK397" s="312"/>
      <c r="AL397" s="312"/>
      <c r="AM397" s="312"/>
      <c r="AN397" s="312"/>
      <c r="AO397" s="312"/>
      <c r="AP397" s="312"/>
      <c r="AQ397" s="312"/>
      <c r="AR397" s="312"/>
      <c r="AS397" s="312"/>
      <c r="AT397" s="312"/>
      <c r="AU397" s="312"/>
      <c r="AV397" s="312"/>
      <c r="AW397" s="312"/>
      <c r="AX397" s="312"/>
      <c r="AY397" s="312"/>
      <c r="AZ397" s="312"/>
      <c r="BA397" s="285"/>
      <c r="BB397" s="283"/>
      <c r="BC397" s="283"/>
      <c r="BD397" s="283"/>
      <c r="BE397" s="283"/>
      <c r="BF397" s="283"/>
      <c r="BG397" s="283"/>
      <c r="BH397" s="283"/>
      <c r="BI397" s="283"/>
      <c r="BJ397" s="283"/>
      <c r="BK397" s="283"/>
      <c r="BL397" s="283"/>
      <c r="BM397" s="283"/>
      <c r="BN397" s="283"/>
      <c r="BO397" s="283"/>
      <c r="BP397" s="283"/>
      <c r="BQ397" s="283"/>
      <c r="BR397" s="283"/>
      <c r="BS397" s="283"/>
      <c r="BT397" s="283"/>
      <c r="BU397" s="283"/>
      <c r="BV397" s="285"/>
      <c r="BW397" s="311"/>
      <c r="BX397" s="311"/>
      <c r="BY397" s="311"/>
      <c r="BZ397" s="311"/>
      <c r="CA397" s="311"/>
      <c r="CB397" s="311"/>
      <c r="CC397" s="311"/>
      <c r="CD397" s="311"/>
      <c r="CE397" s="311"/>
      <c r="CF397" s="311"/>
      <c r="CG397" s="311"/>
      <c r="CH397" s="311"/>
      <c r="CI397" s="311"/>
      <c r="CJ397" s="311"/>
      <c r="CK397" s="311"/>
      <c r="CL397" s="311"/>
      <c r="CM397" s="311"/>
      <c r="CN397" s="311"/>
      <c r="CO397" s="311"/>
      <c r="CP397" s="311"/>
      <c r="CQ397" s="311"/>
      <c r="CR397" s="311"/>
      <c r="CS397" s="311"/>
      <c r="CT397" s="311"/>
      <c r="CU397" s="311"/>
      <c r="CV397" s="311"/>
      <c r="CW397" s="311"/>
      <c r="CX397" s="311"/>
      <c r="CY397" s="311"/>
      <c r="CZ397" s="311"/>
    </row>
    <row r="398" s="405" customFormat="true" ht="15" customHeight="true" x14ac:dyDescent="0.2">
      <c r="W398" s="312"/>
      <c r="X398" s="312"/>
      <c r="Y398" s="312"/>
      <c r="Z398" s="312"/>
      <c r="AA398" s="312"/>
      <c r="AB398" s="312"/>
      <c r="AC398" s="312"/>
      <c r="AD398" s="312"/>
      <c r="AE398" s="312"/>
      <c r="AF398" s="312"/>
      <c r="AG398" s="312"/>
      <c r="AH398" s="312"/>
      <c r="AI398" s="312"/>
      <c r="AJ398" s="312"/>
      <c r="AK398" s="312"/>
      <c r="AL398" s="312"/>
      <c r="AM398" s="312"/>
      <c r="AN398" s="312"/>
      <c r="AO398" s="312"/>
      <c r="AP398" s="312"/>
      <c r="AQ398" s="312"/>
      <c r="AR398" s="312"/>
      <c r="AS398" s="312"/>
      <c r="AT398" s="312"/>
      <c r="AU398" s="312"/>
      <c r="AV398" s="312"/>
      <c r="AW398" s="312"/>
      <c r="AX398" s="312"/>
      <c r="AY398" s="312"/>
      <c r="AZ398" s="312"/>
      <c r="BA398" s="285"/>
      <c r="BB398" s="283"/>
      <c r="BC398" s="283"/>
      <c r="BD398" s="283"/>
      <c r="BE398" s="283"/>
      <c r="BF398" s="283"/>
      <c r="BG398" s="283"/>
      <c r="BH398" s="283"/>
      <c r="BI398" s="283"/>
      <c r="BJ398" s="283"/>
      <c r="BK398" s="283"/>
      <c r="BL398" s="283"/>
      <c r="BM398" s="283"/>
      <c r="BN398" s="283"/>
      <c r="BO398" s="283"/>
      <c r="BP398" s="283"/>
      <c r="BQ398" s="283"/>
      <c r="BR398" s="283"/>
      <c r="BS398" s="283"/>
      <c r="BT398" s="283"/>
      <c r="BU398" s="283"/>
      <c r="BV398" s="285"/>
      <c r="BW398" s="311"/>
      <c r="BX398" s="311"/>
      <c r="BY398" s="311"/>
      <c r="BZ398" s="311"/>
      <c r="CA398" s="311"/>
      <c r="CB398" s="311"/>
      <c r="CC398" s="311"/>
      <c r="CD398" s="311"/>
      <c r="CE398" s="311"/>
      <c r="CF398" s="311"/>
      <c r="CG398" s="311"/>
      <c r="CH398" s="311"/>
      <c r="CI398" s="311"/>
      <c r="CJ398" s="311"/>
      <c r="CK398" s="311"/>
      <c r="CL398" s="311"/>
      <c r="CM398" s="311"/>
      <c r="CN398" s="311"/>
      <c r="CO398" s="311"/>
      <c r="CP398" s="311"/>
      <c r="CQ398" s="311"/>
      <c r="CR398" s="311"/>
      <c r="CS398" s="311"/>
      <c r="CT398" s="311"/>
      <c r="CU398" s="311"/>
      <c r="CV398" s="311"/>
      <c r="CW398" s="311"/>
      <c r="CX398" s="311"/>
      <c r="CY398" s="311"/>
      <c r="CZ398" s="311"/>
    </row>
    <row r="399" s="423" customFormat="true" ht="15" customHeight="true" x14ac:dyDescent="0.25">
      <c r="A399" s="289"/>
      <c r="B399" s="289"/>
      <c r="C399" s="849" t="s">
        <v>129</v>
      </c>
      <c r="D399" s="850"/>
      <c r="E399" s="850"/>
      <c r="F399" s="850"/>
      <c r="G399" s="289"/>
      <c r="H399" s="840" t="s">
        <v>130</v>
      </c>
      <c r="I399" s="841"/>
      <c r="J399" s="841"/>
      <c r="K399" s="841"/>
      <c r="M399" s="840" t="s">
        <v>131</v>
      </c>
      <c r="N399" s="841"/>
      <c r="O399" s="841"/>
      <c r="P399" s="841"/>
      <c r="W399" s="307"/>
      <c r="X399" s="307"/>
      <c r="Y399" s="307"/>
      <c r="Z399" s="307"/>
      <c r="AA399" s="307"/>
      <c r="AB399" s="307"/>
      <c r="AC399" s="307"/>
      <c r="AD399" s="307"/>
      <c r="AE399" s="307"/>
      <c r="AF399" s="307"/>
      <c r="AG399" s="307"/>
      <c r="AH399" s="307"/>
      <c r="AI399" s="307"/>
      <c r="AJ399" s="307"/>
      <c r="AK399" s="307"/>
      <c r="AL399" s="307"/>
      <c r="AM399" s="307"/>
      <c r="AN399" s="307"/>
      <c r="AO399" s="307"/>
      <c r="AP399" s="307"/>
      <c r="AQ399" s="307"/>
      <c r="AR399" s="307"/>
      <c r="AS399" s="307"/>
      <c r="AT399" s="307"/>
      <c r="AU399" s="307"/>
      <c r="AV399" s="307"/>
      <c r="AW399" s="307"/>
      <c r="AX399" s="307"/>
      <c r="AY399" s="307"/>
      <c r="AZ399" s="307"/>
      <c r="BB399" s="289"/>
      <c r="BW399" s="307"/>
      <c r="BX399" s="307"/>
      <c r="BY399" s="307"/>
      <c r="BZ399" s="307"/>
      <c r="CA399" s="307"/>
      <c r="CB399" s="307"/>
      <c r="CC399" s="307"/>
      <c r="CD399" s="307"/>
      <c r="CE399" s="307"/>
      <c r="CF399" s="307"/>
      <c r="CG399" s="307"/>
      <c r="CH399" s="307"/>
      <c r="CI399" s="307"/>
      <c r="CJ399" s="307"/>
      <c r="CK399" s="307"/>
      <c r="CL399" s="307"/>
      <c r="CM399" s="307"/>
      <c r="CN399" s="307"/>
      <c r="CO399" s="307"/>
      <c r="CP399" s="307"/>
      <c r="CQ399" s="307"/>
      <c r="CR399" s="307"/>
      <c r="CS399" s="307"/>
      <c r="CT399" s="307"/>
      <c r="CU399" s="307"/>
      <c r="CV399" s="307"/>
      <c r="CW399" s="307"/>
      <c r="CX399" s="307"/>
      <c r="CY399" s="307"/>
      <c r="CZ399" s="307"/>
    </row>
    <row r="400" s="314" customFormat="true" ht="24" customHeight="true" x14ac:dyDescent="0.2">
      <c r="C400" s="842" t="s">
        <v>190</v>
      </c>
      <c r="D400" s="730"/>
      <c r="E400" s="730"/>
      <c r="H400" s="842" t="s">
        <v>190</v>
      </c>
      <c r="I400" s="730"/>
      <c r="J400" s="730"/>
      <c r="M400" s="842" t="s">
        <v>190</v>
      </c>
      <c r="N400" s="730"/>
      <c r="O400" s="730"/>
      <c r="W400" s="307"/>
      <c r="X400" s="307"/>
      <c r="Y400" s="307"/>
      <c r="Z400" s="307"/>
      <c r="AA400" s="307"/>
      <c r="AB400" s="307"/>
      <c r="AC400" s="307"/>
      <c r="AD400" s="307"/>
      <c r="AE400" s="307"/>
      <c r="AF400" s="307"/>
      <c r="AG400" s="307"/>
      <c r="AH400" s="307"/>
      <c r="AI400" s="307"/>
      <c r="AJ400" s="307"/>
      <c r="AK400" s="307"/>
      <c r="AL400" s="307"/>
      <c r="AM400" s="307"/>
      <c r="AN400" s="307"/>
      <c r="AO400" s="307"/>
      <c r="AP400" s="307"/>
      <c r="AQ400" s="307"/>
      <c r="AR400" s="307"/>
      <c r="AS400" s="307"/>
      <c r="AT400" s="307"/>
      <c r="AU400" s="307"/>
      <c r="AV400" s="307"/>
      <c r="AW400" s="307"/>
      <c r="AX400" s="307"/>
      <c r="AY400" s="307"/>
      <c r="AZ400" s="307"/>
      <c r="BA400" s="423"/>
      <c r="BB400" s="289"/>
      <c r="BC400" s="423"/>
      <c r="BD400" s="423"/>
      <c r="BE400" s="423"/>
      <c r="BF400" s="423"/>
      <c r="BG400" s="423"/>
      <c r="BH400" s="423"/>
      <c r="BI400" s="423"/>
      <c r="BJ400" s="423"/>
      <c r="BK400" s="423"/>
      <c r="BL400" s="423"/>
      <c r="BM400" s="423"/>
      <c r="BN400" s="423"/>
      <c r="BO400" s="423"/>
      <c r="BP400" s="423"/>
      <c r="BQ400" s="423"/>
      <c r="BR400" s="423"/>
      <c r="BS400" s="423"/>
      <c r="BT400" s="423"/>
      <c r="BU400" s="423"/>
      <c r="BV400" s="423"/>
      <c r="BW400" s="307"/>
      <c r="BX400" s="307"/>
      <c r="BY400" s="307"/>
      <c r="BZ400" s="307"/>
      <c r="CA400" s="307"/>
      <c r="CB400" s="307"/>
      <c r="CC400" s="307"/>
      <c r="CD400" s="307"/>
      <c r="CE400" s="307"/>
      <c r="CF400" s="307"/>
      <c r="CG400" s="307"/>
      <c r="CH400" s="307"/>
      <c r="CI400" s="307"/>
      <c r="CJ400" s="307"/>
      <c r="CK400" s="307"/>
      <c r="CL400" s="307"/>
      <c r="CM400" s="307"/>
      <c r="CN400" s="307"/>
      <c r="CO400" s="307"/>
      <c r="CP400" s="307"/>
      <c r="CQ400" s="307"/>
      <c r="CR400" s="307"/>
      <c r="CS400" s="307"/>
      <c r="CT400" s="307"/>
      <c r="CU400" s="307"/>
      <c r="CV400" s="307"/>
      <c r="CW400" s="307"/>
      <c r="CX400" s="307"/>
      <c r="CY400" s="307"/>
      <c r="CZ400" s="307"/>
    </row>
    <row r="401" s="314" customFormat="true" ht="25.15" customHeight="true" x14ac:dyDescent="0.2">
      <c r="C401" s="851"/>
      <c r="D401" s="730"/>
      <c r="E401" s="424" t="s">
        <v>191</v>
      </c>
      <c r="H401" s="851"/>
      <c r="I401" s="730"/>
      <c r="J401" s="425" t="s">
        <v>191</v>
      </c>
      <c r="M401" s="851"/>
      <c r="N401" s="730"/>
      <c r="O401" s="426" t="s">
        <v>191</v>
      </c>
      <c r="W401" s="307"/>
      <c r="X401" s="307"/>
      <c r="Y401" s="307"/>
      <c r="Z401" s="307"/>
      <c r="AA401" s="307"/>
      <c r="AB401" s="307"/>
      <c r="AC401" s="307"/>
      <c r="AD401" s="307"/>
      <c r="AE401" s="307"/>
      <c r="AF401" s="307"/>
      <c r="AG401" s="307"/>
      <c r="AH401" s="307"/>
      <c r="AI401" s="307"/>
      <c r="AJ401" s="307"/>
      <c r="AK401" s="307"/>
      <c r="AL401" s="307"/>
      <c r="AM401" s="307"/>
      <c r="AN401" s="307"/>
      <c r="AO401" s="307"/>
      <c r="AP401" s="307"/>
      <c r="AQ401" s="307"/>
      <c r="AR401" s="307"/>
      <c r="AS401" s="307"/>
      <c r="AT401" s="307"/>
      <c r="AU401" s="307"/>
      <c r="AV401" s="307"/>
      <c r="AW401" s="307"/>
      <c r="AX401" s="307"/>
      <c r="AY401" s="307"/>
      <c r="AZ401" s="307"/>
      <c r="BA401" s="423"/>
      <c r="BB401" s="289"/>
      <c r="BC401" s="423"/>
      <c r="BD401" s="423"/>
      <c r="BE401" s="423"/>
      <c r="BF401" s="423"/>
      <c r="BG401" s="423"/>
      <c r="BH401" s="423"/>
      <c r="BI401" s="423"/>
      <c r="BJ401" s="423"/>
      <c r="BK401" s="423"/>
      <c r="BL401" s="423"/>
      <c r="BM401" s="423"/>
      <c r="BN401" s="423"/>
      <c r="BO401" s="423"/>
      <c r="BP401" s="423"/>
      <c r="BQ401" s="423"/>
      <c r="BR401" s="423"/>
      <c r="BS401" s="423"/>
      <c r="BT401" s="423"/>
      <c r="BU401" s="423"/>
      <c r="BV401" s="423"/>
      <c r="BW401" s="307"/>
      <c r="BX401" s="307"/>
      <c r="BY401" s="307"/>
      <c r="BZ401" s="307"/>
      <c r="CA401" s="307"/>
      <c r="CB401" s="307"/>
      <c r="CC401" s="307"/>
      <c r="CD401" s="307"/>
      <c r="CE401" s="307"/>
      <c r="CF401" s="307"/>
      <c r="CG401" s="307"/>
      <c r="CH401" s="307"/>
      <c r="CI401" s="307"/>
      <c r="CJ401" s="307"/>
      <c r="CK401" s="307"/>
      <c r="CL401" s="307"/>
      <c r="CM401" s="307"/>
      <c r="CN401" s="307"/>
      <c r="CO401" s="307"/>
      <c r="CP401" s="307"/>
      <c r="CQ401" s="307"/>
      <c r="CR401" s="307"/>
      <c r="CS401" s="307"/>
      <c r="CT401" s="307"/>
      <c r="CU401" s="307"/>
      <c r="CV401" s="307"/>
      <c r="CW401" s="307"/>
      <c r="CX401" s="307"/>
      <c r="CY401" s="307"/>
      <c r="CZ401" s="307"/>
    </row>
    <row r="402" s="314" customFormat="true" ht="25.15" customHeight="true" x14ac:dyDescent="0.2">
      <c r="B402" s="848" t="s">
        <v>135</v>
      </c>
      <c r="C402" s="730"/>
      <c r="D402" s="730"/>
      <c r="E402" s="427" t="s">
        <v>192</v>
      </c>
      <c r="H402" s="730"/>
      <c r="I402" s="730"/>
      <c r="J402" s="428" t="s">
        <v>192</v>
      </c>
      <c r="M402" s="730"/>
      <c r="N402" s="730"/>
      <c r="O402" s="429" t="s">
        <v>192</v>
      </c>
      <c r="W402" s="307"/>
      <c r="X402" s="307"/>
      <c r="Y402" s="307"/>
      <c r="Z402" s="307"/>
      <c r="AA402" s="307"/>
      <c r="AB402" s="307"/>
      <c r="AC402" s="307"/>
      <c r="AD402" s="307"/>
      <c r="AE402" s="307"/>
      <c r="AF402" s="307"/>
      <c r="AG402" s="307"/>
      <c r="AH402" s="307"/>
      <c r="AI402" s="307"/>
      <c r="AJ402" s="307"/>
      <c r="AK402" s="307"/>
      <c r="AL402" s="307"/>
      <c r="AM402" s="307"/>
      <c r="AN402" s="307"/>
      <c r="AO402" s="307"/>
      <c r="AP402" s="307"/>
      <c r="AQ402" s="307"/>
      <c r="AR402" s="307"/>
      <c r="AS402" s="307"/>
      <c r="AT402" s="307"/>
      <c r="AU402" s="307"/>
      <c r="AV402" s="307"/>
      <c r="AW402" s="307"/>
      <c r="AX402" s="307"/>
      <c r="AY402" s="307"/>
      <c r="AZ402" s="307"/>
      <c r="BA402" s="423"/>
      <c r="BB402" s="289"/>
      <c r="BC402" s="423"/>
      <c r="BD402" s="423"/>
      <c r="BE402" s="423"/>
      <c r="BF402" s="423"/>
      <c r="BG402" s="423"/>
      <c r="BH402" s="423"/>
      <c r="BI402" s="423"/>
      <c r="BJ402" s="423"/>
      <c r="BK402" s="423"/>
      <c r="BL402" s="423"/>
      <c r="BM402" s="423"/>
      <c r="BN402" s="423"/>
      <c r="BO402" s="423"/>
      <c r="BP402" s="423"/>
      <c r="BQ402" s="423"/>
      <c r="BR402" s="423"/>
      <c r="BS402" s="423"/>
      <c r="BT402" s="423"/>
      <c r="BU402" s="423"/>
      <c r="BV402" s="423"/>
      <c r="BW402" s="307"/>
      <c r="BX402" s="307"/>
      <c r="BY402" s="307"/>
      <c r="BZ402" s="307"/>
      <c r="CA402" s="307"/>
      <c r="CB402" s="307"/>
      <c r="CC402" s="307"/>
      <c r="CD402" s="307"/>
      <c r="CE402" s="307"/>
      <c r="CF402" s="307"/>
      <c r="CG402" s="307"/>
      <c r="CH402" s="307"/>
      <c r="CI402" s="307"/>
      <c r="CJ402" s="307"/>
      <c r="CK402" s="307"/>
      <c r="CL402" s="307"/>
      <c r="CM402" s="307"/>
      <c r="CN402" s="307"/>
      <c r="CO402" s="307"/>
      <c r="CP402" s="307"/>
      <c r="CQ402" s="307"/>
      <c r="CR402" s="307"/>
      <c r="CS402" s="307"/>
      <c r="CT402" s="307"/>
      <c r="CU402" s="307"/>
      <c r="CV402" s="307"/>
      <c r="CW402" s="307"/>
      <c r="CX402" s="307"/>
      <c r="CY402" s="307"/>
      <c r="CZ402" s="307"/>
    </row>
    <row r="403" s="314" customFormat="true" ht="25.15" customHeight="true" x14ac:dyDescent="0.2">
      <c r="B403" s="730"/>
      <c r="C403" s="843" t="s">
        <v>193</v>
      </c>
      <c r="D403" s="844"/>
      <c r="E403" s="513">
        <v>-0.85701397127606316</v>
      </c>
      <c r="F403" s="496"/>
      <c r="G403" s="496"/>
      <c r="H403" s="843" t="s">
        <v>194</v>
      </c>
      <c r="I403" s="844"/>
      <c r="J403" s="514">
        <v>-0.78152641996894823</v>
      </c>
      <c r="K403" s="496"/>
      <c r="L403" s="496"/>
      <c r="M403" s="843" t="s">
        <v>195</v>
      </c>
      <c r="N403" s="844"/>
      <c r="O403" s="515">
        <v>0.65774431191009464</v>
      </c>
      <c r="P403" s="496"/>
      <c r="Q403" s="496"/>
      <c r="W403" s="307"/>
      <c r="X403" s="307"/>
      <c r="Y403" s="307"/>
      <c r="Z403" s="307"/>
      <c r="AA403" s="307"/>
      <c r="AB403" s="307"/>
      <c r="AC403" s="307"/>
      <c r="AD403" s="307"/>
      <c r="AE403" s="307"/>
      <c r="AF403" s="307"/>
      <c r="AG403" s="307"/>
      <c r="AH403" s="307"/>
      <c r="AI403" s="307"/>
      <c r="AJ403" s="307"/>
      <c r="AK403" s="307"/>
      <c r="AL403" s="307"/>
      <c r="AM403" s="307"/>
      <c r="AN403" s="307"/>
      <c r="AO403" s="307"/>
      <c r="AP403" s="307"/>
      <c r="AQ403" s="307"/>
      <c r="AR403" s="307"/>
      <c r="AS403" s="307"/>
      <c r="AT403" s="307"/>
      <c r="AU403" s="307"/>
      <c r="AV403" s="307"/>
      <c r="AW403" s="307"/>
      <c r="AX403" s="307"/>
      <c r="AY403" s="307"/>
      <c r="AZ403" s="307"/>
      <c r="BA403" s="309"/>
      <c r="BB403" s="359"/>
      <c r="BC403" s="309"/>
      <c r="BD403" s="309"/>
      <c r="BE403" s="309"/>
      <c r="BF403" s="309"/>
      <c r="BG403" s="309"/>
      <c r="BH403" s="309"/>
      <c r="BI403" s="309"/>
      <c r="BJ403" s="309"/>
      <c r="BK403" s="309"/>
      <c r="BL403" s="309"/>
      <c r="BM403" s="309"/>
      <c r="BN403" s="309"/>
      <c r="BO403" s="309"/>
      <c r="BP403" s="309"/>
      <c r="BQ403" s="309"/>
      <c r="BR403" s="309"/>
      <c r="BS403" s="309"/>
      <c r="BT403" s="309"/>
      <c r="BU403" s="309"/>
      <c r="BV403" s="309"/>
      <c r="BW403" s="310"/>
      <c r="BX403" s="310"/>
      <c r="BY403" s="310"/>
      <c r="BZ403" s="310"/>
      <c r="CA403" s="310"/>
      <c r="CB403" s="310"/>
      <c r="CC403" s="310"/>
      <c r="CD403" s="310"/>
      <c r="CE403" s="310"/>
      <c r="CF403" s="310"/>
      <c r="CG403" s="310"/>
      <c r="CH403" s="310"/>
      <c r="CI403" s="310"/>
      <c r="CJ403" s="310"/>
      <c r="CK403" s="310"/>
      <c r="CL403" s="310"/>
      <c r="CM403" s="310"/>
      <c r="CN403" s="310"/>
      <c r="CO403" s="310"/>
      <c r="CP403" s="310"/>
      <c r="CQ403" s="310"/>
      <c r="CR403" s="310"/>
      <c r="CS403" s="310"/>
      <c r="CT403" s="310"/>
      <c r="CU403" s="310"/>
      <c r="CV403" s="310"/>
      <c r="CW403" s="310"/>
      <c r="CX403" s="310"/>
      <c r="CY403" s="310"/>
      <c r="CZ403" s="310"/>
    </row>
    <row r="404" s="314" customFormat="true" ht="25.15" customHeight="true" x14ac:dyDescent="0.2">
      <c r="B404" s="730"/>
      <c r="C404" s="843" t="s">
        <v>195</v>
      </c>
      <c r="D404" s="844"/>
      <c r="E404" s="516">
        <v>0.84235161627094068</v>
      </c>
      <c r="F404" s="496"/>
      <c r="G404" s="496"/>
      <c r="H404" s="843" t="s">
        <v>196</v>
      </c>
      <c r="I404" s="844"/>
      <c r="J404" s="517">
        <v>0.76833802244226856</v>
      </c>
      <c r="K404" s="496"/>
      <c r="L404" s="496"/>
      <c r="M404" s="843" t="s">
        <v>193</v>
      </c>
      <c r="N404" s="844"/>
      <c r="O404" s="518">
        <v>-0.61925061494873646</v>
      </c>
      <c r="P404" s="496"/>
      <c r="Q404" s="496"/>
      <c r="W404" s="307"/>
      <c r="X404" s="307"/>
      <c r="Y404" s="307"/>
      <c r="Z404" s="307"/>
      <c r="AA404" s="307"/>
      <c r="AB404" s="307"/>
      <c r="AC404" s="307"/>
      <c r="AD404" s="307"/>
      <c r="AE404" s="307"/>
      <c r="AF404" s="307"/>
      <c r="AG404" s="307"/>
      <c r="AH404" s="307"/>
      <c r="AI404" s="307"/>
      <c r="AJ404" s="307"/>
      <c r="AK404" s="307"/>
      <c r="AL404" s="307"/>
      <c r="AM404" s="307"/>
      <c r="AN404" s="307"/>
      <c r="AO404" s="307"/>
      <c r="AP404" s="307"/>
      <c r="AQ404" s="307"/>
      <c r="AR404" s="307"/>
      <c r="AS404" s="307"/>
      <c r="AT404" s="307"/>
      <c r="AU404" s="307"/>
      <c r="AV404" s="307"/>
      <c r="AW404" s="307"/>
      <c r="AX404" s="307"/>
      <c r="AY404" s="307"/>
      <c r="AZ404" s="307"/>
      <c r="BA404" s="309"/>
      <c r="BB404" s="359"/>
      <c r="BC404" s="309"/>
      <c r="BD404" s="309"/>
      <c r="BE404" s="309"/>
      <c r="BF404" s="309"/>
      <c r="BG404" s="309"/>
      <c r="BH404" s="309"/>
      <c r="BI404" s="309"/>
      <c r="BJ404" s="309"/>
      <c r="BK404" s="309"/>
      <c r="BL404" s="309"/>
      <c r="BM404" s="309"/>
      <c r="BN404" s="309"/>
      <c r="BO404" s="309"/>
      <c r="BP404" s="309"/>
      <c r="BQ404" s="309"/>
      <c r="BR404" s="309"/>
      <c r="BS404" s="309"/>
      <c r="BT404" s="309"/>
      <c r="BU404" s="309"/>
      <c r="BV404" s="309"/>
      <c r="BW404" s="310"/>
      <c r="BX404" s="310"/>
      <c r="BY404" s="310"/>
      <c r="BZ404" s="310"/>
      <c r="CA404" s="310"/>
      <c r="CB404" s="310"/>
      <c r="CC404" s="310"/>
      <c r="CD404" s="310"/>
      <c r="CE404" s="310"/>
      <c r="CF404" s="310"/>
      <c r="CG404" s="310"/>
      <c r="CH404" s="310"/>
      <c r="CI404" s="310"/>
      <c r="CJ404" s="310"/>
      <c r="CK404" s="310"/>
      <c r="CL404" s="310"/>
      <c r="CM404" s="310"/>
      <c r="CN404" s="310"/>
      <c r="CO404" s="310"/>
      <c r="CP404" s="310"/>
      <c r="CQ404" s="310"/>
      <c r="CR404" s="310"/>
      <c r="CS404" s="310"/>
      <c r="CT404" s="310"/>
      <c r="CU404" s="310"/>
      <c r="CV404" s="310"/>
      <c r="CW404" s="310"/>
      <c r="CX404" s="310"/>
      <c r="CY404" s="310"/>
      <c r="CZ404" s="310"/>
    </row>
    <row r="405" s="314" customFormat="true" ht="25.15" customHeight="true" x14ac:dyDescent="0.2">
      <c r="B405" s="730"/>
      <c r="C405" s="843" t="s">
        <v>196</v>
      </c>
      <c r="D405" s="844"/>
      <c r="E405" s="516">
        <v>0.82498390115148057</v>
      </c>
      <c r="F405" s="496"/>
      <c r="G405" s="496"/>
      <c r="H405" s="843" t="s">
        <v>193</v>
      </c>
      <c r="I405" s="844"/>
      <c r="J405" s="517">
        <v>-0.74842987051470389</v>
      </c>
      <c r="K405" s="496"/>
      <c r="L405" s="496"/>
      <c r="M405" s="843" t="s">
        <v>197</v>
      </c>
      <c r="N405" s="844"/>
      <c r="O405" s="518">
        <v>0.61334304135165962</v>
      </c>
      <c r="P405" s="496"/>
      <c r="Q405" s="496"/>
      <c r="W405" s="307"/>
      <c r="X405" s="307"/>
      <c r="Y405" s="307"/>
      <c r="Z405" s="307"/>
      <c r="AA405" s="307"/>
      <c r="AB405" s="307"/>
      <c r="AC405" s="307"/>
      <c r="AD405" s="307"/>
      <c r="AE405" s="307"/>
      <c r="AF405" s="307"/>
      <c r="AG405" s="307"/>
      <c r="AH405" s="307"/>
      <c r="AI405" s="307"/>
      <c r="AJ405" s="307"/>
      <c r="AK405" s="307"/>
      <c r="AL405" s="307"/>
      <c r="AM405" s="307"/>
      <c r="AN405" s="307"/>
      <c r="AO405" s="307"/>
      <c r="AP405" s="307"/>
      <c r="AQ405" s="307"/>
      <c r="AR405" s="307"/>
      <c r="AS405" s="307"/>
      <c r="AT405" s="307"/>
      <c r="AU405" s="307"/>
      <c r="AV405" s="307"/>
      <c r="AW405" s="307"/>
      <c r="AX405" s="307"/>
      <c r="AY405" s="307"/>
      <c r="AZ405" s="307"/>
      <c r="BA405" s="309"/>
      <c r="BB405" s="359"/>
      <c r="BC405" s="309"/>
      <c r="BD405" s="309"/>
      <c r="BE405" s="309"/>
      <c r="BF405" s="309"/>
      <c r="BG405" s="309"/>
      <c r="BH405" s="309"/>
      <c r="BI405" s="309"/>
      <c r="BJ405" s="309"/>
      <c r="BK405" s="309"/>
      <c r="BL405" s="309"/>
      <c r="BM405" s="309"/>
      <c r="BN405" s="309"/>
      <c r="BO405" s="309"/>
      <c r="BP405" s="309"/>
      <c r="BQ405" s="309"/>
      <c r="BR405" s="309"/>
      <c r="BS405" s="309"/>
      <c r="BT405" s="309"/>
      <c r="BU405" s="309"/>
      <c r="BV405" s="309"/>
      <c r="BW405" s="310"/>
      <c r="BX405" s="310"/>
      <c r="BY405" s="310"/>
      <c r="BZ405" s="310"/>
      <c r="CA405" s="310"/>
      <c r="CB405" s="310"/>
      <c r="CC405" s="310"/>
      <c r="CD405" s="310"/>
      <c r="CE405" s="310"/>
      <c r="CF405" s="310"/>
      <c r="CG405" s="310"/>
      <c r="CH405" s="310"/>
      <c r="CI405" s="310"/>
      <c r="CJ405" s="310"/>
      <c r="CK405" s="310"/>
      <c r="CL405" s="310"/>
      <c r="CM405" s="310"/>
      <c r="CN405" s="310"/>
      <c r="CO405" s="310"/>
      <c r="CP405" s="310"/>
      <c r="CQ405" s="310"/>
      <c r="CR405" s="310"/>
      <c r="CS405" s="310"/>
      <c r="CT405" s="310"/>
      <c r="CU405" s="310"/>
      <c r="CV405" s="310"/>
      <c r="CW405" s="310"/>
      <c r="CX405" s="310"/>
      <c r="CY405" s="310"/>
      <c r="CZ405" s="310"/>
    </row>
    <row r="406" s="314" customFormat="true" ht="25.15" customHeight="true" x14ac:dyDescent="0.2">
      <c r="B406" s="730"/>
      <c r="C406" s="843" t="s">
        <v>198</v>
      </c>
      <c r="D406" s="844"/>
      <c r="E406" s="516">
        <v>0.79096502114146594</v>
      </c>
      <c r="F406" s="496"/>
      <c r="G406" s="496"/>
      <c r="H406" s="843" t="s">
        <v>199</v>
      </c>
      <c r="I406" s="844"/>
      <c r="J406" s="517">
        <v>0.7234145228556359</v>
      </c>
      <c r="K406" s="496"/>
      <c r="L406" s="496"/>
      <c r="M406" s="843" t="s">
        <v>199</v>
      </c>
      <c r="N406" s="844"/>
      <c r="O406" s="518">
        <v>0.56782476480199329</v>
      </c>
      <c r="P406" s="496"/>
      <c r="Q406" s="496"/>
      <c r="W406" s="307"/>
      <c r="X406" s="307"/>
      <c r="Y406" s="307"/>
      <c r="Z406" s="307"/>
      <c r="AA406" s="307"/>
      <c r="AB406" s="307"/>
      <c r="AC406" s="307"/>
      <c r="AD406" s="307"/>
      <c r="AE406" s="307"/>
      <c r="AF406" s="307"/>
      <c r="AG406" s="307"/>
      <c r="AH406" s="307"/>
      <c r="AI406" s="307"/>
      <c r="AJ406" s="307"/>
      <c r="AK406" s="307"/>
      <c r="AL406" s="307"/>
      <c r="AM406" s="307"/>
      <c r="AN406" s="307"/>
      <c r="AO406" s="307"/>
      <c r="AP406" s="307"/>
      <c r="AQ406" s="307"/>
      <c r="AR406" s="307"/>
      <c r="AS406" s="307"/>
      <c r="AT406" s="307"/>
      <c r="AU406" s="307"/>
      <c r="AV406" s="307"/>
      <c r="AW406" s="307"/>
      <c r="AX406" s="307"/>
      <c r="AY406" s="307"/>
      <c r="AZ406" s="307"/>
      <c r="BA406" s="309"/>
      <c r="BB406" s="359"/>
      <c r="BC406" s="309"/>
      <c r="BD406" s="309"/>
      <c r="BE406" s="309"/>
      <c r="BF406" s="309"/>
      <c r="BG406" s="309"/>
      <c r="BH406" s="309"/>
      <c r="BI406" s="309"/>
      <c r="BJ406" s="309"/>
      <c r="BK406" s="309"/>
      <c r="BL406" s="309"/>
      <c r="BM406" s="309"/>
      <c r="BN406" s="309"/>
      <c r="BO406" s="309"/>
      <c r="BP406" s="309"/>
      <c r="BQ406" s="309"/>
      <c r="BR406" s="309"/>
      <c r="BS406" s="309"/>
      <c r="BT406" s="309"/>
      <c r="BU406" s="309"/>
      <c r="BV406" s="309"/>
      <c r="BW406" s="310"/>
      <c r="BX406" s="310"/>
      <c r="BY406" s="310"/>
      <c r="BZ406" s="310"/>
      <c r="CA406" s="310"/>
      <c r="CB406" s="310"/>
      <c r="CC406" s="310"/>
      <c r="CD406" s="310"/>
      <c r="CE406" s="310"/>
      <c r="CF406" s="310"/>
      <c r="CG406" s="310"/>
      <c r="CH406" s="310"/>
      <c r="CI406" s="310"/>
      <c r="CJ406" s="310"/>
      <c r="CK406" s="310"/>
      <c r="CL406" s="310"/>
      <c r="CM406" s="310"/>
      <c r="CN406" s="310"/>
      <c r="CO406" s="310"/>
      <c r="CP406" s="310"/>
      <c r="CQ406" s="310"/>
      <c r="CR406" s="310"/>
      <c r="CS406" s="310"/>
      <c r="CT406" s="310"/>
      <c r="CU406" s="310"/>
      <c r="CV406" s="310"/>
      <c r="CW406" s="310"/>
      <c r="CX406" s="310"/>
      <c r="CY406" s="310"/>
      <c r="CZ406" s="310"/>
    </row>
    <row r="407" s="314" customFormat="true" ht="25.15" customHeight="true" x14ac:dyDescent="0.2">
      <c r="B407" s="730"/>
      <c r="C407" s="843" t="s">
        <v>194</v>
      </c>
      <c r="D407" s="844"/>
      <c r="E407" s="516">
        <v>-0.76781824409256838</v>
      </c>
      <c r="F407" s="496"/>
      <c r="G407" s="496"/>
      <c r="H407" s="843" t="s">
        <v>200</v>
      </c>
      <c r="I407" s="844"/>
      <c r="J407" s="517">
        <v>0.72072695836139011</v>
      </c>
      <c r="K407" s="496"/>
      <c r="L407" s="496"/>
      <c r="M407" s="843" t="s">
        <v>194</v>
      </c>
      <c r="N407" s="844"/>
      <c r="O407" s="518">
        <v>-0.56605426482047205</v>
      </c>
      <c r="P407" s="496"/>
      <c r="Q407" s="496"/>
      <c r="W407" s="307"/>
      <c r="X407" s="307"/>
      <c r="Y407" s="307"/>
      <c r="Z407" s="307"/>
      <c r="AA407" s="307"/>
      <c r="AB407" s="307"/>
      <c r="AC407" s="307"/>
      <c r="AD407" s="307"/>
      <c r="AE407" s="307"/>
      <c r="AF407" s="307"/>
      <c r="AG407" s="307"/>
      <c r="AH407" s="307"/>
      <c r="AI407" s="307"/>
      <c r="AJ407" s="307"/>
      <c r="AK407" s="307"/>
      <c r="AL407" s="307"/>
      <c r="AM407" s="307"/>
      <c r="AN407" s="307"/>
      <c r="AO407" s="307"/>
      <c r="AP407" s="307"/>
      <c r="AQ407" s="307"/>
      <c r="AR407" s="307"/>
      <c r="AS407" s="307"/>
      <c r="AT407" s="307"/>
      <c r="AU407" s="307"/>
      <c r="AV407" s="307"/>
      <c r="AW407" s="307"/>
      <c r="AX407" s="307"/>
      <c r="AY407" s="307"/>
      <c r="AZ407" s="307"/>
      <c r="BA407" s="309"/>
      <c r="BB407" s="359"/>
      <c r="BC407" s="309"/>
      <c r="BD407" s="309"/>
      <c r="BE407" s="309"/>
      <c r="BF407" s="309"/>
      <c r="BG407" s="309"/>
      <c r="BH407" s="309"/>
      <c r="BI407" s="309"/>
      <c r="BJ407" s="309"/>
      <c r="BK407" s="309"/>
      <c r="BL407" s="309"/>
      <c r="BM407" s="309"/>
      <c r="BN407" s="309"/>
      <c r="BO407" s="309"/>
      <c r="BP407" s="309"/>
      <c r="BQ407" s="309"/>
      <c r="BR407" s="309"/>
      <c r="BS407" s="309"/>
      <c r="BT407" s="309"/>
      <c r="BU407" s="309"/>
      <c r="BV407" s="309"/>
      <c r="BW407" s="310"/>
      <c r="BX407" s="310"/>
      <c r="BY407" s="310"/>
      <c r="BZ407" s="310"/>
      <c r="CA407" s="310"/>
      <c r="CB407" s="310"/>
      <c r="CC407" s="310"/>
      <c r="CD407" s="310"/>
      <c r="CE407" s="310"/>
      <c r="CF407" s="310"/>
      <c r="CG407" s="310"/>
      <c r="CH407" s="310"/>
      <c r="CI407" s="310"/>
      <c r="CJ407" s="310"/>
      <c r="CK407" s="310"/>
      <c r="CL407" s="310"/>
      <c r="CM407" s="310"/>
      <c r="CN407" s="310"/>
      <c r="CO407" s="310"/>
      <c r="CP407" s="310"/>
      <c r="CQ407" s="310"/>
      <c r="CR407" s="310"/>
      <c r="CS407" s="310"/>
      <c r="CT407" s="310"/>
      <c r="CU407" s="310"/>
      <c r="CV407" s="310"/>
      <c r="CW407" s="310"/>
      <c r="CX407" s="310"/>
      <c r="CY407" s="310"/>
      <c r="CZ407" s="310"/>
    </row>
    <row r="408" s="314" customFormat="true" ht="25.15" customHeight="true" x14ac:dyDescent="0.2">
      <c r="B408" s="730"/>
      <c r="C408" s="843" t="s">
        <v>199</v>
      </c>
      <c r="D408" s="844"/>
      <c r="E408" s="516">
        <v>0.76239153404652393</v>
      </c>
      <c r="F408" s="496"/>
      <c r="G408" s="496"/>
      <c r="H408" s="843" t="s">
        <v>195</v>
      </c>
      <c r="I408" s="844"/>
      <c r="J408" s="517">
        <v>0.691129384234628</v>
      </c>
      <c r="K408" s="496"/>
      <c r="L408" s="496"/>
      <c r="M408" s="843" t="s">
        <v>196</v>
      </c>
      <c r="N408" s="844"/>
      <c r="O408" s="518">
        <v>0.56286418835939367</v>
      </c>
      <c r="P408" s="496"/>
      <c r="Q408" s="496"/>
      <c r="W408" s="307"/>
      <c r="X408" s="307"/>
      <c r="Y408" s="307"/>
      <c r="Z408" s="307"/>
      <c r="AA408" s="307"/>
      <c r="AB408" s="307"/>
      <c r="AC408" s="307"/>
      <c r="AD408" s="307"/>
      <c r="AE408" s="307"/>
      <c r="AF408" s="307"/>
      <c r="AG408" s="307"/>
      <c r="AH408" s="307"/>
      <c r="AI408" s="307"/>
      <c r="AJ408" s="307"/>
      <c r="AK408" s="307"/>
      <c r="AL408" s="307"/>
      <c r="AM408" s="307"/>
      <c r="AN408" s="307"/>
      <c r="AO408" s="307"/>
      <c r="AP408" s="307"/>
      <c r="AQ408" s="307"/>
      <c r="AR408" s="307"/>
      <c r="AS408" s="307"/>
      <c r="AT408" s="307"/>
      <c r="AU408" s="307"/>
      <c r="AV408" s="307"/>
      <c r="AW408" s="307"/>
      <c r="AX408" s="307"/>
      <c r="AY408" s="307"/>
      <c r="AZ408" s="307"/>
      <c r="BA408" s="309"/>
      <c r="BB408" s="359"/>
      <c r="BC408" s="309"/>
      <c r="BD408" s="309"/>
      <c r="BE408" s="309"/>
      <c r="BF408" s="309"/>
      <c r="BG408" s="309"/>
      <c r="BH408" s="309"/>
      <c r="BI408" s="309"/>
      <c r="BJ408" s="309"/>
      <c r="BK408" s="309"/>
      <c r="BL408" s="309"/>
      <c r="BM408" s="309"/>
      <c r="BN408" s="309"/>
      <c r="BO408" s="309"/>
      <c r="BP408" s="309"/>
      <c r="BQ408" s="309"/>
      <c r="BR408" s="309"/>
      <c r="BS408" s="309"/>
      <c r="BT408" s="309"/>
      <c r="BU408" s="309"/>
      <c r="BV408" s="309"/>
      <c r="BW408" s="310"/>
      <c r="BX408" s="310"/>
      <c r="BY408" s="310"/>
      <c r="BZ408" s="310"/>
      <c r="CA408" s="310"/>
      <c r="CB408" s="310"/>
      <c r="CC408" s="310"/>
      <c r="CD408" s="310"/>
      <c r="CE408" s="310"/>
      <c r="CF408" s="310"/>
      <c r="CG408" s="310"/>
      <c r="CH408" s="310"/>
      <c r="CI408" s="310"/>
      <c r="CJ408" s="310"/>
      <c r="CK408" s="310"/>
      <c r="CL408" s="310"/>
      <c r="CM408" s="310"/>
      <c r="CN408" s="310"/>
      <c r="CO408" s="310"/>
      <c r="CP408" s="310"/>
      <c r="CQ408" s="310"/>
      <c r="CR408" s="310"/>
      <c r="CS408" s="310"/>
      <c r="CT408" s="310"/>
      <c r="CU408" s="310"/>
      <c r="CV408" s="310"/>
      <c r="CW408" s="310"/>
      <c r="CX408" s="310"/>
      <c r="CY408" s="310"/>
      <c r="CZ408" s="310"/>
    </row>
    <row r="409" s="314" customFormat="true" ht="25.15" customHeight="true" x14ac:dyDescent="0.2">
      <c r="B409" s="730"/>
      <c r="C409" s="843" t="s">
        <v>197</v>
      </c>
      <c r="D409" s="844"/>
      <c r="E409" s="516">
        <v>0.76054986700722016</v>
      </c>
      <c r="F409" s="496"/>
      <c r="G409" s="496"/>
      <c r="H409" s="843" t="s">
        <v>197</v>
      </c>
      <c r="I409" s="844"/>
      <c r="J409" s="517">
        <v>0.67936583140791296</v>
      </c>
      <c r="K409" s="496"/>
      <c r="L409" s="496"/>
      <c r="M409" s="843" t="s">
        <v>198</v>
      </c>
      <c r="N409" s="844"/>
      <c r="O409" s="518">
        <v>0.53534438538766493</v>
      </c>
      <c r="P409" s="496"/>
      <c r="Q409" s="496"/>
      <c r="W409" s="307"/>
      <c r="X409" s="307"/>
      <c r="Y409" s="307"/>
      <c r="Z409" s="307"/>
      <c r="AA409" s="307"/>
      <c r="AB409" s="307"/>
      <c r="AC409" s="307"/>
      <c r="AD409" s="307"/>
      <c r="AE409" s="307"/>
      <c r="AF409" s="307"/>
      <c r="AG409" s="307"/>
      <c r="AH409" s="307"/>
      <c r="AI409" s="307"/>
      <c r="AJ409" s="307"/>
      <c r="AK409" s="307"/>
      <c r="AL409" s="307"/>
      <c r="AM409" s="307"/>
      <c r="AN409" s="307"/>
      <c r="AO409" s="307"/>
      <c r="AP409" s="307"/>
      <c r="AQ409" s="307"/>
      <c r="AR409" s="307"/>
      <c r="AS409" s="307"/>
      <c r="AT409" s="307"/>
      <c r="AU409" s="307"/>
      <c r="AV409" s="307"/>
      <c r="AW409" s="307"/>
      <c r="AX409" s="307"/>
      <c r="AY409" s="307"/>
      <c r="AZ409" s="307"/>
      <c r="BA409" s="309"/>
      <c r="BB409" s="359"/>
      <c r="BC409" s="309"/>
      <c r="BD409" s="309"/>
      <c r="BE409" s="309"/>
      <c r="BF409" s="309"/>
      <c r="BG409" s="309"/>
      <c r="BH409" s="309"/>
      <c r="BI409" s="309"/>
      <c r="BJ409" s="309"/>
      <c r="BK409" s="309"/>
      <c r="BL409" s="309"/>
      <c r="BM409" s="309"/>
      <c r="BN409" s="309"/>
      <c r="BO409" s="309"/>
      <c r="BP409" s="309"/>
      <c r="BQ409" s="309"/>
      <c r="BR409" s="309"/>
      <c r="BS409" s="309"/>
      <c r="BT409" s="309"/>
      <c r="BU409" s="309"/>
      <c r="BV409" s="309"/>
      <c r="BW409" s="310"/>
      <c r="BX409" s="310"/>
      <c r="BY409" s="310"/>
      <c r="BZ409" s="310"/>
      <c r="CA409" s="310"/>
      <c r="CB409" s="310"/>
      <c r="CC409" s="310"/>
      <c r="CD409" s="310"/>
      <c r="CE409" s="310"/>
      <c r="CF409" s="310"/>
      <c r="CG409" s="310"/>
      <c r="CH409" s="310"/>
      <c r="CI409" s="310"/>
      <c r="CJ409" s="310"/>
      <c r="CK409" s="310"/>
      <c r="CL409" s="310"/>
      <c r="CM409" s="310"/>
      <c r="CN409" s="310"/>
      <c r="CO409" s="310"/>
      <c r="CP409" s="310"/>
      <c r="CQ409" s="310"/>
      <c r="CR409" s="310"/>
      <c r="CS409" s="310"/>
      <c r="CT409" s="310"/>
      <c r="CU409" s="310"/>
      <c r="CV409" s="310"/>
      <c r="CW409" s="310"/>
      <c r="CX409" s="310"/>
      <c r="CY409" s="310"/>
      <c r="CZ409" s="310"/>
    </row>
    <row r="410" s="314" customFormat="true" ht="25.15" customHeight="true" x14ac:dyDescent="0.2">
      <c r="B410" s="730"/>
      <c r="C410" s="843" t="s">
        <v>200</v>
      </c>
      <c r="D410" s="844"/>
      <c r="E410" s="516">
        <v>0.74484273987842864</v>
      </c>
      <c r="F410" s="496"/>
      <c r="G410" s="496"/>
      <c r="H410" s="843" t="s">
        <v>201</v>
      </c>
      <c r="I410" s="844"/>
      <c r="J410" s="517">
        <v>0.65741446186418451</v>
      </c>
      <c r="K410" s="496"/>
      <c r="L410" s="496"/>
      <c r="M410" s="843" t="s">
        <v>202</v>
      </c>
      <c r="N410" s="844"/>
      <c r="O410" s="518">
        <v>-0.46853264634553471</v>
      </c>
      <c r="P410" s="496"/>
      <c r="Q410" s="496"/>
      <c r="W410" s="307"/>
      <c r="X410" s="307"/>
      <c r="Y410" s="307"/>
      <c r="Z410" s="307"/>
      <c r="AA410" s="307"/>
      <c r="AB410" s="307"/>
      <c r="AC410" s="307"/>
      <c r="AD410" s="307"/>
      <c r="AE410" s="307"/>
      <c r="AF410" s="307"/>
      <c r="AG410" s="307"/>
      <c r="AH410" s="307"/>
      <c r="AI410" s="307"/>
      <c r="AJ410" s="307"/>
      <c r="AK410" s="307"/>
      <c r="AL410" s="307"/>
      <c r="AM410" s="307"/>
      <c r="AN410" s="307"/>
      <c r="AO410" s="307"/>
      <c r="AP410" s="307"/>
      <c r="AQ410" s="307"/>
      <c r="AR410" s="307"/>
      <c r="AS410" s="307"/>
      <c r="AT410" s="307"/>
      <c r="AU410" s="307"/>
      <c r="AV410" s="307"/>
      <c r="AW410" s="307"/>
      <c r="AX410" s="307"/>
      <c r="AY410" s="307"/>
      <c r="AZ410" s="307"/>
      <c r="BA410" s="309"/>
      <c r="BB410" s="359"/>
      <c r="BC410" s="309"/>
      <c r="BD410" s="309"/>
      <c r="BE410" s="309"/>
      <c r="BF410" s="309"/>
      <c r="BG410" s="309"/>
      <c r="BH410" s="309"/>
      <c r="BI410" s="309"/>
      <c r="BJ410" s="309"/>
      <c r="BK410" s="309"/>
      <c r="BL410" s="309"/>
      <c r="BM410" s="309"/>
      <c r="BN410" s="309"/>
      <c r="BO410" s="309"/>
      <c r="BP410" s="309"/>
      <c r="BQ410" s="309"/>
      <c r="BR410" s="309"/>
      <c r="BS410" s="309"/>
      <c r="BT410" s="309"/>
      <c r="BU410" s="309"/>
      <c r="BV410" s="309"/>
      <c r="BW410" s="310"/>
      <c r="BX410" s="310"/>
      <c r="BY410" s="310"/>
      <c r="BZ410" s="310"/>
      <c r="CA410" s="310"/>
      <c r="CB410" s="310"/>
      <c r="CC410" s="310"/>
      <c r="CD410" s="310"/>
      <c r="CE410" s="310"/>
      <c r="CF410" s="310"/>
      <c r="CG410" s="310"/>
      <c r="CH410" s="310"/>
      <c r="CI410" s="310"/>
      <c r="CJ410" s="310"/>
      <c r="CK410" s="310"/>
      <c r="CL410" s="310"/>
      <c r="CM410" s="310"/>
      <c r="CN410" s="310"/>
      <c r="CO410" s="310"/>
      <c r="CP410" s="310"/>
      <c r="CQ410" s="310"/>
      <c r="CR410" s="310"/>
      <c r="CS410" s="310"/>
      <c r="CT410" s="310"/>
      <c r="CU410" s="310"/>
      <c r="CV410" s="310"/>
      <c r="CW410" s="310"/>
      <c r="CX410" s="310"/>
      <c r="CY410" s="310"/>
      <c r="CZ410" s="310"/>
    </row>
    <row r="411" s="314" customFormat="true" ht="25.15" customHeight="true" x14ac:dyDescent="0.2">
      <c r="B411" s="730"/>
      <c r="C411" s="843" t="s">
        <v>201</v>
      </c>
      <c r="D411" s="844"/>
      <c r="E411" s="516">
        <v>0.66738672595616999</v>
      </c>
      <c r="F411" s="496"/>
      <c r="G411" s="496"/>
      <c r="H411" s="843" t="s">
        <v>203</v>
      </c>
      <c r="I411" s="844"/>
      <c r="J411" s="517">
        <v>-0.64126318980566532</v>
      </c>
      <c r="K411" s="496"/>
      <c r="L411" s="496"/>
      <c r="M411" s="843" t="s">
        <v>200</v>
      </c>
      <c r="N411" s="844"/>
      <c r="O411" s="518">
        <v>0.43843858361333143</v>
      </c>
      <c r="P411" s="496"/>
      <c r="Q411" s="496"/>
      <c r="W411" s="307"/>
      <c r="X411" s="307"/>
      <c r="Y411" s="307"/>
      <c r="Z411" s="307"/>
      <c r="AA411" s="307"/>
      <c r="AB411" s="307"/>
      <c r="AC411" s="307"/>
      <c r="AD411" s="307"/>
      <c r="AE411" s="307"/>
      <c r="AF411" s="307"/>
      <c r="AG411" s="307"/>
      <c r="AH411" s="307"/>
      <c r="AI411" s="307"/>
      <c r="AJ411" s="307"/>
      <c r="AK411" s="307"/>
      <c r="AL411" s="307"/>
      <c r="AM411" s="307"/>
      <c r="AN411" s="307"/>
      <c r="AO411" s="307"/>
      <c r="AP411" s="307"/>
      <c r="AQ411" s="307"/>
      <c r="AR411" s="307"/>
      <c r="AS411" s="307"/>
      <c r="AT411" s="307"/>
      <c r="AU411" s="307"/>
      <c r="AV411" s="307"/>
      <c r="AW411" s="307"/>
      <c r="AX411" s="307"/>
      <c r="AY411" s="307"/>
      <c r="AZ411" s="307"/>
      <c r="BA411" s="309"/>
      <c r="BB411" s="359"/>
      <c r="BC411" s="309"/>
      <c r="BD411" s="309"/>
      <c r="BE411" s="309"/>
      <c r="BF411" s="309"/>
      <c r="BG411" s="309"/>
      <c r="BH411" s="309"/>
      <c r="BI411" s="309"/>
      <c r="BJ411" s="309"/>
      <c r="BK411" s="309"/>
      <c r="BL411" s="309"/>
      <c r="BM411" s="309"/>
      <c r="BN411" s="309"/>
      <c r="BO411" s="309"/>
      <c r="BP411" s="309"/>
      <c r="BQ411" s="309"/>
      <c r="BR411" s="309"/>
      <c r="BS411" s="309"/>
      <c r="BT411" s="309"/>
      <c r="BU411" s="309"/>
      <c r="BV411" s="309"/>
      <c r="BW411" s="310"/>
      <c r="BX411" s="310"/>
      <c r="BY411" s="310"/>
      <c r="BZ411" s="310"/>
      <c r="CA411" s="310"/>
      <c r="CB411" s="310"/>
      <c r="CC411" s="310"/>
      <c r="CD411" s="310"/>
      <c r="CE411" s="310"/>
      <c r="CF411" s="310"/>
      <c r="CG411" s="310"/>
      <c r="CH411" s="310"/>
      <c r="CI411" s="310"/>
      <c r="CJ411" s="310"/>
      <c r="CK411" s="310"/>
      <c r="CL411" s="310"/>
      <c r="CM411" s="310"/>
      <c r="CN411" s="310"/>
      <c r="CO411" s="310"/>
      <c r="CP411" s="310"/>
      <c r="CQ411" s="310"/>
      <c r="CR411" s="310"/>
      <c r="CS411" s="310"/>
      <c r="CT411" s="310"/>
      <c r="CU411" s="310"/>
      <c r="CV411" s="310"/>
      <c r="CW411" s="310"/>
      <c r="CX411" s="310"/>
      <c r="CY411" s="310"/>
      <c r="CZ411" s="310"/>
    </row>
    <row r="412" s="314" customFormat="true" ht="25.15" customHeight="true" x14ac:dyDescent="0.2">
      <c r="B412" s="730"/>
      <c r="C412" s="843" t="s">
        <v>204</v>
      </c>
      <c r="D412" s="844"/>
      <c r="E412" s="516">
        <v>0.64038147090022635</v>
      </c>
      <c r="F412" s="496"/>
      <c r="G412" s="496"/>
      <c r="H412" s="843" t="s">
        <v>198</v>
      </c>
      <c r="I412" s="844"/>
      <c r="J412" s="517">
        <v>0.63899424496602264</v>
      </c>
      <c r="K412" s="496"/>
      <c r="L412" s="496"/>
      <c r="M412" s="843" t="s">
        <v>205</v>
      </c>
      <c r="N412" s="844"/>
      <c r="O412" s="518">
        <v>0.42790553163529355</v>
      </c>
      <c r="P412" s="496"/>
      <c r="Q412" s="496"/>
      <c r="W412" s="307"/>
      <c r="X412" s="307"/>
      <c r="Y412" s="307"/>
      <c r="Z412" s="307"/>
      <c r="AA412" s="307"/>
      <c r="AB412" s="307"/>
      <c r="AC412" s="307"/>
      <c r="AD412" s="307"/>
      <c r="AE412" s="307"/>
      <c r="AF412" s="307"/>
      <c r="AG412" s="307"/>
      <c r="AH412" s="307"/>
      <c r="AI412" s="307"/>
      <c r="AJ412" s="307"/>
      <c r="AK412" s="307"/>
      <c r="AL412" s="307"/>
      <c r="AM412" s="307"/>
      <c r="AN412" s="307"/>
      <c r="AO412" s="307"/>
      <c r="AP412" s="307"/>
      <c r="AQ412" s="307"/>
      <c r="AR412" s="307"/>
      <c r="AS412" s="307"/>
      <c r="AT412" s="307"/>
      <c r="AU412" s="307"/>
      <c r="AV412" s="307"/>
      <c r="AW412" s="307"/>
      <c r="AX412" s="307"/>
      <c r="AY412" s="307"/>
      <c r="AZ412" s="307"/>
      <c r="BA412" s="309"/>
      <c r="BB412" s="359"/>
      <c r="BC412" s="309"/>
      <c r="BD412" s="309"/>
      <c r="BE412" s="309"/>
      <c r="BF412" s="309"/>
      <c r="BG412" s="309"/>
      <c r="BH412" s="309"/>
      <c r="BI412" s="309"/>
      <c r="BJ412" s="309"/>
      <c r="BK412" s="309"/>
      <c r="BL412" s="309"/>
      <c r="BM412" s="309"/>
      <c r="BN412" s="309"/>
      <c r="BO412" s="309"/>
      <c r="BP412" s="309"/>
      <c r="BQ412" s="309"/>
      <c r="BR412" s="309"/>
      <c r="BS412" s="309"/>
      <c r="BT412" s="309"/>
      <c r="BU412" s="309"/>
      <c r="BV412" s="309"/>
      <c r="BW412" s="310"/>
      <c r="BX412" s="310"/>
      <c r="BY412" s="310"/>
      <c r="BZ412" s="310"/>
      <c r="CA412" s="310"/>
      <c r="CB412" s="310"/>
      <c r="CC412" s="310"/>
      <c r="CD412" s="310"/>
      <c r="CE412" s="310"/>
      <c r="CF412" s="310"/>
      <c r="CG412" s="310"/>
      <c r="CH412" s="310"/>
      <c r="CI412" s="310"/>
      <c r="CJ412" s="310"/>
      <c r="CK412" s="310"/>
      <c r="CL412" s="310"/>
      <c r="CM412" s="310"/>
      <c r="CN412" s="310"/>
      <c r="CO412" s="310"/>
      <c r="CP412" s="310"/>
      <c r="CQ412" s="310"/>
      <c r="CR412" s="310"/>
      <c r="CS412" s="310"/>
      <c r="CT412" s="310"/>
      <c r="CU412" s="310"/>
      <c r="CV412" s="310"/>
      <c r="CW412" s="310"/>
      <c r="CX412" s="310"/>
      <c r="CY412" s="310"/>
      <c r="CZ412" s="310"/>
    </row>
    <row r="413" s="314" customFormat="true" ht="25.15" customHeight="true" x14ac:dyDescent="0.2">
      <c r="B413" s="730"/>
      <c r="C413" s="843" t="s">
        <v>203</v>
      </c>
      <c r="D413" s="844"/>
      <c r="E413" s="516">
        <v>-0.57839501179495223</v>
      </c>
      <c r="F413" s="496"/>
      <c r="G413" s="496"/>
      <c r="H413" s="843" t="s">
        <v>204</v>
      </c>
      <c r="I413" s="844"/>
      <c r="J413" s="517">
        <v>0.62206782044460285</v>
      </c>
      <c r="K413" s="496"/>
      <c r="L413" s="496"/>
      <c r="M413" s="843" t="s">
        <v>204</v>
      </c>
      <c r="N413" s="844"/>
      <c r="O413" s="518">
        <v>0.369807379706446</v>
      </c>
      <c r="P413" s="496"/>
      <c r="Q413" s="496"/>
      <c r="W413" s="307"/>
      <c r="X413" s="307"/>
      <c r="Y413" s="307"/>
      <c r="Z413" s="307"/>
      <c r="AA413" s="307"/>
      <c r="AB413" s="307"/>
      <c r="AC413" s="307"/>
      <c r="AD413" s="307"/>
      <c r="AE413" s="307"/>
      <c r="AF413" s="307"/>
      <c r="AG413" s="307"/>
      <c r="AH413" s="307"/>
      <c r="AI413" s="307"/>
      <c r="AJ413" s="307"/>
      <c r="AK413" s="307"/>
      <c r="AL413" s="307"/>
      <c r="AM413" s="307"/>
      <c r="AN413" s="307"/>
      <c r="AO413" s="307"/>
      <c r="AP413" s="307"/>
      <c r="AQ413" s="307"/>
      <c r="AR413" s="307"/>
      <c r="AS413" s="307"/>
      <c r="AT413" s="307"/>
      <c r="AU413" s="307"/>
      <c r="AV413" s="307"/>
      <c r="AW413" s="307"/>
      <c r="AX413" s="307"/>
      <c r="AY413" s="307"/>
      <c r="AZ413" s="307"/>
      <c r="BA413" s="309"/>
      <c r="BB413" s="359"/>
      <c r="BC413" s="309"/>
      <c r="BD413" s="309"/>
      <c r="BE413" s="309"/>
      <c r="BF413" s="309"/>
      <c r="BG413" s="309"/>
      <c r="BH413" s="309"/>
      <c r="BI413" s="309"/>
      <c r="BJ413" s="309"/>
      <c r="BK413" s="309"/>
      <c r="BL413" s="309"/>
      <c r="BM413" s="309"/>
      <c r="BN413" s="309"/>
      <c r="BO413" s="309"/>
      <c r="BP413" s="309"/>
      <c r="BQ413" s="309"/>
      <c r="BR413" s="309"/>
      <c r="BS413" s="309"/>
      <c r="BT413" s="309"/>
      <c r="BU413" s="309"/>
      <c r="BV413" s="309"/>
      <c r="BW413" s="310"/>
      <c r="BX413" s="310"/>
      <c r="BY413" s="310"/>
      <c r="BZ413" s="310"/>
      <c r="CA413" s="310"/>
      <c r="CB413" s="310"/>
      <c r="CC413" s="310"/>
      <c r="CD413" s="310"/>
      <c r="CE413" s="310"/>
      <c r="CF413" s="310"/>
      <c r="CG413" s="310"/>
      <c r="CH413" s="310"/>
      <c r="CI413" s="310"/>
      <c r="CJ413" s="310"/>
      <c r="CK413" s="310"/>
      <c r="CL413" s="310"/>
      <c r="CM413" s="310"/>
      <c r="CN413" s="310"/>
      <c r="CO413" s="310"/>
      <c r="CP413" s="310"/>
      <c r="CQ413" s="310"/>
      <c r="CR413" s="310"/>
      <c r="CS413" s="310"/>
      <c r="CT413" s="310"/>
      <c r="CU413" s="310"/>
      <c r="CV413" s="310"/>
      <c r="CW413" s="310"/>
      <c r="CX413" s="310"/>
      <c r="CY413" s="310"/>
      <c r="CZ413" s="310"/>
    </row>
    <row r="414" s="314" customFormat="true" ht="25.15" customHeight="true" x14ac:dyDescent="0.2">
      <c r="B414" s="730"/>
      <c r="C414" s="843" t="s">
        <v>206</v>
      </c>
      <c r="D414" s="844"/>
      <c r="E414" s="516">
        <v>0.49271710806962848</v>
      </c>
      <c r="F414" s="496"/>
      <c r="G414" s="496"/>
      <c r="H414" s="843" t="s">
        <v>207</v>
      </c>
      <c r="I414" s="844"/>
      <c r="J414" s="517">
        <v>0.58283014070428329</v>
      </c>
      <c r="K414" s="496"/>
      <c r="L414" s="496"/>
      <c r="M414" s="843" t="s">
        <v>208</v>
      </c>
      <c r="N414" s="844"/>
      <c r="O414" s="518">
        <v>0.36508769997504581</v>
      </c>
      <c r="P414" s="496"/>
      <c r="Q414" s="496"/>
      <c r="W414" s="307"/>
      <c r="X414" s="307"/>
      <c r="Y414" s="307"/>
      <c r="Z414" s="307"/>
      <c r="AA414" s="307"/>
      <c r="AB414" s="307"/>
      <c r="AC414" s="307"/>
      <c r="AD414" s="307"/>
      <c r="AE414" s="307"/>
      <c r="AF414" s="307"/>
      <c r="AG414" s="307"/>
      <c r="AH414" s="307"/>
      <c r="AI414" s="307"/>
      <c r="AJ414" s="307"/>
      <c r="AK414" s="307"/>
      <c r="AL414" s="307"/>
      <c r="AM414" s="307"/>
      <c r="AN414" s="307"/>
      <c r="AO414" s="307"/>
      <c r="AP414" s="307"/>
      <c r="AQ414" s="307"/>
      <c r="AR414" s="307"/>
      <c r="AS414" s="307"/>
      <c r="AT414" s="307"/>
      <c r="AU414" s="307"/>
      <c r="AV414" s="307"/>
      <c r="AW414" s="307"/>
      <c r="AX414" s="307"/>
      <c r="AY414" s="307"/>
      <c r="AZ414" s="307"/>
      <c r="BA414" s="309"/>
      <c r="BB414" s="359"/>
      <c r="BC414" s="309"/>
      <c r="BD414" s="309"/>
      <c r="BE414" s="309"/>
      <c r="BF414" s="309"/>
      <c r="BG414" s="309"/>
      <c r="BH414" s="309"/>
      <c r="BI414" s="309"/>
      <c r="BJ414" s="309"/>
      <c r="BK414" s="309"/>
      <c r="BL414" s="309"/>
      <c r="BM414" s="309"/>
      <c r="BN414" s="309"/>
      <c r="BO414" s="309"/>
      <c r="BP414" s="309"/>
      <c r="BQ414" s="309"/>
      <c r="BR414" s="309"/>
      <c r="BS414" s="309"/>
      <c r="BT414" s="309"/>
      <c r="BU414" s="309"/>
      <c r="BV414" s="309"/>
      <c r="BW414" s="310"/>
      <c r="BX414" s="310"/>
      <c r="BY414" s="310"/>
      <c r="BZ414" s="310"/>
      <c r="CA414" s="310"/>
      <c r="CB414" s="310"/>
      <c r="CC414" s="310"/>
      <c r="CD414" s="310"/>
      <c r="CE414" s="310"/>
      <c r="CF414" s="310"/>
      <c r="CG414" s="310"/>
      <c r="CH414" s="310"/>
      <c r="CI414" s="310"/>
      <c r="CJ414" s="310"/>
      <c r="CK414" s="310"/>
      <c r="CL414" s="310"/>
      <c r="CM414" s="310"/>
      <c r="CN414" s="310"/>
      <c r="CO414" s="310"/>
      <c r="CP414" s="310"/>
      <c r="CQ414" s="310"/>
      <c r="CR414" s="310"/>
      <c r="CS414" s="310"/>
      <c r="CT414" s="310"/>
      <c r="CU414" s="310"/>
      <c r="CV414" s="310"/>
      <c r="CW414" s="310"/>
      <c r="CX414" s="310"/>
      <c r="CY414" s="310"/>
      <c r="CZ414" s="310"/>
    </row>
    <row r="415" s="314" customFormat="true" ht="25.15" customHeight="true" x14ac:dyDescent="0.2">
      <c r="B415" s="730"/>
      <c r="C415" s="843" t="s">
        <v>202</v>
      </c>
      <c r="D415" s="844"/>
      <c r="E415" s="516">
        <v>-0.45747063350317252</v>
      </c>
      <c r="F415" s="496"/>
      <c r="G415" s="496"/>
      <c r="H415" s="843" t="s">
        <v>208</v>
      </c>
      <c r="I415" s="844"/>
      <c r="J415" s="517">
        <v>0.54451299680070453</v>
      </c>
      <c r="K415" s="496"/>
      <c r="L415" s="496"/>
      <c r="M415" s="843" t="s">
        <v>209</v>
      </c>
      <c r="N415" s="844"/>
      <c r="O415" s="518">
        <v>0.32823549874546359</v>
      </c>
      <c r="P415" s="496"/>
      <c r="Q415" s="496"/>
      <c r="W415" s="307"/>
      <c r="X415" s="307"/>
      <c r="Y415" s="307"/>
      <c r="Z415" s="307"/>
      <c r="AA415" s="307"/>
      <c r="AB415" s="307"/>
      <c r="AC415" s="307"/>
      <c r="AD415" s="307"/>
      <c r="AE415" s="307"/>
      <c r="AF415" s="307"/>
      <c r="AG415" s="307"/>
      <c r="AH415" s="307"/>
      <c r="AI415" s="307"/>
      <c r="AJ415" s="307"/>
      <c r="AK415" s="307"/>
      <c r="AL415" s="307"/>
      <c r="AM415" s="307"/>
      <c r="AN415" s="307"/>
      <c r="AO415" s="307"/>
      <c r="AP415" s="307"/>
      <c r="AQ415" s="307"/>
      <c r="AR415" s="307"/>
      <c r="AS415" s="307"/>
      <c r="AT415" s="307"/>
      <c r="AU415" s="307"/>
      <c r="AV415" s="307"/>
      <c r="AW415" s="307"/>
      <c r="AX415" s="307"/>
      <c r="AY415" s="307"/>
      <c r="AZ415" s="307"/>
      <c r="BA415" s="309"/>
      <c r="BB415" s="359"/>
      <c r="BC415" s="309"/>
      <c r="BD415" s="309"/>
      <c r="BE415" s="309"/>
      <c r="BF415" s="309"/>
      <c r="BG415" s="309"/>
      <c r="BH415" s="309"/>
      <c r="BI415" s="309"/>
      <c r="BJ415" s="309"/>
      <c r="BK415" s="309"/>
      <c r="BL415" s="309"/>
      <c r="BM415" s="309"/>
      <c r="BN415" s="309"/>
      <c r="BO415" s="309"/>
      <c r="BP415" s="309"/>
      <c r="BQ415" s="309"/>
      <c r="BR415" s="309"/>
      <c r="BS415" s="309"/>
      <c r="BT415" s="309"/>
      <c r="BU415" s="309"/>
      <c r="BV415" s="309"/>
      <c r="BW415" s="310"/>
      <c r="BX415" s="310"/>
      <c r="BY415" s="310"/>
      <c r="BZ415" s="310"/>
      <c r="CA415" s="310"/>
      <c r="CB415" s="310"/>
      <c r="CC415" s="310"/>
      <c r="CD415" s="310"/>
      <c r="CE415" s="310"/>
      <c r="CF415" s="310"/>
      <c r="CG415" s="310"/>
      <c r="CH415" s="310"/>
      <c r="CI415" s="310"/>
      <c r="CJ415" s="310"/>
      <c r="CK415" s="310"/>
      <c r="CL415" s="310"/>
      <c r="CM415" s="310"/>
      <c r="CN415" s="310"/>
      <c r="CO415" s="310"/>
      <c r="CP415" s="310"/>
      <c r="CQ415" s="310"/>
      <c r="CR415" s="310"/>
      <c r="CS415" s="310"/>
      <c r="CT415" s="310"/>
      <c r="CU415" s="310"/>
      <c r="CV415" s="310"/>
      <c r="CW415" s="310"/>
      <c r="CX415" s="310"/>
      <c r="CY415" s="310"/>
      <c r="CZ415" s="310"/>
    </row>
    <row r="416" s="314" customFormat="true" ht="25.15" customHeight="true" x14ac:dyDescent="0.2">
      <c r="B416" s="730"/>
      <c r="C416" s="843" t="s">
        <v>210</v>
      </c>
      <c r="D416" s="844"/>
      <c r="E416" s="516">
        <v>-0.45156142113675385</v>
      </c>
      <c r="F416" s="496"/>
      <c r="G416" s="496"/>
      <c r="H416" s="843" t="s">
        <v>209</v>
      </c>
      <c r="I416" s="844"/>
      <c r="J416" s="517">
        <v>0.48636887619323133</v>
      </c>
      <c r="K416" s="496"/>
      <c r="L416" s="496"/>
      <c r="M416" s="843" t="s">
        <v>207</v>
      </c>
      <c r="N416" s="844"/>
      <c r="O416" s="518">
        <v>0.30114871560128342</v>
      </c>
      <c r="P416" s="496"/>
      <c r="Q416" s="496"/>
      <c r="W416" s="307"/>
      <c r="X416" s="307"/>
      <c r="Y416" s="307"/>
      <c r="Z416" s="307"/>
      <c r="AA416" s="307"/>
      <c r="AB416" s="307"/>
      <c r="AC416" s="307"/>
      <c r="AD416" s="307"/>
      <c r="AE416" s="307"/>
      <c r="AF416" s="307"/>
      <c r="AG416" s="307"/>
      <c r="AH416" s="307"/>
      <c r="AI416" s="307"/>
      <c r="AJ416" s="307"/>
      <c r="AK416" s="307"/>
      <c r="AL416" s="307"/>
      <c r="AM416" s="307"/>
      <c r="AN416" s="307"/>
      <c r="AO416" s="307"/>
      <c r="AP416" s="307"/>
      <c r="AQ416" s="307"/>
      <c r="AR416" s="307"/>
      <c r="AS416" s="307"/>
      <c r="AT416" s="307"/>
      <c r="AU416" s="307"/>
      <c r="AV416" s="307"/>
      <c r="AW416" s="307"/>
      <c r="AX416" s="307"/>
      <c r="AY416" s="307"/>
      <c r="AZ416" s="307"/>
      <c r="BA416" s="309"/>
      <c r="BB416" s="359"/>
      <c r="BC416" s="309"/>
      <c r="BD416" s="309"/>
      <c r="BE416" s="309"/>
      <c r="BF416" s="309"/>
      <c r="BG416" s="309"/>
      <c r="BH416" s="309"/>
      <c r="BI416" s="309"/>
      <c r="BJ416" s="309"/>
      <c r="BK416" s="309"/>
      <c r="BL416" s="309"/>
      <c r="BM416" s="309"/>
      <c r="BN416" s="309"/>
      <c r="BO416" s="309"/>
      <c r="BP416" s="309"/>
      <c r="BQ416" s="309"/>
      <c r="BR416" s="309"/>
      <c r="BS416" s="309"/>
      <c r="BT416" s="309"/>
      <c r="BU416" s="309"/>
      <c r="BV416" s="309"/>
      <c r="BW416" s="310"/>
      <c r="BX416" s="310"/>
      <c r="BY416" s="310"/>
      <c r="BZ416" s="310"/>
      <c r="CA416" s="310"/>
      <c r="CB416" s="310"/>
      <c r="CC416" s="310"/>
      <c r="CD416" s="310"/>
      <c r="CE416" s="310"/>
      <c r="CF416" s="310"/>
      <c r="CG416" s="310"/>
      <c r="CH416" s="310"/>
      <c r="CI416" s="310"/>
      <c r="CJ416" s="310"/>
      <c r="CK416" s="310"/>
      <c r="CL416" s="310"/>
      <c r="CM416" s="310"/>
      <c r="CN416" s="310"/>
      <c r="CO416" s="310"/>
      <c r="CP416" s="310"/>
      <c r="CQ416" s="310"/>
      <c r="CR416" s="310"/>
      <c r="CS416" s="310"/>
      <c r="CT416" s="310"/>
      <c r="CU416" s="310"/>
      <c r="CV416" s="310"/>
      <c r="CW416" s="310"/>
      <c r="CX416" s="310"/>
      <c r="CY416" s="310"/>
      <c r="CZ416" s="310"/>
    </row>
    <row r="417" s="314" customFormat="true" ht="25.15" customHeight="true" x14ac:dyDescent="0.2">
      <c r="B417" s="730"/>
      <c r="C417" s="843" t="s">
        <v>209</v>
      </c>
      <c r="D417" s="844"/>
      <c r="E417" s="516">
        <v>0.42806851257157991</v>
      </c>
      <c r="F417" s="496"/>
      <c r="G417" s="496"/>
      <c r="H417" s="843" t="s">
        <v>210</v>
      </c>
      <c r="I417" s="844"/>
      <c r="J417" s="517">
        <v>-0.41877295051010094</v>
      </c>
      <c r="K417" s="496"/>
      <c r="L417" s="496"/>
      <c r="M417" s="843" t="s">
        <v>201</v>
      </c>
      <c r="N417" s="844"/>
      <c r="O417" s="518">
        <v>0.29018768352001861</v>
      </c>
      <c r="P417" s="496"/>
      <c r="Q417" s="496"/>
      <c r="W417" s="307"/>
      <c r="X417" s="307"/>
      <c r="Y417" s="307"/>
      <c r="Z417" s="307"/>
      <c r="AA417" s="307"/>
      <c r="AB417" s="307"/>
      <c r="AC417" s="307"/>
      <c r="AD417" s="307"/>
      <c r="AE417" s="307"/>
      <c r="AF417" s="307"/>
      <c r="AG417" s="307"/>
      <c r="AH417" s="307"/>
      <c r="AI417" s="307"/>
      <c r="AJ417" s="307"/>
      <c r="AK417" s="307"/>
      <c r="AL417" s="307"/>
      <c r="AM417" s="307"/>
      <c r="AN417" s="307"/>
      <c r="AO417" s="307"/>
      <c r="AP417" s="307"/>
      <c r="AQ417" s="307"/>
      <c r="AR417" s="307"/>
      <c r="AS417" s="307"/>
      <c r="AT417" s="307"/>
      <c r="AU417" s="307"/>
      <c r="AV417" s="307"/>
      <c r="AW417" s="307"/>
      <c r="AX417" s="307"/>
      <c r="AY417" s="307"/>
      <c r="AZ417" s="307"/>
      <c r="BA417" s="309"/>
      <c r="BB417" s="359"/>
      <c r="BC417" s="309"/>
      <c r="BD417" s="309"/>
      <c r="BE417" s="309"/>
      <c r="BF417" s="309"/>
      <c r="BG417" s="309"/>
      <c r="BH417" s="309"/>
      <c r="BI417" s="309"/>
      <c r="BJ417" s="309"/>
      <c r="BK417" s="309"/>
      <c r="BL417" s="309"/>
      <c r="BM417" s="309"/>
      <c r="BN417" s="309"/>
      <c r="BO417" s="309"/>
      <c r="BP417" s="309"/>
      <c r="BQ417" s="309"/>
      <c r="BR417" s="309"/>
      <c r="BS417" s="309"/>
      <c r="BT417" s="309"/>
      <c r="BU417" s="309"/>
      <c r="BV417" s="309"/>
      <c r="BW417" s="310"/>
      <c r="BX417" s="310"/>
      <c r="BY417" s="310"/>
      <c r="BZ417" s="310"/>
      <c r="CA417" s="310"/>
      <c r="CB417" s="310"/>
      <c r="CC417" s="310"/>
      <c r="CD417" s="310"/>
      <c r="CE417" s="310"/>
      <c r="CF417" s="310"/>
      <c r="CG417" s="310"/>
      <c r="CH417" s="310"/>
      <c r="CI417" s="310"/>
      <c r="CJ417" s="310"/>
      <c r="CK417" s="310"/>
      <c r="CL417" s="310"/>
      <c r="CM417" s="310"/>
      <c r="CN417" s="310"/>
      <c r="CO417" s="310"/>
      <c r="CP417" s="310"/>
      <c r="CQ417" s="310"/>
      <c r="CR417" s="310"/>
      <c r="CS417" s="310"/>
      <c r="CT417" s="310"/>
      <c r="CU417" s="310"/>
      <c r="CV417" s="310"/>
      <c r="CW417" s="310"/>
      <c r="CX417" s="310"/>
      <c r="CY417" s="310"/>
      <c r="CZ417" s="310"/>
    </row>
    <row r="418" s="314" customFormat="true" ht="25.15" customHeight="true" x14ac:dyDescent="0.2">
      <c r="B418" s="730"/>
      <c r="C418" s="843" t="s">
        <v>207</v>
      </c>
      <c r="D418" s="844"/>
      <c r="E418" s="516">
        <v>0.39884838860804744</v>
      </c>
      <c r="F418" s="496"/>
      <c r="G418" s="496"/>
      <c r="H418" s="843" t="s">
        <v>211</v>
      </c>
      <c r="I418" s="844"/>
      <c r="J418" s="517">
        <v>0.39077356399390356</v>
      </c>
      <c r="K418" s="496"/>
      <c r="L418" s="496"/>
      <c r="M418" s="843" t="s">
        <v>210</v>
      </c>
      <c r="N418" s="844"/>
      <c r="O418" s="518">
        <v>-0.25826748061397486</v>
      </c>
      <c r="P418" s="496"/>
      <c r="Q418" s="496"/>
      <c r="W418" s="307"/>
      <c r="X418" s="307"/>
      <c r="Y418" s="307"/>
      <c r="Z418" s="307"/>
      <c r="AA418" s="307"/>
      <c r="AB418" s="307"/>
      <c r="AC418" s="307"/>
      <c r="AD418" s="307"/>
      <c r="AE418" s="307"/>
      <c r="AF418" s="307"/>
      <c r="AG418" s="307"/>
      <c r="AH418" s="307"/>
      <c r="AI418" s="307"/>
      <c r="AJ418" s="307"/>
      <c r="AK418" s="307"/>
      <c r="AL418" s="307"/>
      <c r="AM418" s="307"/>
      <c r="AN418" s="307"/>
      <c r="AO418" s="307"/>
      <c r="AP418" s="307"/>
      <c r="AQ418" s="307"/>
      <c r="AR418" s="307"/>
      <c r="AS418" s="307"/>
      <c r="AT418" s="307"/>
      <c r="AU418" s="307"/>
      <c r="AV418" s="307"/>
      <c r="AW418" s="307"/>
      <c r="AX418" s="307"/>
      <c r="AY418" s="307"/>
      <c r="AZ418" s="307"/>
      <c r="BA418" s="309"/>
      <c r="BB418" s="359"/>
      <c r="BC418" s="309"/>
      <c r="BD418" s="309"/>
      <c r="BE418" s="309"/>
      <c r="BF418" s="309"/>
      <c r="BG418" s="309"/>
      <c r="BH418" s="309"/>
      <c r="BI418" s="309"/>
      <c r="BJ418" s="309"/>
      <c r="BK418" s="309"/>
      <c r="BL418" s="309"/>
      <c r="BM418" s="309"/>
      <c r="BN418" s="309"/>
      <c r="BO418" s="309"/>
      <c r="BP418" s="309"/>
      <c r="BQ418" s="309"/>
      <c r="BR418" s="309"/>
      <c r="BS418" s="309"/>
      <c r="BT418" s="309"/>
      <c r="BU418" s="309"/>
      <c r="BV418" s="309"/>
      <c r="BW418" s="310"/>
      <c r="BX418" s="310"/>
      <c r="BY418" s="310"/>
      <c r="BZ418" s="310"/>
      <c r="CA418" s="310"/>
      <c r="CB418" s="310"/>
      <c r="CC418" s="310"/>
      <c r="CD418" s="310"/>
      <c r="CE418" s="310"/>
      <c r="CF418" s="310"/>
      <c r="CG418" s="310"/>
      <c r="CH418" s="310"/>
      <c r="CI418" s="310"/>
      <c r="CJ418" s="310"/>
      <c r="CK418" s="310"/>
      <c r="CL418" s="310"/>
      <c r="CM418" s="310"/>
      <c r="CN418" s="310"/>
      <c r="CO418" s="310"/>
      <c r="CP418" s="310"/>
      <c r="CQ418" s="310"/>
      <c r="CR418" s="310"/>
      <c r="CS418" s="310"/>
      <c r="CT418" s="310"/>
      <c r="CU418" s="310"/>
      <c r="CV418" s="310"/>
      <c r="CW418" s="310"/>
      <c r="CX418" s="310"/>
      <c r="CY418" s="310"/>
      <c r="CZ418" s="310"/>
    </row>
    <row r="419" s="314" customFormat="true" ht="25.15" customHeight="true" x14ac:dyDescent="0.2">
      <c r="B419" s="730"/>
      <c r="C419" s="843" t="s">
        <v>208</v>
      </c>
      <c r="D419" s="844"/>
      <c r="E419" s="516">
        <v>0.38166495500890002</v>
      </c>
      <c r="F419" s="496"/>
      <c r="G419" s="496"/>
      <c r="H419" s="843" t="s">
        <v>212</v>
      </c>
      <c r="I419" s="844"/>
      <c r="J419" s="517">
        <v>-0.35869364553260286</v>
      </c>
      <c r="K419" s="496"/>
      <c r="L419" s="496"/>
      <c r="M419" s="843" t="s">
        <v>213</v>
      </c>
      <c r="N419" s="844"/>
      <c r="O419" s="518">
        <v>0.24904995656802437</v>
      </c>
      <c r="P419" s="496"/>
      <c r="Q419" s="496"/>
      <c r="W419" s="307"/>
      <c r="X419" s="307"/>
      <c r="Y419" s="307"/>
      <c r="Z419" s="307"/>
      <c r="AA419" s="307"/>
      <c r="AB419" s="307"/>
      <c r="AC419" s="307"/>
      <c r="AD419" s="307"/>
      <c r="AE419" s="307"/>
      <c r="AF419" s="307"/>
      <c r="AG419" s="307"/>
      <c r="AH419" s="307"/>
      <c r="AI419" s="307"/>
      <c r="AJ419" s="307"/>
      <c r="AK419" s="307"/>
      <c r="AL419" s="307"/>
      <c r="AM419" s="307"/>
      <c r="AN419" s="307"/>
      <c r="AO419" s="307"/>
      <c r="AP419" s="307"/>
      <c r="AQ419" s="307"/>
      <c r="AR419" s="307"/>
      <c r="AS419" s="307"/>
      <c r="AT419" s="307"/>
      <c r="AU419" s="307"/>
      <c r="AV419" s="307"/>
      <c r="AW419" s="307"/>
      <c r="AX419" s="307"/>
      <c r="AY419" s="307"/>
      <c r="AZ419" s="307"/>
      <c r="BA419" s="309"/>
      <c r="BB419" s="359"/>
      <c r="BC419" s="309"/>
      <c r="BD419" s="309"/>
      <c r="BE419" s="309"/>
      <c r="BF419" s="309"/>
      <c r="BG419" s="309"/>
      <c r="BH419" s="309"/>
      <c r="BI419" s="309"/>
      <c r="BJ419" s="309"/>
      <c r="BK419" s="309"/>
      <c r="BL419" s="309"/>
      <c r="BM419" s="309"/>
      <c r="BN419" s="309"/>
      <c r="BO419" s="309"/>
      <c r="BP419" s="309"/>
      <c r="BQ419" s="309"/>
      <c r="BR419" s="309"/>
      <c r="BS419" s="309"/>
      <c r="BT419" s="309"/>
      <c r="BU419" s="309"/>
      <c r="BV419" s="309"/>
      <c r="BW419" s="310"/>
      <c r="BX419" s="310"/>
      <c r="BY419" s="310"/>
      <c r="BZ419" s="310"/>
      <c r="CA419" s="310"/>
      <c r="CB419" s="310"/>
      <c r="CC419" s="310"/>
      <c r="CD419" s="310"/>
      <c r="CE419" s="310"/>
      <c r="CF419" s="310"/>
      <c r="CG419" s="310"/>
      <c r="CH419" s="310"/>
      <c r="CI419" s="310"/>
      <c r="CJ419" s="310"/>
      <c r="CK419" s="310"/>
      <c r="CL419" s="310"/>
      <c r="CM419" s="310"/>
      <c r="CN419" s="310"/>
      <c r="CO419" s="310"/>
      <c r="CP419" s="310"/>
      <c r="CQ419" s="310"/>
      <c r="CR419" s="310"/>
      <c r="CS419" s="310"/>
      <c r="CT419" s="310"/>
      <c r="CU419" s="310"/>
      <c r="CV419" s="310"/>
      <c r="CW419" s="310"/>
      <c r="CX419" s="310"/>
      <c r="CY419" s="310"/>
      <c r="CZ419" s="310"/>
    </row>
    <row r="420" s="314" customFormat="true" ht="25.15" customHeight="true" x14ac:dyDescent="0.2">
      <c r="B420" s="730"/>
      <c r="C420" s="843" t="s">
        <v>214</v>
      </c>
      <c r="D420" s="844"/>
      <c r="E420" s="516">
        <v>0.26265368201129607</v>
      </c>
      <c r="F420" s="496"/>
      <c r="G420" s="496"/>
      <c r="H420" s="843" t="s">
        <v>202</v>
      </c>
      <c r="I420" s="844"/>
      <c r="J420" s="517">
        <v>-0.35859236237106257</v>
      </c>
      <c r="K420" s="496"/>
      <c r="L420" s="496"/>
      <c r="M420" s="843" t="s">
        <v>215</v>
      </c>
      <c r="N420" s="844"/>
      <c r="O420" s="518">
        <v>0.24027546673564323</v>
      </c>
      <c r="P420" s="496"/>
      <c r="Q420" s="496"/>
      <c r="W420" s="307"/>
      <c r="X420" s="307"/>
      <c r="Y420" s="307"/>
      <c r="Z420" s="307"/>
      <c r="AA420" s="307"/>
      <c r="AB420" s="307"/>
      <c r="AC420" s="307"/>
      <c r="AD420" s="307"/>
      <c r="AE420" s="307"/>
      <c r="AF420" s="307"/>
      <c r="AG420" s="307"/>
      <c r="AH420" s="307"/>
      <c r="AI420" s="307"/>
      <c r="AJ420" s="307"/>
      <c r="AK420" s="307"/>
      <c r="AL420" s="307"/>
      <c r="AM420" s="307"/>
      <c r="AN420" s="307"/>
      <c r="AO420" s="307"/>
      <c r="AP420" s="307"/>
      <c r="AQ420" s="307"/>
      <c r="AR420" s="307"/>
      <c r="AS420" s="307"/>
      <c r="AT420" s="307"/>
      <c r="AU420" s="307"/>
      <c r="AV420" s="307"/>
      <c r="AW420" s="307"/>
      <c r="AX420" s="307"/>
      <c r="AY420" s="307"/>
      <c r="AZ420" s="307"/>
      <c r="BA420" s="309"/>
      <c r="BB420" s="359"/>
      <c r="BC420" s="309"/>
      <c r="BD420" s="309"/>
      <c r="BE420" s="309"/>
      <c r="BF420" s="309"/>
      <c r="BG420" s="309"/>
      <c r="BH420" s="309"/>
      <c r="BI420" s="309"/>
      <c r="BJ420" s="309"/>
      <c r="BK420" s="309"/>
      <c r="BL420" s="309"/>
      <c r="BM420" s="309"/>
      <c r="BN420" s="309"/>
      <c r="BO420" s="309"/>
      <c r="BP420" s="309"/>
      <c r="BQ420" s="309"/>
      <c r="BR420" s="309"/>
      <c r="BS420" s="309"/>
      <c r="BT420" s="309"/>
      <c r="BU420" s="309"/>
      <c r="BV420" s="309"/>
      <c r="BW420" s="310"/>
      <c r="BX420" s="310"/>
      <c r="BY420" s="310"/>
      <c r="BZ420" s="310"/>
      <c r="CA420" s="310"/>
      <c r="CB420" s="310"/>
      <c r="CC420" s="310"/>
      <c r="CD420" s="310"/>
      <c r="CE420" s="310"/>
      <c r="CF420" s="310"/>
      <c r="CG420" s="310"/>
      <c r="CH420" s="310"/>
      <c r="CI420" s="310"/>
      <c r="CJ420" s="310"/>
      <c r="CK420" s="310"/>
      <c r="CL420" s="310"/>
      <c r="CM420" s="310"/>
      <c r="CN420" s="310"/>
      <c r="CO420" s="310"/>
      <c r="CP420" s="310"/>
      <c r="CQ420" s="310"/>
      <c r="CR420" s="310"/>
      <c r="CS420" s="310"/>
      <c r="CT420" s="310"/>
      <c r="CU420" s="310"/>
      <c r="CV420" s="310"/>
      <c r="CW420" s="310"/>
      <c r="CX420" s="310"/>
      <c r="CY420" s="310"/>
      <c r="CZ420" s="310"/>
    </row>
    <row r="421" s="314" customFormat="true" ht="25.15" customHeight="true" x14ac:dyDescent="0.2">
      <c r="B421" s="730"/>
      <c r="C421" s="843" t="s">
        <v>216</v>
      </c>
      <c r="D421" s="844"/>
      <c r="E421" s="516">
        <v>-0.22600004498052864</v>
      </c>
      <c r="F421" s="496"/>
      <c r="G421" s="496"/>
      <c r="H421" s="843" t="s">
        <v>217</v>
      </c>
      <c r="I421" s="844"/>
      <c r="J421" s="517">
        <v>-0.25271846955230043</v>
      </c>
      <c r="K421" s="496"/>
      <c r="L421" s="496"/>
      <c r="M421" s="843" t="s">
        <v>218</v>
      </c>
      <c r="N421" s="844"/>
      <c r="O421" s="518">
        <v>0.22892453196523838</v>
      </c>
      <c r="P421" s="496"/>
      <c r="Q421" s="496"/>
      <c r="W421" s="307"/>
      <c r="X421" s="307"/>
      <c r="Y421" s="307"/>
      <c r="Z421" s="307"/>
      <c r="AA421" s="307"/>
      <c r="AB421" s="307"/>
      <c r="AC421" s="307"/>
      <c r="AD421" s="307"/>
      <c r="AE421" s="307"/>
      <c r="AF421" s="307"/>
      <c r="AG421" s="307"/>
      <c r="AH421" s="307"/>
      <c r="AI421" s="307"/>
      <c r="AJ421" s="307"/>
      <c r="AK421" s="307"/>
      <c r="AL421" s="307"/>
      <c r="AM421" s="307"/>
      <c r="AN421" s="307"/>
      <c r="AO421" s="307"/>
      <c r="AP421" s="307"/>
      <c r="AQ421" s="307"/>
      <c r="AR421" s="307"/>
      <c r="AS421" s="307"/>
      <c r="AT421" s="307"/>
      <c r="AU421" s="307"/>
      <c r="AV421" s="307"/>
      <c r="AW421" s="307"/>
      <c r="AX421" s="307"/>
      <c r="AY421" s="307"/>
      <c r="AZ421" s="307"/>
      <c r="BA421" s="309"/>
      <c r="BB421" s="359"/>
      <c r="BC421" s="309"/>
      <c r="BD421" s="309"/>
      <c r="BE421" s="309"/>
      <c r="BF421" s="309"/>
      <c r="BG421" s="309"/>
      <c r="BH421" s="309"/>
      <c r="BI421" s="309"/>
      <c r="BJ421" s="309"/>
      <c r="BK421" s="309"/>
      <c r="BL421" s="309"/>
      <c r="BM421" s="309"/>
      <c r="BN421" s="309"/>
      <c r="BO421" s="309"/>
      <c r="BP421" s="309"/>
      <c r="BQ421" s="309"/>
      <c r="BR421" s="309"/>
      <c r="BS421" s="309"/>
      <c r="BT421" s="309"/>
      <c r="BU421" s="309"/>
      <c r="BV421" s="309"/>
      <c r="BW421" s="310"/>
      <c r="BX421" s="310"/>
      <c r="BY421" s="310"/>
      <c r="BZ421" s="310"/>
      <c r="CA421" s="310"/>
      <c r="CB421" s="310"/>
      <c r="CC421" s="310"/>
      <c r="CD421" s="310"/>
      <c r="CE421" s="310"/>
      <c r="CF421" s="310"/>
      <c r="CG421" s="310"/>
      <c r="CH421" s="310"/>
      <c r="CI421" s="310"/>
      <c r="CJ421" s="310"/>
      <c r="CK421" s="310"/>
      <c r="CL421" s="310"/>
      <c r="CM421" s="310"/>
      <c r="CN421" s="310"/>
      <c r="CO421" s="310"/>
      <c r="CP421" s="310"/>
      <c r="CQ421" s="310"/>
      <c r="CR421" s="310"/>
      <c r="CS421" s="310"/>
      <c r="CT421" s="310"/>
      <c r="CU421" s="310"/>
      <c r="CV421" s="310"/>
      <c r="CW421" s="310"/>
      <c r="CX421" s="310"/>
      <c r="CY421" s="310"/>
      <c r="CZ421" s="310"/>
    </row>
    <row r="422" s="314" customFormat="true" ht="25.15" customHeight="true" x14ac:dyDescent="0.2">
      <c r="B422" s="730"/>
      <c r="C422" s="843" t="s">
        <v>211</v>
      </c>
      <c r="D422" s="844"/>
      <c r="E422" s="516">
        <v>0.2245804726884035</v>
      </c>
      <c r="F422" s="496"/>
      <c r="G422" s="496"/>
      <c r="H422" s="843" t="s">
        <v>214</v>
      </c>
      <c r="I422" s="844"/>
      <c r="J422" s="517">
        <v>0.23804481811657896</v>
      </c>
      <c r="K422" s="496"/>
      <c r="L422" s="496"/>
      <c r="M422" s="843" t="s">
        <v>216</v>
      </c>
      <c r="N422" s="844"/>
      <c r="O422" s="518">
        <v>-0.21373927118938116</v>
      </c>
      <c r="P422" s="496"/>
      <c r="Q422" s="496"/>
      <c r="W422" s="307"/>
      <c r="X422" s="307"/>
      <c r="Y422" s="307"/>
      <c r="Z422" s="307"/>
      <c r="AA422" s="307"/>
      <c r="AB422" s="307"/>
      <c r="AC422" s="307"/>
      <c r="AD422" s="307"/>
      <c r="AE422" s="307"/>
      <c r="AF422" s="307"/>
      <c r="AG422" s="307"/>
      <c r="AH422" s="307"/>
      <c r="AI422" s="307"/>
      <c r="AJ422" s="307"/>
      <c r="AK422" s="307"/>
      <c r="AL422" s="307"/>
      <c r="AM422" s="307"/>
      <c r="AN422" s="307"/>
      <c r="AO422" s="307"/>
      <c r="AP422" s="307"/>
      <c r="AQ422" s="307"/>
      <c r="AR422" s="307"/>
      <c r="AS422" s="307"/>
      <c r="AT422" s="307"/>
      <c r="AU422" s="307"/>
      <c r="AV422" s="307"/>
      <c r="AW422" s="307"/>
      <c r="AX422" s="307"/>
      <c r="AY422" s="307"/>
      <c r="AZ422" s="307"/>
      <c r="BA422" s="309"/>
      <c r="BB422" s="359"/>
      <c r="BC422" s="309"/>
      <c r="BD422" s="309"/>
      <c r="BE422" s="309"/>
      <c r="BF422" s="309"/>
      <c r="BG422" s="309"/>
      <c r="BH422" s="309"/>
      <c r="BI422" s="309"/>
      <c r="BJ422" s="309"/>
      <c r="BK422" s="309"/>
      <c r="BL422" s="309"/>
      <c r="BM422" s="309"/>
      <c r="BN422" s="309"/>
      <c r="BO422" s="309"/>
      <c r="BP422" s="309"/>
      <c r="BQ422" s="309"/>
      <c r="BR422" s="309"/>
      <c r="BS422" s="309"/>
      <c r="BT422" s="309"/>
      <c r="BU422" s="309"/>
      <c r="BV422" s="309"/>
      <c r="BW422" s="310"/>
      <c r="BX422" s="310"/>
      <c r="BY422" s="310"/>
      <c r="BZ422" s="310"/>
      <c r="CA422" s="310"/>
      <c r="CB422" s="310"/>
      <c r="CC422" s="310"/>
      <c r="CD422" s="310"/>
      <c r="CE422" s="310"/>
      <c r="CF422" s="310"/>
      <c r="CG422" s="310"/>
      <c r="CH422" s="310"/>
      <c r="CI422" s="310"/>
      <c r="CJ422" s="310"/>
      <c r="CK422" s="310"/>
      <c r="CL422" s="310"/>
      <c r="CM422" s="310"/>
      <c r="CN422" s="310"/>
      <c r="CO422" s="310"/>
      <c r="CP422" s="310"/>
      <c r="CQ422" s="310"/>
      <c r="CR422" s="310"/>
      <c r="CS422" s="310"/>
      <c r="CT422" s="310"/>
      <c r="CU422" s="310"/>
      <c r="CV422" s="310"/>
      <c r="CW422" s="310"/>
      <c r="CX422" s="310"/>
      <c r="CY422" s="310"/>
      <c r="CZ422" s="310"/>
    </row>
    <row r="423" s="314" customFormat="true" ht="25.15" customHeight="true" x14ac:dyDescent="0.2">
      <c r="B423" s="730"/>
      <c r="C423" s="843" t="s">
        <v>219</v>
      </c>
      <c r="D423" s="844"/>
      <c r="E423" s="516">
        <v>-0.22339681902308367</v>
      </c>
      <c r="F423" s="496"/>
      <c r="G423" s="496"/>
      <c r="H423" s="843" t="s">
        <v>216</v>
      </c>
      <c r="I423" s="844"/>
      <c r="J423" s="517">
        <v>-0.23638388198038998</v>
      </c>
      <c r="K423" s="496"/>
      <c r="L423" s="496"/>
      <c r="M423" s="843" t="s">
        <v>203</v>
      </c>
      <c r="N423" s="844"/>
      <c r="O423" s="518">
        <v>-0.20770995306467738</v>
      </c>
      <c r="P423" s="496"/>
      <c r="Q423" s="496"/>
      <c r="W423" s="307"/>
      <c r="X423" s="307"/>
      <c r="Y423" s="307"/>
      <c r="Z423" s="307"/>
      <c r="AA423" s="307"/>
      <c r="AB423" s="307"/>
      <c r="AC423" s="307"/>
      <c r="AD423" s="307"/>
      <c r="AE423" s="307"/>
      <c r="AF423" s="307"/>
      <c r="AG423" s="307"/>
      <c r="AH423" s="307"/>
      <c r="AI423" s="307"/>
      <c r="AJ423" s="307"/>
      <c r="AK423" s="307"/>
      <c r="AL423" s="307"/>
      <c r="AM423" s="307"/>
      <c r="AN423" s="307"/>
      <c r="AO423" s="307"/>
      <c r="AP423" s="307"/>
      <c r="AQ423" s="307"/>
      <c r="AR423" s="307"/>
      <c r="AS423" s="307"/>
      <c r="AT423" s="307"/>
      <c r="AU423" s="307"/>
      <c r="AV423" s="307"/>
      <c r="AW423" s="307"/>
      <c r="AX423" s="307"/>
      <c r="AY423" s="307"/>
      <c r="AZ423" s="307"/>
      <c r="BA423" s="309"/>
      <c r="BB423" s="359"/>
      <c r="BC423" s="309"/>
      <c r="BD423" s="309"/>
      <c r="BE423" s="309"/>
      <c r="BF423" s="309"/>
      <c r="BG423" s="309"/>
      <c r="BH423" s="309"/>
      <c r="BI423" s="309"/>
      <c r="BJ423" s="309"/>
      <c r="BK423" s="309"/>
      <c r="BL423" s="309"/>
      <c r="BM423" s="309"/>
      <c r="BN423" s="309"/>
      <c r="BO423" s="309"/>
      <c r="BP423" s="309"/>
      <c r="BQ423" s="309"/>
      <c r="BR423" s="309"/>
      <c r="BS423" s="309"/>
      <c r="BT423" s="309"/>
      <c r="BU423" s="309"/>
      <c r="BV423" s="309"/>
      <c r="BW423" s="310"/>
      <c r="BX423" s="310"/>
      <c r="BY423" s="310"/>
      <c r="BZ423" s="310"/>
      <c r="CA423" s="310"/>
      <c r="CB423" s="310"/>
      <c r="CC423" s="310"/>
      <c r="CD423" s="310"/>
      <c r="CE423" s="310"/>
      <c r="CF423" s="310"/>
      <c r="CG423" s="310"/>
      <c r="CH423" s="310"/>
      <c r="CI423" s="310"/>
      <c r="CJ423" s="310"/>
      <c r="CK423" s="310"/>
      <c r="CL423" s="310"/>
      <c r="CM423" s="310"/>
      <c r="CN423" s="310"/>
      <c r="CO423" s="310"/>
      <c r="CP423" s="310"/>
      <c r="CQ423" s="310"/>
      <c r="CR423" s="310"/>
      <c r="CS423" s="310"/>
      <c r="CT423" s="310"/>
      <c r="CU423" s="310"/>
      <c r="CV423" s="310"/>
      <c r="CW423" s="310"/>
      <c r="CX423" s="310"/>
      <c r="CY423" s="310"/>
      <c r="CZ423" s="310"/>
    </row>
    <row r="424" s="314" customFormat="true" ht="25.15" customHeight="true" x14ac:dyDescent="0.2">
      <c r="B424" s="730"/>
      <c r="C424" s="843" t="s">
        <v>220</v>
      </c>
      <c r="D424" s="844"/>
      <c r="E424" s="516">
        <v>0.21530647831557456</v>
      </c>
      <c r="F424" s="496"/>
      <c r="G424" s="496"/>
      <c r="H424" s="843" t="s">
        <v>221</v>
      </c>
      <c r="I424" s="844"/>
      <c r="J424" s="517">
        <v>0.22119384269001752</v>
      </c>
      <c r="K424" s="496"/>
      <c r="L424" s="496"/>
      <c r="M424" s="843" t="s">
        <v>222</v>
      </c>
      <c r="N424" s="844"/>
      <c r="O424" s="518">
        <v>0.17868548662680986</v>
      </c>
      <c r="P424" s="496"/>
      <c r="Q424" s="496"/>
      <c r="W424" s="307"/>
      <c r="X424" s="307"/>
      <c r="Y424" s="307"/>
      <c r="Z424" s="307"/>
      <c r="AA424" s="307"/>
      <c r="AB424" s="307"/>
      <c r="AC424" s="307"/>
      <c r="AD424" s="307"/>
      <c r="AE424" s="307"/>
      <c r="AF424" s="307"/>
      <c r="AG424" s="307"/>
      <c r="AH424" s="307"/>
      <c r="AI424" s="307"/>
      <c r="AJ424" s="307"/>
      <c r="AK424" s="307"/>
      <c r="AL424" s="307"/>
      <c r="AM424" s="307"/>
      <c r="AN424" s="307"/>
      <c r="AO424" s="307"/>
      <c r="AP424" s="307"/>
      <c r="AQ424" s="307"/>
      <c r="AR424" s="307"/>
      <c r="AS424" s="307"/>
      <c r="AT424" s="307"/>
      <c r="AU424" s="307"/>
      <c r="AV424" s="307"/>
      <c r="AW424" s="307"/>
      <c r="AX424" s="307"/>
      <c r="AY424" s="307"/>
      <c r="AZ424" s="307"/>
      <c r="BA424" s="309"/>
      <c r="BB424" s="359"/>
      <c r="BC424" s="309"/>
      <c r="BD424" s="309"/>
      <c r="BE424" s="309"/>
      <c r="BF424" s="309"/>
      <c r="BG424" s="309"/>
      <c r="BH424" s="309"/>
      <c r="BI424" s="309"/>
      <c r="BJ424" s="309"/>
      <c r="BK424" s="309"/>
      <c r="BL424" s="309"/>
      <c r="BM424" s="309"/>
      <c r="BN424" s="309"/>
      <c r="BO424" s="309"/>
      <c r="BP424" s="309"/>
      <c r="BQ424" s="309"/>
      <c r="BR424" s="309"/>
      <c r="BS424" s="309"/>
      <c r="BT424" s="309"/>
      <c r="BU424" s="309"/>
      <c r="BV424" s="309"/>
      <c r="BW424" s="310"/>
      <c r="BX424" s="310"/>
      <c r="BY424" s="310"/>
      <c r="BZ424" s="310"/>
      <c r="CA424" s="310"/>
      <c r="CB424" s="310"/>
      <c r="CC424" s="310"/>
      <c r="CD424" s="310"/>
      <c r="CE424" s="310"/>
      <c r="CF424" s="310"/>
      <c r="CG424" s="310"/>
      <c r="CH424" s="310"/>
      <c r="CI424" s="310"/>
      <c r="CJ424" s="310"/>
      <c r="CK424" s="310"/>
      <c r="CL424" s="310"/>
      <c r="CM424" s="310"/>
      <c r="CN424" s="310"/>
      <c r="CO424" s="310"/>
      <c r="CP424" s="310"/>
      <c r="CQ424" s="310"/>
      <c r="CR424" s="310"/>
      <c r="CS424" s="310"/>
      <c r="CT424" s="310"/>
      <c r="CU424" s="310"/>
      <c r="CV424" s="310"/>
      <c r="CW424" s="310"/>
      <c r="CX424" s="310"/>
      <c r="CY424" s="310"/>
      <c r="CZ424" s="310"/>
    </row>
    <row r="425" s="314" customFormat="true" ht="25.15" customHeight="true" x14ac:dyDescent="0.2">
      <c r="B425" s="730"/>
      <c r="C425" s="843" t="s">
        <v>223</v>
      </c>
      <c r="D425" s="844"/>
      <c r="E425" s="516">
        <v>0.19626744941029445</v>
      </c>
      <c r="F425" s="496"/>
      <c r="G425" s="496"/>
      <c r="H425" s="843" t="s">
        <v>224</v>
      </c>
      <c r="I425" s="844"/>
      <c r="J425" s="517">
        <v>-0.20996037638632847</v>
      </c>
      <c r="K425" s="496"/>
      <c r="L425" s="496"/>
      <c r="M425" s="843" t="s">
        <v>219</v>
      </c>
      <c r="N425" s="844"/>
      <c r="O425" s="518">
        <v>-0.1765488976910686</v>
      </c>
      <c r="P425" s="496"/>
      <c r="Q425" s="496"/>
      <c r="W425" s="307"/>
      <c r="X425" s="307"/>
      <c r="Y425" s="307"/>
      <c r="Z425" s="307"/>
      <c r="AA425" s="307"/>
      <c r="AB425" s="307"/>
      <c r="AC425" s="307"/>
      <c r="AD425" s="307"/>
      <c r="AE425" s="307"/>
      <c r="AF425" s="307"/>
      <c r="AG425" s="307"/>
      <c r="AH425" s="307"/>
      <c r="AI425" s="307"/>
      <c r="AJ425" s="307"/>
      <c r="AK425" s="307"/>
      <c r="AL425" s="307"/>
      <c r="AM425" s="307"/>
      <c r="AN425" s="307"/>
      <c r="AO425" s="307"/>
      <c r="AP425" s="307"/>
      <c r="AQ425" s="307"/>
      <c r="AR425" s="307"/>
      <c r="AS425" s="307"/>
      <c r="AT425" s="307"/>
      <c r="AU425" s="307"/>
      <c r="AV425" s="307"/>
      <c r="AW425" s="307"/>
      <c r="AX425" s="307"/>
      <c r="AY425" s="307"/>
      <c r="AZ425" s="307"/>
      <c r="BA425" s="309"/>
      <c r="BB425" s="359"/>
      <c r="BC425" s="309"/>
      <c r="BD425" s="309"/>
      <c r="BE425" s="309"/>
      <c r="BF425" s="309"/>
      <c r="BG425" s="309"/>
      <c r="BH425" s="309"/>
      <c r="BI425" s="309"/>
      <c r="BJ425" s="309"/>
      <c r="BK425" s="309"/>
      <c r="BL425" s="309"/>
      <c r="BM425" s="309"/>
      <c r="BN425" s="309"/>
      <c r="BO425" s="309"/>
      <c r="BP425" s="309"/>
      <c r="BQ425" s="309"/>
      <c r="BR425" s="309"/>
      <c r="BS425" s="309"/>
      <c r="BT425" s="309"/>
      <c r="BU425" s="309"/>
      <c r="BV425" s="309"/>
      <c r="BW425" s="310"/>
      <c r="BX425" s="310"/>
      <c r="BY425" s="310"/>
      <c r="BZ425" s="310"/>
      <c r="CA425" s="310"/>
      <c r="CB425" s="310"/>
      <c r="CC425" s="310"/>
      <c r="CD425" s="310"/>
      <c r="CE425" s="310"/>
      <c r="CF425" s="310"/>
      <c r="CG425" s="310"/>
      <c r="CH425" s="310"/>
      <c r="CI425" s="310"/>
      <c r="CJ425" s="310"/>
      <c r="CK425" s="310"/>
      <c r="CL425" s="310"/>
      <c r="CM425" s="310"/>
      <c r="CN425" s="310"/>
      <c r="CO425" s="310"/>
      <c r="CP425" s="310"/>
      <c r="CQ425" s="310"/>
      <c r="CR425" s="310"/>
      <c r="CS425" s="310"/>
      <c r="CT425" s="310"/>
      <c r="CU425" s="310"/>
      <c r="CV425" s="310"/>
      <c r="CW425" s="310"/>
      <c r="CX425" s="310"/>
      <c r="CY425" s="310"/>
      <c r="CZ425" s="310"/>
    </row>
    <row r="426" s="314" customFormat="true" ht="25.15" customHeight="true" x14ac:dyDescent="0.2">
      <c r="B426" s="730"/>
      <c r="C426" s="843" t="s">
        <v>225</v>
      </c>
      <c r="D426" s="844"/>
      <c r="E426" s="516">
        <v>0.19227704670183307</v>
      </c>
      <c r="F426" s="496"/>
      <c r="G426" s="496"/>
      <c r="H426" s="843" t="s">
        <v>226</v>
      </c>
      <c r="I426" s="844"/>
      <c r="J426" s="517">
        <v>-0.20958064437293597</v>
      </c>
      <c r="K426" s="496"/>
      <c r="L426" s="496"/>
      <c r="M426" s="843" t="s">
        <v>223</v>
      </c>
      <c r="N426" s="844"/>
      <c r="O426" s="518">
        <v>0.16245214264503169</v>
      </c>
      <c r="P426" s="496"/>
      <c r="Q426" s="496"/>
      <c r="W426" s="307"/>
      <c r="X426" s="307"/>
      <c r="Y426" s="307"/>
      <c r="Z426" s="307"/>
      <c r="AA426" s="307"/>
      <c r="AB426" s="307"/>
      <c r="AC426" s="307"/>
      <c r="AD426" s="307"/>
      <c r="AE426" s="307"/>
      <c r="AF426" s="307"/>
      <c r="AG426" s="307"/>
      <c r="AH426" s="307"/>
      <c r="AI426" s="307"/>
      <c r="AJ426" s="307"/>
      <c r="AK426" s="307"/>
      <c r="AL426" s="307"/>
      <c r="AM426" s="307"/>
      <c r="AN426" s="307"/>
      <c r="AO426" s="307"/>
      <c r="AP426" s="307"/>
      <c r="AQ426" s="307"/>
      <c r="AR426" s="307"/>
      <c r="AS426" s="307"/>
      <c r="AT426" s="307"/>
      <c r="AU426" s="307"/>
      <c r="AV426" s="307"/>
      <c r="AW426" s="307"/>
      <c r="AX426" s="307"/>
      <c r="AY426" s="307"/>
      <c r="AZ426" s="307"/>
      <c r="BA426" s="309"/>
      <c r="BB426" s="359"/>
      <c r="BC426" s="309"/>
      <c r="BD426" s="309"/>
      <c r="BE426" s="309"/>
      <c r="BF426" s="309"/>
      <c r="BG426" s="309"/>
      <c r="BH426" s="309"/>
      <c r="BI426" s="309"/>
      <c r="BJ426" s="309"/>
      <c r="BK426" s="309"/>
      <c r="BL426" s="309"/>
      <c r="BM426" s="309"/>
      <c r="BN426" s="309"/>
      <c r="BO426" s="309"/>
      <c r="BP426" s="309"/>
      <c r="BQ426" s="309"/>
      <c r="BR426" s="309"/>
      <c r="BS426" s="309"/>
      <c r="BT426" s="309"/>
      <c r="BU426" s="309"/>
      <c r="BV426" s="309"/>
      <c r="BW426" s="310"/>
      <c r="BX426" s="310"/>
      <c r="BY426" s="310"/>
      <c r="BZ426" s="310"/>
      <c r="CA426" s="310"/>
      <c r="CB426" s="310"/>
      <c r="CC426" s="310"/>
      <c r="CD426" s="310"/>
      <c r="CE426" s="310"/>
      <c r="CF426" s="310"/>
      <c r="CG426" s="310"/>
      <c r="CH426" s="310"/>
      <c r="CI426" s="310"/>
      <c r="CJ426" s="310"/>
      <c r="CK426" s="310"/>
      <c r="CL426" s="310"/>
      <c r="CM426" s="310"/>
      <c r="CN426" s="310"/>
      <c r="CO426" s="310"/>
      <c r="CP426" s="310"/>
      <c r="CQ426" s="310"/>
      <c r="CR426" s="310"/>
      <c r="CS426" s="310"/>
      <c r="CT426" s="310"/>
      <c r="CU426" s="310"/>
      <c r="CV426" s="310"/>
      <c r="CW426" s="310"/>
      <c r="CX426" s="310"/>
      <c r="CY426" s="310"/>
      <c r="CZ426" s="310"/>
    </row>
    <row r="427" s="314" customFormat="true" ht="25.15" customHeight="true" x14ac:dyDescent="0.2">
      <c r="B427" s="730"/>
      <c r="C427" s="843" t="s">
        <v>212</v>
      </c>
      <c r="D427" s="844"/>
      <c r="E427" s="516">
        <v>-0.19024225049845686</v>
      </c>
      <c r="F427" s="496"/>
      <c r="G427" s="496"/>
      <c r="H427" s="843" t="s">
        <v>220</v>
      </c>
      <c r="I427" s="844"/>
      <c r="J427" s="517">
        <v>0.20503363927110727</v>
      </c>
      <c r="K427" s="496"/>
      <c r="L427" s="496"/>
      <c r="M427" s="843" t="s">
        <v>220</v>
      </c>
      <c r="N427" s="844"/>
      <c r="O427" s="518">
        <v>0.1559509150653916</v>
      </c>
      <c r="P427" s="496"/>
      <c r="Q427" s="496"/>
      <c r="W427" s="307"/>
      <c r="X427" s="307"/>
      <c r="Y427" s="307"/>
      <c r="Z427" s="307"/>
      <c r="AA427" s="307"/>
      <c r="AB427" s="307"/>
      <c r="AC427" s="307"/>
      <c r="AD427" s="307"/>
      <c r="AE427" s="307"/>
      <c r="AF427" s="307"/>
      <c r="AG427" s="307"/>
      <c r="AH427" s="307"/>
      <c r="AI427" s="307"/>
      <c r="AJ427" s="307"/>
      <c r="AK427" s="307"/>
      <c r="AL427" s="307"/>
      <c r="AM427" s="307"/>
      <c r="AN427" s="307"/>
      <c r="AO427" s="307"/>
      <c r="AP427" s="307"/>
      <c r="AQ427" s="307"/>
      <c r="AR427" s="307"/>
      <c r="AS427" s="307"/>
      <c r="AT427" s="307"/>
      <c r="AU427" s="307"/>
      <c r="AV427" s="307"/>
      <c r="AW427" s="307"/>
      <c r="AX427" s="307"/>
      <c r="AY427" s="307"/>
      <c r="AZ427" s="307"/>
      <c r="BA427" s="309"/>
      <c r="BB427" s="359"/>
      <c r="BC427" s="309"/>
      <c r="BD427" s="309"/>
      <c r="BE427" s="309"/>
      <c r="BF427" s="309"/>
      <c r="BG427" s="309"/>
      <c r="BH427" s="309"/>
      <c r="BI427" s="309"/>
      <c r="BJ427" s="309"/>
      <c r="BK427" s="309"/>
      <c r="BL427" s="309"/>
      <c r="BM427" s="309"/>
      <c r="BN427" s="309"/>
      <c r="BO427" s="309"/>
      <c r="BP427" s="309"/>
      <c r="BQ427" s="309"/>
      <c r="BR427" s="309"/>
      <c r="BS427" s="309"/>
      <c r="BT427" s="309"/>
      <c r="BU427" s="309"/>
      <c r="BV427" s="309"/>
      <c r="BW427" s="310"/>
      <c r="BX427" s="310"/>
      <c r="BY427" s="310"/>
      <c r="BZ427" s="310"/>
      <c r="CA427" s="310"/>
      <c r="CB427" s="310"/>
      <c r="CC427" s="310"/>
      <c r="CD427" s="310"/>
      <c r="CE427" s="310"/>
      <c r="CF427" s="310"/>
      <c r="CG427" s="310"/>
      <c r="CH427" s="310"/>
      <c r="CI427" s="310"/>
      <c r="CJ427" s="310"/>
      <c r="CK427" s="310"/>
      <c r="CL427" s="310"/>
      <c r="CM427" s="310"/>
      <c r="CN427" s="310"/>
      <c r="CO427" s="310"/>
      <c r="CP427" s="310"/>
      <c r="CQ427" s="310"/>
      <c r="CR427" s="310"/>
      <c r="CS427" s="310"/>
      <c r="CT427" s="310"/>
      <c r="CU427" s="310"/>
      <c r="CV427" s="310"/>
      <c r="CW427" s="310"/>
      <c r="CX427" s="310"/>
      <c r="CY427" s="310"/>
      <c r="CZ427" s="310"/>
    </row>
    <row r="428" s="314" customFormat="true" ht="25.15" customHeight="true" x14ac:dyDescent="0.2">
      <c r="B428" s="730"/>
      <c r="C428" s="843" t="s">
        <v>205</v>
      </c>
      <c r="D428" s="844"/>
      <c r="E428" s="516">
        <v>0.15556178391486436</v>
      </c>
      <c r="F428" s="496"/>
      <c r="G428" s="496"/>
      <c r="H428" s="843" t="s">
        <v>219</v>
      </c>
      <c r="I428" s="844"/>
      <c r="J428" s="517">
        <v>-0.18943394241184061</v>
      </c>
      <c r="K428" s="496"/>
      <c r="L428" s="496"/>
      <c r="M428" s="843" t="s">
        <v>227</v>
      </c>
      <c r="N428" s="844"/>
      <c r="O428" s="518">
        <v>0.15489857809570912</v>
      </c>
      <c r="P428" s="496"/>
      <c r="Q428" s="496"/>
      <c r="W428" s="307"/>
      <c r="X428" s="307"/>
      <c r="Y428" s="307"/>
      <c r="Z428" s="307"/>
      <c r="AA428" s="307"/>
      <c r="AB428" s="307"/>
      <c r="AC428" s="307"/>
      <c r="AD428" s="307"/>
      <c r="AE428" s="307"/>
      <c r="AF428" s="307"/>
      <c r="AG428" s="307"/>
      <c r="AH428" s="307"/>
      <c r="AI428" s="307"/>
      <c r="AJ428" s="307"/>
      <c r="AK428" s="307"/>
      <c r="AL428" s="307"/>
      <c r="AM428" s="307"/>
      <c r="AN428" s="307"/>
      <c r="AO428" s="307"/>
      <c r="AP428" s="307"/>
      <c r="AQ428" s="307"/>
      <c r="AR428" s="307"/>
      <c r="AS428" s="307"/>
      <c r="AT428" s="307"/>
      <c r="AU428" s="307"/>
      <c r="AV428" s="307"/>
      <c r="AW428" s="307"/>
      <c r="AX428" s="307"/>
      <c r="AY428" s="307"/>
      <c r="AZ428" s="307"/>
      <c r="BA428" s="309"/>
      <c r="BB428" s="359"/>
      <c r="BC428" s="309"/>
      <c r="BD428" s="309"/>
      <c r="BE428" s="309"/>
      <c r="BF428" s="309"/>
      <c r="BG428" s="309"/>
      <c r="BH428" s="309"/>
      <c r="BI428" s="309"/>
      <c r="BJ428" s="309"/>
      <c r="BK428" s="309"/>
      <c r="BL428" s="309"/>
      <c r="BM428" s="309"/>
      <c r="BN428" s="309"/>
      <c r="BO428" s="309"/>
      <c r="BP428" s="309"/>
      <c r="BQ428" s="309"/>
      <c r="BR428" s="309"/>
      <c r="BS428" s="309"/>
      <c r="BT428" s="309"/>
      <c r="BU428" s="309"/>
      <c r="BV428" s="309"/>
      <c r="BW428" s="310"/>
      <c r="BX428" s="310"/>
      <c r="BY428" s="310"/>
      <c r="BZ428" s="310"/>
      <c r="CA428" s="310"/>
      <c r="CB428" s="310"/>
      <c r="CC428" s="310"/>
      <c r="CD428" s="310"/>
      <c r="CE428" s="310"/>
      <c r="CF428" s="310"/>
      <c r="CG428" s="310"/>
      <c r="CH428" s="310"/>
      <c r="CI428" s="310"/>
      <c r="CJ428" s="310"/>
      <c r="CK428" s="310"/>
      <c r="CL428" s="310"/>
      <c r="CM428" s="310"/>
      <c r="CN428" s="310"/>
      <c r="CO428" s="310"/>
      <c r="CP428" s="310"/>
      <c r="CQ428" s="310"/>
      <c r="CR428" s="310"/>
      <c r="CS428" s="310"/>
      <c r="CT428" s="310"/>
      <c r="CU428" s="310"/>
      <c r="CV428" s="310"/>
      <c r="CW428" s="310"/>
      <c r="CX428" s="310"/>
      <c r="CY428" s="310"/>
      <c r="CZ428" s="310"/>
    </row>
    <row r="429" s="314" customFormat="true" ht="25.15" customHeight="true" x14ac:dyDescent="0.2">
      <c r="B429" s="730"/>
      <c r="C429" s="843" t="s">
        <v>228</v>
      </c>
      <c r="D429" s="844"/>
      <c r="E429" s="516">
        <v>0.1472329898824998</v>
      </c>
      <c r="F429" s="496"/>
      <c r="G429" s="496"/>
      <c r="H429" s="843" t="s">
        <v>229</v>
      </c>
      <c r="I429" s="844"/>
      <c r="J429" s="517">
        <v>-0.18026435909017094</v>
      </c>
      <c r="K429" s="496"/>
      <c r="L429" s="496"/>
      <c r="M429" s="843" t="s">
        <v>206</v>
      </c>
      <c r="N429" s="844"/>
      <c r="O429" s="518">
        <v>0.12852557044500129</v>
      </c>
      <c r="P429" s="496"/>
      <c r="Q429" s="496"/>
      <c r="W429" s="307"/>
      <c r="X429" s="307"/>
      <c r="Y429" s="307"/>
      <c r="Z429" s="307"/>
      <c r="AA429" s="307"/>
      <c r="AB429" s="307"/>
      <c r="AC429" s="307"/>
      <c r="AD429" s="307"/>
      <c r="AE429" s="307"/>
      <c r="AF429" s="307"/>
      <c r="AG429" s="307"/>
      <c r="AH429" s="307"/>
      <c r="AI429" s="307"/>
      <c r="AJ429" s="307"/>
      <c r="AK429" s="307"/>
      <c r="AL429" s="307"/>
      <c r="AM429" s="307"/>
      <c r="AN429" s="307"/>
      <c r="AO429" s="307"/>
      <c r="AP429" s="307"/>
      <c r="AQ429" s="307"/>
      <c r="AR429" s="307"/>
      <c r="AS429" s="307"/>
      <c r="AT429" s="307"/>
      <c r="AU429" s="307"/>
      <c r="AV429" s="307"/>
      <c r="AW429" s="307"/>
      <c r="AX429" s="307"/>
      <c r="AY429" s="307"/>
      <c r="AZ429" s="307"/>
      <c r="BA429" s="309"/>
      <c r="BB429" s="359"/>
      <c r="BC429" s="309"/>
      <c r="BD429" s="309"/>
      <c r="BE429" s="309"/>
      <c r="BF429" s="309"/>
      <c r="BG429" s="309"/>
      <c r="BH429" s="309"/>
      <c r="BI429" s="309"/>
      <c r="BJ429" s="309"/>
      <c r="BK429" s="309"/>
      <c r="BL429" s="309"/>
      <c r="BM429" s="309"/>
      <c r="BN429" s="309"/>
      <c r="BO429" s="309"/>
      <c r="BP429" s="309"/>
      <c r="BQ429" s="309"/>
      <c r="BR429" s="309"/>
      <c r="BS429" s="309"/>
      <c r="BT429" s="309"/>
      <c r="BU429" s="309"/>
      <c r="BV429" s="309"/>
      <c r="BW429" s="310"/>
      <c r="BX429" s="310"/>
      <c r="BY429" s="310"/>
      <c r="BZ429" s="310"/>
      <c r="CA429" s="310"/>
      <c r="CB429" s="310"/>
      <c r="CC429" s="310"/>
      <c r="CD429" s="310"/>
      <c r="CE429" s="310"/>
      <c r="CF429" s="310"/>
      <c r="CG429" s="310"/>
      <c r="CH429" s="310"/>
      <c r="CI429" s="310"/>
      <c r="CJ429" s="310"/>
      <c r="CK429" s="310"/>
      <c r="CL429" s="310"/>
      <c r="CM429" s="310"/>
      <c r="CN429" s="310"/>
      <c r="CO429" s="310"/>
      <c r="CP429" s="310"/>
      <c r="CQ429" s="310"/>
      <c r="CR429" s="310"/>
      <c r="CS429" s="310"/>
      <c r="CT429" s="310"/>
      <c r="CU429" s="310"/>
      <c r="CV429" s="310"/>
      <c r="CW429" s="310"/>
      <c r="CX429" s="310"/>
      <c r="CY429" s="310"/>
      <c r="CZ429" s="310"/>
    </row>
    <row r="430" s="314" customFormat="true" ht="25.15" customHeight="true" x14ac:dyDescent="0.2">
      <c r="B430" s="730"/>
      <c r="C430" s="843" t="s">
        <v>215</v>
      </c>
      <c r="D430" s="844"/>
      <c r="E430" s="516">
        <v>0.14339754082751163</v>
      </c>
      <c r="F430" s="496"/>
      <c r="G430" s="496"/>
      <c r="H430" s="843" t="s">
        <v>225</v>
      </c>
      <c r="I430" s="844"/>
      <c r="J430" s="517">
        <v>0.17388929839959461</v>
      </c>
      <c r="K430" s="496"/>
      <c r="L430" s="496"/>
      <c r="M430" s="843" t="s">
        <v>230</v>
      </c>
      <c r="N430" s="844"/>
      <c r="O430" s="518">
        <v>-0.11024563812657384</v>
      </c>
      <c r="P430" s="496"/>
      <c r="Q430" s="496"/>
      <c r="W430" s="307"/>
      <c r="X430" s="307"/>
      <c r="Y430" s="307"/>
      <c r="Z430" s="307"/>
      <c r="AA430" s="307"/>
      <c r="AB430" s="307"/>
      <c r="AC430" s="307"/>
      <c r="AD430" s="307"/>
      <c r="AE430" s="307"/>
      <c r="AF430" s="307"/>
      <c r="AG430" s="307"/>
      <c r="AH430" s="307"/>
      <c r="AI430" s="307"/>
      <c r="AJ430" s="307"/>
      <c r="AK430" s="307"/>
      <c r="AL430" s="307"/>
      <c r="AM430" s="307"/>
      <c r="AN430" s="307"/>
      <c r="AO430" s="307"/>
      <c r="AP430" s="307"/>
      <c r="AQ430" s="307"/>
      <c r="AR430" s="307"/>
      <c r="AS430" s="307"/>
      <c r="AT430" s="307"/>
      <c r="AU430" s="307"/>
      <c r="AV430" s="307"/>
      <c r="AW430" s="307"/>
      <c r="AX430" s="307"/>
      <c r="AY430" s="307"/>
      <c r="AZ430" s="307"/>
      <c r="BA430" s="309"/>
      <c r="BB430" s="359"/>
      <c r="BC430" s="309"/>
      <c r="BD430" s="309"/>
      <c r="BE430" s="309"/>
      <c r="BF430" s="309"/>
      <c r="BG430" s="309"/>
      <c r="BH430" s="309"/>
      <c r="BI430" s="309"/>
      <c r="BJ430" s="309"/>
      <c r="BK430" s="309"/>
      <c r="BL430" s="309"/>
      <c r="BM430" s="309"/>
      <c r="BN430" s="309"/>
      <c r="BO430" s="309"/>
      <c r="BP430" s="309"/>
      <c r="BQ430" s="309"/>
      <c r="BR430" s="309"/>
      <c r="BS430" s="309"/>
      <c r="BT430" s="309"/>
      <c r="BU430" s="309"/>
      <c r="BV430" s="309"/>
      <c r="BW430" s="310"/>
      <c r="BX430" s="310"/>
      <c r="BY430" s="310"/>
      <c r="BZ430" s="310"/>
      <c r="CA430" s="310"/>
      <c r="CB430" s="310"/>
      <c r="CC430" s="310"/>
      <c r="CD430" s="310"/>
      <c r="CE430" s="310"/>
      <c r="CF430" s="310"/>
      <c r="CG430" s="310"/>
      <c r="CH430" s="310"/>
      <c r="CI430" s="310"/>
      <c r="CJ430" s="310"/>
      <c r="CK430" s="310"/>
      <c r="CL430" s="310"/>
      <c r="CM430" s="310"/>
      <c r="CN430" s="310"/>
      <c r="CO430" s="310"/>
      <c r="CP430" s="310"/>
      <c r="CQ430" s="310"/>
      <c r="CR430" s="310"/>
      <c r="CS430" s="310"/>
      <c r="CT430" s="310"/>
      <c r="CU430" s="310"/>
      <c r="CV430" s="310"/>
      <c r="CW430" s="310"/>
      <c r="CX430" s="310"/>
      <c r="CY430" s="310"/>
      <c r="CZ430" s="310"/>
    </row>
    <row r="431" s="314" customFormat="true" ht="25.15" customHeight="true" x14ac:dyDescent="0.2">
      <c r="B431" s="730"/>
      <c r="C431" s="843" t="s">
        <v>231</v>
      </c>
      <c r="D431" s="844"/>
      <c r="E431" s="516">
        <v>0.14073728703587507</v>
      </c>
      <c r="F431" s="496"/>
      <c r="G431" s="496"/>
      <c r="H431" s="843" t="s">
        <v>213</v>
      </c>
      <c r="I431" s="844"/>
      <c r="J431" s="517">
        <v>0.15806560611267684</v>
      </c>
      <c r="K431" s="496"/>
      <c r="L431" s="496"/>
      <c r="M431" s="843" t="s">
        <v>232</v>
      </c>
      <c r="N431" s="844"/>
      <c r="O431" s="518">
        <v>0.10755206851187374</v>
      </c>
      <c r="P431" s="496"/>
      <c r="Q431" s="496"/>
      <c r="W431" s="307"/>
      <c r="X431" s="307"/>
      <c r="Y431" s="307"/>
      <c r="Z431" s="307"/>
      <c r="AA431" s="307"/>
      <c r="AB431" s="307"/>
      <c r="AC431" s="307"/>
      <c r="AD431" s="307"/>
      <c r="AE431" s="307"/>
      <c r="AF431" s="307"/>
      <c r="AG431" s="307"/>
      <c r="AH431" s="307"/>
      <c r="AI431" s="307"/>
      <c r="AJ431" s="307"/>
      <c r="AK431" s="307"/>
      <c r="AL431" s="307"/>
      <c r="AM431" s="307"/>
      <c r="AN431" s="307"/>
      <c r="AO431" s="307"/>
      <c r="AP431" s="307"/>
      <c r="AQ431" s="307"/>
      <c r="AR431" s="307"/>
      <c r="AS431" s="307"/>
      <c r="AT431" s="307"/>
      <c r="AU431" s="307"/>
      <c r="AV431" s="307"/>
      <c r="AW431" s="307"/>
      <c r="AX431" s="307"/>
      <c r="AY431" s="307"/>
      <c r="AZ431" s="307"/>
      <c r="BA431" s="309"/>
      <c r="BB431" s="359"/>
      <c r="BC431" s="309"/>
      <c r="BD431" s="309"/>
      <c r="BE431" s="309"/>
      <c r="BF431" s="309"/>
      <c r="BG431" s="309"/>
      <c r="BH431" s="309"/>
      <c r="BI431" s="309"/>
      <c r="BJ431" s="309"/>
      <c r="BK431" s="309"/>
      <c r="BL431" s="309"/>
      <c r="BM431" s="309"/>
      <c r="BN431" s="309"/>
      <c r="BO431" s="309"/>
      <c r="BP431" s="309"/>
      <c r="BQ431" s="309"/>
      <c r="BR431" s="309"/>
      <c r="BS431" s="309"/>
      <c r="BT431" s="309"/>
      <c r="BU431" s="309"/>
      <c r="BV431" s="309"/>
      <c r="BW431" s="310"/>
      <c r="BX431" s="310"/>
      <c r="BY431" s="310"/>
      <c r="BZ431" s="310"/>
      <c r="CA431" s="310"/>
      <c r="CB431" s="310"/>
      <c r="CC431" s="310"/>
      <c r="CD431" s="310"/>
      <c r="CE431" s="310"/>
      <c r="CF431" s="310"/>
      <c r="CG431" s="310"/>
      <c r="CH431" s="310"/>
      <c r="CI431" s="310"/>
      <c r="CJ431" s="310"/>
      <c r="CK431" s="310"/>
      <c r="CL431" s="310"/>
      <c r="CM431" s="310"/>
      <c r="CN431" s="310"/>
      <c r="CO431" s="310"/>
      <c r="CP431" s="310"/>
      <c r="CQ431" s="310"/>
      <c r="CR431" s="310"/>
      <c r="CS431" s="310"/>
      <c r="CT431" s="310"/>
      <c r="CU431" s="310"/>
      <c r="CV431" s="310"/>
      <c r="CW431" s="310"/>
      <c r="CX431" s="310"/>
      <c r="CY431" s="310"/>
      <c r="CZ431" s="310"/>
    </row>
    <row r="432" s="314" customFormat="true" ht="25.15" customHeight="true" x14ac:dyDescent="0.2">
      <c r="B432" s="730"/>
      <c r="C432" s="843" t="s">
        <v>227</v>
      </c>
      <c r="D432" s="844"/>
      <c r="E432" s="516">
        <v>0.13662060655257127</v>
      </c>
      <c r="F432" s="496"/>
      <c r="G432" s="496"/>
      <c r="H432" s="843" t="s">
        <v>230</v>
      </c>
      <c r="I432" s="844"/>
      <c r="J432" s="517">
        <v>-0.15725709053521222</v>
      </c>
      <c r="K432" s="496"/>
      <c r="L432" s="496"/>
      <c r="M432" s="843" t="s">
        <v>233</v>
      </c>
      <c r="N432" s="844"/>
      <c r="O432" s="518">
        <v>0.10395429181269401</v>
      </c>
      <c r="P432" s="496"/>
      <c r="Q432" s="496"/>
      <c r="W432" s="307"/>
      <c r="X432" s="307"/>
      <c r="Y432" s="307"/>
      <c r="Z432" s="307"/>
      <c r="AA432" s="307"/>
      <c r="AB432" s="307"/>
      <c r="AC432" s="307"/>
      <c r="AD432" s="307"/>
      <c r="AE432" s="307"/>
      <c r="AF432" s="307"/>
      <c r="AG432" s="307"/>
      <c r="AH432" s="307"/>
      <c r="AI432" s="307"/>
      <c r="AJ432" s="307"/>
      <c r="AK432" s="307"/>
      <c r="AL432" s="307"/>
      <c r="AM432" s="307"/>
      <c r="AN432" s="307"/>
      <c r="AO432" s="307"/>
      <c r="AP432" s="307"/>
      <c r="AQ432" s="307"/>
      <c r="AR432" s="307"/>
      <c r="AS432" s="307"/>
      <c r="AT432" s="307"/>
      <c r="AU432" s="307"/>
      <c r="AV432" s="307"/>
      <c r="AW432" s="307"/>
      <c r="AX432" s="307"/>
      <c r="AY432" s="307"/>
      <c r="AZ432" s="307"/>
      <c r="BA432" s="309"/>
      <c r="BB432" s="359"/>
      <c r="BC432" s="309"/>
      <c r="BD432" s="309"/>
      <c r="BE432" s="309"/>
      <c r="BF432" s="309"/>
      <c r="BG432" s="309"/>
      <c r="BH432" s="309"/>
      <c r="BI432" s="309"/>
      <c r="BJ432" s="309"/>
      <c r="BK432" s="309"/>
      <c r="BL432" s="309"/>
      <c r="BM432" s="309"/>
      <c r="BN432" s="309"/>
      <c r="BO432" s="309"/>
      <c r="BP432" s="309"/>
      <c r="BQ432" s="309"/>
      <c r="BR432" s="309"/>
      <c r="BS432" s="309"/>
      <c r="BT432" s="309"/>
      <c r="BU432" s="309"/>
      <c r="BV432" s="309"/>
      <c r="BW432" s="310"/>
      <c r="BX432" s="310"/>
      <c r="BY432" s="310"/>
      <c r="BZ432" s="310"/>
      <c r="CA432" s="310"/>
      <c r="CB432" s="310"/>
      <c r="CC432" s="310"/>
      <c r="CD432" s="310"/>
      <c r="CE432" s="310"/>
      <c r="CF432" s="310"/>
      <c r="CG432" s="310"/>
      <c r="CH432" s="310"/>
      <c r="CI432" s="310"/>
      <c r="CJ432" s="310"/>
      <c r="CK432" s="310"/>
      <c r="CL432" s="310"/>
      <c r="CM432" s="310"/>
      <c r="CN432" s="310"/>
      <c r="CO432" s="310"/>
      <c r="CP432" s="310"/>
      <c r="CQ432" s="310"/>
      <c r="CR432" s="310"/>
      <c r="CS432" s="310"/>
      <c r="CT432" s="310"/>
      <c r="CU432" s="310"/>
      <c r="CV432" s="310"/>
      <c r="CW432" s="310"/>
      <c r="CX432" s="310"/>
      <c r="CY432" s="310"/>
      <c r="CZ432" s="310"/>
    </row>
    <row r="433" s="314" customFormat="true" ht="25.15" customHeight="true" x14ac:dyDescent="0.2">
      <c r="B433" s="730"/>
      <c r="C433" s="843" t="s">
        <v>226</v>
      </c>
      <c r="D433" s="844"/>
      <c r="E433" s="516">
        <v>-0.12432842833748681</v>
      </c>
      <c r="F433" s="496"/>
      <c r="G433" s="496"/>
      <c r="H433" s="843" t="s">
        <v>223</v>
      </c>
      <c r="I433" s="844"/>
      <c r="J433" s="517">
        <v>0.15060644776563947</v>
      </c>
      <c r="K433" s="496"/>
      <c r="L433" s="496"/>
      <c r="M433" s="843" t="s">
        <v>214</v>
      </c>
      <c r="N433" s="844"/>
      <c r="O433" s="518">
        <v>9.6168103145132966E-2</v>
      </c>
      <c r="P433" s="496"/>
      <c r="Q433" s="496"/>
      <c r="W433" s="307"/>
      <c r="X433" s="307"/>
      <c r="Y433" s="307"/>
      <c r="Z433" s="307"/>
      <c r="AA433" s="307"/>
      <c r="AB433" s="307"/>
      <c r="AC433" s="307"/>
      <c r="AD433" s="307"/>
      <c r="AE433" s="307"/>
      <c r="AF433" s="307"/>
      <c r="AG433" s="307"/>
      <c r="AH433" s="307"/>
      <c r="AI433" s="307"/>
      <c r="AJ433" s="307"/>
      <c r="AK433" s="307"/>
      <c r="AL433" s="307"/>
      <c r="AM433" s="307"/>
      <c r="AN433" s="307"/>
      <c r="AO433" s="307"/>
      <c r="AP433" s="307"/>
      <c r="AQ433" s="307"/>
      <c r="AR433" s="307"/>
      <c r="AS433" s="307"/>
      <c r="AT433" s="307"/>
      <c r="AU433" s="307"/>
      <c r="AV433" s="307"/>
      <c r="AW433" s="307"/>
      <c r="AX433" s="307"/>
      <c r="AY433" s="307"/>
      <c r="AZ433" s="307"/>
      <c r="BA433" s="309"/>
      <c r="BB433" s="359"/>
      <c r="BC433" s="309"/>
      <c r="BD433" s="309"/>
      <c r="BE433" s="309"/>
      <c r="BF433" s="309"/>
      <c r="BG433" s="309"/>
      <c r="BH433" s="309"/>
      <c r="BI433" s="309"/>
      <c r="BJ433" s="309"/>
      <c r="BK433" s="309"/>
      <c r="BL433" s="309"/>
      <c r="BM433" s="309"/>
      <c r="BN433" s="309"/>
      <c r="BO433" s="309"/>
      <c r="BP433" s="309"/>
      <c r="BQ433" s="309"/>
      <c r="BR433" s="309"/>
      <c r="BS433" s="309"/>
      <c r="BT433" s="309"/>
      <c r="BU433" s="309"/>
      <c r="BV433" s="309"/>
      <c r="BW433" s="310"/>
      <c r="BX433" s="310"/>
      <c r="BY433" s="310"/>
      <c r="BZ433" s="310"/>
      <c r="CA433" s="310"/>
      <c r="CB433" s="310"/>
      <c r="CC433" s="310"/>
      <c r="CD433" s="310"/>
      <c r="CE433" s="310"/>
      <c r="CF433" s="310"/>
      <c r="CG433" s="310"/>
      <c r="CH433" s="310"/>
      <c r="CI433" s="310"/>
      <c r="CJ433" s="310"/>
      <c r="CK433" s="310"/>
      <c r="CL433" s="310"/>
      <c r="CM433" s="310"/>
      <c r="CN433" s="310"/>
      <c r="CO433" s="310"/>
      <c r="CP433" s="310"/>
      <c r="CQ433" s="310"/>
      <c r="CR433" s="310"/>
      <c r="CS433" s="310"/>
      <c r="CT433" s="310"/>
      <c r="CU433" s="310"/>
      <c r="CV433" s="310"/>
      <c r="CW433" s="310"/>
      <c r="CX433" s="310"/>
      <c r="CY433" s="310"/>
      <c r="CZ433" s="310"/>
    </row>
    <row r="434" s="314" customFormat="true" ht="25.15" customHeight="true" x14ac:dyDescent="0.2">
      <c r="B434" s="730"/>
      <c r="C434" s="843" t="s">
        <v>224</v>
      </c>
      <c r="D434" s="844"/>
      <c r="E434" s="516">
        <v>-0.11902522428655381</v>
      </c>
      <c r="F434" s="496"/>
      <c r="G434" s="496"/>
      <c r="H434" s="843" t="s">
        <v>206</v>
      </c>
      <c r="I434" s="844"/>
      <c r="J434" s="517">
        <v>0.14870854880293088</v>
      </c>
      <c r="K434" s="496"/>
      <c r="L434" s="496"/>
      <c r="M434" s="843" t="s">
        <v>224</v>
      </c>
      <c r="N434" s="844"/>
      <c r="O434" s="518">
        <v>-9.555000901221293E-2</v>
      </c>
      <c r="P434" s="496"/>
      <c r="Q434" s="496"/>
      <c r="W434" s="307"/>
      <c r="X434" s="307"/>
      <c r="Y434" s="307"/>
      <c r="Z434" s="307"/>
      <c r="AA434" s="307"/>
      <c r="AB434" s="307"/>
      <c r="AC434" s="307"/>
      <c r="AD434" s="307"/>
      <c r="AE434" s="307"/>
      <c r="AF434" s="307"/>
      <c r="AG434" s="307"/>
      <c r="AH434" s="307"/>
      <c r="AI434" s="307"/>
      <c r="AJ434" s="307"/>
      <c r="AK434" s="307"/>
      <c r="AL434" s="307"/>
      <c r="AM434" s="307"/>
      <c r="AN434" s="307"/>
      <c r="AO434" s="307"/>
      <c r="AP434" s="307"/>
      <c r="AQ434" s="307"/>
      <c r="AR434" s="307"/>
      <c r="AS434" s="307"/>
      <c r="AT434" s="307"/>
      <c r="AU434" s="307"/>
      <c r="AV434" s="307"/>
      <c r="AW434" s="307"/>
      <c r="AX434" s="307"/>
      <c r="AY434" s="307"/>
      <c r="AZ434" s="307"/>
      <c r="BA434" s="309"/>
      <c r="BB434" s="359"/>
      <c r="BC434" s="309"/>
      <c r="BD434" s="309"/>
      <c r="BE434" s="309"/>
      <c r="BF434" s="309"/>
      <c r="BG434" s="309"/>
      <c r="BH434" s="309"/>
      <c r="BI434" s="309"/>
      <c r="BJ434" s="309"/>
      <c r="BK434" s="309"/>
      <c r="BL434" s="309"/>
      <c r="BM434" s="309"/>
      <c r="BN434" s="309"/>
      <c r="BO434" s="309"/>
      <c r="BP434" s="309"/>
      <c r="BQ434" s="309"/>
      <c r="BR434" s="309"/>
      <c r="BS434" s="309"/>
      <c r="BT434" s="309"/>
      <c r="BU434" s="309"/>
      <c r="BV434" s="309"/>
      <c r="BW434" s="310"/>
      <c r="BX434" s="310"/>
      <c r="BY434" s="310"/>
      <c r="BZ434" s="310"/>
      <c r="CA434" s="310"/>
      <c r="CB434" s="310"/>
      <c r="CC434" s="310"/>
      <c r="CD434" s="310"/>
      <c r="CE434" s="310"/>
      <c r="CF434" s="310"/>
      <c r="CG434" s="310"/>
      <c r="CH434" s="310"/>
      <c r="CI434" s="310"/>
      <c r="CJ434" s="310"/>
      <c r="CK434" s="310"/>
      <c r="CL434" s="310"/>
      <c r="CM434" s="310"/>
      <c r="CN434" s="310"/>
      <c r="CO434" s="310"/>
      <c r="CP434" s="310"/>
      <c r="CQ434" s="310"/>
      <c r="CR434" s="310"/>
      <c r="CS434" s="310"/>
      <c r="CT434" s="310"/>
      <c r="CU434" s="310"/>
      <c r="CV434" s="310"/>
      <c r="CW434" s="310"/>
      <c r="CX434" s="310"/>
      <c r="CY434" s="310"/>
      <c r="CZ434" s="310"/>
    </row>
    <row r="435" s="314" customFormat="true" ht="25.15" customHeight="true" x14ac:dyDescent="0.2">
      <c r="B435" s="730"/>
      <c r="C435" s="843" t="s">
        <v>230</v>
      </c>
      <c r="D435" s="844"/>
      <c r="E435" s="516">
        <v>-0.1092017132030475</v>
      </c>
      <c r="F435" s="496"/>
      <c r="G435" s="496"/>
      <c r="H435" s="843" t="s">
        <v>205</v>
      </c>
      <c r="I435" s="844"/>
      <c r="J435" s="517">
        <v>0.12815455375662196</v>
      </c>
      <c r="K435" s="496"/>
      <c r="L435" s="496"/>
      <c r="M435" s="843" t="s">
        <v>234</v>
      </c>
      <c r="N435" s="844"/>
      <c r="O435" s="518">
        <v>9.3691415735638633E-2</v>
      </c>
      <c r="P435" s="496"/>
      <c r="Q435" s="496"/>
      <c r="W435" s="307"/>
      <c r="X435" s="307"/>
      <c r="Y435" s="307"/>
      <c r="Z435" s="307"/>
      <c r="AA435" s="307"/>
      <c r="AB435" s="307"/>
      <c r="AC435" s="307"/>
      <c r="AD435" s="307"/>
      <c r="AE435" s="307"/>
      <c r="AF435" s="307"/>
      <c r="AG435" s="307"/>
      <c r="AH435" s="307"/>
      <c r="AI435" s="307"/>
      <c r="AJ435" s="307"/>
      <c r="AK435" s="307"/>
      <c r="AL435" s="307"/>
      <c r="AM435" s="307"/>
      <c r="AN435" s="307"/>
      <c r="AO435" s="307"/>
      <c r="AP435" s="307"/>
      <c r="AQ435" s="307"/>
      <c r="AR435" s="307"/>
      <c r="AS435" s="307"/>
      <c r="AT435" s="307"/>
      <c r="AU435" s="307"/>
      <c r="AV435" s="307"/>
      <c r="AW435" s="307"/>
      <c r="AX435" s="307"/>
      <c r="AY435" s="307"/>
      <c r="AZ435" s="307"/>
      <c r="BA435" s="309"/>
      <c r="BB435" s="359"/>
      <c r="BC435" s="309"/>
      <c r="BD435" s="309"/>
      <c r="BE435" s="309"/>
      <c r="BF435" s="309"/>
      <c r="BG435" s="309"/>
      <c r="BH435" s="309"/>
      <c r="BI435" s="309"/>
      <c r="BJ435" s="309"/>
      <c r="BK435" s="309"/>
      <c r="BL435" s="309"/>
      <c r="BM435" s="309"/>
      <c r="BN435" s="309"/>
      <c r="BO435" s="309"/>
      <c r="BP435" s="309"/>
      <c r="BQ435" s="309"/>
      <c r="BR435" s="309"/>
      <c r="BS435" s="309"/>
      <c r="BT435" s="309"/>
      <c r="BU435" s="309"/>
      <c r="BV435" s="309"/>
      <c r="BW435" s="310"/>
      <c r="BX435" s="310"/>
      <c r="BY435" s="310"/>
      <c r="BZ435" s="310"/>
      <c r="CA435" s="310"/>
      <c r="CB435" s="310"/>
      <c r="CC435" s="310"/>
      <c r="CD435" s="310"/>
      <c r="CE435" s="310"/>
      <c r="CF435" s="310"/>
      <c r="CG435" s="310"/>
      <c r="CH435" s="310"/>
      <c r="CI435" s="310"/>
      <c r="CJ435" s="310"/>
      <c r="CK435" s="310"/>
      <c r="CL435" s="310"/>
      <c r="CM435" s="310"/>
      <c r="CN435" s="310"/>
      <c r="CO435" s="310"/>
      <c r="CP435" s="310"/>
      <c r="CQ435" s="310"/>
      <c r="CR435" s="310"/>
      <c r="CS435" s="310"/>
      <c r="CT435" s="310"/>
      <c r="CU435" s="310"/>
      <c r="CV435" s="310"/>
      <c r="CW435" s="310"/>
      <c r="CX435" s="310"/>
      <c r="CY435" s="310"/>
      <c r="CZ435" s="310"/>
    </row>
    <row r="436" s="314" customFormat="true" ht="25.15" customHeight="true" x14ac:dyDescent="0.2">
      <c r="B436" s="730"/>
      <c r="C436" s="843" t="s">
        <v>221</v>
      </c>
      <c r="D436" s="844"/>
      <c r="E436" s="516">
        <v>0.10301595464377886</v>
      </c>
      <c r="F436" s="496"/>
      <c r="G436" s="496"/>
      <c r="H436" s="843" t="s">
        <v>215</v>
      </c>
      <c r="I436" s="844"/>
      <c r="J436" s="517">
        <v>0.11543215086256987</v>
      </c>
      <c r="K436" s="496"/>
      <c r="L436" s="496"/>
      <c r="M436" s="843" t="s">
        <v>212</v>
      </c>
      <c r="N436" s="844"/>
      <c r="O436" s="518">
        <v>-9.1823880776850525E-2</v>
      </c>
      <c r="P436" s="496"/>
      <c r="Q436" s="496"/>
      <c r="W436" s="307"/>
      <c r="X436" s="307"/>
      <c r="Y436" s="307"/>
      <c r="Z436" s="307"/>
      <c r="AA436" s="307"/>
      <c r="AB436" s="307"/>
      <c r="AC436" s="307"/>
      <c r="AD436" s="307"/>
      <c r="AE436" s="307"/>
      <c r="AF436" s="307"/>
      <c r="AG436" s="307"/>
      <c r="AH436" s="307"/>
      <c r="AI436" s="307"/>
      <c r="AJ436" s="307"/>
      <c r="AK436" s="307"/>
      <c r="AL436" s="307"/>
      <c r="AM436" s="307"/>
      <c r="AN436" s="307"/>
      <c r="AO436" s="307"/>
      <c r="AP436" s="307"/>
      <c r="AQ436" s="307"/>
      <c r="AR436" s="307"/>
      <c r="AS436" s="307"/>
      <c r="AT436" s="307"/>
      <c r="AU436" s="307"/>
      <c r="AV436" s="307"/>
      <c r="AW436" s="307"/>
      <c r="AX436" s="307"/>
      <c r="AY436" s="307"/>
      <c r="AZ436" s="307"/>
      <c r="BA436" s="309"/>
      <c r="BB436" s="359"/>
      <c r="BC436" s="309"/>
      <c r="BD436" s="309"/>
      <c r="BE436" s="309"/>
      <c r="BF436" s="309"/>
      <c r="BG436" s="309"/>
      <c r="BH436" s="309"/>
      <c r="BI436" s="309"/>
      <c r="BJ436" s="309"/>
      <c r="BK436" s="309"/>
      <c r="BL436" s="309"/>
      <c r="BM436" s="309"/>
      <c r="BN436" s="309"/>
      <c r="BO436" s="309"/>
      <c r="BP436" s="309"/>
      <c r="BQ436" s="309"/>
      <c r="BR436" s="309"/>
      <c r="BS436" s="309"/>
      <c r="BT436" s="309"/>
      <c r="BU436" s="309"/>
      <c r="BV436" s="309"/>
      <c r="BW436" s="310"/>
      <c r="BX436" s="310"/>
      <c r="BY436" s="310"/>
      <c r="BZ436" s="310"/>
      <c r="CA436" s="310"/>
      <c r="CB436" s="310"/>
      <c r="CC436" s="310"/>
      <c r="CD436" s="310"/>
      <c r="CE436" s="310"/>
      <c r="CF436" s="310"/>
      <c r="CG436" s="310"/>
      <c r="CH436" s="310"/>
      <c r="CI436" s="310"/>
      <c r="CJ436" s="310"/>
      <c r="CK436" s="310"/>
      <c r="CL436" s="310"/>
      <c r="CM436" s="310"/>
      <c r="CN436" s="310"/>
      <c r="CO436" s="310"/>
      <c r="CP436" s="310"/>
      <c r="CQ436" s="310"/>
      <c r="CR436" s="310"/>
      <c r="CS436" s="310"/>
      <c r="CT436" s="310"/>
      <c r="CU436" s="310"/>
      <c r="CV436" s="310"/>
      <c r="CW436" s="310"/>
      <c r="CX436" s="310"/>
      <c r="CY436" s="310"/>
      <c r="CZ436" s="310"/>
    </row>
    <row r="437" s="314" customFormat="true" ht="25.15" customHeight="true" x14ac:dyDescent="0.2">
      <c r="B437" s="730"/>
      <c r="C437" s="843" t="s">
        <v>235</v>
      </c>
      <c r="D437" s="844"/>
      <c r="E437" s="516">
        <v>-9.4041537170598599E-2</v>
      </c>
      <c r="F437" s="496"/>
      <c r="G437" s="496"/>
      <c r="H437" s="843" t="s">
        <v>228</v>
      </c>
      <c r="I437" s="844"/>
      <c r="J437" s="517">
        <v>0.11264992950808224</v>
      </c>
      <c r="K437" s="496"/>
      <c r="L437" s="496"/>
      <c r="M437" s="843" t="s">
        <v>226</v>
      </c>
      <c r="N437" s="844"/>
      <c r="O437" s="518">
        <v>-8.5913801010514143E-2</v>
      </c>
      <c r="P437" s="496"/>
      <c r="Q437" s="496"/>
      <c r="W437" s="307"/>
      <c r="X437" s="307"/>
      <c r="Y437" s="307"/>
      <c r="Z437" s="307"/>
      <c r="AA437" s="307"/>
      <c r="AB437" s="307"/>
      <c r="AC437" s="307"/>
      <c r="AD437" s="307"/>
      <c r="AE437" s="307"/>
      <c r="AF437" s="307"/>
      <c r="AG437" s="307"/>
      <c r="AH437" s="307"/>
      <c r="AI437" s="307"/>
      <c r="AJ437" s="307"/>
      <c r="AK437" s="307"/>
      <c r="AL437" s="307"/>
      <c r="AM437" s="307"/>
      <c r="AN437" s="307"/>
      <c r="AO437" s="307"/>
      <c r="AP437" s="307"/>
      <c r="AQ437" s="307"/>
      <c r="AR437" s="307"/>
      <c r="AS437" s="307"/>
      <c r="AT437" s="307"/>
      <c r="AU437" s="307"/>
      <c r="AV437" s="307"/>
      <c r="AW437" s="307"/>
      <c r="AX437" s="307"/>
      <c r="AY437" s="307"/>
      <c r="AZ437" s="307"/>
      <c r="BA437" s="309"/>
      <c r="BB437" s="359"/>
      <c r="BC437" s="309"/>
      <c r="BD437" s="309"/>
      <c r="BE437" s="309"/>
      <c r="BF437" s="309"/>
      <c r="BG437" s="309"/>
      <c r="BH437" s="309"/>
      <c r="BI437" s="309"/>
      <c r="BJ437" s="309"/>
      <c r="BK437" s="309"/>
      <c r="BL437" s="309"/>
      <c r="BM437" s="309"/>
      <c r="BN437" s="309"/>
      <c r="BO437" s="309"/>
      <c r="BP437" s="309"/>
      <c r="BQ437" s="309"/>
      <c r="BR437" s="309"/>
      <c r="BS437" s="309"/>
      <c r="BT437" s="309"/>
      <c r="BU437" s="309"/>
      <c r="BV437" s="309"/>
      <c r="BW437" s="310"/>
      <c r="BX437" s="310"/>
      <c r="BY437" s="310"/>
      <c r="BZ437" s="310"/>
      <c r="CA437" s="310"/>
      <c r="CB437" s="310"/>
      <c r="CC437" s="310"/>
      <c r="CD437" s="310"/>
      <c r="CE437" s="310"/>
      <c r="CF437" s="310"/>
      <c r="CG437" s="310"/>
      <c r="CH437" s="310"/>
      <c r="CI437" s="310"/>
      <c r="CJ437" s="310"/>
      <c r="CK437" s="310"/>
      <c r="CL437" s="310"/>
      <c r="CM437" s="310"/>
      <c r="CN437" s="310"/>
      <c r="CO437" s="310"/>
      <c r="CP437" s="310"/>
      <c r="CQ437" s="310"/>
      <c r="CR437" s="310"/>
      <c r="CS437" s="310"/>
      <c r="CT437" s="310"/>
      <c r="CU437" s="310"/>
      <c r="CV437" s="310"/>
      <c r="CW437" s="310"/>
      <c r="CX437" s="310"/>
      <c r="CY437" s="310"/>
      <c r="CZ437" s="310"/>
    </row>
    <row r="438" s="314" customFormat="true" ht="25.15" customHeight="true" x14ac:dyDescent="0.2">
      <c r="B438" s="730"/>
      <c r="C438" s="843" t="s">
        <v>218</v>
      </c>
      <c r="D438" s="844"/>
      <c r="E438" s="516">
        <v>8.3360479798949366E-2</v>
      </c>
      <c r="F438" s="496"/>
      <c r="G438" s="496"/>
      <c r="H438" s="843" t="s">
        <v>236</v>
      </c>
      <c r="I438" s="844"/>
      <c r="J438" s="517">
        <v>9.5433491683742988E-2</v>
      </c>
      <c r="K438" s="496"/>
      <c r="L438" s="496"/>
      <c r="M438" s="843" t="s">
        <v>237</v>
      </c>
      <c r="N438" s="844"/>
      <c r="O438" s="518">
        <v>8.4934051228197915E-2</v>
      </c>
      <c r="P438" s="496"/>
      <c r="Q438" s="496"/>
      <c r="W438" s="307"/>
      <c r="X438" s="307"/>
      <c r="Y438" s="307"/>
      <c r="Z438" s="307"/>
      <c r="AA438" s="307"/>
      <c r="AB438" s="307"/>
      <c r="AC438" s="307"/>
      <c r="AD438" s="307"/>
      <c r="AE438" s="307"/>
      <c r="AF438" s="307"/>
      <c r="AG438" s="307"/>
      <c r="AH438" s="307"/>
      <c r="AI438" s="307"/>
      <c r="AJ438" s="307"/>
      <c r="AK438" s="307"/>
      <c r="AL438" s="307"/>
      <c r="AM438" s="307"/>
      <c r="AN438" s="307"/>
      <c r="AO438" s="307"/>
      <c r="AP438" s="307"/>
      <c r="AQ438" s="307"/>
      <c r="AR438" s="307"/>
      <c r="AS438" s="307"/>
      <c r="AT438" s="307"/>
      <c r="AU438" s="307"/>
      <c r="AV438" s="307"/>
      <c r="AW438" s="307"/>
      <c r="AX438" s="307"/>
      <c r="AY438" s="307"/>
      <c r="AZ438" s="307"/>
      <c r="BA438" s="309"/>
      <c r="BB438" s="359"/>
      <c r="BC438" s="309"/>
      <c r="BD438" s="309"/>
      <c r="BE438" s="309"/>
      <c r="BF438" s="309"/>
      <c r="BG438" s="309"/>
      <c r="BH438" s="309"/>
      <c r="BI438" s="309"/>
      <c r="BJ438" s="309"/>
      <c r="BK438" s="309"/>
      <c r="BL438" s="309"/>
      <c r="BM438" s="309"/>
      <c r="BN438" s="309"/>
      <c r="BO438" s="309"/>
      <c r="BP438" s="309"/>
      <c r="BQ438" s="309"/>
      <c r="BR438" s="309"/>
      <c r="BS438" s="309"/>
      <c r="BT438" s="309"/>
      <c r="BU438" s="309"/>
      <c r="BV438" s="309"/>
      <c r="BW438" s="310"/>
      <c r="BX438" s="310"/>
      <c r="BY438" s="310"/>
      <c r="BZ438" s="310"/>
      <c r="CA438" s="310"/>
      <c r="CB438" s="310"/>
      <c r="CC438" s="310"/>
      <c r="CD438" s="310"/>
      <c r="CE438" s="310"/>
      <c r="CF438" s="310"/>
      <c r="CG438" s="310"/>
      <c r="CH438" s="310"/>
      <c r="CI438" s="310"/>
      <c r="CJ438" s="310"/>
      <c r="CK438" s="310"/>
      <c r="CL438" s="310"/>
      <c r="CM438" s="310"/>
      <c r="CN438" s="310"/>
      <c r="CO438" s="310"/>
      <c r="CP438" s="310"/>
      <c r="CQ438" s="310"/>
      <c r="CR438" s="310"/>
      <c r="CS438" s="310"/>
      <c r="CT438" s="310"/>
      <c r="CU438" s="310"/>
      <c r="CV438" s="310"/>
      <c r="CW438" s="310"/>
      <c r="CX438" s="310"/>
      <c r="CY438" s="310"/>
      <c r="CZ438" s="310"/>
    </row>
    <row r="439" s="314" customFormat="true" ht="25.15" customHeight="true" x14ac:dyDescent="0.2">
      <c r="B439" s="730"/>
      <c r="C439" s="843" t="s">
        <v>238</v>
      </c>
      <c r="D439" s="844"/>
      <c r="E439" s="516">
        <v>8.3070011809939934E-2</v>
      </c>
      <c r="F439" s="496"/>
      <c r="G439" s="496"/>
      <c r="H439" s="843" t="s">
        <v>239</v>
      </c>
      <c r="I439" s="844"/>
      <c r="J439" s="517">
        <v>-9.0950256344885697E-2</v>
      </c>
      <c r="K439" s="496"/>
      <c r="L439" s="496"/>
      <c r="M439" s="843" t="s">
        <v>240</v>
      </c>
      <c r="N439" s="844"/>
      <c r="O439" s="518">
        <v>8.4640055085767316E-2</v>
      </c>
      <c r="P439" s="496"/>
      <c r="Q439" s="496"/>
      <c r="W439" s="307"/>
      <c r="X439" s="307"/>
      <c r="Y439" s="307"/>
      <c r="Z439" s="307"/>
      <c r="AA439" s="307"/>
      <c r="AB439" s="307"/>
      <c r="AC439" s="307"/>
      <c r="AD439" s="307"/>
      <c r="AE439" s="307"/>
      <c r="AF439" s="307"/>
      <c r="AG439" s="307"/>
      <c r="AH439" s="307"/>
      <c r="AI439" s="307"/>
      <c r="AJ439" s="307"/>
      <c r="AK439" s="307"/>
      <c r="AL439" s="307"/>
      <c r="AM439" s="307"/>
      <c r="AN439" s="307"/>
      <c r="AO439" s="307"/>
      <c r="AP439" s="307"/>
      <c r="AQ439" s="307"/>
      <c r="AR439" s="307"/>
      <c r="AS439" s="307"/>
      <c r="AT439" s="307"/>
      <c r="AU439" s="307"/>
      <c r="AV439" s="307"/>
      <c r="AW439" s="307"/>
      <c r="AX439" s="307"/>
      <c r="AY439" s="307"/>
      <c r="AZ439" s="307"/>
      <c r="BA439" s="309"/>
      <c r="BB439" s="359"/>
      <c r="BC439" s="309"/>
      <c r="BD439" s="309"/>
      <c r="BE439" s="309"/>
      <c r="BF439" s="309"/>
      <c r="BG439" s="309"/>
      <c r="BH439" s="309"/>
      <c r="BI439" s="309"/>
      <c r="BJ439" s="309"/>
      <c r="BK439" s="309"/>
      <c r="BL439" s="309"/>
      <c r="BM439" s="309"/>
      <c r="BN439" s="309"/>
      <c r="BO439" s="309"/>
      <c r="BP439" s="309"/>
      <c r="BQ439" s="309"/>
      <c r="BR439" s="309"/>
      <c r="BS439" s="309"/>
      <c r="BT439" s="309"/>
      <c r="BU439" s="309"/>
      <c r="BV439" s="309"/>
      <c r="BW439" s="310"/>
      <c r="BX439" s="310"/>
      <c r="BY439" s="310"/>
      <c r="BZ439" s="310"/>
      <c r="CA439" s="310"/>
      <c r="CB439" s="310"/>
      <c r="CC439" s="310"/>
      <c r="CD439" s="310"/>
      <c r="CE439" s="310"/>
      <c r="CF439" s="310"/>
      <c r="CG439" s="310"/>
      <c r="CH439" s="310"/>
      <c r="CI439" s="310"/>
      <c r="CJ439" s="310"/>
      <c r="CK439" s="310"/>
      <c r="CL439" s="310"/>
      <c r="CM439" s="310"/>
      <c r="CN439" s="310"/>
      <c r="CO439" s="310"/>
      <c r="CP439" s="310"/>
      <c r="CQ439" s="310"/>
      <c r="CR439" s="310"/>
      <c r="CS439" s="310"/>
      <c r="CT439" s="310"/>
      <c r="CU439" s="310"/>
      <c r="CV439" s="310"/>
      <c r="CW439" s="310"/>
      <c r="CX439" s="310"/>
      <c r="CY439" s="310"/>
      <c r="CZ439" s="310"/>
    </row>
    <row r="440" s="314" customFormat="true" ht="25.15" customHeight="true" x14ac:dyDescent="0.2">
      <c r="B440" s="730"/>
      <c r="C440" s="843" t="s">
        <v>217</v>
      </c>
      <c r="D440" s="844"/>
      <c r="E440" s="516">
        <v>-8.2002472968518966E-2</v>
      </c>
      <c r="F440" s="496"/>
      <c r="G440" s="496"/>
      <c r="H440" s="843" t="s">
        <v>241</v>
      </c>
      <c r="I440" s="844"/>
      <c r="J440" s="517">
        <v>8.3847049704363616E-2</v>
      </c>
      <c r="K440" s="496"/>
      <c r="L440" s="496"/>
      <c r="M440" s="843" t="s">
        <v>236</v>
      </c>
      <c r="N440" s="844"/>
      <c r="O440" s="518">
        <v>8.1500412131068595E-2</v>
      </c>
      <c r="P440" s="496"/>
      <c r="Q440" s="496"/>
      <c r="W440" s="307"/>
      <c r="X440" s="307"/>
      <c r="Y440" s="307"/>
      <c r="Z440" s="307"/>
      <c r="AA440" s="307"/>
      <c r="AB440" s="307"/>
      <c r="AC440" s="307"/>
      <c r="AD440" s="307"/>
      <c r="AE440" s="307"/>
      <c r="AF440" s="307"/>
      <c r="AG440" s="307"/>
      <c r="AH440" s="307"/>
      <c r="AI440" s="307"/>
      <c r="AJ440" s="307"/>
      <c r="AK440" s="307"/>
      <c r="AL440" s="307"/>
      <c r="AM440" s="307"/>
      <c r="AN440" s="307"/>
      <c r="AO440" s="307"/>
      <c r="AP440" s="307"/>
      <c r="AQ440" s="307"/>
      <c r="AR440" s="307"/>
      <c r="AS440" s="307"/>
      <c r="AT440" s="307"/>
      <c r="AU440" s="307"/>
      <c r="AV440" s="307"/>
      <c r="AW440" s="307"/>
      <c r="AX440" s="307"/>
      <c r="AY440" s="307"/>
      <c r="AZ440" s="307"/>
      <c r="BA440" s="309"/>
      <c r="BB440" s="359"/>
      <c r="BC440" s="309"/>
      <c r="BD440" s="309"/>
      <c r="BE440" s="309"/>
      <c r="BF440" s="309"/>
      <c r="BG440" s="309"/>
      <c r="BH440" s="309"/>
      <c r="BI440" s="309"/>
      <c r="BJ440" s="309"/>
      <c r="BK440" s="309"/>
      <c r="BL440" s="309"/>
      <c r="BM440" s="309"/>
      <c r="BN440" s="309"/>
      <c r="BO440" s="309"/>
      <c r="BP440" s="309"/>
      <c r="BQ440" s="309"/>
      <c r="BR440" s="309"/>
      <c r="BS440" s="309"/>
      <c r="BT440" s="309"/>
      <c r="BU440" s="309"/>
      <c r="BV440" s="309"/>
      <c r="BW440" s="310"/>
      <c r="BX440" s="310"/>
      <c r="BY440" s="310"/>
      <c r="BZ440" s="310"/>
      <c r="CA440" s="310"/>
      <c r="CB440" s="310"/>
      <c r="CC440" s="310"/>
      <c r="CD440" s="310"/>
      <c r="CE440" s="310"/>
      <c r="CF440" s="310"/>
      <c r="CG440" s="310"/>
      <c r="CH440" s="310"/>
      <c r="CI440" s="310"/>
      <c r="CJ440" s="310"/>
      <c r="CK440" s="310"/>
      <c r="CL440" s="310"/>
      <c r="CM440" s="310"/>
      <c r="CN440" s="310"/>
      <c r="CO440" s="310"/>
      <c r="CP440" s="310"/>
      <c r="CQ440" s="310"/>
      <c r="CR440" s="310"/>
      <c r="CS440" s="310"/>
      <c r="CT440" s="310"/>
      <c r="CU440" s="310"/>
      <c r="CV440" s="310"/>
      <c r="CW440" s="310"/>
      <c r="CX440" s="310"/>
      <c r="CY440" s="310"/>
      <c r="CZ440" s="310"/>
    </row>
    <row r="441" s="314" customFormat="true" ht="25.15" customHeight="true" x14ac:dyDescent="0.2">
      <c r="B441" s="730"/>
      <c r="C441" s="843" t="s">
        <v>242</v>
      </c>
      <c r="D441" s="844"/>
      <c r="E441" s="516">
        <v>7.3167592061871622E-2</v>
      </c>
      <c r="F441" s="496"/>
      <c r="G441" s="496"/>
      <c r="H441" s="843" t="s">
        <v>232</v>
      </c>
      <c r="I441" s="844"/>
      <c r="J441" s="517">
        <v>-8.1259361270200697E-2</v>
      </c>
      <c r="K441" s="496"/>
      <c r="L441" s="496"/>
      <c r="M441" s="843" t="s">
        <v>235</v>
      </c>
      <c r="N441" s="844"/>
      <c r="O441" s="518">
        <v>-7.5613081780123576E-2</v>
      </c>
      <c r="P441" s="496"/>
      <c r="Q441" s="496"/>
      <c r="W441" s="307"/>
      <c r="X441" s="307"/>
      <c r="Y441" s="307"/>
      <c r="Z441" s="307"/>
      <c r="AA441" s="307"/>
      <c r="AB441" s="307"/>
      <c r="AC441" s="307"/>
      <c r="AD441" s="307"/>
      <c r="AE441" s="307"/>
      <c r="AF441" s="307"/>
      <c r="AG441" s="307"/>
      <c r="AH441" s="307"/>
      <c r="AI441" s="307"/>
      <c r="AJ441" s="307"/>
      <c r="AK441" s="307"/>
      <c r="AL441" s="307"/>
      <c r="AM441" s="307"/>
      <c r="AN441" s="307"/>
      <c r="AO441" s="307"/>
      <c r="AP441" s="307"/>
      <c r="AQ441" s="307"/>
      <c r="AR441" s="307"/>
      <c r="AS441" s="307"/>
      <c r="AT441" s="307"/>
      <c r="AU441" s="307"/>
      <c r="AV441" s="307"/>
      <c r="AW441" s="307"/>
      <c r="AX441" s="307"/>
      <c r="AY441" s="307"/>
      <c r="AZ441" s="307"/>
      <c r="BA441" s="309"/>
      <c r="BB441" s="359"/>
      <c r="BC441" s="309"/>
      <c r="BD441" s="309"/>
      <c r="BE441" s="309"/>
      <c r="BF441" s="309"/>
      <c r="BG441" s="309"/>
      <c r="BH441" s="309"/>
      <c r="BI441" s="309"/>
      <c r="BJ441" s="309"/>
      <c r="BK441" s="309"/>
      <c r="BL441" s="309"/>
      <c r="BM441" s="309"/>
      <c r="BN441" s="309"/>
      <c r="BO441" s="309"/>
      <c r="BP441" s="309"/>
      <c r="BQ441" s="309"/>
      <c r="BR441" s="309"/>
      <c r="BS441" s="309"/>
      <c r="BT441" s="309"/>
      <c r="BU441" s="309"/>
      <c r="BV441" s="309"/>
      <c r="BW441" s="310"/>
      <c r="BX441" s="310"/>
      <c r="BY441" s="310"/>
      <c r="BZ441" s="310"/>
      <c r="CA441" s="310"/>
      <c r="CB441" s="310"/>
      <c r="CC441" s="310"/>
      <c r="CD441" s="310"/>
      <c r="CE441" s="310"/>
      <c r="CF441" s="310"/>
      <c r="CG441" s="310"/>
      <c r="CH441" s="310"/>
      <c r="CI441" s="310"/>
      <c r="CJ441" s="310"/>
      <c r="CK441" s="310"/>
      <c r="CL441" s="310"/>
      <c r="CM441" s="310"/>
      <c r="CN441" s="310"/>
      <c r="CO441" s="310"/>
      <c r="CP441" s="310"/>
      <c r="CQ441" s="310"/>
      <c r="CR441" s="310"/>
      <c r="CS441" s="310"/>
      <c r="CT441" s="310"/>
      <c r="CU441" s="310"/>
      <c r="CV441" s="310"/>
      <c r="CW441" s="310"/>
      <c r="CX441" s="310"/>
      <c r="CY441" s="310"/>
      <c r="CZ441" s="310"/>
    </row>
    <row r="442" s="314" customFormat="true" ht="25.15" customHeight="true" x14ac:dyDescent="0.2">
      <c r="B442" s="730"/>
      <c r="C442" s="843" t="s">
        <v>243</v>
      </c>
      <c r="D442" s="844"/>
      <c r="E442" s="516">
        <v>6.9810196096922045E-2</v>
      </c>
      <c r="F442" s="496"/>
      <c r="G442" s="496"/>
      <c r="H442" s="843" t="s">
        <v>238</v>
      </c>
      <c r="I442" s="844"/>
      <c r="J442" s="517">
        <v>8.0745522930381022E-2</v>
      </c>
      <c r="K442" s="496"/>
      <c r="L442" s="496"/>
      <c r="M442" s="843" t="s">
        <v>244</v>
      </c>
      <c r="N442" s="844"/>
      <c r="O442" s="518">
        <v>7.5491763884005247E-2</v>
      </c>
      <c r="P442" s="496"/>
      <c r="Q442" s="496"/>
      <c r="W442" s="307"/>
      <c r="X442" s="307"/>
      <c r="Y442" s="307"/>
      <c r="Z442" s="307"/>
      <c r="AA442" s="307"/>
      <c r="AB442" s="307"/>
      <c r="AC442" s="307"/>
      <c r="AD442" s="307"/>
      <c r="AE442" s="307"/>
      <c r="AF442" s="307"/>
      <c r="AG442" s="307"/>
      <c r="AH442" s="307"/>
      <c r="AI442" s="307"/>
      <c r="AJ442" s="307"/>
      <c r="AK442" s="307"/>
      <c r="AL442" s="307"/>
      <c r="AM442" s="307"/>
      <c r="AN442" s="307"/>
      <c r="AO442" s="307"/>
      <c r="AP442" s="307"/>
      <c r="AQ442" s="307"/>
      <c r="AR442" s="307"/>
      <c r="AS442" s="307"/>
      <c r="AT442" s="307"/>
      <c r="AU442" s="307"/>
      <c r="AV442" s="307"/>
      <c r="AW442" s="307"/>
      <c r="AX442" s="307"/>
      <c r="AY442" s="307"/>
      <c r="AZ442" s="307"/>
      <c r="BA442" s="309"/>
      <c r="BB442" s="359"/>
      <c r="BC442" s="309"/>
      <c r="BD442" s="309"/>
      <c r="BE442" s="309"/>
      <c r="BF442" s="309"/>
      <c r="BG442" s="309"/>
      <c r="BH442" s="309"/>
      <c r="BI442" s="309"/>
      <c r="BJ442" s="309"/>
      <c r="BK442" s="309"/>
      <c r="BL442" s="309"/>
      <c r="BM442" s="309"/>
      <c r="BN442" s="309"/>
      <c r="BO442" s="309"/>
      <c r="BP442" s="309"/>
      <c r="BQ442" s="309"/>
      <c r="BR442" s="309"/>
      <c r="BS442" s="309"/>
      <c r="BT442" s="309"/>
      <c r="BU442" s="309"/>
      <c r="BV442" s="309"/>
      <c r="BW442" s="310"/>
      <c r="BX442" s="310"/>
      <c r="BY442" s="310"/>
      <c r="BZ442" s="310"/>
      <c r="CA442" s="310"/>
      <c r="CB442" s="310"/>
      <c r="CC442" s="310"/>
      <c r="CD442" s="310"/>
      <c r="CE442" s="310"/>
      <c r="CF442" s="310"/>
      <c r="CG442" s="310"/>
      <c r="CH442" s="310"/>
      <c r="CI442" s="310"/>
      <c r="CJ442" s="310"/>
      <c r="CK442" s="310"/>
      <c r="CL442" s="310"/>
      <c r="CM442" s="310"/>
      <c r="CN442" s="310"/>
      <c r="CO442" s="310"/>
      <c r="CP442" s="310"/>
      <c r="CQ442" s="310"/>
      <c r="CR442" s="310"/>
      <c r="CS442" s="310"/>
      <c r="CT442" s="310"/>
      <c r="CU442" s="310"/>
      <c r="CV442" s="310"/>
      <c r="CW442" s="310"/>
      <c r="CX442" s="310"/>
      <c r="CY442" s="310"/>
      <c r="CZ442" s="310"/>
    </row>
    <row r="443" s="314" customFormat="true" ht="25.15" customHeight="true" x14ac:dyDescent="0.2">
      <c r="B443" s="730"/>
      <c r="C443" s="843" t="s">
        <v>245</v>
      </c>
      <c r="D443" s="844"/>
      <c r="E443" s="516">
        <v>6.0877712701799425E-2</v>
      </c>
      <c r="F443" s="496"/>
      <c r="G443" s="496"/>
      <c r="H443" s="843" t="s">
        <v>218</v>
      </c>
      <c r="I443" s="844"/>
      <c r="J443" s="517">
        <v>7.8814727496110529E-2</v>
      </c>
      <c r="K443" s="496"/>
      <c r="L443" s="496"/>
      <c r="M443" s="843" t="s">
        <v>238</v>
      </c>
      <c r="N443" s="844"/>
      <c r="O443" s="518">
        <v>7.3096872138293786E-2</v>
      </c>
      <c r="P443" s="496"/>
      <c r="Q443" s="496"/>
      <c r="W443" s="307"/>
      <c r="X443" s="307"/>
      <c r="Y443" s="307"/>
      <c r="Z443" s="307"/>
      <c r="AA443" s="307"/>
      <c r="AB443" s="307"/>
      <c r="AC443" s="307"/>
      <c r="AD443" s="307"/>
      <c r="AE443" s="307"/>
      <c r="AF443" s="307"/>
      <c r="AG443" s="307"/>
      <c r="AH443" s="307"/>
      <c r="AI443" s="307"/>
      <c r="AJ443" s="307"/>
      <c r="AK443" s="307"/>
      <c r="AL443" s="307"/>
      <c r="AM443" s="307"/>
      <c r="AN443" s="307"/>
      <c r="AO443" s="307"/>
      <c r="AP443" s="307"/>
      <c r="AQ443" s="307"/>
      <c r="AR443" s="307"/>
      <c r="AS443" s="307"/>
      <c r="AT443" s="307"/>
      <c r="AU443" s="307"/>
      <c r="AV443" s="307"/>
      <c r="AW443" s="307"/>
      <c r="AX443" s="307"/>
      <c r="AY443" s="307"/>
      <c r="AZ443" s="307"/>
      <c r="BA443" s="309"/>
      <c r="BB443" s="359"/>
      <c r="BC443" s="309"/>
      <c r="BD443" s="309"/>
      <c r="BE443" s="309"/>
      <c r="BF443" s="309"/>
      <c r="BG443" s="309"/>
      <c r="BH443" s="309"/>
      <c r="BI443" s="309"/>
      <c r="BJ443" s="309"/>
      <c r="BK443" s="309"/>
      <c r="BL443" s="309"/>
      <c r="BM443" s="309"/>
      <c r="BN443" s="309"/>
      <c r="BO443" s="309"/>
      <c r="BP443" s="309"/>
      <c r="BQ443" s="309"/>
      <c r="BR443" s="309"/>
      <c r="BS443" s="309"/>
      <c r="BT443" s="309"/>
      <c r="BU443" s="309"/>
      <c r="BV443" s="309"/>
      <c r="BW443" s="310"/>
      <c r="BX443" s="310"/>
      <c r="BY443" s="310"/>
      <c r="BZ443" s="310"/>
      <c r="CA443" s="310"/>
      <c r="CB443" s="310"/>
      <c r="CC443" s="310"/>
      <c r="CD443" s="310"/>
      <c r="CE443" s="310"/>
      <c r="CF443" s="310"/>
      <c r="CG443" s="310"/>
      <c r="CH443" s="310"/>
      <c r="CI443" s="310"/>
      <c r="CJ443" s="310"/>
      <c r="CK443" s="310"/>
      <c r="CL443" s="310"/>
      <c r="CM443" s="310"/>
      <c r="CN443" s="310"/>
      <c r="CO443" s="310"/>
      <c r="CP443" s="310"/>
      <c r="CQ443" s="310"/>
      <c r="CR443" s="310"/>
      <c r="CS443" s="310"/>
      <c r="CT443" s="310"/>
      <c r="CU443" s="310"/>
      <c r="CV443" s="310"/>
      <c r="CW443" s="310"/>
      <c r="CX443" s="310"/>
      <c r="CY443" s="310"/>
      <c r="CZ443" s="310"/>
    </row>
    <row r="444" s="314" customFormat="true" ht="25.15" customHeight="true" x14ac:dyDescent="0.2">
      <c r="B444" s="730"/>
      <c r="C444" s="843" t="s">
        <v>234</v>
      </c>
      <c r="D444" s="844"/>
      <c r="E444" s="516">
        <v>5.5301574147777685E-2</v>
      </c>
      <c r="F444" s="496"/>
      <c r="G444" s="496"/>
      <c r="H444" s="843" t="s">
        <v>227</v>
      </c>
      <c r="I444" s="844"/>
      <c r="J444" s="517">
        <v>-7.3777251309477265E-2</v>
      </c>
      <c r="K444" s="496"/>
      <c r="L444" s="496"/>
      <c r="M444" s="843" t="s">
        <v>231</v>
      </c>
      <c r="N444" s="844"/>
      <c r="O444" s="518">
        <v>7.231617240566672E-2</v>
      </c>
      <c r="P444" s="496"/>
      <c r="Q444" s="496"/>
      <c r="W444" s="307"/>
      <c r="X444" s="307"/>
      <c r="Y444" s="307"/>
      <c r="Z444" s="307"/>
      <c r="AA444" s="307"/>
      <c r="AB444" s="307"/>
      <c r="AC444" s="307"/>
      <c r="AD444" s="307"/>
      <c r="AE444" s="307"/>
      <c r="AF444" s="307"/>
      <c r="AG444" s="307"/>
      <c r="AH444" s="307"/>
      <c r="AI444" s="307"/>
      <c r="AJ444" s="307"/>
      <c r="AK444" s="307"/>
      <c r="AL444" s="307"/>
      <c r="AM444" s="307"/>
      <c r="AN444" s="307"/>
      <c r="AO444" s="307"/>
      <c r="AP444" s="307"/>
      <c r="AQ444" s="307"/>
      <c r="AR444" s="307"/>
      <c r="AS444" s="307"/>
      <c r="AT444" s="307"/>
      <c r="AU444" s="307"/>
      <c r="AV444" s="307"/>
      <c r="AW444" s="307"/>
      <c r="AX444" s="307"/>
      <c r="AY444" s="307"/>
      <c r="AZ444" s="307"/>
      <c r="BA444" s="309"/>
      <c r="BB444" s="359"/>
      <c r="BC444" s="309"/>
      <c r="BD444" s="309"/>
      <c r="BE444" s="309"/>
      <c r="BF444" s="309"/>
      <c r="BG444" s="309"/>
      <c r="BH444" s="309"/>
      <c r="BI444" s="309"/>
      <c r="BJ444" s="309"/>
      <c r="BK444" s="309"/>
      <c r="BL444" s="309"/>
      <c r="BM444" s="309"/>
      <c r="BN444" s="309"/>
      <c r="BO444" s="309"/>
      <c r="BP444" s="309"/>
      <c r="BQ444" s="309"/>
      <c r="BR444" s="309"/>
      <c r="BS444" s="309"/>
      <c r="BT444" s="309"/>
      <c r="BU444" s="309"/>
      <c r="BV444" s="309"/>
      <c r="BW444" s="310"/>
      <c r="BX444" s="310"/>
      <c r="BY444" s="310"/>
      <c r="BZ444" s="310"/>
      <c r="CA444" s="310"/>
      <c r="CB444" s="310"/>
      <c r="CC444" s="310"/>
      <c r="CD444" s="310"/>
      <c r="CE444" s="310"/>
      <c r="CF444" s="310"/>
      <c r="CG444" s="310"/>
      <c r="CH444" s="310"/>
      <c r="CI444" s="310"/>
      <c r="CJ444" s="310"/>
      <c r="CK444" s="310"/>
      <c r="CL444" s="310"/>
      <c r="CM444" s="310"/>
      <c r="CN444" s="310"/>
      <c r="CO444" s="310"/>
      <c r="CP444" s="310"/>
      <c r="CQ444" s="310"/>
      <c r="CR444" s="310"/>
      <c r="CS444" s="310"/>
      <c r="CT444" s="310"/>
      <c r="CU444" s="310"/>
      <c r="CV444" s="310"/>
      <c r="CW444" s="310"/>
      <c r="CX444" s="310"/>
      <c r="CY444" s="310"/>
      <c r="CZ444" s="310"/>
    </row>
    <row r="445" s="314" customFormat="true" ht="25.15" customHeight="true" x14ac:dyDescent="0.2">
      <c r="B445" s="730"/>
      <c r="C445" s="843" t="s">
        <v>240</v>
      </c>
      <c r="D445" s="844"/>
      <c r="E445" s="516">
        <v>5.0315765749696657E-2</v>
      </c>
      <c r="F445" s="496"/>
      <c r="G445" s="496"/>
      <c r="H445" s="843" t="s">
        <v>245</v>
      </c>
      <c r="I445" s="844"/>
      <c r="J445" s="517">
        <v>7.0985994125686666E-2</v>
      </c>
      <c r="K445" s="496"/>
      <c r="L445" s="496"/>
      <c r="M445" s="843" t="s">
        <v>246</v>
      </c>
      <c r="N445" s="844"/>
      <c r="O445" s="518">
        <v>7.1801586796173475E-2</v>
      </c>
      <c r="P445" s="496"/>
      <c r="Q445" s="496"/>
      <c r="W445" s="307"/>
      <c r="X445" s="307"/>
      <c r="Y445" s="307"/>
      <c r="Z445" s="307"/>
      <c r="AA445" s="307"/>
      <c r="AB445" s="307"/>
      <c r="AC445" s="307"/>
      <c r="AD445" s="307"/>
      <c r="AE445" s="307"/>
      <c r="AF445" s="307"/>
      <c r="AG445" s="307"/>
      <c r="AH445" s="307"/>
      <c r="AI445" s="307"/>
      <c r="AJ445" s="307"/>
      <c r="AK445" s="307"/>
      <c r="AL445" s="307"/>
      <c r="AM445" s="307"/>
      <c r="AN445" s="307"/>
      <c r="AO445" s="307"/>
      <c r="AP445" s="307"/>
      <c r="AQ445" s="307"/>
      <c r="AR445" s="307"/>
      <c r="AS445" s="307"/>
      <c r="AT445" s="307"/>
      <c r="AU445" s="307"/>
      <c r="AV445" s="307"/>
      <c r="AW445" s="307"/>
      <c r="AX445" s="307"/>
      <c r="AY445" s="307"/>
      <c r="AZ445" s="307"/>
      <c r="BA445" s="309"/>
      <c r="BB445" s="359"/>
      <c r="BC445" s="309"/>
      <c r="BD445" s="309"/>
      <c r="BE445" s="309"/>
      <c r="BF445" s="309"/>
      <c r="BG445" s="309"/>
      <c r="BH445" s="309"/>
      <c r="BI445" s="309"/>
      <c r="BJ445" s="309"/>
      <c r="BK445" s="309"/>
      <c r="BL445" s="309"/>
      <c r="BM445" s="309"/>
      <c r="BN445" s="309"/>
      <c r="BO445" s="309"/>
      <c r="BP445" s="309"/>
      <c r="BQ445" s="309"/>
      <c r="BR445" s="309"/>
      <c r="BS445" s="309"/>
      <c r="BT445" s="309"/>
      <c r="BU445" s="309"/>
      <c r="BV445" s="309"/>
      <c r="BW445" s="310"/>
      <c r="BX445" s="310"/>
      <c r="BY445" s="310"/>
      <c r="BZ445" s="310"/>
      <c r="CA445" s="310"/>
      <c r="CB445" s="310"/>
      <c r="CC445" s="310"/>
      <c r="CD445" s="310"/>
      <c r="CE445" s="310"/>
      <c r="CF445" s="310"/>
      <c r="CG445" s="310"/>
      <c r="CH445" s="310"/>
      <c r="CI445" s="310"/>
      <c r="CJ445" s="310"/>
      <c r="CK445" s="310"/>
      <c r="CL445" s="310"/>
      <c r="CM445" s="310"/>
      <c r="CN445" s="310"/>
      <c r="CO445" s="310"/>
      <c r="CP445" s="310"/>
      <c r="CQ445" s="310"/>
      <c r="CR445" s="310"/>
      <c r="CS445" s="310"/>
      <c r="CT445" s="310"/>
      <c r="CU445" s="310"/>
      <c r="CV445" s="310"/>
      <c r="CW445" s="310"/>
      <c r="CX445" s="310"/>
      <c r="CY445" s="310"/>
      <c r="CZ445" s="310"/>
    </row>
    <row r="446" s="314" customFormat="true" ht="25.15" customHeight="true" x14ac:dyDescent="0.2">
      <c r="C446" s="843" t="s">
        <v>247</v>
      </c>
      <c r="D446" s="844"/>
      <c r="E446" s="516">
        <v>-4.1561435924178679E-2</v>
      </c>
      <c r="F446" s="496"/>
      <c r="G446" s="496"/>
      <c r="H446" s="843" t="s">
        <v>242</v>
      </c>
      <c r="I446" s="844"/>
      <c r="J446" s="517">
        <v>6.1768862737399614E-2</v>
      </c>
      <c r="K446" s="496"/>
      <c r="L446" s="496"/>
      <c r="M446" s="843" t="s">
        <v>211</v>
      </c>
      <c r="N446" s="844"/>
      <c r="O446" s="518">
        <v>6.7831181893012515E-2</v>
      </c>
      <c r="P446" s="496"/>
      <c r="Q446" s="496"/>
      <c r="W446" s="307"/>
      <c r="X446" s="307"/>
      <c r="Y446" s="307"/>
      <c r="Z446" s="307"/>
      <c r="AA446" s="307"/>
      <c r="AB446" s="307"/>
      <c r="AC446" s="307"/>
      <c r="AD446" s="307"/>
      <c r="AE446" s="307"/>
      <c r="AF446" s="307"/>
      <c r="AG446" s="307"/>
      <c r="AH446" s="307"/>
      <c r="AI446" s="307"/>
      <c r="AJ446" s="307"/>
      <c r="AK446" s="307"/>
      <c r="AL446" s="307"/>
      <c r="AM446" s="307"/>
      <c r="AN446" s="307"/>
      <c r="AO446" s="307"/>
      <c r="AP446" s="307"/>
      <c r="AQ446" s="307"/>
      <c r="AR446" s="307"/>
      <c r="AS446" s="307"/>
      <c r="AT446" s="307"/>
      <c r="AU446" s="307"/>
      <c r="AV446" s="307"/>
      <c r="AW446" s="307"/>
      <c r="AX446" s="307"/>
      <c r="AY446" s="307"/>
      <c r="AZ446" s="307"/>
      <c r="BA446" s="309"/>
      <c r="BB446" s="359"/>
      <c r="BC446" s="309"/>
      <c r="BD446" s="309"/>
      <c r="BE446" s="309"/>
      <c r="BF446" s="309"/>
      <c r="BG446" s="309"/>
      <c r="BH446" s="309"/>
      <c r="BI446" s="309"/>
      <c r="BJ446" s="309"/>
      <c r="BK446" s="309"/>
      <c r="BL446" s="309"/>
      <c r="BM446" s="309"/>
      <c r="BN446" s="309"/>
      <c r="BO446" s="309"/>
      <c r="BP446" s="309"/>
      <c r="BQ446" s="309"/>
      <c r="BR446" s="309"/>
      <c r="BS446" s="309"/>
      <c r="BT446" s="309"/>
      <c r="BU446" s="309"/>
      <c r="BV446" s="309"/>
      <c r="BW446" s="310"/>
      <c r="BX446" s="310"/>
      <c r="BY446" s="310"/>
      <c r="BZ446" s="310"/>
      <c r="CA446" s="310"/>
      <c r="CB446" s="310"/>
      <c r="CC446" s="310"/>
      <c r="CD446" s="310"/>
      <c r="CE446" s="310"/>
      <c r="CF446" s="310"/>
      <c r="CG446" s="310"/>
      <c r="CH446" s="310"/>
      <c r="CI446" s="310"/>
      <c r="CJ446" s="310"/>
      <c r="CK446" s="310"/>
      <c r="CL446" s="310"/>
      <c r="CM446" s="310"/>
      <c r="CN446" s="310"/>
      <c r="CO446" s="310"/>
      <c r="CP446" s="310"/>
      <c r="CQ446" s="310"/>
      <c r="CR446" s="310"/>
      <c r="CS446" s="310"/>
      <c r="CT446" s="310"/>
      <c r="CU446" s="310"/>
      <c r="CV446" s="310"/>
      <c r="CW446" s="310"/>
      <c r="CX446" s="310"/>
      <c r="CY446" s="310"/>
      <c r="CZ446" s="310"/>
    </row>
    <row r="447" s="314" customFormat="true" ht="25.15" customHeight="true" x14ac:dyDescent="0.2">
      <c r="C447" s="843" t="s">
        <v>248</v>
      </c>
      <c r="D447" s="844"/>
      <c r="E447" s="516">
        <v>-3.3084689410230926E-2</v>
      </c>
      <c r="F447" s="496"/>
      <c r="G447" s="496"/>
      <c r="H447" s="843" t="s">
        <v>235</v>
      </c>
      <c r="I447" s="844"/>
      <c r="J447" s="517">
        <v>-5.9906437051489118E-2</v>
      </c>
      <c r="K447" s="496"/>
      <c r="L447" s="496"/>
      <c r="M447" s="843" t="s">
        <v>249</v>
      </c>
      <c r="N447" s="844"/>
      <c r="O447" s="518">
        <v>6.3235133885627126E-2</v>
      </c>
      <c r="P447" s="496"/>
      <c r="Q447" s="496"/>
      <c r="W447" s="307"/>
      <c r="X447" s="307"/>
      <c r="Y447" s="307"/>
      <c r="Z447" s="307"/>
      <c r="AA447" s="307"/>
      <c r="AB447" s="307"/>
      <c r="AC447" s="307"/>
      <c r="AD447" s="307"/>
      <c r="AE447" s="307"/>
      <c r="AF447" s="307"/>
      <c r="AG447" s="307"/>
      <c r="AH447" s="307"/>
      <c r="AI447" s="307"/>
      <c r="AJ447" s="307"/>
      <c r="AK447" s="307"/>
      <c r="AL447" s="307"/>
      <c r="AM447" s="307"/>
      <c r="AN447" s="307"/>
      <c r="AO447" s="307"/>
      <c r="AP447" s="307"/>
      <c r="AQ447" s="307"/>
      <c r="AR447" s="307"/>
      <c r="AS447" s="307"/>
      <c r="AT447" s="307"/>
      <c r="AU447" s="307"/>
      <c r="AV447" s="307"/>
      <c r="AW447" s="307"/>
      <c r="AX447" s="307"/>
      <c r="AY447" s="307"/>
      <c r="AZ447" s="307"/>
      <c r="BA447" s="309"/>
      <c r="BB447" s="359"/>
      <c r="BC447" s="309"/>
      <c r="BD447" s="309"/>
      <c r="BE447" s="309"/>
      <c r="BF447" s="309"/>
      <c r="BG447" s="309"/>
      <c r="BH447" s="309"/>
      <c r="BI447" s="309"/>
      <c r="BJ447" s="309"/>
      <c r="BK447" s="309"/>
      <c r="BL447" s="309"/>
      <c r="BM447" s="309"/>
      <c r="BN447" s="309"/>
      <c r="BO447" s="309"/>
      <c r="BP447" s="309"/>
      <c r="BQ447" s="309"/>
      <c r="BR447" s="309"/>
      <c r="BS447" s="309"/>
      <c r="BT447" s="309"/>
      <c r="BU447" s="309"/>
      <c r="BV447" s="309"/>
      <c r="BW447" s="310"/>
      <c r="BX447" s="310"/>
      <c r="BY447" s="310"/>
      <c r="BZ447" s="310"/>
      <c r="CA447" s="310"/>
      <c r="CB447" s="310"/>
      <c r="CC447" s="310"/>
      <c r="CD447" s="310"/>
      <c r="CE447" s="310"/>
      <c r="CF447" s="310"/>
      <c r="CG447" s="310"/>
      <c r="CH447" s="310"/>
      <c r="CI447" s="310"/>
      <c r="CJ447" s="310"/>
      <c r="CK447" s="310"/>
      <c r="CL447" s="310"/>
      <c r="CM447" s="310"/>
      <c r="CN447" s="310"/>
      <c r="CO447" s="310"/>
      <c r="CP447" s="310"/>
      <c r="CQ447" s="310"/>
      <c r="CR447" s="310"/>
      <c r="CS447" s="310"/>
      <c r="CT447" s="310"/>
      <c r="CU447" s="310"/>
      <c r="CV447" s="310"/>
      <c r="CW447" s="310"/>
      <c r="CX447" s="310"/>
      <c r="CY447" s="310"/>
      <c r="CZ447" s="310"/>
    </row>
    <row r="448" s="314" customFormat="true" ht="25.15" customHeight="true" x14ac:dyDescent="0.2">
      <c r="C448" s="843" t="s">
        <v>246</v>
      </c>
      <c r="D448" s="844"/>
      <c r="E448" s="516">
        <v>3.1891944870015038E-2</v>
      </c>
      <c r="F448" s="496"/>
      <c r="G448" s="496"/>
      <c r="H448" s="843" t="s">
        <v>243</v>
      </c>
      <c r="I448" s="844"/>
      <c r="J448" s="517">
        <v>5.7328502288563406E-2</v>
      </c>
      <c r="K448" s="496"/>
      <c r="L448" s="496"/>
      <c r="M448" s="843" t="s">
        <v>247</v>
      </c>
      <c r="N448" s="844"/>
      <c r="O448" s="518">
        <v>-5.4155657161639344E-2</v>
      </c>
      <c r="P448" s="496"/>
      <c r="Q448" s="496"/>
      <c r="W448" s="307"/>
      <c r="X448" s="307"/>
      <c r="Y448" s="307"/>
      <c r="Z448" s="307"/>
      <c r="AA448" s="307"/>
      <c r="AB448" s="307"/>
      <c r="AC448" s="307"/>
      <c r="AD448" s="307"/>
      <c r="AE448" s="307"/>
      <c r="AF448" s="307"/>
      <c r="AG448" s="307"/>
      <c r="AH448" s="307"/>
      <c r="AI448" s="307"/>
      <c r="AJ448" s="307"/>
      <c r="AK448" s="307"/>
      <c r="AL448" s="307"/>
      <c r="AM448" s="307"/>
      <c r="AN448" s="307"/>
      <c r="AO448" s="307"/>
      <c r="AP448" s="307"/>
      <c r="AQ448" s="307"/>
      <c r="AR448" s="307"/>
      <c r="AS448" s="307"/>
      <c r="AT448" s="307"/>
      <c r="AU448" s="307"/>
      <c r="AV448" s="307"/>
      <c r="AW448" s="307"/>
      <c r="AX448" s="307"/>
      <c r="AY448" s="307"/>
      <c r="AZ448" s="307"/>
      <c r="BA448" s="309"/>
      <c r="BB448" s="359"/>
      <c r="BC448" s="309"/>
      <c r="BD448" s="309"/>
      <c r="BE448" s="309"/>
      <c r="BF448" s="309"/>
      <c r="BG448" s="309"/>
      <c r="BH448" s="309"/>
      <c r="BI448" s="309"/>
      <c r="BJ448" s="309"/>
      <c r="BK448" s="309"/>
      <c r="BL448" s="309"/>
      <c r="BM448" s="309"/>
      <c r="BN448" s="309"/>
      <c r="BO448" s="309"/>
      <c r="BP448" s="309"/>
      <c r="BQ448" s="309"/>
      <c r="BR448" s="309"/>
      <c r="BS448" s="309"/>
      <c r="BT448" s="309"/>
      <c r="BU448" s="309"/>
      <c r="BV448" s="309"/>
      <c r="BW448" s="310"/>
      <c r="BX448" s="310"/>
      <c r="BY448" s="310"/>
      <c r="BZ448" s="310"/>
      <c r="CA448" s="310"/>
      <c r="CB448" s="310"/>
      <c r="CC448" s="310"/>
      <c r="CD448" s="310"/>
      <c r="CE448" s="310"/>
      <c r="CF448" s="310"/>
      <c r="CG448" s="310"/>
      <c r="CH448" s="310"/>
      <c r="CI448" s="310"/>
      <c r="CJ448" s="310"/>
      <c r="CK448" s="310"/>
      <c r="CL448" s="310"/>
      <c r="CM448" s="310"/>
      <c r="CN448" s="310"/>
      <c r="CO448" s="310"/>
      <c r="CP448" s="310"/>
      <c r="CQ448" s="310"/>
      <c r="CR448" s="310"/>
      <c r="CS448" s="310"/>
      <c r="CT448" s="310"/>
      <c r="CU448" s="310"/>
      <c r="CV448" s="310"/>
      <c r="CW448" s="310"/>
      <c r="CX448" s="310"/>
      <c r="CY448" s="310"/>
      <c r="CZ448" s="310"/>
    </row>
    <row r="449" s="314" customFormat="true" ht="25.15" customHeight="true" x14ac:dyDescent="0.2">
      <c r="C449" s="843" t="s">
        <v>241</v>
      </c>
      <c r="D449" s="844"/>
      <c r="E449" s="516">
        <v>-2.8576459684813666E-2</v>
      </c>
      <c r="F449" s="496"/>
      <c r="G449" s="496"/>
      <c r="H449" s="843" t="s">
        <v>240</v>
      </c>
      <c r="I449" s="844"/>
      <c r="J449" s="517">
        <v>5.3653534771053828E-2</v>
      </c>
      <c r="K449" s="496"/>
      <c r="L449" s="496"/>
      <c r="M449" s="843" t="s">
        <v>195</v>
      </c>
      <c r="N449" s="844"/>
      <c r="O449" s="518">
        <v>4.2557635618477169E-2</v>
      </c>
      <c r="P449" s="496"/>
      <c r="Q449" s="496"/>
      <c r="W449" s="307"/>
      <c r="X449" s="307"/>
      <c r="Y449" s="307"/>
      <c r="Z449" s="307"/>
      <c r="AA449" s="307"/>
      <c r="AB449" s="307"/>
      <c r="AC449" s="307"/>
      <c r="AD449" s="307"/>
      <c r="AE449" s="307"/>
      <c r="AF449" s="307"/>
      <c r="AG449" s="307"/>
      <c r="AH449" s="307"/>
      <c r="AI449" s="307"/>
      <c r="AJ449" s="307"/>
      <c r="AK449" s="307"/>
      <c r="AL449" s="307"/>
      <c r="AM449" s="307"/>
      <c r="AN449" s="307"/>
      <c r="AO449" s="307"/>
      <c r="AP449" s="307"/>
      <c r="AQ449" s="307"/>
      <c r="AR449" s="307"/>
      <c r="AS449" s="307"/>
      <c r="AT449" s="307"/>
      <c r="AU449" s="307"/>
      <c r="AV449" s="307"/>
      <c r="AW449" s="307"/>
      <c r="AX449" s="307"/>
      <c r="AY449" s="307"/>
      <c r="AZ449" s="307"/>
      <c r="BA449" s="309"/>
      <c r="BB449" s="359"/>
      <c r="BC449" s="309"/>
      <c r="BD449" s="309"/>
      <c r="BE449" s="309"/>
      <c r="BF449" s="309"/>
      <c r="BG449" s="309"/>
      <c r="BH449" s="309"/>
      <c r="BI449" s="309"/>
      <c r="BJ449" s="309"/>
      <c r="BK449" s="309"/>
      <c r="BL449" s="309"/>
      <c r="BM449" s="309"/>
      <c r="BN449" s="309"/>
      <c r="BO449" s="309"/>
      <c r="BP449" s="309"/>
      <c r="BQ449" s="309"/>
      <c r="BR449" s="309"/>
      <c r="BS449" s="309"/>
      <c r="BT449" s="309"/>
      <c r="BU449" s="309"/>
      <c r="BV449" s="309"/>
      <c r="BW449" s="310"/>
      <c r="BX449" s="310"/>
      <c r="BY449" s="310"/>
      <c r="BZ449" s="310"/>
      <c r="CA449" s="310"/>
      <c r="CB449" s="310"/>
      <c r="CC449" s="310"/>
      <c r="CD449" s="310"/>
      <c r="CE449" s="310"/>
      <c r="CF449" s="310"/>
      <c r="CG449" s="310"/>
      <c r="CH449" s="310"/>
      <c r="CI449" s="310"/>
      <c r="CJ449" s="310"/>
      <c r="CK449" s="310"/>
      <c r="CL449" s="310"/>
      <c r="CM449" s="310"/>
      <c r="CN449" s="310"/>
      <c r="CO449" s="310"/>
      <c r="CP449" s="310"/>
      <c r="CQ449" s="310"/>
      <c r="CR449" s="310"/>
      <c r="CS449" s="310"/>
      <c r="CT449" s="310"/>
      <c r="CU449" s="310"/>
      <c r="CV449" s="310"/>
      <c r="CW449" s="310"/>
      <c r="CX449" s="310"/>
      <c r="CY449" s="310"/>
      <c r="CZ449" s="310"/>
    </row>
    <row r="450" s="314" customFormat="true" ht="25.15" customHeight="true" x14ac:dyDescent="0.2">
      <c r="C450" s="843" t="s">
        <v>250</v>
      </c>
      <c r="D450" s="844"/>
      <c r="E450" s="516">
        <v>-2.0395010729111755E-2</v>
      </c>
      <c r="F450" s="496"/>
      <c r="G450" s="496"/>
      <c r="H450" s="843" t="s">
        <v>231</v>
      </c>
      <c r="I450" s="844"/>
      <c r="J450" s="517">
        <v>5.0860499124162822E-2</v>
      </c>
      <c r="K450" s="496"/>
      <c r="L450" s="496"/>
      <c r="M450" s="843" t="s">
        <v>239</v>
      </c>
      <c r="N450" s="844"/>
      <c r="O450" s="518">
        <v>-4.0263714998687923E-2</v>
      </c>
      <c r="P450" s="496"/>
      <c r="Q450" s="496"/>
      <c r="W450" s="307"/>
      <c r="X450" s="307"/>
      <c r="Y450" s="307"/>
      <c r="Z450" s="307"/>
      <c r="AA450" s="307"/>
      <c r="AB450" s="307"/>
      <c r="AC450" s="307"/>
      <c r="AD450" s="307"/>
      <c r="AE450" s="307"/>
      <c r="AF450" s="307"/>
      <c r="AG450" s="307"/>
      <c r="AH450" s="307"/>
      <c r="AI450" s="307"/>
      <c r="AJ450" s="307"/>
      <c r="AK450" s="307"/>
      <c r="AL450" s="307"/>
      <c r="AM450" s="307"/>
      <c r="AN450" s="307"/>
      <c r="AO450" s="307"/>
      <c r="AP450" s="307"/>
      <c r="AQ450" s="307"/>
      <c r="AR450" s="307"/>
      <c r="AS450" s="307"/>
      <c r="AT450" s="307"/>
      <c r="AU450" s="307"/>
      <c r="AV450" s="307"/>
      <c r="AW450" s="307"/>
      <c r="AX450" s="307"/>
      <c r="AY450" s="307"/>
      <c r="AZ450" s="307"/>
      <c r="BA450" s="309"/>
      <c r="BB450" s="359"/>
      <c r="BC450" s="309"/>
      <c r="BD450" s="309"/>
      <c r="BE450" s="309"/>
      <c r="BF450" s="309"/>
      <c r="BG450" s="309"/>
      <c r="BH450" s="309"/>
      <c r="BI450" s="309"/>
      <c r="BJ450" s="309"/>
      <c r="BK450" s="309"/>
      <c r="BL450" s="309"/>
      <c r="BM450" s="309"/>
      <c r="BN450" s="309"/>
      <c r="BO450" s="309"/>
      <c r="BP450" s="309"/>
      <c r="BQ450" s="309"/>
      <c r="BR450" s="309"/>
      <c r="BS450" s="309"/>
      <c r="BT450" s="309"/>
      <c r="BU450" s="309"/>
      <c r="BV450" s="309"/>
      <c r="BW450" s="310"/>
      <c r="BX450" s="310"/>
      <c r="BY450" s="310"/>
      <c r="BZ450" s="310"/>
      <c r="CA450" s="310"/>
      <c r="CB450" s="310"/>
      <c r="CC450" s="310"/>
      <c r="CD450" s="310"/>
      <c r="CE450" s="310"/>
      <c r="CF450" s="310"/>
      <c r="CG450" s="310"/>
      <c r="CH450" s="310"/>
      <c r="CI450" s="310"/>
      <c r="CJ450" s="310"/>
      <c r="CK450" s="310"/>
      <c r="CL450" s="310"/>
      <c r="CM450" s="310"/>
      <c r="CN450" s="310"/>
      <c r="CO450" s="310"/>
      <c r="CP450" s="310"/>
      <c r="CQ450" s="310"/>
      <c r="CR450" s="310"/>
      <c r="CS450" s="310"/>
      <c r="CT450" s="310"/>
      <c r="CU450" s="310"/>
      <c r="CV450" s="310"/>
      <c r="CW450" s="310"/>
      <c r="CX450" s="310"/>
      <c r="CY450" s="310"/>
      <c r="CZ450" s="310"/>
    </row>
    <row r="451" s="314" customFormat="true" ht="25.15" customHeight="true" x14ac:dyDescent="0.2">
      <c r="C451" s="843" t="s">
        <v>251</v>
      </c>
      <c r="D451" s="844"/>
      <c r="E451" s="516">
        <v>-1.9638903596712533E-2</v>
      </c>
      <c r="F451" s="496"/>
      <c r="G451" s="496"/>
      <c r="H451" s="843" t="s">
        <v>252</v>
      </c>
      <c r="I451" s="844"/>
      <c r="J451" s="517">
        <v>-4.9283476207086535E-2</v>
      </c>
      <c r="K451" s="496"/>
      <c r="L451" s="496"/>
      <c r="M451" s="843" t="s">
        <v>248</v>
      </c>
      <c r="N451" s="844"/>
      <c r="O451" s="518">
        <v>-3.8676547676118368E-2</v>
      </c>
      <c r="P451" s="496"/>
      <c r="Q451" s="496"/>
      <c r="W451" s="307"/>
      <c r="X451" s="307"/>
      <c r="Y451" s="307"/>
      <c r="Z451" s="307"/>
      <c r="AA451" s="307"/>
      <c r="AB451" s="307"/>
      <c r="AC451" s="307"/>
      <c r="AD451" s="307"/>
      <c r="AE451" s="307"/>
      <c r="AF451" s="307"/>
      <c r="AG451" s="307"/>
      <c r="AH451" s="307"/>
      <c r="AI451" s="307"/>
      <c r="AJ451" s="307"/>
      <c r="AK451" s="307"/>
      <c r="AL451" s="307"/>
      <c r="AM451" s="307"/>
      <c r="AN451" s="307"/>
      <c r="AO451" s="307"/>
      <c r="AP451" s="307"/>
      <c r="AQ451" s="307"/>
      <c r="AR451" s="307"/>
      <c r="AS451" s="307"/>
      <c r="AT451" s="307"/>
      <c r="AU451" s="307"/>
      <c r="AV451" s="307"/>
      <c r="AW451" s="307"/>
      <c r="AX451" s="307"/>
      <c r="AY451" s="307"/>
      <c r="AZ451" s="307"/>
      <c r="BA451" s="309"/>
      <c r="BB451" s="359"/>
      <c r="BC451" s="309"/>
      <c r="BD451" s="309"/>
      <c r="BE451" s="309"/>
      <c r="BF451" s="309"/>
      <c r="BG451" s="309"/>
      <c r="BH451" s="309"/>
      <c r="BI451" s="309"/>
      <c r="BJ451" s="309"/>
      <c r="BK451" s="309"/>
      <c r="BL451" s="309"/>
      <c r="BM451" s="309"/>
      <c r="BN451" s="309"/>
      <c r="BO451" s="309"/>
      <c r="BP451" s="309"/>
      <c r="BQ451" s="309"/>
      <c r="BR451" s="309"/>
      <c r="BS451" s="309"/>
      <c r="BT451" s="309"/>
      <c r="BU451" s="309"/>
      <c r="BV451" s="309"/>
      <c r="BW451" s="310"/>
      <c r="BX451" s="310"/>
      <c r="BY451" s="310"/>
      <c r="BZ451" s="310"/>
      <c r="CA451" s="310"/>
      <c r="CB451" s="310"/>
      <c r="CC451" s="310"/>
      <c r="CD451" s="310"/>
      <c r="CE451" s="310"/>
      <c r="CF451" s="310"/>
      <c r="CG451" s="310"/>
      <c r="CH451" s="310"/>
      <c r="CI451" s="310"/>
      <c r="CJ451" s="310"/>
      <c r="CK451" s="310"/>
      <c r="CL451" s="310"/>
      <c r="CM451" s="310"/>
      <c r="CN451" s="310"/>
      <c r="CO451" s="310"/>
      <c r="CP451" s="310"/>
      <c r="CQ451" s="310"/>
      <c r="CR451" s="310"/>
      <c r="CS451" s="310"/>
      <c r="CT451" s="310"/>
      <c r="CU451" s="310"/>
      <c r="CV451" s="310"/>
      <c r="CW451" s="310"/>
      <c r="CX451" s="310"/>
      <c r="CY451" s="310"/>
      <c r="CZ451" s="310"/>
    </row>
    <row r="452" s="314" customFormat="true" ht="25.15" customHeight="true" x14ac:dyDescent="0.2">
      <c r="C452" s="843" t="s">
        <v>237</v>
      </c>
      <c r="D452" s="844"/>
      <c r="E452" s="516">
        <v>1.7063348583400403E-2</v>
      </c>
      <c r="F452" s="496"/>
      <c r="G452" s="496"/>
      <c r="H452" s="843" t="s">
        <v>237</v>
      </c>
      <c r="I452" s="844"/>
      <c r="J452" s="517">
        <v>-4.6269691398965571E-2</v>
      </c>
      <c r="K452" s="496"/>
      <c r="L452" s="496"/>
      <c r="M452" s="843" t="s">
        <v>245</v>
      </c>
      <c r="N452" s="844"/>
      <c r="O452" s="518">
        <v>3.3894045148416117E-2</v>
      </c>
      <c r="P452" s="496"/>
      <c r="Q452" s="496"/>
      <c r="W452" s="307"/>
      <c r="X452" s="307"/>
      <c r="Y452" s="307"/>
      <c r="Z452" s="307"/>
      <c r="AA452" s="307"/>
      <c r="AB452" s="307"/>
      <c r="AC452" s="307"/>
      <c r="AD452" s="307"/>
      <c r="AE452" s="307"/>
      <c r="AF452" s="307"/>
      <c r="AG452" s="307"/>
      <c r="AH452" s="307"/>
      <c r="AI452" s="307"/>
      <c r="AJ452" s="307"/>
      <c r="AK452" s="307"/>
      <c r="AL452" s="307"/>
      <c r="AM452" s="307"/>
      <c r="AN452" s="307"/>
      <c r="AO452" s="307"/>
      <c r="AP452" s="307"/>
      <c r="AQ452" s="307"/>
      <c r="AR452" s="307"/>
      <c r="AS452" s="307"/>
      <c r="AT452" s="307"/>
      <c r="AU452" s="307"/>
      <c r="AV452" s="307"/>
      <c r="AW452" s="307"/>
      <c r="AX452" s="307"/>
      <c r="AY452" s="307"/>
      <c r="AZ452" s="307"/>
      <c r="BA452" s="309"/>
      <c r="BB452" s="359"/>
      <c r="BC452" s="309"/>
      <c r="BD452" s="309"/>
      <c r="BE452" s="309"/>
      <c r="BF452" s="309"/>
      <c r="BG452" s="309"/>
      <c r="BH452" s="309"/>
      <c r="BI452" s="309"/>
      <c r="BJ452" s="309"/>
      <c r="BK452" s="309"/>
      <c r="BL452" s="309"/>
      <c r="BM452" s="309"/>
      <c r="BN452" s="309"/>
      <c r="BO452" s="309"/>
      <c r="BP452" s="309"/>
      <c r="BQ452" s="309"/>
      <c r="BR452" s="309"/>
      <c r="BS452" s="309"/>
      <c r="BT452" s="309"/>
      <c r="BU452" s="309"/>
      <c r="BV452" s="309"/>
      <c r="BW452" s="310"/>
      <c r="BX452" s="310"/>
      <c r="BY452" s="310"/>
      <c r="BZ452" s="310"/>
      <c r="CA452" s="310"/>
      <c r="CB452" s="310"/>
      <c r="CC452" s="310"/>
      <c r="CD452" s="310"/>
      <c r="CE452" s="310"/>
      <c r="CF452" s="310"/>
      <c r="CG452" s="310"/>
      <c r="CH452" s="310"/>
      <c r="CI452" s="310"/>
      <c r="CJ452" s="310"/>
      <c r="CK452" s="310"/>
      <c r="CL452" s="310"/>
      <c r="CM452" s="310"/>
      <c r="CN452" s="310"/>
      <c r="CO452" s="310"/>
      <c r="CP452" s="310"/>
      <c r="CQ452" s="310"/>
      <c r="CR452" s="310"/>
      <c r="CS452" s="310"/>
      <c r="CT452" s="310"/>
      <c r="CU452" s="310"/>
      <c r="CV452" s="310"/>
      <c r="CW452" s="310"/>
      <c r="CX452" s="310"/>
      <c r="CY452" s="310"/>
      <c r="CZ452" s="310"/>
    </row>
    <row r="453" s="314" customFormat="true" ht="25.15" customHeight="true" x14ac:dyDescent="0.2">
      <c r="C453" s="843" t="s">
        <v>249</v>
      </c>
      <c r="D453" s="844"/>
      <c r="E453" s="516">
        <v>1.5074418393725754E-2</v>
      </c>
      <c r="F453" s="496"/>
      <c r="G453" s="496"/>
      <c r="H453" s="843" t="s">
        <v>253</v>
      </c>
      <c r="I453" s="844"/>
      <c r="J453" s="517">
        <v>4.4644661733333008E-2</v>
      </c>
      <c r="K453" s="496"/>
      <c r="L453" s="496"/>
      <c r="M453" s="843" t="s">
        <v>225</v>
      </c>
      <c r="N453" s="844"/>
      <c r="O453" s="518">
        <v>3.3786591902996786E-2</v>
      </c>
      <c r="P453" s="496"/>
      <c r="Q453" s="496"/>
      <c r="W453" s="307"/>
      <c r="X453" s="307"/>
      <c r="Y453" s="307"/>
      <c r="Z453" s="307"/>
      <c r="AA453" s="307"/>
      <c r="AB453" s="307"/>
      <c r="AC453" s="307"/>
      <c r="AD453" s="307"/>
      <c r="AE453" s="307"/>
      <c r="AF453" s="307"/>
      <c r="AG453" s="307"/>
      <c r="AH453" s="307"/>
      <c r="AI453" s="307"/>
      <c r="AJ453" s="307"/>
      <c r="AK453" s="307"/>
      <c r="AL453" s="307"/>
      <c r="AM453" s="307"/>
      <c r="AN453" s="307"/>
      <c r="AO453" s="307"/>
      <c r="AP453" s="307"/>
      <c r="AQ453" s="307"/>
      <c r="AR453" s="307"/>
      <c r="AS453" s="307"/>
      <c r="AT453" s="307"/>
      <c r="AU453" s="307"/>
      <c r="AV453" s="307"/>
      <c r="AW453" s="307"/>
      <c r="AX453" s="307"/>
      <c r="AY453" s="307"/>
      <c r="AZ453" s="307"/>
      <c r="BA453" s="309"/>
      <c r="BB453" s="359"/>
      <c r="BC453" s="309"/>
      <c r="BD453" s="309"/>
      <c r="BE453" s="309"/>
      <c r="BF453" s="309"/>
      <c r="BG453" s="309"/>
      <c r="BH453" s="309"/>
      <c r="BI453" s="309"/>
      <c r="BJ453" s="309"/>
      <c r="BK453" s="309"/>
      <c r="BL453" s="309"/>
      <c r="BM453" s="309"/>
      <c r="BN453" s="309"/>
      <c r="BO453" s="309"/>
      <c r="BP453" s="309"/>
      <c r="BQ453" s="309"/>
      <c r="BR453" s="309"/>
      <c r="BS453" s="309"/>
      <c r="BT453" s="309"/>
      <c r="BU453" s="309"/>
      <c r="BV453" s="309"/>
      <c r="BW453" s="310"/>
      <c r="BX453" s="310"/>
      <c r="BY453" s="310"/>
      <c r="BZ453" s="310"/>
      <c r="CA453" s="310"/>
      <c r="CB453" s="310"/>
      <c r="CC453" s="310"/>
      <c r="CD453" s="310"/>
      <c r="CE453" s="310"/>
      <c r="CF453" s="310"/>
      <c r="CG453" s="310"/>
      <c r="CH453" s="310"/>
      <c r="CI453" s="310"/>
      <c r="CJ453" s="310"/>
      <c r="CK453" s="310"/>
      <c r="CL453" s="310"/>
      <c r="CM453" s="310"/>
      <c r="CN453" s="310"/>
      <c r="CO453" s="310"/>
      <c r="CP453" s="310"/>
      <c r="CQ453" s="310"/>
      <c r="CR453" s="310"/>
      <c r="CS453" s="310"/>
      <c r="CT453" s="310"/>
      <c r="CU453" s="310"/>
      <c r="CV453" s="310"/>
      <c r="CW453" s="310"/>
      <c r="CX453" s="310"/>
      <c r="CY453" s="310"/>
      <c r="CZ453" s="310"/>
    </row>
    <row r="454" s="314" customFormat="true" ht="25.15" customHeight="true" x14ac:dyDescent="0.2">
      <c r="C454" s="843" t="s">
        <v>254</v>
      </c>
      <c r="D454" s="844"/>
      <c r="E454" s="516">
        <v>-1.40211999969785E-2</v>
      </c>
      <c r="F454" s="496"/>
      <c r="G454" s="496"/>
      <c r="H454" s="843" t="s">
        <v>255</v>
      </c>
      <c r="I454" s="844"/>
      <c r="J454" s="517">
        <v>-3.6519253865201731E-2</v>
      </c>
      <c r="K454" s="496"/>
      <c r="L454" s="496"/>
      <c r="M454" s="843" t="s">
        <v>256</v>
      </c>
      <c r="N454" s="844"/>
      <c r="O454" s="518">
        <v>3.3555775744245113E-2</v>
      </c>
      <c r="P454" s="496"/>
      <c r="Q454" s="496"/>
      <c r="W454" s="307"/>
      <c r="X454" s="307"/>
      <c r="Y454" s="307"/>
      <c r="Z454" s="307"/>
      <c r="AA454" s="307"/>
      <c r="AB454" s="307"/>
      <c r="AC454" s="307"/>
      <c r="AD454" s="307"/>
      <c r="AE454" s="307"/>
      <c r="AF454" s="307"/>
      <c r="AG454" s="307"/>
      <c r="AH454" s="307"/>
      <c r="AI454" s="307"/>
      <c r="AJ454" s="307"/>
      <c r="AK454" s="307"/>
      <c r="AL454" s="307"/>
      <c r="AM454" s="307"/>
      <c r="AN454" s="307"/>
      <c r="AO454" s="307"/>
      <c r="AP454" s="307"/>
      <c r="AQ454" s="307"/>
      <c r="AR454" s="307"/>
      <c r="AS454" s="307"/>
      <c r="AT454" s="307"/>
      <c r="AU454" s="307"/>
      <c r="AV454" s="307"/>
      <c r="AW454" s="307"/>
      <c r="AX454" s="307"/>
      <c r="AY454" s="307"/>
      <c r="AZ454" s="307"/>
      <c r="BA454" s="309"/>
      <c r="BB454" s="359"/>
      <c r="BC454" s="309"/>
      <c r="BD454" s="309"/>
      <c r="BE454" s="309"/>
      <c r="BF454" s="309"/>
      <c r="BG454" s="309"/>
      <c r="BH454" s="309"/>
      <c r="BI454" s="309"/>
      <c r="BJ454" s="309"/>
      <c r="BK454" s="309"/>
      <c r="BL454" s="309"/>
      <c r="BM454" s="309"/>
      <c r="BN454" s="309"/>
      <c r="BO454" s="309"/>
      <c r="BP454" s="309"/>
      <c r="BQ454" s="309"/>
      <c r="BR454" s="309"/>
      <c r="BS454" s="309"/>
      <c r="BT454" s="309"/>
      <c r="BU454" s="309"/>
      <c r="BV454" s="309"/>
      <c r="BW454" s="310"/>
      <c r="BX454" s="310"/>
      <c r="BY454" s="310"/>
      <c r="BZ454" s="310"/>
      <c r="CA454" s="310"/>
      <c r="CB454" s="310"/>
      <c r="CC454" s="310"/>
      <c r="CD454" s="310"/>
      <c r="CE454" s="310"/>
      <c r="CF454" s="310"/>
      <c r="CG454" s="310"/>
      <c r="CH454" s="310"/>
      <c r="CI454" s="310"/>
      <c r="CJ454" s="310"/>
      <c r="CK454" s="310"/>
      <c r="CL454" s="310"/>
      <c r="CM454" s="310"/>
      <c r="CN454" s="310"/>
      <c r="CO454" s="310"/>
      <c r="CP454" s="310"/>
      <c r="CQ454" s="310"/>
      <c r="CR454" s="310"/>
      <c r="CS454" s="310"/>
      <c r="CT454" s="310"/>
      <c r="CU454" s="310"/>
      <c r="CV454" s="310"/>
      <c r="CW454" s="310"/>
      <c r="CX454" s="310"/>
      <c r="CY454" s="310"/>
      <c r="CZ454" s="310"/>
    </row>
    <row r="455" s="314" customFormat="true" ht="25.15" customHeight="true" x14ac:dyDescent="0.2">
      <c r="C455" s="843" t="s">
        <v>257</v>
      </c>
      <c r="D455" s="844"/>
      <c r="E455" s="516">
        <v>-1.1113145597172344E-2</v>
      </c>
      <c r="F455" s="496"/>
      <c r="G455" s="496"/>
      <c r="H455" s="843" t="s">
        <v>246</v>
      </c>
      <c r="I455" s="844"/>
      <c r="J455" s="517">
        <v>3.1232486837930694E-2</v>
      </c>
      <c r="K455" s="496"/>
      <c r="L455" s="496"/>
      <c r="M455" s="843" t="s">
        <v>241</v>
      </c>
      <c r="N455" s="844"/>
      <c r="O455" s="518">
        <v>3.340913294599604E-2</v>
      </c>
      <c r="P455" s="496"/>
      <c r="Q455" s="496"/>
      <c r="W455" s="307"/>
      <c r="X455" s="307"/>
      <c r="Y455" s="307"/>
      <c r="Z455" s="307"/>
      <c r="AA455" s="307"/>
      <c r="AB455" s="307"/>
      <c r="AC455" s="307"/>
      <c r="AD455" s="307"/>
      <c r="AE455" s="307"/>
      <c r="AF455" s="307"/>
      <c r="AG455" s="307"/>
      <c r="AH455" s="307"/>
      <c r="AI455" s="307"/>
      <c r="AJ455" s="307"/>
      <c r="AK455" s="307"/>
      <c r="AL455" s="307"/>
      <c r="AM455" s="307"/>
      <c r="AN455" s="307"/>
      <c r="AO455" s="307"/>
      <c r="AP455" s="307"/>
      <c r="AQ455" s="307"/>
      <c r="AR455" s="307"/>
      <c r="AS455" s="307"/>
      <c r="AT455" s="307"/>
      <c r="AU455" s="307"/>
      <c r="AV455" s="307"/>
      <c r="AW455" s="307"/>
      <c r="AX455" s="307"/>
      <c r="AY455" s="307"/>
      <c r="AZ455" s="307"/>
      <c r="BA455" s="309"/>
      <c r="BB455" s="359"/>
      <c r="BC455" s="309"/>
      <c r="BD455" s="309"/>
      <c r="BE455" s="309"/>
      <c r="BF455" s="309"/>
      <c r="BG455" s="309"/>
      <c r="BH455" s="309"/>
      <c r="BI455" s="309"/>
      <c r="BJ455" s="309"/>
      <c r="BK455" s="309"/>
      <c r="BL455" s="309"/>
      <c r="BM455" s="309"/>
      <c r="BN455" s="309"/>
      <c r="BO455" s="309"/>
      <c r="BP455" s="309"/>
      <c r="BQ455" s="309"/>
      <c r="BR455" s="309"/>
      <c r="BS455" s="309"/>
      <c r="BT455" s="309"/>
      <c r="BU455" s="309"/>
      <c r="BV455" s="309"/>
      <c r="BW455" s="310"/>
      <c r="BX455" s="310"/>
      <c r="BY455" s="310"/>
      <c r="BZ455" s="310"/>
      <c r="CA455" s="310"/>
      <c r="CB455" s="310"/>
      <c r="CC455" s="310"/>
      <c r="CD455" s="310"/>
      <c r="CE455" s="310"/>
      <c r="CF455" s="310"/>
      <c r="CG455" s="310"/>
      <c r="CH455" s="310"/>
      <c r="CI455" s="310"/>
      <c r="CJ455" s="310"/>
      <c r="CK455" s="310"/>
      <c r="CL455" s="310"/>
      <c r="CM455" s="310"/>
      <c r="CN455" s="310"/>
      <c r="CO455" s="310"/>
      <c r="CP455" s="310"/>
      <c r="CQ455" s="310"/>
      <c r="CR455" s="310"/>
      <c r="CS455" s="310"/>
      <c r="CT455" s="310"/>
      <c r="CU455" s="310"/>
      <c r="CV455" s="310"/>
      <c r="CW455" s="310"/>
      <c r="CX455" s="310"/>
      <c r="CY455" s="310"/>
      <c r="CZ455" s="310"/>
    </row>
    <row r="456" s="314" customFormat="true" ht="25.15" customHeight="true" x14ac:dyDescent="0.2">
      <c r="C456" s="843" t="s">
        <v>258</v>
      </c>
      <c r="D456" s="844"/>
      <c r="E456" s="516">
        <v>1.0195148230437941E-2</v>
      </c>
      <c r="F456" s="496"/>
      <c r="G456" s="496"/>
      <c r="H456" s="843" t="s">
        <v>259</v>
      </c>
      <c r="I456" s="844"/>
      <c r="J456" s="517">
        <v>3.0913223713098608E-2</v>
      </c>
      <c r="K456" s="496"/>
      <c r="L456" s="496"/>
      <c r="M456" s="843" t="s">
        <v>217</v>
      </c>
      <c r="N456" s="844"/>
      <c r="O456" s="518">
        <v>-3.2813584932796167E-2</v>
      </c>
      <c r="P456" s="496"/>
      <c r="Q456" s="496"/>
      <c r="W456" s="307"/>
      <c r="X456" s="307"/>
      <c r="Y456" s="307"/>
      <c r="Z456" s="307"/>
      <c r="AA456" s="307"/>
      <c r="AB456" s="307"/>
      <c r="AC456" s="307"/>
      <c r="AD456" s="307"/>
      <c r="AE456" s="307"/>
      <c r="AF456" s="307"/>
      <c r="AG456" s="307"/>
      <c r="AH456" s="307"/>
      <c r="AI456" s="307"/>
      <c r="AJ456" s="307"/>
      <c r="AK456" s="307"/>
      <c r="AL456" s="307"/>
      <c r="AM456" s="307"/>
      <c r="AN456" s="307"/>
      <c r="AO456" s="307"/>
      <c r="AP456" s="307"/>
      <c r="AQ456" s="307"/>
      <c r="AR456" s="307"/>
      <c r="AS456" s="307"/>
      <c r="AT456" s="307"/>
      <c r="AU456" s="307"/>
      <c r="AV456" s="307"/>
      <c r="AW456" s="307"/>
      <c r="AX456" s="307"/>
      <c r="AY456" s="307"/>
      <c r="AZ456" s="307"/>
      <c r="BA456" s="309"/>
      <c r="BB456" s="359"/>
      <c r="BC456" s="309"/>
      <c r="BD456" s="309"/>
      <c r="BE456" s="309"/>
      <c r="BF456" s="309"/>
      <c r="BG456" s="309"/>
      <c r="BH456" s="309"/>
      <c r="BI456" s="309"/>
      <c r="BJ456" s="309"/>
      <c r="BK456" s="309"/>
      <c r="BL456" s="309"/>
      <c r="BM456" s="309"/>
      <c r="BN456" s="309"/>
      <c r="BO456" s="309"/>
      <c r="BP456" s="309"/>
      <c r="BQ456" s="309"/>
      <c r="BR456" s="309"/>
      <c r="BS456" s="309"/>
      <c r="BT456" s="309"/>
      <c r="BU456" s="309"/>
      <c r="BV456" s="309"/>
      <c r="BW456" s="310"/>
      <c r="BX456" s="310"/>
      <c r="BY456" s="310"/>
      <c r="BZ456" s="310"/>
      <c r="CA456" s="310"/>
      <c r="CB456" s="310"/>
      <c r="CC456" s="310"/>
      <c r="CD456" s="310"/>
      <c r="CE456" s="310"/>
      <c r="CF456" s="310"/>
      <c r="CG456" s="310"/>
      <c r="CH456" s="310"/>
      <c r="CI456" s="310"/>
      <c r="CJ456" s="310"/>
      <c r="CK456" s="310"/>
      <c r="CL456" s="310"/>
      <c r="CM456" s="310"/>
      <c r="CN456" s="310"/>
      <c r="CO456" s="310"/>
      <c r="CP456" s="310"/>
      <c r="CQ456" s="310"/>
      <c r="CR456" s="310"/>
      <c r="CS456" s="310"/>
      <c r="CT456" s="310"/>
      <c r="CU456" s="310"/>
      <c r="CV456" s="310"/>
      <c r="CW456" s="310"/>
      <c r="CX456" s="310"/>
      <c r="CY456" s="310"/>
      <c r="CZ456" s="310"/>
    </row>
    <row r="457" s="314" customFormat="true" ht="25.15" customHeight="true" x14ac:dyDescent="0.2">
      <c r="C457" s="843" t="s">
        <v>195</v>
      </c>
      <c r="D457" s="844"/>
      <c r="E457" s="516">
        <v>8.2750007512240823E-3</v>
      </c>
      <c r="F457" s="496"/>
      <c r="G457" s="496"/>
      <c r="H457" s="843" t="s">
        <v>234</v>
      </c>
      <c r="I457" s="844"/>
      <c r="J457" s="517">
        <v>2.8990373074819727E-2</v>
      </c>
      <c r="K457" s="496"/>
      <c r="L457" s="496"/>
      <c r="M457" s="843" t="s">
        <v>260</v>
      </c>
      <c r="N457" s="844"/>
      <c r="O457" s="518">
        <v>2.823637083307548E-2</v>
      </c>
      <c r="P457" s="496"/>
      <c r="Q457" s="496"/>
      <c r="W457" s="307"/>
      <c r="X457" s="307"/>
      <c r="Y457" s="307"/>
      <c r="Z457" s="307"/>
      <c r="AA457" s="307"/>
      <c r="AB457" s="307"/>
      <c r="AC457" s="307"/>
      <c r="AD457" s="307"/>
      <c r="AE457" s="307"/>
      <c r="AF457" s="307"/>
      <c r="AG457" s="307"/>
      <c r="AH457" s="307"/>
      <c r="AI457" s="307"/>
      <c r="AJ457" s="307"/>
      <c r="AK457" s="307"/>
      <c r="AL457" s="307"/>
      <c r="AM457" s="307"/>
      <c r="AN457" s="307"/>
      <c r="AO457" s="307"/>
      <c r="AP457" s="307"/>
      <c r="AQ457" s="307"/>
      <c r="AR457" s="307"/>
      <c r="AS457" s="307"/>
      <c r="AT457" s="307"/>
      <c r="AU457" s="307"/>
      <c r="AV457" s="307"/>
      <c r="AW457" s="307"/>
      <c r="AX457" s="307"/>
      <c r="AY457" s="307"/>
      <c r="AZ457" s="307"/>
      <c r="BA457" s="309"/>
      <c r="BB457" s="359"/>
      <c r="BC457" s="309"/>
      <c r="BD457" s="309"/>
      <c r="BE457" s="309"/>
      <c r="BF457" s="309"/>
      <c r="BG457" s="309"/>
      <c r="BH457" s="309"/>
      <c r="BI457" s="309"/>
      <c r="BJ457" s="309"/>
      <c r="BK457" s="309"/>
      <c r="BL457" s="309"/>
      <c r="BM457" s="309"/>
      <c r="BN457" s="309"/>
      <c r="BO457" s="309"/>
      <c r="BP457" s="309"/>
      <c r="BQ457" s="309"/>
      <c r="BR457" s="309"/>
      <c r="BS457" s="309"/>
      <c r="BT457" s="309"/>
      <c r="BU457" s="309"/>
      <c r="BV457" s="309"/>
      <c r="BW457" s="310"/>
      <c r="BX457" s="310"/>
      <c r="BY457" s="310"/>
      <c r="BZ457" s="310"/>
      <c r="CA457" s="310"/>
      <c r="CB457" s="310"/>
      <c r="CC457" s="310"/>
      <c r="CD457" s="310"/>
      <c r="CE457" s="310"/>
      <c r="CF457" s="310"/>
      <c r="CG457" s="310"/>
      <c r="CH457" s="310"/>
      <c r="CI457" s="310"/>
      <c r="CJ457" s="310"/>
      <c r="CK457" s="310"/>
      <c r="CL457" s="310"/>
      <c r="CM457" s="310"/>
      <c r="CN457" s="310"/>
      <c r="CO457" s="310"/>
      <c r="CP457" s="310"/>
      <c r="CQ457" s="310"/>
      <c r="CR457" s="310"/>
      <c r="CS457" s="310"/>
      <c r="CT457" s="310"/>
      <c r="CU457" s="310"/>
      <c r="CV457" s="310"/>
      <c r="CW457" s="310"/>
      <c r="CX457" s="310"/>
      <c r="CY457" s="310"/>
      <c r="CZ457" s="310"/>
    </row>
    <row r="458" s="314" customFormat="true" ht="25.15" customHeight="true" x14ac:dyDescent="0.2">
      <c r="C458" s="843" t="s">
        <v>244</v>
      </c>
      <c r="D458" s="844"/>
      <c r="E458" s="516">
        <v>-7.8189887916265601E-3</v>
      </c>
      <c r="F458" s="496"/>
      <c r="G458" s="496"/>
      <c r="H458" s="843" t="s">
        <v>244</v>
      </c>
      <c r="I458" s="844"/>
      <c r="J458" s="517">
        <v>-2.5516778659905589E-2</v>
      </c>
      <c r="K458" s="496"/>
      <c r="L458" s="496"/>
      <c r="M458" s="843" t="s">
        <v>229</v>
      </c>
      <c r="N458" s="844"/>
      <c r="O458" s="518">
        <v>-2.4444741603984903E-2</v>
      </c>
      <c r="P458" s="496"/>
      <c r="Q458" s="496"/>
      <c r="W458" s="307"/>
      <c r="X458" s="307"/>
      <c r="Y458" s="307"/>
      <c r="Z458" s="307"/>
      <c r="AA458" s="307"/>
      <c r="AB458" s="307"/>
      <c r="AC458" s="307"/>
      <c r="AD458" s="307"/>
      <c r="AE458" s="307"/>
      <c r="AF458" s="307"/>
      <c r="AG458" s="307"/>
      <c r="AH458" s="307"/>
      <c r="AI458" s="307"/>
      <c r="AJ458" s="307"/>
      <c r="AK458" s="307"/>
      <c r="AL458" s="307"/>
      <c r="AM458" s="307"/>
      <c r="AN458" s="307"/>
      <c r="AO458" s="307"/>
      <c r="AP458" s="307"/>
      <c r="AQ458" s="307"/>
      <c r="AR458" s="307"/>
      <c r="AS458" s="307"/>
      <c r="AT458" s="307"/>
      <c r="AU458" s="307"/>
      <c r="AV458" s="307"/>
      <c r="AW458" s="307"/>
      <c r="AX458" s="307"/>
      <c r="AY458" s="307"/>
      <c r="AZ458" s="307"/>
      <c r="BA458" s="309"/>
      <c r="BB458" s="359"/>
      <c r="BC458" s="309"/>
      <c r="BD458" s="309"/>
      <c r="BE458" s="309"/>
      <c r="BF458" s="309"/>
      <c r="BG458" s="309"/>
      <c r="BH458" s="309"/>
      <c r="BI458" s="309"/>
      <c r="BJ458" s="309"/>
      <c r="BK458" s="309"/>
      <c r="BL458" s="309"/>
      <c r="BM458" s="309"/>
      <c r="BN458" s="309"/>
      <c r="BO458" s="309"/>
      <c r="BP458" s="309"/>
      <c r="BQ458" s="309"/>
      <c r="BR458" s="309"/>
      <c r="BS458" s="309"/>
      <c r="BT458" s="309"/>
      <c r="BU458" s="309"/>
      <c r="BV458" s="309"/>
      <c r="BW458" s="310"/>
      <c r="BX458" s="310"/>
      <c r="BY458" s="310"/>
      <c r="BZ458" s="310"/>
      <c r="CA458" s="310"/>
      <c r="CB458" s="310"/>
      <c r="CC458" s="310"/>
      <c r="CD458" s="310"/>
      <c r="CE458" s="310"/>
      <c r="CF458" s="310"/>
      <c r="CG458" s="310"/>
      <c r="CH458" s="310"/>
      <c r="CI458" s="310"/>
      <c r="CJ458" s="310"/>
      <c r="CK458" s="310"/>
      <c r="CL458" s="310"/>
      <c r="CM458" s="310"/>
      <c r="CN458" s="310"/>
      <c r="CO458" s="310"/>
      <c r="CP458" s="310"/>
      <c r="CQ458" s="310"/>
      <c r="CR458" s="310"/>
      <c r="CS458" s="310"/>
      <c r="CT458" s="310"/>
      <c r="CU458" s="310"/>
      <c r="CV458" s="310"/>
      <c r="CW458" s="310"/>
      <c r="CX458" s="310"/>
      <c r="CY458" s="310"/>
      <c r="CZ458" s="310"/>
    </row>
    <row r="459" s="314" customFormat="true" ht="25.15" customHeight="true" x14ac:dyDescent="0.2">
      <c r="C459" s="843" t="s">
        <v>261</v>
      </c>
      <c r="D459" s="844"/>
      <c r="E459" s="516">
        <v>-7.6120647893732057E-3</v>
      </c>
      <c r="F459" s="496"/>
      <c r="G459" s="496"/>
      <c r="H459" s="843" t="s">
        <v>247</v>
      </c>
      <c r="I459" s="844"/>
      <c r="J459" s="517">
        <v>-2.3246219709954254E-2</v>
      </c>
      <c r="K459" s="496"/>
      <c r="L459" s="496"/>
      <c r="M459" s="843" t="s">
        <v>258</v>
      </c>
      <c r="N459" s="844"/>
      <c r="O459" s="518">
        <v>2.4133825353488646E-2</v>
      </c>
      <c r="P459" s="496"/>
      <c r="Q459" s="496"/>
      <c r="W459" s="307"/>
      <c r="X459" s="307"/>
      <c r="Y459" s="307"/>
      <c r="Z459" s="307"/>
      <c r="AA459" s="307"/>
      <c r="AB459" s="307"/>
      <c r="AC459" s="307"/>
      <c r="AD459" s="307"/>
      <c r="AE459" s="307"/>
      <c r="AF459" s="307"/>
      <c r="AG459" s="307"/>
      <c r="AH459" s="307"/>
      <c r="AI459" s="307"/>
      <c r="AJ459" s="307"/>
      <c r="AK459" s="307"/>
      <c r="AL459" s="307"/>
      <c r="AM459" s="307"/>
      <c r="AN459" s="307"/>
      <c r="AO459" s="307"/>
      <c r="AP459" s="307"/>
      <c r="AQ459" s="307"/>
      <c r="AR459" s="307"/>
      <c r="AS459" s="307"/>
      <c r="AT459" s="307"/>
      <c r="AU459" s="307"/>
      <c r="AV459" s="307"/>
      <c r="AW459" s="307"/>
      <c r="AX459" s="307"/>
      <c r="AY459" s="307"/>
      <c r="AZ459" s="307"/>
      <c r="BA459" s="309"/>
      <c r="BB459" s="359"/>
      <c r="BC459" s="309"/>
      <c r="BD459" s="309"/>
      <c r="BE459" s="309"/>
      <c r="BF459" s="309"/>
      <c r="BG459" s="309"/>
      <c r="BH459" s="309"/>
      <c r="BI459" s="309"/>
      <c r="BJ459" s="309"/>
      <c r="BK459" s="309"/>
      <c r="BL459" s="309"/>
      <c r="BM459" s="309"/>
      <c r="BN459" s="309"/>
      <c r="BO459" s="309"/>
      <c r="BP459" s="309"/>
      <c r="BQ459" s="309"/>
      <c r="BR459" s="309"/>
      <c r="BS459" s="309"/>
      <c r="BT459" s="309"/>
      <c r="BU459" s="309"/>
      <c r="BV459" s="309"/>
      <c r="BW459" s="310"/>
      <c r="BX459" s="310"/>
      <c r="BY459" s="310"/>
      <c r="BZ459" s="310"/>
      <c r="CA459" s="310"/>
      <c r="CB459" s="310"/>
      <c r="CC459" s="310"/>
      <c r="CD459" s="310"/>
      <c r="CE459" s="310"/>
      <c r="CF459" s="310"/>
      <c r="CG459" s="310"/>
      <c r="CH459" s="310"/>
      <c r="CI459" s="310"/>
      <c r="CJ459" s="310"/>
      <c r="CK459" s="310"/>
      <c r="CL459" s="310"/>
      <c r="CM459" s="310"/>
      <c r="CN459" s="310"/>
      <c r="CO459" s="310"/>
      <c r="CP459" s="310"/>
      <c r="CQ459" s="310"/>
      <c r="CR459" s="310"/>
      <c r="CS459" s="310"/>
      <c r="CT459" s="310"/>
      <c r="CU459" s="310"/>
      <c r="CV459" s="310"/>
      <c r="CW459" s="310"/>
      <c r="CX459" s="310"/>
      <c r="CY459" s="310"/>
      <c r="CZ459" s="310"/>
    </row>
    <row r="460" s="314" customFormat="true" ht="25.15" customHeight="true" x14ac:dyDescent="0.2">
      <c r="C460" s="843" t="s">
        <v>262</v>
      </c>
      <c r="D460" s="844"/>
      <c r="E460" s="516">
        <v>-4.6457043289338529E-3</v>
      </c>
      <c r="F460" s="496"/>
      <c r="G460" s="496"/>
      <c r="H460" s="843" t="s">
        <v>263</v>
      </c>
      <c r="I460" s="844"/>
      <c r="J460" s="517">
        <v>1.2290008235190468E-2</v>
      </c>
      <c r="K460" s="496"/>
      <c r="L460" s="496"/>
      <c r="M460" s="843" t="s">
        <v>259</v>
      </c>
      <c r="N460" s="844"/>
      <c r="O460" s="518">
        <v>-2.2224344262391119E-2</v>
      </c>
      <c r="P460" s="496"/>
      <c r="Q460" s="496"/>
      <c r="W460" s="307"/>
      <c r="X460" s="307"/>
      <c r="Y460" s="307"/>
      <c r="Z460" s="307"/>
      <c r="AA460" s="307"/>
      <c r="AB460" s="307"/>
      <c r="AC460" s="307"/>
      <c r="AD460" s="307"/>
      <c r="AE460" s="307"/>
      <c r="AF460" s="307"/>
      <c r="AG460" s="307"/>
      <c r="AH460" s="307"/>
      <c r="AI460" s="307"/>
      <c r="AJ460" s="307"/>
      <c r="AK460" s="307"/>
      <c r="AL460" s="307"/>
      <c r="AM460" s="307"/>
      <c r="AN460" s="307"/>
      <c r="AO460" s="307"/>
      <c r="AP460" s="307"/>
      <c r="AQ460" s="307"/>
      <c r="AR460" s="307"/>
      <c r="AS460" s="307"/>
      <c r="AT460" s="307"/>
      <c r="AU460" s="307"/>
      <c r="AV460" s="307"/>
      <c r="AW460" s="307"/>
      <c r="AX460" s="307"/>
      <c r="AY460" s="307"/>
      <c r="AZ460" s="307"/>
      <c r="BA460" s="309"/>
      <c r="BB460" s="359"/>
      <c r="BC460" s="309"/>
      <c r="BD460" s="309"/>
      <c r="BE460" s="309"/>
      <c r="BF460" s="309"/>
      <c r="BG460" s="309"/>
      <c r="BH460" s="309"/>
      <c r="BI460" s="309"/>
      <c r="BJ460" s="309"/>
      <c r="BK460" s="309"/>
      <c r="BL460" s="309"/>
      <c r="BM460" s="309"/>
      <c r="BN460" s="309"/>
      <c r="BO460" s="309"/>
      <c r="BP460" s="309"/>
      <c r="BQ460" s="309"/>
      <c r="BR460" s="309"/>
      <c r="BS460" s="309"/>
      <c r="BT460" s="309"/>
      <c r="BU460" s="309"/>
      <c r="BV460" s="309"/>
      <c r="BW460" s="310"/>
      <c r="BX460" s="310"/>
      <c r="BY460" s="310"/>
      <c r="BZ460" s="310"/>
      <c r="CA460" s="310"/>
      <c r="CB460" s="310"/>
      <c r="CC460" s="310"/>
      <c r="CD460" s="310"/>
      <c r="CE460" s="310"/>
      <c r="CF460" s="310"/>
      <c r="CG460" s="310"/>
      <c r="CH460" s="310"/>
      <c r="CI460" s="310"/>
      <c r="CJ460" s="310"/>
      <c r="CK460" s="310"/>
      <c r="CL460" s="310"/>
      <c r="CM460" s="310"/>
      <c r="CN460" s="310"/>
      <c r="CO460" s="310"/>
      <c r="CP460" s="310"/>
      <c r="CQ460" s="310"/>
      <c r="CR460" s="310"/>
      <c r="CS460" s="310"/>
      <c r="CT460" s="310"/>
      <c r="CU460" s="310"/>
      <c r="CV460" s="310"/>
      <c r="CW460" s="310"/>
      <c r="CX460" s="310"/>
      <c r="CY460" s="310"/>
      <c r="CZ460" s="310"/>
    </row>
    <row r="461" s="314" customFormat="true" ht="25.15" customHeight="true" x14ac:dyDescent="0.2">
      <c r="C461" s="843" t="s">
        <v>256</v>
      </c>
      <c r="D461" s="844"/>
      <c r="E461" s="516">
        <v>4.3416146986778748E-3</v>
      </c>
      <c r="F461" s="496"/>
      <c r="G461" s="496"/>
      <c r="H461" s="843" t="s">
        <v>195</v>
      </c>
      <c r="I461" s="844"/>
      <c r="J461" s="517">
        <v>1.0024039415240398E-2</v>
      </c>
      <c r="K461" s="496"/>
      <c r="L461" s="496"/>
      <c r="M461" s="843" t="s">
        <v>264</v>
      </c>
      <c r="N461" s="844"/>
      <c r="O461" s="518">
        <v>2.1477168787662173E-2</v>
      </c>
      <c r="P461" s="496"/>
      <c r="Q461" s="496"/>
      <c r="W461" s="307"/>
      <c r="X461" s="307"/>
      <c r="Y461" s="307"/>
      <c r="Z461" s="307"/>
      <c r="AA461" s="307"/>
      <c r="AB461" s="307"/>
      <c r="AC461" s="307"/>
      <c r="AD461" s="307"/>
      <c r="AE461" s="307"/>
      <c r="AF461" s="307"/>
      <c r="AG461" s="307"/>
      <c r="AH461" s="307"/>
      <c r="AI461" s="307"/>
      <c r="AJ461" s="307"/>
      <c r="AK461" s="307"/>
      <c r="AL461" s="307"/>
      <c r="AM461" s="307"/>
      <c r="AN461" s="307"/>
      <c r="AO461" s="307"/>
      <c r="AP461" s="307"/>
      <c r="AQ461" s="307"/>
      <c r="AR461" s="307"/>
      <c r="AS461" s="307"/>
      <c r="AT461" s="307"/>
      <c r="AU461" s="307"/>
      <c r="AV461" s="307"/>
      <c r="AW461" s="307"/>
      <c r="AX461" s="307"/>
      <c r="AY461" s="307"/>
      <c r="AZ461" s="307"/>
      <c r="BA461" s="309"/>
      <c r="BB461" s="359"/>
      <c r="BC461" s="309"/>
      <c r="BD461" s="309"/>
      <c r="BE461" s="309"/>
      <c r="BF461" s="309"/>
      <c r="BG461" s="309"/>
      <c r="BH461" s="309"/>
      <c r="BI461" s="309"/>
      <c r="BJ461" s="309"/>
      <c r="BK461" s="309"/>
      <c r="BL461" s="309"/>
      <c r="BM461" s="309"/>
      <c r="BN461" s="309"/>
      <c r="BO461" s="309"/>
      <c r="BP461" s="309"/>
      <c r="BQ461" s="309"/>
      <c r="BR461" s="309"/>
      <c r="BS461" s="309"/>
      <c r="BT461" s="309"/>
      <c r="BU461" s="309"/>
      <c r="BV461" s="309"/>
      <c r="BW461" s="310"/>
      <c r="BX461" s="310"/>
      <c r="BY461" s="310"/>
      <c r="BZ461" s="310"/>
      <c r="CA461" s="310"/>
      <c r="CB461" s="310"/>
      <c r="CC461" s="310"/>
      <c r="CD461" s="310"/>
      <c r="CE461" s="310"/>
      <c r="CF461" s="310"/>
      <c r="CG461" s="310"/>
      <c r="CH461" s="310"/>
      <c r="CI461" s="310"/>
      <c r="CJ461" s="310"/>
      <c r="CK461" s="310"/>
      <c r="CL461" s="310"/>
      <c r="CM461" s="310"/>
      <c r="CN461" s="310"/>
      <c r="CO461" s="310"/>
      <c r="CP461" s="310"/>
      <c r="CQ461" s="310"/>
      <c r="CR461" s="310"/>
      <c r="CS461" s="310"/>
      <c r="CT461" s="310"/>
      <c r="CU461" s="310"/>
      <c r="CV461" s="310"/>
      <c r="CW461" s="310"/>
      <c r="CX461" s="310"/>
      <c r="CY461" s="310"/>
      <c r="CZ461" s="310"/>
    </row>
    <row r="462" s="314" customFormat="true" ht="25.15" customHeight="true" x14ac:dyDescent="0.2">
      <c r="C462" s="843" t="s">
        <v>239</v>
      </c>
      <c r="D462" s="844"/>
      <c r="E462" s="516">
        <v>4.1067654998165719E-3</v>
      </c>
      <c r="F462" s="496"/>
      <c r="G462" s="496"/>
      <c r="H462" s="843" t="s">
        <v>258</v>
      </c>
      <c r="I462" s="844"/>
      <c r="J462" s="517">
        <v>-7.6194310757764635E-3</v>
      </c>
      <c r="K462" s="496"/>
      <c r="L462" s="496"/>
      <c r="M462" s="843" t="s">
        <v>221</v>
      </c>
      <c r="N462" s="844"/>
      <c r="O462" s="518">
        <v>1.782112907707117E-2</v>
      </c>
      <c r="P462" s="496"/>
      <c r="Q462" s="496"/>
      <c r="W462" s="307"/>
      <c r="X462" s="307"/>
      <c r="Y462" s="307"/>
      <c r="Z462" s="307"/>
      <c r="AA462" s="307"/>
      <c r="AB462" s="307"/>
      <c r="AC462" s="307"/>
      <c r="AD462" s="307"/>
      <c r="AE462" s="307"/>
      <c r="AF462" s="307"/>
      <c r="AG462" s="307"/>
      <c r="AH462" s="307"/>
      <c r="AI462" s="307"/>
      <c r="AJ462" s="307"/>
      <c r="AK462" s="307"/>
      <c r="AL462" s="307"/>
      <c r="AM462" s="307"/>
      <c r="AN462" s="307"/>
      <c r="AO462" s="307"/>
      <c r="AP462" s="307"/>
      <c r="AQ462" s="307"/>
      <c r="AR462" s="307"/>
      <c r="AS462" s="307"/>
      <c r="AT462" s="307"/>
      <c r="AU462" s="307"/>
      <c r="AV462" s="307"/>
      <c r="AW462" s="307"/>
      <c r="AX462" s="307"/>
      <c r="AY462" s="307"/>
      <c r="AZ462" s="307"/>
      <c r="BA462" s="309"/>
      <c r="BB462" s="359"/>
      <c r="BC462" s="309"/>
      <c r="BD462" s="309"/>
      <c r="BE462" s="309"/>
      <c r="BF462" s="309"/>
      <c r="BG462" s="309"/>
      <c r="BH462" s="309"/>
      <c r="BI462" s="309"/>
      <c r="BJ462" s="309"/>
      <c r="BK462" s="309"/>
      <c r="BL462" s="309"/>
      <c r="BM462" s="309"/>
      <c r="BN462" s="309"/>
      <c r="BO462" s="309"/>
      <c r="BP462" s="309"/>
      <c r="BQ462" s="309"/>
      <c r="BR462" s="309"/>
      <c r="BS462" s="309"/>
      <c r="BT462" s="309"/>
      <c r="BU462" s="309"/>
      <c r="BV462" s="309"/>
      <c r="BW462" s="310"/>
      <c r="BX462" s="310"/>
      <c r="BY462" s="310"/>
      <c r="BZ462" s="310"/>
      <c r="CA462" s="310"/>
      <c r="CB462" s="310"/>
      <c r="CC462" s="310"/>
      <c r="CD462" s="310"/>
      <c r="CE462" s="310"/>
      <c r="CF462" s="310"/>
      <c r="CG462" s="310"/>
      <c r="CH462" s="310"/>
      <c r="CI462" s="310"/>
      <c r="CJ462" s="310"/>
      <c r="CK462" s="310"/>
      <c r="CL462" s="310"/>
      <c r="CM462" s="310"/>
      <c r="CN462" s="310"/>
      <c r="CO462" s="310"/>
      <c r="CP462" s="310"/>
      <c r="CQ462" s="310"/>
      <c r="CR462" s="310"/>
      <c r="CS462" s="310"/>
      <c r="CT462" s="310"/>
      <c r="CU462" s="310"/>
      <c r="CV462" s="310"/>
      <c r="CW462" s="310"/>
      <c r="CX462" s="310"/>
      <c r="CY462" s="310"/>
      <c r="CZ462" s="310"/>
    </row>
    <row r="463" s="314" customFormat="true" ht="25.15" customHeight="true" x14ac:dyDescent="0.2">
      <c r="C463" s="843" t="s">
        <v>264</v>
      </c>
      <c r="D463" s="844"/>
      <c r="E463" s="516">
        <v>3.8241875266987152E-3</v>
      </c>
      <c r="F463" s="496"/>
      <c r="G463" s="496"/>
      <c r="H463" s="843" t="s">
        <v>262</v>
      </c>
      <c r="I463" s="844"/>
      <c r="J463" s="517">
        <v>6.028132599359446E-3</v>
      </c>
      <c r="K463" s="496"/>
      <c r="L463" s="496"/>
      <c r="M463" s="843" t="s">
        <v>252</v>
      </c>
      <c r="N463" s="844"/>
      <c r="O463" s="518">
        <v>1.7703908889534669E-2</v>
      </c>
      <c r="P463" s="496"/>
      <c r="Q463" s="496"/>
      <c r="W463" s="307"/>
      <c r="X463" s="307"/>
      <c r="Y463" s="307"/>
      <c r="Z463" s="307"/>
      <c r="AA463" s="307"/>
      <c r="AB463" s="307"/>
      <c r="AC463" s="307"/>
      <c r="AD463" s="307"/>
      <c r="AE463" s="307"/>
      <c r="AF463" s="307"/>
      <c r="AG463" s="307"/>
      <c r="AH463" s="307"/>
      <c r="AI463" s="307"/>
      <c r="AJ463" s="307"/>
      <c r="AK463" s="307"/>
      <c r="AL463" s="307"/>
      <c r="AM463" s="307"/>
      <c r="AN463" s="307"/>
      <c r="AO463" s="307"/>
      <c r="AP463" s="307"/>
      <c r="AQ463" s="307"/>
      <c r="AR463" s="307"/>
      <c r="AS463" s="307"/>
      <c r="AT463" s="307"/>
      <c r="AU463" s="307"/>
      <c r="AV463" s="307"/>
      <c r="AW463" s="307"/>
      <c r="AX463" s="307"/>
      <c r="AY463" s="307"/>
      <c r="AZ463" s="307"/>
      <c r="BA463" s="309"/>
      <c r="BB463" s="359"/>
      <c r="BC463" s="309"/>
      <c r="BD463" s="309"/>
      <c r="BE463" s="309"/>
      <c r="BF463" s="309"/>
      <c r="BG463" s="309"/>
      <c r="BH463" s="309"/>
      <c r="BI463" s="309"/>
      <c r="BJ463" s="309"/>
      <c r="BK463" s="309"/>
      <c r="BL463" s="309"/>
      <c r="BM463" s="309"/>
      <c r="BN463" s="309"/>
      <c r="BO463" s="309"/>
      <c r="BP463" s="309"/>
      <c r="BQ463" s="309"/>
      <c r="BR463" s="309"/>
      <c r="BS463" s="309"/>
      <c r="BT463" s="309"/>
      <c r="BU463" s="309"/>
      <c r="BV463" s="309"/>
      <c r="BW463" s="310"/>
      <c r="BX463" s="310"/>
      <c r="BY463" s="310"/>
      <c r="BZ463" s="310"/>
      <c r="CA463" s="310"/>
      <c r="CB463" s="310"/>
      <c r="CC463" s="310"/>
      <c r="CD463" s="310"/>
      <c r="CE463" s="310"/>
      <c r="CF463" s="310"/>
      <c r="CG463" s="310"/>
      <c r="CH463" s="310"/>
      <c r="CI463" s="310"/>
      <c r="CJ463" s="310"/>
      <c r="CK463" s="310"/>
      <c r="CL463" s="310"/>
      <c r="CM463" s="310"/>
      <c r="CN463" s="310"/>
      <c r="CO463" s="310"/>
      <c r="CP463" s="310"/>
      <c r="CQ463" s="310"/>
      <c r="CR463" s="310"/>
      <c r="CS463" s="310"/>
      <c r="CT463" s="310"/>
      <c r="CU463" s="310"/>
      <c r="CV463" s="310"/>
      <c r="CW463" s="310"/>
      <c r="CX463" s="310"/>
      <c r="CY463" s="310"/>
      <c r="CZ463" s="310"/>
    </row>
    <row r="464" s="314" customFormat="true" ht="25.15" customHeight="true" x14ac:dyDescent="0.2">
      <c r="C464" s="843" t="s">
        <v>259</v>
      </c>
      <c r="D464" s="844"/>
      <c r="E464" s="516">
        <v>-3.2955813300663364E-3</v>
      </c>
      <c r="F464" s="496"/>
      <c r="G464" s="496"/>
      <c r="H464" s="843" t="s">
        <v>222</v>
      </c>
      <c r="I464" s="844"/>
      <c r="J464" s="517">
        <v>5.9866123515148178E-3</v>
      </c>
      <c r="K464" s="496"/>
      <c r="L464" s="496"/>
      <c r="M464" s="843" t="s">
        <v>228</v>
      </c>
      <c r="N464" s="844"/>
      <c r="O464" s="518">
        <v>1.7479212909592406E-2</v>
      </c>
      <c r="P464" s="496"/>
      <c r="Q464" s="496"/>
      <c r="W464" s="307"/>
      <c r="X464" s="307"/>
      <c r="Y464" s="307"/>
      <c r="Z464" s="307"/>
      <c r="AA464" s="307"/>
      <c r="AB464" s="307"/>
      <c r="AC464" s="307"/>
      <c r="AD464" s="307"/>
      <c r="AE464" s="307"/>
      <c r="AF464" s="307"/>
      <c r="AG464" s="307"/>
      <c r="AH464" s="307"/>
      <c r="AI464" s="307"/>
      <c r="AJ464" s="307"/>
      <c r="AK464" s="307"/>
      <c r="AL464" s="307"/>
      <c r="AM464" s="307"/>
      <c r="AN464" s="307"/>
      <c r="AO464" s="307"/>
      <c r="AP464" s="307"/>
      <c r="AQ464" s="307"/>
      <c r="AR464" s="307"/>
      <c r="AS464" s="307"/>
      <c r="AT464" s="307"/>
      <c r="AU464" s="307"/>
      <c r="AV464" s="307"/>
      <c r="AW464" s="307"/>
      <c r="AX464" s="307"/>
      <c r="AY464" s="307"/>
      <c r="AZ464" s="307"/>
      <c r="BA464" s="309"/>
      <c r="BB464" s="359"/>
      <c r="BC464" s="309"/>
      <c r="BD464" s="309"/>
      <c r="BE464" s="309"/>
      <c r="BF464" s="309"/>
      <c r="BG464" s="309"/>
      <c r="BH464" s="309"/>
      <c r="BI464" s="309"/>
      <c r="BJ464" s="309"/>
      <c r="BK464" s="309"/>
      <c r="BL464" s="309"/>
      <c r="BM464" s="309"/>
      <c r="BN464" s="309"/>
      <c r="BO464" s="309"/>
      <c r="BP464" s="309"/>
      <c r="BQ464" s="309"/>
      <c r="BR464" s="309"/>
      <c r="BS464" s="309"/>
      <c r="BT464" s="309"/>
      <c r="BU464" s="309"/>
      <c r="BV464" s="309"/>
      <c r="BW464" s="310"/>
      <c r="BX464" s="310"/>
      <c r="BY464" s="310"/>
      <c r="BZ464" s="310"/>
      <c r="CA464" s="310"/>
      <c r="CB464" s="310"/>
      <c r="CC464" s="310"/>
      <c r="CD464" s="310"/>
      <c r="CE464" s="310"/>
      <c r="CF464" s="310"/>
      <c r="CG464" s="310"/>
      <c r="CH464" s="310"/>
      <c r="CI464" s="310"/>
      <c r="CJ464" s="310"/>
      <c r="CK464" s="310"/>
      <c r="CL464" s="310"/>
      <c r="CM464" s="310"/>
      <c r="CN464" s="310"/>
      <c r="CO464" s="310"/>
      <c r="CP464" s="310"/>
      <c r="CQ464" s="310"/>
      <c r="CR464" s="310"/>
      <c r="CS464" s="310"/>
      <c r="CT464" s="310"/>
      <c r="CU464" s="310"/>
      <c r="CV464" s="310"/>
      <c r="CW464" s="310"/>
      <c r="CX464" s="310"/>
      <c r="CY464" s="310"/>
      <c r="CZ464" s="310"/>
    </row>
    <row r="465" s="314" customFormat="true" ht="25.15" customHeight="true" x14ac:dyDescent="0.2">
      <c r="C465" s="843" t="s">
        <v>255</v>
      </c>
      <c r="D465" s="844"/>
      <c r="E465" s="516">
        <v>-2.5795782251008328E-3</v>
      </c>
      <c r="F465" s="496"/>
      <c r="G465" s="496"/>
      <c r="H465" s="843" t="s">
        <v>233</v>
      </c>
      <c r="I465" s="844"/>
      <c r="J465" s="519">
        <v>-5.796028158292727E-3</v>
      </c>
      <c r="K465" s="496"/>
      <c r="L465" s="496"/>
      <c r="M465" s="843" t="s">
        <v>262</v>
      </c>
      <c r="N465" s="844"/>
      <c r="O465" s="518">
        <v>-1.408357935708265E-2</v>
      </c>
      <c r="P465" s="496"/>
      <c r="Q465" s="496"/>
      <c r="W465" s="307"/>
      <c r="X465" s="307"/>
      <c r="Y465" s="307"/>
      <c r="Z465" s="307"/>
      <c r="AA465" s="307"/>
      <c r="AB465" s="307"/>
      <c r="AC465" s="307"/>
      <c r="AD465" s="307"/>
      <c r="AE465" s="307"/>
      <c r="AF465" s="307"/>
      <c r="AG465" s="307"/>
      <c r="AH465" s="307"/>
      <c r="AI465" s="307"/>
      <c r="AJ465" s="307"/>
      <c r="AK465" s="307"/>
      <c r="AL465" s="307"/>
      <c r="AM465" s="307"/>
      <c r="AN465" s="307"/>
      <c r="AO465" s="307"/>
      <c r="AP465" s="307"/>
      <c r="AQ465" s="307"/>
      <c r="AR465" s="307"/>
      <c r="AS465" s="307"/>
      <c r="AT465" s="307"/>
      <c r="AU465" s="307"/>
      <c r="AV465" s="307"/>
      <c r="AW465" s="307"/>
      <c r="AX465" s="307"/>
      <c r="AY465" s="307"/>
      <c r="AZ465" s="307"/>
      <c r="BA465" s="309"/>
      <c r="BB465" s="359"/>
      <c r="BC465" s="309"/>
      <c r="BD465" s="309"/>
      <c r="BE465" s="309"/>
      <c r="BF465" s="309"/>
      <c r="BG465" s="309"/>
      <c r="BH465" s="309"/>
      <c r="BI465" s="309"/>
      <c r="BJ465" s="309"/>
      <c r="BK465" s="309"/>
      <c r="BL465" s="309"/>
      <c r="BM465" s="309"/>
      <c r="BN465" s="309"/>
      <c r="BO465" s="309"/>
      <c r="BP465" s="309"/>
      <c r="BQ465" s="309"/>
      <c r="BR465" s="309"/>
      <c r="BS465" s="309"/>
      <c r="BT465" s="309"/>
      <c r="BU465" s="309"/>
      <c r="BV465" s="309"/>
      <c r="BW465" s="310"/>
      <c r="BX465" s="310"/>
      <c r="BY465" s="310"/>
      <c r="BZ465" s="310"/>
      <c r="CA465" s="310"/>
      <c r="CB465" s="310"/>
      <c r="CC465" s="310"/>
      <c r="CD465" s="310"/>
      <c r="CE465" s="310"/>
      <c r="CF465" s="310"/>
      <c r="CG465" s="310"/>
      <c r="CH465" s="310"/>
      <c r="CI465" s="310"/>
      <c r="CJ465" s="310"/>
      <c r="CK465" s="310"/>
      <c r="CL465" s="310"/>
      <c r="CM465" s="310"/>
      <c r="CN465" s="310"/>
      <c r="CO465" s="310"/>
      <c r="CP465" s="310"/>
      <c r="CQ465" s="310"/>
      <c r="CR465" s="310"/>
      <c r="CS465" s="310"/>
      <c r="CT465" s="310"/>
      <c r="CU465" s="310"/>
      <c r="CV465" s="310"/>
      <c r="CW465" s="310"/>
      <c r="CX465" s="310"/>
      <c r="CY465" s="310"/>
      <c r="CZ465" s="310"/>
    </row>
    <row r="466" s="314" customFormat="true" ht="25.15" customHeight="true" x14ac:dyDescent="0.2">
      <c r="C466" s="843" t="s">
        <v>265</v>
      </c>
      <c r="D466" s="844"/>
      <c r="E466" s="516">
        <v>-1.6019966752710074E-3</v>
      </c>
      <c r="F466" s="496"/>
      <c r="G466" s="496"/>
      <c r="H466" s="852"/>
      <c r="I466" s="844"/>
      <c r="J466" s="512"/>
      <c r="K466" s="496"/>
      <c r="L466" s="496"/>
      <c r="M466" s="843" t="s">
        <v>266</v>
      </c>
      <c r="N466" s="844"/>
      <c r="O466" s="518">
        <v>1.1530558426225627E-2</v>
      </c>
      <c r="P466" s="496"/>
      <c r="Q466" s="496"/>
      <c r="W466" s="307"/>
      <c r="X466" s="307"/>
      <c r="Y466" s="307"/>
      <c r="Z466" s="307"/>
      <c r="AA466" s="307"/>
      <c r="AB466" s="307"/>
      <c r="AC466" s="307"/>
      <c r="AD466" s="307"/>
      <c r="AE466" s="307"/>
      <c r="AF466" s="307"/>
      <c r="AG466" s="307"/>
      <c r="AH466" s="307"/>
      <c r="AI466" s="307"/>
      <c r="AJ466" s="307"/>
      <c r="AK466" s="307"/>
      <c r="AL466" s="307"/>
      <c r="AM466" s="307"/>
      <c r="AN466" s="307"/>
      <c r="AO466" s="307"/>
      <c r="AP466" s="307"/>
      <c r="AQ466" s="307"/>
      <c r="AR466" s="307"/>
      <c r="AS466" s="307"/>
      <c r="AT466" s="307"/>
      <c r="AU466" s="307"/>
      <c r="AV466" s="307"/>
      <c r="AW466" s="307"/>
      <c r="AX466" s="307"/>
      <c r="AY466" s="307"/>
      <c r="AZ466" s="307"/>
      <c r="BA466" s="309"/>
      <c r="BB466" s="359"/>
      <c r="BC466" s="309"/>
      <c r="BD466" s="309"/>
      <c r="BE466" s="309"/>
      <c r="BF466" s="309"/>
      <c r="BG466" s="309"/>
      <c r="BH466" s="309"/>
      <c r="BI466" s="309"/>
      <c r="BJ466" s="309"/>
      <c r="BK466" s="309"/>
      <c r="BL466" s="309"/>
      <c r="BM466" s="309"/>
      <c r="BN466" s="309"/>
      <c r="BO466" s="309"/>
      <c r="BP466" s="309"/>
      <c r="BQ466" s="309"/>
      <c r="BR466" s="309"/>
      <c r="BS466" s="309"/>
      <c r="BT466" s="309"/>
      <c r="BU466" s="309"/>
      <c r="BV466" s="309"/>
      <c r="BW466" s="310"/>
      <c r="BX466" s="310"/>
      <c r="BY466" s="310"/>
      <c r="BZ466" s="310"/>
      <c r="CA466" s="310"/>
      <c r="CB466" s="310"/>
      <c r="CC466" s="310"/>
      <c r="CD466" s="310"/>
      <c r="CE466" s="310"/>
      <c r="CF466" s="310"/>
      <c r="CG466" s="310"/>
      <c r="CH466" s="310"/>
      <c r="CI466" s="310"/>
      <c r="CJ466" s="310"/>
      <c r="CK466" s="310"/>
      <c r="CL466" s="310"/>
      <c r="CM466" s="310"/>
      <c r="CN466" s="310"/>
      <c r="CO466" s="310"/>
      <c r="CP466" s="310"/>
      <c r="CQ466" s="310"/>
      <c r="CR466" s="310"/>
      <c r="CS466" s="310"/>
      <c r="CT466" s="310"/>
      <c r="CU466" s="310"/>
      <c r="CV466" s="310"/>
      <c r="CW466" s="310"/>
      <c r="CX466" s="310"/>
      <c r="CY466" s="310"/>
      <c r="CZ466" s="310"/>
    </row>
    <row r="467" s="314" customFormat="true" ht="25.15" customHeight="true" x14ac:dyDescent="0.2">
      <c r="C467" s="843" t="s">
        <v>260</v>
      </c>
      <c r="D467" s="844"/>
      <c r="E467" s="516">
        <v>1.0494824213639837E-3</v>
      </c>
      <c r="F467" s="496"/>
      <c r="G467" s="496"/>
      <c r="H467" s="852"/>
      <c r="I467" s="844"/>
      <c r="J467" s="512"/>
      <c r="K467" s="496"/>
      <c r="L467" s="496"/>
      <c r="M467" s="843" t="s">
        <v>243</v>
      </c>
      <c r="N467" s="844"/>
      <c r="O467" s="518">
        <v>1.1468546844504889E-2</v>
      </c>
      <c r="P467" s="496"/>
      <c r="Q467" s="496"/>
      <c r="W467" s="307"/>
      <c r="X467" s="307"/>
      <c r="Y467" s="307"/>
      <c r="Z467" s="307"/>
      <c r="AA467" s="307"/>
      <c r="AB467" s="307"/>
      <c r="AC467" s="307"/>
      <c r="AD467" s="307"/>
      <c r="AE467" s="307"/>
      <c r="AF467" s="307"/>
      <c r="AG467" s="307"/>
      <c r="AH467" s="307"/>
      <c r="AI467" s="307"/>
      <c r="AJ467" s="307"/>
      <c r="AK467" s="307"/>
      <c r="AL467" s="307"/>
      <c r="AM467" s="307"/>
      <c r="AN467" s="307"/>
      <c r="AO467" s="307"/>
      <c r="AP467" s="307"/>
      <c r="AQ467" s="307"/>
      <c r="AR467" s="307"/>
      <c r="AS467" s="307"/>
      <c r="AT467" s="307"/>
      <c r="AU467" s="307"/>
      <c r="AV467" s="307"/>
      <c r="AW467" s="307"/>
      <c r="AX467" s="307"/>
      <c r="AY467" s="307"/>
      <c r="AZ467" s="307"/>
      <c r="BA467" s="309"/>
      <c r="BB467" s="359"/>
      <c r="BC467" s="309"/>
      <c r="BD467" s="309"/>
      <c r="BE467" s="309"/>
      <c r="BF467" s="309"/>
      <c r="BG467" s="309"/>
      <c r="BH467" s="309"/>
      <c r="BI467" s="309"/>
      <c r="BJ467" s="309"/>
      <c r="BK467" s="309"/>
      <c r="BL467" s="309"/>
      <c r="BM467" s="309"/>
      <c r="BN467" s="309"/>
      <c r="BO467" s="309"/>
      <c r="BP467" s="309"/>
      <c r="BQ467" s="309"/>
      <c r="BR467" s="309"/>
      <c r="BS467" s="309"/>
      <c r="BT467" s="309"/>
      <c r="BU467" s="309"/>
      <c r="BV467" s="309"/>
      <c r="BW467" s="310"/>
      <c r="BX467" s="310"/>
      <c r="BY467" s="310"/>
      <c r="BZ467" s="310"/>
      <c r="CA467" s="310"/>
      <c r="CB467" s="310"/>
      <c r="CC467" s="310"/>
      <c r="CD467" s="310"/>
      <c r="CE467" s="310"/>
      <c r="CF467" s="310"/>
      <c r="CG467" s="310"/>
      <c r="CH467" s="310"/>
      <c r="CI467" s="310"/>
      <c r="CJ467" s="310"/>
      <c r="CK467" s="310"/>
      <c r="CL467" s="310"/>
      <c r="CM467" s="310"/>
      <c r="CN467" s="310"/>
      <c r="CO467" s="310"/>
      <c r="CP467" s="310"/>
      <c r="CQ467" s="310"/>
      <c r="CR467" s="310"/>
      <c r="CS467" s="310"/>
      <c r="CT467" s="310"/>
      <c r="CU467" s="310"/>
      <c r="CV467" s="310"/>
      <c r="CW467" s="310"/>
      <c r="CX467" s="310"/>
      <c r="CY467" s="310"/>
      <c r="CZ467" s="310"/>
    </row>
    <row r="468" s="314" customFormat="true" ht="25.15" customHeight="true" x14ac:dyDescent="0.2">
      <c r="C468" s="843" t="s">
        <v>266</v>
      </c>
      <c r="D468" s="844"/>
      <c r="E468" s="520">
        <v>1.0695124312793919E-4</v>
      </c>
      <c r="F468" s="496"/>
      <c r="G468" s="496"/>
      <c r="H468" s="852"/>
      <c r="I468" s="844"/>
      <c r="J468" s="496"/>
      <c r="K468" s="496"/>
      <c r="L468" s="496"/>
      <c r="M468" s="843" t="s">
        <v>254</v>
      </c>
      <c r="N468" s="844"/>
      <c r="O468" s="518">
        <v>-1.1210925720644884E-2</v>
      </c>
      <c r="P468" s="496"/>
      <c r="Q468" s="496"/>
      <c r="W468" s="307"/>
      <c r="X468" s="307"/>
      <c r="Y468" s="307"/>
      <c r="Z468" s="307"/>
      <c r="AA468" s="307"/>
      <c r="AB468" s="307"/>
      <c r="AC468" s="307"/>
      <c r="AD468" s="307"/>
      <c r="AE468" s="307"/>
      <c r="AF468" s="307"/>
      <c r="AG468" s="307"/>
      <c r="AH468" s="307"/>
      <c r="AI468" s="307"/>
      <c r="AJ468" s="307"/>
      <c r="AK468" s="307"/>
      <c r="AL468" s="307"/>
      <c r="AM468" s="307"/>
      <c r="AN468" s="307"/>
      <c r="AO468" s="307"/>
      <c r="AP468" s="307"/>
      <c r="AQ468" s="307"/>
      <c r="AR468" s="307"/>
      <c r="AS468" s="307"/>
      <c r="AT468" s="307"/>
      <c r="AU468" s="307"/>
      <c r="AV468" s="307"/>
      <c r="AW468" s="307"/>
      <c r="AX468" s="307"/>
      <c r="AY468" s="307"/>
      <c r="AZ468" s="307"/>
      <c r="BA468" s="309"/>
      <c r="BB468" s="359"/>
      <c r="BC468" s="309"/>
      <c r="BD468" s="309"/>
      <c r="BE468" s="309"/>
      <c r="BF468" s="309"/>
      <c r="BG468" s="309"/>
      <c r="BH468" s="309"/>
      <c r="BI468" s="309"/>
      <c r="BJ468" s="309"/>
      <c r="BK468" s="309"/>
      <c r="BL468" s="309"/>
      <c r="BM468" s="309"/>
      <c r="BN468" s="309"/>
      <c r="BO468" s="309"/>
      <c r="BP468" s="309"/>
      <c r="BQ468" s="309"/>
      <c r="BR468" s="309"/>
      <c r="BS468" s="309"/>
      <c r="BT468" s="309"/>
      <c r="BU468" s="309"/>
      <c r="BV468" s="309"/>
      <c r="BW468" s="310"/>
      <c r="BX468" s="310"/>
      <c r="BY468" s="310"/>
      <c r="BZ468" s="310"/>
      <c r="CA468" s="310"/>
      <c r="CB468" s="310"/>
      <c r="CC468" s="310"/>
      <c r="CD468" s="310"/>
      <c r="CE468" s="310"/>
      <c r="CF468" s="310"/>
      <c r="CG468" s="310"/>
      <c r="CH468" s="310"/>
      <c r="CI468" s="310"/>
      <c r="CJ468" s="310"/>
      <c r="CK468" s="310"/>
      <c r="CL468" s="310"/>
      <c r="CM468" s="310"/>
      <c r="CN468" s="310"/>
      <c r="CO468" s="310"/>
      <c r="CP468" s="310"/>
      <c r="CQ468" s="310"/>
      <c r="CR468" s="310"/>
      <c r="CS468" s="310"/>
      <c r="CT468" s="310"/>
      <c r="CU468" s="310"/>
      <c r="CV468" s="310"/>
      <c r="CW468" s="310"/>
      <c r="CX468" s="310"/>
      <c r="CY468" s="310"/>
      <c r="CZ468" s="310"/>
    </row>
    <row r="469" s="314" customFormat="true" ht="25.15" customHeight="true" x14ac:dyDescent="0.2">
      <c r="C469" s="852"/>
      <c r="D469" s="844"/>
      <c r="E469" s="512"/>
      <c r="F469" s="496"/>
      <c r="G469" s="496"/>
      <c r="H469" s="853" t="s">
        <v>267</v>
      </c>
      <c r="I469" s="844"/>
      <c r="J469" s="844"/>
      <c r="K469" s="496"/>
      <c r="L469" s="496"/>
      <c r="M469" s="843" t="s">
        <v>251</v>
      </c>
      <c r="N469" s="844"/>
      <c r="O469" s="518">
        <v>-9.6430522601223586E-3</v>
      </c>
      <c r="P469" s="496"/>
      <c r="Q469" s="496"/>
      <c r="W469" s="307"/>
      <c r="X469" s="307"/>
      <c r="Y469" s="307"/>
      <c r="Z469" s="307"/>
      <c r="AA469" s="307"/>
      <c r="AB469" s="307"/>
      <c r="AC469" s="307"/>
      <c r="AD469" s="307"/>
      <c r="AE469" s="307"/>
      <c r="AF469" s="307"/>
      <c r="AG469" s="307"/>
      <c r="AH469" s="307"/>
      <c r="AI469" s="307"/>
      <c r="AJ469" s="307"/>
      <c r="AK469" s="307"/>
      <c r="AL469" s="307"/>
      <c r="AM469" s="307"/>
      <c r="AN469" s="307"/>
      <c r="AO469" s="307"/>
      <c r="AP469" s="307"/>
      <c r="AQ469" s="307"/>
      <c r="AR469" s="307"/>
      <c r="AS469" s="307"/>
      <c r="AT469" s="307"/>
      <c r="AU469" s="307"/>
      <c r="AV469" s="307"/>
      <c r="AW469" s="307"/>
      <c r="AX469" s="307"/>
      <c r="AY469" s="307"/>
      <c r="AZ469" s="307"/>
      <c r="BA469" s="309"/>
      <c r="BB469" s="359"/>
      <c r="BC469" s="309"/>
      <c r="BD469" s="309"/>
      <c r="BE469" s="309"/>
      <c r="BF469" s="309"/>
      <c r="BG469" s="309"/>
      <c r="BH469" s="309"/>
      <c r="BI469" s="309"/>
      <c r="BJ469" s="309"/>
      <c r="BK469" s="309"/>
      <c r="BL469" s="309"/>
      <c r="BM469" s="309"/>
      <c r="BN469" s="309"/>
      <c r="BO469" s="309"/>
      <c r="BP469" s="309"/>
      <c r="BQ469" s="309"/>
      <c r="BR469" s="309"/>
      <c r="BS469" s="309"/>
      <c r="BT469" s="309"/>
      <c r="BU469" s="309"/>
      <c r="BV469" s="309"/>
      <c r="BW469" s="310"/>
      <c r="BX469" s="310"/>
      <c r="BY469" s="310"/>
      <c r="BZ469" s="310"/>
      <c r="CA469" s="310"/>
      <c r="CB469" s="310"/>
      <c r="CC469" s="310"/>
      <c r="CD469" s="310"/>
      <c r="CE469" s="310"/>
      <c r="CF469" s="310"/>
      <c r="CG469" s="310"/>
      <c r="CH469" s="310"/>
      <c r="CI469" s="310"/>
      <c r="CJ469" s="310"/>
      <c r="CK469" s="310"/>
      <c r="CL469" s="310"/>
      <c r="CM469" s="310"/>
      <c r="CN469" s="310"/>
      <c r="CO469" s="310"/>
      <c r="CP469" s="310"/>
      <c r="CQ469" s="310"/>
      <c r="CR469" s="310"/>
      <c r="CS469" s="310"/>
      <c r="CT469" s="310"/>
      <c r="CU469" s="310"/>
      <c r="CV469" s="310"/>
      <c r="CW469" s="310"/>
      <c r="CX469" s="310"/>
      <c r="CY469" s="310"/>
      <c r="CZ469" s="310"/>
    </row>
    <row r="470" s="314" customFormat="true" ht="25.15" customHeight="true" x14ac:dyDescent="0.2">
      <c r="C470" s="852"/>
      <c r="D470" s="844"/>
      <c r="E470" s="512"/>
      <c r="F470" s="496"/>
      <c r="G470" s="496"/>
      <c r="H470" s="852"/>
      <c r="I470" s="844"/>
      <c r="J470" s="497" t="s">
        <v>268</v>
      </c>
      <c r="K470" s="496"/>
      <c r="L470" s="496"/>
      <c r="M470" s="843" t="s">
        <v>261</v>
      </c>
      <c r="N470" s="844"/>
      <c r="O470" s="518">
        <v>-9.1869849508948408E-3</v>
      </c>
      <c r="P470" s="496"/>
      <c r="Q470" s="496"/>
      <c r="W470" s="307"/>
      <c r="X470" s="307"/>
      <c r="Y470" s="307"/>
      <c r="Z470" s="307"/>
      <c r="AA470" s="307"/>
      <c r="AB470" s="307"/>
      <c r="AC470" s="307"/>
      <c r="AD470" s="307"/>
      <c r="AE470" s="307"/>
      <c r="AF470" s="307"/>
      <c r="AG470" s="307"/>
      <c r="AH470" s="307"/>
      <c r="AI470" s="307"/>
      <c r="AJ470" s="307"/>
      <c r="AK470" s="307"/>
      <c r="AL470" s="307"/>
      <c r="AM470" s="307"/>
      <c r="AN470" s="307"/>
      <c r="AO470" s="307"/>
      <c r="AP470" s="307"/>
      <c r="AQ470" s="307"/>
      <c r="AR470" s="307"/>
      <c r="AS470" s="307"/>
      <c r="AT470" s="307"/>
      <c r="AU470" s="307"/>
      <c r="AV470" s="307"/>
      <c r="AW470" s="307"/>
      <c r="AX470" s="307"/>
      <c r="AY470" s="307"/>
      <c r="AZ470" s="307"/>
      <c r="BA470" s="309"/>
      <c r="BB470" s="359"/>
      <c r="BC470" s="309"/>
      <c r="BD470" s="309"/>
      <c r="BE470" s="309"/>
      <c r="BF470" s="309"/>
      <c r="BG470" s="309"/>
      <c r="BH470" s="309"/>
      <c r="BI470" s="309"/>
      <c r="BJ470" s="309"/>
      <c r="BK470" s="309"/>
      <c r="BL470" s="309"/>
      <c r="BM470" s="309"/>
      <c r="BN470" s="309"/>
      <c r="BO470" s="309"/>
      <c r="BP470" s="309"/>
      <c r="BQ470" s="309"/>
      <c r="BR470" s="309"/>
      <c r="BS470" s="309"/>
      <c r="BT470" s="309"/>
      <c r="BU470" s="309"/>
      <c r="BV470" s="309"/>
      <c r="BW470" s="310"/>
      <c r="BX470" s="310"/>
      <c r="BY470" s="310"/>
      <c r="BZ470" s="310"/>
      <c r="CA470" s="310"/>
      <c r="CB470" s="310"/>
      <c r="CC470" s="310"/>
      <c r="CD470" s="310"/>
      <c r="CE470" s="310"/>
      <c r="CF470" s="310"/>
      <c r="CG470" s="310"/>
      <c r="CH470" s="310"/>
      <c r="CI470" s="310"/>
      <c r="CJ470" s="310"/>
      <c r="CK470" s="310"/>
      <c r="CL470" s="310"/>
      <c r="CM470" s="310"/>
      <c r="CN470" s="310"/>
      <c r="CO470" s="310"/>
      <c r="CP470" s="310"/>
      <c r="CQ470" s="310"/>
      <c r="CR470" s="310"/>
      <c r="CS470" s="310"/>
      <c r="CT470" s="310"/>
      <c r="CU470" s="310"/>
      <c r="CV470" s="310"/>
      <c r="CW470" s="310"/>
      <c r="CX470" s="310"/>
      <c r="CY470" s="310"/>
      <c r="CZ470" s="310"/>
    </row>
    <row r="471" s="314" customFormat="true" ht="25.15" customHeight="true" x14ac:dyDescent="0.2">
      <c r="C471" s="852"/>
      <c r="D471" s="844"/>
      <c r="E471" s="496"/>
      <c r="F471" s="496"/>
      <c r="G471" s="496"/>
      <c r="H471" s="843" t="s">
        <v>239</v>
      </c>
      <c r="I471" s="844"/>
      <c r="J471" s="514">
        <v>8.2719491292004201E-3</v>
      </c>
      <c r="K471" s="496"/>
      <c r="L471" s="496"/>
      <c r="M471" s="843" t="s">
        <v>265</v>
      </c>
      <c r="N471" s="844"/>
      <c r="O471" s="518">
        <v>6.1816267171392941E-3</v>
      </c>
      <c r="P471" s="496"/>
      <c r="Q471" s="496"/>
      <c r="W471" s="307"/>
      <c r="X471" s="307"/>
      <c r="Y471" s="307"/>
      <c r="Z471" s="307"/>
      <c r="AA471" s="307"/>
      <c r="AB471" s="307"/>
      <c r="AC471" s="307"/>
      <c r="AD471" s="307"/>
      <c r="AE471" s="307"/>
      <c r="AF471" s="307"/>
      <c r="AG471" s="307"/>
      <c r="AH471" s="307"/>
      <c r="AI471" s="307"/>
      <c r="AJ471" s="307"/>
      <c r="AK471" s="307"/>
      <c r="AL471" s="307"/>
      <c r="AM471" s="307"/>
      <c r="AN471" s="307"/>
      <c r="AO471" s="307"/>
      <c r="AP471" s="307"/>
      <c r="AQ471" s="307"/>
      <c r="AR471" s="307"/>
      <c r="AS471" s="307"/>
      <c r="AT471" s="307"/>
      <c r="AU471" s="307"/>
      <c r="AV471" s="307"/>
      <c r="AW471" s="307"/>
      <c r="AX471" s="307"/>
      <c r="AY471" s="307"/>
      <c r="AZ471" s="307"/>
      <c r="BA471" s="309"/>
      <c r="BB471" s="359"/>
      <c r="BC471" s="309"/>
      <c r="BD471" s="309"/>
      <c r="BE471" s="309"/>
      <c r="BF471" s="309"/>
      <c r="BG471" s="309"/>
      <c r="BH471" s="309"/>
      <c r="BI471" s="309"/>
      <c r="BJ471" s="309"/>
      <c r="BK471" s="309"/>
      <c r="BL471" s="309"/>
      <c r="BM471" s="309"/>
      <c r="BN471" s="309"/>
      <c r="BO471" s="309"/>
      <c r="BP471" s="309"/>
      <c r="BQ471" s="309"/>
      <c r="BR471" s="309"/>
      <c r="BS471" s="309"/>
      <c r="BT471" s="309"/>
      <c r="BU471" s="309"/>
      <c r="BV471" s="309"/>
      <c r="BW471" s="310"/>
      <c r="BX471" s="310"/>
      <c r="BY471" s="310"/>
      <c r="BZ471" s="310"/>
      <c r="CA471" s="310"/>
      <c r="CB471" s="310"/>
      <c r="CC471" s="310"/>
      <c r="CD471" s="310"/>
      <c r="CE471" s="310"/>
      <c r="CF471" s="310"/>
      <c r="CG471" s="310"/>
      <c r="CH471" s="310"/>
      <c r="CI471" s="310"/>
      <c r="CJ471" s="310"/>
      <c r="CK471" s="310"/>
      <c r="CL471" s="310"/>
      <c r="CM471" s="310"/>
      <c r="CN471" s="310"/>
      <c r="CO471" s="310"/>
      <c r="CP471" s="310"/>
      <c r="CQ471" s="310"/>
      <c r="CR471" s="310"/>
      <c r="CS471" s="310"/>
      <c r="CT471" s="310"/>
      <c r="CU471" s="310"/>
      <c r="CV471" s="310"/>
      <c r="CW471" s="310"/>
      <c r="CX471" s="310"/>
      <c r="CY471" s="310"/>
      <c r="CZ471" s="310"/>
    </row>
    <row r="472" s="314" customFormat="true" ht="25.15" customHeight="true" x14ac:dyDescent="0.2">
      <c r="C472" s="853" t="s">
        <v>267</v>
      </c>
      <c r="D472" s="844"/>
      <c r="E472" s="844"/>
      <c r="F472" s="496"/>
      <c r="G472" s="496"/>
      <c r="H472" s="843" t="s">
        <v>194</v>
      </c>
      <c r="I472" s="844"/>
      <c r="J472" s="517">
        <v>0.61078354510948085</v>
      </c>
      <c r="K472" s="496"/>
      <c r="L472" s="496"/>
      <c r="M472" s="843" t="s">
        <v>255</v>
      </c>
      <c r="N472" s="844"/>
      <c r="O472" s="518">
        <v>2.7762316459195172E-3</v>
      </c>
      <c r="P472" s="496"/>
      <c r="Q472" s="496"/>
      <c r="W472" s="307"/>
      <c r="X472" s="307"/>
      <c r="Y472" s="307"/>
      <c r="Z472" s="307"/>
      <c r="AA472" s="307"/>
      <c r="AB472" s="307"/>
      <c r="AC472" s="307"/>
      <c r="AD472" s="307"/>
      <c r="AE472" s="307"/>
      <c r="AF472" s="307"/>
      <c r="AG472" s="307"/>
      <c r="AH472" s="307"/>
      <c r="AI472" s="307"/>
      <c r="AJ472" s="307"/>
      <c r="AK472" s="307"/>
      <c r="AL472" s="307"/>
      <c r="AM472" s="307"/>
      <c r="AN472" s="307"/>
      <c r="AO472" s="307"/>
      <c r="AP472" s="307"/>
      <c r="AQ472" s="307"/>
      <c r="AR472" s="307"/>
      <c r="AS472" s="307"/>
      <c r="AT472" s="307"/>
      <c r="AU472" s="307"/>
      <c r="AV472" s="307"/>
      <c r="AW472" s="307"/>
      <c r="AX472" s="307"/>
      <c r="AY472" s="307"/>
      <c r="AZ472" s="307"/>
      <c r="BA472" s="309"/>
      <c r="BB472" s="359"/>
      <c r="BC472" s="309"/>
      <c r="BD472" s="309"/>
      <c r="BE472" s="309"/>
      <c r="BF472" s="309"/>
      <c r="BG472" s="309"/>
      <c r="BH472" s="309"/>
      <c r="BI472" s="309"/>
      <c r="BJ472" s="309"/>
      <c r="BK472" s="309"/>
      <c r="BL472" s="309"/>
      <c r="BM472" s="309"/>
      <c r="BN472" s="309"/>
      <c r="BO472" s="309"/>
      <c r="BP472" s="309"/>
      <c r="BQ472" s="309"/>
      <c r="BR472" s="309"/>
      <c r="BS472" s="309"/>
      <c r="BT472" s="309"/>
      <c r="BU472" s="309"/>
      <c r="BV472" s="309"/>
      <c r="BW472" s="310"/>
      <c r="BX472" s="310"/>
      <c r="BY472" s="310"/>
      <c r="BZ472" s="310"/>
      <c r="CA472" s="310"/>
      <c r="CB472" s="310"/>
      <c r="CC472" s="310"/>
      <c r="CD472" s="310"/>
      <c r="CE472" s="310"/>
      <c r="CF472" s="310"/>
      <c r="CG472" s="310"/>
      <c r="CH472" s="310"/>
      <c r="CI472" s="310"/>
      <c r="CJ472" s="310"/>
      <c r="CK472" s="310"/>
      <c r="CL472" s="310"/>
      <c r="CM472" s="310"/>
      <c r="CN472" s="310"/>
      <c r="CO472" s="310"/>
      <c r="CP472" s="310"/>
      <c r="CQ472" s="310"/>
      <c r="CR472" s="310"/>
      <c r="CS472" s="310"/>
      <c r="CT472" s="310"/>
      <c r="CU472" s="310"/>
      <c r="CV472" s="310"/>
      <c r="CW472" s="310"/>
      <c r="CX472" s="310"/>
      <c r="CY472" s="310"/>
      <c r="CZ472" s="310"/>
    </row>
    <row r="473" s="314" customFormat="true" ht="25.15" customHeight="true" x14ac:dyDescent="0.2">
      <c r="C473" s="852"/>
      <c r="D473" s="844"/>
      <c r="E473" s="498" t="s">
        <v>268</v>
      </c>
      <c r="F473" s="496"/>
      <c r="G473" s="496"/>
      <c r="H473" s="843" t="s">
        <v>244</v>
      </c>
      <c r="I473" s="844"/>
      <c r="J473" s="517">
        <v>6.5110599317861327E-4</v>
      </c>
      <c r="K473" s="496"/>
      <c r="L473" s="496"/>
      <c r="M473" s="843" t="s">
        <v>257</v>
      </c>
      <c r="N473" s="844"/>
      <c r="O473" s="518">
        <v>-2.4657193914826851E-3</v>
      </c>
      <c r="P473" s="496"/>
      <c r="Q473" s="496"/>
      <c r="W473" s="307"/>
      <c r="X473" s="307"/>
      <c r="Y473" s="307"/>
      <c r="Z473" s="307"/>
      <c r="AA473" s="307"/>
      <c r="AB473" s="307"/>
      <c r="AC473" s="307"/>
      <c r="AD473" s="307"/>
      <c r="AE473" s="307"/>
      <c r="AF473" s="307"/>
      <c r="AG473" s="307"/>
      <c r="AH473" s="307"/>
      <c r="AI473" s="307"/>
      <c r="AJ473" s="307"/>
      <c r="AK473" s="307"/>
      <c r="AL473" s="307"/>
      <c r="AM473" s="307"/>
      <c r="AN473" s="307"/>
      <c r="AO473" s="307"/>
      <c r="AP473" s="307"/>
      <c r="AQ473" s="307"/>
      <c r="AR473" s="307"/>
      <c r="AS473" s="307"/>
      <c r="AT473" s="307"/>
      <c r="AU473" s="307"/>
      <c r="AV473" s="307"/>
      <c r="AW473" s="307"/>
      <c r="AX473" s="307"/>
      <c r="AY473" s="307"/>
      <c r="AZ473" s="307"/>
      <c r="BA473" s="309"/>
      <c r="BB473" s="359"/>
      <c r="BC473" s="309"/>
      <c r="BD473" s="309"/>
      <c r="BE473" s="309"/>
      <c r="BF473" s="309"/>
      <c r="BG473" s="309"/>
      <c r="BH473" s="309"/>
      <c r="BI473" s="309"/>
      <c r="BJ473" s="309"/>
      <c r="BK473" s="309"/>
      <c r="BL473" s="309"/>
      <c r="BM473" s="309"/>
      <c r="BN473" s="309"/>
      <c r="BO473" s="309"/>
      <c r="BP473" s="309"/>
      <c r="BQ473" s="309"/>
      <c r="BR473" s="309"/>
      <c r="BS473" s="309"/>
      <c r="BT473" s="309"/>
      <c r="BU473" s="309"/>
      <c r="BV473" s="309"/>
      <c r="BW473" s="310"/>
      <c r="BX473" s="310"/>
      <c r="BY473" s="310"/>
      <c r="BZ473" s="310"/>
      <c r="CA473" s="310"/>
      <c r="CB473" s="310"/>
      <c r="CC473" s="310"/>
      <c r="CD473" s="310"/>
      <c r="CE473" s="310"/>
      <c r="CF473" s="310"/>
      <c r="CG473" s="310"/>
      <c r="CH473" s="310"/>
      <c r="CI473" s="310"/>
      <c r="CJ473" s="310"/>
      <c r="CK473" s="310"/>
      <c r="CL473" s="310"/>
      <c r="CM473" s="310"/>
      <c r="CN473" s="310"/>
      <c r="CO473" s="310"/>
      <c r="CP473" s="310"/>
      <c r="CQ473" s="310"/>
      <c r="CR473" s="310"/>
      <c r="CS473" s="310"/>
      <c r="CT473" s="310"/>
      <c r="CU473" s="310"/>
      <c r="CV473" s="310"/>
      <c r="CW473" s="310"/>
      <c r="CX473" s="310"/>
      <c r="CY473" s="310"/>
      <c r="CZ473" s="310"/>
    </row>
    <row r="474" s="314" customFormat="true" ht="25.15" customHeight="true" x14ac:dyDescent="0.2">
      <c r="C474" s="843" t="s">
        <v>239</v>
      </c>
      <c r="D474" s="844"/>
      <c r="E474" s="521">
        <v>1.6865522870483657E-5</v>
      </c>
      <c r="F474" s="496"/>
      <c r="G474" s="496"/>
      <c r="H474" s="843" t="s">
        <v>243</v>
      </c>
      <c r="I474" s="844"/>
      <c r="J474" s="517">
        <v>3.2865571746498196E-3</v>
      </c>
      <c r="K474" s="496"/>
      <c r="L474" s="496"/>
      <c r="M474" s="843" t="s">
        <v>250</v>
      </c>
      <c r="N474" s="844"/>
      <c r="O474" s="522">
        <v>-1.1000074310528417E-3</v>
      </c>
      <c r="P474" s="496"/>
      <c r="Q474" s="496"/>
      <c r="W474" s="307"/>
      <c r="X474" s="307"/>
      <c r="Y474" s="307"/>
      <c r="Z474" s="307"/>
      <c r="AA474" s="307"/>
      <c r="AB474" s="307"/>
      <c r="AC474" s="307"/>
      <c r="AD474" s="307"/>
      <c r="AE474" s="307"/>
      <c r="AF474" s="307"/>
      <c r="AG474" s="307"/>
      <c r="AH474" s="307"/>
      <c r="AI474" s="307"/>
      <c r="AJ474" s="307"/>
      <c r="AK474" s="307"/>
      <c r="AL474" s="307"/>
      <c r="AM474" s="307"/>
      <c r="AN474" s="307"/>
      <c r="AO474" s="307"/>
      <c r="AP474" s="307"/>
      <c r="AQ474" s="307"/>
      <c r="AR474" s="307"/>
      <c r="AS474" s="307"/>
      <c r="AT474" s="307"/>
      <c r="AU474" s="307"/>
      <c r="AV474" s="307"/>
      <c r="AW474" s="307"/>
      <c r="AX474" s="307"/>
      <c r="AY474" s="307"/>
      <c r="AZ474" s="307"/>
      <c r="BA474" s="309"/>
      <c r="BB474" s="359"/>
      <c r="BC474" s="309"/>
      <c r="BD474" s="309"/>
      <c r="BE474" s="309"/>
      <c r="BF474" s="309"/>
      <c r="BG474" s="309"/>
      <c r="BH474" s="309"/>
      <c r="BI474" s="309"/>
      <c r="BJ474" s="309"/>
      <c r="BK474" s="309"/>
      <c r="BL474" s="309"/>
      <c r="BM474" s="309"/>
      <c r="BN474" s="309"/>
      <c r="BO474" s="309"/>
      <c r="BP474" s="309"/>
      <c r="BQ474" s="309"/>
      <c r="BR474" s="309"/>
      <c r="BS474" s="309"/>
      <c r="BT474" s="309"/>
      <c r="BU474" s="309"/>
      <c r="BV474" s="309"/>
      <c r="BW474" s="310"/>
      <c r="BX474" s="310"/>
      <c r="BY474" s="310"/>
      <c r="BZ474" s="310"/>
      <c r="CA474" s="310"/>
      <c r="CB474" s="310"/>
      <c r="CC474" s="310"/>
      <c r="CD474" s="310"/>
      <c r="CE474" s="310"/>
      <c r="CF474" s="310"/>
      <c r="CG474" s="310"/>
      <c r="CH474" s="310"/>
      <c r="CI474" s="310"/>
      <c r="CJ474" s="310"/>
      <c r="CK474" s="310"/>
      <c r="CL474" s="310"/>
      <c r="CM474" s="310"/>
      <c r="CN474" s="310"/>
      <c r="CO474" s="310"/>
      <c r="CP474" s="310"/>
      <c r="CQ474" s="310"/>
      <c r="CR474" s="310"/>
      <c r="CS474" s="310"/>
      <c r="CT474" s="310"/>
      <c r="CU474" s="310"/>
      <c r="CV474" s="310"/>
      <c r="CW474" s="310"/>
      <c r="CX474" s="310"/>
      <c r="CY474" s="310"/>
      <c r="CZ474" s="310"/>
    </row>
    <row r="475" s="314" customFormat="true" ht="25.15" customHeight="true" x14ac:dyDescent="0.2">
      <c r="C475" s="843" t="s">
        <v>194</v>
      </c>
      <c r="D475" s="844"/>
      <c r="E475" s="516">
        <v>0.58954485596139494</v>
      </c>
      <c r="F475" s="496"/>
      <c r="G475" s="496"/>
      <c r="H475" s="843" t="s">
        <v>214</v>
      </c>
      <c r="I475" s="844"/>
      <c r="J475" s="517">
        <v>5.6665335432155156E-2</v>
      </c>
      <c r="K475" s="496"/>
      <c r="L475" s="496"/>
      <c r="M475" s="852"/>
      <c r="N475" s="844"/>
      <c r="O475" s="512"/>
      <c r="P475" s="496"/>
      <c r="Q475" s="496"/>
      <c r="W475" s="307"/>
      <c r="X475" s="307"/>
      <c r="Y475" s="307"/>
      <c r="Z475" s="307"/>
      <c r="AA475" s="307"/>
      <c r="AB475" s="307"/>
      <c r="AC475" s="307"/>
      <c r="AD475" s="307"/>
      <c r="AE475" s="307"/>
      <c r="AF475" s="307"/>
      <c r="AG475" s="307"/>
      <c r="AH475" s="307"/>
      <c r="AI475" s="307"/>
      <c r="AJ475" s="307"/>
      <c r="AK475" s="307"/>
      <c r="AL475" s="307"/>
      <c r="AM475" s="307"/>
      <c r="AN475" s="307"/>
      <c r="AO475" s="307"/>
      <c r="AP475" s="307"/>
      <c r="AQ475" s="307"/>
      <c r="AR475" s="307"/>
      <c r="AS475" s="307"/>
      <c r="AT475" s="307"/>
      <c r="AU475" s="307"/>
      <c r="AV475" s="307"/>
      <c r="AW475" s="307"/>
      <c r="AX475" s="307"/>
      <c r="AY475" s="307"/>
      <c r="AZ475" s="307"/>
      <c r="BA475" s="309"/>
      <c r="BB475" s="359"/>
      <c r="BC475" s="309"/>
      <c r="BD475" s="309"/>
      <c r="BE475" s="309"/>
      <c r="BF475" s="309"/>
      <c r="BG475" s="309"/>
      <c r="BH475" s="309"/>
      <c r="BI475" s="309"/>
      <c r="BJ475" s="309"/>
      <c r="BK475" s="309"/>
      <c r="BL475" s="309"/>
      <c r="BM475" s="309"/>
      <c r="BN475" s="309"/>
      <c r="BO475" s="309"/>
      <c r="BP475" s="309"/>
      <c r="BQ475" s="309"/>
      <c r="BR475" s="309"/>
      <c r="BS475" s="309"/>
      <c r="BT475" s="309"/>
      <c r="BU475" s="309"/>
      <c r="BV475" s="309"/>
      <c r="BW475" s="310"/>
      <c r="BX475" s="310"/>
      <c r="BY475" s="310"/>
      <c r="BZ475" s="310"/>
      <c r="CA475" s="310"/>
      <c r="CB475" s="310"/>
      <c r="CC475" s="310"/>
      <c r="CD475" s="310"/>
      <c r="CE475" s="310"/>
      <c r="CF475" s="310"/>
      <c r="CG475" s="310"/>
      <c r="CH475" s="310"/>
      <c r="CI475" s="310"/>
      <c r="CJ475" s="310"/>
      <c r="CK475" s="310"/>
      <c r="CL475" s="310"/>
      <c r="CM475" s="310"/>
      <c r="CN475" s="310"/>
      <c r="CO475" s="310"/>
      <c r="CP475" s="310"/>
      <c r="CQ475" s="310"/>
      <c r="CR475" s="310"/>
      <c r="CS475" s="310"/>
      <c r="CT475" s="310"/>
      <c r="CU475" s="310"/>
      <c r="CV475" s="310"/>
      <c r="CW475" s="310"/>
      <c r="CX475" s="310"/>
      <c r="CY475" s="310"/>
      <c r="CZ475" s="310"/>
    </row>
    <row r="476" s="314" customFormat="true" ht="25.15" customHeight="true" x14ac:dyDescent="0.2">
      <c r="C476" s="843" t="s">
        <v>244</v>
      </c>
      <c r="D476" s="844"/>
      <c r="E476" s="523">
        <v>6.113658572358177E-5</v>
      </c>
      <c r="F476" s="496"/>
      <c r="G476" s="496"/>
      <c r="H476" s="843" t="s">
        <v>197</v>
      </c>
      <c r="I476" s="844"/>
      <c r="J476" s="517">
        <v>0.46153793288456479</v>
      </c>
      <c r="K476" s="496"/>
      <c r="L476" s="496"/>
      <c r="M476" s="852"/>
      <c r="N476" s="844"/>
      <c r="O476" s="512"/>
      <c r="P476" s="496"/>
      <c r="Q476" s="496"/>
      <c r="W476" s="307"/>
      <c r="X476" s="307"/>
      <c r="Y476" s="307"/>
      <c r="Z476" s="307"/>
      <c r="AA476" s="307"/>
      <c r="AB476" s="307"/>
      <c r="AC476" s="307"/>
      <c r="AD476" s="307"/>
      <c r="AE476" s="307"/>
      <c r="AF476" s="307"/>
      <c r="AG476" s="307"/>
      <c r="AH476" s="307"/>
      <c r="AI476" s="307"/>
      <c r="AJ476" s="307"/>
      <c r="AK476" s="307"/>
      <c r="AL476" s="307"/>
      <c r="AM476" s="307"/>
      <c r="AN476" s="307"/>
      <c r="AO476" s="307"/>
      <c r="AP476" s="307"/>
      <c r="AQ476" s="307"/>
      <c r="AR476" s="307"/>
      <c r="AS476" s="307"/>
      <c r="AT476" s="307"/>
      <c r="AU476" s="307"/>
      <c r="AV476" s="307"/>
      <c r="AW476" s="307"/>
      <c r="AX476" s="307"/>
      <c r="AY476" s="307"/>
      <c r="AZ476" s="307"/>
      <c r="BA476" s="309"/>
      <c r="BB476" s="359"/>
      <c r="BC476" s="309"/>
      <c r="BD476" s="309"/>
      <c r="BE476" s="309"/>
      <c r="BF476" s="309"/>
      <c r="BG476" s="309"/>
      <c r="BH476" s="309"/>
      <c r="BI476" s="309"/>
      <c r="BJ476" s="309"/>
      <c r="BK476" s="309"/>
      <c r="BL476" s="309"/>
      <c r="BM476" s="309"/>
      <c r="BN476" s="309"/>
      <c r="BO476" s="309"/>
      <c r="BP476" s="309"/>
      <c r="BQ476" s="309"/>
      <c r="BR476" s="309"/>
      <c r="BS476" s="309"/>
      <c r="BT476" s="309"/>
      <c r="BU476" s="309"/>
      <c r="BV476" s="309"/>
      <c r="BW476" s="310"/>
      <c r="BX476" s="310"/>
      <c r="BY476" s="310"/>
      <c r="BZ476" s="310"/>
      <c r="CA476" s="310"/>
      <c r="CB476" s="310"/>
      <c r="CC476" s="310"/>
      <c r="CD476" s="310"/>
      <c r="CE476" s="310"/>
      <c r="CF476" s="310"/>
      <c r="CG476" s="310"/>
      <c r="CH476" s="310"/>
      <c r="CI476" s="310"/>
      <c r="CJ476" s="310"/>
      <c r="CK476" s="310"/>
      <c r="CL476" s="310"/>
      <c r="CM476" s="310"/>
      <c r="CN476" s="310"/>
      <c r="CO476" s="310"/>
      <c r="CP476" s="310"/>
      <c r="CQ476" s="310"/>
      <c r="CR476" s="310"/>
      <c r="CS476" s="310"/>
      <c r="CT476" s="310"/>
      <c r="CU476" s="310"/>
      <c r="CV476" s="310"/>
      <c r="CW476" s="310"/>
      <c r="CX476" s="310"/>
      <c r="CY476" s="310"/>
      <c r="CZ476" s="310"/>
    </row>
    <row r="477" s="314" customFormat="true" ht="25.15" customHeight="true" x14ac:dyDescent="0.2">
      <c r="C477" s="843" t="s">
        <v>265</v>
      </c>
      <c r="D477" s="844"/>
      <c r="E477" s="523">
        <v>2.5663933475793614E-6</v>
      </c>
      <c r="F477" s="496"/>
      <c r="G477" s="496"/>
      <c r="H477" s="843" t="s">
        <v>245</v>
      </c>
      <c r="I477" s="844"/>
      <c r="J477" s="517">
        <v>5.0390113620120223E-3</v>
      </c>
      <c r="K477" s="496"/>
      <c r="L477" s="496"/>
      <c r="M477" s="852"/>
      <c r="N477" s="844"/>
      <c r="O477" s="496"/>
      <c r="P477" s="496"/>
      <c r="Q477" s="496"/>
      <c r="W477" s="307"/>
      <c r="X477" s="307"/>
      <c r="Y477" s="307"/>
      <c r="Z477" s="307"/>
      <c r="AA477" s="307"/>
      <c r="AB477" s="307"/>
      <c r="AC477" s="307"/>
      <c r="AD477" s="307"/>
      <c r="AE477" s="307"/>
      <c r="AF477" s="307"/>
      <c r="AG477" s="307"/>
      <c r="AH477" s="307"/>
      <c r="AI477" s="307"/>
      <c r="AJ477" s="307"/>
      <c r="AK477" s="307"/>
      <c r="AL477" s="307"/>
      <c r="AM477" s="307"/>
      <c r="AN477" s="307"/>
      <c r="AO477" s="307"/>
      <c r="AP477" s="307"/>
      <c r="AQ477" s="307"/>
      <c r="AR477" s="307"/>
      <c r="AS477" s="307"/>
      <c r="AT477" s="307"/>
      <c r="AU477" s="307"/>
      <c r="AV477" s="307"/>
      <c r="AW477" s="307"/>
      <c r="AX477" s="307"/>
      <c r="AY477" s="307"/>
      <c r="AZ477" s="307"/>
      <c r="BA477" s="309"/>
      <c r="BB477" s="359"/>
      <c r="BC477" s="309"/>
      <c r="BD477" s="309"/>
      <c r="BE477" s="309"/>
      <c r="BF477" s="309"/>
      <c r="BG477" s="309"/>
      <c r="BH477" s="309"/>
      <c r="BI477" s="309"/>
      <c r="BJ477" s="309"/>
      <c r="BK477" s="309"/>
      <c r="BL477" s="309"/>
      <c r="BM477" s="309"/>
      <c r="BN477" s="309"/>
      <c r="BO477" s="309"/>
      <c r="BP477" s="309"/>
      <c r="BQ477" s="309"/>
      <c r="BR477" s="309"/>
      <c r="BS477" s="309"/>
      <c r="BT477" s="309"/>
      <c r="BU477" s="309"/>
      <c r="BV477" s="309"/>
      <c r="BW477" s="310"/>
      <c r="BX477" s="310"/>
      <c r="BY477" s="310"/>
      <c r="BZ477" s="310"/>
      <c r="CA477" s="310"/>
      <c r="CB477" s="310"/>
      <c r="CC477" s="310"/>
      <c r="CD477" s="310"/>
      <c r="CE477" s="310"/>
      <c r="CF477" s="310"/>
      <c r="CG477" s="310"/>
      <c r="CH477" s="310"/>
      <c r="CI477" s="310"/>
      <c r="CJ477" s="310"/>
      <c r="CK477" s="310"/>
      <c r="CL477" s="310"/>
      <c r="CM477" s="310"/>
      <c r="CN477" s="310"/>
      <c r="CO477" s="310"/>
      <c r="CP477" s="310"/>
      <c r="CQ477" s="310"/>
      <c r="CR477" s="310"/>
      <c r="CS477" s="310"/>
      <c r="CT477" s="310"/>
      <c r="CU477" s="310"/>
      <c r="CV477" s="310"/>
      <c r="CW477" s="310"/>
      <c r="CX477" s="310"/>
      <c r="CY477" s="310"/>
      <c r="CZ477" s="310"/>
    </row>
    <row r="478" s="314" customFormat="true" ht="25.15" customHeight="true" x14ac:dyDescent="0.2">
      <c r="C478" s="843" t="s">
        <v>260</v>
      </c>
      <c r="D478" s="844"/>
      <c r="E478" s="523">
        <v>1.1014133527520101E-6</v>
      </c>
      <c r="F478" s="496"/>
      <c r="G478" s="496"/>
      <c r="H478" s="843" t="s">
        <v>216</v>
      </c>
      <c r="I478" s="844"/>
      <c r="J478" s="517">
        <v>5.5877339660118937E-2</v>
      </c>
      <c r="K478" s="496"/>
      <c r="L478" s="496"/>
      <c r="M478" s="853" t="s">
        <v>267</v>
      </c>
      <c r="N478" s="844"/>
      <c r="O478" s="844"/>
      <c r="P478" s="496"/>
      <c r="Q478" s="496"/>
      <c r="W478" s="307"/>
      <c r="X478" s="307"/>
      <c r="Y478" s="307"/>
      <c r="Z478" s="307"/>
      <c r="AA478" s="307"/>
      <c r="AB478" s="307"/>
      <c r="AC478" s="307"/>
      <c r="AD478" s="307"/>
      <c r="AE478" s="307"/>
      <c r="AF478" s="307"/>
      <c r="AG478" s="307"/>
      <c r="AH478" s="307"/>
      <c r="AI478" s="307"/>
      <c r="AJ478" s="307"/>
      <c r="AK478" s="307"/>
      <c r="AL478" s="307"/>
      <c r="AM478" s="307"/>
      <c r="AN478" s="307"/>
      <c r="AO478" s="307"/>
      <c r="AP478" s="307"/>
      <c r="AQ478" s="307"/>
      <c r="AR478" s="307"/>
      <c r="AS478" s="307"/>
      <c r="AT478" s="307"/>
      <c r="AU478" s="307"/>
      <c r="AV478" s="307"/>
      <c r="AW478" s="307"/>
      <c r="AX478" s="307"/>
      <c r="AY478" s="307"/>
      <c r="AZ478" s="307"/>
      <c r="BA478" s="309"/>
      <c r="BB478" s="359"/>
      <c r="BC478" s="309"/>
      <c r="BD478" s="309"/>
      <c r="BE478" s="309"/>
      <c r="BF478" s="309"/>
      <c r="BG478" s="309"/>
      <c r="BH478" s="309"/>
      <c r="BI478" s="309"/>
      <c r="BJ478" s="309"/>
      <c r="BK478" s="309"/>
      <c r="BL478" s="309"/>
      <c r="BM478" s="309"/>
      <c r="BN478" s="309"/>
      <c r="BO478" s="309"/>
      <c r="BP478" s="309"/>
      <c r="BQ478" s="309"/>
      <c r="BR478" s="309"/>
      <c r="BS478" s="309"/>
      <c r="BT478" s="309"/>
      <c r="BU478" s="309"/>
      <c r="BV478" s="309"/>
      <c r="BW478" s="310"/>
      <c r="BX478" s="310"/>
      <c r="BY478" s="310"/>
      <c r="BZ478" s="310"/>
      <c r="CA478" s="310"/>
      <c r="CB478" s="310"/>
      <c r="CC478" s="310"/>
      <c r="CD478" s="310"/>
      <c r="CE478" s="310"/>
      <c r="CF478" s="310"/>
      <c r="CG478" s="310"/>
      <c r="CH478" s="310"/>
      <c r="CI478" s="310"/>
      <c r="CJ478" s="310"/>
      <c r="CK478" s="310"/>
      <c r="CL478" s="310"/>
      <c r="CM478" s="310"/>
      <c r="CN478" s="310"/>
      <c r="CO478" s="310"/>
      <c r="CP478" s="310"/>
      <c r="CQ478" s="310"/>
      <c r="CR478" s="310"/>
      <c r="CS478" s="310"/>
      <c r="CT478" s="310"/>
      <c r="CU478" s="310"/>
      <c r="CV478" s="310"/>
      <c r="CW478" s="310"/>
      <c r="CX478" s="310"/>
      <c r="CY478" s="310"/>
      <c r="CZ478" s="310"/>
    </row>
    <row r="479" s="314" customFormat="true" ht="25.15" customHeight="true" x14ac:dyDescent="0.2">
      <c r="C479" s="843" t="s">
        <v>243</v>
      </c>
      <c r="D479" s="844"/>
      <c r="E479" s="516">
        <v>4.8734634790907096E-3</v>
      </c>
      <c r="F479" s="496"/>
      <c r="G479" s="496"/>
      <c r="H479" s="843" t="s">
        <v>219</v>
      </c>
      <c r="I479" s="844"/>
      <c r="J479" s="517">
        <v>3.5885218537692547E-2</v>
      </c>
      <c r="K479" s="496"/>
      <c r="L479" s="496"/>
      <c r="M479" s="852"/>
      <c r="N479" s="844"/>
      <c r="O479" s="499" t="s">
        <v>268</v>
      </c>
      <c r="P479" s="496"/>
      <c r="Q479" s="496"/>
      <c r="W479" s="307"/>
      <c r="X479" s="307"/>
      <c r="Y479" s="307"/>
      <c r="Z479" s="307"/>
      <c r="AA479" s="307"/>
      <c r="AB479" s="307"/>
      <c r="AC479" s="307"/>
      <c r="AD479" s="307"/>
      <c r="AE479" s="307"/>
      <c r="AF479" s="307"/>
      <c r="AG479" s="307"/>
      <c r="AH479" s="307"/>
      <c r="AI479" s="307"/>
      <c r="AJ479" s="307"/>
      <c r="AK479" s="307"/>
      <c r="AL479" s="307"/>
      <c r="AM479" s="307"/>
      <c r="AN479" s="307"/>
      <c r="AO479" s="307"/>
      <c r="AP479" s="307"/>
      <c r="AQ479" s="307"/>
      <c r="AR479" s="307"/>
      <c r="AS479" s="307"/>
      <c r="AT479" s="307"/>
      <c r="AU479" s="307"/>
      <c r="AV479" s="307"/>
      <c r="AW479" s="307"/>
      <c r="AX479" s="307"/>
      <c r="AY479" s="307"/>
      <c r="AZ479" s="307"/>
      <c r="BA479" s="309"/>
      <c r="BB479" s="359"/>
      <c r="BC479" s="309"/>
      <c r="BD479" s="309"/>
      <c r="BE479" s="309"/>
      <c r="BF479" s="309"/>
      <c r="BG479" s="309"/>
      <c r="BH479" s="309"/>
      <c r="BI479" s="309"/>
      <c r="BJ479" s="309"/>
      <c r="BK479" s="309"/>
      <c r="BL479" s="309"/>
      <c r="BM479" s="309"/>
      <c r="BN479" s="309"/>
      <c r="BO479" s="309"/>
      <c r="BP479" s="309"/>
      <c r="BQ479" s="309"/>
      <c r="BR479" s="309"/>
      <c r="BS479" s="309"/>
      <c r="BT479" s="309"/>
      <c r="BU479" s="309"/>
      <c r="BV479" s="309"/>
      <c r="BW479" s="310"/>
      <c r="BX479" s="310"/>
      <c r="BY479" s="310"/>
      <c r="BZ479" s="310"/>
      <c r="CA479" s="310"/>
      <c r="CB479" s="310"/>
      <c r="CC479" s="310"/>
      <c r="CD479" s="310"/>
      <c r="CE479" s="310"/>
      <c r="CF479" s="310"/>
      <c r="CG479" s="310"/>
      <c r="CH479" s="310"/>
      <c r="CI479" s="310"/>
      <c r="CJ479" s="310"/>
      <c r="CK479" s="310"/>
      <c r="CL479" s="310"/>
      <c r="CM479" s="310"/>
      <c r="CN479" s="310"/>
      <c r="CO479" s="310"/>
      <c r="CP479" s="310"/>
      <c r="CQ479" s="310"/>
      <c r="CR479" s="310"/>
      <c r="CS479" s="310"/>
      <c r="CT479" s="310"/>
      <c r="CU479" s="310"/>
      <c r="CV479" s="310"/>
      <c r="CW479" s="310"/>
      <c r="CX479" s="310"/>
      <c r="CY479" s="310"/>
      <c r="CZ479" s="310"/>
    </row>
    <row r="480" s="314" customFormat="true" ht="25.15" customHeight="true" x14ac:dyDescent="0.2">
      <c r="C480" s="843" t="s">
        <v>266</v>
      </c>
      <c r="D480" s="844"/>
      <c r="E480" s="523">
        <v>1.1438568406611561E-8</v>
      </c>
      <c r="F480" s="496"/>
      <c r="G480" s="496"/>
      <c r="H480" s="843" t="s">
        <v>255</v>
      </c>
      <c r="I480" s="844"/>
      <c r="J480" s="517">
        <v>1.3336559028710516E-3</v>
      </c>
      <c r="K480" s="496"/>
      <c r="L480" s="496"/>
      <c r="M480" s="843" t="s">
        <v>239</v>
      </c>
      <c r="N480" s="844"/>
      <c r="O480" s="515">
        <v>1.6211667454955668E-3</v>
      </c>
      <c r="P480" s="496"/>
      <c r="Q480" s="496"/>
      <c r="W480" s="307"/>
      <c r="X480" s="307"/>
      <c r="Y480" s="307"/>
      <c r="Z480" s="307"/>
      <c r="AA480" s="307"/>
      <c r="AB480" s="307"/>
      <c r="AC480" s="307"/>
      <c r="AD480" s="307"/>
      <c r="AE480" s="307"/>
      <c r="AF480" s="307"/>
      <c r="AG480" s="307"/>
      <c r="AH480" s="307"/>
      <c r="AI480" s="307"/>
      <c r="AJ480" s="307"/>
      <c r="AK480" s="307"/>
      <c r="AL480" s="307"/>
      <c r="AM480" s="307"/>
      <c r="AN480" s="307"/>
      <c r="AO480" s="307"/>
      <c r="AP480" s="307"/>
      <c r="AQ480" s="307"/>
      <c r="AR480" s="307"/>
      <c r="AS480" s="307"/>
      <c r="AT480" s="307"/>
      <c r="AU480" s="307"/>
      <c r="AV480" s="307"/>
      <c r="AW480" s="307"/>
      <c r="AX480" s="307"/>
      <c r="AY480" s="307"/>
      <c r="AZ480" s="307"/>
      <c r="BA480" s="309"/>
      <c r="BB480" s="359"/>
      <c r="BC480" s="309"/>
      <c r="BD480" s="309"/>
      <c r="BE480" s="309"/>
      <c r="BF480" s="309"/>
      <c r="BG480" s="309"/>
      <c r="BH480" s="309"/>
      <c r="BI480" s="309"/>
      <c r="BJ480" s="309"/>
      <c r="BK480" s="309"/>
      <c r="BL480" s="309"/>
      <c r="BM480" s="309"/>
      <c r="BN480" s="309"/>
      <c r="BO480" s="309"/>
      <c r="BP480" s="309"/>
      <c r="BQ480" s="309"/>
      <c r="BR480" s="309"/>
      <c r="BS480" s="309"/>
      <c r="BT480" s="309"/>
      <c r="BU480" s="309"/>
      <c r="BV480" s="309"/>
      <c r="BW480" s="310"/>
      <c r="BX480" s="310"/>
      <c r="BY480" s="310"/>
      <c r="BZ480" s="310"/>
      <c r="CA480" s="310"/>
      <c r="CB480" s="310"/>
      <c r="CC480" s="310"/>
      <c r="CD480" s="310"/>
      <c r="CE480" s="310"/>
      <c r="CF480" s="310"/>
      <c r="CG480" s="310"/>
      <c r="CH480" s="310"/>
      <c r="CI480" s="310"/>
      <c r="CJ480" s="310"/>
      <c r="CK480" s="310"/>
      <c r="CL480" s="310"/>
      <c r="CM480" s="310"/>
      <c r="CN480" s="310"/>
      <c r="CO480" s="310"/>
      <c r="CP480" s="310"/>
      <c r="CQ480" s="310"/>
      <c r="CR480" s="310"/>
      <c r="CS480" s="310"/>
      <c r="CT480" s="310"/>
      <c r="CU480" s="310"/>
      <c r="CV480" s="310"/>
      <c r="CW480" s="310"/>
      <c r="CX480" s="310"/>
      <c r="CY480" s="310"/>
      <c r="CZ480" s="310"/>
    </row>
    <row r="481" s="314" customFormat="true" ht="25.15" customHeight="true" x14ac:dyDescent="0.2">
      <c r="C481" s="843" t="s">
        <v>214</v>
      </c>
      <c r="D481" s="844"/>
      <c r="E481" s="516">
        <v>6.8986956674091035E-2</v>
      </c>
      <c r="F481" s="496"/>
      <c r="G481" s="496"/>
      <c r="H481" s="843" t="s">
        <v>259</v>
      </c>
      <c r="I481" s="844"/>
      <c r="J481" s="517">
        <v>9.5562740033608212E-4</v>
      </c>
      <c r="K481" s="496"/>
      <c r="L481" s="496"/>
      <c r="M481" s="843" t="s">
        <v>194</v>
      </c>
      <c r="N481" s="844"/>
      <c r="O481" s="518">
        <v>0.32041743072144513</v>
      </c>
      <c r="P481" s="496"/>
      <c r="Q481" s="496"/>
      <c r="W481" s="307"/>
      <c r="X481" s="307"/>
      <c r="Y481" s="307"/>
      <c r="Z481" s="307"/>
      <c r="AA481" s="307"/>
      <c r="AB481" s="307"/>
      <c r="AC481" s="307"/>
      <c r="AD481" s="307"/>
      <c r="AE481" s="307"/>
      <c r="AF481" s="307"/>
      <c r="AG481" s="307"/>
      <c r="AH481" s="307"/>
      <c r="AI481" s="307"/>
      <c r="AJ481" s="307"/>
      <c r="AK481" s="307"/>
      <c r="AL481" s="307"/>
      <c r="AM481" s="307"/>
      <c r="AN481" s="307"/>
      <c r="AO481" s="307"/>
      <c r="AP481" s="307"/>
      <c r="AQ481" s="307"/>
      <c r="AR481" s="307"/>
      <c r="AS481" s="307"/>
      <c r="AT481" s="307"/>
      <c r="AU481" s="307"/>
      <c r="AV481" s="307"/>
      <c r="AW481" s="307"/>
      <c r="AX481" s="307"/>
      <c r="AY481" s="307"/>
      <c r="AZ481" s="307"/>
      <c r="BA481" s="309"/>
      <c r="BB481" s="359"/>
      <c r="BC481" s="309"/>
      <c r="BD481" s="309"/>
      <c r="BE481" s="309"/>
      <c r="BF481" s="309"/>
      <c r="BG481" s="309"/>
      <c r="BH481" s="309"/>
      <c r="BI481" s="309"/>
      <c r="BJ481" s="309"/>
      <c r="BK481" s="309"/>
      <c r="BL481" s="309"/>
      <c r="BM481" s="309"/>
      <c r="BN481" s="309"/>
      <c r="BO481" s="309"/>
      <c r="BP481" s="309"/>
      <c r="BQ481" s="309"/>
      <c r="BR481" s="309"/>
      <c r="BS481" s="309"/>
      <c r="BT481" s="309"/>
      <c r="BU481" s="309"/>
      <c r="BV481" s="309"/>
      <c r="BW481" s="310"/>
      <c r="BX481" s="310"/>
      <c r="BY481" s="310"/>
      <c r="BZ481" s="310"/>
      <c r="CA481" s="310"/>
      <c r="CB481" s="310"/>
      <c r="CC481" s="310"/>
      <c r="CD481" s="310"/>
      <c r="CE481" s="310"/>
      <c r="CF481" s="310"/>
      <c r="CG481" s="310"/>
      <c r="CH481" s="310"/>
      <c r="CI481" s="310"/>
      <c r="CJ481" s="310"/>
      <c r="CK481" s="310"/>
      <c r="CL481" s="310"/>
      <c r="CM481" s="310"/>
      <c r="CN481" s="310"/>
      <c r="CO481" s="310"/>
      <c r="CP481" s="310"/>
      <c r="CQ481" s="310"/>
      <c r="CR481" s="310"/>
      <c r="CS481" s="310"/>
      <c r="CT481" s="310"/>
      <c r="CU481" s="310"/>
      <c r="CV481" s="310"/>
      <c r="CW481" s="310"/>
      <c r="CX481" s="310"/>
      <c r="CY481" s="310"/>
      <c r="CZ481" s="310"/>
    </row>
    <row r="482" s="314" customFormat="true" ht="25.15" customHeight="true" x14ac:dyDescent="0.2">
      <c r="C482" s="843" t="s">
        <v>197</v>
      </c>
      <c r="D482" s="844"/>
      <c r="E482" s="516">
        <v>0.57843610020470027</v>
      </c>
      <c r="F482" s="496"/>
      <c r="G482" s="496"/>
      <c r="H482" s="843" t="s">
        <v>242</v>
      </c>
      <c r="I482" s="844"/>
      <c r="J482" s="517">
        <v>3.8153924038717146E-3</v>
      </c>
      <c r="K482" s="496"/>
      <c r="L482" s="496"/>
      <c r="M482" s="843" t="s">
        <v>244</v>
      </c>
      <c r="N482" s="844"/>
      <c r="O482" s="518">
        <v>5.6990064143183994E-3</v>
      </c>
      <c r="P482" s="496"/>
      <c r="Q482" s="496"/>
      <c r="W482" s="307"/>
      <c r="X482" s="307"/>
      <c r="Y482" s="307"/>
      <c r="Z482" s="307"/>
      <c r="AA482" s="307"/>
      <c r="AB482" s="307"/>
      <c r="AC482" s="307"/>
      <c r="AD482" s="307"/>
      <c r="AE482" s="307"/>
      <c r="AF482" s="307"/>
      <c r="AG482" s="307"/>
      <c r="AH482" s="307"/>
      <c r="AI482" s="307"/>
      <c r="AJ482" s="307"/>
      <c r="AK482" s="307"/>
      <c r="AL482" s="307"/>
      <c r="AM482" s="307"/>
      <c r="AN482" s="307"/>
      <c r="AO482" s="307"/>
      <c r="AP482" s="307"/>
      <c r="AQ482" s="307"/>
      <c r="AR482" s="307"/>
      <c r="AS482" s="307"/>
      <c r="AT482" s="307"/>
      <c r="AU482" s="307"/>
      <c r="AV482" s="307"/>
      <c r="AW482" s="307"/>
      <c r="AX482" s="307"/>
      <c r="AY482" s="307"/>
      <c r="AZ482" s="307"/>
      <c r="BA482" s="309"/>
      <c r="BB482" s="359"/>
      <c r="BC482" s="309"/>
      <c r="BD482" s="309"/>
      <c r="BE482" s="309"/>
      <c r="BF482" s="309"/>
      <c r="BG482" s="309"/>
      <c r="BH482" s="309"/>
      <c r="BI482" s="309"/>
      <c r="BJ482" s="309"/>
      <c r="BK482" s="309"/>
      <c r="BL482" s="309"/>
      <c r="BM482" s="309"/>
      <c r="BN482" s="309"/>
      <c r="BO482" s="309"/>
      <c r="BP482" s="309"/>
      <c r="BQ482" s="309"/>
      <c r="BR482" s="309"/>
      <c r="BS482" s="309"/>
      <c r="BT482" s="309"/>
      <c r="BU482" s="309"/>
      <c r="BV482" s="309"/>
      <c r="BW482" s="310"/>
      <c r="BX482" s="310"/>
      <c r="BY482" s="310"/>
      <c r="BZ482" s="310"/>
      <c r="CA482" s="310"/>
      <c r="CB482" s="310"/>
      <c r="CC482" s="310"/>
      <c r="CD482" s="310"/>
      <c r="CE482" s="310"/>
      <c r="CF482" s="310"/>
      <c r="CG482" s="310"/>
      <c r="CH482" s="310"/>
      <c r="CI482" s="310"/>
      <c r="CJ482" s="310"/>
      <c r="CK482" s="310"/>
      <c r="CL482" s="310"/>
      <c r="CM482" s="310"/>
      <c r="CN482" s="310"/>
      <c r="CO482" s="310"/>
      <c r="CP482" s="310"/>
      <c r="CQ482" s="310"/>
      <c r="CR482" s="310"/>
      <c r="CS482" s="310"/>
      <c r="CT482" s="310"/>
      <c r="CU482" s="310"/>
      <c r="CV482" s="310"/>
      <c r="CW482" s="310"/>
      <c r="CX482" s="310"/>
      <c r="CY482" s="310"/>
      <c r="CZ482" s="310"/>
    </row>
    <row r="483" s="314" customFormat="true" ht="25.15" customHeight="true" x14ac:dyDescent="0.2">
      <c r="C483" s="843" t="s">
        <v>245</v>
      </c>
      <c r="D483" s="844"/>
      <c r="E483" s="516">
        <v>3.7060959038028311E-3</v>
      </c>
      <c r="F483" s="496"/>
      <c r="G483" s="496"/>
      <c r="H483" s="843" t="s">
        <v>241</v>
      </c>
      <c r="I483" s="844"/>
      <c r="J483" s="517">
        <v>7.0303277441260224E-3</v>
      </c>
      <c r="K483" s="496"/>
      <c r="L483" s="496"/>
      <c r="M483" s="843" t="s">
        <v>265</v>
      </c>
      <c r="N483" s="844"/>
      <c r="O483" s="524">
        <v>3.8212508870050325E-5</v>
      </c>
      <c r="P483" s="496"/>
      <c r="Q483" s="496"/>
      <c r="W483" s="307"/>
      <c r="X483" s="307"/>
      <c r="Y483" s="307"/>
      <c r="Z483" s="307"/>
      <c r="AA483" s="307"/>
      <c r="AB483" s="307"/>
      <c r="AC483" s="307"/>
      <c r="AD483" s="307"/>
      <c r="AE483" s="307"/>
      <c r="AF483" s="307"/>
      <c r="AG483" s="307"/>
      <c r="AH483" s="307"/>
      <c r="AI483" s="307"/>
      <c r="AJ483" s="307"/>
      <c r="AK483" s="307"/>
      <c r="AL483" s="307"/>
      <c r="AM483" s="307"/>
      <c r="AN483" s="307"/>
      <c r="AO483" s="307"/>
      <c r="AP483" s="307"/>
      <c r="AQ483" s="307"/>
      <c r="AR483" s="307"/>
      <c r="AS483" s="307"/>
      <c r="AT483" s="307"/>
      <c r="AU483" s="307"/>
      <c r="AV483" s="307"/>
      <c r="AW483" s="307"/>
      <c r="AX483" s="307"/>
      <c r="AY483" s="307"/>
      <c r="AZ483" s="307"/>
      <c r="BA483" s="309"/>
      <c r="BB483" s="359"/>
      <c r="BC483" s="309"/>
      <c r="BD483" s="309"/>
      <c r="BE483" s="309"/>
      <c r="BF483" s="309"/>
      <c r="BG483" s="309"/>
      <c r="BH483" s="309"/>
      <c r="BI483" s="309"/>
      <c r="BJ483" s="309"/>
      <c r="BK483" s="309"/>
      <c r="BL483" s="309"/>
      <c r="BM483" s="309"/>
      <c r="BN483" s="309"/>
      <c r="BO483" s="309"/>
      <c r="BP483" s="309"/>
      <c r="BQ483" s="309"/>
      <c r="BR483" s="309"/>
      <c r="BS483" s="309"/>
      <c r="BT483" s="309"/>
      <c r="BU483" s="309"/>
      <c r="BV483" s="309"/>
      <c r="BW483" s="310"/>
      <c r="BX483" s="310"/>
      <c r="BY483" s="310"/>
      <c r="BZ483" s="310"/>
      <c r="CA483" s="310"/>
      <c r="CB483" s="310"/>
      <c r="CC483" s="310"/>
      <c r="CD483" s="310"/>
      <c r="CE483" s="310"/>
      <c r="CF483" s="310"/>
      <c r="CG483" s="310"/>
      <c r="CH483" s="310"/>
      <c r="CI483" s="310"/>
      <c r="CJ483" s="310"/>
      <c r="CK483" s="310"/>
      <c r="CL483" s="310"/>
      <c r="CM483" s="310"/>
      <c r="CN483" s="310"/>
      <c r="CO483" s="310"/>
      <c r="CP483" s="310"/>
      <c r="CQ483" s="310"/>
      <c r="CR483" s="310"/>
      <c r="CS483" s="310"/>
      <c r="CT483" s="310"/>
      <c r="CU483" s="310"/>
      <c r="CV483" s="310"/>
      <c r="CW483" s="310"/>
      <c r="CX483" s="310"/>
      <c r="CY483" s="310"/>
      <c r="CZ483" s="310"/>
    </row>
    <row r="484" s="314" customFormat="true" ht="25.15" customHeight="true" x14ac:dyDescent="0.2">
      <c r="C484" s="843" t="s">
        <v>250</v>
      </c>
      <c r="D484" s="844"/>
      <c r="E484" s="516">
        <v>4.159564626405836E-4</v>
      </c>
      <c r="F484" s="496"/>
      <c r="G484" s="496"/>
      <c r="H484" s="843" t="s">
        <v>234</v>
      </c>
      <c r="I484" s="844"/>
      <c r="J484" s="517">
        <v>8.4044173101723257E-4</v>
      </c>
      <c r="K484" s="496"/>
      <c r="L484" s="496"/>
      <c r="M484" s="843" t="s">
        <v>260</v>
      </c>
      <c r="N484" s="844"/>
      <c r="O484" s="518">
        <v>7.972926378229557E-4</v>
      </c>
      <c r="P484" s="496"/>
      <c r="Q484" s="496"/>
      <c r="W484" s="307"/>
      <c r="X484" s="307"/>
      <c r="Y484" s="307"/>
      <c r="Z484" s="307"/>
      <c r="AA484" s="307"/>
      <c r="AB484" s="307"/>
      <c r="AC484" s="307"/>
      <c r="AD484" s="307"/>
      <c r="AE484" s="307"/>
      <c r="AF484" s="307"/>
      <c r="AG484" s="307"/>
      <c r="AH484" s="307"/>
      <c r="AI484" s="307"/>
      <c r="AJ484" s="307"/>
      <c r="AK484" s="307"/>
      <c r="AL484" s="307"/>
      <c r="AM484" s="307"/>
      <c r="AN484" s="307"/>
      <c r="AO484" s="307"/>
      <c r="AP484" s="307"/>
      <c r="AQ484" s="307"/>
      <c r="AR484" s="307"/>
      <c r="AS484" s="307"/>
      <c r="AT484" s="307"/>
      <c r="AU484" s="307"/>
      <c r="AV484" s="307"/>
      <c r="AW484" s="307"/>
      <c r="AX484" s="307"/>
      <c r="AY484" s="307"/>
      <c r="AZ484" s="307"/>
      <c r="BA484" s="309"/>
      <c r="BB484" s="359"/>
      <c r="BC484" s="309"/>
      <c r="BD484" s="309"/>
      <c r="BE484" s="309"/>
      <c r="BF484" s="309"/>
      <c r="BG484" s="309"/>
      <c r="BH484" s="309"/>
      <c r="BI484" s="309"/>
      <c r="BJ484" s="309"/>
      <c r="BK484" s="309"/>
      <c r="BL484" s="309"/>
      <c r="BM484" s="309"/>
      <c r="BN484" s="309"/>
      <c r="BO484" s="309"/>
      <c r="BP484" s="309"/>
      <c r="BQ484" s="309"/>
      <c r="BR484" s="309"/>
      <c r="BS484" s="309"/>
      <c r="BT484" s="309"/>
      <c r="BU484" s="309"/>
      <c r="BV484" s="309"/>
      <c r="BW484" s="310"/>
      <c r="BX484" s="310"/>
      <c r="BY484" s="310"/>
      <c r="BZ484" s="310"/>
      <c r="CA484" s="310"/>
      <c r="CB484" s="310"/>
      <c r="CC484" s="310"/>
      <c r="CD484" s="310"/>
      <c r="CE484" s="310"/>
      <c r="CF484" s="310"/>
      <c r="CG484" s="310"/>
      <c r="CH484" s="310"/>
      <c r="CI484" s="310"/>
      <c r="CJ484" s="310"/>
      <c r="CK484" s="310"/>
      <c r="CL484" s="310"/>
      <c r="CM484" s="310"/>
      <c r="CN484" s="310"/>
      <c r="CO484" s="310"/>
      <c r="CP484" s="310"/>
      <c r="CQ484" s="310"/>
      <c r="CR484" s="310"/>
      <c r="CS484" s="310"/>
      <c r="CT484" s="310"/>
      <c r="CU484" s="310"/>
      <c r="CV484" s="310"/>
      <c r="CW484" s="310"/>
      <c r="CX484" s="310"/>
      <c r="CY484" s="310"/>
      <c r="CZ484" s="310"/>
    </row>
    <row r="485" s="314" customFormat="true" ht="25.15" customHeight="true" x14ac:dyDescent="0.2">
      <c r="C485" s="843" t="s">
        <v>216</v>
      </c>
      <c r="D485" s="844"/>
      <c r="E485" s="516">
        <v>5.1076020331200969E-2</v>
      </c>
      <c r="F485" s="496"/>
      <c r="G485" s="496"/>
      <c r="H485" s="843" t="s">
        <v>263</v>
      </c>
      <c r="I485" s="844"/>
      <c r="J485" s="517">
        <v>1.5104430242104952E-4</v>
      </c>
      <c r="K485" s="496"/>
      <c r="L485" s="496"/>
      <c r="M485" s="843" t="s">
        <v>243</v>
      </c>
      <c r="N485" s="844"/>
      <c r="O485" s="518">
        <v>1.3152756672460305E-4</v>
      </c>
      <c r="P485" s="496"/>
      <c r="Q485" s="496"/>
      <c r="W485" s="307"/>
      <c r="X485" s="307"/>
      <c r="Y485" s="307"/>
      <c r="Z485" s="307"/>
      <c r="AA485" s="307"/>
      <c r="AB485" s="307"/>
      <c r="AC485" s="307"/>
      <c r="AD485" s="307"/>
      <c r="AE485" s="307"/>
      <c r="AF485" s="307"/>
      <c r="AG485" s="307"/>
      <c r="AH485" s="307"/>
      <c r="AI485" s="307"/>
      <c r="AJ485" s="307"/>
      <c r="AK485" s="307"/>
      <c r="AL485" s="307"/>
      <c r="AM485" s="307"/>
      <c r="AN485" s="307"/>
      <c r="AO485" s="307"/>
      <c r="AP485" s="307"/>
      <c r="AQ485" s="307"/>
      <c r="AR485" s="307"/>
      <c r="AS485" s="307"/>
      <c r="AT485" s="307"/>
      <c r="AU485" s="307"/>
      <c r="AV485" s="307"/>
      <c r="AW485" s="307"/>
      <c r="AX485" s="307"/>
      <c r="AY485" s="307"/>
      <c r="AZ485" s="307"/>
      <c r="BA485" s="309"/>
      <c r="BB485" s="359"/>
      <c r="BC485" s="309"/>
      <c r="BD485" s="309"/>
      <c r="BE485" s="309"/>
      <c r="BF485" s="309"/>
      <c r="BG485" s="309"/>
      <c r="BH485" s="309"/>
      <c r="BI485" s="309"/>
      <c r="BJ485" s="309"/>
      <c r="BK485" s="309"/>
      <c r="BL485" s="309"/>
      <c r="BM485" s="309"/>
      <c r="BN485" s="309"/>
      <c r="BO485" s="309"/>
      <c r="BP485" s="309"/>
      <c r="BQ485" s="309"/>
      <c r="BR485" s="309"/>
      <c r="BS485" s="309"/>
      <c r="BT485" s="309"/>
      <c r="BU485" s="309"/>
      <c r="BV485" s="309"/>
      <c r="BW485" s="310"/>
      <c r="BX485" s="310"/>
      <c r="BY485" s="310"/>
      <c r="BZ485" s="310"/>
      <c r="CA485" s="310"/>
      <c r="CB485" s="310"/>
      <c r="CC485" s="310"/>
      <c r="CD485" s="310"/>
      <c r="CE485" s="310"/>
      <c r="CF485" s="310"/>
      <c r="CG485" s="310"/>
      <c r="CH485" s="310"/>
      <c r="CI485" s="310"/>
      <c r="CJ485" s="310"/>
      <c r="CK485" s="310"/>
      <c r="CL485" s="310"/>
      <c r="CM485" s="310"/>
      <c r="CN485" s="310"/>
      <c r="CO485" s="310"/>
      <c r="CP485" s="310"/>
      <c r="CQ485" s="310"/>
      <c r="CR485" s="310"/>
      <c r="CS485" s="310"/>
      <c r="CT485" s="310"/>
      <c r="CU485" s="310"/>
      <c r="CV485" s="310"/>
      <c r="CW485" s="310"/>
      <c r="CX485" s="310"/>
      <c r="CY485" s="310"/>
      <c r="CZ485" s="310"/>
    </row>
    <row r="486" s="314" customFormat="true" ht="25.15" customHeight="true" x14ac:dyDescent="0.2">
      <c r="C486" s="843" t="s">
        <v>219</v>
      </c>
      <c r="D486" s="844"/>
      <c r="E486" s="516">
        <v>4.99061387496324E-2</v>
      </c>
      <c r="F486" s="496"/>
      <c r="G486" s="496"/>
      <c r="H486" s="843" t="s">
        <v>247</v>
      </c>
      <c r="I486" s="844"/>
      <c r="J486" s="517">
        <v>5.4038673080346561E-4</v>
      </c>
      <c r="K486" s="496"/>
      <c r="L486" s="496"/>
      <c r="M486" s="843" t="s">
        <v>266</v>
      </c>
      <c r="N486" s="844"/>
      <c r="O486" s="518">
        <v>1.3295377762060281E-4</v>
      </c>
      <c r="P486" s="496"/>
      <c r="Q486" s="496"/>
      <c r="W486" s="307"/>
      <c r="X486" s="307"/>
      <c r="Y486" s="307"/>
      <c r="Z486" s="307"/>
      <c r="AA486" s="307"/>
      <c r="AB486" s="307"/>
      <c r="AC486" s="307"/>
      <c r="AD486" s="307"/>
      <c r="AE486" s="307"/>
      <c r="AF486" s="307"/>
      <c r="AG486" s="307"/>
      <c r="AH486" s="307"/>
      <c r="AI486" s="307"/>
      <c r="AJ486" s="307"/>
      <c r="AK486" s="307"/>
      <c r="AL486" s="307"/>
      <c r="AM486" s="307"/>
      <c r="AN486" s="307"/>
      <c r="AO486" s="307"/>
      <c r="AP486" s="307"/>
      <c r="AQ486" s="307"/>
      <c r="AR486" s="307"/>
      <c r="AS486" s="307"/>
      <c r="AT486" s="307"/>
      <c r="AU486" s="307"/>
      <c r="AV486" s="307"/>
      <c r="AW486" s="307"/>
      <c r="AX486" s="307"/>
      <c r="AY486" s="307"/>
      <c r="AZ486" s="307"/>
      <c r="BA486" s="309"/>
      <c r="BB486" s="359"/>
      <c r="BC486" s="309"/>
      <c r="BD486" s="309"/>
      <c r="BE486" s="309"/>
      <c r="BF486" s="309"/>
      <c r="BG486" s="309"/>
      <c r="BH486" s="309"/>
      <c r="BI486" s="309"/>
      <c r="BJ486" s="309"/>
      <c r="BK486" s="309"/>
      <c r="BL486" s="309"/>
      <c r="BM486" s="309"/>
      <c r="BN486" s="309"/>
      <c r="BO486" s="309"/>
      <c r="BP486" s="309"/>
      <c r="BQ486" s="309"/>
      <c r="BR486" s="309"/>
      <c r="BS486" s="309"/>
      <c r="BT486" s="309"/>
      <c r="BU486" s="309"/>
      <c r="BV486" s="309"/>
      <c r="BW486" s="310"/>
      <c r="BX486" s="310"/>
      <c r="BY486" s="310"/>
      <c r="BZ486" s="310"/>
      <c r="CA486" s="310"/>
      <c r="CB486" s="310"/>
      <c r="CC486" s="310"/>
      <c r="CD486" s="310"/>
      <c r="CE486" s="310"/>
      <c r="CF486" s="310"/>
      <c r="CG486" s="310"/>
      <c r="CH486" s="310"/>
      <c r="CI486" s="310"/>
      <c r="CJ486" s="310"/>
      <c r="CK486" s="310"/>
      <c r="CL486" s="310"/>
      <c r="CM486" s="310"/>
      <c r="CN486" s="310"/>
      <c r="CO486" s="310"/>
      <c r="CP486" s="310"/>
      <c r="CQ486" s="310"/>
      <c r="CR486" s="310"/>
      <c r="CS486" s="310"/>
      <c r="CT486" s="310"/>
      <c r="CU486" s="310"/>
      <c r="CV486" s="310"/>
      <c r="CW486" s="310"/>
      <c r="CX486" s="310"/>
      <c r="CY486" s="310"/>
      <c r="CZ486" s="310"/>
    </row>
    <row r="487" s="314" customFormat="true" ht="25.15" customHeight="true" x14ac:dyDescent="0.2">
      <c r="C487" s="843" t="s">
        <v>255</v>
      </c>
      <c r="D487" s="844"/>
      <c r="E487" s="523">
        <v>6.6542238194143633E-6</v>
      </c>
      <c r="F487" s="496"/>
      <c r="G487" s="496"/>
      <c r="H487" s="843" t="s">
        <v>235</v>
      </c>
      <c r="I487" s="844"/>
      <c r="J487" s="517">
        <v>3.5887812002040284E-3</v>
      </c>
      <c r="K487" s="496"/>
      <c r="L487" s="496"/>
      <c r="M487" s="843" t="s">
        <v>214</v>
      </c>
      <c r="N487" s="844"/>
      <c r="O487" s="518">
        <v>9.2483040625329326E-3</v>
      </c>
      <c r="P487" s="496"/>
      <c r="Q487" s="496"/>
      <c r="W487" s="307"/>
      <c r="X487" s="307"/>
      <c r="Y487" s="307"/>
      <c r="Z487" s="307"/>
      <c r="AA487" s="307"/>
      <c r="AB487" s="307"/>
      <c r="AC487" s="307"/>
      <c r="AD487" s="307"/>
      <c r="AE487" s="307"/>
      <c r="AF487" s="307"/>
      <c r="AG487" s="307"/>
      <c r="AH487" s="307"/>
      <c r="AI487" s="307"/>
      <c r="AJ487" s="307"/>
      <c r="AK487" s="307"/>
      <c r="AL487" s="307"/>
      <c r="AM487" s="307"/>
      <c r="AN487" s="307"/>
      <c r="AO487" s="307"/>
      <c r="AP487" s="307"/>
      <c r="AQ487" s="307"/>
      <c r="AR487" s="307"/>
      <c r="AS487" s="307"/>
      <c r="AT487" s="307"/>
      <c r="AU487" s="307"/>
      <c r="AV487" s="307"/>
      <c r="AW487" s="307"/>
      <c r="AX487" s="307"/>
      <c r="AY487" s="307"/>
      <c r="AZ487" s="307"/>
      <c r="BA487" s="309"/>
      <c r="BB487" s="359"/>
      <c r="BC487" s="309"/>
      <c r="BD487" s="309"/>
      <c r="BE487" s="309"/>
      <c r="BF487" s="309"/>
      <c r="BG487" s="309"/>
      <c r="BH487" s="309"/>
      <c r="BI487" s="309"/>
      <c r="BJ487" s="309"/>
      <c r="BK487" s="309"/>
      <c r="BL487" s="309"/>
      <c r="BM487" s="309"/>
      <c r="BN487" s="309"/>
      <c r="BO487" s="309"/>
      <c r="BP487" s="309"/>
      <c r="BQ487" s="309"/>
      <c r="BR487" s="309"/>
      <c r="BS487" s="309"/>
      <c r="BT487" s="309"/>
      <c r="BU487" s="309"/>
      <c r="BV487" s="309"/>
      <c r="BW487" s="310"/>
      <c r="BX487" s="310"/>
      <c r="BY487" s="310"/>
      <c r="BZ487" s="310"/>
      <c r="CA487" s="310"/>
      <c r="CB487" s="310"/>
      <c r="CC487" s="310"/>
      <c r="CD487" s="310"/>
      <c r="CE487" s="310"/>
      <c r="CF487" s="310"/>
      <c r="CG487" s="310"/>
      <c r="CH487" s="310"/>
      <c r="CI487" s="310"/>
      <c r="CJ487" s="310"/>
      <c r="CK487" s="310"/>
      <c r="CL487" s="310"/>
      <c r="CM487" s="310"/>
      <c r="CN487" s="310"/>
      <c r="CO487" s="310"/>
      <c r="CP487" s="310"/>
      <c r="CQ487" s="310"/>
      <c r="CR487" s="310"/>
      <c r="CS487" s="310"/>
      <c r="CT487" s="310"/>
      <c r="CU487" s="310"/>
      <c r="CV487" s="310"/>
      <c r="CW487" s="310"/>
      <c r="CX487" s="310"/>
      <c r="CY487" s="310"/>
      <c r="CZ487" s="310"/>
    </row>
    <row r="488" s="314" customFormat="true" ht="25.15" customHeight="true" x14ac:dyDescent="0.2">
      <c r="C488" s="843" t="s">
        <v>259</v>
      </c>
      <c r="D488" s="844"/>
      <c r="E488" s="523">
        <v>1.0860856303081803E-5</v>
      </c>
      <c r="F488" s="496"/>
      <c r="G488" s="496"/>
      <c r="H488" s="843" t="s">
        <v>224</v>
      </c>
      <c r="I488" s="844"/>
      <c r="J488" s="517">
        <v>4.4083359652288719E-2</v>
      </c>
      <c r="K488" s="496"/>
      <c r="L488" s="496"/>
      <c r="M488" s="843" t="s">
        <v>197</v>
      </c>
      <c r="N488" s="844"/>
      <c r="O488" s="518">
        <v>0.37618968637450367</v>
      </c>
      <c r="P488" s="496"/>
      <c r="Q488" s="496"/>
      <c r="W488" s="307"/>
      <c r="X488" s="307"/>
      <c r="Y488" s="307"/>
      <c r="Z488" s="307"/>
      <c r="AA488" s="307"/>
      <c r="AB488" s="307"/>
      <c r="AC488" s="307"/>
      <c r="AD488" s="307"/>
      <c r="AE488" s="307"/>
      <c r="AF488" s="307"/>
      <c r="AG488" s="307"/>
      <c r="AH488" s="307"/>
      <c r="AI488" s="307"/>
      <c r="AJ488" s="307"/>
      <c r="AK488" s="307"/>
      <c r="AL488" s="307"/>
      <c r="AM488" s="307"/>
      <c r="AN488" s="307"/>
      <c r="AO488" s="307"/>
      <c r="AP488" s="307"/>
      <c r="AQ488" s="307"/>
      <c r="AR488" s="307"/>
      <c r="AS488" s="307"/>
      <c r="AT488" s="307"/>
      <c r="AU488" s="307"/>
      <c r="AV488" s="307"/>
      <c r="AW488" s="307"/>
      <c r="AX488" s="307"/>
      <c r="AY488" s="307"/>
      <c r="AZ488" s="307"/>
      <c r="BA488" s="309"/>
      <c r="BB488" s="359"/>
      <c r="BC488" s="309"/>
      <c r="BD488" s="309"/>
      <c r="BE488" s="309"/>
      <c r="BF488" s="309"/>
      <c r="BG488" s="309"/>
      <c r="BH488" s="309"/>
      <c r="BI488" s="309"/>
      <c r="BJ488" s="309"/>
      <c r="BK488" s="309"/>
      <c r="BL488" s="309"/>
      <c r="BM488" s="309"/>
      <c r="BN488" s="309"/>
      <c r="BO488" s="309"/>
      <c r="BP488" s="309"/>
      <c r="BQ488" s="309"/>
      <c r="BR488" s="309"/>
      <c r="BS488" s="309"/>
      <c r="BT488" s="309"/>
      <c r="BU488" s="309"/>
      <c r="BV488" s="309"/>
      <c r="BW488" s="310"/>
      <c r="BX488" s="310"/>
      <c r="BY488" s="310"/>
      <c r="BZ488" s="310"/>
      <c r="CA488" s="310"/>
      <c r="CB488" s="310"/>
      <c r="CC488" s="310"/>
      <c r="CD488" s="310"/>
      <c r="CE488" s="310"/>
      <c r="CF488" s="310"/>
      <c r="CG488" s="310"/>
      <c r="CH488" s="310"/>
      <c r="CI488" s="310"/>
      <c r="CJ488" s="310"/>
      <c r="CK488" s="310"/>
      <c r="CL488" s="310"/>
      <c r="CM488" s="310"/>
      <c r="CN488" s="310"/>
      <c r="CO488" s="310"/>
      <c r="CP488" s="310"/>
      <c r="CQ488" s="310"/>
      <c r="CR488" s="310"/>
      <c r="CS488" s="310"/>
      <c r="CT488" s="310"/>
      <c r="CU488" s="310"/>
      <c r="CV488" s="310"/>
      <c r="CW488" s="310"/>
      <c r="CX488" s="310"/>
      <c r="CY488" s="310"/>
      <c r="CZ488" s="310"/>
    </row>
    <row r="489" s="314" customFormat="true" ht="25.15" customHeight="true" x14ac:dyDescent="0.2">
      <c r="C489" s="843" t="s">
        <v>256</v>
      </c>
      <c r="D489" s="844"/>
      <c r="E489" s="523">
        <v>1.8849618191775773E-5</v>
      </c>
      <c r="F489" s="496"/>
      <c r="G489" s="496"/>
      <c r="H489" s="843" t="s">
        <v>258</v>
      </c>
      <c r="I489" s="844"/>
      <c r="J489" s="525">
        <v>5.8055729918508074E-5</v>
      </c>
      <c r="K489" s="496"/>
      <c r="L489" s="496"/>
      <c r="M489" s="843" t="s">
        <v>245</v>
      </c>
      <c r="N489" s="844"/>
      <c r="O489" s="518">
        <v>1.1488062965228701E-3</v>
      </c>
      <c r="P489" s="496"/>
      <c r="Q489" s="496"/>
      <c r="W489" s="307"/>
      <c r="X489" s="307"/>
      <c r="Y489" s="307"/>
      <c r="Z489" s="307"/>
      <c r="AA489" s="307"/>
      <c r="AB489" s="307"/>
      <c r="AC489" s="307"/>
      <c r="AD489" s="307"/>
      <c r="AE489" s="307"/>
      <c r="AF489" s="307"/>
      <c r="AG489" s="307"/>
      <c r="AH489" s="307"/>
      <c r="AI489" s="307"/>
      <c r="AJ489" s="307"/>
      <c r="AK489" s="307"/>
      <c r="AL489" s="307"/>
      <c r="AM489" s="307"/>
      <c r="AN489" s="307"/>
      <c r="AO489" s="307"/>
      <c r="AP489" s="307"/>
      <c r="AQ489" s="307"/>
      <c r="AR489" s="307"/>
      <c r="AS489" s="307"/>
      <c r="AT489" s="307"/>
      <c r="AU489" s="307"/>
      <c r="AV489" s="307"/>
      <c r="AW489" s="307"/>
      <c r="AX489" s="307"/>
      <c r="AY489" s="307"/>
      <c r="AZ489" s="307"/>
      <c r="BA489" s="309"/>
      <c r="BB489" s="359"/>
      <c r="BC489" s="309"/>
      <c r="BD489" s="309"/>
      <c r="BE489" s="309"/>
      <c r="BF489" s="309"/>
      <c r="BG489" s="309"/>
      <c r="BH489" s="309"/>
      <c r="BI489" s="309"/>
      <c r="BJ489" s="309"/>
      <c r="BK489" s="309"/>
      <c r="BL489" s="309"/>
      <c r="BM489" s="309"/>
      <c r="BN489" s="309"/>
      <c r="BO489" s="309"/>
      <c r="BP489" s="309"/>
      <c r="BQ489" s="309"/>
      <c r="BR489" s="309"/>
      <c r="BS489" s="309"/>
      <c r="BT489" s="309"/>
      <c r="BU489" s="309"/>
      <c r="BV489" s="309"/>
      <c r="BW489" s="310"/>
      <c r="BX489" s="310"/>
      <c r="BY489" s="310"/>
      <c r="BZ489" s="310"/>
      <c r="CA489" s="310"/>
      <c r="CB489" s="310"/>
      <c r="CC489" s="310"/>
      <c r="CD489" s="310"/>
      <c r="CE489" s="310"/>
      <c r="CF489" s="310"/>
      <c r="CG489" s="310"/>
      <c r="CH489" s="310"/>
      <c r="CI489" s="310"/>
      <c r="CJ489" s="310"/>
      <c r="CK489" s="310"/>
      <c r="CL489" s="310"/>
      <c r="CM489" s="310"/>
      <c r="CN489" s="310"/>
      <c r="CO489" s="310"/>
      <c r="CP489" s="310"/>
      <c r="CQ489" s="310"/>
      <c r="CR489" s="310"/>
      <c r="CS489" s="310"/>
      <c r="CT489" s="310"/>
      <c r="CU489" s="310"/>
      <c r="CV489" s="310"/>
      <c r="CW489" s="310"/>
      <c r="CX489" s="310"/>
      <c r="CY489" s="310"/>
      <c r="CZ489" s="310"/>
    </row>
    <row r="490" s="314" customFormat="true" ht="25.15" customHeight="true" x14ac:dyDescent="0.2">
      <c r="C490" s="843" t="s">
        <v>242</v>
      </c>
      <c r="D490" s="844"/>
      <c r="E490" s="516">
        <v>5.3534965281324589E-3</v>
      </c>
      <c r="F490" s="496"/>
      <c r="G490" s="496"/>
      <c r="H490" s="843" t="s">
        <v>212</v>
      </c>
      <c r="I490" s="844"/>
      <c r="J490" s="517">
        <v>0.12866113134546855</v>
      </c>
      <c r="K490" s="496"/>
      <c r="L490" s="496"/>
      <c r="M490" s="843" t="s">
        <v>250</v>
      </c>
      <c r="N490" s="844"/>
      <c r="O490" s="524">
        <v>1.2100163483714723E-6</v>
      </c>
      <c r="P490" s="496"/>
      <c r="Q490" s="496"/>
      <c r="W490" s="307"/>
      <c r="X490" s="307"/>
      <c r="Y490" s="307"/>
      <c r="Z490" s="307"/>
      <c r="AA490" s="307"/>
      <c r="AB490" s="307"/>
      <c r="AC490" s="307"/>
      <c r="AD490" s="307"/>
      <c r="AE490" s="307"/>
      <c r="AF490" s="307"/>
      <c r="AG490" s="307"/>
      <c r="AH490" s="307"/>
      <c r="AI490" s="307"/>
      <c r="AJ490" s="307"/>
      <c r="AK490" s="307"/>
      <c r="AL490" s="307"/>
      <c r="AM490" s="307"/>
      <c r="AN490" s="307"/>
      <c r="AO490" s="307"/>
      <c r="AP490" s="307"/>
      <c r="AQ490" s="307"/>
      <c r="AR490" s="307"/>
      <c r="AS490" s="307"/>
      <c r="AT490" s="307"/>
      <c r="AU490" s="307"/>
      <c r="AV490" s="307"/>
      <c r="AW490" s="307"/>
      <c r="AX490" s="307"/>
      <c r="AY490" s="307"/>
      <c r="AZ490" s="307"/>
      <c r="BA490" s="309"/>
      <c r="BB490" s="359"/>
      <c r="BC490" s="309"/>
      <c r="BD490" s="309"/>
      <c r="BE490" s="309"/>
      <c r="BF490" s="309"/>
      <c r="BG490" s="309"/>
      <c r="BH490" s="309"/>
      <c r="BI490" s="309"/>
      <c r="BJ490" s="309"/>
      <c r="BK490" s="309"/>
      <c r="BL490" s="309"/>
      <c r="BM490" s="309"/>
      <c r="BN490" s="309"/>
      <c r="BO490" s="309"/>
      <c r="BP490" s="309"/>
      <c r="BQ490" s="309"/>
      <c r="BR490" s="309"/>
      <c r="BS490" s="309"/>
      <c r="BT490" s="309"/>
      <c r="BU490" s="309"/>
      <c r="BV490" s="309"/>
      <c r="BW490" s="310"/>
      <c r="BX490" s="310"/>
      <c r="BY490" s="310"/>
      <c r="BZ490" s="310"/>
      <c r="CA490" s="310"/>
      <c r="CB490" s="310"/>
      <c r="CC490" s="310"/>
      <c r="CD490" s="310"/>
      <c r="CE490" s="310"/>
      <c r="CF490" s="310"/>
      <c r="CG490" s="310"/>
      <c r="CH490" s="310"/>
      <c r="CI490" s="310"/>
      <c r="CJ490" s="310"/>
      <c r="CK490" s="310"/>
      <c r="CL490" s="310"/>
      <c r="CM490" s="310"/>
      <c r="CN490" s="310"/>
      <c r="CO490" s="310"/>
      <c r="CP490" s="310"/>
      <c r="CQ490" s="310"/>
      <c r="CR490" s="310"/>
      <c r="CS490" s="310"/>
      <c r="CT490" s="310"/>
      <c r="CU490" s="310"/>
      <c r="CV490" s="310"/>
      <c r="CW490" s="310"/>
      <c r="CX490" s="310"/>
      <c r="CY490" s="310"/>
      <c r="CZ490" s="310"/>
    </row>
    <row r="491" s="314" customFormat="true" ht="25.15" customHeight="true" x14ac:dyDescent="0.2">
      <c r="C491" s="843" t="s">
        <v>257</v>
      </c>
      <c r="D491" s="844"/>
      <c r="E491" s="516">
        <v>1.2350200506395105E-4</v>
      </c>
      <c r="F491" s="496"/>
      <c r="G491" s="496"/>
      <c r="H491" s="843" t="s">
        <v>226</v>
      </c>
      <c r="I491" s="844"/>
      <c r="J491" s="517">
        <v>4.3924046495775061E-2</v>
      </c>
      <c r="K491" s="496"/>
      <c r="L491" s="496"/>
      <c r="M491" s="843" t="s">
        <v>216</v>
      </c>
      <c r="N491" s="844"/>
      <c r="O491" s="518">
        <v>4.5684476048567825E-2</v>
      </c>
      <c r="P491" s="496"/>
      <c r="Q491" s="496"/>
      <c r="W491" s="307"/>
      <c r="X491" s="307"/>
      <c r="Y491" s="307"/>
      <c r="Z491" s="307"/>
      <c r="AA491" s="307"/>
      <c r="AB491" s="307"/>
      <c r="AC491" s="307"/>
      <c r="AD491" s="307"/>
      <c r="AE491" s="307"/>
      <c r="AF491" s="307"/>
      <c r="AG491" s="307"/>
      <c r="AH491" s="307"/>
      <c r="AI491" s="307"/>
      <c r="AJ491" s="307"/>
      <c r="AK491" s="307"/>
      <c r="AL491" s="307"/>
      <c r="AM491" s="307"/>
      <c r="AN491" s="307"/>
      <c r="AO491" s="307"/>
      <c r="AP491" s="307"/>
      <c r="AQ491" s="307"/>
      <c r="AR491" s="307"/>
      <c r="AS491" s="307"/>
      <c r="AT491" s="307"/>
      <c r="AU491" s="307"/>
      <c r="AV491" s="307"/>
      <c r="AW491" s="307"/>
      <c r="AX491" s="307"/>
      <c r="AY491" s="307"/>
      <c r="AZ491" s="307"/>
      <c r="BA491" s="309"/>
      <c r="BB491" s="359"/>
      <c r="BC491" s="309"/>
      <c r="BD491" s="309"/>
      <c r="BE491" s="309"/>
      <c r="BF491" s="309"/>
      <c r="BG491" s="309"/>
      <c r="BH491" s="309"/>
      <c r="BI491" s="309"/>
      <c r="BJ491" s="309"/>
      <c r="BK491" s="309"/>
      <c r="BL491" s="309"/>
      <c r="BM491" s="309"/>
      <c r="BN491" s="309"/>
      <c r="BO491" s="309"/>
      <c r="BP491" s="309"/>
      <c r="BQ491" s="309"/>
      <c r="BR491" s="309"/>
      <c r="BS491" s="309"/>
      <c r="BT491" s="309"/>
      <c r="BU491" s="309"/>
      <c r="BV491" s="309"/>
      <c r="BW491" s="310"/>
      <c r="BX491" s="310"/>
      <c r="BY491" s="310"/>
      <c r="BZ491" s="310"/>
      <c r="CA491" s="310"/>
      <c r="CB491" s="310"/>
      <c r="CC491" s="310"/>
      <c r="CD491" s="310"/>
      <c r="CE491" s="310"/>
      <c r="CF491" s="310"/>
      <c r="CG491" s="310"/>
      <c r="CH491" s="310"/>
      <c r="CI491" s="310"/>
      <c r="CJ491" s="310"/>
      <c r="CK491" s="310"/>
      <c r="CL491" s="310"/>
      <c r="CM491" s="310"/>
      <c r="CN491" s="310"/>
      <c r="CO491" s="310"/>
      <c r="CP491" s="310"/>
      <c r="CQ491" s="310"/>
      <c r="CR491" s="310"/>
      <c r="CS491" s="310"/>
      <c r="CT491" s="310"/>
      <c r="CU491" s="310"/>
      <c r="CV491" s="310"/>
      <c r="CW491" s="310"/>
      <c r="CX491" s="310"/>
      <c r="CY491" s="310"/>
      <c r="CZ491" s="310"/>
    </row>
    <row r="492" s="314" customFormat="true" ht="25.15" customHeight="true" x14ac:dyDescent="0.2">
      <c r="C492" s="843" t="s">
        <v>241</v>
      </c>
      <c r="D492" s="844"/>
      <c r="E492" s="516">
        <v>8.1661404811778082E-4</v>
      </c>
      <c r="F492" s="496"/>
      <c r="G492" s="496"/>
      <c r="H492" s="843" t="s">
        <v>230</v>
      </c>
      <c r="I492" s="844"/>
      <c r="J492" s="517">
        <v>2.4729792523599935E-2</v>
      </c>
      <c r="K492" s="496"/>
      <c r="L492" s="496"/>
      <c r="M492" s="843" t="s">
        <v>219</v>
      </c>
      <c r="N492" s="844"/>
      <c r="O492" s="518">
        <v>3.1169513275931409E-2</v>
      </c>
      <c r="P492" s="496"/>
      <c r="Q492" s="496"/>
      <c r="W492" s="307"/>
      <c r="X492" s="307"/>
      <c r="Y492" s="307"/>
      <c r="Z492" s="307"/>
      <c r="AA492" s="307"/>
      <c r="AB492" s="307"/>
      <c r="AC492" s="307"/>
      <c r="AD492" s="307"/>
      <c r="AE492" s="307"/>
      <c r="AF492" s="307"/>
      <c r="AG492" s="307"/>
      <c r="AH492" s="307"/>
      <c r="AI492" s="307"/>
      <c r="AJ492" s="307"/>
      <c r="AK492" s="307"/>
      <c r="AL492" s="307"/>
      <c r="AM492" s="307"/>
      <c r="AN492" s="307"/>
      <c r="AO492" s="307"/>
      <c r="AP492" s="307"/>
      <c r="AQ492" s="307"/>
      <c r="AR492" s="307"/>
      <c r="AS492" s="307"/>
      <c r="AT492" s="307"/>
      <c r="AU492" s="307"/>
      <c r="AV492" s="307"/>
      <c r="AW492" s="307"/>
      <c r="AX492" s="307"/>
      <c r="AY492" s="307"/>
      <c r="AZ492" s="307"/>
      <c r="BA492" s="309"/>
      <c r="BB492" s="359"/>
      <c r="BC492" s="309"/>
      <c r="BD492" s="309"/>
      <c r="BE492" s="309"/>
      <c r="BF492" s="309"/>
      <c r="BG492" s="309"/>
      <c r="BH492" s="309"/>
      <c r="BI492" s="309"/>
      <c r="BJ492" s="309"/>
      <c r="BK492" s="309"/>
      <c r="BL492" s="309"/>
      <c r="BM492" s="309"/>
      <c r="BN492" s="309"/>
      <c r="BO492" s="309"/>
      <c r="BP492" s="309"/>
      <c r="BQ492" s="309"/>
      <c r="BR492" s="309"/>
      <c r="BS492" s="309"/>
      <c r="BT492" s="309"/>
      <c r="BU492" s="309"/>
      <c r="BV492" s="309"/>
      <c r="BW492" s="310"/>
      <c r="BX492" s="310"/>
      <c r="BY492" s="310"/>
      <c r="BZ492" s="310"/>
      <c r="CA492" s="310"/>
      <c r="CB492" s="310"/>
      <c r="CC492" s="310"/>
      <c r="CD492" s="310"/>
      <c r="CE492" s="310"/>
      <c r="CF492" s="310"/>
      <c r="CG492" s="310"/>
      <c r="CH492" s="310"/>
      <c r="CI492" s="310"/>
      <c r="CJ492" s="310"/>
      <c r="CK492" s="310"/>
      <c r="CL492" s="310"/>
      <c r="CM492" s="310"/>
      <c r="CN492" s="310"/>
      <c r="CO492" s="310"/>
      <c r="CP492" s="310"/>
      <c r="CQ492" s="310"/>
      <c r="CR492" s="310"/>
      <c r="CS492" s="310"/>
      <c r="CT492" s="310"/>
      <c r="CU492" s="310"/>
      <c r="CV492" s="310"/>
      <c r="CW492" s="310"/>
      <c r="CX492" s="310"/>
      <c r="CY492" s="310"/>
      <c r="CZ492" s="310"/>
    </row>
    <row r="493" s="314" customFormat="true" ht="25.15" customHeight="true" x14ac:dyDescent="0.2">
      <c r="C493" s="843" t="s">
        <v>234</v>
      </c>
      <c r="D493" s="844"/>
      <c r="E493" s="516">
        <v>3.0582641032221533E-3</v>
      </c>
      <c r="F493" s="496"/>
      <c r="G493" s="496"/>
      <c r="H493" s="843" t="s">
        <v>223</v>
      </c>
      <c r="I493" s="844"/>
      <c r="J493" s="517">
        <v>2.2682302108584292E-2</v>
      </c>
      <c r="K493" s="496"/>
      <c r="L493" s="496"/>
      <c r="M493" s="843" t="s">
        <v>255</v>
      </c>
      <c r="N493" s="844"/>
      <c r="O493" s="524">
        <v>7.7074621518049921E-6</v>
      </c>
      <c r="P493" s="496"/>
      <c r="Q493" s="496"/>
      <c r="W493" s="307"/>
      <c r="X493" s="307"/>
      <c r="Y493" s="307"/>
      <c r="Z493" s="307"/>
      <c r="AA493" s="307"/>
      <c r="AB493" s="307"/>
      <c r="AC493" s="307"/>
      <c r="AD493" s="307"/>
      <c r="AE493" s="307"/>
      <c r="AF493" s="307"/>
      <c r="AG493" s="307"/>
      <c r="AH493" s="307"/>
      <c r="AI493" s="307"/>
      <c r="AJ493" s="307"/>
      <c r="AK493" s="307"/>
      <c r="AL493" s="307"/>
      <c r="AM493" s="307"/>
      <c r="AN493" s="307"/>
      <c r="AO493" s="307"/>
      <c r="AP493" s="307"/>
      <c r="AQ493" s="307"/>
      <c r="AR493" s="307"/>
      <c r="AS493" s="307"/>
      <c r="AT493" s="307"/>
      <c r="AU493" s="307"/>
      <c r="AV493" s="307"/>
      <c r="AW493" s="307"/>
      <c r="AX493" s="307"/>
      <c r="AY493" s="307"/>
      <c r="AZ493" s="307"/>
      <c r="BA493" s="309"/>
      <c r="BB493" s="359"/>
      <c r="BC493" s="309"/>
      <c r="BD493" s="309"/>
      <c r="BE493" s="309"/>
      <c r="BF493" s="309"/>
      <c r="BG493" s="309"/>
      <c r="BH493" s="309"/>
      <c r="BI493" s="309"/>
      <c r="BJ493" s="309"/>
      <c r="BK493" s="309"/>
      <c r="BL493" s="309"/>
      <c r="BM493" s="309"/>
      <c r="BN493" s="309"/>
      <c r="BO493" s="309"/>
      <c r="BP493" s="309"/>
      <c r="BQ493" s="309"/>
      <c r="BR493" s="309"/>
      <c r="BS493" s="309"/>
      <c r="BT493" s="309"/>
      <c r="BU493" s="309"/>
      <c r="BV493" s="309"/>
      <c r="BW493" s="310"/>
      <c r="BX493" s="310"/>
      <c r="BY493" s="310"/>
      <c r="BZ493" s="310"/>
      <c r="CA493" s="310"/>
      <c r="CB493" s="310"/>
      <c r="CC493" s="310"/>
      <c r="CD493" s="310"/>
      <c r="CE493" s="310"/>
      <c r="CF493" s="310"/>
      <c r="CG493" s="310"/>
      <c r="CH493" s="310"/>
      <c r="CI493" s="310"/>
      <c r="CJ493" s="310"/>
      <c r="CK493" s="310"/>
      <c r="CL493" s="310"/>
      <c r="CM493" s="310"/>
      <c r="CN493" s="310"/>
      <c r="CO493" s="310"/>
      <c r="CP493" s="310"/>
      <c r="CQ493" s="310"/>
      <c r="CR493" s="310"/>
      <c r="CS493" s="310"/>
      <c r="CT493" s="310"/>
      <c r="CU493" s="310"/>
      <c r="CV493" s="310"/>
      <c r="CW493" s="310"/>
      <c r="CX493" s="310"/>
      <c r="CY493" s="310"/>
      <c r="CZ493" s="310"/>
    </row>
    <row r="494" s="314" customFormat="true" ht="25.15" customHeight="true" x14ac:dyDescent="0.2">
      <c r="C494" s="843" t="s">
        <v>247</v>
      </c>
      <c r="D494" s="844"/>
      <c r="E494" s="516">
        <v>1.7273529560796099E-3</v>
      </c>
      <c r="F494" s="496"/>
      <c r="G494" s="496"/>
      <c r="H494" s="843" t="s">
        <v>220</v>
      </c>
      <c r="I494" s="844"/>
      <c r="J494" s="517">
        <v>4.2038793232754543E-2</v>
      </c>
      <c r="K494" s="496"/>
      <c r="L494" s="496"/>
      <c r="M494" s="843" t="s">
        <v>259</v>
      </c>
      <c r="N494" s="844"/>
      <c r="O494" s="518">
        <v>4.9392147789327706E-4</v>
      </c>
      <c r="P494" s="496"/>
      <c r="Q494" s="496"/>
      <c r="W494" s="307"/>
      <c r="X494" s="307"/>
      <c r="Y494" s="307"/>
      <c r="Z494" s="307"/>
      <c r="AA494" s="307"/>
      <c r="AB494" s="307"/>
      <c r="AC494" s="307"/>
      <c r="AD494" s="307"/>
      <c r="AE494" s="307"/>
      <c r="AF494" s="307"/>
      <c r="AG494" s="307"/>
      <c r="AH494" s="307"/>
      <c r="AI494" s="307"/>
      <c r="AJ494" s="307"/>
      <c r="AK494" s="307"/>
      <c r="AL494" s="307"/>
      <c r="AM494" s="307"/>
      <c r="AN494" s="307"/>
      <c r="AO494" s="307"/>
      <c r="AP494" s="307"/>
      <c r="AQ494" s="307"/>
      <c r="AR494" s="307"/>
      <c r="AS494" s="307"/>
      <c r="AT494" s="307"/>
      <c r="AU494" s="307"/>
      <c r="AV494" s="307"/>
      <c r="AW494" s="307"/>
      <c r="AX494" s="307"/>
      <c r="AY494" s="307"/>
      <c r="AZ494" s="307"/>
      <c r="BA494" s="309"/>
      <c r="BB494" s="359"/>
      <c r="BC494" s="309"/>
      <c r="BD494" s="309"/>
      <c r="BE494" s="309"/>
      <c r="BF494" s="309"/>
      <c r="BG494" s="309"/>
      <c r="BH494" s="309"/>
      <c r="BI494" s="309"/>
      <c r="BJ494" s="309"/>
      <c r="BK494" s="309"/>
      <c r="BL494" s="309"/>
      <c r="BM494" s="309"/>
      <c r="BN494" s="309"/>
      <c r="BO494" s="309"/>
      <c r="BP494" s="309"/>
      <c r="BQ494" s="309"/>
      <c r="BR494" s="309"/>
      <c r="BS494" s="309"/>
      <c r="BT494" s="309"/>
      <c r="BU494" s="309"/>
      <c r="BV494" s="309"/>
      <c r="BW494" s="310"/>
      <c r="BX494" s="310"/>
      <c r="BY494" s="310"/>
      <c r="BZ494" s="310"/>
      <c r="CA494" s="310"/>
      <c r="CB494" s="310"/>
      <c r="CC494" s="310"/>
      <c r="CD494" s="310"/>
      <c r="CE494" s="310"/>
      <c r="CF494" s="310"/>
      <c r="CG494" s="310"/>
      <c r="CH494" s="310"/>
      <c r="CI494" s="310"/>
      <c r="CJ494" s="310"/>
      <c r="CK494" s="310"/>
      <c r="CL494" s="310"/>
      <c r="CM494" s="310"/>
      <c r="CN494" s="310"/>
      <c r="CO494" s="310"/>
      <c r="CP494" s="310"/>
      <c r="CQ494" s="310"/>
      <c r="CR494" s="310"/>
      <c r="CS494" s="310"/>
      <c r="CT494" s="310"/>
      <c r="CU494" s="310"/>
      <c r="CV494" s="310"/>
      <c r="CW494" s="310"/>
      <c r="CX494" s="310"/>
      <c r="CY494" s="310"/>
      <c r="CZ494" s="310"/>
    </row>
    <row r="495" s="314" customFormat="true" ht="25.15" customHeight="true" x14ac:dyDescent="0.2">
      <c r="C495" s="843" t="s">
        <v>248</v>
      </c>
      <c r="D495" s="844"/>
      <c r="E495" s="516">
        <v>1.0945966733714465E-3</v>
      </c>
      <c r="F495" s="496"/>
      <c r="G495" s="496"/>
      <c r="H495" s="843" t="s">
        <v>209</v>
      </c>
      <c r="I495" s="844"/>
      <c r="J495" s="517">
        <v>0.23655468372946678</v>
      </c>
      <c r="K495" s="496"/>
      <c r="L495" s="496"/>
      <c r="M495" s="843" t="s">
        <v>256</v>
      </c>
      <c r="N495" s="844"/>
      <c r="O495" s="518">
        <v>1.1259900857980686E-3</v>
      </c>
      <c r="P495" s="496"/>
      <c r="Q495" s="496"/>
      <c r="W495" s="307"/>
      <c r="X495" s="307"/>
      <c r="Y495" s="307"/>
      <c r="Z495" s="307"/>
      <c r="AA495" s="307"/>
      <c r="AB495" s="307"/>
      <c r="AC495" s="307"/>
      <c r="AD495" s="307"/>
      <c r="AE495" s="307"/>
      <c r="AF495" s="307"/>
      <c r="AG495" s="307"/>
      <c r="AH495" s="307"/>
      <c r="AI495" s="307"/>
      <c r="AJ495" s="307"/>
      <c r="AK495" s="307"/>
      <c r="AL495" s="307"/>
      <c r="AM495" s="307"/>
      <c r="AN495" s="307"/>
      <c r="AO495" s="307"/>
      <c r="AP495" s="307"/>
      <c r="AQ495" s="307"/>
      <c r="AR495" s="307"/>
      <c r="AS495" s="307"/>
      <c r="AT495" s="307"/>
      <c r="AU495" s="307"/>
      <c r="AV495" s="307"/>
      <c r="AW495" s="307"/>
      <c r="AX495" s="307"/>
      <c r="AY495" s="307"/>
      <c r="AZ495" s="307"/>
      <c r="BA495" s="309"/>
      <c r="BB495" s="359"/>
      <c r="BC495" s="309"/>
      <c r="BD495" s="309"/>
      <c r="BE495" s="309"/>
      <c r="BF495" s="309"/>
      <c r="BG495" s="309"/>
      <c r="BH495" s="309"/>
      <c r="BI495" s="309"/>
      <c r="BJ495" s="309"/>
      <c r="BK495" s="309"/>
      <c r="BL495" s="309"/>
      <c r="BM495" s="309"/>
      <c r="BN495" s="309"/>
      <c r="BO495" s="309"/>
      <c r="BP495" s="309"/>
      <c r="BQ495" s="309"/>
      <c r="BR495" s="309"/>
      <c r="BS495" s="309"/>
      <c r="BT495" s="309"/>
      <c r="BU495" s="309"/>
      <c r="BV495" s="309"/>
      <c r="BW495" s="310"/>
      <c r="BX495" s="310"/>
      <c r="BY495" s="310"/>
      <c r="BZ495" s="310"/>
      <c r="CA495" s="310"/>
      <c r="CB495" s="310"/>
      <c r="CC495" s="310"/>
      <c r="CD495" s="310"/>
      <c r="CE495" s="310"/>
      <c r="CF495" s="310"/>
      <c r="CG495" s="310"/>
      <c r="CH495" s="310"/>
      <c r="CI495" s="310"/>
      <c r="CJ495" s="310"/>
      <c r="CK495" s="310"/>
      <c r="CL495" s="310"/>
      <c r="CM495" s="310"/>
      <c r="CN495" s="310"/>
      <c r="CO495" s="310"/>
      <c r="CP495" s="310"/>
      <c r="CQ495" s="310"/>
      <c r="CR495" s="310"/>
      <c r="CS495" s="310"/>
      <c r="CT495" s="310"/>
      <c r="CU495" s="310"/>
      <c r="CV495" s="310"/>
      <c r="CW495" s="310"/>
      <c r="CX495" s="310"/>
      <c r="CY495" s="310"/>
      <c r="CZ495" s="310"/>
    </row>
    <row r="496" s="314" customFormat="true" ht="25.15" customHeight="true" x14ac:dyDescent="0.2">
      <c r="C496" s="843" t="s">
        <v>235</v>
      </c>
      <c r="D496" s="844"/>
      <c r="E496" s="516">
        <v>8.8438107134090772E-3</v>
      </c>
      <c r="F496" s="496"/>
      <c r="G496" s="496"/>
      <c r="H496" s="843" t="s">
        <v>225</v>
      </c>
      <c r="I496" s="844"/>
      <c r="J496" s="517">
        <v>3.0237488097903255E-2</v>
      </c>
      <c r="K496" s="496"/>
      <c r="L496" s="496"/>
      <c r="M496" s="843" t="s">
        <v>257</v>
      </c>
      <c r="N496" s="844"/>
      <c r="O496" s="524">
        <v>6.0797721175337428E-6</v>
      </c>
      <c r="P496" s="496"/>
      <c r="Q496" s="496"/>
      <c r="W496" s="307"/>
      <c r="X496" s="307"/>
      <c r="Y496" s="307"/>
      <c r="Z496" s="307"/>
      <c r="AA496" s="307"/>
      <c r="AB496" s="307"/>
      <c r="AC496" s="307"/>
      <c r="AD496" s="307"/>
      <c r="AE496" s="307"/>
      <c r="AF496" s="307"/>
      <c r="AG496" s="307"/>
      <c r="AH496" s="307"/>
      <c r="AI496" s="307"/>
      <c r="AJ496" s="307"/>
      <c r="AK496" s="307"/>
      <c r="AL496" s="307"/>
      <c r="AM496" s="307"/>
      <c r="AN496" s="307"/>
      <c r="AO496" s="307"/>
      <c r="AP496" s="307"/>
      <c r="AQ496" s="307"/>
      <c r="AR496" s="307"/>
      <c r="AS496" s="307"/>
      <c r="AT496" s="307"/>
      <c r="AU496" s="307"/>
      <c r="AV496" s="307"/>
      <c r="AW496" s="307"/>
      <c r="AX496" s="307"/>
      <c r="AY496" s="307"/>
      <c r="AZ496" s="307"/>
      <c r="BA496" s="309"/>
      <c r="BB496" s="359"/>
      <c r="BC496" s="309"/>
      <c r="BD496" s="309"/>
      <c r="BE496" s="309"/>
      <c r="BF496" s="309"/>
      <c r="BG496" s="309"/>
      <c r="BH496" s="309"/>
      <c r="BI496" s="309"/>
      <c r="BJ496" s="309"/>
      <c r="BK496" s="309"/>
      <c r="BL496" s="309"/>
      <c r="BM496" s="309"/>
      <c r="BN496" s="309"/>
      <c r="BO496" s="309"/>
      <c r="BP496" s="309"/>
      <c r="BQ496" s="309"/>
      <c r="BR496" s="309"/>
      <c r="BS496" s="309"/>
      <c r="BT496" s="309"/>
      <c r="BU496" s="309"/>
      <c r="BV496" s="309"/>
      <c r="BW496" s="310"/>
      <c r="BX496" s="310"/>
      <c r="BY496" s="310"/>
      <c r="BZ496" s="310"/>
      <c r="CA496" s="310"/>
      <c r="CB496" s="310"/>
      <c r="CC496" s="310"/>
      <c r="CD496" s="310"/>
      <c r="CE496" s="310"/>
      <c r="CF496" s="310"/>
      <c r="CG496" s="310"/>
      <c r="CH496" s="310"/>
      <c r="CI496" s="310"/>
      <c r="CJ496" s="310"/>
      <c r="CK496" s="310"/>
      <c r="CL496" s="310"/>
      <c r="CM496" s="310"/>
      <c r="CN496" s="310"/>
      <c r="CO496" s="310"/>
      <c r="CP496" s="310"/>
      <c r="CQ496" s="310"/>
      <c r="CR496" s="310"/>
      <c r="CS496" s="310"/>
      <c r="CT496" s="310"/>
      <c r="CU496" s="310"/>
      <c r="CV496" s="310"/>
      <c r="CW496" s="310"/>
      <c r="CX496" s="310"/>
      <c r="CY496" s="310"/>
      <c r="CZ496" s="310"/>
    </row>
    <row r="497" s="314" customFormat="true" ht="25.15" customHeight="true" x14ac:dyDescent="0.2">
      <c r="C497" s="843" t="s">
        <v>224</v>
      </c>
      <c r="D497" s="844"/>
      <c r="E497" s="516">
        <v>1.4167004016464438E-2</v>
      </c>
      <c r="F497" s="496"/>
      <c r="G497" s="496"/>
      <c r="H497" s="843" t="s">
        <v>227</v>
      </c>
      <c r="I497" s="844"/>
      <c r="J497" s="517">
        <v>5.4430828107817648E-3</v>
      </c>
      <c r="K497" s="496"/>
      <c r="L497" s="496"/>
      <c r="M497" s="843" t="s">
        <v>241</v>
      </c>
      <c r="N497" s="844"/>
      <c r="O497" s="518">
        <v>1.1161701642032379E-3</v>
      </c>
      <c r="P497" s="496"/>
      <c r="Q497" s="496"/>
      <c r="W497" s="307"/>
      <c r="X497" s="307"/>
      <c r="Y497" s="307"/>
      <c r="Z497" s="307"/>
      <c r="AA497" s="307"/>
      <c r="AB497" s="307"/>
      <c r="AC497" s="307"/>
      <c r="AD497" s="307"/>
      <c r="AE497" s="307"/>
      <c r="AF497" s="307"/>
      <c r="AG497" s="307"/>
      <c r="AH497" s="307"/>
      <c r="AI497" s="307"/>
      <c r="AJ497" s="307"/>
      <c r="AK497" s="307"/>
      <c r="AL497" s="307"/>
      <c r="AM497" s="307"/>
      <c r="AN497" s="307"/>
      <c r="AO497" s="307"/>
      <c r="AP497" s="307"/>
      <c r="AQ497" s="307"/>
      <c r="AR497" s="307"/>
      <c r="AS497" s="307"/>
      <c r="AT497" s="307"/>
      <c r="AU497" s="307"/>
      <c r="AV497" s="307"/>
      <c r="AW497" s="307"/>
      <c r="AX497" s="307"/>
      <c r="AY497" s="307"/>
      <c r="AZ497" s="307"/>
      <c r="BA497" s="309"/>
      <c r="BB497" s="359"/>
      <c r="BC497" s="309"/>
      <c r="BD497" s="309"/>
      <c r="BE497" s="309"/>
      <c r="BF497" s="309"/>
      <c r="BG497" s="309"/>
      <c r="BH497" s="309"/>
      <c r="BI497" s="309"/>
      <c r="BJ497" s="309"/>
      <c r="BK497" s="309"/>
      <c r="BL497" s="309"/>
      <c r="BM497" s="309"/>
      <c r="BN497" s="309"/>
      <c r="BO497" s="309"/>
      <c r="BP497" s="309"/>
      <c r="BQ497" s="309"/>
      <c r="BR497" s="309"/>
      <c r="BS497" s="309"/>
      <c r="BT497" s="309"/>
      <c r="BU497" s="309"/>
      <c r="BV497" s="309"/>
      <c r="BW497" s="310"/>
      <c r="BX497" s="310"/>
      <c r="BY497" s="310"/>
      <c r="BZ497" s="310"/>
      <c r="CA497" s="310"/>
      <c r="CB497" s="310"/>
      <c r="CC497" s="310"/>
      <c r="CD497" s="310"/>
      <c r="CE497" s="310"/>
      <c r="CF497" s="310"/>
      <c r="CG497" s="310"/>
      <c r="CH497" s="310"/>
      <c r="CI497" s="310"/>
      <c r="CJ497" s="310"/>
      <c r="CK497" s="310"/>
      <c r="CL497" s="310"/>
      <c r="CM497" s="310"/>
      <c r="CN497" s="310"/>
      <c r="CO497" s="310"/>
      <c r="CP497" s="310"/>
      <c r="CQ497" s="310"/>
      <c r="CR497" s="310"/>
      <c r="CS497" s="310"/>
      <c r="CT497" s="310"/>
      <c r="CU497" s="310"/>
      <c r="CV497" s="310"/>
      <c r="CW497" s="310"/>
      <c r="CX497" s="310"/>
      <c r="CY497" s="310"/>
      <c r="CZ497" s="310"/>
    </row>
    <row r="498" s="314" customFormat="true" ht="25.15" customHeight="true" x14ac:dyDescent="0.2">
      <c r="C498" s="843" t="s">
        <v>258</v>
      </c>
      <c r="D498" s="844"/>
      <c r="E498" s="516">
        <v>1.0394104744060188E-4</v>
      </c>
      <c r="F498" s="496"/>
      <c r="G498" s="496"/>
      <c r="H498" s="843" t="s">
        <v>262</v>
      </c>
      <c r="I498" s="844"/>
      <c r="J498" s="525">
        <v>3.633838263546007E-5</v>
      </c>
      <c r="K498" s="496"/>
      <c r="L498" s="496"/>
      <c r="M498" s="843" t="s">
        <v>234</v>
      </c>
      <c r="N498" s="844"/>
      <c r="O498" s="518">
        <v>8.7780813825482744E-3</v>
      </c>
      <c r="P498" s="496"/>
      <c r="Q498" s="496"/>
      <c r="W498" s="307"/>
      <c r="X498" s="307"/>
      <c r="Y498" s="307"/>
      <c r="Z498" s="307"/>
      <c r="AA498" s="307"/>
      <c r="AB498" s="307"/>
      <c r="AC498" s="307"/>
      <c r="AD498" s="307"/>
      <c r="AE498" s="307"/>
      <c r="AF498" s="307"/>
      <c r="AG498" s="307"/>
      <c r="AH498" s="307"/>
      <c r="AI498" s="307"/>
      <c r="AJ498" s="307"/>
      <c r="AK498" s="307"/>
      <c r="AL498" s="307"/>
      <c r="AM498" s="307"/>
      <c r="AN498" s="307"/>
      <c r="AO498" s="307"/>
      <c r="AP498" s="307"/>
      <c r="AQ498" s="307"/>
      <c r="AR498" s="307"/>
      <c r="AS498" s="307"/>
      <c r="AT498" s="307"/>
      <c r="AU498" s="307"/>
      <c r="AV498" s="307"/>
      <c r="AW498" s="307"/>
      <c r="AX498" s="307"/>
      <c r="AY498" s="307"/>
      <c r="AZ498" s="307"/>
      <c r="BA498" s="309"/>
      <c r="BB498" s="359"/>
      <c r="BC498" s="309"/>
      <c r="BD498" s="309"/>
      <c r="BE498" s="309"/>
      <c r="BF498" s="309"/>
      <c r="BG498" s="309"/>
      <c r="BH498" s="309"/>
      <c r="BI498" s="309"/>
      <c r="BJ498" s="309"/>
      <c r="BK498" s="309"/>
      <c r="BL498" s="309"/>
      <c r="BM498" s="309"/>
      <c r="BN498" s="309"/>
      <c r="BO498" s="309"/>
      <c r="BP498" s="309"/>
      <c r="BQ498" s="309"/>
      <c r="BR498" s="309"/>
      <c r="BS498" s="309"/>
      <c r="BT498" s="309"/>
      <c r="BU498" s="309"/>
      <c r="BV498" s="309"/>
      <c r="BW498" s="310"/>
      <c r="BX498" s="310"/>
      <c r="BY498" s="310"/>
      <c r="BZ498" s="310"/>
      <c r="CA498" s="310"/>
      <c r="CB498" s="310"/>
      <c r="CC498" s="310"/>
      <c r="CD498" s="310"/>
      <c r="CE498" s="310"/>
      <c r="CF498" s="310"/>
      <c r="CG498" s="310"/>
      <c r="CH498" s="310"/>
      <c r="CI498" s="310"/>
      <c r="CJ498" s="310"/>
      <c r="CK498" s="310"/>
      <c r="CL498" s="310"/>
      <c r="CM498" s="310"/>
      <c r="CN498" s="310"/>
      <c r="CO498" s="310"/>
      <c r="CP498" s="310"/>
      <c r="CQ498" s="310"/>
      <c r="CR498" s="310"/>
      <c r="CS498" s="310"/>
      <c r="CT498" s="310"/>
      <c r="CU498" s="310"/>
      <c r="CV498" s="310"/>
      <c r="CW498" s="310"/>
      <c r="CX498" s="310"/>
      <c r="CY498" s="310"/>
      <c r="CZ498" s="310"/>
    </row>
    <row r="499" s="314" customFormat="true" ht="25.15" customHeight="true" x14ac:dyDescent="0.2">
      <c r="C499" s="843" t="s">
        <v>212</v>
      </c>
      <c r="D499" s="844"/>
      <c r="E499" s="516">
        <v>3.6192113874717609E-2</v>
      </c>
      <c r="F499" s="496"/>
      <c r="G499" s="496"/>
      <c r="H499" s="843" t="s">
        <v>228</v>
      </c>
      <c r="I499" s="844"/>
      <c r="J499" s="517">
        <v>1.2690006618175898E-2</v>
      </c>
      <c r="K499" s="496"/>
      <c r="L499" s="496"/>
      <c r="M499" s="843" t="s">
        <v>247</v>
      </c>
      <c r="N499" s="844"/>
      <c r="O499" s="518">
        <v>2.9328352026090189E-3</v>
      </c>
      <c r="P499" s="496"/>
      <c r="Q499" s="496"/>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9"/>
      <c r="BB499" s="359"/>
      <c r="BC499" s="309"/>
      <c r="BD499" s="309"/>
      <c r="BE499" s="309"/>
      <c r="BF499" s="309"/>
      <c r="BG499" s="309"/>
      <c r="BH499" s="309"/>
      <c r="BI499" s="309"/>
      <c r="BJ499" s="309"/>
      <c r="BK499" s="309"/>
      <c r="BL499" s="309"/>
      <c r="BM499" s="309"/>
      <c r="BN499" s="309"/>
      <c r="BO499" s="309"/>
      <c r="BP499" s="309"/>
      <c r="BQ499" s="309"/>
      <c r="BR499" s="309"/>
      <c r="BS499" s="309"/>
      <c r="BT499" s="309"/>
      <c r="BU499" s="309"/>
      <c r="BV499" s="309"/>
      <c r="BW499" s="310"/>
      <c r="BX499" s="310"/>
      <c r="BY499" s="310"/>
      <c r="BZ499" s="310"/>
      <c r="CA499" s="310"/>
      <c r="CB499" s="310"/>
      <c r="CC499" s="310"/>
      <c r="CD499" s="310"/>
      <c r="CE499" s="310"/>
      <c r="CF499" s="310"/>
      <c r="CG499" s="310"/>
      <c r="CH499" s="310"/>
      <c r="CI499" s="310"/>
      <c r="CJ499" s="310"/>
      <c r="CK499" s="310"/>
      <c r="CL499" s="310"/>
      <c r="CM499" s="310"/>
      <c r="CN499" s="310"/>
      <c r="CO499" s="310"/>
      <c r="CP499" s="310"/>
      <c r="CQ499" s="310"/>
      <c r="CR499" s="310"/>
      <c r="CS499" s="310"/>
      <c r="CT499" s="310"/>
      <c r="CU499" s="310"/>
      <c r="CV499" s="310"/>
      <c r="CW499" s="310"/>
      <c r="CX499" s="310"/>
      <c r="CY499" s="310"/>
      <c r="CZ499" s="310"/>
    </row>
    <row r="500" s="314" customFormat="true" ht="25.15" customHeight="true" x14ac:dyDescent="0.2">
      <c r="C500" s="843" t="s">
        <v>261</v>
      </c>
      <c r="D500" s="844"/>
      <c r="E500" s="523">
        <v>5.7943530357615346E-5</v>
      </c>
      <c r="F500" s="496"/>
      <c r="G500" s="496"/>
      <c r="H500" s="843" t="s">
        <v>246</v>
      </c>
      <c r="I500" s="844"/>
      <c r="J500" s="517">
        <v>9.75468234081514E-4</v>
      </c>
      <c r="K500" s="496"/>
      <c r="L500" s="496"/>
      <c r="M500" s="843" t="s">
        <v>248</v>
      </c>
      <c r="N500" s="844"/>
      <c r="O500" s="518">
        <v>1.4958753401430572E-3</v>
      </c>
      <c r="P500" s="496"/>
      <c r="Q500" s="496"/>
      <c r="W500" s="307"/>
      <c r="X500" s="307"/>
      <c r="Y500" s="307"/>
      <c r="Z500" s="307"/>
      <c r="AA500" s="307"/>
      <c r="AB500" s="307"/>
      <c r="AC500" s="307"/>
      <c r="AD500" s="307"/>
      <c r="AE500" s="307"/>
      <c r="AF500" s="307"/>
      <c r="AG500" s="307"/>
      <c r="AH500" s="307"/>
      <c r="AI500" s="307"/>
      <c r="AJ500" s="307"/>
      <c r="AK500" s="307"/>
      <c r="AL500" s="307"/>
      <c r="AM500" s="307"/>
      <c r="AN500" s="307"/>
      <c r="AO500" s="307"/>
      <c r="AP500" s="307"/>
      <c r="AQ500" s="307"/>
      <c r="AR500" s="307"/>
      <c r="AS500" s="307"/>
      <c r="AT500" s="307"/>
      <c r="AU500" s="307"/>
      <c r="AV500" s="307"/>
      <c r="AW500" s="307"/>
      <c r="AX500" s="307"/>
      <c r="AY500" s="307"/>
      <c r="AZ500" s="307"/>
      <c r="BA500" s="309"/>
      <c r="BB500" s="359"/>
      <c r="BC500" s="309"/>
      <c r="BD500" s="309"/>
      <c r="BE500" s="309"/>
      <c r="BF500" s="309"/>
      <c r="BG500" s="309"/>
      <c r="BH500" s="309"/>
      <c r="BI500" s="309"/>
      <c r="BJ500" s="309"/>
      <c r="BK500" s="309"/>
      <c r="BL500" s="309"/>
      <c r="BM500" s="309"/>
      <c r="BN500" s="309"/>
      <c r="BO500" s="309"/>
      <c r="BP500" s="309"/>
      <c r="BQ500" s="309"/>
      <c r="BR500" s="309"/>
      <c r="BS500" s="309"/>
      <c r="BT500" s="309"/>
      <c r="BU500" s="309"/>
      <c r="BV500" s="309"/>
      <c r="BW500" s="310"/>
      <c r="BX500" s="310"/>
      <c r="BY500" s="310"/>
      <c r="BZ500" s="310"/>
      <c r="CA500" s="310"/>
      <c r="CB500" s="310"/>
      <c r="CC500" s="310"/>
      <c r="CD500" s="310"/>
      <c r="CE500" s="310"/>
      <c r="CF500" s="310"/>
      <c r="CG500" s="310"/>
      <c r="CH500" s="310"/>
      <c r="CI500" s="310"/>
      <c r="CJ500" s="310"/>
      <c r="CK500" s="310"/>
      <c r="CL500" s="310"/>
      <c r="CM500" s="310"/>
      <c r="CN500" s="310"/>
      <c r="CO500" s="310"/>
      <c r="CP500" s="310"/>
      <c r="CQ500" s="310"/>
      <c r="CR500" s="310"/>
      <c r="CS500" s="310"/>
      <c r="CT500" s="310"/>
      <c r="CU500" s="310"/>
      <c r="CV500" s="310"/>
      <c r="CW500" s="310"/>
      <c r="CX500" s="310"/>
      <c r="CY500" s="310"/>
      <c r="CZ500" s="310"/>
    </row>
    <row r="501" s="314" customFormat="true" ht="25.15" customHeight="true" x14ac:dyDescent="0.2">
      <c r="C501" s="843" t="s">
        <v>251</v>
      </c>
      <c r="D501" s="844"/>
      <c r="E501" s="516">
        <v>3.8568653448096848E-4</v>
      </c>
      <c r="F501" s="496"/>
      <c r="G501" s="496"/>
      <c r="H501" s="843" t="s">
        <v>238</v>
      </c>
      <c r="I501" s="844"/>
      <c r="J501" s="517">
        <v>6.5198394733006872E-3</v>
      </c>
      <c r="K501" s="496"/>
      <c r="L501" s="496"/>
      <c r="M501" s="843" t="s">
        <v>235</v>
      </c>
      <c r="N501" s="844"/>
      <c r="O501" s="518">
        <v>5.7173381362876554E-3</v>
      </c>
      <c r="P501" s="496"/>
      <c r="Q501" s="496"/>
      <c r="W501" s="307"/>
      <c r="X501" s="307"/>
      <c r="Y501" s="307"/>
      <c r="Z501" s="307"/>
      <c r="AA501" s="307"/>
      <c r="AB501" s="307"/>
      <c r="AC501" s="307"/>
      <c r="AD501" s="307"/>
      <c r="AE501" s="307"/>
      <c r="AF501" s="307"/>
      <c r="AG501" s="307"/>
      <c r="AH501" s="307"/>
      <c r="AI501" s="307"/>
      <c r="AJ501" s="307"/>
      <c r="AK501" s="307"/>
      <c r="AL501" s="307"/>
      <c r="AM501" s="307"/>
      <c r="AN501" s="307"/>
      <c r="AO501" s="307"/>
      <c r="AP501" s="307"/>
      <c r="AQ501" s="307"/>
      <c r="AR501" s="307"/>
      <c r="AS501" s="307"/>
      <c r="AT501" s="307"/>
      <c r="AU501" s="307"/>
      <c r="AV501" s="307"/>
      <c r="AW501" s="307"/>
      <c r="AX501" s="307"/>
      <c r="AY501" s="307"/>
      <c r="AZ501" s="307"/>
      <c r="BA501" s="309"/>
      <c r="BB501" s="359"/>
      <c r="BC501" s="309"/>
      <c r="BD501" s="309"/>
      <c r="BE501" s="309"/>
      <c r="BF501" s="309"/>
      <c r="BG501" s="309"/>
      <c r="BH501" s="309"/>
      <c r="BI501" s="309"/>
      <c r="BJ501" s="309"/>
      <c r="BK501" s="309"/>
      <c r="BL501" s="309"/>
      <c r="BM501" s="309"/>
      <c r="BN501" s="309"/>
      <c r="BO501" s="309"/>
      <c r="BP501" s="309"/>
      <c r="BQ501" s="309"/>
      <c r="BR501" s="309"/>
      <c r="BS501" s="309"/>
      <c r="BT501" s="309"/>
      <c r="BU501" s="309"/>
      <c r="BV501" s="309"/>
      <c r="BW501" s="310"/>
      <c r="BX501" s="310"/>
      <c r="BY501" s="310"/>
      <c r="BZ501" s="310"/>
      <c r="CA501" s="310"/>
      <c r="CB501" s="310"/>
      <c r="CC501" s="310"/>
      <c r="CD501" s="310"/>
      <c r="CE501" s="310"/>
      <c r="CF501" s="310"/>
      <c r="CG501" s="310"/>
      <c r="CH501" s="310"/>
      <c r="CI501" s="310"/>
      <c r="CJ501" s="310"/>
      <c r="CK501" s="310"/>
      <c r="CL501" s="310"/>
      <c r="CM501" s="310"/>
      <c r="CN501" s="310"/>
      <c r="CO501" s="310"/>
      <c r="CP501" s="310"/>
      <c r="CQ501" s="310"/>
      <c r="CR501" s="310"/>
      <c r="CS501" s="310"/>
      <c r="CT501" s="310"/>
      <c r="CU501" s="310"/>
      <c r="CV501" s="310"/>
      <c r="CW501" s="310"/>
      <c r="CX501" s="310"/>
      <c r="CY501" s="310"/>
      <c r="CZ501" s="310"/>
    </row>
    <row r="502" s="314" customFormat="true" ht="25.15" customHeight="true" x14ac:dyDescent="0.2">
      <c r="C502" s="843" t="s">
        <v>226</v>
      </c>
      <c r="D502" s="844"/>
      <c r="E502" s="516">
        <v>1.5457558092869592E-2</v>
      </c>
      <c r="F502" s="496"/>
      <c r="G502" s="496"/>
      <c r="H502" s="843" t="s">
        <v>253</v>
      </c>
      <c r="I502" s="844"/>
      <c r="J502" s="517">
        <v>1.9931458212837285E-3</v>
      </c>
      <c r="K502" s="496"/>
      <c r="L502" s="496"/>
      <c r="M502" s="843" t="s">
        <v>224</v>
      </c>
      <c r="N502" s="844"/>
      <c r="O502" s="518">
        <v>9.1298042222339726E-3</v>
      </c>
      <c r="P502" s="496"/>
      <c r="Q502" s="496"/>
      <c r="W502" s="307"/>
      <c r="X502" s="307"/>
      <c r="Y502" s="307"/>
      <c r="Z502" s="307"/>
      <c r="AA502" s="307"/>
      <c r="AB502" s="307"/>
      <c r="AC502" s="307"/>
      <c r="AD502" s="307"/>
      <c r="AE502" s="307"/>
      <c r="AF502" s="307"/>
      <c r="AG502" s="307"/>
      <c r="AH502" s="307"/>
      <c r="AI502" s="307"/>
      <c r="AJ502" s="307"/>
      <c r="AK502" s="307"/>
      <c r="AL502" s="307"/>
      <c r="AM502" s="307"/>
      <c r="AN502" s="307"/>
      <c r="AO502" s="307"/>
      <c r="AP502" s="307"/>
      <c r="AQ502" s="307"/>
      <c r="AR502" s="307"/>
      <c r="AS502" s="307"/>
      <c r="AT502" s="307"/>
      <c r="AU502" s="307"/>
      <c r="AV502" s="307"/>
      <c r="AW502" s="307"/>
      <c r="AX502" s="307"/>
      <c r="AY502" s="307"/>
      <c r="AZ502" s="307"/>
      <c r="BA502" s="309"/>
      <c r="BB502" s="359"/>
      <c r="BC502" s="309"/>
      <c r="BD502" s="309"/>
      <c r="BE502" s="309"/>
      <c r="BF502" s="309"/>
      <c r="BG502" s="309"/>
      <c r="BH502" s="309"/>
      <c r="BI502" s="309"/>
      <c r="BJ502" s="309"/>
      <c r="BK502" s="309"/>
      <c r="BL502" s="309"/>
      <c r="BM502" s="309"/>
      <c r="BN502" s="309"/>
      <c r="BO502" s="309"/>
      <c r="BP502" s="309"/>
      <c r="BQ502" s="309"/>
      <c r="BR502" s="309"/>
      <c r="BS502" s="309"/>
      <c r="BT502" s="309"/>
      <c r="BU502" s="309"/>
      <c r="BV502" s="309"/>
      <c r="BW502" s="310"/>
      <c r="BX502" s="310"/>
      <c r="BY502" s="310"/>
      <c r="BZ502" s="310"/>
      <c r="CA502" s="310"/>
      <c r="CB502" s="310"/>
      <c r="CC502" s="310"/>
      <c r="CD502" s="310"/>
      <c r="CE502" s="310"/>
      <c r="CF502" s="310"/>
      <c r="CG502" s="310"/>
      <c r="CH502" s="310"/>
      <c r="CI502" s="310"/>
      <c r="CJ502" s="310"/>
      <c r="CK502" s="310"/>
      <c r="CL502" s="310"/>
      <c r="CM502" s="310"/>
      <c r="CN502" s="310"/>
      <c r="CO502" s="310"/>
      <c r="CP502" s="310"/>
      <c r="CQ502" s="310"/>
      <c r="CR502" s="310"/>
      <c r="CS502" s="310"/>
      <c r="CT502" s="310"/>
      <c r="CU502" s="310"/>
      <c r="CV502" s="310"/>
      <c r="CW502" s="310"/>
      <c r="CX502" s="310"/>
      <c r="CY502" s="310"/>
      <c r="CZ502" s="310"/>
    </row>
    <row r="503" s="314" customFormat="true" ht="25.15" customHeight="true" x14ac:dyDescent="0.2">
      <c r="C503" s="843" t="s">
        <v>230</v>
      </c>
      <c r="D503" s="844"/>
      <c r="E503" s="516">
        <v>1.1925014166480639E-2</v>
      </c>
      <c r="F503" s="496"/>
      <c r="G503" s="496"/>
      <c r="H503" s="843" t="s">
        <v>231</v>
      </c>
      <c r="I503" s="844"/>
      <c r="J503" s="517">
        <v>2.5867903711589671E-3</v>
      </c>
      <c r="K503" s="496"/>
      <c r="L503" s="496"/>
      <c r="M503" s="843" t="s">
        <v>258</v>
      </c>
      <c r="N503" s="844"/>
      <c r="O503" s="518">
        <v>5.8244152619269136E-4</v>
      </c>
      <c r="P503" s="496"/>
      <c r="Q503" s="496"/>
      <c r="W503" s="307"/>
      <c r="X503" s="307"/>
      <c r="Y503" s="307"/>
      <c r="Z503" s="307"/>
      <c r="AA503" s="307"/>
      <c r="AB503" s="307"/>
      <c r="AC503" s="307"/>
      <c r="AD503" s="307"/>
      <c r="AE503" s="307"/>
      <c r="AF503" s="307"/>
      <c r="AG503" s="307"/>
      <c r="AH503" s="307"/>
      <c r="AI503" s="307"/>
      <c r="AJ503" s="307"/>
      <c r="AK503" s="307"/>
      <c r="AL503" s="307"/>
      <c r="AM503" s="307"/>
      <c r="AN503" s="307"/>
      <c r="AO503" s="307"/>
      <c r="AP503" s="307"/>
      <c r="AQ503" s="307"/>
      <c r="AR503" s="307"/>
      <c r="AS503" s="307"/>
      <c r="AT503" s="307"/>
      <c r="AU503" s="307"/>
      <c r="AV503" s="307"/>
      <c r="AW503" s="307"/>
      <c r="AX503" s="307"/>
      <c r="AY503" s="307"/>
      <c r="AZ503" s="307"/>
      <c r="BA503" s="309"/>
      <c r="BB503" s="359"/>
      <c r="BC503" s="309"/>
      <c r="BD503" s="309"/>
      <c r="BE503" s="309"/>
      <c r="BF503" s="309"/>
      <c r="BG503" s="309"/>
      <c r="BH503" s="309"/>
      <c r="BI503" s="309"/>
      <c r="BJ503" s="309"/>
      <c r="BK503" s="309"/>
      <c r="BL503" s="309"/>
      <c r="BM503" s="309"/>
      <c r="BN503" s="309"/>
      <c r="BO503" s="309"/>
      <c r="BP503" s="309"/>
      <c r="BQ503" s="309"/>
      <c r="BR503" s="309"/>
      <c r="BS503" s="309"/>
      <c r="BT503" s="309"/>
      <c r="BU503" s="309"/>
      <c r="BV503" s="309"/>
      <c r="BW503" s="310"/>
      <c r="BX503" s="310"/>
      <c r="BY503" s="310"/>
      <c r="BZ503" s="310"/>
      <c r="CA503" s="310"/>
      <c r="CB503" s="310"/>
      <c r="CC503" s="310"/>
      <c r="CD503" s="310"/>
      <c r="CE503" s="310"/>
      <c r="CF503" s="310"/>
      <c r="CG503" s="310"/>
      <c r="CH503" s="310"/>
      <c r="CI503" s="310"/>
      <c r="CJ503" s="310"/>
      <c r="CK503" s="310"/>
      <c r="CL503" s="310"/>
      <c r="CM503" s="310"/>
      <c r="CN503" s="310"/>
      <c r="CO503" s="310"/>
      <c r="CP503" s="310"/>
      <c r="CQ503" s="310"/>
      <c r="CR503" s="310"/>
      <c r="CS503" s="310"/>
      <c r="CT503" s="310"/>
      <c r="CU503" s="310"/>
      <c r="CV503" s="310"/>
      <c r="CW503" s="310"/>
      <c r="CX503" s="310"/>
      <c r="CY503" s="310"/>
      <c r="CZ503" s="310"/>
    </row>
    <row r="504" s="314" customFormat="true" ht="25.15" customHeight="true" x14ac:dyDescent="0.2">
      <c r="C504" s="843" t="s">
        <v>223</v>
      </c>
      <c r="D504" s="844"/>
      <c r="E504" s="516">
        <v>3.8520911698022492E-2</v>
      </c>
      <c r="F504" s="496"/>
      <c r="G504" s="496"/>
      <c r="H504" s="843" t="s">
        <v>198</v>
      </c>
      <c r="I504" s="844"/>
      <c r="J504" s="517">
        <v>0.40831364509969736</v>
      </c>
      <c r="K504" s="496"/>
      <c r="L504" s="496"/>
      <c r="M504" s="843" t="s">
        <v>212</v>
      </c>
      <c r="N504" s="844"/>
      <c r="O504" s="518">
        <v>8.4316250809212592E-3</v>
      </c>
      <c r="P504" s="496"/>
      <c r="Q504" s="496"/>
      <c r="W504" s="307"/>
      <c r="X504" s="307"/>
      <c r="Y504" s="307"/>
      <c r="Z504" s="307"/>
      <c r="AA504" s="307"/>
      <c r="AB504" s="307"/>
      <c r="AC504" s="307"/>
      <c r="AD504" s="307"/>
      <c r="AE504" s="307"/>
      <c r="AF504" s="307"/>
      <c r="AG504" s="307"/>
      <c r="AH504" s="307"/>
      <c r="AI504" s="307"/>
      <c r="AJ504" s="307"/>
      <c r="AK504" s="307"/>
      <c r="AL504" s="307"/>
      <c r="AM504" s="307"/>
      <c r="AN504" s="307"/>
      <c r="AO504" s="307"/>
      <c r="AP504" s="307"/>
      <c r="AQ504" s="307"/>
      <c r="AR504" s="307"/>
      <c r="AS504" s="307"/>
      <c r="AT504" s="307"/>
      <c r="AU504" s="307"/>
      <c r="AV504" s="307"/>
      <c r="AW504" s="307"/>
      <c r="AX504" s="307"/>
      <c r="AY504" s="307"/>
      <c r="AZ504" s="307"/>
      <c r="BA504" s="309"/>
      <c r="BB504" s="359"/>
      <c r="BC504" s="309"/>
      <c r="BD504" s="309"/>
      <c r="BE504" s="309"/>
      <c r="BF504" s="309"/>
      <c r="BG504" s="309"/>
      <c r="BH504" s="309"/>
      <c r="BI504" s="309"/>
      <c r="BJ504" s="309"/>
      <c r="BK504" s="309"/>
      <c r="BL504" s="309"/>
      <c r="BM504" s="309"/>
      <c r="BN504" s="309"/>
      <c r="BO504" s="309"/>
      <c r="BP504" s="309"/>
      <c r="BQ504" s="309"/>
      <c r="BR504" s="309"/>
      <c r="BS504" s="309"/>
      <c r="BT504" s="309"/>
      <c r="BU504" s="309"/>
      <c r="BV504" s="309"/>
      <c r="BW504" s="310"/>
      <c r="BX504" s="310"/>
      <c r="BY504" s="310"/>
      <c r="BZ504" s="310"/>
      <c r="CA504" s="310"/>
      <c r="CB504" s="310"/>
      <c r="CC504" s="310"/>
      <c r="CD504" s="310"/>
      <c r="CE504" s="310"/>
      <c r="CF504" s="310"/>
      <c r="CG504" s="310"/>
      <c r="CH504" s="310"/>
      <c r="CI504" s="310"/>
      <c r="CJ504" s="310"/>
      <c r="CK504" s="310"/>
      <c r="CL504" s="310"/>
      <c r="CM504" s="310"/>
      <c r="CN504" s="310"/>
      <c r="CO504" s="310"/>
      <c r="CP504" s="310"/>
      <c r="CQ504" s="310"/>
      <c r="CR504" s="310"/>
      <c r="CS504" s="310"/>
      <c r="CT504" s="310"/>
      <c r="CU504" s="310"/>
      <c r="CV504" s="310"/>
      <c r="CW504" s="310"/>
      <c r="CX504" s="310"/>
      <c r="CY504" s="310"/>
      <c r="CZ504" s="310"/>
    </row>
    <row r="505" s="314" customFormat="true" ht="25.15" customHeight="true" x14ac:dyDescent="0.2">
      <c r="C505" s="843" t="s">
        <v>220</v>
      </c>
      <c r="D505" s="844"/>
      <c r="E505" s="516">
        <v>4.6356879604654982E-2</v>
      </c>
      <c r="F505" s="496"/>
      <c r="G505" s="496"/>
      <c r="H505" s="843" t="s">
        <v>203</v>
      </c>
      <c r="I505" s="844"/>
      <c r="J505" s="517">
        <v>0.41121847859973676</v>
      </c>
      <c r="K505" s="496"/>
      <c r="L505" s="496"/>
      <c r="M505" s="843" t="s">
        <v>261</v>
      </c>
      <c r="N505" s="844"/>
      <c r="O505" s="524">
        <v>8.4400692487968286E-5</v>
      </c>
      <c r="P505" s="496"/>
      <c r="Q505" s="496"/>
      <c r="W505" s="307"/>
      <c r="X505" s="307"/>
      <c r="Y505" s="307"/>
      <c r="Z505" s="307"/>
      <c r="AA505" s="307"/>
      <c r="AB505" s="307"/>
      <c r="AC505" s="307"/>
      <c r="AD505" s="307"/>
      <c r="AE505" s="307"/>
      <c r="AF505" s="307"/>
      <c r="AG505" s="307"/>
      <c r="AH505" s="307"/>
      <c r="AI505" s="307"/>
      <c r="AJ505" s="307"/>
      <c r="AK505" s="307"/>
      <c r="AL505" s="307"/>
      <c r="AM505" s="307"/>
      <c r="AN505" s="307"/>
      <c r="AO505" s="307"/>
      <c r="AP505" s="307"/>
      <c r="AQ505" s="307"/>
      <c r="AR505" s="307"/>
      <c r="AS505" s="307"/>
      <c r="AT505" s="307"/>
      <c r="AU505" s="307"/>
      <c r="AV505" s="307"/>
      <c r="AW505" s="307"/>
      <c r="AX505" s="307"/>
      <c r="AY505" s="307"/>
      <c r="AZ505" s="307"/>
      <c r="BA505" s="309"/>
      <c r="BB505" s="359"/>
      <c r="BC505" s="309"/>
      <c r="BD505" s="309"/>
      <c r="BE505" s="309"/>
      <c r="BF505" s="309"/>
      <c r="BG505" s="309"/>
      <c r="BH505" s="309"/>
      <c r="BI505" s="309"/>
      <c r="BJ505" s="309"/>
      <c r="BK505" s="309"/>
      <c r="BL505" s="309"/>
      <c r="BM505" s="309"/>
      <c r="BN505" s="309"/>
      <c r="BO505" s="309"/>
      <c r="BP505" s="309"/>
      <c r="BQ505" s="309"/>
      <c r="BR505" s="309"/>
      <c r="BS505" s="309"/>
      <c r="BT505" s="309"/>
      <c r="BU505" s="309"/>
      <c r="BV505" s="309"/>
      <c r="BW505" s="310"/>
      <c r="BX505" s="310"/>
      <c r="BY505" s="310"/>
      <c r="BZ505" s="310"/>
      <c r="CA505" s="310"/>
      <c r="CB505" s="310"/>
      <c r="CC505" s="310"/>
      <c r="CD505" s="310"/>
      <c r="CE505" s="310"/>
      <c r="CF505" s="310"/>
      <c r="CG505" s="310"/>
      <c r="CH505" s="310"/>
      <c r="CI505" s="310"/>
      <c r="CJ505" s="310"/>
      <c r="CK505" s="310"/>
      <c r="CL505" s="310"/>
      <c r="CM505" s="310"/>
      <c r="CN505" s="310"/>
      <c r="CO505" s="310"/>
      <c r="CP505" s="310"/>
      <c r="CQ505" s="310"/>
      <c r="CR505" s="310"/>
      <c r="CS505" s="310"/>
      <c r="CT505" s="310"/>
      <c r="CU505" s="310"/>
      <c r="CV505" s="310"/>
      <c r="CW505" s="310"/>
      <c r="CX505" s="310"/>
      <c r="CY505" s="310"/>
      <c r="CZ505" s="310"/>
    </row>
    <row r="506" s="314" customFormat="true" ht="25.15" customHeight="true" x14ac:dyDescent="0.2">
      <c r="C506" s="843" t="s">
        <v>209</v>
      </c>
      <c r="D506" s="844"/>
      <c r="E506" s="516">
        <v>0.18324265145524488</v>
      </c>
      <c r="F506" s="496"/>
      <c r="G506" s="496"/>
      <c r="H506" s="843" t="s">
        <v>217</v>
      </c>
      <c r="I506" s="844"/>
      <c r="J506" s="517">
        <v>6.3866624852857004E-2</v>
      </c>
      <c r="K506" s="496"/>
      <c r="L506" s="496"/>
      <c r="M506" s="843" t="s">
        <v>251</v>
      </c>
      <c r="N506" s="844"/>
      <c r="O506" s="524">
        <v>9.2988456891450927E-5</v>
      </c>
      <c r="P506" s="496"/>
      <c r="Q506" s="496"/>
      <c r="W506" s="307"/>
      <c r="X506" s="307"/>
      <c r="Y506" s="307"/>
      <c r="Z506" s="307"/>
      <c r="AA506" s="307"/>
      <c r="AB506" s="307"/>
      <c r="AC506" s="307"/>
      <c r="AD506" s="307"/>
      <c r="AE506" s="307"/>
      <c r="AF506" s="307"/>
      <c r="AG506" s="307"/>
      <c r="AH506" s="307"/>
      <c r="AI506" s="307"/>
      <c r="AJ506" s="307"/>
      <c r="AK506" s="307"/>
      <c r="AL506" s="307"/>
      <c r="AM506" s="307"/>
      <c r="AN506" s="307"/>
      <c r="AO506" s="307"/>
      <c r="AP506" s="307"/>
      <c r="AQ506" s="307"/>
      <c r="AR506" s="307"/>
      <c r="AS506" s="307"/>
      <c r="AT506" s="307"/>
      <c r="AU506" s="307"/>
      <c r="AV506" s="307"/>
      <c r="AW506" s="307"/>
      <c r="AX506" s="307"/>
      <c r="AY506" s="307"/>
      <c r="AZ506" s="307"/>
      <c r="BA506" s="309"/>
      <c r="BB506" s="359"/>
      <c r="BC506" s="309"/>
      <c r="BD506" s="309"/>
      <c r="BE506" s="309"/>
      <c r="BF506" s="309"/>
      <c r="BG506" s="309"/>
      <c r="BH506" s="309"/>
      <c r="BI506" s="309"/>
      <c r="BJ506" s="309"/>
      <c r="BK506" s="309"/>
      <c r="BL506" s="309"/>
      <c r="BM506" s="309"/>
      <c r="BN506" s="309"/>
      <c r="BO506" s="309"/>
      <c r="BP506" s="309"/>
      <c r="BQ506" s="309"/>
      <c r="BR506" s="309"/>
      <c r="BS506" s="309"/>
      <c r="BT506" s="309"/>
      <c r="BU506" s="309"/>
      <c r="BV506" s="309"/>
      <c r="BW506" s="310"/>
      <c r="BX506" s="310"/>
      <c r="BY506" s="310"/>
      <c r="BZ506" s="310"/>
      <c r="CA506" s="310"/>
      <c r="CB506" s="310"/>
      <c r="CC506" s="310"/>
      <c r="CD506" s="310"/>
      <c r="CE506" s="310"/>
      <c r="CF506" s="310"/>
      <c r="CG506" s="310"/>
      <c r="CH506" s="310"/>
      <c r="CI506" s="310"/>
      <c r="CJ506" s="310"/>
      <c r="CK506" s="310"/>
      <c r="CL506" s="310"/>
      <c r="CM506" s="310"/>
      <c r="CN506" s="310"/>
      <c r="CO506" s="310"/>
      <c r="CP506" s="310"/>
      <c r="CQ506" s="310"/>
      <c r="CR506" s="310"/>
      <c r="CS506" s="310"/>
      <c r="CT506" s="310"/>
      <c r="CU506" s="310"/>
      <c r="CV506" s="310"/>
      <c r="CW506" s="310"/>
      <c r="CX506" s="310"/>
      <c r="CY506" s="310"/>
      <c r="CZ506" s="310"/>
    </row>
    <row r="507" s="314" customFormat="true" ht="25.15" customHeight="true" x14ac:dyDescent="0.2">
      <c r="C507" s="843" t="s">
        <v>225</v>
      </c>
      <c r="D507" s="844"/>
      <c r="E507" s="516">
        <v>3.6970462688378898E-2</v>
      </c>
      <c r="F507" s="496"/>
      <c r="G507" s="496"/>
      <c r="H507" s="843" t="s">
        <v>237</v>
      </c>
      <c r="I507" s="844"/>
      <c r="J507" s="517">
        <v>2.1408843421555084E-3</v>
      </c>
      <c r="K507" s="496"/>
      <c r="L507" s="496"/>
      <c r="M507" s="843" t="s">
        <v>226</v>
      </c>
      <c r="N507" s="844"/>
      <c r="O507" s="518">
        <v>7.3811812040742207E-3</v>
      </c>
      <c r="P507" s="496"/>
      <c r="Q507" s="496"/>
      <c r="W507" s="307"/>
      <c r="X507" s="307"/>
      <c r="Y507" s="307"/>
      <c r="Z507" s="307"/>
      <c r="AA507" s="307"/>
      <c r="AB507" s="307"/>
      <c r="AC507" s="307"/>
      <c r="AD507" s="307"/>
      <c r="AE507" s="307"/>
      <c r="AF507" s="307"/>
      <c r="AG507" s="307"/>
      <c r="AH507" s="307"/>
      <c r="AI507" s="307"/>
      <c r="AJ507" s="307"/>
      <c r="AK507" s="307"/>
      <c r="AL507" s="307"/>
      <c r="AM507" s="307"/>
      <c r="AN507" s="307"/>
      <c r="AO507" s="307"/>
      <c r="AP507" s="307"/>
      <c r="AQ507" s="307"/>
      <c r="AR507" s="307"/>
      <c r="AS507" s="307"/>
      <c r="AT507" s="307"/>
      <c r="AU507" s="307"/>
      <c r="AV507" s="307"/>
      <c r="AW507" s="307"/>
      <c r="AX507" s="307"/>
      <c r="AY507" s="307"/>
      <c r="AZ507" s="307"/>
      <c r="BA507" s="309"/>
      <c r="BB507" s="359"/>
      <c r="BC507" s="309"/>
      <c r="BD507" s="309"/>
      <c r="BE507" s="309"/>
      <c r="BF507" s="309"/>
      <c r="BG507" s="309"/>
      <c r="BH507" s="309"/>
      <c r="BI507" s="309"/>
      <c r="BJ507" s="309"/>
      <c r="BK507" s="309"/>
      <c r="BL507" s="309"/>
      <c r="BM507" s="309"/>
      <c r="BN507" s="309"/>
      <c r="BO507" s="309"/>
      <c r="BP507" s="309"/>
      <c r="BQ507" s="309"/>
      <c r="BR507" s="309"/>
      <c r="BS507" s="309"/>
      <c r="BT507" s="309"/>
      <c r="BU507" s="309"/>
      <c r="BV507" s="309"/>
      <c r="BW507" s="310"/>
      <c r="BX507" s="310"/>
      <c r="BY507" s="310"/>
      <c r="BZ507" s="310"/>
      <c r="CA507" s="310"/>
      <c r="CB507" s="310"/>
      <c r="CC507" s="310"/>
      <c r="CD507" s="310"/>
      <c r="CE507" s="310"/>
      <c r="CF507" s="310"/>
      <c r="CG507" s="310"/>
      <c r="CH507" s="310"/>
      <c r="CI507" s="310"/>
      <c r="CJ507" s="310"/>
      <c r="CK507" s="310"/>
      <c r="CL507" s="310"/>
      <c r="CM507" s="310"/>
      <c r="CN507" s="310"/>
      <c r="CO507" s="310"/>
      <c r="CP507" s="310"/>
      <c r="CQ507" s="310"/>
      <c r="CR507" s="310"/>
      <c r="CS507" s="310"/>
      <c r="CT507" s="310"/>
      <c r="CU507" s="310"/>
      <c r="CV507" s="310"/>
      <c r="CW507" s="310"/>
      <c r="CX507" s="310"/>
      <c r="CY507" s="310"/>
      <c r="CZ507" s="310"/>
    </row>
    <row r="508" s="314" customFormat="true" ht="25.15" customHeight="true" x14ac:dyDescent="0.2">
      <c r="C508" s="843" t="s">
        <v>227</v>
      </c>
      <c r="D508" s="844"/>
      <c r="E508" s="516">
        <v>1.8665190134792481E-2</v>
      </c>
      <c r="F508" s="496"/>
      <c r="G508" s="496"/>
      <c r="H508" s="843" t="s">
        <v>193</v>
      </c>
      <c r="I508" s="844"/>
      <c r="J508" s="517">
        <v>0.56014727107865647</v>
      </c>
      <c r="K508" s="496"/>
      <c r="L508" s="496"/>
      <c r="M508" s="843" t="s">
        <v>230</v>
      </c>
      <c r="N508" s="844"/>
      <c r="O508" s="518">
        <v>1.2154100725935472E-2</v>
      </c>
      <c r="P508" s="496"/>
      <c r="Q508" s="496"/>
      <c r="W508" s="307"/>
      <c r="X508" s="307"/>
      <c r="Y508" s="307"/>
      <c r="Z508" s="307"/>
      <c r="AA508" s="307"/>
      <c r="AB508" s="307"/>
      <c r="AC508" s="307"/>
      <c r="AD508" s="307"/>
      <c r="AE508" s="307"/>
      <c r="AF508" s="307"/>
      <c r="AG508" s="307"/>
      <c r="AH508" s="307"/>
      <c r="AI508" s="307"/>
      <c r="AJ508" s="307"/>
      <c r="AK508" s="307"/>
      <c r="AL508" s="307"/>
      <c r="AM508" s="307"/>
      <c r="AN508" s="307"/>
      <c r="AO508" s="307"/>
      <c r="AP508" s="307"/>
      <c r="AQ508" s="307"/>
      <c r="AR508" s="307"/>
      <c r="AS508" s="307"/>
      <c r="AT508" s="307"/>
      <c r="AU508" s="307"/>
      <c r="AV508" s="307"/>
      <c r="AW508" s="307"/>
      <c r="AX508" s="307"/>
      <c r="AY508" s="307"/>
      <c r="AZ508" s="307"/>
      <c r="BA508" s="309"/>
      <c r="BB508" s="359"/>
      <c r="BC508" s="309"/>
      <c r="BD508" s="309"/>
      <c r="BE508" s="309"/>
      <c r="BF508" s="309"/>
      <c r="BG508" s="309"/>
      <c r="BH508" s="309"/>
      <c r="BI508" s="309"/>
      <c r="BJ508" s="309"/>
      <c r="BK508" s="309"/>
      <c r="BL508" s="309"/>
      <c r="BM508" s="309"/>
      <c r="BN508" s="309"/>
      <c r="BO508" s="309"/>
      <c r="BP508" s="309"/>
      <c r="BQ508" s="309"/>
      <c r="BR508" s="309"/>
      <c r="BS508" s="309"/>
      <c r="BT508" s="309"/>
      <c r="BU508" s="309"/>
      <c r="BV508" s="309"/>
      <c r="BW508" s="310"/>
      <c r="BX508" s="310"/>
      <c r="BY508" s="310"/>
      <c r="BZ508" s="310"/>
      <c r="CA508" s="310"/>
      <c r="CB508" s="310"/>
      <c r="CC508" s="310"/>
      <c r="CD508" s="310"/>
      <c r="CE508" s="310"/>
      <c r="CF508" s="310"/>
      <c r="CG508" s="310"/>
      <c r="CH508" s="310"/>
      <c r="CI508" s="310"/>
      <c r="CJ508" s="310"/>
      <c r="CK508" s="310"/>
      <c r="CL508" s="310"/>
      <c r="CM508" s="310"/>
      <c r="CN508" s="310"/>
      <c r="CO508" s="310"/>
      <c r="CP508" s="310"/>
      <c r="CQ508" s="310"/>
      <c r="CR508" s="310"/>
      <c r="CS508" s="310"/>
      <c r="CT508" s="310"/>
      <c r="CU508" s="310"/>
      <c r="CV508" s="310"/>
      <c r="CW508" s="310"/>
      <c r="CX508" s="310"/>
      <c r="CY508" s="310"/>
      <c r="CZ508" s="310"/>
    </row>
    <row r="509" s="314" customFormat="true" ht="25.15" customHeight="true" x14ac:dyDescent="0.2">
      <c r="C509" s="843" t="s">
        <v>262</v>
      </c>
      <c r="D509" s="844"/>
      <c r="E509" s="523">
        <v>2.1582568711874741E-5</v>
      </c>
      <c r="F509" s="496"/>
      <c r="G509" s="496"/>
      <c r="H509" s="843" t="s">
        <v>195</v>
      </c>
      <c r="I509" s="844"/>
      <c r="J509" s="517">
        <v>1.0048136619829306E-4</v>
      </c>
      <c r="K509" s="496"/>
      <c r="L509" s="496"/>
      <c r="M509" s="843" t="s">
        <v>223</v>
      </c>
      <c r="N509" s="844"/>
      <c r="O509" s="518">
        <v>2.6390698649961724E-2</v>
      </c>
      <c r="P509" s="496"/>
      <c r="Q509" s="496"/>
      <c r="W509" s="307"/>
      <c r="X509" s="307"/>
      <c r="Y509" s="307"/>
      <c r="Z509" s="307"/>
      <c r="AA509" s="307"/>
      <c r="AB509" s="307"/>
      <c r="AC509" s="307"/>
      <c r="AD509" s="307"/>
      <c r="AE509" s="307"/>
      <c r="AF509" s="307"/>
      <c r="AG509" s="307"/>
      <c r="AH509" s="307"/>
      <c r="AI509" s="307"/>
      <c r="AJ509" s="307"/>
      <c r="AK509" s="307"/>
      <c r="AL509" s="307"/>
      <c r="AM509" s="307"/>
      <c r="AN509" s="307"/>
      <c r="AO509" s="307"/>
      <c r="AP509" s="307"/>
      <c r="AQ509" s="307"/>
      <c r="AR509" s="307"/>
      <c r="AS509" s="307"/>
      <c r="AT509" s="307"/>
      <c r="AU509" s="307"/>
      <c r="AV509" s="307"/>
      <c r="AW509" s="307"/>
      <c r="AX509" s="307"/>
      <c r="AY509" s="307"/>
      <c r="AZ509" s="307"/>
      <c r="BA509" s="309"/>
      <c r="BB509" s="359"/>
      <c r="BC509" s="309"/>
      <c r="BD509" s="309"/>
      <c r="BE509" s="309"/>
      <c r="BF509" s="309"/>
      <c r="BG509" s="309"/>
      <c r="BH509" s="309"/>
      <c r="BI509" s="309"/>
      <c r="BJ509" s="309"/>
      <c r="BK509" s="309"/>
      <c r="BL509" s="309"/>
      <c r="BM509" s="309"/>
      <c r="BN509" s="309"/>
      <c r="BO509" s="309"/>
      <c r="BP509" s="309"/>
      <c r="BQ509" s="309"/>
      <c r="BR509" s="309"/>
      <c r="BS509" s="309"/>
      <c r="BT509" s="309"/>
      <c r="BU509" s="309"/>
      <c r="BV509" s="309"/>
      <c r="BW509" s="310"/>
      <c r="BX509" s="310"/>
      <c r="BY509" s="310"/>
      <c r="BZ509" s="310"/>
      <c r="CA509" s="310"/>
      <c r="CB509" s="310"/>
      <c r="CC509" s="310"/>
      <c r="CD509" s="310"/>
      <c r="CE509" s="310"/>
      <c r="CF509" s="310"/>
      <c r="CG509" s="310"/>
      <c r="CH509" s="310"/>
      <c r="CI509" s="310"/>
      <c r="CJ509" s="310"/>
      <c r="CK509" s="310"/>
      <c r="CL509" s="310"/>
      <c r="CM509" s="310"/>
      <c r="CN509" s="310"/>
      <c r="CO509" s="310"/>
      <c r="CP509" s="310"/>
      <c r="CQ509" s="310"/>
      <c r="CR509" s="310"/>
      <c r="CS509" s="310"/>
      <c r="CT509" s="310"/>
      <c r="CU509" s="310"/>
      <c r="CV509" s="310"/>
      <c r="CW509" s="310"/>
      <c r="CX509" s="310"/>
      <c r="CY509" s="310"/>
      <c r="CZ509" s="310"/>
    </row>
    <row r="510" s="314" customFormat="true" ht="25.15" customHeight="true" x14ac:dyDescent="0.2">
      <c r="C510" s="843" t="s">
        <v>228</v>
      </c>
      <c r="D510" s="844"/>
      <c r="E510" s="516">
        <v>2.1677553309740291E-2</v>
      </c>
      <c r="F510" s="496"/>
      <c r="G510" s="496"/>
      <c r="H510" s="843" t="s">
        <v>195</v>
      </c>
      <c r="I510" s="844"/>
      <c r="J510" s="517">
        <v>0.47765982575253607</v>
      </c>
      <c r="K510" s="496"/>
      <c r="L510" s="496"/>
      <c r="M510" s="843" t="s">
        <v>220</v>
      </c>
      <c r="N510" s="844"/>
      <c r="O510" s="518">
        <v>2.4320687909732987E-2</v>
      </c>
      <c r="P510" s="496"/>
      <c r="Q510" s="496"/>
      <c r="W510" s="307"/>
      <c r="X510" s="307"/>
      <c r="Y510" s="307"/>
      <c r="Z510" s="307"/>
      <c r="AA510" s="307"/>
      <c r="AB510" s="307"/>
      <c r="AC510" s="307"/>
      <c r="AD510" s="307"/>
      <c r="AE510" s="307"/>
      <c r="AF510" s="307"/>
      <c r="AG510" s="307"/>
      <c r="AH510" s="307"/>
      <c r="AI510" s="307"/>
      <c r="AJ510" s="307"/>
      <c r="AK510" s="307"/>
      <c r="AL510" s="307"/>
      <c r="AM510" s="307"/>
      <c r="AN510" s="307"/>
      <c r="AO510" s="307"/>
      <c r="AP510" s="307"/>
      <c r="AQ510" s="307"/>
      <c r="AR510" s="307"/>
      <c r="AS510" s="307"/>
      <c r="AT510" s="307"/>
      <c r="AU510" s="307"/>
      <c r="AV510" s="307"/>
      <c r="AW510" s="307"/>
      <c r="AX510" s="307"/>
      <c r="AY510" s="307"/>
      <c r="AZ510" s="307"/>
      <c r="BA510" s="309"/>
      <c r="BB510" s="359"/>
      <c r="BC510" s="309"/>
      <c r="BD510" s="309"/>
      <c r="BE510" s="309"/>
      <c r="BF510" s="309"/>
      <c r="BG510" s="309"/>
      <c r="BH510" s="309"/>
      <c r="BI510" s="309"/>
      <c r="BJ510" s="309"/>
      <c r="BK510" s="309"/>
      <c r="BL510" s="309"/>
      <c r="BM510" s="309"/>
      <c r="BN510" s="309"/>
      <c r="BO510" s="309"/>
      <c r="BP510" s="309"/>
      <c r="BQ510" s="309"/>
      <c r="BR510" s="309"/>
      <c r="BS510" s="309"/>
      <c r="BT510" s="309"/>
      <c r="BU510" s="309"/>
      <c r="BV510" s="309"/>
      <c r="BW510" s="310"/>
      <c r="BX510" s="310"/>
      <c r="BY510" s="310"/>
      <c r="BZ510" s="310"/>
      <c r="CA510" s="310"/>
      <c r="CB510" s="310"/>
      <c r="CC510" s="310"/>
      <c r="CD510" s="310"/>
      <c r="CE510" s="310"/>
      <c r="CF510" s="310"/>
      <c r="CG510" s="310"/>
      <c r="CH510" s="310"/>
      <c r="CI510" s="310"/>
      <c r="CJ510" s="310"/>
      <c r="CK510" s="310"/>
      <c r="CL510" s="310"/>
      <c r="CM510" s="310"/>
      <c r="CN510" s="310"/>
      <c r="CO510" s="310"/>
      <c r="CP510" s="310"/>
      <c r="CQ510" s="310"/>
      <c r="CR510" s="310"/>
      <c r="CS510" s="310"/>
      <c r="CT510" s="310"/>
      <c r="CU510" s="310"/>
      <c r="CV510" s="310"/>
      <c r="CW510" s="310"/>
      <c r="CX510" s="310"/>
      <c r="CY510" s="310"/>
      <c r="CZ510" s="310"/>
    </row>
    <row r="511" s="314" customFormat="true" ht="25.15" customHeight="true" x14ac:dyDescent="0.2">
      <c r="C511" s="843" t="s">
        <v>246</v>
      </c>
      <c r="D511" s="844"/>
      <c r="E511" s="516">
        <v>1.0170961475920784E-3</v>
      </c>
      <c r="F511" s="496"/>
      <c r="G511" s="496"/>
      <c r="H511" s="843" t="s">
        <v>221</v>
      </c>
      <c r="I511" s="844"/>
      <c r="J511" s="517">
        <v>4.8926716043976214E-2</v>
      </c>
      <c r="K511" s="496"/>
      <c r="L511" s="496"/>
      <c r="M511" s="843" t="s">
        <v>209</v>
      </c>
      <c r="N511" s="844"/>
      <c r="O511" s="518">
        <v>0.10773854263668323</v>
      </c>
      <c r="P511" s="496"/>
      <c r="Q511" s="496"/>
      <c r="W511" s="307"/>
      <c r="X511" s="307"/>
      <c r="Y511" s="307"/>
      <c r="Z511" s="307"/>
      <c r="AA511" s="307"/>
      <c r="AB511" s="307"/>
      <c r="AC511" s="307"/>
      <c r="AD511" s="307"/>
      <c r="AE511" s="307"/>
      <c r="AF511" s="307"/>
      <c r="AG511" s="307"/>
      <c r="AH511" s="307"/>
      <c r="AI511" s="307"/>
      <c r="AJ511" s="307"/>
      <c r="AK511" s="307"/>
      <c r="AL511" s="307"/>
      <c r="AM511" s="307"/>
      <c r="AN511" s="307"/>
      <c r="AO511" s="307"/>
      <c r="AP511" s="307"/>
      <c r="AQ511" s="307"/>
      <c r="AR511" s="307"/>
      <c r="AS511" s="307"/>
      <c r="AT511" s="307"/>
      <c r="AU511" s="307"/>
      <c r="AV511" s="307"/>
      <c r="AW511" s="307"/>
      <c r="AX511" s="307"/>
      <c r="AY511" s="307"/>
      <c r="AZ511" s="307"/>
      <c r="BA511" s="309"/>
      <c r="BB511" s="359"/>
      <c r="BC511" s="309"/>
      <c r="BD511" s="309"/>
      <c r="BE511" s="309"/>
      <c r="BF511" s="309"/>
      <c r="BG511" s="309"/>
      <c r="BH511" s="309"/>
      <c r="BI511" s="309"/>
      <c r="BJ511" s="309"/>
      <c r="BK511" s="309"/>
      <c r="BL511" s="309"/>
      <c r="BM511" s="309"/>
      <c r="BN511" s="309"/>
      <c r="BO511" s="309"/>
      <c r="BP511" s="309"/>
      <c r="BQ511" s="309"/>
      <c r="BR511" s="309"/>
      <c r="BS511" s="309"/>
      <c r="BT511" s="309"/>
      <c r="BU511" s="309"/>
      <c r="BV511" s="309"/>
      <c r="BW511" s="310"/>
      <c r="BX511" s="310"/>
      <c r="BY511" s="310"/>
      <c r="BZ511" s="310"/>
      <c r="CA511" s="310"/>
      <c r="CB511" s="310"/>
      <c r="CC511" s="310"/>
      <c r="CD511" s="310"/>
      <c r="CE511" s="310"/>
      <c r="CF511" s="310"/>
      <c r="CG511" s="310"/>
      <c r="CH511" s="310"/>
      <c r="CI511" s="310"/>
      <c r="CJ511" s="310"/>
      <c r="CK511" s="310"/>
      <c r="CL511" s="310"/>
      <c r="CM511" s="310"/>
      <c r="CN511" s="310"/>
      <c r="CO511" s="310"/>
      <c r="CP511" s="310"/>
      <c r="CQ511" s="310"/>
      <c r="CR511" s="310"/>
      <c r="CS511" s="310"/>
      <c r="CT511" s="310"/>
      <c r="CU511" s="310"/>
      <c r="CV511" s="310"/>
      <c r="CW511" s="310"/>
      <c r="CX511" s="310"/>
      <c r="CY511" s="310"/>
      <c r="CZ511" s="310"/>
    </row>
    <row r="512" s="314" customFormat="true" ht="25.15" customHeight="true" x14ac:dyDescent="0.2">
      <c r="C512" s="843" t="s">
        <v>238</v>
      </c>
      <c r="D512" s="844"/>
      <c r="E512" s="516">
        <v>6.9006268621035604E-3</v>
      </c>
      <c r="F512" s="496"/>
      <c r="G512" s="496"/>
      <c r="H512" s="843" t="s">
        <v>202</v>
      </c>
      <c r="I512" s="844"/>
      <c r="J512" s="517">
        <v>0.12858848235085946</v>
      </c>
      <c r="K512" s="496"/>
      <c r="L512" s="496"/>
      <c r="M512" s="843" t="s">
        <v>225</v>
      </c>
      <c r="N512" s="844"/>
      <c r="O512" s="518">
        <v>1.141533792419648E-3</v>
      </c>
      <c r="P512" s="496"/>
      <c r="Q512" s="496"/>
      <c r="W512" s="307"/>
      <c r="X512" s="307"/>
      <c r="Y512" s="307"/>
      <c r="Z512" s="307"/>
      <c r="AA512" s="307"/>
      <c r="AB512" s="307"/>
      <c r="AC512" s="307"/>
      <c r="AD512" s="307"/>
      <c r="AE512" s="307"/>
      <c r="AF512" s="307"/>
      <c r="AG512" s="307"/>
      <c r="AH512" s="307"/>
      <c r="AI512" s="307"/>
      <c r="AJ512" s="307"/>
      <c r="AK512" s="307"/>
      <c r="AL512" s="307"/>
      <c r="AM512" s="307"/>
      <c r="AN512" s="307"/>
      <c r="AO512" s="307"/>
      <c r="AP512" s="307"/>
      <c r="AQ512" s="307"/>
      <c r="AR512" s="307"/>
      <c r="AS512" s="307"/>
      <c r="AT512" s="307"/>
      <c r="AU512" s="307"/>
      <c r="AV512" s="307"/>
      <c r="AW512" s="307"/>
      <c r="AX512" s="307"/>
      <c r="AY512" s="307"/>
      <c r="AZ512" s="307"/>
      <c r="BA512" s="309"/>
      <c r="BB512" s="359"/>
      <c r="BC512" s="309"/>
      <c r="BD512" s="309"/>
      <c r="BE512" s="309"/>
      <c r="BF512" s="309"/>
      <c r="BG512" s="309"/>
      <c r="BH512" s="309"/>
      <c r="BI512" s="309"/>
      <c r="BJ512" s="309"/>
      <c r="BK512" s="309"/>
      <c r="BL512" s="309"/>
      <c r="BM512" s="309"/>
      <c r="BN512" s="309"/>
      <c r="BO512" s="309"/>
      <c r="BP512" s="309"/>
      <c r="BQ512" s="309"/>
      <c r="BR512" s="309"/>
      <c r="BS512" s="309"/>
      <c r="BT512" s="309"/>
      <c r="BU512" s="309"/>
      <c r="BV512" s="309"/>
      <c r="BW512" s="310"/>
      <c r="BX512" s="310"/>
      <c r="BY512" s="310"/>
      <c r="BZ512" s="310"/>
      <c r="CA512" s="310"/>
      <c r="CB512" s="310"/>
      <c r="CC512" s="310"/>
      <c r="CD512" s="310"/>
      <c r="CE512" s="310"/>
      <c r="CF512" s="310"/>
      <c r="CG512" s="310"/>
      <c r="CH512" s="310"/>
      <c r="CI512" s="310"/>
      <c r="CJ512" s="310"/>
      <c r="CK512" s="310"/>
      <c r="CL512" s="310"/>
      <c r="CM512" s="310"/>
      <c r="CN512" s="310"/>
      <c r="CO512" s="310"/>
      <c r="CP512" s="310"/>
      <c r="CQ512" s="310"/>
      <c r="CR512" s="310"/>
      <c r="CS512" s="310"/>
      <c r="CT512" s="310"/>
      <c r="CU512" s="310"/>
      <c r="CV512" s="310"/>
      <c r="CW512" s="310"/>
      <c r="CX512" s="310"/>
      <c r="CY512" s="310"/>
      <c r="CZ512" s="310"/>
    </row>
    <row r="513" s="314" customFormat="true" ht="25.15" customHeight="true" x14ac:dyDescent="0.2">
      <c r="C513" s="843" t="s">
        <v>264</v>
      </c>
      <c r="D513" s="844"/>
      <c r="E513" s="523">
        <v>1.4624410239358037E-5</v>
      </c>
      <c r="F513" s="496"/>
      <c r="G513" s="496"/>
      <c r="H513" s="843" t="s">
        <v>205</v>
      </c>
      <c r="I513" s="844"/>
      <c r="J513" s="517">
        <v>1.642358964855891E-2</v>
      </c>
      <c r="K513" s="496"/>
      <c r="L513" s="496"/>
      <c r="M513" s="843" t="s">
        <v>227</v>
      </c>
      <c r="N513" s="844"/>
      <c r="O513" s="518">
        <v>2.3993569496072495E-2</v>
      </c>
      <c r="P513" s="496"/>
      <c r="Q513" s="496"/>
      <c r="W513" s="307"/>
      <c r="X513" s="307"/>
      <c r="Y513" s="307"/>
      <c r="Z513" s="307"/>
      <c r="AA513" s="307"/>
      <c r="AB513" s="307"/>
      <c r="AC513" s="307"/>
      <c r="AD513" s="307"/>
      <c r="AE513" s="307"/>
      <c r="AF513" s="307"/>
      <c r="AG513" s="307"/>
      <c r="AH513" s="307"/>
      <c r="AI513" s="307"/>
      <c r="AJ513" s="307"/>
      <c r="AK513" s="307"/>
      <c r="AL513" s="307"/>
      <c r="AM513" s="307"/>
      <c r="AN513" s="307"/>
      <c r="AO513" s="307"/>
      <c r="AP513" s="307"/>
      <c r="AQ513" s="307"/>
      <c r="AR513" s="307"/>
      <c r="AS513" s="307"/>
      <c r="AT513" s="307"/>
      <c r="AU513" s="307"/>
      <c r="AV513" s="307"/>
      <c r="AW513" s="307"/>
      <c r="AX513" s="307"/>
      <c r="AY513" s="307"/>
      <c r="AZ513" s="307"/>
      <c r="BA513" s="309"/>
      <c r="BB513" s="359"/>
      <c r="BC513" s="309"/>
      <c r="BD513" s="309"/>
      <c r="BE513" s="309"/>
      <c r="BF513" s="309"/>
      <c r="BG513" s="309"/>
      <c r="BH513" s="309"/>
      <c r="BI513" s="309"/>
      <c r="BJ513" s="309"/>
      <c r="BK513" s="309"/>
      <c r="BL513" s="309"/>
      <c r="BM513" s="309"/>
      <c r="BN513" s="309"/>
      <c r="BO513" s="309"/>
      <c r="BP513" s="309"/>
      <c r="BQ513" s="309"/>
      <c r="BR513" s="309"/>
      <c r="BS513" s="309"/>
      <c r="BT513" s="309"/>
      <c r="BU513" s="309"/>
      <c r="BV513" s="309"/>
      <c r="BW513" s="310"/>
      <c r="BX513" s="310"/>
      <c r="BY513" s="310"/>
      <c r="BZ513" s="310"/>
      <c r="CA513" s="310"/>
      <c r="CB513" s="310"/>
      <c r="CC513" s="310"/>
      <c r="CD513" s="310"/>
      <c r="CE513" s="310"/>
      <c r="CF513" s="310"/>
      <c r="CG513" s="310"/>
      <c r="CH513" s="310"/>
      <c r="CI513" s="310"/>
      <c r="CJ513" s="310"/>
      <c r="CK513" s="310"/>
      <c r="CL513" s="310"/>
      <c r="CM513" s="310"/>
      <c r="CN513" s="310"/>
      <c r="CO513" s="310"/>
      <c r="CP513" s="310"/>
      <c r="CQ513" s="310"/>
      <c r="CR513" s="310"/>
      <c r="CS513" s="310"/>
      <c r="CT513" s="310"/>
      <c r="CU513" s="310"/>
      <c r="CV513" s="310"/>
      <c r="CW513" s="310"/>
      <c r="CX513" s="310"/>
      <c r="CY513" s="310"/>
      <c r="CZ513" s="310"/>
    </row>
    <row r="514" s="314" customFormat="true" ht="25.15" customHeight="true" x14ac:dyDescent="0.2">
      <c r="C514" s="843" t="s">
        <v>231</v>
      </c>
      <c r="D514" s="844"/>
      <c r="E514" s="516">
        <v>1.9806983962218288E-2</v>
      </c>
      <c r="F514" s="496"/>
      <c r="G514" s="496"/>
      <c r="H514" s="843" t="s">
        <v>206</v>
      </c>
      <c r="I514" s="844"/>
      <c r="J514" s="517">
        <v>2.2114232487073678E-2</v>
      </c>
      <c r="K514" s="496"/>
      <c r="L514" s="496"/>
      <c r="M514" s="843" t="s">
        <v>262</v>
      </c>
      <c r="N514" s="844"/>
      <c r="O514" s="518">
        <v>1.9834720750724457E-4</v>
      </c>
      <c r="P514" s="496"/>
      <c r="Q514" s="496"/>
      <c r="W514" s="307"/>
      <c r="X514" s="307"/>
      <c r="Y514" s="307"/>
      <c r="Z514" s="307"/>
      <c r="AA514" s="307"/>
      <c r="AB514" s="307"/>
      <c r="AC514" s="307"/>
      <c r="AD514" s="307"/>
      <c r="AE514" s="307"/>
      <c r="AF514" s="307"/>
      <c r="AG514" s="307"/>
      <c r="AH514" s="307"/>
      <c r="AI514" s="307"/>
      <c r="AJ514" s="307"/>
      <c r="AK514" s="307"/>
      <c r="AL514" s="307"/>
      <c r="AM514" s="307"/>
      <c r="AN514" s="307"/>
      <c r="AO514" s="307"/>
      <c r="AP514" s="307"/>
      <c r="AQ514" s="307"/>
      <c r="AR514" s="307"/>
      <c r="AS514" s="307"/>
      <c r="AT514" s="307"/>
      <c r="AU514" s="307"/>
      <c r="AV514" s="307"/>
      <c r="AW514" s="307"/>
      <c r="AX514" s="307"/>
      <c r="AY514" s="307"/>
      <c r="AZ514" s="307"/>
      <c r="BA514" s="309"/>
      <c r="BB514" s="359"/>
      <c r="BC514" s="309"/>
      <c r="BD514" s="309"/>
      <c r="BE514" s="309"/>
      <c r="BF514" s="309"/>
      <c r="BG514" s="309"/>
      <c r="BH514" s="309"/>
      <c r="BI514" s="309"/>
      <c r="BJ514" s="309"/>
      <c r="BK514" s="309"/>
      <c r="BL514" s="309"/>
      <c r="BM514" s="309"/>
      <c r="BN514" s="309"/>
      <c r="BO514" s="309"/>
      <c r="BP514" s="309"/>
      <c r="BQ514" s="309"/>
      <c r="BR514" s="309"/>
      <c r="BS514" s="309"/>
      <c r="BT514" s="309"/>
      <c r="BU514" s="309"/>
      <c r="BV514" s="309"/>
      <c r="BW514" s="310"/>
      <c r="BX514" s="310"/>
      <c r="BY514" s="310"/>
      <c r="BZ514" s="310"/>
      <c r="CA514" s="310"/>
      <c r="CB514" s="310"/>
      <c r="CC514" s="310"/>
      <c r="CD514" s="310"/>
      <c r="CE514" s="310"/>
      <c r="CF514" s="310"/>
      <c r="CG514" s="310"/>
      <c r="CH514" s="310"/>
      <c r="CI514" s="310"/>
      <c r="CJ514" s="310"/>
      <c r="CK514" s="310"/>
      <c r="CL514" s="310"/>
      <c r="CM514" s="310"/>
      <c r="CN514" s="310"/>
      <c r="CO514" s="310"/>
      <c r="CP514" s="310"/>
      <c r="CQ514" s="310"/>
      <c r="CR514" s="310"/>
      <c r="CS514" s="310"/>
      <c r="CT514" s="310"/>
      <c r="CU514" s="310"/>
      <c r="CV514" s="310"/>
      <c r="CW514" s="310"/>
      <c r="CX514" s="310"/>
      <c r="CY514" s="310"/>
      <c r="CZ514" s="310"/>
    </row>
    <row r="515" s="314" customFormat="true" ht="25.15" customHeight="true" x14ac:dyDescent="0.2">
      <c r="C515" s="843" t="s">
        <v>198</v>
      </c>
      <c r="D515" s="844"/>
      <c r="E515" s="516">
        <v>0.62562566466931968</v>
      </c>
      <c r="F515" s="496"/>
      <c r="G515" s="496"/>
      <c r="H515" s="843" t="s">
        <v>196</v>
      </c>
      <c r="I515" s="844"/>
      <c r="J515" s="517">
        <v>0.590343316730496</v>
      </c>
      <c r="K515" s="496"/>
      <c r="L515" s="496"/>
      <c r="M515" s="843" t="s">
        <v>228</v>
      </c>
      <c r="N515" s="844"/>
      <c r="O515" s="518">
        <v>3.055228839388618E-4</v>
      </c>
      <c r="P515" s="496"/>
      <c r="Q515" s="496"/>
      <c r="W515" s="307"/>
      <c r="X515" s="307"/>
      <c r="Y515" s="307"/>
      <c r="Z515" s="307"/>
      <c r="AA515" s="307"/>
      <c r="AB515" s="307"/>
      <c r="AC515" s="307"/>
      <c r="AD515" s="307"/>
      <c r="AE515" s="307"/>
      <c r="AF515" s="307"/>
      <c r="AG515" s="307"/>
      <c r="AH515" s="307"/>
      <c r="AI515" s="307"/>
      <c r="AJ515" s="307"/>
      <c r="AK515" s="307"/>
      <c r="AL515" s="307"/>
      <c r="AM515" s="307"/>
      <c r="AN515" s="307"/>
      <c r="AO515" s="307"/>
      <c r="AP515" s="307"/>
      <c r="AQ515" s="307"/>
      <c r="AR515" s="307"/>
      <c r="AS515" s="307"/>
      <c r="AT515" s="307"/>
      <c r="AU515" s="307"/>
      <c r="AV515" s="307"/>
      <c r="AW515" s="307"/>
      <c r="AX515" s="307"/>
      <c r="AY515" s="307"/>
      <c r="AZ515" s="307"/>
      <c r="BA515" s="309"/>
      <c r="BB515" s="359"/>
      <c r="BC515" s="309"/>
      <c r="BD515" s="309"/>
      <c r="BE515" s="309"/>
      <c r="BF515" s="309"/>
      <c r="BG515" s="309"/>
      <c r="BH515" s="309"/>
      <c r="BI515" s="309"/>
      <c r="BJ515" s="309"/>
      <c r="BK515" s="309"/>
      <c r="BL515" s="309"/>
      <c r="BM515" s="309"/>
      <c r="BN515" s="309"/>
      <c r="BO515" s="309"/>
      <c r="BP515" s="309"/>
      <c r="BQ515" s="309"/>
      <c r="BR515" s="309"/>
      <c r="BS515" s="309"/>
      <c r="BT515" s="309"/>
      <c r="BU515" s="309"/>
      <c r="BV515" s="309"/>
      <c r="BW515" s="310"/>
      <c r="BX515" s="310"/>
      <c r="BY515" s="310"/>
      <c r="BZ515" s="310"/>
      <c r="CA515" s="310"/>
      <c r="CB515" s="310"/>
      <c r="CC515" s="310"/>
      <c r="CD515" s="310"/>
      <c r="CE515" s="310"/>
      <c r="CF515" s="310"/>
      <c r="CG515" s="310"/>
      <c r="CH515" s="310"/>
      <c r="CI515" s="310"/>
      <c r="CJ515" s="310"/>
      <c r="CK515" s="310"/>
      <c r="CL515" s="310"/>
      <c r="CM515" s="310"/>
      <c r="CN515" s="310"/>
      <c r="CO515" s="310"/>
      <c r="CP515" s="310"/>
      <c r="CQ515" s="310"/>
      <c r="CR515" s="310"/>
      <c r="CS515" s="310"/>
      <c r="CT515" s="310"/>
      <c r="CU515" s="310"/>
      <c r="CV515" s="310"/>
      <c r="CW515" s="310"/>
      <c r="CX515" s="310"/>
      <c r="CY515" s="310"/>
      <c r="CZ515" s="310"/>
    </row>
    <row r="516" s="314" customFormat="true" ht="25.15" customHeight="true" x14ac:dyDescent="0.2">
      <c r="C516" s="843" t="s">
        <v>203</v>
      </c>
      <c r="D516" s="844"/>
      <c r="E516" s="516">
        <v>0.33454078966928291</v>
      </c>
      <c r="F516" s="496"/>
      <c r="G516" s="496"/>
      <c r="H516" s="843" t="s">
        <v>208</v>
      </c>
      <c r="I516" s="844"/>
      <c r="J516" s="517">
        <v>0.29649440368488406</v>
      </c>
      <c r="K516" s="496"/>
      <c r="L516" s="496"/>
      <c r="M516" s="843" t="s">
        <v>246</v>
      </c>
      <c r="N516" s="844"/>
      <c r="O516" s="518">
        <v>5.1554678664484333E-3</v>
      </c>
      <c r="P516" s="496"/>
      <c r="Q516" s="496"/>
      <c r="W516" s="307"/>
      <c r="X516" s="307"/>
      <c r="Y516" s="307"/>
      <c r="Z516" s="307"/>
      <c r="AA516" s="307"/>
      <c r="AB516" s="307"/>
      <c r="AC516" s="307"/>
      <c r="AD516" s="307"/>
      <c r="AE516" s="307"/>
      <c r="AF516" s="307"/>
      <c r="AG516" s="307"/>
      <c r="AH516" s="307"/>
      <c r="AI516" s="307"/>
      <c r="AJ516" s="307"/>
      <c r="AK516" s="307"/>
      <c r="AL516" s="307"/>
      <c r="AM516" s="307"/>
      <c r="AN516" s="307"/>
      <c r="AO516" s="307"/>
      <c r="AP516" s="307"/>
      <c r="AQ516" s="307"/>
      <c r="AR516" s="307"/>
      <c r="AS516" s="307"/>
      <c r="AT516" s="307"/>
      <c r="AU516" s="307"/>
      <c r="AV516" s="307"/>
      <c r="AW516" s="307"/>
      <c r="AX516" s="307"/>
      <c r="AY516" s="307"/>
      <c r="AZ516" s="307"/>
      <c r="BA516" s="309"/>
      <c r="BB516" s="359"/>
      <c r="BC516" s="309"/>
      <c r="BD516" s="309"/>
      <c r="BE516" s="309"/>
      <c r="BF516" s="309"/>
      <c r="BG516" s="309"/>
      <c r="BH516" s="309"/>
      <c r="BI516" s="309"/>
      <c r="BJ516" s="309"/>
      <c r="BK516" s="309"/>
      <c r="BL516" s="309"/>
      <c r="BM516" s="309"/>
      <c r="BN516" s="309"/>
      <c r="BO516" s="309"/>
      <c r="BP516" s="309"/>
      <c r="BQ516" s="309"/>
      <c r="BR516" s="309"/>
      <c r="BS516" s="309"/>
      <c r="BT516" s="309"/>
      <c r="BU516" s="309"/>
      <c r="BV516" s="309"/>
      <c r="BW516" s="310"/>
      <c r="BX516" s="310"/>
      <c r="BY516" s="310"/>
      <c r="BZ516" s="310"/>
      <c r="CA516" s="310"/>
      <c r="CB516" s="310"/>
      <c r="CC516" s="310"/>
      <c r="CD516" s="310"/>
      <c r="CE516" s="310"/>
      <c r="CF516" s="310"/>
      <c r="CG516" s="310"/>
      <c r="CH516" s="310"/>
      <c r="CI516" s="310"/>
      <c r="CJ516" s="310"/>
      <c r="CK516" s="310"/>
      <c r="CL516" s="310"/>
      <c r="CM516" s="310"/>
      <c r="CN516" s="310"/>
      <c r="CO516" s="310"/>
      <c r="CP516" s="310"/>
      <c r="CQ516" s="310"/>
      <c r="CR516" s="310"/>
      <c r="CS516" s="310"/>
      <c r="CT516" s="310"/>
      <c r="CU516" s="310"/>
      <c r="CV516" s="310"/>
      <c r="CW516" s="310"/>
      <c r="CX516" s="310"/>
      <c r="CY516" s="310"/>
      <c r="CZ516" s="310"/>
    </row>
    <row r="517" s="314" customFormat="true" ht="25.15" customHeight="true" x14ac:dyDescent="0.2">
      <c r="C517" s="843" t="s">
        <v>217</v>
      </c>
      <c r="D517" s="844"/>
      <c r="E517" s="516">
        <v>6.7244055729526837E-3</v>
      </c>
      <c r="F517" s="496"/>
      <c r="G517" s="496"/>
      <c r="H517" s="843" t="s">
        <v>200</v>
      </c>
      <c r="I517" s="844"/>
      <c r="J517" s="517">
        <v>0.51944734850886098</v>
      </c>
      <c r="K517" s="496"/>
      <c r="L517" s="496"/>
      <c r="M517" s="843" t="s">
        <v>238</v>
      </c>
      <c r="N517" s="844"/>
      <c r="O517" s="518">
        <v>5.3431527164020708E-3</v>
      </c>
      <c r="P517" s="496"/>
      <c r="Q517" s="496"/>
      <c r="W517" s="307"/>
      <c r="X517" s="307"/>
      <c r="Y517" s="307"/>
      <c r="Z517" s="307"/>
      <c r="AA517" s="307"/>
      <c r="AB517" s="307"/>
      <c r="AC517" s="307"/>
      <c r="AD517" s="307"/>
      <c r="AE517" s="307"/>
      <c r="AF517" s="307"/>
      <c r="AG517" s="307"/>
      <c r="AH517" s="307"/>
      <c r="AI517" s="307"/>
      <c r="AJ517" s="307"/>
      <c r="AK517" s="307"/>
      <c r="AL517" s="307"/>
      <c r="AM517" s="307"/>
      <c r="AN517" s="307"/>
      <c r="AO517" s="307"/>
      <c r="AP517" s="307"/>
      <c r="AQ517" s="307"/>
      <c r="AR517" s="307"/>
      <c r="AS517" s="307"/>
      <c r="AT517" s="307"/>
      <c r="AU517" s="307"/>
      <c r="AV517" s="307"/>
      <c r="AW517" s="307"/>
      <c r="AX517" s="307"/>
      <c r="AY517" s="307"/>
      <c r="AZ517" s="307"/>
      <c r="BA517" s="309"/>
      <c r="BB517" s="359"/>
      <c r="BC517" s="309"/>
      <c r="BD517" s="309"/>
      <c r="BE517" s="309"/>
      <c r="BF517" s="309"/>
      <c r="BG517" s="309"/>
      <c r="BH517" s="309"/>
      <c r="BI517" s="309"/>
      <c r="BJ517" s="309"/>
      <c r="BK517" s="309"/>
      <c r="BL517" s="309"/>
      <c r="BM517" s="309"/>
      <c r="BN517" s="309"/>
      <c r="BO517" s="309"/>
      <c r="BP517" s="309"/>
      <c r="BQ517" s="309"/>
      <c r="BR517" s="309"/>
      <c r="BS517" s="309"/>
      <c r="BT517" s="309"/>
      <c r="BU517" s="309"/>
      <c r="BV517" s="309"/>
      <c r="BW517" s="310"/>
      <c r="BX517" s="310"/>
      <c r="BY517" s="310"/>
      <c r="BZ517" s="310"/>
      <c r="CA517" s="310"/>
      <c r="CB517" s="310"/>
      <c r="CC517" s="310"/>
      <c r="CD517" s="310"/>
      <c r="CE517" s="310"/>
      <c r="CF517" s="310"/>
      <c r="CG517" s="310"/>
      <c r="CH517" s="310"/>
      <c r="CI517" s="310"/>
      <c r="CJ517" s="310"/>
      <c r="CK517" s="310"/>
      <c r="CL517" s="310"/>
      <c r="CM517" s="310"/>
      <c r="CN517" s="310"/>
      <c r="CO517" s="310"/>
      <c r="CP517" s="310"/>
      <c r="CQ517" s="310"/>
      <c r="CR517" s="310"/>
      <c r="CS517" s="310"/>
      <c r="CT517" s="310"/>
      <c r="CU517" s="310"/>
      <c r="CV517" s="310"/>
      <c r="CW517" s="310"/>
      <c r="CX517" s="310"/>
      <c r="CY517" s="310"/>
      <c r="CZ517" s="310"/>
    </row>
    <row r="518" s="314" customFormat="true" ht="25.15" customHeight="true" x14ac:dyDescent="0.2">
      <c r="C518" s="843" t="s">
        <v>254</v>
      </c>
      <c r="D518" s="844"/>
      <c r="E518" s="516">
        <v>1.9659404935526987E-4</v>
      </c>
      <c r="F518" s="496"/>
      <c r="G518" s="496"/>
      <c r="H518" s="843" t="s">
        <v>199</v>
      </c>
      <c r="I518" s="844"/>
      <c r="J518" s="517">
        <v>0.52332857187844739</v>
      </c>
      <c r="K518" s="496"/>
      <c r="L518" s="496"/>
      <c r="M518" s="843" t="s">
        <v>264</v>
      </c>
      <c r="N518" s="844"/>
      <c r="O518" s="518">
        <v>4.6126877913373027E-4</v>
      </c>
      <c r="P518" s="496"/>
      <c r="Q518" s="496"/>
      <c r="W518" s="307"/>
      <c r="X518" s="307"/>
      <c r="Y518" s="307"/>
      <c r="Z518" s="307"/>
      <c r="AA518" s="307"/>
      <c r="AB518" s="307"/>
      <c r="AC518" s="307"/>
      <c r="AD518" s="307"/>
      <c r="AE518" s="307"/>
      <c r="AF518" s="307"/>
      <c r="AG518" s="307"/>
      <c r="AH518" s="307"/>
      <c r="AI518" s="307"/>
      <c r="AJ518" s="307"/>
      <c r="AK518" s="307"/>
      <c r="AL518" s="307"/>
      <c r="AM518" s="307"/>
      <c r="AN518" s="307"/>
      <c r="AO518" s="307"/>
      <c r="AP518" s="307"/>
      <c r="AQ518" s="307"/>
      <c r="AR518" s="307"/>
      <c r="AS518" s="307"/>
      <c r="AT518" s="307"/>
      <c r="AU518" s="307"/>
      <c r="AV518" s="307"/>
      <c r="AW518" s="307"/>
      <c r="AX518" s="307"/>
      <c r="AY518" s="307"/>
      <c r="AZ518" s="307"/>
      <c r="BA518" s="309"/>
      <c r="BB518" s="359"/>
      <c r="BC518" s="309"/>
      <c r="BD518" s="309"/>
      <c r="BE518" s="309"/>
      <c r="BF518" s="309"/>
      <c r="BG518" s="309"/>
      <c r="BH518" s="309"/>
      <c r="BI518" s="309"/>
      <c r="BJ518" s="309"/>
      <c r="BK518" s="309"/>
      <c r="BL518" s="309"/>
      <c r="BM518" s="309"/>
      <c r="BN518" s="309"/>
      <c r="BO518" s="309"/>
      <c r="BP518" s="309"/>
      <c r="BQ518" s="309"/>
      <c r="BR518" s="309"/>
      <c r="BS518" s="309"/>
      <c r="BT518" s="309"/>
      <c r="BU518" s="309"/>
      <c r="BV518" s="309"/>
      <c r="BW518" s="310"/>
      <c r="BX518" s="310"/>
      <c r="BY518" s="310"/>
      <c r="BZ518" s="310"/>
      <c r="CA518" s="310"/>
      <c r="CB518" s="310"/>
      <c r="CC518" s="310"/>
      <c r="CD518" s="310"/>
      <c r="CE518" s="310"/>
      <c r="CF518" s="310"/>
      <c r="CG518" s="310"/>
      <c r="CH518" s="310"/>
      <c r="CI518" s="310"/>
      <c r="CJ518" s="310"/>
      <c r="CK518" s="310"/>
      <c r="CL518" s="310"/>
      <c r="CM518" s="310"/>
      <c r="CN518" s="310"/>
      <c r="CO518" s="310"/>
      <c r="CP518" s="310"/>
      <c r="CQ518" s="310"/>
      <c r="CR518" s="310"/>
      <c r="CS518" s="310"/>
      <c r="CT518" s="310"/>
      <c r="CU518" s="310"/>
      <c r="CV518" s="310"/>
      <c r="CW518" s="310"/>
      <c r="CX518" s="310"/>
      <c r="CY518" s="310"/>
      <c r="CZ518" s="310"/>
    </row>
    <row r="519" s="314" customFormat="true" ht="25.15" customHeight="true" x14ac:dyDescent="0.2">
      <c r="C519" s="843" t="s">
        <v>237</v>
      </c>
      <c r="D519" s="844"/>
      <c r="E519" s="516">
        <v>2.9115786487863253E-4</v>
      </c>
      <c r="F519" s="496"/>
      <c r="G519" s="496"/>
      <c r="H519" s="843" t="s">
        <v>218</v>
      </c>
      <c r="I519" s="844"/>
      <c r="J519" s="517">
        <v>6.2117612702861612E-3</v>
      </c>
      <c r="K519" s="496"/>
      <c r="L519" s="496"/>
      <c r="M519" s="843" t="s">
        <v>231</v>
      </c>
      <c r="N519" s="844"/>
      <c r="O519" s="518">
        <v>5.2296287914061126E-3</v>
      </c>
      <c r="P519" s="496"/>
      <c r="Q519" s="496"/>
      <c r="W519" s="307"/>
      <c r="X519" s="307"/>
      <c r="Y519" s="307"/>
      <c r="Z519" s="307"/>
      <c r="AA519" s="307"/>
      <c r="AB519" s="307"/>
      <c r="AC519" s="307"/>
      <c r="AD519" s="307"/>
      <c r="AE519" s="307"/>
      <c r="AF519" s="307"/>
      <c r="AG519" s="307"/>
      <c r="AH519" s="307"/>
      <c r="AI519" s="307"/>
      <c r="AJ519" s="307"/>
      <c r="AK519" s="307"/>
      <c r="AL519" s="307"/>
      <c r="AM519" s="307"/>
      <c r="AN519" s="307"/>
      <c r="AO519" s="307"/>
      <c r="AP519" s="307"/>
      <c r="AQ519" s="307"/>
      <c r="AR519" s="307"/>
      <c r="AS519" s="307"/>
      <c r="AT519" s="307"/>
      <c r="AU519" s="307"/>
      <c r="AV519" s="307"/>
      <c r="AW519" s="307"/>
      <c r="AX519" s="307"/>
      <c r="AY519" s="307"/>
      <c r="AZ519" s="307"/>
      <c r="BA519" s="309"/>
      <c r="BB519" s="359"/>
      <c r="BC519" s="309"/>
      <c r="BD519" s="309"/>
      <c r="BE519" s="309"/>
      <c r="BF519" s="309"/>
      <c r="BG519" s="309"/>
      <c r="BH519" s="309"/>
      <c r="BI519" s="309"/>
      <c r="BJ519" s="309"/>
      <c r="BK519" s="309"/>
      <c r="BL519" s="309"/>
      <c r="BM519" s="309"/>
      <c r="BN519" s="309"/>
      <c r="BO519" s="309"/>
      <c r="BP519" s="309"/>
      <c r="BQ519" s="309"/>
      <c r="BR519" s="309"/>
      <c r="BS519" s="309"/>
      <c r="BT519" s="309"/>
      <c r="BU519" s="309"/>
      <c r="BV519" s="309"/>
      <c r="BW519" s="310"/>
      <c r="BX519" s="310"/>
      <c r="BY519" s="310"/>
      <c r="BZ519" s="310"/>
      <c r="CA519" s="310"/>
      <c r="CB519" s="310"/>
      <c r="CC519" s="310"/>
      <c r="CD519" s="310"/>
      <c r="CE519" s="310"/>
      <c r="CF519" s="310"/>
      <c r="CG519" s="310"/>
      <c r="CH519" s="310"/>
      <c r="CI519" s="310"/>
      <c r="CJ519" s="310"/>
      <c r="CK519" s="310"/>
      <c r="CL519" s="310"/>
      <c r="CM519" s="310"/>
      <c r="CN519" s="310"/>
      <c r="CO519" s="310"/>
      <c r="CP519" s="310"/>
      <c r="CQ519" s="310"/>
      <c r="CR519" s="310"/>
      <c r="CS519" s="310"/>
      <c r="CT519" s="310"/>
      <c r="CU519" s="310"/>
      <c r="CV519" s="310"/>
      <c r="CW519" s="310"/>
      <c r="CX519" s="310"/>
      <c r="CY519" s="310"/>
      <c r="CZ519" s="310"/>
    </row>
    <row r="520" s="314" customFormat="true" ht="25.15" customHeight="true" x14ac:dyDescent="0.2">
      <c r="C520" s="843" t="s">
        <v>193</v>
      </c>
      <c r="D520" s="844"/>
      <c r="E520" s="516">
        <v>0.73447294696236876</v>
      </c>
      <c r="F520" s="496"/>
      <c r="G520" s="496"/>
      <c r="H520" s="843" t="s">
        <v>215</v>
      </c>
      <c r="I520" s="844"/>
      <c r="J520" s="517">
        <v>1.3324581452759091E-2</v>
      </c>
      <c r="K520" s="496"/>
      <c r="L520" s="496"/>
      <c r="M520" s="843" t="s">
        <v>198</v>
      </c>
      <c r="N520" s="844"/>
      <c r="O520" s="518">
        <v>0.2865936109660967</v>
      </c>
      <c r="P520" s="496"/>
      <c r="Q520" s="496"/>
      <c r="W520" s="307"/>
      <c r="X520" s="307"/>
      <c r="Y520" s="307"/>
      <c r="Z520" s="307"/>
      <c r="AA520" s="307"/>
      <c r="AB520" s="307"/>
      <c r="AC520" s="307"/>
      <c r="AD520" s="307"/>
      <c r="AE520" s="307"/>
      <c r="AF520" s="307"/>
      <c r="AG520" s="307"/>
      <c r="AH520" s="307"/>
      <c r="AI520" s="307"/>
      <c r="AJ520" s="307"/>
      <c r="AK520" s="307"/>
      <c r="AL520" s="307"/>
      <c r="AM520" s="307"/>
      <c r="AN520" s="307"/>
      <c r="AO520" s="307"/>
      <c r="AP520" s="307"/>
      <c r="AQ520" s="307"/>
      <c r="AR520" s="307"/>
      <c r="AS520" s="307"/>
      <c r="AT520" s="307"/>
      <c r="AU520" s="307"/>
      <c r="AV520" s="307"/>
      <c r="AW520" s="307"/>
      <c r="AX520" s="307"/>
      <c r="AY520" s="307"/>
      <c r="AZ520" s="307"/>
      <c r="BA520" s="309"/>
      <c r="BB520" s="359"/>
      <c r="BC520" s="309"/>
      <c r="BD520" s="309"/>
      <c r="BE520" s="309"/>
      <c r="BF520" s="309"/>
      <c r="BG520" s="309"/>
      <c r="BH520" s="309"/>
      <c r="BI520" s="309"/>
      <c r="BJ520" s="309"/>
      <c r="BK520" s="309"/>
      <c r="BL520" s="309"/>
      <c r="BM520" s="309"/>
      <c r="BN520" s="309"/>
      <c r="BO520" s="309"/>
      <c r="BP520" s="309"/>
      <c r="BQ520" s="309"/>
      <c r="BR520" s="309"/>
      <c r="BS520" s="309"/>
      <c r="BT520" s="309"/>
      <c r="BU520" s="309"/>
      <c r="BV520" s="309"/>
      <c r="BW520" s="310"/>
      <c r="BX520" s="310"/>
      <c r="BY520" s="310"/>
      <c r="BZ520" s="310"/>
      <c r="CA520" s="310"/>
      <c r="CB520" s="310"/>
      <c r="CC520" s="310"/>
      <c r="CD520" s="310"/>
      <c r="CE520" s="310"/>
      <c r="CF520" s="310"/>
      <c r="CG520" s="310"/>
      <c r="CH520" s="310"/>
      <c r="CI520" s="310"/>
      <c r="CJ520" s="310"/>
      <c r="CK520" s="310"/>
      <c r="CL520" s="310"/>
      <c r="CM520" s="310"/>
      <c r="CN520" s="310"/>
      <c r="CO520" s="310"/>
      <c r="CP520" s="310"/>
      <c r="CQ520" s="310"/>
      <c r="CR520" s="310"/>
      <c r="CS520" s="310"/>
      <c r="CT520" s="310"/>
      <c r="CU520" s="310"/>
      <c r="CV520" s="310"/>
      <c r="CW520" s="310"/>
      <c r="CX520" s="310"/>
      <c r="CY520" s="310"/>
      <c r="CZ520" s="310"/>
    </row>
    <row r="521" s="314" customFormat="true" ht="25.15" customHeight="true" x14ac:dyDescent="0.2">
      <c r="C521" s="843" t="s">
        <v>195</v>
      </c>
      <c r="D521" s="844"/>
      <c r="E521" s="523">
        <v>6.8475637432759121E-5</v>
      </c>
      <c r="F521" s="496"/>
      <c r="G521" s="496"/>
      <c r="H521" s="843" t="s">
        <v>211</v>
      </c>
      <c r="I521" s="844"/>
      <c r="J521" s="517">
        <v>0.15270397831649743</v>
      </c>
      <c r="K521" s="496"/>
      <c r="L521" s="496"/>
      <c r="M521" s="843" t="s">
        <v>203</v>
      </c>
      <c r="N521" s="844"/>
      <c r="O521" s="518">
        <v>4.3143424602130477E-2</v>
      </c>
      <c r="P521" s="496"/>
      <c r="Q521" s="496"/>
      <c r="W521" s="307"/>
      <c r="X521" s="307"/>
      <c r="Y521" s="307"/>
      <c r="Z521" s="307"/>
      <c r="AA521" s="307"/>
      <c r="AB521" s="307"/>
      <c r="AC521" s="307"/>
      <c r="AD521" s="307"/>
      <c r="AE521" s="307"/>
      <c r="AF521" s="307"/>
      <c r="AG521" s="307"/>
      <c r="AH521" s="307"/>
      <c r="AI521" s="307"/>
      <c r="AJ521" s="307"/>
      <c r="AK521" s="307"/>
      <c r="AL521" s="307"/>
      <c r="AM521" s="307"/>
      <c r="AN521" s="307"/>
      <c r="AO521" s="307"/>
      <c r="AP521" s="307"/>
      <c r="AQ521" s="307"/>
      <c r="AR521" s="307"/>
      <c r="AS521" s="307"/>
      <c r="AT521" s="307"/>
      <c r="AU521" s="307"/>
      <c r="AV521" s="307"/>
      <c r="AW521" s="307"/>
      <c r="AX521" s="307"/>
      <c r="AY521" s="307"/>
      <c r="AZ521" s="307"/>
      <c r="BA521" s="309"/>
      <c r="BB521" s="359"/>
      <c r="BC521" s="309"/>
      <c r="BD521" s="309"/>
      <c r="BE521" s="309"/>
      <c r="BF521" s="309"/>
      <c r="BG521" s="309"/>
      <c r="BH521" s="309"/>
      <c r="BI521" s="309"/>
      <c r="BJ521" s="309"/>
      <c r="BK521" s="309"/>
      <c r="BL521" s="309"/>
      <c r="BM521" s="309"/>
      <c r="BN521" s="309"/>
      <c r="BO521" s="309"/>
      <c r="BP521" s="309"/>
      <c r="BQ521" s="309"/>
      <c r="BR521" s="309"/>
      <c r="BS521" s="309"/>
      <c r="BT521" s="309"/>
      <c r="BU521" s="309"/>
      <c r="BV521" s="309"/>
      <c r="BW521" s="310"/>
      <c r="BX521" s="310"/>
      <c r="BY521" s="310"/>
      <c r="BZ521" s="310"/>
      <c r="CA521" s="310"/>
      <c r="CB521" s="310"/>
      <c r="CC521" s="310"/>
      <c r="CD521" s="310"/>
      <c r="CE521" s="310"/>
      <c r="CF521" s="310"/>
      <c r="CG521" s="310"/>
      <c r="CH521" s="310"/>
      <c r="CI521" s="310"/>
      <c r="CJ521" s="310"/>
      <c r="CK521" s="310"/>
      <c r="CL521" s="310"/>
      <c r="CM521" s="310"/>
      <c r="CN521" s="310"/>
      <c r="CO521" s="310"/>
      <c r="CP521" s="310"/>
      <c r="CQ521" s="310"/>
      <c r="CR521" s="310"/>
      <c r="CS521" s="310"/>
      <c r="CT521" s="310"/>
      <c r="CU521" s="310"/>
      <c r="CV521" s="310"/>
      <c r="CW521" s="310"/>
      <c r="CX521" s="310"/>
      <c r="CY521" s="310"/>
      <c r="CZ521" s="310"/>
    </row>
    <row r="522" s="314" customFormat="true" ht="25.15" customHeight="true" x14ac:dyDescent="0.2">
      <c r="C522" s="843" t="s">
        <v>195</v>
      </c>
      <c r="D522" s="844"/>
      <c r="E522" s="516">
        <v>0.7095562454342661</v>
      </c>
      <c r="F522" s="496"/>
      <c r="G522" s="496"/>
      <c r="H522" s="843" t="s">
        <v>240</v>
      </c>
      <c r="I522" s="844"/>
      <c r="J522" s="517">
        <v>2.8787017934286821E-3</v>
      </c>
      <c r="K522" s="496"/>
      <c r="L522" s="496"/>
      <c r="M522" s="843" t="s">
        <v>217</v>
      </c>
      <c r="N522" s="844"/>
      <c r="O522" s="518">
        <v>1.0767313561418277E-3</v>
      </c>
      <c r="P522" s="496"/>
      <c r="Q522" s="496"/>
      <c r="W522" s="307"/>
      <c r="X522" s="307"/>
      <c r="Y522" s="307"/>
      <c r="Z522" s="307"/>
      <c r="AA522" s="307"/>
      <c r="AB522" s="307"/>
      <c r="AC522" s="307"/>
      <c r="AD522" s="307"/>
      <c r="AE522" s="307"/>
      <c r="AF522" s="307"/>
      <c r="AG522" s="307"/>
      <c r="AH522" s="307"/>
      <c r="AI522" s="307"/>
      <c r="AJ522" s="307"/>
      <c r="AK522" s="307"/>
      <c r="AL522" s="307"/>
      <c r="AM522" s="307"/>
      <c r="AN522" s="307"/>
      <c r="AO522" s="307"/>
      <c r="AP522" s="307"/>
      <c r="AQ522" s="307"/>
      <c r="AR522" s="307"/>
      <c r="AS522" s="307"/>
      <c r="AT522" s="307"/>
      <c r="AU522" s="307"/>
      <c r="AV522" s="307"/>
      <c r="AW522" s="307"/>
      <c r="AX522" s="307"/>
      <c r="AY522" s="307"/>
      <c r="AZ522" s="307"/>
      <c r="BA522" s="309"/>
      <c r="BB522" s="359"/>
      <c r="BC522" s="309"/>
      <c r="BD522" s="309"/>
      <c r="BE522" s="309"/>
      <c r="BF522" s="309"/>
      <c r="BG522" s="309"/>
      <c r="BH522" s="309"/>
      <c r="BI522" s="309"/>
      <c r="BJ522" s="309"/>
      <c r="BK522" s="309"/>
      <c r="BL522" s="309"/>
      <c r="BM522" s="309"/>
      <c r="BN522" s="309"/>
      <c r="BO522" s="309"/>
      <c r="BP522" s="309"/>
      <c r="BQ522" s="309"/>
      <c r="BR522" s="309"/>
      <c r="BS522" s="309"/>
      <c r="BT522" s="309"/>
      <c r="BU522" s="309"/>
      <c r="BV522" s="309"/>
      <c r="BW522" s="310"/>
      <c r="BX522" s="310"/>
      <c r="BY522" s="310"/>
      <c r="BZ522" s="310"/>
      <c r="CA522" s="310"/>
      <c r="CB522" s="310"/>
      <c r="CC522" s="310"/>
      <c r="CD522" s="310"/>
      <c r="CE522" s="310"/>
      <c r="CF522" s="310"/>
      <c r="CG522" s="310"/>
      <c r="CH522" s="310"/>
      <c r="CI522" s="310"/>
      <c r="CJ522" s="310"/>
      <c r="CK522" s="310"/>
      <c r="CL522" s="310"/>
      <c r="CM522" s="310"/>
      <c r="CN522" s="310"/>
      <c r="CO522" s="310"/>
      <c r="CP522" s="310"/>
      <c r="CQ522" s="310"/>
      <c r="CR522" s="310"/>
      <c r="CS522" s="310"/>
      <c r="CT522" s="310"/>
      <c r="CU522" s="310"/>
      <c r="CV522" s="310"/>
      <c r="CW522" s="310"/>
      <c r="CX522" s="310"/>
      <c r="CY522" s="310"/>
      <c r="CZ522" s="310"/>
    </row>
    <row r="523" s="314" customFormat="true" ht="25.15" customHeight="true" x14ac:dyDescent="0.2">
      <c r="C523" s="843" t="s">
        <v>221</v>
      </c>
      <c r="D523" s="844"/>
      <c r="E523" s="516">
        <v>1.0612286911169102E-2</v>
      </c>
      <c r="F523" s="496"/>
      <c r="G523" s="496"/>
      <c r="H523" s="843" t="s">
        <v>204</v>
      </c>
      <c r="I523" s="844"/>
      <c r="J523" s="517">
        <v>0.38696837323269867</v>
      </c>
      <c r="K523" s="496"/>
      <c r="L523" s="496"/>
      <c r="M523" s="843" t="s">
        <v>254</v>
      </c>
      <c r="N523" s="844"/>
      <c r="O523" s="518">
        <v>1.2568485551381703E-4</v>
      </c>
      <c r="P523" s="496"/>
      <c r="Q523" s="496"/>
      <c r="W523" s="307"/>
      <c r="X523" s="307"/>
      <c r="Y523" s="307"/>
      <c r="Z523" s="307"/>
      <c r="AA523" s="307"/>
      <c r="AB523" s="307"/>
      <c r="AC523" s="307"/>
      <c r="AD523" s="307"/>
      <c r="AE523" s="307"/>
      <c r="AF523" s="307"/>
      <c r="AG523" s="307"/>
      <c r="AH523" s="307"/>
      <c r="AI523" s="307"/>
      <c r="AJ523" s="307"/>
      <c r="AK523" s="307"/>
      <c r="AL523" s="307"/>
      <c r="AM523" s="307"/>
      <c r="AN523" s="307"/>
      <c r="AO523" s="307"/>
      <c r="AP523" s="307"/>
      <c r="AQ523" s="307"/>
      <c r="AR523" s="307"/>
      <c r="AS523" s="307"/>
      <c r="AT523" s="307"/>
      <c r="AU523" s="307"/>
      <c r="AV523" s="307"/>
      <c r="AW523" s="307"/>
      <c r="AX523" s="307"/>
      <c r="AY523" s="307"/>
      <c r="AZ523" s="307"/>
      <c r="BA523" s="309"/>
      <c r="BB523" s="359"/>
      <c r="BC523" s="309"/>
      <c r="BD523" s="309"/>
      <c r="BE523" s="309"/>
      <c r="BF523" s="309"/>
      <c r="BG523" s="309"/>
      <c r="BH523" s="309"/>
      <c r="BI523" s="309"/>
      <c r="BJ523" s="309"/>
      <c r="BK523" s="309"/>
      <c r="BL523" s="309"/>
      <c r="BM523" s="309"/>
      <c r="BN523" s="309"/>
      <c r="BO523" s="309"/>
      <c r="BP523" s="309"/>
      <c r="BQ523" s="309"/>
      <c r="BR523" s="309"/>
      <c r="BS523" s="309"/>
      <c r="BT523" s="309"/>
      <c r="BU523" s="309"/>
      <c r="BV523" s="309"/>
      <c r="BW523" s="310"/>
      <c r="BX523" s="310"/>
      <c r="BY523" s="310"/>
      <c r="BZ523" s="310"/>
      <c r="CA523" s="310"/>
      <c r="CB523" s="310"/>
      <c r="CC523" s="310"/>
      <c r="CD523" s="310"/>
      <c r="CE523" s="310"/>
      <c r="CF523" s="310"/>
      <c r="CG523" s="310"/>
      <c r="CH523" s="310"/>
      <c r="CI523" s="310"/>
      <c r="CJ523" s="310"/>
      <c r="CK523" s="310"/>
      <c r="CL523" s="310"/>
      <c r="CM523" s="310"/>
      <c r="CN523" s="310"/>
      <c r="CO523" s="310"/>
      <c r="CP523" s="310"/>
      <c r="CQ523" s="310"/>
      <c r="CR523" s="310"/>
      <c r="CS523" s="310"/>
      <c r="CT523" s="310"/>
      <c r="CU523" s="310"/>
      <c r="CV523" s="310"/>
      <c r="CW523" s="310"/>
      <c r="CX523" s="310"/>
      <c r="CY523" s="310"/>
      <c r="CZ523" s="310"/>
    </row>
    <row r="524" s="314" customFormat="true" ht="25.15" customHeight="true" x14ac:dyDescent="0.2">
      <c r="C524" s="843" t="s">
        <v>202</v>
      </c>
      <c r="D524" s="844"/>
      <c r="E524" s="516">
        <v>0.20927938051779399</v>
      </c>
      <c r="F524" s="496"/>
      <c r="G524" s="496"/>
      <c r="H524" s="843" t="s">
        <v>201</v>
      </c>
      <c r="I524" s="844"/>
      <c r="J524" s="517">
        <v>0.43219377466817532</v>
      </c>
      <c r="K524" s="496"/>
      <c r="L524" s="496"/>
      <c r="M524" s="843" t="s">
        <v>237</v>
      </c>
      <c r="N524" s="844"/>
      <c r="O524" s="518">
        <v>7.2137930580341474E-3</v>
      </c>
      <c r="P524" s="496"/>
      <c r="Q524" s="496"/>
      <c r="W524" s="307"/>
      <c r="X524" s="307"/>
      <c r="Y524" s="307"/>
      <c r="Z524" s="307"/>
      <c r="AA524" s="307"/>
      <c r="AB524" s="307"/>
      <c r="AC524" s="307"/>
      <c r="AD524" s="307"/>
      <c r="AE524" s="307"/>
      <c r="AF524" s="307"/>
      <c r="AG524" s="307"/>
      <c r="AH524" s="307"/>
      <c r="AI524" s="307"/>
      <c r="AJ524" s="307"/>
      <c r="AK524" s="307"/>
      <c r="AL524" s="307"/>
      <c r="AM524" s="307"/>
      <c r="AN524" s="307"/>
      <c r="AO524" s="307"/>
      <c r="AP524" s="307"/>
      <c r="AQ524" s="307"/>
      <c r="AR524" s="307"/>
      <c r="AS524" s="307"/>
      <c r="AT524" s="307"/>
      <c r="AU524" s="307"/>
      <c r="AV524" s="307"/>
      <c r="AW524" s="307"/>
      <c r="AX524" s="307"/>
      <c r="AY524" s="307"/>
      <c r="AZ524" s="307"/>
      <c r="BA524" s="309"/>
      <c r="BB524" s="359"/>
      <c r="BC524" s="309"/>
      <c r="BD524" s="309"/>
      <c r="BE524" s="309"/>
      <c r="BF524" s="309"/>
      <c r="BG524" s="309"/>
      <c r="BH524" s="309"/>
      <c r="BI524" s="309"/>
      <c r="BJ524" s="309"/>
      <c r="BK524" s="309"/>
      <c r="BL524" s="309"/>
      <c r="BM524" s="309"/>
      <c r="BN524" s="309"/>
      <c r="BO524" s="309"/>
      <c r="BP524" s="309"/>
      <c r="BQ524" s="309"/>
      <c r="BR524" s="309"/>
      <c r="BS524" s="309"/>
      <c r="BT524" s="309"/>
      <c r="BU524" s="309"/>
      <c r="BV524" s="309"/>
      <c r="BW524" s="310"/>
      <c r="BX524" s="310"/>
      <c r="BY524" s="310"/>
      <c r="BZ524" s="310"/>
      <c r="CA524" s="310"/>
      <c r="CB524" s="310"/>
      <c r="CC524" s="310"/>
      <c r="CD524" s="310"/>
      <c r="CE524" s="310"/>
      <c r="CF524" s="310"/>
      <c r="CG524" s="310"/>
      <c r="CH524" s="310"/>
      <c r="CI524" s="310"/>
      <c r="CJ524" s="310"/>
      <c r="CK524" s="310"/>
      <c r="CL524" s="310"/>
      <c r="CM524" s="310"/>
      <c r="CN524" s="310"/>
      <c r="CO524" s="310"/>
      <c r="CP524" s="310"/>
      <c r="CQ524" s="310"/>
      <c r="CR524" s="310"/>
      <c r="CS524" s="310"/>
      <c r="CT524" s="310"/>
      <c r="CU524" s="310"/>
      <c r="CV524" s="310"/>
      <c r="CW524" s="310"/>
      <c r="CX524" s="310"/>
      <c r="CY524" s="310"/>
      <c r="CZ524" s="310"/>
    </row>
    <row r="525" s="314" customFormat="true" ht="25.15" customHeight="true" x14ac:dyDescent="0.2">
      <c r="C525" s="843" t="s">
        <v>205</v>
      </c>
      <c r="D525" s="844"/>
      <c r="E525" s="516">
        <v>2.4199468614774951E-2</v>
      </c>
      <c r="F525" s="496"/>
      <c r="G525" s="496"/>
      <c r="H525" s="843" t="s">
        <v>207</v>
      </c>
      <c r="I525" s="844"/>
      <c r="J525" s="517">
        <v>0.33969097291337469</v>
      </c>
      <c r="K525" s="496"/>
      <c r="L525" s="496"/>
      <c r="M525" s="843" t="s">
        <v>193</v>
      </c>
      <c r="N525" s="844"/>
      <c r="O525" s="518">
        <v>0.38347132411438828</v>
      </c>
      <c r="P525" s="496"/>
      <c r="Q525" s="496"/>
      <c r="W525" s="307"/>
      <c r="X525" s="307"/>
      <c r="Y525" s="307"/>
      <c r="Z525" s="307"/>
      <c r="AA525" s="307"/>
      <c r="AB525" s="307"/>
      <c r="AC525" s="307"/>
      <c r="AD525" s="307"/>
      <c r="AE525" s="307"/>
      <c r="AF525" s="307"/>
      <c r="AG525" s="307"/>
      <c r="AH525" s="307"/>
      <c r="AI525" s="307"/>
      <c r="AJ525" s="307"/>
      <c r="AK525" s="307"/>
      <c r="AL525" s="307"/>
      <c r="AM525" s="307"/>
      <c r="AN525" s="307"/>
      <c r="AO525" s="307"/>
      <c r="AP525" s="307"/>
      <c r="AQ525" s="307"/>
      <c r="AR525" s="307"/>
      <c r="AS525" s="307"/>
      <c r="AT525" s="307"/>
      <c r="AU525" s="307"/>
      <c r="AV525" s="307"/>
      <c r="AW525" s="307"/>
      <c r="AX525" s="307"/>
      <c r="AY525" s="307"/>
      <c r="AZ525" s="307"/>
      <c r="BA525" s="309"/>
      <c r="BB525" s="359"/>
      <c r="BC525" s="309"/>
      <c r="BD525" s="309"/>
      <c r="BE525" s="309"/>
      <c r="BF525" s="309"/>
      <c r="BG525" s="309"/>
      <c r="BH525" s="309"/>
      <c r="BI525" s="309"/>
      <c r="BJ525" s="309"/>
      <c r="BK525" s="309"/>
      <c r="BL525" s="309"/>
      <c r="BM525" s="309"/>
      <c r="BN525" s="309"/>
      <c r="BO525" s="309"/>
      <c r="BP525" s="309"/>
      <c r="BQ525" s="309"/>
      <c r="BR525" s="309"/>
      <c r="BS525" s="309"/>
      <c r="BT525" s="309"/>
      <c r="BU525" s="309"/>
      <c r="BV525" s="309"/>
      <c r="BW525" s="310"/>
      <c r="BX525" s="310"/>
      <c r="BY525" s="310"/>
      <c r="BZ525" s="310"/>
      <c r="CA525" s="310"/>
      <c r="CB525" s="310"/>
      <c r="CC525" s="310"/>
      <c r="CD525" s="310"/>
      <c r="CE525" s="310"/>
      <c r="CF525" s="310"/>
      <c r="CG525" s="310"/>
      <c r="CH525" s="310"/>
      <c r="CI525" s="310"/>
      <c r="CJ525" s="310"/>
      <c r="CK525" s="310"/>
      <c r="CL525" s="310"/>
      <c r="CM525" s="310"/>
      <c r="CN525" s="310"/>
      <c r="CO525" s="310"/>
      <c r="CP525" s="310"/>
      <c r="CQ525" s="310"/>
      <c r="CR525" s="310"/>
      <c r="CS525" s="310"/>
      <c r="CT525" s="310"/>
      <c r="CU525" s="310"/>
      <c r="CV525" s="310"/>
      <c r="CW525" s="310"/>
      <c r="CX525" s="310"/>
      <c r="CY525" s="310"/>
      <c r="CZ525" s="310"/>
    </row>
    <row r="526" s="314" customFormat="true" ht="25.15" customHeight="true" x14ac:dyDescent="0.2">
      <c r="C526" s="843" t="s">
        <v>206</v>
      </c>
      <c r="D526" s="844"/>
      <c r="E526" s="516">
        <v>0.24277014858449794</v>
      </c>
      <c r="F526" s="496"/>
      <c r="G526" s="496"/>
      <c r="H526" s="843" t="s">
        <v>229</v>
      </c>
      <c r="I526" s="844"/>
      <c r="J526" s="517">
        <v>3.2495239158190095E-2</v>
      </c>
      <c r="K526" s="496"/>
      <c r="L526" s="496"/>
      <c r="M526" s="843" t="s">
        <v>195</v>
      </c>
      <c r="N526" s="844"/>
      <c r="O526" s="518">
        <v>1.8111523494350765E-3</v>
      </c>
      <c r="P526" s="496"/>
      <c r="Q526" s="496"/>
      <c r="W526" s="307"/>
      <c r="X526" s="307"/>
      <c r="Y526" s="307"/>
      <c r="Z526" s="307"/>
      <c r="AA526" s="307"/>
      <c r="AB526" s="307"/>
      <c r="AC526" s="307"/>
      <c r="AD526" s="307"/>
      <c r="AE526" s="307"/>
      <c r="AF526" s="307"/>
      <c r="AG526" s="307"/>
      <c r="AH526" s="307"/>
      <c r="AI526" s="307"/>
      <c r="AJ526" s="307"/>
      <c r="AK526" s="307"/>
      <c r="AL526" s="307"/>
      <c r="AM526" s="307"/>
      <c r="AN526" s="307"/>
      <c r="AO526" s="307"/>
      <c r="AP526" s="307"/>
      <c r="AQ526" s="307"/>
      <c r="AR526" s="307"/>
      <c r="AS526" s="307"/>
      <c r="AT526" s="307"/>
      <c r="AU526" s="307"/>
      <c r="AV526" s="307"/>
      <c r="AW526" s="307"/>
      <c r="AX526" s="307"/>
      <c r="AY526" s="307"/>
      <c r="AZ526" s="307"/>
      <c r="BA526" s="309"/>
      <c r="BB526" s="359"/>
      <c r="BC526" s="309"/>
      <c r="BD526" s="309"/>
      <c r="BE526" s="309"/>
      <c r="BF526" s="309"/>
      <c r="BG526" s="309"/>
      <c r="BH526" s="309"/>
      <c r="BI526" s="309"/>
      <c r="BJ526" s="309"/>
      <c r="BK526" s="309"/>
      <c r="BL526" s="309"/>
      <c r="BM526" s="309"/>
      <c r="BN526" s="309"/>
      <c r="BO526" s="309"/>
      <c r="BP526" s="309"/>
      <c r="BQ526" s="309"/>
      <c r="BR526" s="309"/>
      <c r="BS526" s="309"/>
      <c r="BT526" s="309"/>
      <c r="BU526" s="309"/>
      <c r="BV526" s="309"/>
      <c r="BW526" s="310"/>
      <c r="BX526" s="310"/>
      <c r="BY526" s="310"/>
      <c r="BZ526" s="310"/>
      <c r="CA526" s="310"/>
      <c r="CB526" s="310"/>
      <c r="CC526" s="310"/>
      <c r="CD526" s="310"/>
      <c r="CE526" s="310"/>
      <c r="CF526" s="310"/>
      <c r="CG526" s="310"/>
      <c r="CH526" s="310"/>
      <c r="CI526" s="310"/>
      <c r="CJ526" s="310"/>
      <c r="CK526" s="310"/>
      <c r="CL526" s="310"/>
      <c r="CM526" s="310"/>
      <c r="CN526" s="310"/>
      <c r="CO526" s="310"/>
      <c r="CP526" s="310"/>
      <c r="CQ526" s="310"/>
      <c r="CR526" s="310"/>
      <c r="CS526" s="310"/>
      <c r="CT526" s="310"/>
      <c r="CU526" s="310"/>
      <c r="CV526" s="310"/>
      <c r="CW526" s="310"/>
      <c r="CX526" s="310"/>
      <c r="CY526" s="310"/>
      <c r="CZ526" s="310"/>
    </row>
    <row r="527" s="314" customFormat="true" ht="25.15" customHeight="true" x14ac:dyDescent="0.2">
      <c r="C527" s="843" t="s">
        <v>196</v>
      </c>
      <c r="D527" s="844"/>
      <c r="E527" s="516">
        <v>0.68059843715911583</v>
      </c>
      <c r="F527" s="496"/>
      <c r="G527" s="496"/>
      <c r="H527" s="843" t="s">
        <v>236</v>
      </c>
      <c r="I527" s="844"/>
      <c r="J527" s="517">
        <v>9.1075513349510428E-3</v>
      </c>
      <c r="K527" s="496"/>
      <c r="L527" s="496"/>
      <c r="M527" s="843" t="s">
        <v>195</v>
      </c>
      <c r="N527" s="844"/>
      <c r="O527" s="518">
        <v>0.43262757985008388</v>
      </c>
      <c r="P527" s="496"/>
      <c r="Q527" s="496"/>
      <c r="W527" s="307"/>
      <c r="X527" s="307"/>
      <c r="Y527" s="307"/>
      <c r="Z527" s="307"/>
      <c r="AA527" s="307"/>
      <c r="AB527" s="307"/>
      <c r="AC527" s="307"/>
      <c r="AD527" s="307"/>
      <c r="AE527" s="307"/>
      <c r="AF527" s="307"/>
      <c r="AG527" s="307"/>
      <c r="AH527" s="307"/>
      <c r="AI527" s="307"/>
      <c r="AJ527" s="307"/>
      <c r="AK527" s="307"/>
      <c r="AL527" s="307"/>
      <c r="AM527" s="307"/>
      <c r="AN527" s="307"/>
      <c r="AO527" s="307"/>
      <c r="AP527" s="307"/>
      <c r="AQ527" s="307"/>
      <c r="AR527" s="307"/>
      <c r="AS527" s="307"/>
      <c r="AT527" s="307"/>
      <c r="AU527" s="307"/>
      <c r="AV527" s="307"/>
      <c r="AW527" s="307"/>
      <c r="AX527" s="307"/>
      <c r="AY527" s="307"/>
      <c r="AZ527" s="307"/>
      <c r="BA527" s="309"/>
      <c r="BB527" s="359"/>
      <c r="BC527" s="309"/>
      <c r="BD527" s="309"/>
      <c r="BE527" s="309"/>
      <c r="BF527" s="309"/>
      <c r="BG527" s="309"/>
      <c r="BH527" s="309"/>
      <c r="BI527" s="309"/>
      <c r="BJ527" s="309"/>
      <c r="BK527" s="309"/>
      <c r="BL527" s="309"/>
      <c r="BM527" s="309"/>
      <c r="BN527" s="309"/>
      <c r="BO527" s="309"/>
      <c r="BP527" s="309"/>
      <c r="BQ527" s="309"/>
      <c r="BR527" s="309"/>
      <c r="BS527" s="309"/>
      <c r="BT527" s="309"/>
      <c r="BU527" s="309"/>
      <c r="BV527" s="309"/>
      <c r="BW527" s="310"/>
      <c r="BX527" s="310"/>
      <c r="BY527" s="310"/>
      <c r="BZ527" s="310"/>
      <c r="CA527" s="310"/>
      <c r="CB527" s="310"/>
      <c r="CC527" s="310"/>
      <c r="CD527" s="310"/>
      <c r="CE527" s="310"/>
      <c r="CF527" s="310"/>
      <c r="CG527" s="310"/>
      <c r="CH527" s="310"/>
      <c r="CI527" s="310"/>
      <c r="CJ527" s="310"/>
      <c r="CK527" s="310"/>
      <c r="CL527" s="310"/>
      <c r="CM527" s="310"/>
      <c r="CN527" s="310"/>
      <c r="CO527" s="310"/>
      <c r="CP527" s="310"/>
      <c r="CQ527" s="310"/>
      <c r="CR527" s="310"/>
      <c r="CS527" s="310"/>
      <c r="CT527" s="310"/>
      <c r="CU527" s="310"/>
      <c r="CV527" s="310"/>
      <c r="CW527" s="310"/>
      <c r="CX527" s="310"/>
      <c r="CY527" s="310"/>
      <c r="CZ527" s="310"/>
    </row>
    <row r="528" s="314" customFormat="true" ht="25.15" customHeight="true" x14ac:dyDescent="0.2">
      <c r="C528" s="843" t="s">
        <v>208</v>
      </c>
      <c r="D528" s="844"/>
      <c r="E528" s="516">
        <v>0.14566813788194569</v>
      </c>
      <c r="F528" s="496"/>
      <c r="G528" s="496"/>
      <c r="H528" s="843" t="s">
        <v>213</v>
      </c>
      <c r="I528" s="844"/>
      <c r="J528" s="517">
        <v>2.49847358357679E-2</v>
      </c>
      <c r="K528" s="496"/>
      <c r="L528" s="496"/>
      <c r="M528" s="843" t="s">
        <v>221</v>
      </c>
      <c r="N528" s="844"/>
      <c r="O528" s="518">
        <v>3.1759264158163152E-4</v>
      </c>
      <c r="P528" s="496"/>
      <c r="Q528" s="496"/>
      <c r="W528" s="307"/>
      <c r="X528" s="307"/>
      <c r="Y528" s="307"/>
      <c r="Z528" s="307"/>
      <c r="AA528" s="307"/>
      <c r="AB528" s="307"/>
      <c r="AC528" s="307"/>
      <c r="AD528" s="307"/>
      <c r="AE528" s="307"/>
      <c r="AF528" s="307"/>
      <c r="AG528" s="307"/>
      <c r="AH528" s="307"/>
      <c r="AI528" s="307"/>
      <c r="AJ528" s="307"/>
      <c r="AK528" s="307"/>
      <c r="AL528" s="307"/>
      <c r="AM528" s="307"/>
      <c r="AN528" s="307"/>
      <c r="AO528" s="307"/>
      <c r="AP528" s="307"/>
      <c r="AQ528" s="307"/>
      <c r="AR528" s="307"/>
      <c r="AS528" s="307"/>
      <c r="AT528" s="307"/>
      <c r="AU528" s="307"/>
      <c r="AV528" s="307"/>
      <c r="AW528" s="307"/>
      <c r="AX528" s="307"/>
      <c r="AY528" s="307"/>
      <c r="AZ528" s="307"/>
      <c r="BA528" s="309"/>
      <c r="BB528" s="359"/>
      <c r="BC528" s="309"/>
      <c r="BD528" s="309"/>
      <c r="BE528" s="309"/>
      <c r="BF528" s="309"/>
      <c r="BG528" s="309"/>
      <c r="BH528" s="309"/>
      <c r="BI528" s="309"/>
      <c r="BJ528" s="309"/>
      <c r="BK528" s="309"/>
      <c r="BL528" s="309"/>
      <c r="BM528" s="309"/>
      <c r="BN528" s="309"/>
      <c r="BO528" s="309"/>
      <c r="BP528" s="309"/>
      <c r="BQ528" s="309"/>
      <c r="BR528" s="309"/>
      <c r="BS528" s="309"/>
      <c r="BT528" s="309"/>
      <c r="BU528" s="309"/>
      <c r="BV528" s="309"/>
      <c r="BW528" s="310"/>
      <c r="BX528" s="310"/>
      <c r="BY528" s="310"/>
      <c r="BZ528" s="310"/>
      <c r="CA528" s="310"/>
      <c r="CB528" s="310"/>
      <c r="CC528" s="310"/>
      <c r="CD528" s="310"/>
      <c r="CE528" s="310"/>
      <c r="CF528" s="310"/>
      <c r="CG528" s="310"/>
      <c r="CH528" s="310"/>
      <c r="CI528" s="310"/>
      <c r="CJ528" s="310"/>
      <c r="CK528" s="310"/>
      <c r="CL528" s="310"/>
      <c r="CM528" s="310"/>
      <c r="CN528" s="310"/>
      <c r="CO528" s="310"/>
      <c r="CP528" s="310"/>
      <c r="CQ528" s="310"/>
      <c r="CR528" s="310"/>
      <c r="CS528" s="310"/>
      <c r="CT528" s="310"/>
      <c r="CU528" s="310"/>
      <c r="CV528" s="310"/>
      <c r="CW528" s="310"/>
      <c r="CX528" s="310"/>
      <c r="CY528" s="310"/>
      <c r="CZ528" s="310"/>
    </row>
    <row r="529" s="314" customFormat="true" ht="25.15" customHeight="true" x14ac:dyDescent="0.2">
      <c r="C529" s="843" t="s">
        <v>200</v>
      </c>
      <c r="D529" s="844"/>
      <c r="E529" s="516">
        <v>0.55479070714960455</v>
      </c>
      <c r="F529" s="496"/>
      <c r="G529" s="496"/>
      <c r="H529" s="843" t="s">
        <v>232</v>
      </c>
      <c r="I529" s="844"/>
      <c r="J529" s="517">
        <v>6.6030837940409927E-3</v>
      </c>
      <c r="K529" s="496"/>
      <c r="L529" s="496"/>
      <c r="M529" s="843" t="s">
        <v>202</v>
      </c>
      <c r="N529" s="844"/>
      <c r="O529" s="518">
        <v>0.2195228406915499</v>
      </c>
      <c r="P529" s="496"/>
      <c r="Q529" s="496"/>
      <c r="W529" s="307"/>
      <c r="X529" s="307"/>
      <c r="Y529" s="307"/>
      <c r="Z529" s="307"/>
      <c r="AA529" s="307"/>
      <c r="AB529" s="307"/>
      <c r="AC529" s="307"/>
      <c r="AD529" s="307"/>
      <c r="AE529" s="307"/>
      <c r="AF529" s="307"/>
      <c r="AG529" s="307"/>
      <c r="AH529" s="307"/>
      <c r="AI529" s="307"/>
      <c r="AJ529" s="307"/>
      <c r="AK529" s="307"/>
      <c r="AL529" s="307"/>
      <c r="AM529" s="307"/>
      <c r="AN529" s="307"/>
      <c r="AO529" s="307"/>
      <c r="AP529" s="307"/>
      <c r="AQ529" s="307"/>
      <c r="AR529" s="307"/>
      <c r="AS529" s="307"/>
      <c r="AT529" s="307"/>
      <c r="AU529" s="307"/>
      <c r="AV529" s="307"/>
      <c r="AW529" s="307"/>
      <c r="AX529" s="307"/>
      <c r="AY529" s="307"/>
      <c r="AZ529" s="307"/>
      <c r="BA529" s="309"/>
      <c r="BB529" s="359"/>
      <c r="BC529" s="309"/>
      <c r="BD529" s="309"/>
      <c r="BE529" s="309"/>
      <c r="BF529" s="309"/>
      <c r="BG529" s="309"/>
      <c r="BH529" s="309"/>
      <c r="BI529" s="309"/>
      <c r="BJ529" s="309"/>
      <c r="BK529" s="309"/>
      <c r="BL529" s="309"/>
      <c r="BM529" s="309"/>
      <c r="BN529" s="309"/>
      <c r="BO529" s="309"/>
      <c r="BP529" s="309"/>
      <c r="BQ529" s="309"/>
      <c r="BR529" s="309"/>
      <c r="BS529" s="309"/>
      <c r="BT529" s="309"/>
      <c r="BU529" s="309"/>
      <c r="BV529" s="309"/>
      <c r="BW529" s="310"/>
      <c r="BX529" s="310"/>
      <c r="BY529" s="310"/>
      <c r="BZ529" s="310"/>
      <c r="CA529" s="310"/>
      <c r="CB529" s="310"/>
      <c r="CC529" s="310"/>
      <c r="CD529" s="310"/>
      <c r="CE529" s="310"/>
      <c r="CF529" s="310"/>
      <c r="CG529" s="310"/>
      <c r="CH529" s="310"/>
      <c r="CI529" s="310"/>
      <c r="CJ529" s="310"/>
      <c r="CK529" s="310"/>
      <c r="CL529" s="310"/>
      <c r="CM529" s="310"/>
      <c r="CN529" s="310"/>
      <c r="CO529" s="310"/>
      <c r="CP529" s="310"/>
      <c r="CQ529" s="310"/>
      <c r="CR529" s="310"/>
      <c r="CS529" s="310"/>
      <c r="CT529" s="310"/>
      <c r="CU529" s="310"/>
      <c r="CV529" s="310"/>
      <c r="CW529" s="310"/>
      <c r="CX529" s="310"/>
      <c r="CY529" s="310"/>
      <c r="CZ529" s="310"/>
    </row>
    <row r="530" s="314" customFormat="true" ht="25.15" customHeight="true" x14ac:dyDescent="0.2">
      <c r="C530" s="843" t="s">
        <v>199</v>
      </c>
      <c r="D530" s="844"/>
      <c r="E530" s="516">
        <v>0.58124085118581204</v>
      </c>
      <c r="F530" s="496"/>
      <c r="G530" s="496"/>
      <c r="H530" s="843" t="s">
        <v>233</v>
      </c>
      <c r="I530" s="844"/>
      <c r="J530" s="525">
        <v>3.3593942411722182E-5</v>
      </c>
      <c r="K530" s="496"/>
      <c r="L530" s="496"/>
      <c r="M530" s="843" t="s">
        <v>205</v>
      </c>
      <c r="N530" s="844"/>
      <c r="O530" s="518">
        <v>0.1831031440040832</v>
      </c>
      <c r="P530" s="496"/>
      <c r="Q530" s="496"/>
      <c r="W530" s="307"/>
      <c r="X530" s="307"/>
      <c r="Y530" s="307"/>
      <c r="Z530" s="307"/>
      <c r="AA530" s="307"/>
      <c r="AB530" s="307"/>
      <c r="AC530" s="307"/>
      <c r="AD530" s="307"/>
      <c r="AE530" s="307"/>
      <c r="AF530" s="307"/>
      <c r="AG530" s="307"/>
      <c r="AH530" s="307"/>
      <c r="AI530" s="307"/>
      <c r="AJ530" s="307"/>
      <c r="AK530" s="307"/>
      <c r="AL530" s="307"/>
      <c r="AM530" s="307"/>
      <c r="AN530" s="307"/>
      <c r="AO530" s="307"/>
      <c r="AP530" s="307"/>
      <c r="AQ530" s="307"/>
      <c r="AR530" s="307"/>
      <c r="AS530" s="307"/>
      <c r="AT530" s="307"/>
      <c r="AU530" s="307"/>
      <c r="AV530" s="307"/>
      <c r="AW530" s="307"/>
      <c r="AX530" s="307"/>
      <c r="AY530" s="307"/>
      <c r="AZ530" s="307"/>
      <c r="BA530" s="309"/>
      <c r="BB530" s="359"/>
      <c r="BC530" s="309"/>
      <c r="BD530" s="309"/>
      <c r="BE530" s="309"/>
      <c r="BF530" s="309"/>
      <c r="BG530" s="309"/>
      <c r="BH530" s="309"/>
      <c r="BI530" s="309"/>
      <c r="BJ530" s="309"/>
      <c r="BK530" s="309"/>
      <c r="BL530" s="309"/>
      <c r="BM530" s="309"/>
      <c r="BN530" s="309"/>
      <c r="BO530" s="309"/>
      <c r="BP530" s="309"/>
      <c r="BQ530" s="309"/>
      <c r="BR530" s="309"/>
      <c r="BS530" s="309"/>
      <c r="BT530" s="309"/>
      <c r="BU530" s="309"/>
      <c r="BV530" s="309"/>
      <c r="BW530" s="310"/>
      <c r="BX530" s="310"/>
      <c r="BY530" s="310"/>
      <c r="BZ530" s="310"/>
      <c r="CA530" s="310"/>
      <c r="CB530" s="310"/>
      <c r="CC530" s="310"/>
      <c r="CD530" s="310"/>
      <c r="CE530" s="310"/>
      <c r="CF530" s="310"/>
      <c r="CG530" s="310"/>
      <c r="CH530" s="310"/>
      <c r="CI530" s="310"/>
      <c r="CJ530" s="310"/>
      <c r="CK530" s="310"/>
      <c r="CL530" s="310"/>
      <c r="CM530" s="310"/>
      <c r="CN530" s="310"/>
      <c r="CO530" s="310"/>
      <c r="CP530" s="310"/>
      <c r="CQ530" s="310"/>
      <c r="CR530" s="310"/>
      <c r="CS530" s="310"/>
      <c r="CT530" s="310"/>
      <c r="CU530" s="310"/>
      <c r="CV530" s="310"/>
      <c r="CW530" s="310"/>
      <c r="CX530" s="310"/>
      <c r="CY530" s="310"/>
      <c r="CZ530" s="310"/>
    </row>
    <row r="531" s="314" customFormat="true" ht="25.15" customHeight="true" x14ac:dyDescent="0.2">
      <c r="C531" s="843" t="s">
        <v>218</v>
      </c>
      <c r="D531" s="844"/>
      <c r="E531" s="516">
        <v>6.948969592311045E-3</v>
      </c>
      <c r="F531" s="496"/>
      <c r="G531" s="496"/>
      <c r="H531" s="843" t="s">
        <v>222</v>
      </c>
      <c r="I531" s="844"/>
      <c r="J531" s="525">
        <v>3.5839527447309773E-5</v>
      </c>
      <c r="K531" s="496"/>
      <c r="L531" s="496"/>
      <c r="M531" s="843" t="s">
        <v>206</v>
      </c>
      <c r="N531" s="844"/>
      <c r="O531" s="518">
        <v>1.6518822258212988E-2</v>
      </c>
      <c r="P531" s="496"/>
      <c r="Q531" s="496"/>
      <c r="W531" s="307"/>
      <c r="X531" s="307"/>
      <c r="Y531" s="307"/>
      <c r="Z531" s="307"/>
      <c r="AA531" s="307"/>
      <c r="AB531" s="307"/>
      <c r="AC531" s="307"/>
      <c r="AD531" s="307"/>
      <c r="AE531" s="307"/>
      <c r="AF531" s="307"/>
      <c r="AG531" s="307"/>
      <c r="AH531" s="307"/>
      <c r="AI531" s="307"/>
      <c r="AJ531" s="307"/>
      <c r="AK531" s="307"/>
      <c r="AL531" s="307"/>
      <c r="AM531" s="307"/>
      <c r="AN531" s="307"/>
      <c r="AO531" s="307"/>
      <c r="AP531" s="307"/>
      <c r="AQ531" s="307"/>
      <c r="AR531" s="307"/>
      <c r="AS531" s="307"/>
      <c r="AT531" s="307"/>
      <c r="AU531" s="307"/>
      <c r="AV531" s="307"/>
      <c r="AW531" s="307"/>
      <c r="AX531" s="307"/>
      <c r="AY531" s="307"/>
      <c r="AZ531" s="307"/>
      <c r="BA531" s="309"/>
      <c r="BB531" s="359"/>
      <c r="BC531" s="309"/>
      <c r="BD531" s="309"/>
      <c r="BE531" s="309"/>
      <c r="BF531" s="309"/>
      <c r="BG531" s="309"/>
      <c r="BH531" s="309"/>
      <c r="BI531" s="309"/>
      <c r="BJ531" s="309"/>
      <c r="BK531" s="309"/>
      <c r="BL531" s="309"/>
      <c r="BM531" s="309"/>
      <c r="BN531" s="309"/>
      <c r="BO531" s="309"/>
      <c r="BP531" s="309"/>
      <c r="BQ531" s="309"/>
      <c r="BR531" s="309"/>
      <c r="BS531" s="309"/>
      <c r="BT531" s="309"/>
      <c r="BU531" s="309"/>
      <c r="BV531" s="309"/>
      <c r="BW531" s="310"/>
      <c r="BX531" s="310"/>
      <c r="BY531" s="310"/>
      <c r="BZ531" s="310"/>
      <c r="CA531" s="310"/>
      <c r="CB531" s="310"/>
      <c r="CC531" s="310"/>
      <c r="CD531" s="310"/>
      <c r="CE531" s="310"/>
      <c r="CF531" s="310"/>
      <c r="CG531" s="310"/>
      <c r="CH531" s="310"/>
      <c r="CI531" s="310"/>
      <c r="CJ531" s="310"/>
      <c r="CK531" s="310"/>
      <c r="CL531" s="310"/>
      <c r="CM531" s="310"/>
      <c r="CN531" s="310"/>
      <c r="CO531" s="310"/>
      <c r="CP531" s="310"/>
      <c r="CQ531" s="310"/>
      <c r="CR531" s="310"/>
      <c r="CS531" s="310"/>
      <c r="CT531" s="310"/>
      <c r="CU531" s="310"/>
      <c r="CV531" s="310"/>
      <c r="CW531" s="310"/>
      <c r="CX531" s="310"/>
      <c r="CY531" s="310"/>
      <c r="CZ531" s="310"/>
    </row>
    <row r="532" s="314" customFormat="true" ht="25.15" customHeight="true" x14ac:dyDescent="0.2">
      <c r="C532" s="843" t="s">
        <v>215</v>
      </c>
      <c r="D532" s="844"/>
      <c r="E532" s="516">
        <v>2.0562854715377867E-2</v>
      </c>
      <c r="F532" s="496"/>
      <c r="G532" s="496"/>
      <c r="H532" s="843" t="s">
        <v>252</v>
      </c>
      <c r="I532" s="844"/>
      <c r="J532" s="517">
        <v>2.4288610270544646E-3</v>
      </c>
      <c r="K532" s="496"/>
      <c r="L532" s="496"/>
      <c r="M532" s="843" t="s">
        <v>196</v>
      </c>
      <c r="N532" s="844"/>
      <c r="O532" s="518">
        <v>0.316816094537479</v>
      </c>
      <c r="P532" s="496"/>
      <c r="Q532" s="496"/>
      <c r="W532" s="307"/>
      <c r="X532" s="307"/>
      <c r="Y532" s="307"/>
      <c r="Z532" s="307"/>
      <c r="AA532" s="307"/>
      <c r="AB532" s="307"/>
      <c r="AC532" s="307"/>
      <c r="AD532" s="307"/>
      <c r="AE532" s="307"/>
      <c r="AF532" s="307"/>
      <c r="AG532" s="307"/>
      <c r="AH532" s="307"/>
      <c r="AI532" s="307"/>
      <c r="AJ532" s="307"/>
      <c r="AK532" s="307"/>
      <c r="AL532" s="307"/>
      <c r="AM532" s="307"/>
      <c r="AN532" s="307"/>
      <c r="AO532" s="307"/>
      <c r="AP532" s="307"/>
      <c r="AQ532" s="307"/>
      <c r="AR532" s="307"/>
      <c r="AS532" s="307"/>
      <c r="AT532" s="307"/>
      <c r="AU532" s="307"/>
      <c r="AV532" s="307"/>
      <c r="AW532" s="307"/>
      <c r="AX532" s="307"/>
      <c r="AY532" s="307"/>
      <c r="AZ532" s="307"/>
      <c r="BA532" s="309"/>
      <c r="BB532" s="359"/>
      <c r="BC532" s="309"/>
      <c r="BD532" s="309"/>
      <c r="BE532" s="309"/>
      <c r="BF532" s="309"/>
      <c r="BG532" s="309"/>
      <c r="BH532" s="309"/>
      <c r="BI532" s="309"/>
      <c r="BJ532" s="309"/>
      <c r="BK532" s="309"/>
      <c r="BL532" s="309"/>
      <c r="BM532" s="309"/>
      <c r="BN532" s="309"/>
      <c r="BO532" s="309"/>
      <c r="BP532" s="309"/>
      <c r="BQ532" s="309"/>
      <c r="BR532" s="309"/>
      <c r="BS532" s="309"/>
      <c r="BT532" s="309"/>
      <c r="BU532" s="309"/>
      <c r="BV532" s="309"/>
      <c r="BW532" s="310"/>
      <c r="BX532" s="310"/>
      <c r="BY532" s="310"/>
      <c r="BZ532" s="310"/>
      <c r="CA532" s="310"/>
      <c r="CB532" s="310"/>
      <c r="CC532" s="310"/>
      <c r="CD532" s="310"/>
      <c r="CE532" s="310"/>
      <c r="CF532" s="310"/>
      <c r="CG532" s="310"/>
      <c r="CH532" s="310"/>
      <c r="CI532" s="310"/>
      <c r="CJ532" s="310"/>
      <c r="CK532" s="310"/>
      <c r="CL532" s="310"/>
      <c r="CM532" s="310"/>
      <c r="CN532" s="310"/>
      <c r="CO532" s="310"/>
      <c r="CP532" s="310"/>
      <c r="CQ532" s="310"/>
      <c r="CR532" s="310"/>
      <c r="CS532" s="310"/>
      <c r="CT532" s="310"/>
      <c r="CU532" s="310"/>
      <c r="CV532" s="310"/>
      <c r="CW532" s="310"/>
      <c r="CX532" s="310"/>
      <c r="CY532" s="310"/>
      <c r="CZ532" s="310"/>
    </row>
    <row r="533" s="314" customFormat="true" ht="25.15" customHeight="true" x14ac:dyDescent="0.2">
      <c r="C533" s="843" t="s">
        <v>249</v>
      </c>
      <c r="D533" s="844"/>
      <c r="E533" s="516">
        <v>2.2723808990909736E-4</v>
      </c>
      <c r="F533" s="496"/>
      <c r="G533" s="496"/>
      <c r="H533" s="843" t="s">
        <v>210</v>
      </c>
      <c r="I533" s="844"/>
      <c r="J533" s="519">
        <v>0.17537078407893544</v>
      </c>
      <c r="K533" s="496"/>
      <c r="L533" s="496"/>
      <c r="M533" s="843" t="s">
        <v>208</v>
      </c>
      <c r="N533" s="844"/>
      <c r="O533" s="518">
        <v>0.13328902867306908</v>
      </c>
      <c r="P533" s="496"/>
      <c r="Q533" s="496"/>
      <c r="W533" s="307"/>
      <c r="X533" s="307"/>
      <c r="Y533" s="307"/>
      <c r="Z533" s="307"/>
      <c r="AA533" s="307"/>
      <c r="AB533" s="307"/>
      <c r="AC533" s="307"/>
      <c r="AD533" s="307"/>
      <c r="AE533" s="307"/>
      <c r="AF533" s="307"/>
      <c r="AG533" s="307"/>
      <c r="AH533" s="307"/>
      <c r="AI533" s="307"/>
      <c r="AJ533" s="307"/>
      <c r="AK533" s="307"/>
      <c r="AL533" s="307"/>
      <c r="AM533" s="307"/>
      <c r="AN533" s="307"/>
      <c r="AO533" s="307"/>
      <c r="AP533" s="307"/>
      <c r="AQ533" s="307"/>
      <c r="AR533" s="307"/>
      <c r="AS533" s="307"/>
      <c r="AT533" s="307"/>
      <c r="AU533" s="307"/>
      <c r="AV533" s="307"/>
      <c r="AW533" s="307"/>
      <c r="AX533" s="307"/>
      <c r="AY533" s="307"/>
      <c r="AZ533" s="307"/>
      <c r="BA533" s="309"/>
      <c r="BB533" s="359"/>
      <c r="BC533" s="309"/>
      <c r="BD533" s="309"/>
      <c r="BE533" s="309"/>
      <c r="BF533" s="309"/>
      <c r="BG533" s="309"/>
      <c r="BH533" s="309"/>
      <c r="BI533" s="309"/>
      <c r="BJ533" s="309"/>
      <c r="BK533" s="309"/>
      <c r="BL533" s="309"/>
      <c r="BM533" s="309"/>
      <c r="BN533" s="309"/>
      <c r="BO533" s="309"/>
      <c r="BP533" s="309"/>
      <c r="BQ533" s="309"/>
      <c r="BR533" s="309"/>
      <c r="BS533" s="309"/>
      <c r="BT533" s="309"/>
      <c r="BU533" s="309"/>
      <c r="BV533" s="309"/>
      <c r="BW533" s="310"/>
      <c r="BX533" s="310"/>
      <c r="BY533" s="310"/>
      <c r="BZ533" s="310"/>
      <c r="CA533" s="310"/>
      <c r="CB533" s="310"/>
      <c r="CC533" s="310"/>
      <c r="CD533" s="310"/>
      <c r="CE533" s="310"/>
      <c r="CF533" s="310"/>
      <c r="CG533" s="310"/>
      <c r="CH533" s="310"/>
      <c r="CI533" s="310"/>
      <c r="CJ533" s="310"/>
      <c r="CK533" s="310"/>
      <c r="CL533" s="310"/>
      <c r="CM533" s="310"/>
      <c r="CN533" s="310"/>
      <c r="CO533" s="310"/>
      <c r="CP533" s="310"/>
      <c r="CQ533" s="310"/>
      <c r="CR533" s="310"/>
      <c r="CS533" s="310"/>
      <c r="CT533" s="310"/>
      <c r="CU533" s="310"/>
      <c r="CV533" s="310"/>
      <c r="CW533" s="310"/>
      <c r="CX533" s="310"/>
      <c r="CY533" s="310"/>
      <c r="CZ533" s="310"/>
    </row>
    <row r="534" s="314" customFormat="true" ht="25.15" customHeight="true" x14ac:dyDescent="0.2">
      <c r="C534" s="843" t="s">
        <v>211</v>
      </c>
      <c r="D534" s="844"/>
      <c r="E534" s="516">
        <v>5.0436388712946749E-2</v>
      </c>
      <c r="F534" s="496"/>
      <c r="G534" s="496"/>
      <c r="H534" s="852"/>
      <c r="I534" s="844"/>
      <c r="J534" s="512"/>
      <c r="K534" s="496"/>
      <c r="L534" s="496"/>
      <c r="M534" s="843" t="s">
        <v>200</v>
      </c>
      <c r="N534" s="844"/>
      <c r="O534" s="518">
        <v>0.19222839160086422</v>
      </c>
      <c r="P534" s="496"/>
      <c r="Q534" s="496"/>
      <c r="W534" s="307"/>
      <c r="X534" s="307"/>
      <c r="Y534" s="307"/>
      <c r="Z534" s="307"/>
      <c r="AA534" s="307"/>
      <c r="AB534" s="307"/>
      <c r="AC534" s="307"/>
      <c r="AD534" s="307"/>
      <c r="AE534" s="307"/>
      <c r="AF534" s="307"/>
      <c r="AG534" s="307"/>
      <c r="AH534" s="307"/>
      <c r="AI534" s="307"/>
      <c r="AJ534" s="307"/>
      <c r="AK534" s="307"/>
      <c r="AL534" s="307"/>
      <c r="AM534" s="307"/>
      <c r="AN534" s="307"/>
      <c r="AO534" s="307"/>
      <c r="AP534" s="307"/>
      <c r="AQ534" s="307"/>
      <c r="AR534" s="307"/>
      <c r="AS534" s="307"/>
      <c r="AT534" s="307"/>
      <c r="AU534" s="307"/>
      <c r="AV534" s="307"/>
      <c r="AW534" s="307"/>
      <c r="AX534" s="307"/>
      <c r="AY534" s="307"/>
      <c r="AZ534" s="307"/>
      <c r="BA534" s="309"/>
      <c r="BB534" s="359"/>
      <c r="BC534" s="309"/>
      <c r="BD534" s="309"/>
      <c r="BE534" s="309"/>
      <c r="BF534" s="309"/>
      <c r="BG534" s="309"/>
      <c r="BH534" s="309"/>
      <c r="BI534" s="309"/>
      <c r="BJ534" s="309"/>
      <c r="BK534" s="309"/>
      <c r="BL534" s="309"/>
      <c r="BM534" s="309"/>
      <c r="BN534" s="309"/>
      <c r="BO534" s="309"/>
      <c r="BP534" s="309"/>
      <c r="BQ534" s="309"/>
      <c r="BR534" s="309"/>
      <c r="BS534" s="309"/>
      <c r="BT534" s="309"/>
      <c r="BU534" s="309"/>
      <c r="BV534" s="309"/>
      <c r="BW534" s="310"/>
      <c r="BX534" s="310"/>
      <c r="BY534" s="310"/>
      <c r="BZ534" s="310"/>
      <c r="CA534" s="310"/>
      <c r="CB534" s="310"/>
      <c r="CC534" s="310"/>
      <c r="CD534" s="310"/>
      <c r="CE534" s="310"/>
      <c r="CF534" s="310"/>
      <c r="CG534" s="310"/>
      <c r="CH534" s="310"/>
      <c r="CI534" s="310"/>
      <c r="CJ534" s="310"/>
      <c r="CK534" s="310"/>
      <c r="CL534" s="310"/>
      <c r="CM534" s="310"/>
      <c r="CN534" s="310"/>
      <c r="CO534" s="310"/>
      <c r="CP534" s="310"/>
      <c r="CQ534" s="310"/>
      <c r="CR534" s="310"/>
      <c r="CS534" s="310"/>
      <c r="CT534" s="310"/>
      <c r="CU534" s="310"/>
      <c r="CV534" s="310"/>
      <c r="CW534" s="310"/>
      <c r="CX534" s="310"/>
      <c r="CY534" s="310"/>
      <c r="CZ534" s="310"/>
    </row>
    <row r="535" s="314" customFormat="true" ht="25.15" customHeight="true" x14ac:dyDescent="0.2">
      <c r="C535" s="843" t="s">
        <v>240</v>
      </c>
      <c r="D535" s="844"/>
      <c r="E535" s="516">
        <v>2.5316762829783474E-3</v>
      </c>
      <c r="F535" s="496"/>
      <c r="G535" s="496"/>
      <c r="H535" s="852"/>
      <c r="I535" s="844"/>
      <c r="J535" s="496"/>
      <c r="K535" s="496"/>
      <c r="L535" s="496"/>
      <c r="M535" s="843" t="s">
        <v>199</v>
      </c>
      <c r="N535" s="844"/>
      <c r="O535" s="518">
        <v>0.32242496352243899</v>
      </c>
      <c r="P535" s="496"/>
      <c r="Q535" s="496"/>
      <c r="W535" s="307"/>
      <c r="X535" s="307"/>
      <c r="Y535" s="307"/>
      <c r="Z535" s="307"/>
      <c r="AA535" s="307"/>
      <c r="AB535" s="307"/>
      <c r="AC535" s="307"/>
      <c r="AD535" s="307"/>
      <c r="AE535" s="307"/>
      <c r="AF535" s="307"/>
      <c r="AG535" s="307"/>
      <c r="AH535" s="307"/>
      <c r="AI535" s="307"/>
      <c r="AJ535" s="307"/>
      <c r="AK535" s="307"/>
      <c r="AL535" s="307"/>
      <c r="AM535" s="307"/>
      <c r="AN535" s="307"/>
      <c r="AO535" s="307"/>
      <c r="AP535" s="307"/>
      <c r="AQ535" s="307"/>
      <c r="AR535" s="307"/>
      <c r="AS535" s="307"/>
      <c r="AT535" s="307"/>
      <c r="AU535" s="307"/>
      <c r="AV535" s="307"/>
      <c r="AW535" s="307"/>
      <c r="AX535" s="307"/>
      <c r="AY535" s="307"/>
      <c r="AZ535" s="307"/>
      <c r="BA535" s="309"/>
      <c r="BB535" s="359"/>
      <c r="BC535" s="309"/>
      <c r="BD535" s="309"/>
      <c r="BE535" s="309"/>
      <c r="BF535" s="309"/>
      <c r="BG535" s="309"/>
      <c r="BH535" s="309"/>
      <c r="BI535" s="309"/>
      <c r="BJ535" s="309"/>
      <c r="BK535" s="309"/>
      <c r="BL535" s="309"/>
      <c r="BM535" s="309"/>
      <c r="BN535" s="309"/>
      <c r="BO535" s="309"/>
      <c r="BP535" s="309"/>
      <c r="BQ535" s="309"/>
      <c r="BR535" s="309"/>
      <c r="BS535" s="309"/>
      <c r="BT535" s="309"/>
      <c r="BU535" s="309"/>
      <c r="BV535" s="309"/>
      <c r="BW535" s="310"/>
      <c r="BX535" s="310"/>
      <c r="BY535" s="310"/>
      <c r="BZ535" s="310"/>
      <c r="CA535" s="310"/>
      <c r="CB535" s="310"/>
      <c r="CC535" s="310"/>
      <c r="CD535" s="310"/>
      <c r="CE535" s="310"/>
      <c r="CF535" s="310"/>
      <c r="CG535" s="310"/>
      <c r="CH535" s="310"/>
      <c r="CI535" s="310"/>
      <c r="CJ535" s="310"/>
      <c r="CK535" s="310"/>
      <c r="CL535" s="310"/>
      <c r="CM535" s="310"/>
      <c r="CN535" s="310"/>
      <c r="CO535" s="310"/>
      <c r="CP535" s="310"/>
      <c r="CQ535" s="310"/>
      <c r="CR535" s="310"/>
      <c r="CS535" s="310"/>
      <c r="CT535" s="310"/>
      <c r="CU535" s="310"/>
      <c r="CV535" s="310"/>
      <c r="CW535" s="310"/>
      <c r="CX535" s="310"/>
      <c r="CY535" s="310"/>
      <c r="CZ535" s="310"/>
    </row>
    <row r="536" s="314" customFormat="true" ht="25.15" customHeight="true" x14ac:dyDescent="0.2">
      <c r="C536" s="843" t="s">
        <v>204</v>
      </c>
      <c r="D536" s="844"/>
      <c r="E536" s="516">
        <v>0.41008842827233744</v>
      </c>
      <c r="F536" s="496"/>
      <c r="G536" s="496"/>
      <c r="H536" s="853" t="s">
        <v>269</v>
      </c>
      <c r="I536" s="844"/>
      <c r="J536" s="844"/>
      <c r="K536" s="844"/>
      <c r="L536" s="844"/>
      <c r="M536" s="843" t="s">
        <v>218</v>
      </c>
      <c r="N536" s="844"/>
      <c r="O536" s="518">
        <v>5.2406441335503449E-2</v>
      </c>
      <c r="P536" s="496"/>
      <c r="Q536" s="496"/>
      <c r="W536" s="307"/>
      <c r="X536" s="307"/>
      <c r="Y536" s="307"/>
      <c r="Z536" s="307"/>
      <c r="AA536" s="307"/>
      <c r="AB536" s="307"/>
      <c r="AC536" s="307"/>
      <c r="AD536" s="307"/>
      <c r="AE536" s="307"/>
      <c r="AF536" s="307"/>
      <c r="AG536" s="307"/>
      <c r="AH536" s="307"/>
      <c r="AI536" s="307"/>
      <c r="AJ536" s="307"/>
      <c r="AK536" s="307"/>
      <c r="AL536" s="307"/>
      <c r="AM536" s="307"/>
      <c r="AN536" s="307"/>
      <c r="AO536" s="307"/>
      <c r="AP536" s="307"/>
      <c r="AQ536" s="307"/>
      <c r="AR536" s="307"/>
      <c r="AS536" s="307"/>
      <c r="AT536" s="307"/>
      <c r="AU536" s="307"/>
      <c r="AV536" s="307"/>
      <c r="AW536" s="307"/>
      <c r="AX536" s="307"/>
      <c r="AY536" s="307"/>
      <c r="AZ536" s="307"/>
      <c r="BA536" s="309"/>
      <c r="BB536" s="359"/>
      <c r="BC536" s="309"/>
      <c r="BD536" s="309"/>
      <c r="BE536" s="309"/>
      <c r="BF536" s="309"/>
      <c r="BG536" s="309"/>
      <c r="BH536" s="309"/>
      <c r="BI536" s="309"/>
      <c r="BJ536" s="309"/>
      <c r="BK536" s="309"/>
      <c r="BL536" s="309"/>
      <c r="BM536" s="309"/>
      <c r="BN536" s="309"/>
      <c r="BO536" s="309"/>
      <c r="BP536" s="309"/>
      <c r="BQ536" s="309"/>
      <c r="BR536" s="309"/>
      <c r="BS536" s="309"/>
      <c r="BT536" s="309"/>
      <c r="BU536" s="309"/>
      <c r="BV536" s="309"/>
      <c r="BW536" s="310"/>
      <c r="BX536" s="310"/>
      <c r="BY536" s="310"/>
      <c r="BZ536" s="310"/>
      <c r="CA536" s="310"/>
      <c r="CB536" s="310"/>
      <c r="CC536" s="310"/>
      <c r="CD536" s="310"/>
      <c r="CE536" s="310"/>
      <c r="CF536" s="310"/>
      <c r="CG536" s="310"/>
      <c r="CH536" s="310"/>
      <c r="CI536" s="310"/>
      <c r="CJ536" s="310"/>
      <c r="CK536" s="310"/>
      <c r="CL536" s="310"/>
      <c r="CM536" s="310"/>
      <c r="CN536" s="310"/>
      <c r="CO536" s="310"/>
      <c r="CP536" s="310"/>
      <c r="CQ536" s="310"/>
      <c r="CR536" s="310"/>
      <c r="CS536" s="310"/>
      <c r="CT536" s="310"/>
      <c r="CU536" s="310"/>
      <c r="CV536" s="310"/>
      <c r="CW536" s="310"/>
      <c r="CX536" s="310"/>
      <c r="CY536" s="310"/>
      <c r="CZ536" s="310"/>
    </row>
    <row r="537" s="314" customFormat="true" ht="25.15" customHeight="true" x14ac:dyDescent="0.2">
      <c r="C537" s="843" t="s">
        <v>201</v>
      </c>
      <c r="D537" s="844"/>
      <c r="E537" s="516">
        <v>0.44540504198249592</v>
      </c>
      <c r="F537" s="496"/>
      <c r="G537" s="496"/>
      <c r="H537" s="854" t="s">
        <v>191</v>
      </c>
      <c r="I537" s="844"/>
      <c r="J537" s="854" t="s">
        <v>270</v>
      </c>
      <c r="K537" s="855"/>
      <c r="L537" s="856"/>
      <c r="M537" s="843" t="s">
        <v>215</v>
      </c>
      <c r="N537" s="844"/>
      <c r="O537" s="518">
        <v>5.7732299915031197E-2</v>
      </c>
      <c r="P537" s="496"/>
      <c r="Q537" s="496"/>
      <c r="W537" s="307"/>
      <c r="X537" s="307"/>
      <c r="Y537" s="307"/>
      <c r="Z537" s="307"/>
      <c r="AA537" s="307"/>
      <c r="AB537" s="307"/>
      <c r="AC537" s="307"/>
      <c r="AD537" s="307"/>
      <c r="AE537" s="307"/>
      <c r="AF537" s="307"/>
      <c r="AG537" s="307"/>
      <c r="AH537" s="307"/>
      <c r="AI537" s="307"/>
      <c r="AJ537" s="307"/>
      <c r="AK537" s="307"/>
      <c r="AL537" s="307"/>
      <c r="AM537" s="307"/>
      <c r="AN537" s="307"/>
      <c r="AO537" s="307"/>
      <c r="AP537" s="307"/>
      <c r="AQ537" s="307"/>
      <c r="AR537" s="307"/>
      <c r="AS537" s="307"/>
      <c r="AT537" s="307"/>
      <c r="AU537" s="307"/>
      <c r="AV537" s="307"/>
      <c r="AW537" s="307"/>
      <c r="AX537" s="307"/>
      <c r="AY537" s="307"/>
      <c r="AZ537" s="307"/>
      <c r="BA537" s="309"/>
      <c r="BB537" s="359"/>
      <c r="BC537" s="309"/>
      <c r="BD537" s="309"/>
      <c r="BE537" s="309"/>
      <c r="BF537" s="309"/>
      <c r="BG537" s="309"/>
      <c r="BH537" s="309"/>
      <c r="BI537" s="309"/>
      <c r="BJ537" s="309"/>
      <c r="BK537" s="309"/>
      <c r="BL537" s="309"/>
      <c r="BM537" s="309"/>
      <c r="BN537" s="309"/>
      <c r="BO537" s="309"/>
      <c r="BP537" s="309"/>
      <c r="BQ537" s="309"/>
      <c r="BR537" s="309"/>
      <c r="BS537" s="309"/>
      <c r="BT537" s="309"/>
      <c r="BU537" s="309"/>
      <c r="BV537" s="309"/>
      <c r="BW537" s="310"/>
      <c r="BX537" s="310"/>
      <c r="BY537" s="310"/>
      <c r="BZ537" s="310"/>
      <c r="CA537" s="310"/>
      <c r="CB537" s="310"/>
      <c r="CC537" s="310"/>
      <c r="CD537" s="310"/>
      <c r="CE537" s="310"/>
      <c r="CF537" s="310"/>
      <c r="CG537" s="310"/>
      <c r="CH537" s="310"/>
      <c r="CI537" s="310"/>
      <c r="CJ537" s="310"/>
      <c r="CK537" s="310"/>
      <c r="CL537" s="310"/>
      <c r="CM537" s="310"/>
      <c r="CN537" s="310"/>
      <c r="CO537" s="310"/>
      <c r="CP537" s="310"/>
      <c r="CQ537" s="310"/>
      <c r="CR537" s="310"/>
      <c r="CS537" s="310"/>
      <c r="CT537" s="310"/>
      <c r="CU537" s="310"/>
      <c r="CV537" s="310"/>
      <c r="CW537" s="310"/>
      <c r="CX537" s="310"/>
      <c r="CY537" s="310"/>
      <c r="CZ537" s="310"/>
    </row>
    <row r="538" s="314" customFormat="true" ht="25.15" customHeight="true" x14ac:dyDescent="0.2">
      <c r="C538" s="843" t="s">
        <v>207</v>
      </c>
      <c r="D538" s="844"/>
      <c r="E538" s="516">
        <v>0.15908003709523602</v>
      </c>
      <c r="F538" s="496"/>
      <c r="G538" s="496"/>
      <c r="H538" s="844"/>
      <c r="I538" s="844"/>
      <c r="J538" s="500" t="s">
        <v>179</v>
      </c>
      <c r="K538" s="501" t="s">
        <v>271</v>
      </c>
      <c r="L538" s="502" t="s">
        <v>272</v>
      </c>
      <c r="M538" s="843" t="s">
        <v>249</v>
      </c>
      <c r="N538" s="844"/>
      <c r="O538" s="518">
        <v>3.9986821575331878E-3</v>
      </c>
      <c r="P538" s="496"/>
      <c r="Q538" s="496"/>
      <c r="W538" s="307"/>
      <c r="X538" s="307"/>
      <c r="Y538" s="307"/>
      <c r="Z538" s="307"/>
      <c r="AA538" s="307"/>
      <c r="AB538" s="307"/>
      <c r="AC538" s="307"/>
      <c r="AD538" s="307"/>
      <c r="AE538" s="307"/>
      <c r="AF538" s="307"/>
      <c r="AG538" s="307"/>
      <c r="AH538" s="307"/>
      <c r="AI538" s="307"/>
      <c r="AJ538" s="307"/>
      <c r="AK538" s="307"/>
      <c r="AL538" s="307"/>
      <c r="AM538" s="307"/>
      <c r="AN538" s="307"/>
      <c r="AO538" s="307"/>
      <c r="AP538" s="307"/>
      <c r="AQ538" s="307"/>
      <c r="AR538" s="307"/>
      <c r="AS538" s="307"/>
      <c r="AT538" s="307"/>
      <c r="AU538" s="307"/>
      <c r="AV538" s="307"/>
      <c r="AW538" s="307"/>
      <c r="AX538" s="307"/>
      <c r="AY538" s="307"/>
      <c r="AZ538" s="307"/>
      <c r="BA538" s="309"/>
      <c r="BB538" s="359"/>
      <c r="BC538" s="309"/>
      <c r="BD538" s="309"/>
      <c r="BE538" s="309"/>
      <c r="BF538" s="309"/>
      <c r="BG538" s="309"/>
      <c r="BH538" s="309"/>
      <c r="BI538" s="309"/>
      <c r="BJ538" s="309"/>
      <c r="BK538" s="309"/>
      <c r="BL538" s="309"/>
      <c r="BM538" s="309"/>
      <c r="BN538" s="309"/>
      <c r="BO538" s="309"/>
      <c r="BP538" s="309"/>
      <c r="BQ538" s="309"/>
      <c r="BR538" s="309"/>
      <c r="BS538" s="309"/>
      <c r="BT538" s="309"/>
      <c r="BU538" s="309"/>
      <c r="BV538" s="309"/>
      <c r="BW538" s="310"/>
      <c r="BX538" s="310"/>
      <c r="BY538" s="310"/>
      <c r="BZ538" s="310"/>
      <c r="CA538" s="310"/>
      <c r="CB538" s="310"/>
      <c r="CC538" s="310"/>
      <c r="CD538" s="310"/>
      <c r="CE538" s="310"/>
      <c r="CF538" s="310"/>
      <c r="CG538" s="310"/>
      <c r="CH538" s="310"/>
      <c r="CI538" s="310"/>
      <c r="CJ538" s="310"/>
      <c r="CK538" s="310"/>
      <c r="CL538" s="310"/>
      <c r="CM538" s="310"/>
      <c r="CN538" s="310"/>
      <c r="CO538" s="310"/>
      <c r="CP538" s="310"/>
      <c r="CQ538" s="310"/>
      <c r="CR538" s="310"/>
      <c r="CS538" s="310"/>
      <c r="CT538" s="310"/>
      <c r="CU538" s="310"/>
      <c r="CV538" s="310"/>
      <c r="CW538" s="310"/>
      <c r="CX538" s="310"/>
      <c r="CY538" s="310"/>
      <c r="CZ538" s="310"/>
    </row>
    <row r="539" s="314" customFormat="true" ht="25.15" customHeight="true" x14ac:dyDescent="0.2">
      <c r="C539" s="843" t="s">
        <v>210</v>
      </c>
      <c r="D539" s="844"/>
      <c r="E539" s="520">
        <v>0.20390771705904476</v>
      </c>
      <c r="F539" s="496"/>
      <c r="G539" s="496"/>
      <c r="H539" s="843" t="s">
        <v>192</v>
      </c>
      <c r="I539" s="844"/>
      <c r="J539" s="526">
        <v>7.5136136820968948</v>
      </c>
      <c r="K539" s="527">
        <v>11.926370923963326</v>
      </c>
      <c r="L539" s="528">
        <v>11.926370923963326</v>
      </c>
      <c r="M539" s="843" t="s">
        <v>211</v>
      </c>
      <c r="N539" s="844"/>
      <c r="O539" s="518">
        <v>4.6010692370029487E-3</v>
      </c>
      <c r="P539" s="496"/>
      <c r="Q539" s="496"/>
      <c r="W539" s="307"/>
      <c r="X539" s="307"/>
      <c r="Y539" s="307"/>
      <c r="Z539" s="307"/>
      <c r="AA539" s="307"/>
      <c r="AB539" s="307"/>
      <c r="AC539" s="307"/>
      <c r="AD539" s="307"/>
      <c r="AE539" s="307"/>
      <c r="AF539" s="307"/>
      <c r="AG539" s="307"/>
      <c r="AH539" s="307"/>
      <c r="AI539" s="307"/>
      <c r="AJ539" s="307"/>
      <c r="AK539" s="307"/>
      <c r="AL539" s="307"/>
      <c r="AM539" s="307"/>
      <c r="AN539" s="307"/>
      <c r="AO539" s="307"/>
      <c r="AP539" s="307"/>
      <c r="AQ539" s="307"/>
      <c r="AR539" s="307"/>
      <c r="AS539" s="307"/>
      <c r="AT539" s="307"/>
      <c r="AU539" s="307"/>
      <c r="AV539" s="307"/>
      <c r="AW539" s="307"/>
      <c r="AX539" s="307"/>
      <c r="AY539" s="307"/>
      <c r="AZ539" s="307"/>
      <c r="BA539" s="309"/>
      <c r="BB539" s="359"/>
      <c r="BC539" s="309"/>
      <c r="BD539" s="309"/>
      <c r="BE539" s="309"/>
      <c r="BF539" s="309"/>
      <c r="BG539" s="309"/>
      <c r="BH539" s="309"/>
      <c r="BI539" s="309"/>
      <c r="BJ539" s="309"/>
      <c r="BK539" s="309"/>
      <c r="BL539" s="309"/>
      <c r="BM539" s="309"/>
      <c r="BN539" s="309"/>
      <c r="BO539" s="309"/>
      <c r="BP539" s="309"/>
      <c r="BQ539" s="309"/>
      <c r="BR539" s="309"/>
      <c r="BS539" s="309"/>
      <c r="BT539" s="309"/>
      <c r="BU539" s="309"/>
      <c r="BV539" s="309"/>
      <c r="BW539" s="310"/>
      <c r="BX539" s="310"/>
      <c r="BY539" s="310"/>
      <c r="BZ539" s="310"/>
      <c r="CA539" s="310"/>
      <c r="CB539" s="310"/>
      <c r="CC539" s="310"/>
      <c r="CD539" s="310"/>
      <c r="CE539" s="310"/>
      <c r="CF539" s="310"/>
      <c r="CG539" s="310"/>
      <c r="CH539" s="310"/>
      <c r="CI539" s="310"/>
      <c r="CJ539" s="310"/>
      <c r="CK539" s="310"/>
      <c r="CL539" s="310"/>
      <c r="CM539" s="310"/>
      <c r="CN539" s="310"/>
      <c r="CO539" s="310"/>
      <c r="CP539" s="310"/>
      <c r="CQ539" s="310"/>
      <c r="CR539" s="310"/>
      <c r="CS539" s="310"/>
      <c r="CT539" s="310"/>
      <c r="CU539" s="310"/>
      <c r="CV539" s="310"/>
      <c r="CW539" s="310"/>
      <c r="CX539" s="310"/>
      <c r="CY539" s="310"/>
      <c r="CZ539" s="310"/>
    </row>
    <row r="540" s="314" customFormat="true" ht="25.15" customHeight="true" x14ac:dyDescent="0.2">
      <c r="C540" s="852"/>
      <c r="D540" s="844"/>
      <c r="E540" s="512"/>
      <c r="F540" s="496"/>
      <c r="G540" s="496"/>
      <c r="H540" s="852"/>
      <c r="I540" s="844"/>
      <c r="J540" s="512"/>
      <c r="K540" s="512"/>
      <c r="L540" s="512"/>
      <c r="M540" s="843" t="s">
        <v>240</v>
      </c>
      <c r="N540" s="844"/>
      <c r="O540" s="518">
        <v>7.1639389249217259E-3</v>
      </c>
      <c r="P540" s="496"/>
      <c r="Q540" s="496"/>
      <c r="W540" s="307"/>
      <c r="X540" s="307"/>
      <c r="Y540" s="307"/>
      <c r="Z540" s="307"/>
      <c r="AA540" s="307"/>
      <c r="AB540" s="307"/>
      <c r="AC540" s="307"/>
      <c r="AD540" s="307"/>
      <c r="AE540" s="307"/>
      <c r="AF540" s="307"/>
      <c r="AG540" s="307"/>
      <c r="AH540" s="307"/>
      <c r="AI540" s="307"/>
      <c r="AJ540" s="307"/>
      <c r="AK540" s="307"/>
      <c r="AL540" s="307"/>
      <c r="AM540" s="307"/>
      <c r="AN540" s="307"/>
      <c r="AO540" s="307"/>
      <c r="AP540" s="307"/>
      <c r="AQ540" s="307"/>
      <c r="AR540" s="307"/>
      <c r="AS540" s="307"/>
      <c r="AT540" s="307"/>
      <c r="AU540" s="307"/>
      <c r="AV540" s="307"/>
      <c r="AW540" s="307"/>
      <c r="AX540" s="307"/>
      <c r="AY540" s="307"/>
      <c r="AZ540" s="307"/>
      <c r="BA540" s="309"/>
      <c r="BB540" s="359"/>
      <c r="BC540" s="309"/>
      <c r="BD540" s="309"/>
      <c r="BE540" s="309"/>
      <c r="BF540" s="309"/>
      <c r="BG540" s="309"/>
      <c r="BH540" s="309"/>
      <c r="BI540" s="309"/>
      <c r="BJ540" s="309"/>
      <c r="BK540" s="309"/>
      <c r="BL540" s="309"/>
      <c r="BM540" s="309"/>
      <c r="BN540" s="309"/>
      <c r="BO540" s="309"/>
      <c r="BP540" s="309"/>
      <c r="BQ540" s="309"/>
      <c r="BR540" s="309"/>
      <c r="BS540" s="309"/>
      <c r="BT540" s="309"/>
      <c r="BU540" s="309"/>
      <c r="BV540" s="309"/>
      <c r="BW540" s="310"/>
      <c r="BX540" s="310"/>
      <c r="BY540" s="310"/>
      <c r="BZ540" s="310"/>
      <c r="CA540" s="310"/>
      <c r="CB540" s="310"/>
      <c r="CC540" s="310"/>
      <c r="CD540" s="310"/>
      <c r="CE540" s="310"/>
      <c r="CF540" s="310"/>
      <c r="CG540" s="310"/>
      <c r="CH540" s="310"/>
      <c r="CI540" s="310"/>
      <c r="CJ540" s="310"/>
      <c r="CK540" s="310"/>
      <c r="CL540" s="310"/>
      <c r="CM540" s="310"/>
      <c r="CN540" s="310"/>
      <c r="CO540" s="310"/>
      <c r="CP540" s="310"/>
      <c r="CQ540" s="310"/>
      <c r="CR540" s="310"/>
      <c r="CS540" s="310"/>
      <c r="CT540" s="310"/>
      <c r="CU540" s="310"/>
      <c r="CV540" s="310"/>
      <c r="CW540" s="310"/>
      <c r="CX540" s="310"/>
      <c r="CY540" s="310"/>
      <c r="CZ540" s="310"/>
    </row>
    <row r="541" s="314" customFormat="true" ht="25.15" customHeight="true" x14ac:dyDescent="0.2">
      <c r="C541" s="852"/>
      <c r="D541" s="844"/>
      <c r="E541" s="496"/>
      <c r="F541" s="496"/>
      <c r="G541" s="496"/>
      <c r="H541" s="852"/>
      <c r="I541" s="844"/>
      <c r="J541" s="496"/>
      <c r="K541" s="496"/>
      <c r="L541" s="496"/>
      <c r="M541" s="843" t="s">
        <v>204</v>
      </c>
      <c r="N541" s="844"/>
      <c r="O541" s="518">
        <v>0.13675749808534754</v>
      </c>
      <c r="P541" s="496"/>
      <c r="Q541" s="496"/>
      <c r="W541" s="307"/>
      <c r="X541" s="307"/>
      <c r="Y541" s="307"/>
      <c r="Z541" s="307"/>
      <c r="AA541" s="307"/>
      <c r="AB541" s="307"/>
      <c r="AC541" s="307"/>
      <c r="AD541" s="307"/>
      <c r="AE541" s="307"/>
      <c r="AF541" s="307"/>
      <c r="AG541" s="307"/>
      <c r="AH541" s="307"/>
      <c r="AI541" s="307"/>
      <c r="AJ541" s="307"/>
      <c r="AK541" s="307"/>
      <c r="AL541" s="307"/>
      <c r="AM541" s="307"/>
      <c r="AN541" s="307"/>
      <c r="AO541" s="307"/>
      <c r="AP541" s="307"/>
      <c r="AQ541" s="307"/>
      <c r="AR541" s="307"/>
      <c r="AS541" s="307"/>
      <c r="AT541" s="307"/>
      <c r="AU541" s="307"/>
      <c r="AV541" s="307"/>
      <c r="AW541" s="307"/>
      <c r="AX541" s="307"/>
      <c r="AY541" s="307"/>
      <c r="AZ541" s="307"/>
      <c r="BA541" s="309"/>
      <c r="BB541" s="359"/>
      <c r="BC541" s="309"/>
      <c r="BD541" s="309"/>
      <c r="BE541" s="309"/>
      <c r="BF541" s="309"/>
      <c r="BG541" s="309"/>
      <c r="BH541" s="309"/>
      <c r="BI541" s="309"/>
      <c r="BJ541" s="309"/>
      <c r="BK541" s="309"/>
      <c r="BL541" s="309"/>
      <c r="BM541" s="309"/>
      <c r="BN541" s="309"/>
      <c r="BO541" s="309"/>
      <c r="BP541" s="309"/>
      <c r="BQ541" s="309"/>
      <c r="BR541" s="309"/>
      <c r="BS541" s="309"/>
      <c r="BT541" s="309"/>
      <c r="BU541" s="309"/>
      <c r="BV541" s="309"/>
      <c r="BW541" s="310"/>
      <c r="BX541" s="310"/>
      <c r="BY541" s="310"/>
      <c r="BZ541" s="310"/>
      <c r="CA541" s="310"/>
      <c r="CB541" s="310"/>
      <c r="CC541" s="310"/>
      <c r="CD541" s="310"/>
      <c r="CE541" s="310"/>
      <c r="CF541" s="310"/>
      <c r="CG541" s="310"/>
      <c r="CH541" s="310"/>
      <c r="CI541" s="310"/>
      <c r="CJ541" s="310"/>
      <c r="CK541" s="310"/>
      <c r="CL541" s="310"/>
      <c r="CM541" s="310"/>
      <c r="CN541" s="310"/>
      <c r="CO541" s="310"/>
      <c r="CP541" s="310"/>
      <c r="CQ541" s="310"/>
      <c r="CR541" s="310"/>
      <c r="CS541" s="310"/>
      <c r="CT541" s="310"/>
      <c r="CU541" s="310"/>
      <c r="CV541" s="310"/>
      <c r="CW541" s="310"/>
      <c r="CX541" s="310"/>
      <c r="CY541" s="310"/>
      <c r="CZ541" s="310"/>
    </row>
    <row r="542" s="314" customFormat="true" ht="25.15" customHeight="true" x14ac:dyDescent="0.2">
      <c r="C542" s="853" t="s">
        <v>269</v>
      </c>
      <c r="D542" s="844"/>
      <c r="E542" s="844"/>
      <c r="F542" s="844"/>
      <c r="G542" s="844"/>
      <c r="H542" s="853" t="s">
        <v>273</v>
      </c>
      <c r="I542" s="844"/>
      <c r="J542" s="844"/>
      <c r="K542" s="496"/>
      <c r="L542" s="496"/>
      <c r="M542" s="843" t="s">
        <v>201</v>
      </c>
      <c r="N542" s="844"/>
      <c r="O542" s="518">
        <v>8.4208891666714483E-2</v>
      </c>
      <c r="P542" s="496"/>
      <c r="Q542" s="496"/>
      <c r="W542" s="307"/>
      <c r="X542" s="307"/>
      <c r="Y542" s="307"/>
      <c r="Z542" s="307"/>
      <c r="AA542" s="307"/>
      <c r="AB542" s="307"/>
      <c r="AC542" s="307"/>
      <c r="AD542" s="307"/>
      <c r="AE542" s="307"/>
      <c r="AF542" s="307"/>
      <c r="AG542" s="307"/>
      <c r="AH542" s="307"/>
      <c r="AI542" s="307"/>
      <c r="AJ542" s="307"/>
      <c r="AK542" s="307"/>
      <c r="AL542" s="307"/>
      <c r="AM542" s="307"/>
      <c r="AN542" s="307"/>
      <c r="AO542" s="307"/>
      <c r="AP542" s="307"/>
      <c r="AQ542" s="307"/>
      <c r="AR542" s="307"/>
      <c r="AS542" s="307"/>
      <c r="AT542" s="307"/>
      <c r="AU542" s="307"/>
      <c r="AV542" s="307"/>
      <c r="AW542" s="307"/>
      <c r="AX542" s="307"/>
      <c r="AY542" s="307"/>
      <c r="AZ542" s="307"/>
      <c r="BA542" s="309"/>
      <c r="BB542" s="359"/>
      <c r="BC542" s="309"/>
      <c r="BD542" s="309"/>
      <c r="BE542" s="309"/>
      <c r="BF542" s="309"/>
      <c r="BG542" s="309"/>
      <c r="BH542" s="309"/>
      <c r="BI542" s="309"/>
      <c r="BJ542" s="309"/>
      <c r="BK542" s="309"/>
      <c r="BL542" s="309"/>
      <c r="BM542" s="309"/>
      <c r="BN542" s="309"/>
      <c r="BO542" s="309"/>
      <c r="BP542" s="309"/>
      <c r="BQ542" s="309"/>
      <c r="BR542" s="309"/>
      <c r="BS542" s="309"/>
      <c r="BT542" s="309"/>
      <c r="BU542" s="309"/>
      <c r="BV542" s="309"/>
      <c r="BW542" s="310"/>
      <c r="BX542" s="310"/>
      <c r="BY542" s="310"/>
      <c r="BZ542" s="310"/>
      <c r="CA542" s="310"/>
      <c r="CB542" s="310"/>
      <c r="CC542" s="310"/>
      <c r="CD542" s="310"/>
      <c r="CE542" s="310"/>
      <c r="CF542" s="310"/>
      <c r="CG542" s="310"/>
      <c r="CH542" s="310"/>
      <c r="CI542" s="310"/>
      <c r="CJ542" s="310"/>
      <c r="CK542" s="310"/>
      <c r="CL542" s="310"/>
      <c r="CM542" s="310"/>
      <c r="CN542" s="310"/>
      <c r="CO542" s="310"/>
      <c r="CP542" s="310"/>
      <c r="CQ542" s="310"/>
      <c r="CR542" s="310"/>
      <c r="CS542" s="310"/>
      <c r="CT542" s="310"/>
      <c r="CU542" s="310"/>
      <c r="CV542" s="310"/>
      <c r="CW542" s="310"/>
      <c r="CX542" s="310"/>
      <c r="CY542" s="310"/>
      <c r="CZ542" s="310"/>
    </row>
    <row r="543" s="314" customFormat="true" ht="25.15" customHeight="true" x14ac:dyDescent="0.2">
      <c r="C543" s="854" t="s">
        <v>191</v>
      </c>
      <c r="D543" s="844"/>
      <c r="E543" s="854" t="s">
        <v>270</v>
      </c>
      <c r="F543" s="855"/>
      <c r="G543" s="856"/>
      <c r="H543" s="852"/>
      <c r="I543" s="844"/>
      <c r="J543" s="503" t="s">
        <v>191</v>
      </c>
      <c r="K543" s="496"/>
      <c r="L543" s="496"/>
      <c r="M543" s="843" t="s">
        <v>207</v>
      </c>
      <c r="N543" s="844"/>
      <c r="O543" s="518">
        <v>9.0690548908302693E-2</v>
      </c>
      <c r="P543" s="496"/>
      <c r="Q543" s="496"/>
      <c r="W543" s="307"/>
      <c r="X543" s="307"/>
      <c r="Y543" s="307"/>
      <c r="Z543" s="307"/>
      <c r="AA543" s="307"/>
      <c r="AB543" s="307"/>
      <c r="AC543" s="307"/>
      <c r="AD543" s="307"/>
      <c r="AE543" s="307"/>
      <c r="AF543" s="307"/>
      <c r="AG543" s="307"/>
      <c r="AH543" s="307"/>
      <c r="AI543" s="307"/>
      <c r="AJ543" s="307"/>
      <c r="AK543" s="307"/>
      <c r="AL543" s="307"/>
      <c r="AM543" s="307"/>
      <c r="AN543" s="307"/>
      <c r="AO543" s="307"/>
      <c r="AP543" s="307"/>
      <c r="AQ543" s="307"/>
      <c r="AR543" s="307"/>
      <c r="AS543" s="307"/>
      <c r="AT543" s="307"/>
      <c r="AU543" s="307"/>
      <c r="AV543" s="307"/>
      <c r="AW543" s="307"/>
      <c r="AX543" s="307"/>
      <c r="AY543" s="307"/>
      <c r="AZ543" s="307"/>
      <c r="BA543" s="309"/>
      <c r="BB543" s="359"/>
      <c r="BC543" s="309"/>
      <c r="BD543" s="309"/>
      <c r="BE543" s="309"/>
      <c r="BF543" s="309"/>
      <c r="BG543" s="309"/>
      <c r="BH543" s="309"/>
      <c r="BI543" s="309"/>
      <c r="BJ543" s="309"/>
      <c r="BK543" s="309"/>
      <c r="BL543" s="309"/>
      <c r="BM543" s="309"/>
      <c r="BN543" s="309"/>
      <c r="BO543" s="309"/>
      <c r="BP543" s="309"/>
      <c r="BQ543" s="309"/>
      <c r="BR543" s="309"/>
      <c r="BS543" s="309"/>
      <c r="BT543" s="309"/>
      <c r="BU543" s="309"/>
      <c r="BV543" s="309"/>
      <c r="BW543" s="310"/>
      <c r="BX543" s="310"/>
      <c r="BY543" s="310"/>
      <c r="BZ543" s="310"/>
      <c r="CA543" s="310"/>
      <c r="CB543" s="310"/>
      <c r="CC543" s="310"/>
      <c r="CD543" s="310"/>
      <c r="CE543" s="310"/>
      <c r="CF543" s="310"/>
      <c r="CG543" s="310"/>
      <c r="CH543" s="310"/>
      <c r="CI543" s="310"/>
      <c r="CJ543" s="310"/>
      <c r="CK543" s="310"/>
      <c r="CL543" s="310"/>
      <c r="CM543" s="310"/>
      <c r="CN543" s="310"/>
      <c r="CO543" s="310"/>
      <c r="CP543" s="310"/>
      <c r="CQ543" s="310"/>
      <c r="CR543" s="310"/>
      <c r="CS543" s="310"/>
      <c r="CT543" s="310"/>
      <c r="CU543" s="310"/>
      <c r="CV543" s="310"/>
      <c r="CW543" s="310"/>
      <c r="CX543" s="310"/>
      <c r="CY543" s="310"/>
      <c r="CZ543" s="310"/>
    </row>
    <row r="544" s="314" customFormat="true" ht="25.15" customHeight="true" x14ac:dyDescent="0.2">
      <c r="C544" s="844"/>
      <c r="D544" s="844"/>
      <c r="E544" s="504" t="s">
        <v>179</v>
      </c>
      <c r="F544" s="505" t="s">
        <v>271</v>
      </c>
      <c r="G544" s="506" t="s">
        <v>272</v>
      </c>
      <c r="H544" s="844"/>
      <c r="I544" s="844"/>
      <c r="J544" s="529" t="s">
        <v>192</v>
      </c>
      <c r="K544" s="496"/>
      <c r="L544" s="496"/>
      <c r="M544" s="843" t="s">
        <v>229</v>
      </c>
      <c r="N544" s="844"/>
      <c r="O544" s="518">
        <v>5.9754539208559045E-4</v>
      </c>
      <c r="P544" s="496"/>
      <c r="Q544" s="496"/>
      <c r="W544" s="307"/>
      <c r="X544" s="307"/>
      <c r="Y544" s="307"/>
      <c r="Z544" s="307"/>
      <c r="AA544" s="307"/>
      <c r="AB544" s="307"/>
      <c r="AC544" s="307"/>
      <c r="AD544" s="307"/>
      <c r="AE544" s="307"/>
      <c r="AF544" s="307"/>
      <c r="AG544" s="307"/>
      <c r="AH544" s="307"/>
      <c r="AI544" s="307"/>
      <c r="AJ544" s="307"/>
      <c r="AK544" s="307"/>
      <c r="AL544" s="307"/>
      <c r="AM544" s="307"/>
      <c r="AN544" s="307"/>
      <c r="AO544" s="307"/>
      <c r="AP544" s="307"/>
      <c r="AQ544" s="307"/>
      <c r="AR544" s="307"/>
      <c r="AS544" s="307"/>
      <c r="AT544" s="307"/>
      <c r="AU544" s="307"/>
      <c r="AV544" s="307"/>
      <c r="AW544" s="307"/>
      <c r="AX544" s="307"/>
      <c r="AY544" s="307"/>
      <c r="AZ544" s="307"/>
      <c r="BA544" s="309"/>
      <c r="BB544" s="359"/>
      <c r="BC544" s="309"/>
      <c r="BD544" s="309"/>
      <c r="BE544" s="309"/>
      <c r="BF544" s="309"/>
      <c r="BG544" s="309"/>
      <c r="BH544" s="309"/>
      <c r="BI544" s="309"/>
      <c r="BJ544" s="309"/>
      <c r="BK544" s="309"/>
      <c r="BL544" s="309"/>
      <c r="BM544" s="309"/>
      <c r="BN544" s="309"/>
      <c r="BO544" s="309"/>
      <c r="BP544" s="309"/>
      <c r="BQ544" s="309"/>
      <c r="BR544" s="309"/>
      <c r="BS544" s="309"/>
      <c r="BT544" s="309"/>
      <c r="BU544" s="309"/>
      <c r="BV544" s="309"/>
      <c r="BW544" s="310"/>
      <c r="BX544" s="310"/>
      <c r="BY544" s="310"/>
      <c r="BZ544" s="310"/>
      <c r="CA544" s="310"/>
      <c r="CB544" s="310"/>
      <c r="CC544" s="310"/>
      <c r="CD544" s="310"/>
      <c r="CE544" s="310"/>
      <c r="CF544" s="310"/>
      <c r="CG544" s="310"/>
      <c r="CH544" s="310"/>
      <c r="CI544" s="310"/>
      <c r="CJ544" s="310"/>
      <c r="CK544" s="310"/>
      <c r="CL544" s="310"/>
      <c r="CM544" s="310"/>
      <c r="CN544" s="310"/>
      <c r="CO544" s="310"/>
      <c r="CP544" s="310"/>
      <c r="CQ544" s="310"/>
      <c r="CR544" s="310"/>
      <c r="CS544" s="310"/>
      <c r="CT544" s="310"/>
      <c r="CU544" s="310"/>
      <c r="CV544" s="310"/>
      <c r="CW544" s="310"/>
      <c r="CX544" s="310"/>
      <c r="CY544" s="310"/>
      <c r="CZ544" s="310"/>
    </row>
    <row r="545" s="314" customFormat="true" ht="25.15" customHeight="true" x14ac:dyDescent="0.2">
      <c r="C545" s="843" t="s">
        <v>192</v>
      </c>
      <c r="D545" s="844"/>
      <c r="E545" s="530">
        <v>7.979389144617846</v>
      </c>
      <c r="F545" s="531">
        <v>12.089983552451281</v>
      </c>
      <c r="G545" s="532">
        <v>12.089983552451281</v>
      </c>
      <c r="H545" s="843" t="s">
        <v>239</v>
      </c>
      <c r="I545" s="844"/>
      <c r="J545" s="514">
        <v>-1.2104728855250829E-2</v>
      </c>
      <c r="K545" s="496"/>
      <c r="L545" s="496"/>
      <c r="M545" s="843" t="s">
        <v>236</v>
      </c>
      <c r="N545" s="844"/>
      <c r="O545" s="518">
        <v>6.6423171775340326E-3</v>
      </c>
      <c r="P545" s="496"/>
      <c r="Q545" s="496"/>
      <c r="W545" s="307"/>
      <c r="X545" s="307"/>
      <c r="Y545" s="307"/>
      <c r="Z545" s="307"/>
      <c r="AA545" s="307"/>
      <c r="AB545" s="307"/>
      <c r="AC545" s="307"/>
      <c r="AD545" s="307"/>
      <c r="AE545" s="307"/>
      <c r="AF545" s="307"/>
      <c r="AG545" s="307"/>
      <c r="AH545" s="307"/>
      <c r="AI545" s="307"/>
      <c r="AJ545" s="307"/>
      <c r="AK545" s="307"/>
      <c r="AL545" s="307"/>
      <c r="AM545" s="307"/>
      <c r="AN545" s="307"/>
      <c r="AO545" s="307"/>
      <c r="AP545" s="307"/>
      <c r="AQ545" s="307"/>
      <c r="AR545" s="307"/>
      <c r="AS545" s="307"/>
      <c r="AT545" s="307"/>
      <c r="AU545" s="307"/>
      <c r="AV545" s="307"/>
      <c r="AW545" s="307"/>
      <c r="AX545" s="307"/>
      <c r="AY545" s="307"/>
      <c r="AZ545" s="307"/>
      <c r="BA545" s="309"/>
      <c r="BB545" s="359"/>
      <c r="BC545" s="309"/>
      <c r="BD545" s="309"/>
      <c r="BE545" s="309"/>
      <c r="BF545" s="309"/>
      <c r="BG545" s="309"/>
      <c r="BH545" s="309"/>
      <c r="BI545" s="309"/>
      <c r="BJ545" s="309"/>
      <c r="BK545" s="309"/>
      <c r="BL545" s="309"/>
      <c r="BM545" s="309"/>
      <c r="BN545" s="309"/>
      <c r="BO545" s="309"/>
      <c r="BP545" s="309"/>
      <c r="BQ545" s="309"/>
      <c r="BR545" s="309"/>
      <c r="BS545" s="309"/>
      <c r="BT545" s="309"/>
      <c r="BU545" s="309"/>
      <c r="BV545" s="309"/>
      <c r="BW545" s="310"/>
      <c r="BX545" s="310"/>
      <c r="BY545" s="310"/>
      <c r="BZ545" s="310"/>
      <c r="CA545" s="310"/>
      <c r="CB545" s="310"/>
      <c r="CC545" s="310"/>
      <c r="CD545" s="310"/>
      <c r="CE545" s="310"/>
      <c r="CF545" s="310"/>
      <c r="CG545" s="310"/>
      <c r="CH545" s="310"/>
      <c r="CI545" s="310"/>
      <c r="CJ545" s="310"/>
      <c r="CK545" s="310"/>
      <c r="CL545" s="310"/>
      <c r="CM545" s="310"/>
      <c r="CN545" s="310"/>
      <c r="CO545" s="310"/>
      <c r="CP545" s="310"/>
      <c r="CQ545" s="310"/>
      <c r="CR545" s="310"/>
      <c r="CS545" s="310"/>
      <c r="CT545" s="310"/>
      <c r="CU545" s="310"/>
      <c r="CV545" s="310"/>
      <c r="CW545" s="310"/>
      <c r="CX545" s="310"/>
      <c r="CY545" s="310"/>
      <c r="CZ545" s="310"/>
    </row>
    <row r="546" s="314" customFormat="true" ht="25.15" customHeight="true" x14ac:dyDescent="0.2">
      <c r="C546" s="852"/>
      <c r="D546" s="844"/>
      <c r="E546" s="512"/>
      <c r="F546" s="512"/>
      <c r="G546" s="512"/>
      <c r="H546" s="843" t="s">
        <v>194</v>
      </c>
      <c r="I546" s="844"/>
      <c r="J546" s="517">
        <v>-0.1040147195524751</v>
      </c>
      <c r="K546" s="496"/>
      <c r="L546" s="496"/>
      <c r="M546" s="843" t="s">
        <v>213</v>
      </c>
      <c r="N546" s="844"/>
      <c r="O546" s="518">
        <v>6.2025880866534822E-2</v>
      </c>
      <c r="P546" s="496"/>
      <c r="Q546" s="496"/>
      <c r="W546" s="307"/>
      <c r="X546" s="307"/>
      <c r="Y546" s="307"/>
      <c r="Z546" s="307"/>
      <c r="AA546" s="307"/>
      <c r="AB546" s="307"/>
      <c r="AC546" s="307"/>
      <c r="AD546" s="307"/>
      <c r="AE546" s="307"/>
      <c r="AF546" s="307"/>
      <c r="AG546" s="307"/>
      <c r="AH546" s="307"/>
      <c r="AI546" s="307"/>
      <c r="AJ546" s="307"/>
      <c r="AK546" s="307"/>
      <c r="AL546" s="307"/>
      <c r="AM546" s="307"/>
      <c r="AN546" s="307"/>
      <c r="AO546" s="307"/>
      <c r="AP546" s="307"/>
      <c r="AQ546" s="307"/>
      <c r="AR546" s="307"/>
      <c r="AS546" s="307"/>
      <c r="AT546" s="307"/>
      <c r="AU546" s="307"/>
      <c r="AV546" s="307"/>
      <c r="AW546" s="307"/>
      <c r="AX546" s="307"/>
      <c r="AY546" s="307"/>
      <c r="AZ546" s="307"/>
      <c r="BA546" s="309"/>
      <c r="BB546" s="359"/>
      <c r="BC546" s="309"/>
      <c r="BD546" s="309"/>
      <c r="BE546" s="309"/>
      <c r="BF546" s="309"/>
      <c r="BG546" s="309"/>
      <c r="BH546" s="309"/>
      <c r="BI546" s="309"/>
      <c r="BJ546" s="309"/>
      <c r="BK546" s="309"/>
      <c r="BL546" s="309"/>
      <c r="BM546" s="309"/>
      <c r="BN546" s="309"/>
      <c r="BO546" s="309"/>
      <c r="BP546" s="309"/>
      <c r="BQ546" s="309"/>
      <c r="BR546" s="309"/>
      <c r="BS546" s="309"/>
      <c r="BT546" s="309"/>
      <c r="BU546" s="309"/>
      <c r="BV546" s="309"/>
      <c r="BW546" s="310"/>
      <c r="BX546" s="310"/>
      <c r="BY546" s="310"/>
      <c r="BZ546" s="310"/>
      <c r="CA546" s="310"/>
      <c r="CB546" s="310"/>
      <c r="CC546" s="310"/>
      <c r="CD546" s="310"/>
      <c r="CE546" s="310"/>
      <c r="CF546" s="310"/>
      <c r="CG546" s="310"/>
      <c r="CH546" s="310"/>
      <c r="CI546" s="310"/>
      <c r="CJ546" s="310"/>
      <c r="CK546" s="310"/>
      <c r="CL546" s="310"/>
      <c r="CM546" s="310"/>
      <c r="CN546" s="310"/>
      <c r="CO546" s="310"/>
      <c r="CP546" s="310"/>
      <c r="CQ546" s="310"/>
      <c r="CR546" s="310"/>
      <c r="CS546" s="310"/>
      <c r="CT546" s="310"/>
      <c r="CU546" s="310"/>
      <c r="CV546" s="310"/>
      <c r="CW546" s="310"/>
      <c r="CX546" s="310"/>
      <c r="CY546" s="310"/>
      <c r="CZ546" s="310"/>
    </row>
    <row r="547" s="314" customFormat="true" ht="25.15" customHeight="true" x14ac:dyDescent="0.2">
      <c r="C547" s="852"/>
      <c r="D547" s="844"/>
      <c r="E547" s="496"/>
      <c r="F547" s="496"/>
      <c r="G547" s="496"/>
      <c r="H547" s="843" t="s">
        <v>244</v>
      </c>
      <c r="I547" s="844"/>
      <c r="J547" s="517">
        <v>-3.396072747352694E-3</v>
      </c>
      <c r="K547" s="496"/>
      <c r="L547" s="496"/>
      <c r="M547" s="843" t="s">
        <v>232</v>
      </c>
      <c r="N547" s="844"/>
      <c r="O547" s="518">
        <v>1.1567447441182783E-2</v>
      </c>
      <c r="P547" s="496"/>
      <c r="Q547" s="496"/>
      <c r="W547" s="307"/>
      <c r="X547" s="307"/>
      <c r="Y547" s="307"/>
      <c r="Z547" s="307"/>
      <c r="AA547" s="307"/>
      <c r="AB547" s="307"/>
      <c r="AC547" s="307"/>
      <c r="AD547" s="307"/>
      <c r="AE547" s="307"/>
      <c r="AF547" s="307"/>
      <c r="AG547" s="307"/>
      <c r="AH547" s="307"/>
      <c r="AI547" s="307"/>
      <c r="AJ547" s="307"/>
      <c r="AK547" s="307"/>
      <c r="AL547" s="307"/>
      <c r="AM547" s="307"/>
      <c r="AN547" s="307"/>
      <c r="AO547" s="307"/>
      <c r="AP547" s="307"/>
      <c r="AQ547" s="307"/>
      <c r="AR547" s="307"/>
      <c r="AS547" s="307"/>
      <c r="AT547" s="307"/>
      <c r="AU547" s="307"/>
      <c r="AV547" s="307"/>
      <c r="AW547" s="307"/>
      <c r="AX547" s="307"/>
      <c r="AY547" s="307"/>
      <c r="AZ547" s="307"/>
      <c r="BA547" s="309"/>
      <c r="BB547" s="359"/>
      <c r="BC547" s="309"/>
      <c r="BD547" s="309"/>
      <c r="BE547" s="309"/>
      <c r="BF547" s="309"/>
      <c r="BG547" s="309"/>
      <c r="BH547" s="309"/>
      <c r="BI547" s="309"/>
      <c r="BJ547" s="309"/>
      <c r="BK547" s="309"/>
      <c r="BL547" s="309"/>
      <c r="BM547" s="309"/>
      <c r="BN547" s="309"/>
      <c r="BO547" s="309"/>
      <c r="BP547" s="309"/>
      <c r="BQ547" s="309"/>
      <c r="BR547" s="309"/>
      <c r="BS547" s="309"/>
      <c r="BT547" s="309"/>
      <c r="BU547" s="309"/>
      <c r="BV547" s="309"/>
      <c r="BW547" s="310"/>
      <c r="BX547" s="310"/>
      <c r="BY547" s="310"/>
      <c r="BZ547" s="310"/>
      <c r="CA547" s="310"/>
      <c r="CB547" s="310"/>
      <c r="CC547" s="310"/>
      <c r="CD547" s="310"/>
      <c r="CE547" s="310"/>
      <c r="CF547" s="310"/>
      <c r="CG547" s="310"/>
      <c r="CH547" s="310"/>
      <c r="CI547" s="310"/>
      <c r="CJ547" s="310"/>
      <c r="CK547" s="310"/>
      <c r="CL547" s="310"/>
      <c r="CM547" s="310"/>
      <c r="CN547" s="310"/>
      <c r="CO547" s="310"/>
      <c r="CP547" s="310"/>
      <c r="CQ547" s="310"/>
      <c r="CR547" s="310"/>
      <c r="CS547" s="310"/>
      <c r="CT547" s="310"/>
      <c r="CU547" s="310"/>
      <c r="CV547" s="310"/>
      <c r="CW547" s="310"/>
      <c r="CX547" s="310"/>
      <c r="CY547" s="310"/>
      <c r="CZ547" s="310"/>
    </row>
    <row r="548" s="314" customFormat="true" ht="25.15" customHeight="true" x14ac:dyDescent="0.2">
      <c r="C548" s="853" t="s">
        <v>273</v>
      </c>
      <c r="D548" s="844"/>
      <c r="E548" s="844"/>
      <c r="F548" s="496"/>
      <c r="G548" s="496"/>
      <c r="H548" s="843" t="s">
        <v>243</v>
      </c>
      <c r="I548" s="844"/>
      <c r="J548" s="517">
        <v>7.6299507419663086E-3</v>
      </c>
      <c r="K548" s="496"/>
      <c r="L548" s="496"/>
      <c r="M548" s="843" t="s">
        <v>233</v>
      </c>
      <c r="N548" s="844"/>
      <c r="O548" s="518">
        <v>1.0806494786278742E-2</v>
      </c>
      <c r="P548" s="496"/>
      <c r="Q548" s="496"/>
      <c r="W548" s="307"/>
      <c r="X548" s="307"/>
      <c r="Y548" s="307"/>
      <c r="Z548" s="307"/>
      <c r="AA548" s="307"/>
      <c r="AB548" s="307"/>
      <c r="AC548" s="307"/>
      <c r="AD548" s="307"/>
      <c r="AE548" s="307"/>
      <c r="AF548" s="307"/>
      <c r="AG548" s="307"/>
      <c r="AH548" s="307"/>
      <c r="AI548" s="307"/>
      <c r="AJ548" s="307"/>
      <c r="AK548" s="307"/>
      <c r="AL548" s="307"/>
      <c r="AM548" s="307"/>
      <c r="AN548" s="307"/>
      <c r="AO548" s="307"/>
      <c r="AP548" s="307"/>
      <c r="AQ548" s="307"/>
      <c r="AR548" s="307"/>
      <c r="AS548" s="307"/>
      <c r="AT548" s="307"/>
      <c r="AU548" s="307"/>
      <c r="AV548" s="307"/>
      <c r="AW548" s="307"/>
      <c r="AX548" s="307"/>
      <c r="AY548" s="307"/>
      <c r="AZ548" s="307"/>
      <c r="BA548" s="309"/>
      <c r="BB548" s="359"/>
      <c r="BC548" s="309"/>
      <c r="BD548" s="309"/>
      <c r="BE548" s="309"/>
      <c r="BF548" s="309"/>
      <c r="BG548" s="309"/>
      <c r="BH548" s="309"/>
      <c r="BI548" s="309"/>
      <c r="BJ548" s="309"/>
      <c r="BK548" s="309"/>
      <c r="BL548" s="309"/>
      <c r="BM548" s="309"/>
      <c r="BN548" s="309"/>
      <c r="BO548" s="309"/>
      <c r="BP548" s="309"/>
      <c r="BQ548" s="309"/>
      <c r="BR548" s="309"/>
      <c r="BS548" s="309"/>
      <c r="BT548" s="309"/>
      <c r="BU548" s="309"/>
      <c r="BV548" s="309"/>
      <c r="BW548" s="310"/>
      <c r="BX548" s="310"/>
      <c r="BY548" s="310"/>
      <c r="BZ548" s="310"/>
      <c r="CA548" s="310"/>
      <c r="CB548" s="310"/>
      <c r="CC548" s="310"/>
      <c r="CD548" s="310"/>
      <c r="CE548" s="310"/>
      <c r="CF548" s="310"/>
      <c r="CG548" s="310"/>
      <c r="CH548" s="310"/>
      <c r="CI548" s="310"/>
      <c r="CJ548" s="310"/>
      <c r="CK548" s="310"/>
      <c r="CL548" s="310"/>
      <c r="CM548" s="310"/>
      <c r="CN548" s="310"/>
      <c r="CO548" s="310"/>
      <c r="CP548" s="310"/>
      <c r="CQ548" s="310"/>
      <c r="CR548" s="310"/>
      <c r="CS548" s="310"/>
      <c r="CT548" s="310"/>
      <c r="CU548" s="310"/>
      <c r="CV548" s="310"/>
      <c r="CW548" s="310"/>
      <c r="CX548" s="310"/>
      <c r="CY548" s="310"/>
      <c r="CZ548" s="310"/>
    </row>
    <row r="549" s="314" customFormat="true" ht="25.15" customHeight="true" x14ac:dyDescent="0.2">
      <c r="C549" s="852"/>
      <c r="D549" s="844"/>
      <c r="E549" s="507" t="s">
        <v>191</v>
      </c>
      <c r="F549" s="496"/>
      <c r="G549" s="496"/>
      <c r="H549" s="843" t="s">
        <v>214</v>
      </c>
      <c r="I549" s="844"/>
      <c r="J549" s="517">
        <v>3.1681801618811151E-2</v>
      </c>
      <c r="K549" s="496"/>
      <c r="L549" s="496"/>
      <c r="M549" s="843" t="s">
        <v>222</v>
      </c>
      <c r="N549" s="844"/>
      <c r="O549" s="518">
        <v>3.1928503131059847E-2</v>
      </c>
      <c r="P549" s="496"/>
      <c r="Q549" s="496"/>
      <c r="W549" s="307"/>
      <c r="X549" s="307"/>
      <c r="Y549" s="307"/>
      <c r="Z549" s="307"/>
      <c r="AA549" s="307"/>
      <c r="AB549" s="307"/>
      <c r="AC549" s="307"/>
      <c r="AD549" s="307"/>
      <c r="AE549" s="307"/>
      <c r="AF549" s="307"/>
      <c r="AG549" s="307"/>
      <c r="AH549" s="307"/>
      <c r="AI549" s="307"/>
      <c r="AJ549" s="307"/>
      <c r="AK549" s="307"/>
      <c r="AL549" s="307"/>
      <c r="AM549" s="307"/>
      <c r="AN549" s="307"/>
      <c r="AO549" s="307"/>
      <c r="AP549" s="307"/>
      <c r="AQ549" s="307"/>
      <c r="AR549" s="307"/>
      <c r="AS549" s="307"/>
      <c r="AT549" s="307"/>
      <c r="AU549" s="307"/>
      <c r="AV549" s="307"/>
      <c r="AW549" s="307"/>
      <c r="AX549" s="307"/>
      <c r="AY549" s="307"/>
      <c r="AZ549" s="307"/>
      <c r="BA549" s="309"/>
      <c r="BB549" s="359"/>
      <c r="BC549" s="309"/>
      <c r="BD549" s="309"/>
      <c r="BE549" s="309"/>
      <c r="BF549" s="309"/>
      <c r="BG549" s="309"/>
      <c r="BH549" s="309"/>
      <c r="BI549" s="309"/>
      <c r="BJ549" s="309"/>
      <c r="BK549" s="309"/>
      <c r="BL549" s="309"/>
      <c r="BM549" s="309"/>
      <c r="BN549" s="309"/>
      <c r="BO549" s="309"/>
      <c r="BP549" s="309"/>
      <c r="BQ549" s="309"/>
      <c r="BR549" s="309"/>
      <c r="BS549" s="309"/>
      <c r="BT549" s="309"/>
      <c r="BU549" s="309"/>
      <c r="BV549" s="309"/>
      <c r="BW549" s="310"/>
      <c r="BX549" s="310"/>
      <c r="BY549" s="310"/>
      <c r="BZ549" s="310"/>
      <c r="CA549" s="310"/>
      <c r="CB549" s="310"/>
      <c r="CC549" s="310"/>
      <c r="CD549" s="310"/>
      <c r="CE549" s="310"/>
      <c r="CF549" s="310"/>
      <c r="CG549" s="310"/>
      <c r="CH549" s="310"/>
      <c r="CI549" s="310"/>
      <c r="CJ549" s="310"/>
      <c r="CK549" s="310"/>
      <c r="CL549" s="310"/>
      <c r="CM549" s="310"/>
      <c r="CN549" s="310"/>
      <c r="CO549" s="310"/>
      <c r="CP549" s="310"/>
      <c r="CQ549" s="310"/>
      <c r="CR549" s="310"/>
      <c r="CS549" s="310"/>
      <c r="CT549" s="310"/>
      <c r="CU549" s="310"/>
      <c r="CV549" s="310"/>
      <c r="CW549" s="310"/>
      <c r="CX549" s="310"/>
      <c r="CY549" s="310"/>
      <c r="CZ549" s="310"/>
    </row>
    <row r="550" s="314" customFormat="true" ht="25.15" customHeight="true" x14ac:dyDescent="0.2">
      <c r="C550" s="844"/>
      <c r="D550" s="844"/>
      <c r="E550" s="533" t="s">
        <v>192</v>
      </c>
      <c r="F550" s="496"/>
      <c r="G550" s="496"/>
      <c r="H550" s="843" t="s">
        <v>197</v>
      </c>
      <c r="I550" s="844"/>
      <c r="J550" s="517">
        <v>9.0417987955206669E-2</v>
      </c>
      <c r="K550" s="496"/>
      <c r="L550" s="496"/>
      <c r="M550" s="843" t="s">
        <v>252</v>
      </c>
      <c r="N550" s="844"/>
      <c r="O550" s="518">
        <v>3.1342838996894465E-4</v>
      </c>
      <c r="P550" s="496"/>
      <c r="Q550" s="496"/>
      <c r="W550" s="307"/>
      <c r="X550" s="307"/>
      <c r="Y550" s="307"/>
      <c r="Z550" s="307"/>
      <c r="AA550" s="307"/>
      <c r="AB550" s="307"/>
      <c r="AC550" s="307"/>
      <c r="AD550" s="307"/>
      <c r="AE550" s="307"/>
      <c r="AF550" s="307"/>
      <c r="AG550" s="307"/>
      <c r="AH550" s="307"/>
      <c r="AI550" s="307"/>
      <c r="AJ550" s="307"/>
      <c r="AK550" s="307"/>
      <c r="AL550" s="307"/>
      <c r="AM550" s="307"/>
      <c r="AN550" s="307"/>
      <c r="AO550" s="307"/>
      <c r="AP550" s="307"/>
      <c r="AQ550" s="307"/>
      <c r="AR550" s="307"/>
      <c r="AS550" s="307"/>
      <c r="AT550" s="307"/>
      <c r="AU550" s="307"/>
      <c r="AV550" s="307"/>
      <c r="AW550" s="307"/>
      <c r="AX550" s="307"/>
      <c r="AY550" s="307"/>
      <c r="AZ550" s="307"/>
      <c r="BA550" s="309"/>
      <c r="BB550" s="359"/>
      <c r="BC550" s="309"/>
      <c r="BD550" s="309"/>
      <c r="BE550" s="309"/>
      <c r="BF550" s="309"/>
      <c r="BG550" s="309"/>
      <c r="BH550" s="309"/>
      <c r="BI550" s="309"/>
      <c r="BJ550" s="309"/>
      <c r="BK550" s="309"/>
      <c r="BL550" s="309"/>
      <c r="BM550" s="309"/>
      <c r="BN550" s="309"/>
      <c r="BO550" s="309"/>
      <c r="BP550" s="309"/>
      <c r="BQ550" s="309"/>
      <c r="BR550" s="309"/>
      <c r="BS550" s="309"/>
      <c r="BT550" s="309"/>
      <c r="BU550" s="309"/>
      <c r="BV550" s="309"/>
      <c r="BW550" s="310"/>
      <c r="BX550" s="310"/>
      <c r="BY550" s="310"/>
      <c r="BZ550" s="310"/>
      <c r="CA550" s="310"/>
      <c r="CB550" s="310"/>
      <c r="CC550" s="310"/>
      <c r="CD550" s="310"/>
      <c r="CE550" s="310"/>
      <c r="CF550" s="310"/>
      <c r="CG550" s="310"/>
      <c r="CH550" s="310"/>
      <c r="CI550" s="310"/>
      <c r="CJ550" s="310"/>
      <c r="CK550" s="310"/>
      <c r="CL550" s="310"/>
      <c r="CM550" s="310"/>
      <c r="CN550" s="310"/>
      <c r="CO550" s="310"/>
      <c r="CP550" s="310"/>
      <c r="CQ550" s="310"/>
      <c r="CR550" s="310"/>
      <c r="CS550" s="310"/>
      <c r="CT550" s="310"/>
      <c r="CU550" s="310"/>
      <c r="CV550" s="310"/>
      <c r="CW550" s="310"/>
      <c r="CX550" s="310"/>
      <c r="CY550" s="310"/>
      <c r="CZ550" s="310"/>
    </row>
    <row r="551" s="314" customFormat="true" ht="25.15" customHeight="true" x14ac:dyDescent="0.2">
      <c r="C551" s="843" t="s">
        <v>239</v>
      </c>
      <c r="D551" s="844"/>
      <c r="E551" s="513">
        <v>5.1467166538513975E-4</v>
      </c>
      <c r="F551" s="496"/>
      <c r="G551" s="496"/>
      <c r="H551" s="843" t="s">
        <v>245</v>
      </c>
      <c r="I551" s="844"/>
      <c r="J551" s="517">
        <v>9.4476502424963565E-3</v>
      </c>
      <c r="K551" s="496"/>
      <c r="L551" s="496"/>
      <c r="M551" s="843" t="s">
        <v>210</v>
      </c>
      <c r="N551" s="844"/>
      <c r="O551" s="522">
        <v>6.6702091542689884E-2</v>
      </c>
      <c r="P551" s="496"/>
      <c r="Q551" s="496"/>
      <c r="W551" s="307"/>
      <c r="X551" s="307"/>
      <c r="Y551" s="307"/>
      <c r="Z551" s="307"/>
      <c r="AA551" s="307"/>
      <c r="AB551" s="307"/>
      <c r="AC551" s="307"/>
      <c r="AD551" s="307"/>
      <c r="AE551" s="307"/>
      <c r="AF551" s="307"/>
      <c r="AG551" s="307"/>
      <c r="AH551" s="307"/>
      <c r="AI551" s="307"/>
      <c r="AJ551" s="307"/>
      <c r="AK551" s="307"/>
      <c r="AL551" s="307"/>
      <c r="AM551" s="307"/>
      <c r="AN551" s="307"/>
      <c r="AO551" s="307"/>
      <c r="AP551" s="307"/>
      <c r="AQ551" s="307"/>
      <c r="AR551" s="307"/>
      <c r="AS551" s="307"/>
      <c r="AT551" s="307"/>
      <c r="AU551" s="307"/>
      <c r="AV551" s="307"/>
      <c r="AW551" s="307"/>
      <c r="AX551" s="307"/>
      <c r="AY551" s="307"/>
      <c r="AZ551" s="307"/>
      <c r="BA551" s="309"/>
      <c r="BB551" s="359"/>
      <c r="BC551" s="309"/>
      <c r="BD551" s="309"/>
      <c r="BE551" s="309"/>
      <c r="BF551" s="309"/>
      <c r="BG551" s="309"/>
      <c r="BH551" s="309"/>
      <c r="BI551" s="309"/>
      <c r="BJ551" s="309"/>
      <c r="BK551" s="309"/>
      <c r="BL551" s="309"/>
      <c r="BM551" s="309"/>
      <c r="BN551" s="309"/>
      <c r="BO551" s="309"/>
      <c r="BP551" s="309"/>
      <c r="BQ551" s="309"/>
      <c r="BR551" s="309"/>
      <c r="BS551" s="309"/>
      <c r="BT551" s="309"/>
      <c r="BU551" s="309"/>
      <c r="BV551" s="309"/>
      <c r="BW551" s="310"/>
      <c r="BX551" s="310"/>
      <c r="BY551" s="310"/>
      <c r="BZ551" s="310"/>
      <c r="CA551" s="310"/>
      <c r="CB551" s="310"/>
      <c r="CC551" s="310"/>
      <c r="CD551" s="310"/>
      <c r="CE551" s="310"/>
      <c r="CF551" s="310"/>
      <c r="CG551" s="310"/>
      <c r="CH551" s="310"/>
      <c r="CI551" s="310"/>
      <c r="CJ551" s="310"/>
      <c r="CK551" s="310"/>
      <c r="CL551" s="310"/>
      <c r="CM551" s="310"/>
      <c r="CN551" s="310"/>
      <c r="CO551" s="310"/>
      <c r="CP551" s="310"/>
      <c r="CQ551" s="310"/>
      <c r="CR551" s="310"/>
      <c r="CS551" s="310"/>
      <c r="CT551" s="310"/>
      <c r="CU551" s="310"/>
      <c r="CV551" s="310"/>
      <c r="CW551" s="310"/>
      <c r="CX551" s="310"/>
      <c r="CY551" s="310"/>
      <c r="CZ551" s="310"/>
    </row>
    <row r="552" s="314" customFormat="true" ht="25.15" customHeight="true" x14ac:dyDescent="0.2">
      <c r="C552" s="843" t="s">
        <v>194</v>
      </c>
      <c r="D552" s="844"/>
      <c r="E552" s="516">
        <v>-9.622519094841582E-2</v>
      </c>
      <c r="F552" s="496"/>
      <c r="G552" s="496"/>
      <c r="H552" s="843" t="s">
        <v>216</v>
      </c>
      <c r="I552" s="844"/>
      <c r="J552" s="517">
        <v>-3.1460744720431269E-2</v>
      </c>
      <c r="K552" s="496"/>
      <c r="L552" s="496"/>
      <c r="M552" s="852"/>
      <c r="N552" s="844"/>
      <c r="O552" s="512"/>
      <c r="P552" s="496"/>
      <c r="Q552" s="496"/>
      <c r="W552" s="307"/>
      <c r="X552" s="307"/>
      <c r="Y552" s="307"/>
      <c r="Z552" s="307"/>
      <c r="AA552" s="307"/>
      <c r="AB552" s="307"/>
      <c r="AC552" s="307"/>
      <c r="AD552" s="307"/>
      <c r="AE552" s="307"/>
      <c r="AF552" s="307"/>
      <c r="AG552" s="307"/>
      <c r="AH552" s="307"/>
      <c r="AI552" s="307"/>
      <c r="AJ552" s="307"/>
      <c r="AK552" s="307"/>
      <c r="AL552" s="307"/>
      <c r="AM552" s="307"/>
      <c r="AN552" s="307"/>
      <c r="AO552" s="307"/>
      <c r="AP552" s="307"/>
      <c r="AQ552" s="307"/>
      <c r="AR552" s="307"/>
      <c r="AS552" s="307"/>
      <c r="AT552" s="307"/>
      <c r="AU552" s="307"/>
      <c r="AV552" s="307"/>
      <c r="AW552" s="307"/>
      <c r="AX552" s="307"/>
      <c r="AY552" s="307"/>
      <c r="AZ552" s="307"/>
      <c r="BA552" s="309"/>
      <c r="BB552" s="359"/>
      <c r="BC552" s="309"/>
      <c r="BD552" s="309"/>
      <c r="BE552" s="309"/>
      <c r="BF552" s="309"/>
      <c r="BG552" s="309"/>
      <c r="BH552" s="309"/>
      <c r="BI552" s="309"/>
      <c r="BJ552" s="309"/>
      <c r="BK552" s="309"/>
      <c r="BL552" s="309"/>
      <c r="BM552" s="309"/>
      <c r="BN552" s="309"/>
      <c r="BO552" s="309"/>
      <c r="BP552" s="309"/>
      <c r="BQ552" s="309"/>
      <c r="BR552" s="309"/>
      <c r="BS552" s="309"/>
      <c r="BT552" s="309"/>
      <c r="BU552" s="309"/>
      <c r="BV552" s="309"/>
      <c r="BW552" s="310"/>
      <c r="BX552" s="310"/>
      <c r="BY552" s="310"/>
      <c r="BZ552" s="310"/>
      <c r="CA552" s="310"/>
      <c r="CB552" s="310"/>
      <c r="CC552" s="310"/>
      <c r="CD552" s="310"/>
      <c r="CE552" s="310"/>
      <c r="CF552" s="310"/>
      <c r="CG552" s="310"/>
      <c r="CH552" s="310"/>
      <c r="CI552" s="310"/>
      <c r="CJ552" s="310"/>
      <c r="CK552" s="310"/>
      <c r="CL552" s="310"/>
      <c r="CM552" s="310"/>
      <c r="CN552" s="310"/>
      <c r="CO552" s="310"/>
      <c r="CP552" s="310"/>
      <c r="CQ552" s="310"/>
      <c r="CR552" s="310"/>
      <c r="CS552" s="310"/>
      <c r="CT552" s="310"/>
      <c r="CU552" s="310"/>
      <c r="CV552" s="310"/>
      <c r="CW552" s="310"/>
      <c r="CX552" s="310"/>
      <c r="CY552" s="310"/>
      <c r="CZ552" s="310"/>
    </row>
    <row r="553" s="314" customFormat="true" ht="25.15" customHeight="true" x14ac:dyDescent="0.2">
      <c r="C553" s="843" t="s">
        <v>244</v>
      </c>
      <c r="D553" s="844"/>
      <c r="E553" s="516">
        <v>-9.7989816637787685E-4</v>
      </c>
      <c r="F553" s="496"/>
      <c r="G553" s="496"/>
      <c r="H553" s="843" t="s">
        <v>219</v>
      </c>
      <c r="I553" s="844"/>
      <c r="J553" s="517">
        <v>-2.5212095061956062E-2</v>
      </c>
      <c r="K553" s="496"/>
      <c r="L553" s="496"/>
      <c r="M553" s="852"/>
      <c r="N553" s="844"/>
      <c r="O553" s="496"/>
      <c r="P553" s="496"/>
      <c r="Q553" s="496"/>
      <c r="W553" s="307"/>
      <c r="X553" s="307"/>
      <c r="Y553" s="307"/>
      <c r="Z553" s="307"/>
      <c r="AA553" s="307"/>
      <c r="AB553" s="307"/>
      <c r="AC553" s="307"/>
      <c r="AD553" s="307"/>
      <c r="AE553" s="307"/>
      <c r="AF553" s="307"/>
      <c r="AG553" s="307"/>
      <c r="AH553" s="307"/>
      <c r="AI553" s="307"/>
      <c r="AJ553" s="307"/>
      <c r="AK553" s="307"/>
      <c r="AL553" s="307"/>
      <c r="AM553" s="307"/>
      <c r="AN553" s="307"/>
      <c r="AO553" s="307"/>
      <c r="AP553" s="307"/>
      <c r="AQ553" s="307"/>
      <c r="AR553" s="307"/>
      <c r="AS553" s="307"/>
      <c r="AT553" s="307"/>
      <c r="AU553" s="307"/>
      <c r="AV553" s="307"/>
      <c r="AW553" s="307"/>
      <c r="AX553" s="307"/>
      <c r="AY553" s="307"/>
      <c r="AZ553" s="307"/>
      <c r="BA553" s="309"/>
      <c r="BB553" s="359"/>
      <c r="BC553" s="309"/>
      <c r="BD553" s="309"/>
      <c r="BE553" s="309"/>
      <c r="BF553" s="309"/>
      <c r="BG553" s="309"/>
      <c r="BH553" s="309"/>
      <c r="BI553" s="309"/>
      <c r="BJ553" s="309"/>
      <c r="BK553" s="309"/>
      <c r="BL553" s="309"/>
      <c r="BM553" s="309"/>
      <c r="BN553" s="309"/>
      <c r="BO553" s="309"/>
      <c r="BP553" s="309"/>
      <c r="BQ553" s="309"/>
      <c r="BR553" s="309"/>
      <c r="BS553" s="309"/>
      <c r="BT553" s="309"/>
      <c r="BU553" s="309"/>
      <c r="BV553" s="309"/>
      <c r="BW553" s="310"/>
      <c r="BX553" s="310"/>
      <c r="BY553" s="310"/>
      <c r="BZ553" s="310"/>
      <c r="CA553" s="310"/>
      <c r="CB553" s="310"/>
      <c r="CC553" s="310"/>
      <c r="CD553" s="310"/>
      <c r="CE553" s="310"/>
      <c r="CF553" s="310"/>
      <c r="CG553" s="310"/>
      <c r="CH553" s="310"/>
      <c r="CI553" s="310"/>
      <c r="CJ553" s="310"/>
      <c r="CK553" s="310"/>
      <c r="CL553" s="310"/>
      <c r="CM553" s="310"/>
      <c r="CN553" s="310"/>
      <c r="CO553" s="310"/>
      <c r="CP553" s="310"/>
      <c r="CQ553" s="310"/>
      <c r="CR553" s="310"/>
      <c r="CS553" s="310"/>
      <c r="CT553" s="310"/>
      <c r="CU553" s="310"/>
      <c r="CV553" s="310"/>
      <c r="CW553" s="310"/>
      <c r="CX553" s="310"/>
      <c r="CY553" s="310"/>
      <c r="CZ553" s="310"/>
    </row>
    <row r="554" s="314" customFormat="true" ht="25.15" customHeight="true" x14ac:dyDescent="0.2">
      <c r="C554" s="843" t="s">
        <v>265</v>
      </c>
      <c r="D554" s="844"/>
      <c r="E554" s="516">
        <v>-2.0076683142487991E-4</v>
      </c>
      <c r="F554" s="496"/>
      <c r="G554" s="496"/>
      <c r="H554" s="843" t="s">
        <v>255</v>
      </c>
      <c r="I554" s="844"/>
      <c r="J554" s="517">
        <v>-4.8604114358738182E-3</v>
      </c>
      <c r="K554" s="496"/>
      <c r="L554" s="496"/>
      <c r="M554" s="853" t="s">
        <v>269</v>
      </c>
      <c r="N554" s="844"/>
      <c r="O554" s="844"/>
      <c r="P554" s="844"/>
      <c r="Q554" s="844"/>
      <c r="W554" s="307"/>
      <c r="X554" s="307"/>
      <c r="Y554" s="307"/>
      <c r="Z554" s="307"/>
      <c r="AA554" s="307"/>
      <c r="AB554" s="307"/>
      <c r="AC554" s="307"/>
      <c r="AD554" s="307"/>
      <c r="AE554" s="307"/>
      <c r="AF554" s="307"/>
      <c r="AG554" s="307"/>
      <c r="AH554" s="307"/>
      <c r="AI554" s="307"/>
      <c r="AJ554" s="307"/>
      <c r="AK554" s="307"/>
      <c r="AL554" s="307"/>
      <c r="AM554" s="307"/>
      <c r="AN554" s="307"/>
      <c r="AO554" s="307"/>
      <c r="AP554" s="307"/>
      <c r="AQ554" s="307"/>
      <c r="AR554" s="307"/>
      <c r="AS554" s="307"/>
      <c r="AT554" s="307"/>
      <c r="AU554" s="307"/>
      <c r="AV554" s="307"/>
      <c r="AW554" s="307"/>
      <c r="AX554" s="307"/>
      <c r="AY554" s="307"/>
      <c r="AZ554" s="307"/>
      <c r="BA554" s="309"/>
      <c r="BB554" s="359"/>
      <c r="BC554" s="309"/>
      <c r="BD554" s="309"/>
      <c r="BE554" s="309"/>
      <c r="BF554" s="309"/>
      <c r="BG554" s="309"/>
      <c r="BH554" s="309"/>
      <c r="BI554" s="309"/>
      <c r="BJ554" s="309"/>
      <c r="BK554" s="309"/>
      <c r="BL554" s="309"/>
      <c r="BM554" s="309"/>
      <c r="BN554" s="309"/>
      <c r="BO554" s="309"/>
      <c r="BP554" s="309"/>
      <c r="BQ554" s="309"/>
      <c r="BR554" s="309"/>
      <c r="BS554" s="309"/>
      <c r="BT554" s="309"/>
      <c r="BU554" s="309"/>
      <c r="BV554" s="309"/>
      <c r="BW554" s="310"/>
      <c r="BX554" s="310"/>
      <c r="BY554" s="310"/>
      <c r="BZ554" s="310"/>
      <c r="CA554" s="310"/>
      <c r="CB554" s="310"/>
      <c r="CC554" s="310"/>
      <c r="CD554" s="310"/>
      <c r="CE554" s="310"/>
      <c r="CF554" s="310"/>
      <c r="CG554" s="310"/>
      <c r="CH554" s="310"/>
      <c r="CI554" s="310"/>
      <c r="CJ554" s="310"/>
      <c r="CK554" s="310"/>
      <c r="CL554" s="310"/>
      <c r="CM554" s="310"/>
      <c r="CN554" s="310"/>
      <c r="CO554" s="310"/>
      <c r="CP554" s="310"/>
      <c r="CQ554" s="310"/>
      <c r="CR554" s="310"/>
      <c r="CS554" s="310"/>
      <c r="CT554" s="310"/>
      <c r="CU554" s="310"/>
      <c r="CV554" s="310"/>
      <c r="CW554" s="310"/>
      <c r="CX554" s="310"/>
      <c r="CY554" s="310"/>
      <c r="CZ554" s="310"/>
    </row>
    <row r="555" s="314" customFormat="true" ht="25.15" customHeight="true" x14ac:dyDescent="0.2">
      <c r="C555" s="843" t="s">
        <v>260</v>
      </c>
      <c r="D555" s="844"/>
      <c r="E555" s="516">
        <v>1.3152415583990752E-4</v>
      </c>
      <c r="F555" s="496"/>
      <c r="G555" s="496"/>
      <c r="H555" s="843" t="s">
        <v>259</v>
      </c>
      <c r="I555" s="844"/>
      <c r="J555" s="517">
        <v>4.1142950677324902E-3</v>
      </c>
      <c r="K555" s="496"/>
      <c r="L555" s="496"/>
      <c r="M555" s="854" t="s">
        <v>191</v>
      </c>
      <c r="N555" s="844"/>
      <c r="O555" s="854" t="s">
        <v>270</v>
      </c>
      <c r="P555" s="855"/>
      <c r="Q555" s="856"/>
      <c r="W555" s="307"/>
      <c r="X555" s="307"/>
      <c r="Y555" s="307"/>
      <c r="Z555" s="307"/>
      <c r="AA555" s="307"/>
      <c r="AB555" s="307"/>
      <c r="AC555" s="307"/>
      <c r="AD555" s="307"/>
      <c r="AE555" s="307"/>
      <c r="AF555" s="307"/>
      <c r="AG555" s="307"/>
      <c r="AH555" s="307"/>
      <c r="AI555" s="307"/>
      <c r="AJ555" s="307"/>
      <c r="AK555" s="307"/>
      <c r="AL555" s="307"/>
      <c r="AM555" s="307"/>
      <c r="AN555" s="307"/>
      <c r="AO555" s="307"/>
      <c r="AP555" s="307"/>
      <c r="AQ555" s="307"/>
      <c r="AR555" s="307"/>
      <c r="AS555" s="307"/>
      <c r="AT555" s="307"/>
      <c r="AU555" s="307"/>
      <c r="AV555" s="307"/>
      <c r="AW555" s="307"/>
      <c r="AX555" s="307"/>
      <c r="AY555" s="307"/>
      <c r="AZ555" s="307"/>
      <c r="BA555" s="309"/>
      <c r="BB555" s="359"/>
      <c r="BC555" s="309"/>
      <c r="BD555" s="309"/>
      <c r="BE555" s="309"/>
      <c r="BF555" s="309"/>
      <c r="BG555" s="309"/>
      <c r="BH555" s="309"/>
      <c r="BI555" s="309"/>
      <c r="BJ555" s="309"/>
      <c r="BK555" s="309"/>
      <c r="BL555" s="309"/>
      <c r="BM555" s="309"/>
      <c r="BN555" s="309"/>
      <c r="BO555" s="309"/>
      <c r="BP555" s="309"/>
      <c r="BQ555" s="309"/>
      <c r="BR555" s="309"/>
      <c r="BS555" s="309"/>
      <c r="BT555" s="309"/>
      <c r="BU555" s="309"/>
      <c r="BV555" s="309"/>
      <c r="BW555" s="310"/>
      <c r="BX555" s="310"/>
      <c r="BY555" s="310"/>
      <c r="BZ555" s="310"/>
      <c r="CA555" s="310"/>
      <c r="CB555" s="310"/>
      <c r="CC555" s="310"/>
      <c r="CD555" s="310"/>
      <c r="CE555" s="310"/>
      <c r="CF555" s="310"/>
      <c r="CG555" s="310"/>
      <c r="CH555" s="310"/>
      <c r="CI555" s="310"/>
      <c r="CJ555" s="310"/>
      <c r="CK555" s="310"/>
      <c r="CL555" s="310"/>
      <c r="CM555" s="310"/>
      <c r="CN555" s="310"/>
      <c r="CO555" s="310"/>
      <c r="CP555" s="310"/>
      <c r="CQ555" s="310"/>
      <c r="CR555" s="310"/>
      <c r="CS555" s="310"/>
      <c r="CT555" s="310"/>
      <c r="CU555" s="310"/>
      <c r="CV555" s="310"/>
      <c r="CW555" s="310"/>
      <c r="CX555" s="310"/>
      <c r="CY555" s="310"/>
      <c r="CZ555" s="310"/>
    </row>
    <row r="556" s="314" customFormat="true" ht="25.15" customHeight="true" x14ac:dyDescent="0.2">
      <c r="C556" s="843" t="s">
        <v>243</v>
      </c>
      <c r="D556" s="844"/>
      <c r="E556" s="516">
        <v>8.748814581127369E-3</v>
      </c>
      <c r="F556" s="496"/>
      <c r="G556" s="496"/>
      <c r="H556" s="843" t="s">
        <v>242</v>
      </c>
      <c r="I556" s="844"/>
      <c r="J556" s="517">
        <v>8.2209260884119877E-3</v>
      </c>
      <c r="K556" s="496"/>
      <c r="L556" s="496"/>
      <c r="M556" s="844"/>
      <c r="N556" s="844"/>
      <c r="O556" s="508" t="s">
        <v>179</v>
      </c>
      <c r="P556" s="509" t="s">
        <v>271</v>
      </c>
      <c r="Q556" s="510" t="s">
        <v>272</v>
      </c>
      <c r="W556" s="307"/>
      <c r="X556" s="307"/>
      <c r="Y556" s="307"/>
      <c r="Z556" s="307"/>
      <c r="AA556" s="307"/>
      <c r="AB556" s="307"/>
      <c r="AC556" s="307"/>
      <c r="AD556" s="307"/>
      <c r="AE556" s="307"/>
      <c r="AF556" s="307"/>
      <c r="AG556" s="307"/>
      <c r="AH556" s="307"/>
      <c r="AI556" s="307"/>
      <c r="AJ556" s="307"/>
      <c r="AK556" s="307"/>
      <c r="AL556" s="307"/>
      <c r="AM556" s="307"/>
      <c r="AN556" s="307"/>
      <c r="AO556" s="307"/>
      <c r="AP556" s="307"/>
      <c r="AQ556" s="307"/>
      <c r="AR556" s="307"/>
      <c r="AS556" s="307"/>
      <c r="AT556" s="307"/>
      <c r="AU556" s="307"/>
      <c r="AV556" s="307"/>
      <c r="AW556" s="307"/>
      <c r="AX556" s="307"/>
      <c r="AY556" s="307"/>
      <c r="AZ556" s="307"/>
      <c r="BA556" s="309"/>
      <c r="BB556" s="359"/>
      <c r="BC556" s="309"/>
      <c r="BD556" s="309"/>
      <c r="BE556" s="309"/>
      <c r="BF556" s="309"/>
      <c r="BG556" s="309"/>
      <c r="BH556" s="309"/>
      <c r="BI556" s="309"/>
      <c r="BJ556" s="309"/>
      <c r="BK556" s="309"/>
      <c r="BL556" s="309"/>
      <c r="BM556" s="309"/>
      <c r="BN556" s="309"/>
      <c r="BO556" s="309"/>
      <c r="BP556" s="309"/>
      <c r="BQ556" s="309"/>
      <c r="BR556" s="309"/>
      <c r="BS556" s="309"/>
      <c r="BT556" s="309"/>
      <c r="BU556" s="309"/>
      <c r="BV556" s="309"/>
      <c r="BW556" s="310"/>
      <c r="BX556" s="310"/>
      <c r="BY556" s="310"/>
      <c r="BZ556" s="310"/>
      <c r="CA556" s="310"/>
      <c r="CB556" s="310"/>
      <c r="CC556" s="310"/>
      <c r="CD556" s="310"/>
      <c r="CE556" s="310"/>
      <c r="CF556" s="310"/>
      <c r="CG556" s="310"/>
      <c r="CH556" s="310"/>
      <c r="CI556" s="310"/>
      <c r="CJ556" s="310"/>
      <c r="CK556" s="310"/>
      <c r="CL556" s="310"/>
      <c r="CM556" s="310"/>
      <c r="CN556" s="310"/>
      <c r="CO556" s="310"/>
      <c r="CP556" s="310"/>
      <c r="CQ556" s="310"/>
      <c r="CR556" s="310"/>
      <c r="CS556" s="310"/>
      <c r="CT556" s="310"/>
      <c r="CU556" s="310"/>
      <c r="CV556" s="310"/>
      <c r="CW556" s="310"/>
      <c r="CX556" s="310"/>
      <c r="CY556" s="310"/>
      <c r="CZ556" s="310"/>
    </row>
    <row r="557" s="314" customFormat="true" ht="25.15" customHeight="true" x14ac:dyDescent="0.2">
      <c r="C557" s="843" t="s">
        <v>266</v>
      </c>
      <c r="D557" s="844"/>
      <c r="E557" s="516">
        <v>1.3403437429803581E-5</v>
      </c>
      <c r="F557" s="496"/>
      <c r="G557" s="496"/>
      <c r="H557" s="843" t="s">
        <v>241</v>
      </c>
      <c r="I557" s="844"/>
      <c r="J557" s="517">
        <v>1.1159350646966406E-2</v>
      </c>
      <c r="K557" s="496"/>
      <c r="L557" s="496"/>
      <c r="M557" s="843" t="s">
        <v>192</v>
      </c>
      <c r="N557" s="844"/>
      <c r="O557" s="534">
        <v>4.2205158061476951</v>
      </c>
      <c r="P557" s="535">
        <v>5.8618275085384655</v>
      </c>
      <c r="Q557" s="536">
        <v>5.8618275085384655</v>
      </c>
      <c r="W557" s="307"/>
      <c r="X557" s="307"/>
      <c r="Y557" s="307"/>
      <c r="Z557" s="307"/>
      <c r="AA557" s="307"/>
      <c r="AB557" s="307"/>
      <c r="AC557" s="307"/>
      <c r="AD557" s="307"/>
      <c r="AE557" s="307"/>
      <c r="AF557" s="307"/>
      <c r="AG557" s="307"/>
      <c r="AH557" s="307"/>
      <c r="AI557" s="307"/>
      <c r="AJ557" s="307"/>
      <c r="AK557" s="307"/>
      <c r="AL557" s="307"/>
      <c r="AM557" s="307"/>
      <c r="AN557" s="307"/>
      <c r="AO557" s="307"/>
      <c r="AP557" s="307"/>
      <c r="AQ557" s="307"/>
      <c r="AR557" s="307"/>
      <c r="AS557" s="307"/>
      <c r="AT557" s="307"/>
      <c r="AU557" s="307"/>
      <c r="AV557" s="307"/>
      <c r="AW557" s="307"/>
      <c r="AX557" s="307"/>
      <c r="AY557" s="307"/>
      <c r="AZ557" s="307"/>
      <c r="BA557" s="309"/>
      <c r="BB557" s="359"/>
      <c r="BC557" s="309"/>
      <c r="BD557" s="309"/>
      <c r="BE557" s="309"/>
      <c r="BF557" s="309"/>
      <c r="BG557" s="309"/>
      <c r="BH557" s="309"/>
      <c r="BI557" s="309"/>
      <c r="BJ557" s="309"/>
      <c r="BK557" s="309"/>
      <c r="BL557" s="309"/>
      <c r="BM557" s="309"/>
      <c r="BN557" s="309"/>
      <c r="BO557" s="309"/>
      <c r="BP557" s="309"/>
      <c r="BQ557" s="309"/>
      <c r="BR557" s="309"/>
      <c r="BS557" s="309"/>
      <c r="BT557" s="309"/>
      <c r="BU557" s="309"/>
      <c r="BV557" s="309"/>
      <c r="BW557" s="310"/>
      <c r="BX557" s="310"/>
      <c r="BY557" s="310"/>
      <c r="BZ557" s="310"/>
      <c r="CA557" s="310"/>
      <c r="CB557" s="310"/>
      <c r="CC557" s="310"/>
      <c r="CD557" s="310"/>
      <c r="CE557" s="310"/>
      <c r="CF557" s="310"/>
      <c r="CG557" s="310"/>
      <c r="CH557" s="310"/>
      <c r="CI557" s="310"/>
      <c r="CJ557" s="310"/>
      <c r="CK557" s="310"/>
      <c r="CL557" s="310"/>
      <c r="CM557" s="310"/>
      <c r="CN557" s="310"/>
      <c r="CO557" s="310"/>
      <c r="CP557" s="310"/>
      <c r="CQ557" s="310"/>
      <c r="CR557" s="310"/>
      <c r="CS557" s="310"/>
      <c r="CT557" s="310"/>
      <c r="CU557" s="310"/>
      <c r="CV557" s="310"/>
      <c r="CW557" s="310"/>
      <c r="CX557" s="310"/>
      <c r="CY557" s="310"/>
      <c r="CZ557" s="310"/>
    </row>
    <row r="558" s="314" customFormat="true" ht="25.15" customHeight="true" x14ac:dyDescent="0.2">
      <c r="C558" s="843" t="s">
        <v>214</v>
      </c>
      <c r="D558" s="844"/>
      <c r="E558" s="516">
        <v>3.2916514942557713E-2</v>
      </c>
      <c r="F558" s="496"/>
      <c r="G558" s="496"/>
      <c r="H558" s="843" t="s">
        <v>234</v>
      </c>
      <c r="I558" s="844"/>
      <c r="J558" s="517">
        <v>3.858379509702063E-3</v>
      </c>
      <c r="K558" s="496"/>
      <c r="L558" s="496"/>
      <c r="M558" s="852"/>
      <c r="N558" s="844"/>
      <c r="O558" s="512"/>
      <c r="P558" s="512"/>
      <c r="Q558" s="512"/>
      <c r="W558" s="307"/>
      <c r="X558" s="307"/>
      <c r="Y558" s="307"/>
      <c r="Z558" s="307"/>
      <c r="AA558" s="307"/>
      <c r="AB558" s="307"/>
      <c r="AC558" s="307"/>
      <c r="AD558" s="307"/>
      <c r="AE558" s="307"/>
      <c r="AF558" s="307"/>
      <c r="AG558" s="307"/>
      <c r="AH558" s="307"/>
      <c r="AI558" s="307"/>
      <c r="AJ558" s="307"/>
      <c r="AK558" s="307"/>
      <c r="AL558" s="307"/>
      <c r="AM558" s="307"/>
      <c r="AN558" s="307"/>
      <c r="AO558" s="307"/>
      <c r="AP558" s="307"/>
      <c r="AQ558" s="307"/>
      <c r="AR558" s="307"/>
      <c r="AS558" s="307"/>
      <c r="AT558" s="307"/>
      <c r="AU558" s="307"/>
      <c r="AV558" s="307"/>
      <c r="AW558" s="307"/>
      <c r="AX558" s="307"/>
      <c r="AY558" s="307"/>
      <c r="AZ558" s="307"/>
      <c r="BA558" s="309"/>
      <c r="BB558" s="359"/>
      <c r="BC558" s="309"/>
      <c r="BD558" s="309"/>
      <c r="BE558" s="309"/>
      <c r="BF558" s="309"/>
      <c r="BG558" s="309"/>
      <c r="BH558" s="309"/>
      <c r="BI558" s="309"/>
      <c r="BJ558" s="309"/>
      <c r="BK558" s="309"/>
      <c r="BL558" s="309"/>
      <c r="BM558" s="309"/>
      <c r="BN558" s="309"/>
      <c r="BO558" s="309"/>
      <c r="BP558" s="309"/>
      <c r="BQ558" s="309"/>
      <c r="BR558" s="309"/>
      <c r="BS558" s="309"/>
      <c r="BT558" s="309"/>
      <c r="BU558" s="309"/>
      <c r="BV558" s="309"/>
      <c r="BW558" s="310"/>
      <c r="BX558" s="310"/>
      <c r="BY558" s="310"/>
      <c r="BZ558" s="310"/>
      <c r="CA558" s="310"/>
      <c r="CB558" s="310"/>
      <c r="CC558" s="310"/>
      <c r="CD558" s="310"/>
      <c r="CE558" s="310"/>
      <c r="CF558" s="310"/>
      <c r="CG558" s="310"/>
      <c r="CH558" s="310"/>
      <c r="CI558" s="310"/>
      <c r="CJ558" s="310"/>
      <c r="CK558" s="310"/>
      <c r="CL558" s="310"/>
      <c r="CM558" s="310"/>
      <c r="CN558" s="310"/>
      <c r="CO558" s="310"/>
      <c r="CP558" s="310"/>
      <c r="CQ558" s="310"/>
      <c r="CR558" s="310"/>
      <c r="CS558" s="310"/>
      <c r="CT558" s="310"/>
      <c r="CU558" s="310"/>
      <c r="CV558" s="310"/>
      <c r="CW558" s="310"/>
      <c r="CX558" s="310"/>
      <c r="CY558" s="310"/>
      <c r="CZ558" s="310"/>
    </row>
    <row r="559" s="314" customFormat="true" ht="25.15" customHeight="true" x14ac:dyDescent="0.2">
      <c r="C559" s="843" t="s">
        <v>197</v>
      </c>
      <c r="D559" s="844"/>
      <c r="E559" s="516">
        <v>9.5314297024881478E-2</v>
      </c>
      <c r="F559" s="496"/>
      <c r="G559" s="496"/>
      <c r="H559" s="843" t="s">
        <v>263</v>
      </c>
      <c r="I559" s="844"/>
      <c r="J559" s="517">
        <v>1.6356987137194124E-3</v>
      </c>
      <c r="K559" s="496"/>
      <c r="L559" s="496"/>
      <c r="M559" s="852"/>
      <c r="N559" s="844"/>
      <c r="O559" s="496"/>
      <c r="P559" s="496"/>
      <c r="Q559" s="496"/>
      <c r="W559" s="307"/>
      <c r="X559" s="307"/>
      <c r="Y559" s="307"/>
      <c r="Z559" s="307"/>
      <c r="AA559" s="307"/>
      <c r="AB559" s="307"/>
      <c r="AC559" s="307"/>
      <c r="AD559" s="307"/>
      <c r="AE559" s="307"/>
      <c r="AF559" s="307"/>
      <c r="AG559" s="307"/>
      <c r="AH559" s="307"/>
      <c r="AI559" s="307"/>
      <c r="AJ559" s="307"/>
      <c r="AK559" s="307"/>
      <c r="AL559" s="307"/>
      <c r="AM559" s="307"/>
      <c r="AN559" s="307"/>
      <c r="AO559" s="307"/>
      <c r="AP559" s="307"/>
      <c r="AQ559" s="307"/>
      <c r="AR559" s="307"/>
      <c r="AS559" s="307"/>
      <c r="AT559" s="307"/>
      <c r="AU559" s="307"/>
      <c r="AV559" s="307"/>
      <c r="AW559" s="307"/>
      <c r="AX559" s="307"/>
      <c r="AY559" s="307"/>
      <c r="AZ559" s="307"/>
      <c r="BA559" s="309"/>
      <c r="BB559" s="359"/>
      <c r="BC559" s="309"/>
      <c r="BD559" s="309"/>
      <c r="BE559" s="309"/>
      <c r="BF559" s="309"/>
      <c r="BG559" s="309"/>
      <c r="BH559" s="309"/>
      <c r="BI559" s="309"/>
      <c r="BJ559" s="309"/>
      <c r="BK559" s="309"/>
      <c r="BL559" s="309"/>
      <c r="BM559" s="309"/>
      <c r="BN559" s="309"/>
      <c r="BO559" s="309"/>
      <c r="BP559" s="309"/>
      <c r="BQ559" s="309"/>
      <c r="BR559" s="309"/>
      <c r="BS559" s="309"/>
      <c r="BT559" s="309"/>
      <c r="BU559" s="309"/>
      <c r="BV559" s="309"/>
      <c r="BW559" s="310"/>
      <c r="BX559" s="310"/>
      <c r="BY559" s="310"/>
      <c r="BZ559" s="310"/>
      <c r="CA559" s="310"/>
      <c r="CB559" s="310"/>
      <c r="CC559" s="310"/>
      <c r="CD559" s="310"/>
      <c r="CE559" s="310"/>
      <c r="CF559" s="310"/>
      <c r="CG559" s="310"/>
      <c r="CH559" s="310"/>
      <c r="CI559" s="310"/>
      <c r="CJ559" s="310"/>
      <c r="CK559" s="310"/>
      <c r="CL559" s="310"/>
      <c r="CM559" s="310"/>
      <c r="CN559" s="310"/>
      <c r="CO559" s="310"/>
      <c r="CP559" s="310"/>
      <c r="CQ559" s="310"/>
      <c r="CR559" s="310"/>
      <c r="CS559" s="310"/>
      <c r="CT559" s="310"/>
      <c r="CU559" s="310"/>
      <c r="CV559" s="310"/>
      <c r="CW559" s="310"/>
      <c r="CX559" s="310"/>
      <c r="CY559" s="310"/>
      <c r="CZ559" s="310"/>
    </row>
    <row r="560" s="314" customFormat="true" ht="25.15" customHeight="true" x14ac:dyDescent="0.2">
      <c r="C560" s="843" t="s">
        <v>245</v>
      </c>
      <c r="D560" s="844"/>
      <c r="E560" s="516">
        <v>7.6293700681162894E-3</v>
      </c>
      <c r="F560" s="496"/>
      <c r="G560" s="496"/>
      <c r="H560" s="843" t="s">
        <v>247</v>
      </c>
      <c r="I560" s="844"/>
      <c r="J560" s="517">
        <v>-3.0938800813441231E-3</v>
      </c>
      <c r="K560" s="496"/>
      <c r="L560" s="496"/>
      <c r="M560" s="853" t="s">
        <v>273</v>
      </c>
      <c r="N560" s="844"/>
      <c r="O560" s="844"/>
      <c r="P560" s="496"/>
      <c r="Q560" s="496"/>
      <c r="W560" s="307"/>
      <c r="X560" s="307"/>
      <c r="Y560" s="307"/>
      <c r="Z560" s="307"/>
      <c r="AA560" s="307"/>
      <c r="AB560" s="307"/>
      <c r="AC560" s="307"/>
      <c r="AD560" s="307"/>
      <c r="AE560" s="307"/>
      <c r="AF560" s="307"/>
      <c r="AG560" s="307"/>
      <c r="AH560" s="307"/>
      <c r="AI560" s="307"/>
      <c r="AJ560" s="307"/>
      <c r="AK560" s="307"/>
      <c r="AL560" s="307"/>
      <c r="AM560" s="307"/>
      <c r="AN560" s="307"/>
      <c r="AO560" s="307"/>
      <c r="AP560" s="307"/>
      <c r="AQ560" s="307"/>
      <c r="AR560" s="307"/>
      <c r="AS560" s="307"/>
      <c r="AT560" s="307"/>
      <c r="AU560" s="307"/>
      <c r="AV560" s="307"/>
      <c r="AW560" s="307"/>
      <c r="AX560" s="307"/>
      <c r="AY560" s="307"/>
      <c r="AZ560" s="307"/>
      <c r="BA560" s="309"/>
      <c r="BB560" s="359"/>
      <c r="BC560" s="309"/>
      <c r="BD560" s="309"/>
      <c r="BE560" s="309"/>
      <c r="BF560" s="309"/>
      <c r="BG560" s="309"/>
      <c r="BH560" s="309"/>
      <c r="BI560" s="309"/>
      <c r="BJ560" s="309"/>
      <c r="BK560" s="309"/>
      <c r="BL560" s="309"/>
      <c r="BM560" s="309"/>
      <c r="BN560" s="309"/>
      <c r="BO560" s="309"/>
      <c r="BP560" s="309"/>
      <c r="BQ560" s="309"/>
      <c r="BR560" s="309"/>
      <c r="BS560" s="309"/>
      <c r="BT560" s="309"/>
      <c r="BU560" s="309"/>
      <c r="BV560" s="309"/>
      <c r="BW560" s="310"/>
      <c r="BX560" s="310"/>
      <c r="BY560" s="310"/>
      <c r="BZ560" s="310"/>
      <c r="CA560" s="310"/>
      <c r="CB560" s="310"/>
      <c r="CC560" s="310"/>
      <c r="CD560" s="310"/>
      <c r="CE560" s="310"/>
      <c r="CF560" s="310"/>
      <c r="CG560" s="310"/>
      <c r="CH560" s="310"/>
      <c r="CI560" s="310"/>
      <c r="CJ560" s="310"/>
      <c r="CK560" s="310"/>
      <c r="CL560" s="310"/>
      <c r="CM560" s="310"/>
      <c r="CN560" s="310"/>
      <c r="CO560" s="310"/>
      <c r="CP560" s="310"/>
      <c r="CQ560" s="310"/>
      <c r="CR560" s="310"/>
      <c r="CS560" s="310"/>
      <c r="CT560" s="310"/>
      <c r="CU560" s="310"/>
      <c r="CV560" s="310"/>
      <c r="CW560" s="310"/>
      <c r="CX560" s="310"/>
      <c r="CY560" s="310"/>
      <c r="CZ560" s="310"/>
    </row>
    <row r="561" s="314" customFormat="true" ht="25.15" customHeight="true" x14ac:dyDescent="0.2">
      <c r="C561" s="843" t="s">
        <v>250</v>
      </c>
      <c r="D561" s="844"/>
      <c r="E561" s="516">
        <v>-2.5559614100119856E-3</v>
      </c>
      <c r="F561" s="496"/>
      <c r="G561" s="496"/>
      <c r="H561" s="843" t="s">
        <v>235</v>
      </c>
      <c r="I561" s="844"/>
      <c r="J561" s="517">
        <v>-7.9730525930860035E-3</v>
      </c>
      <c r="K561" s="496"/>
      <c r="L561" s="496"/>
      <c r="M561" s="852"/>
      <c r="N561" s="844"/>
      <c r="O561" s="511" t="s">
        <v>191</v>
      </c>
      <c r="P561" s="496"/>
      <c r="Q561" s="496"/>
      <c r="W561" s="307"/>
      <c r="X561" s="307"/>
      <c r="Y561" s="307"/>
      <c r="Z561" s="307"/>
      <c r="AA561" s="307"/>
      <c r="AB561" s="307"/>
      <c r="AC561" s="307"/>
      <c r="AD561" s="307"/>
      <c r="AE561" s="307"/>
      <c r="AF561" s="307"/>
      <c r="AG561" s="307"/>
      <c r="AH561" s="307"/>
      <c r="AI561" s="307"/>
      <c r="AJ561" s="307"/>
      <c r="AK561" s="307"/>
      <c r="AL561" s="307"/>
      <c r="AM561" s="307"/>
      <c r="AN561" s="307"/>
      <c r="AO561" s="307"/>
      <c r="AP561" s="307"/>
      <c r="AQ561" s="307"/>
      <c r="AR561" s="307"/>
      <c r="AS561" s="307"/>
      <c r="AT561" s="307"/>
      <c r="AU561" s="307"/>
      <c r="AV561" s="307"/>
      <c r="AW561" s="307"/>
      <c r="AX561" s="307"/>
      <c r="AY561" s="307"/>
      <c r="AZ561" s="307"/>
      <c r="BA561" s="309"/>
      <c r="BB561" s="359"/>
      <c r="BC561" s="309"/>
      <c r="BD561" s="309"/>
      <c r="BE561" s="309"/>
      <c r="BF561" s="309"/>
      <c r="BG561" s="309"/>
      <c r="BH561" s="309"/>
      <c r="BI561" s="309"/>
      <c r="BJ561" s="309"/>
      <c r="BK561" s="309"/>
      <c r="BL561" s="309"/>
      <c r="BM561" s="309"/>
      <c r="BN561" s="309"/>
      <c r="BO561" s="309"/>
      <c r="BP561" s="309"/>
      <c r="BQ561" s="309"/>
      <c r="BR561" s="309"/>
      <c r="BS561" s="309"/>
      <c r="BT561" s="309"/>
      <c r="BU561" s="309"/>
      <c r="BV561" s="309"/>
      <c r="BW561" s="310"/>
      <c r="BX561" s="310"/>
      <c r="BY561" s="310"/>
      <c r="BZ561" s="310"/>
      <c r="CA561" s="310"/>
      <c r="CB561" s="310"/>
      <c r="CC561" s="310"/>
      <c r="CD561" s="310"/>
      <c r="CE561" s="310"/>
      <c r="CF561" s="310"/>
      <c r="CG561" s="310"/>
      <c r="CH561" s="310"/>
      <c r="CI561" s="310"/>
      <c r="CJ561" s="310"/>
      <c r="CK561" s="310"/>
      <c r="CL561" s="310"/>
      <c r="CM561" s="310"/>
      <c r="CN561" s="310"/>
      <c r="CO561" s="310"/>
      <c r="CP561" s="310"/>
      <c r="CQ561" s="310"/>
      <c r="CR561" s="310"/>
      <c r="CS561" s="310"/>
      <c r="CT561" s="310"/>
      <c r="CU561" s="310"/>
      <c r="CV561" s="310"/>
      <c r="CW561" s="310"/>
      <c r="CX561" s="310"/>
      <c r="CY561" s="310"/>
      <c r="CZ561" s="310"/>
    </row>
    <row r="562" s="314" customFormat="true" ht="25.15" customHeight="true" x14ac:dyDescent="0.2">
      <c r="C562" s="843" t="s">
        <v>216</v>
      </c>
      <c r="D562" s="844"/>
      <c r="E562" s="516">
        <v>-2.8322975717128336E-2</v>
      </c>
      <c r="F562" s="496"/>
      <c r="G562" s="496"/>
      <c r="H562" s="843" t="s">
        <v>224</v>
      </c>
      <c r="I562" s="844"/>
      <c r="J562" s="517">
        <v>-2.7943994097888312E-2</v>
      </c>
      <c r="K562" s="496"/>
      <c r="L562" s="496"/>
      <c r="M562" s="844"/>
      <c r="N562" s="844"/>
      <c r="O562" s="537" t="s">
        <v>192</v>
      </c>
      <c r="P562" s="496"/>
      <c r="Q562" s="496"/>
      <c r="W562" s="307"/>
      <c r="X562" s="307"/>
      <c r="Y562" s="307"/>
      <c r="Z562" s="307"/>
      <c r="AA562" s="307"/>
      <c r="AB562" s="307"/>
      <c r="AC562" s="307"/>
      <c r="AD562" s="307"/>
      <c r="AE562" s="307"/>
      <c r="AF562" s="307"/>
      <c r="AG562" s="307"/>
      <c r="AH562" s="307"/>
      <c r="AI562" s="307"/>
      <c r="AJ562" s="307"/>
      <c r="AK562" s="307"/>
      <c r="AL562" s="307"/>
      <c r="AM562" s="307"/>
      <c r="AN562" s="307"/>
      <c r="AO562" s="307"/>
      <c r="AP562" s="307"/>
      <c r="AQ562" s="307"/>
      <c r="AR562" s="307"/>
      <c r="AS562" s="307"/>
      <c r="AT562" s="307"/>
      <c r="AU562" s="307"/>
      <c r="AV562" s="307"/>
      <c r="AW562" s="307"/>
      <c r="AX562" s="307"/>
      <c r="AY562" s="307"/>
      <c r="AZ562" s="307"/>
      <c r="BA562" s="309"/>
      <c r="BB562" s="359"/>
      <c r="BC562" s="309"/>
      <c r="BD562" s="309"/>
      <c r="BE562" s="309"/>
      <c r="BF562" s="309"/>
      <c r="BG562" s="309"/>
      <c r="BH562" s="309"/>
      <c r="BI562" s="309"/>
      <c r="BJ562" s="309"/>
      <c r="BK562" s="309"/>
      <c r="BL562" s="309"/>
      <c r="BM562" s="309"/>
      <c r="BN562" s="309"/>
      <c r="BO562" s="309"/>
      <c r="BP562" s="309"/>
      <c r="BQ562" s="309"/>
      <c r="BR562" s="309"/>
      <c r="BS562" s="309"/>
      <c r="BT562" s="309"/>
      <c r="BU562" s="309"/>
      <c r="BV562" s="309"/>
      <c r="BW562" s="310"/>
      <c r="BX562" s="310"/>
      <c r="BY562" s="310"/>
      <c r="BZ562" s="310"/>
      <c r="CA562" s="310"/>
      <c r="CB562" s="310"/>
      <c r="CC562" s="310"/>
      <c r="CD562" s="310"/>
      <c r="CE562" s="310"/>
      <c r="CF562" s="310"/>
      <c r="CG562" s="310"/>
      <c r="CH562" s="310"/>
      <c r="CI562" s="310"/>
      <c r="CJ562" s="310"/>
      <c r="CK562" s="310"/>
      <c r="CL562" s="310"/>
      <c r="CM562" s="310"/>
      <c r="CN562" s="310"/>
      <c r="CO562" s="310"/>
      <c r="CP562" s="310"/>
      <c r="CQ562" s="310"/>
      <c r="CR562" s="310"/>
      <c r="CS562" s="310"/>
      <c r="CT562" s="310"/>
      <c r="CU562" s="310"/>
      <c r="CV562" s="310"/>
      <c r="CW562" s="310"/>
      <c r="CX562" s="310"/>
      <c r="CY562" s="310"/>
      <c r="CZ562" s="310"/>
    </row>
    <row r="563" s="314" customFormat="true" ht="25.15" customHeight="true" x14ac:dyDescent="0.2">
      <c r="C563" s="843" t="s">
        <v>219</v>
      </c>
      <c r="D563" s="844"/>
      <c r="E563" s="516">
        <v>-2.7996731952065083E-2</v>
      </c>
      <c r="F563" s="496"/>
      <c r="G563" s="496"/>
      <c r="H563" s="843" t="s">
        <v>258</v>
      </c>
      <c r="I563" s="844"/>
      <c r="J563" s="517">
        <v>-1.0140834221929332E-3</v>
      </c>
      <c r="K563" s="496"/>
      <c r="L563" s="496"/>
      <c r="M563" s="843" t="s">
        <v>239</v>
      </c>
      <c r="N563" s="844"/>
      <c r="O563" s="515">
        <v>-9.53999862766511E-3</v>
      </c>
      <c r="P563" s="496"/>
      <c r="Q563" s="496"/>
      <c r="W563" s="307"/>
      <c r="X563" s="307"/>
      <c r="Y563" s="307"/>
      <c r="Z563" s="307"/>
      <c r="AA563" s="307"/>
      <c r="AB563" s="307"/>
      <c r="AC563" s="307"/>
      <c r="AD563" s="307"/>
      <c r="AE563" s="307"/>
      <c r="AF563" s="307"/>
      <c r="AG563" s="307"/>
      <c r="AH563" s="307"/>
      <c r="AI563" s="307"/>
      <c r="AJ563" s="307"/>
      <c r="AK563" s="307"/>
      <c r="AL563" s="307"/>
      <c r="AM563" s="307"/>
      <c r="AN563" s="307"/>
      <c r="AO563" s="307"/>
      <c r="AP563" s="307"/>
      <c r="AQ563" s="307"/>
      <c r="AR563" s="307"/>
      <c r="AS563" s="307"/>
      <c r="AT563" s="307"/>
      <c r="AU563" s="307"/>
      <c r="AV563" s="307"/>
      <c r="AW563" s="307"/>
      <c r="AX563" s="307"/>
      <c r="AY563" s="307"/>
      <c r="AZ563" s="307"/>
      <c r="BA563" s="309"/>
      <c r="BB563" s="359"/>
      <c r="BC563" s="309"/>
      <c r="BD563" s="309"/>
      <c r="BE563" s="309"/>
      <c r="BF563" s="309"/>
      <c r="BG563" s="309"/>
      <c r="BH563" s="309"/>
      <c r="BI563" s="309"/>
      <c r="BJ563" s="309"/>
      <c r="BK563" s="309"/>
      <c r="BL563" s="309"/>
      <c r="BM563" s="309"/>
      <c r="BN563" s="309"/>
      <c r="BO563" s="309"/>
      <c r="BP563" s="309"/>
      <c r="BQ563" s="309"/>
      <c r="BR563" s="309"/>
      <c r="BS563" s="309"/>
      <c r="BT563" s="309"/>
      <c r="BU563" s="309"/>
      <c r="BV563" s="309"/>
      <c r="BW563" s="310"/>
      <c r="BX563" s="310"/>
      <c r="BY563" s="310"/>
      <c r="BZ563" s="310"/>
      <c r="CA563" s="310"/>
      <c r="CB563" s="310"/>
      <c r="CC563" s="310"/>
      <c r="CD563" s="310"/>
      <c r="CE563" s="310"/>
      <c r="CF563" s="310"/>
      <c r="CG563" s="310"/>
      <c r="CH563" s="310"/>
      <c r="CI563" s="310"/>
      <c r="CJ563" s="310"/>
      <c r="CK563" s="310"/>
      <c r="CL563" s="310"/>
      <c r="CM563" s="310"/>
      <c r="CN563" s="310"/>
      <c r="CO563" s="310"/>
      <c r="CP563" s="310"/>
      <c r="CQ563" s="310"/>
      <c r="CR563" s="310"/>
      <c r="CS563" s="310"/>
      <c r="CT563" s="310"/>
      <c r="CU563" s="310"/>
      <c r="CV563" s="310"/>
      <c r="CW563" s="310"/>
      <c r="CX563" s="310"/>
      <c r="CY563" s="310"/>
      <c r="CZ563" s="310"/>
    </row>
    <row r="564" s="314" customFormat="true" ht="25.15" customHeight="true" x14ac:dyDescent="0.2">
      <c r="C564" s="843" t="s">
        <v>255</v>
      </c>
      <c r="D564" s="844"/>
      <c r="E564" s="516">
        <v>-3.2328016322412064E-4</v>
      </c>
      <c r="F564" s="496"/>
      <c r="G564" s="496"/>
      <c r="H564" s="843" t="s">
        <v>212</v>
      </c>
      <c r="I564" s="844"/>
      <c r="J564" s="517">
        <v>-4.7739165295027371E-2</v>
      </c>
      <c r="K564" s="496"/>
      <c r="L564" s="496"/>
      <c r="M564" s="843" t="s">
        <v>194</v>
      </c>
      <c r="N564" s="844"/>
      <c r="O564" s="518">
        <v>-0.13411968840300159</v>
      </c>
      <c r="P564" s="496"/>
      <c r="Q564" s="496"/>
      <c r="W564" s="307"/>
      <c r="X564" s="307"/>
      <c r="Y564" s="307"/>
      <c r="Z564" s="307"/>
      <c r="AA564" s="307"/>
      <c r="AB564" s="307"/>
      <c r="AC564" s="307"/>
      <c r="AD564" s="307"/>
      <c r="AE564" s="307"/>
      <c r="AF564" s="307"/>
      <c r="AG564" s="307"/>
      <c r="AH564" s="307"/>
      <c r="AI564" s="307"/>
      <c r="AJ564" s="307"/>
      <c r="AK564" s="307"/>
      <c r="AL564" s="307"/>
      <c r="AM564" s="307"/>
      <c r="AN564" s="307"/>
      <c r="AO564" s="307"/>
      <c r="AP564" s="307"/>
      <c r="AQ564" s="307"/>
      <c r="AR564" s="307"/>
      <c r="AS564" s="307"/>
      <c r="AT564" s="307"/>
      <c r="AU564" s="307"/>
      <c r="AV564" s="307"/>
      <c r="AW564" s="307"/>
      <c r="AX564" s="307"/>
      <c r="AY564" s="307"/>
      <c r="AZ564" s="307"/>
      <c r="BA564" s="309"/>
      <c r="BB564" s="359"/>
      <c r="BC564" s="309"/>
      <c r="BD564" s="309"/>
      <c r="BE564" s="309"/>
      <c r="BF564" s="309"/>
      <c r="BG564" s="309"/>
      <c r="BH564" s="309"/>
      <c r="BI564" s="309"/>
      <c r="BJ564" s="309"/>
      <c r="BK564" s="309"/>
      <c r="BL564" s="309"/>
      <c r="BM564" s="309"/>
      <c r="BN564" s="309"/>
      <c r="BO564" s="309"/>
      <c r="BP564" s="309"/>
      <c r="BQ564" s="309"/>
      <c r="BR564" s="309"/>
      <c r="BS564" s="309"/>
      <c r="BT564" s="309"/>
      <c r="BU564" s="309"/>
      <c r="BV564" s="309"/>
      <c r="BW564" s="310"/>
      <c r="BX564" s="310"/>
      <c r="BY564" s="310"/>
      <c r="BZ564" s="310"/>
      <c r="CA564" s="310"/>
      <c r="CB564" s="310"/>
      <c r="CC564" s="310"/>
      <c r="CD564" s="310"/>
      <c r="CE564" s="310"/>
      <c r="CF564" s="310"/>
      <c r="CG564" s="310"/>
      <c r="CH564" s="310"/>
      <c r="CI564" s="310"/>
      <c r="CJ564" s="310"/>
      <c r="CK564" s="310"/>
      <c r="CL564" s="310"/>
      <c r="CM564" s="310"/>
      <c r="CN564" s="310"/>
      <c r="CO564" s="310"/>
      <c r="CP564" s="310"/>
      <c r="CQ564" s="310"/>
      <c r="CR564" s="310"/>
      <c r="CS564" s="310"/>
      <c r="CT564" s="310"/>
      <c r="CU564" s="310"/>
      <c r="CV564" s="310"/>
      <c r="CW564" s="310"/>
      <c r="CX564" s="310"/>
      <c r="CY564" s="310"/>
      <c r="CZ564" s="310"/>
    </row>
    <row r="565" s="314" customFormat="true" ht="25.15" customHeight="true" x14ac:dyDescent="0.2">
      <c r="C565" s="843" t="s">
        <v>259</v>
      </c>
      <c r="D565" s="844"/>
      <c r="E565" s="516">
        <v>-4.1301173189293945E-4</v>
      </c>
      <c r="F565" s="496"/>
      <c r="G565" s="496"/>
      <c r="H565" s="843" t="s">
        <v>226</v>
      </c>
      <c r="I565" s="844"/>
      <c r="J565" s="517">
        <v>-2.7893454899380235E-2</v>
      </c>
      <c r="K565" s="496"/>
      <c r="L565" s="496"/>
      <c r="M565" s="843" t="s">
        <v>244</v>
      </c>
      <c r="N565" s="844"/>
      <c r="O565" s="518">
        <v>1.788685728271466E-2</v>
      </c>
      <c r="P565" s="496"/>
      <c r="Q565" s="496"/>
      <c r="W565" s="307"/>
      <c r="X565" s="307"/>
      <c r="Y565" s="307"/>
      <c r="Z565" s="307"/>
      <c r="AA565" s="307"/>
      <c r="AB565" s="307"/>
      <c r="AC565" s="307"/>
      <c r="AD565" s="307"/>
      <c r="AE565" s="307"/>
      <c r="AF565" s="307"/>
      <c r="AG565" s="307"/>
      <c r="AH565" s="307"/>
      <c r="AI565" s="307"/>
      <c r="AJ565" s="307"/>
      <c r="AK565" s="307"/>
      <c r="AL565" s="307"/>
      <c r="AM565" s="307"/>
      <c r="AN565" s="307"/>
      <c r="AO565" s="307"/>
      <c r="AP565" s="307"/>
      <c r="AQ565" s="307"/>
      <c r="AR565" s="307"/>
      <c r="AS565" s="307"/>
      <c r="AT565" s="307"/>
      <c r="AU565" s="307"/>
      <c r="AV565" s="307"/>
      <c r="AW565" s="307"/>
      <c r="AX565" s="307"/>
      <c r="AY565" s="307"/>
      <c r="AZ565" s="307"/>
      <c r="BA565" s="309"/>
      <c r="BB565" s="359"/>
      <c r="BC565" s="309"/>
      <c r="BD565" s="309"/>
      <c r="BE565" s="309"/>
      <c r="BF565" s="309"/>
      <c r="BG565" s="309"/>
      <c r="BH565" s="309"/>
      <c r="BI565" s="309"/>
      <c r="BJ565" s="309"/>
      <c r="BK565" s="309"/>
      <c r="BL565" s="309"/>
      <c r="BM565" s="309"/>
      <c r="BN565" s="309"/>
      <c r="BO565" s="309"/>
      <c r="BP565" s="309"/>
      <c r="BQ565" s="309"/>
      <c r="BR565" s="309"/>
      <c r="BS565" s="309"/>
      <c r="BT565" s="309"/>
      <c r="BU565" s="309"/>
      <c r="BV565" s="309"/>
      <c r="BW565" s="310"/>
      <c r="BX565" s="310"/>
      <c r="BY565" s="310"/>
      <c r="BZ565" s="310"/>
      <c r="CA565" s="310"/>
      <c r="CB565" s="310"/>
      <c r="CC565" s="310"/>
      <c r="CD565" s="310"/>
      <c r="CE565" s="310"/>
      <c r="CF565" s="310"/>
      <c r="CG565" s="310"/>
      <c r="CH565" s="310"/>
      <c r="CI565" s="310"/>
      <c r="CJ565" s="310"/>
      <c r="CK565" s="310"/>
      <c r="CL565" s="310"/>
      <c r="CM565" s="310"/>
      <c r="CN565" s="310"/>
      <c r="CO565" s="310"/>
      <c r="CP565" s="310"/>
      <c r="CQ565" s="310"/>
      <c r="CR565" s="310"/>
      <c r="CS565" s="310"/>
      <c r="CT565" s="310"/>
      <c r="CU565" s="310"/>
      <c r="CV565" s="310"/>
      <c r="CW565" s="310"/>
      <c r="CX565" s="310"/>
      <c r="CY565" s="310"/>
      <c r="CZ565" s="310"/>
    </row>
    <row r="566" s="314" customFormat="true" ht="25.15" customHeight="true" x14ac:dyDescent="0.2">
      <c r="C566" s="843" t="s">
        <v>256</v>
      </c>
      <c r="D566" s="844"/>
      <c r="E566" s="516">
        <v>5.4410364252084707E-4</v>
      </c>
      <c r="F566" s="496"/>
      <c r="G566" s="496"/>
      <c r="H566" s="843" t="s">
        <v>230</v>
      </c>
      <c r="I566" s="844"/>
      <c r="J566" s="517">
        <v>-2.0929621509543066E-2</v>
      </c>
      <c r="K566" s="496"/>
      <c r="L566" s="496"/>
      <c r="M566" s="843" t="s">
        <v>265</v>
      </c>
      <c r="N566" s="844"/>
      <c r="O566" s="518">
        <v>1.4646614302770767E-3</v>
      </c>
      <c r="P566" s="496"/>
      <c r="Q566" s="496"/>
      <c r="W566" s="307"/>
      <c r="X566" s="307"/>
      <c r="Y566" s="307"/>
      <c r="Z566" s="307"/>
      <c r="AA566" s="307"/>
      <c r="AB566" s="307"/>
      <c r="AC566" s="307"/>
      <c r="AD566" s="307"/>
      <c r="AE566" s="307"/>
      <c r="AF566" s="307"/>
      <c r="AG566" s="307"/>
      <c r="AH566" s="307"/>
      <c r="AI566" s="307"/>
      <c r="AJ566" s="307"/>
      <c r="AK566" s="307"/>
      <c r="AL566" s="307"/>
      <c r="AM566" s="307"/>
      <c r="AN566" s="307"/>
      <c r="AO566" s="307"/>
      <c r="AP566" s="307"/>
      <c r="AQ566" s="307"/>
      <c r="AR566" s="307"/>
      <c r="AS566" s="307"/>
      <c r="AT566" s="307"/>
      <c r="AU566" s="307"/>
      <c r="AV566" s="307"/>
      <c r="AW566" s="307"/>
      <c r="AX566" s="307"/>
      <c r="AY566" s="307"/>
      <c r="AZ566" s="307"/>
      <c r="BA566" s="309"/>
      <c r="BB566" s="359"/>
      <c r="BC566" s="309"/>
      <c r="BD566" s="309"/>
      <c r="BE566" s="309"/>
      <c r="BF566" s="309"/>
      <c r="BG566" s="309"/>
      <c r="BH566" s="309"/>
      <c r="BI566" s="309"/>
      <c r="BJ566" s="309"/>
      <c r="BK566" s="309"/>
      <c r="BL566" s="309"/>
      <c r="BM566" s="309"/>
      <c r="BN566" s="309"/>
      <c r="BO566" s="309"/>
      <c r="BP566" s="309"/>
      <c r="BQ566" s="309"/>
      <c r="BR566" s="309"/>
      <c r="BS566" s="309"/>
      <c r="BT566" s="309"/>
      <c r="BU566" s="309"/>
      <c r="BV566" s="309"/>
      <c r="BW566" s="310"/>
      <c r="BX566" s="310"/>
      <c r="BY566" s="310"/>
      <c r="BZ566" s="310"/>
      <c r="CA566" s="310"/>
      <c r="CB566" s="310"/>
      <c r="CC566" s="310"/>
      <c r="CD566" s="310"/>
      <c r="CE566" s="310"/>
      <c r="CF566" s="310"/>
      <c r="CG566" s="310"/>
      <c r="CH566" s="310"/>
      <c r="CI566" s="310"/>
      <c r="CJ566" s="310"/>
      <c r="CK566" s="310"/>
      <c r="CL566" s="310"/>
      <c r="CM566" s="310"/>
      <c r="CN566" s="310"/>
      <c r="CO566" s="310"/>
      <c r="CP566" s="310"/>
      <c r="CQ566" s="310"/>
      <c r="CR566" s="310"/>
      <c r="CS566" s="310"/>
      <c r="CT566" s="310"/>
      <c r="CU566" s="310"/>
      <c r="CV566" s="310"/>
      <c r="CW566" s="310"/>
      <c r="CX566" s="310"/>
      <c r="CY566" s="310"/>
      <c r="CZ566" s="310"/>
    </row>
    <row r="567" s="314" customFormat="true" ht="25.15" customHeight="true" x14ac:dyDescent="0.2">
      <c r="C567" s="843" t="s">
        <v>242</v>
      </c>
      <c r="D567" s="844"/>
      <c r="E567" s="516">
        <v>9.1695731008712231E-3</v>
      </c>
      <c r="F567" s="496"/>
      <c r="G567" s="496"/>
      <c r="H567" s="843" t="s">
        <v>223</v>
      </c>
      <c r="I567" s="844"/>
      <c r="J567" s="517">
        <v>2.0044475819205057E-2</v>
      </c>
      <c r="K567" s="496"/>
      <c r="L567" s="496"/>
      <c r="M567" s="843" t="s">
        <v>260</v>
      </c>
      <c r="N567" s="844"/>
      <c r="O567" s="518">
        <v>6.6902653917196003E-3</v>
      </c>
      <c r="P567" s="496"/>
      <c r="Q567" s="496"/>
      <c r="W567" s="307"/>
      <c r="X567" s="307"/>
      <c r="Y567" s="307"/>
      <c r="Z567" s="307"/>
      <c r="AA567" s="307"/>
      <c r="AB567" s="307"/>
      <c r="AC567" s="307"/>
      <c r="AD567" s="307"/>
      <c r="AE567" s="307"/>
      <c r="AF567" s="307"/>
      <c r="AG567" s="307"/>
      <c r="AH567" s="307"/>
      <c r="AI567" s="307"/>
      <c r="AJ567" s="307"/>
      <c r="AK567" s="307"/>
      <c r="AL567" s="307"/>
      <c r="AM567" s="307"/>
      <c r="AN567" s="307"/>
      <c r="AO567" s="307"/>
      <c r="AP567" s="307"/>
      <c r="AQ567" s="307"/>
      <c r="AR567" s="307"/>
      <c r="AS567" s="307"/>
      <c r="AT567" s="307"/>
      <c r="AU567" s="307"/>
      <c r="AV567" s="307"/>
      <c r="AW567" s="307"/>
      <c r="AX567" s="307"/>
      <c r="AY567" s="307"/>
      <c r="AZ567" s="307"/>
      <c r="BA567" s="309"/>
      <c r="BB567" s="359"/>
      <c r="BC567" s="309"/>
      <c r="BD567" s="309"/>
      <c r="BE567" s="309"/>
      <c r="BF567" s="309"/>
      <c r="BG567" s="309"/>
      <c r="BH567" s="309"/>
      <c r="BI567" s="309"/>
      <c r="BJ567" s="309"/>
      <c r="BK567" s="309"/>
      <c r="BL567" s="309"/>
      <c r="BM567" s="309"/>
      <c r="BN567" s="309"/>
      <c r="BO567" s="309"/>
      <c r="BP567" s="309"/>
      <c r="BQ567" s="309"/>
      <c r="BR567" s="309"/>
      <c r="BS567" s="309"/>
      <c r="BT567" s="309"/>
      <c r="BU567" s="309"/>
      <c r="BV567" s="309"/>
      <c r="BW567" s="310"/>
      <c r="BX567" s="310"/>
      <c r="BY567" s="310"/>
      <c r="BZ567" s="310"/>
      <c r="CA567" s="310"/>
      <c r="CB567" s="310"/>
      <c r="CC567" s="310"/>
      <c r="CD567" s="310"/>
      <c r="CE567" s="310"/>
      <c r="CF567" s="310"/>
      <c r="CG567" s="310"/>
      <c r="CH567" s="310"/>
      <c r="CI567" s="310"/>
      <c r="CJ567" s="310"/>
      <c r="CK567" s="310"/>
      <c r="CL567" s="310"/>
      <c r="CM567" s="310"/>
      <c r="CN567" s="310"/>
      <c r="CO567" s="310"/>
      <c r="CP567" s="310"/>
      <c r="CQ567" s="310"/>
      <c r="CR567" s="310"/>
      <c r="CS567" s="310"/>
      <c r="CT567" s="310"/>
      <c r="CU567" s="310"/>
      <c r="CV567" s="310"/>
      <c r="CW567" s="310"/>
      <c r="CX567" s="310"/>
      <c r="CY567" s="310"/>
      <c r="CZ567" s="310"/>
    </row>
    <row r="568" s="314" customFormat="true" ht="25.15" customHeight="true" x14ac:dyDescent="0.2">
      <c r="C568" s="843" t="s">
        <v>257</v>
      </c>
      <c r="D568" s="844"/>
      <c r="E568" s="516">
        <v>-1.3927313727603123E-3</v>
      </c>
      <c r="F568" s="496"/>
      <c r="G568" s="496"/>
      <c r="H568" s="843" t="s">
        <v>220</v>
      </c>
      <c r="I568" s="844"/>
      <c r="J568" s="517">
        <v>2.7288286029351277E-2</v>
      </c>
      <c r="K568" s="496"/>
      <c r="L568" s="496"/>
      <c r="M568" s="843" t="s">
        <v>243</v>
      </c>
      <c r="N568" s="844"/>
      <c r="O568" s="518">
        <v>2.7173329922848652E-3</v>
      </c>
      <c r="P568" s="496"/>
      <c r="Q568" s="496"/>
      <c r="W568" s="307"/>
      <c r="X568" s="307"/>
      <c r="Y568" s="307"/>
      <c r="Z568" s="307"/>
      <c r="AA568" s="307"/>
      <c r="AB568" s="307"/>
      <c r="AC568" s="307"/>
      <c r="AD568" s="307"/>
      <c r="AE568" s="307"/>
      <c r="AF568" s="307"/>
      <c r="AG568" s="307"/>
      <c r="AH568" s="307"/>
      <c r="AI568" s="307"/>
      <c r="AJ568" s="307"/>
      <c r="AK568" s="307"/>
      <c r="AL568" s="307"/>
      <c r="AM568" s="307"/>
      <c r="AN568" s="307"/>
      <c r="AO568" s="307"/>
      <c r="AP568" s="307"/>
      <c r="AQ568" s="307"/>
      <c r="AR568" s="307"/>
      <c r="AS568" s="307"/>
      <c r="AT568" s="307"/>
      <c r="AU568" s="307"/>
      <c r="AV568" s="307"/>
      <c r="AW568" s="307"/>
      <c r="AX568" s="307"/>
      <c r="AY568" s="307"/>
      <c r="AZ568" s="307"/>
      <c r="BA568" s="309"/>
      <c r="BB568" s="359"/>
      <c r="BC568" s="309"/>
      <c r="BD568" s="309"/>
      <c r="BE568" s="309"/>
      <c r="BF568" s="309"/>
      <c r="BG568" s="309"/>
      <c r="BH568" s="309"/>
      <c r="BI568" s="309"/>
      <c r="BJ568" s="309"/>
      <c r="BK568" s="309"/>
      <c r="BL568" s="309"/>
      <c r="BM568" s="309"/>
      <c r="BN568" s="309"/>
      <c r="BO568" s="309"/>
      <c r="BP568" s="309"/>
      <c r="BQ568" s="309"/>
      <c r="BR568" s="309"/>
      <c r="BS568" s="309"/>
      <c r="BT568" s="309"/>
      <c r="BU568" s="309"/>
      <c r="BV568" s="309"/>
      <c r="BW568" s="310"/>
      <c r="BX568" s="310"/>
      <c r="BY568" s="310"/>
      <c r="BZ568" s="310"/>
      <c r="CA568" s="310"/>
      <c r="CB568" s="310"/>
      <c r="CC568" s="310"/>
      <c r="CD568" s="310"/>
      <c r="CE568" s="310"/>
      <c r="CF568" s="310"/>
      <c r="CG568" s="310"/>
      <c r="CH568" s="310"/>
      <c r="CI568" s="310"/>
      <c r="CJ568" s="310"/>
      <c r="CK568" s="310"/>
      <c r="CL568" s="310"/>
      <c r="CM568" s="310"/>
      <c r="CN568" s="310"/>
      <c r="CO568" s="310"/>
      <c r="CP568" s="310"/>
      <c r="CQ568" s="310"/>
      <c r="CR568" s="310"/>
      <c r="CS568" s="310"/>
      <c r="CT568" s="310"/>
      <c r="CU568" s="310"/>
      <c r="CV568" s="310"/>
      <c r="CW568" s="310"/>
      <c r="CX568" s="310"/>
      <c r="CY568" s="310"/>
      <c r="CZ568" s="310"/>
    </row>
    <row r="569" s="314" customFormat="true" ht="25.15" customHeight="true" x14ac:dyDescent="0.2">
      <c r="C569" s="843" t="s">
        <v>241</v>
      </c>
      <c r="D569" s="844"/>
      <c r="E569" s="516">
        <v>-3.5812841267540757E-3</v>
      </c>
      <c r="F569" s="496"/>
      <c r="G569" s="496"/>
      <c r="H569" s="843" t="s">
        <v>209</v>
      </c>
      <c r="I569" s="844"/>
      <c r="J569" s="517">
        <v>6.4731685281095769E-2</v>
      </c>
      <c r="K569" s="496"/>
      <c r="L569" s="496"/>
      <c r="M569" s="843" t="s">
        <v>266</v>
      </c>
      <c r="N569" s="844"/>
      <c r="O569" s="518">
        <v>2.7320258839997622E-3</v>
      </c>
      <c r="P569" s="496"/>
      <c r="Q569" s="496"/>
      <c r="W569" s="307"/>
      <c r="X569" s="307"/>
      <c r="Y569" s="307"/>
      <c r="Z569" s="307"/>
      <c r="AA569" s="307"/>
      <c r="AB569" s="307"/>
      <c r="AC569" s="307"/>
      <c r="AD569" s="307"/>
      <c r="AE569" s="307"/>
      <c r="AF569" s="307"/>
      <c r="AG569" s="307"/>
      <c r="AH569" s="307"/>
      <c r="AI569" s="307"/>
      <c r="AJ569" s="307"/>
      <c r="AK569" s="307"/>
      <c r="AL569" s="307"/>
      <c r="AM569" s="307"/>
      <c r="AN569" s="307"/>
      <c r="AO569" s="307"/>
      <c r="AP569" s="307"/>
      <c r="AQ569" s="307"/>
      <c r="AR569" s="307"/>
      <c r="AS569" s="307"/>
      <c r="AT569" s="307"/>
      <c r="AU569" s="307"/>
      <c r="AV569" s="307"/>
      <c r="AW569" s="307"/>
      <c r="AX569" s="307"/>
      <c r="AY569" s="307"/>
      <c r="AZ569" s="307"/>
      <c r="BA569" s="309"/>
      <c r="BB569" s="359"/>
      <c r="BC569" s="309"/>
      <c r="BD569" s="309"/>
      <c r="BE569" s="309"/>
      <c r="BF569" s="309"/>
      <c r="BG569" s="309"/>
      <c r="BH569" s="309"/>
      <c r="BI569" s="309"/>
      <c r="BJ569" s="309"/>
      <c r="BK569" s="309"/>
      <c r="BL569" s="309"/>
      <c r="BM569" s="309"/>
      <c r="BN569" s="309"/>
      <c r="BO569" s="309"/>
      <c r="BP569" s="309"/>
      <c r="BQ569" s="309"/>
      <c r="BR569" s="309"/>
      <c r="BS569" s="309"/>
      <c r="BT569" s="309"/>
      <c r="BU569" s="309"/>
      <c r="BV569" s="309"/>
      <c r="BW569" s="310"/>
      <c r="BX569" s="310"/>
      <c r="BY569" s="310"/>
      <c r="BZ569" s="310"/>
      <c r="CA569" s="310"/>
      <c r="CB569" s="310"/>
      <c r="CC569" s="310"/>
      <c r="CD569" s="310"/>
      <c r="CE569" s="310"/>
      <c r="CF569" s="310"/>
      <c r="CG569" s="310"/>
      <c r="CH569" s="310"/>
      <c r="CI569" s="310"/>
      <c r="CJ569" s="310"/>
      <c r="CK569" s="310"/>
      <c r="CL569" s="310"/>
      <c r="CM569" s="310"/>
      <c r="CN569" s="310"/>
      <c r="CO569" s="310"/>
      <c r="CP569" s="310"/>
      <c r="CQ569" s="310"/>
      <c r="CR569" s="310"/>
      <c r="CS569" s="310"/>
      <c r="CT569" s="310"/>
      <c r="CU569" s="310"/>
      <c r="CV569" s="310"/>
      <c r="CW569" s="310"/>
      <c r="CX569" s="310"/>
      <c r="CY569" s="310"/>
      <c r="CZ569" s="310"/>
    </row>
    <row r="570" s="314" customFormat="true" ht="25.15" customHeight="true" x14ac:dyDescent="0.2">
      <c r="C570" s="843" t="s">
        <v>234</v>
      </c>
      <c r="D570" s="844"/>
      <c r="E570" s="516">
        <v>6.9305523449848284E-3</v>
      </c>
      <c r="F570" s="496"/>
      <c r="G570" s="496"/>
      <c r="H570" s="843" t="s">
        <v>225</v>
      </c>
      <c r="I570" s="844"/>
      <c r="J570" s="517">
        <v>2.3143231174358927E-2</v>
      </c>
      <c r="K570" s="496"/>
      <c r="L570" s="496"/>
      <c r="M570" s="843" t="s">
        <v>214</v>
      </c>
      <c r="N570" s="844"/>
      <c r="O570" s="518">
        <v>2.2785864942160006E-2</v>
      </c>
      <c r="P570" s="496"/>
      <c r="Q570" s="496"/>
      <c r="W570" s="307"/>
      <c r="X570" s="307"/>
      <c r="Y570" s="307"/>
      <c r="Z570" s="307"/>
      <c r="AA570" s="307"/>
      <c r="AB570" s="307"/>
      <c r="AC570" s="307"/>
      <c r="AD570" s="307"/>
      <c r="AE570" s="307"/>
      <c r="AF570" s="307"/>
      <c r="AG570" s="307"/>
      <c r="AH570" s="307"/>
      <c r="AI570" s="307"/>
      <c r="AJ570" s="307"/>
      <c r="AK570" s="307"/>
      <c r="AL570" s="307"/>
      <c r="AM570" s="307"/>
      <c r="AN570" s="307"/>
      <c r="AO570" s="307"/>
      <c r="AP570" s="307"/>
      <c r="AQ570" s="307"/>
      <c r="AR570" s="307"/>
      <c r="AS570" s="307"/>
      <c r="AT570" s="307"/>
      <c r="AU570" s="307"/>
      <c r="AV570" s="307"/>
      <c r="AW570" s="307"/>
      <c r="AX570" s="307"/>
      <c r="AY570" s="307"/>
      <c r="AZ570" s="307"/>
      <c r="BA570" s="309"/>
      <c r="BB570" s="359"/>
      <c r="BC570" s="309"/>
      <c r="BD570" s="309"/>
      <c r="BE570" s="309"/>
      <c r="BF570" s="309"/>
      <c r="BG570" s="309"/>
      <c r="BH570" s="309"/>
      <c r="BI570" s="309"/>
      <c r="BJ570" s="309"/>
      <c r="BK570" s="309"/>
      <c r="BL570" s="309"/>
      <c r="BM570" s="309"/>
      <c r="BN570" s="309"/>
      <c r="BO570" s="309"/>
      <c r="BP570" s="309"/>
      <c r="BQ570" s="309"/>
      <c r="BR570" s="309"/>
      <c r="BS570" s="309"/>
      <c r="BT570" s="309"/>
      <c r="BU570" s="309"/>
      <c r="BV570" s="309"/>
      <c r="BW570" s="310"/>
      <c r="BX570" s="310"/>
      <c r="BY570" s="310"/>
      <c r="BZ570" s="310"/>
      <c r="CA570" s="310"/>
      <c r="CB570" s="310"/>
      <c r="CC570" s="310"/>
      <c r="CD570" s="310"/>
      <c r="CE570" s="310"/>
      <c r="CF570" s="310"/>
      <c r="CG570" s="310"/>
      <c r="CH570" s="310"/>
      <c r="CI570" s="310"/>
      <c r="CJ570" s="310"/>
      <c r="CK570" s="310"/>
      <c r="CL570" s="310"/>
      <c r="CM570" s="310"/>
      <c r="CN570" s="310"/>
      <c r="CO570" s="310"/>
      <c r="CP570" s="310"/>
      <c r="CQ570" s="310"/>
      <c r="CR570" s="310"/>
      <c r="CS570" s="310"/>
      <c r="CT570" s="310"/>
      <c r="CU570" s="310"/>
      <c r="CV570" s="310"/>
      <c r="CW570" s="310"/>
      <c r="CX570" s="310"/>
      <c r="CY570" s="310"/>
      <c r="CZ570" s="310"/>
    </row>
    <row r="571" s="314" customFormat="true" ht="25.15" customHeight="true" x14ac:dyDescent="0.2">
      <c r="C571" s="843" t="s">
        <v>247</v>
      </c>
      <c r="D571" s="844"/>
      <c r="E571" s="516">
        <v>-5.208598699840597E-3</v>
      </c>
      <c r="F571" s="496"/>
      <c r="G571" s="496"/>
      <c r="H571" s="843" t="s">
        <v>227</v>
      </c>
      <c r="I571" s="844"/>
      <c r="J571" s="517">
        <v>-9.819143548099955E-3</v>
      </c>
      <c r="K571" s="496"/>
      <c r="L571" s="496"/>
      <c r="M571" s="843" t="s">
        <v>197</v>
      </c>
      <c r="N571" s="844"/>
      <c r="O571" s="518">
        <v>0.14532419010450112</v>
      </c>
      <c r="P571" s="496"/>
      <c r="Q571" s="496"/>
      <c r="W571" s="307"/>
      <c r="X571" s="307"/>
      <c r="Y571" s="307"/>
      <c r="Z571" s="307"/>
      <c r="AA571" s="307"/>
      <c r="AB571" s="307"/>
      <c r="AC571" s="307"/>
      <c r="AD571" s="307"/>
      <c r="AE571" s="307"/>
      <c r="AF571" s="307"/>
      <c r="AG571" s="307"/>
      <c r="AH571" s="307"/>
      <c r="AI571" s="307"/>
      <c r="AJ571" s="307"/>
      <c r="AK571" s="307"/>
      <c r="AL571" s="307"/>
      <c r="AM571" s="307"/>
      <c r="AN571" s="307"/>
      <c r="AO571" s="307"/>
      <c r="AP571" s="307"/>
      <c r="AQ571" s="307"/>
      <c r="AR571" s="307"/>
      <c r="AS571" s="307"/>
      <c r="AT571" s="307"/>
      <c r="AU571" s="307"/>
      <c r="AV571" s="307"/>
      <c r="AW571" s="307"/>
      <c r="AX571" s="307"/>
      <c r="AY571" s="307"/>
      <c r="AZ571" s="307"/>
      <c r="BA571" s="309"/>
      <c r="BB571" s="359"/>
      <c r="BC571" s="309"/>
      <c r="BD571" s="309"/>
      <c r="BE571" s="309"/>
      <c r="BF571" s="309"/>
      <c r="BG571" s="309"/>
      <c r="BH571" s="309"/>
      <c r="BI571" s="309"/>
      <c r="BJ571" s="309"/>
      <c r="BK571" s="309"/>
      <c r="BL571" s="309"/>
      <c r="BM571" s="309"/>
      <c r="BN571" s="309"/>
      <c r="BO571" s="309"/>
      <c r="BP571" s="309"/>
      <c r="BQ571" s="309"/>
      <c r="BR571" s="309"/>
      <c r="BS571" s="309"/>
      <c r="BT571" s="309"/>
      <c r="BU571" s="309"/>
      <c r="BV571" s="309"/>
      <c r="BW571" s="310"/>
      <c r="BX571" s="310"/>
      <c r="BY571" s="310"/>
      <c r="BZ571" s="310"/>
      <c r="CA571" s="310"/>
      <c r="CB571" s="310"/>
      <c r="CC571" s="310"/>
      <c r="CD571" s="310"/>
      <c r="CE571" s="310"/>
      <c r="CF571" s="310"/>
      <c r="CG571" s="310"/>
      <c r="CH571" s="310"/>
      <c r="CI571" s="310"/>
      <c r="CJ571" s="310"/>
      <c r="CK571" s="310"/>
      <c r="CL571" s="310"/>
      <c r="CM571" s="310"/>
      <c r="CN571" s="310"/>
      <c r="CO571" s="310"/>
      <c r="CP571" s="310"/>
      <c r="CQ571" s="310"/>
      <c r="CR571" s="310"/>
      <c r="CS571" s="310"/>
      <c r="CT571" s="310"/>
      <c r="CU571" s="310"/>
      <c r="CV571" s="310"/>
      <c r="CW571" s="310"/>
      <c r="CX571" s="310"/>
      <c r="CY571" s="310"/>
      <c r="CZ571" s="310"/>
    </row>
    <row r="572" s="314" customFormat="true" ht="25.15" customHeight="true" x14ac:dyDescent="0.2">
      <c r="C572" s="843" t="s">
        <v>248</v>
      </c>
      <c r="D572" s="844"/>
      <c r="E572" s="516">
        <v>-4.1462684436874208E-3</v>
      </c>
      <c r="F572" s="496"/>
      <c r="G572" s="496"/>
      <c r="H572" s="843" t="s">
        <v>262</v>
      </c>
      <c r="I572" s="844"/>
      <c r="J572" s="517">
        <v>8.0229472187570857E-4</v>
      </c>
      <c r="K572" s="496"/>
      <c r="L572" s="496"/>
      <c r="M572" s="843" t="s">
        <v>245</v>
      </c>
      <c r="N572" s="844"/>
      <c r="O572" s="518">
        <v>8.030782659087618E-3</v>
      </c>
      <c r="P572" s="496"/>
      <c r="Q572" s="496"/>
      <c r="W572" s="307"/>
      <c r="X572" s="307"/>
      <c r="Y572" s="307"/>
      <c r="Z572" s="307"/>
      <c r="AA572" s="307"/>
      <c r="AB572" s="307"/>
      <c r="AC572" s="307"/>
      <c r="AD572" s="307"/>
      <c r="AE572" s="307"/>
      <c r="AF572" s="307"/>
      <c r="AG572" s="307"/>
      <c r="AH572" s="307"/>
      <c r="AI572" s="307"/>
      <c r="AJ572" s="307"/>
      <c r="AK572" s="307"/>
      <c r="AL572" s="307"/>
      <c r="AM572" s="307"/>
      <c r="AN572" s="307"/>
      <c r="AO572" s="307"/>
      <c r="AP572" s="307"/>
      <c r="AQ572" s="307"/>
      <c r="AR572" s="307"/>
      <c r="AS572" s="307"/>
      <c r="AT572" s="307"/>
      <c r="AU572" s="307"/>
      <c r="AV572" s="307"/>
      <c r="AW572" s="307"/>
      <c r="AX572" s="307"/>
      <c r="AY572" s="307"/>
      <c r="AZ572" s="307"/>
      <c r="BA572" s="309"/>
      <c r="BB572" s="359"/>
      <c r="BC572" s="309"/>
      <c r="BD572" s="309"/>
      <c r="BE572" s="309"/>
      <c r="BF572" s="309"/>
      <c r="BG572" s="309"/>
      <c r="BH572" s="309"/>
      <c r="BI572" s="309"/>
      <c r="BJ572" s="309"/>
      <c r="BK572" s="309"/>
      <c r="BL572" s="309"/>
      <c r="BM572" s="309"/>
      <c r="BN572" s="309"/>
      <c r="BO572" s="309"/>
      <c r="BP572" s="309"/>
      <c r="BQ572" s="309"/>
      <c r="BR572" s="309"/>
      <c r="BS572" s="309"/>
      <c r="BT572" s="309"/>
      <c r="BU572" s="309"/>
      <c r="BV572" s="309"/>
      <c r="BW572" s="310"/>
      <c r="BX572" s="310"/>
      <c r="BY572" s="310"/>
      <c r="BZ572" s="310"/>
      <c r="CA572" s="310"/>
      <c r="CB572" s="310"/>
      <c r="CC572" s="310"/>
      <c r="CD572" s="310"/>
      <c r="CE572" s="310"/>
      <c r="CF572" s="310"/>
      <c r="CG572" s="310"/>
      <c r="CH572" s="310"/>
      <c r="CI572" s="310"/>
      <c r="CJ572" s="310"/>
      <c r="CK572" s="310"/>
      <c r="CL572" s="310"/>
      <c r="CM572" s="310"/>
      <c r="CN572" s="310"/>
      <c r="CO572" s="310"/>
      <c r="CP572" s="310"/>
      <c r="CQ572" s="310"/>
      <c r="CR572" s="310"/>
      <c r="CS572" s="310"/>
      <c r="CT572" s="310"/>
      <c r="CU572" s="310"/>
      <c r="CV572" s="310"/>
      <c r="CW572" s="310"/>
      <c r="CX572" s="310"/>
      <c r="CY572" s="310"/>
      <c r="CZ572" s="310"/>
    </row>
    <row r="573" s="314" customFormat="true" ht="25.15" customHeight="true" x14ac:dyDescent="0.2">
      <c r="C573" s="843" t="s">
        <v>235</v>
      </c>
      <c r="D573" s="844"/>
      <c r="E573" s="516">
        <v>-1.1785555944972341E-2</v>
      </c>
      <c r="F573" s="496"/>
      <c r="G573" s="496"/>
      <c r="H573" s="843" t="s">
        <v>228</v>
      </c>
      <c r="I573" s="844"/>
      <c r="J573" s="517">
        <v>1.4992776348949043E-2</v>
      </c>
      <c r="K573" s="496"/>
      <c r="L573" s="496"/>
      <c r="M573" s="843" t="s">
        <v>250</v>
      </c>
      <c r="N573" s="844"/>
      <c r="O573" s="518">
        <v>-2.6063341107514552E-4</v>
      </c>
      <c r="P573" s="496"/>
      <c r="Q573" s="496"/>
      <c r="W573" s="307"/>
      <c r="X573" s="307"/>
      <c r="Y573" s="307"/>
      <c r="Z573" s="307"/>
      <c r="AA573" s="307"/>
      <c r="AB573" s="307"/>
      <c r="AC573" s="307"/>
      <c r="AD573" s="307"/>
      <c r="AE573" s="307"/>
      <c r="AF573" s="307"/>
      <c r="AG573" s="307"/>
      <c r="AH573" s="307"/>
      <c r="AI573" s="307"/>
      <c r="AJ573" s="307"/>
      <c r="AK573" s="307"/>
      <c r="AL573" s="307"/>
      <c r="AM573" s="307"/>
      <c r="AN573" s="307"/>
      <c r="AO573" s="307"/>
      <c r="AP573" s="307"/>
      <c r="AQ573" s="307"/>
      <c r="AR573" s="307"/>
      <c r="AS573" s="307"/>
      <c r="AT573" s="307"/>
      <c r="AU573" s="307"/>
      <c r="AV573" s="307"/>
      <c r="AW573" s="307"/>
      <c r="AX573" s="307"/>
      <c r="AY573" s="307"/>
      <c r="AZ573" s="307"/>
      <c r="BA573" s="309"/>
      <c r="BB573" s="359"/>
      <c r="BC573" s="309"/>
      <c r="BD573" s="309"/>
      <c r="BE573" s="309"/>
      <c r="BF573" s="309"/>
      <c r="BG573" s="309"/>
      <c r="BH573" s="309"/>
      <c r="BI573" s="309"/>
      <c r="BJ573" s="309"/>
      <c r="BK573" s="309"/>
      <c r="BL573" s="309"/>
      <c r="BM573" s="309"/>
      <c r="BN573" s="309"/>
      <c r="BO573" s="309"/>
      <c r="BP573" s="309"/>
      <c r="BQ573" s="309"/>
      <c r="BR573" s="309"/>
      <c r="BS573" s="309"/>
      <c r="BT573" s="309"/>
      <c r="BU573" s="309"/>
      <c r="BV573" s="309"/>
      <c r="BW573" s="310"/>
      <c r="BX573" s="310"/>
      <c r="BY573" s="310"/>
      <c r="BZ573" s="310"/>
      <c r="CA573" s="310"/>
      <c r="CB573" s="310"/>
      <c r="CC573" s="310"/>
      <c r="CD573" s="310"/>
      <c r="CE573" s="310"/>
      <c r="CF573" s="310"/>
      <c r="CG573" s="310"/>
      <c r="CH573" s="310"/>
      <c r="CI573" s="310"/>
      <c r="CJ573" s="310"/>
      <c r="CK573" s="310"/>
      <c r="CL573" s="310"/>
      <c r="CM573" s="310"/>
      <c r="CN573" s="310"/>
      <c r="CO573" s="310"/>
      <c r="CP573" s="310"/>
      <c r="CQ573" s="310"/>
      <c r="CR573" s="310"/>
      <c r="CS573" s="310"/>
      <c r="CT573" s="310"/>
      <c r="CU573" s="310"/>
      <c r="CV573" s="310"/>
      <c r="CW573" s="310"/>
      <c r="CX573" s="310"/>
      <c r="CY573" s="310"/>
      <c r="CZ573" s="310"/>
    </row>
    <row r="574" s="314" customFormat="true" ht="25.15" customHeight="true" x14ac:dyDescent="0.2">
      <c r="C574" s="843" t="s">
        <v>224</v>
      </c>
      <c r="D574" s="844"/>
      <c r="E574" s="516">
        <v>-1.4916583478929234E-2</v>
      </c>
      <c r="F574" s="496"/>
      <c r="G574" s="496"/>
      <c r="H574" s="843" t="s">
        <v>246</v>
      </c>
      <c r="I574" s="844"/>
      <c r="J574" s="517">
        <v>4.156786355991403E-3</v>
      </c>
      <c r="K574" s="496"/>
      <c r="L574" s="496"/>
      <c r="M574" s="843" t="s">
        <v>216</v>
      </c>
      <c r="N574" s="844"/>
      <c r="O574" s="518">
        <v>-5.0642926364129204E-2</v>
      </c>
      <c r="P574" s="496"/>
      <c r="Q574" s="496"/>
      <c r="W574" s="307"/>
      <c r="X574" s="307"/>
      <c r="Y574" s="307"/>
      <c r="Z574" s="307"/>
      <c r="AA574" s="307"/>
      <c r="AB574" s="307"/>
      <c r="AC574" s="307"/>
      <c r="AD574" s="307"/>
      <c r="AE574" s="307"/>
      <c r="AF574" s="307"/>
      <c r="AG574" s="307"/>
      <c r="AH574" s="307"/>
      <c r="AI574" s="307"/>
      <c r="AJ574" s="307"/>
      <c r="AK574" s="307"/>
      <c r="AL574" s="307"/>
      <c r="AM574" s="307"/>
      <c r="AN574" s="307"/>
      <c r="AO574" s="307"/>
      <c r="AP574" s="307"/>
      <c r="AQ574" s="307"/>
      <c r="AR574" s="307"/>
      <c r="AS574" s="307"/>
      <c r="AT574" s="307"/>
      <c r="AU574" s="307"/>
      <c r="AV574" s="307"/>
      <c r="AW574" s="307"/>
      <c r="AX574" s="307"/>
      <c r="AY574" s="307"/>
      <c r="AZ574" s="307"/>
      <c r="BA574" s="309"/>
      <c r="BB574" s="359"/>
      <c r="BC574" s="309"/>
      <c r="BD574" s="309"/>
      <c r="BE574" s="309"/>
      <c r="BF574" s="309"/>
      <c r="BG574" s="309"/>
      <c r="BH574" s="309"/>
      <c r="BI574" s="309"/>
      <c r="BJ574" s="309"/>
      <c r="BK574" s="309"/>
      <c r="BL574" s="309"/>
      <c r="BM574" s="309"/>
      <c r="BN574" s="309"/>
      <c r="BO574" s="309"/>
      <c r="BP574" s="309"/>
      <c r="BQ574" s="309"/>
      <c r="BR574" s="309"/>
      <c r="BS574" s="309"/>
      <c r="BT574" s="309"/>
      <c r="BU574" s="309"/>
      <c r="BV574" s="309"/>
      <c r="BW574" s="310"/>
      <c r="BX574" s="310"/>
      <c r="BY574" s="310"/>
      <c r="BZ574" s="310"/>
      <c r="CA574" s="310"/>
      <c r="CB574" s="310"/>
      <c r="CC574" s="310"/>
      <c r="CD574" s="310"/>
      <c r="CE574" s="310"/>
      <c r="CF574" s="310"/>
      <c r="CG574" s="310"/>
      <c r="CH574" s="310"/>
      <c r="CI574" s="310"/>
      <c r="CJ574" s="310"/>
      <c r="CK574" s="310"/>
      <c r="CL574" s="310"/>
      <c r="CM574" s="310"/>
      <c r="CN574" s="310"/>
      <c r="CO574" s="310"/>
      <c r="CP574" s="310"/>
      <c r="CQ574" s="310"/>
      <c r="CR574" s="310"/>
      <c r="CS574" s="310"/>
      <c r="CT574" s="310"/>
      <c r="CU574" s="310"/>
      <c r="CV574" s="310"/>
      <c r="CW574" s="310"/>
      <c r="CX574" s="310"/>
      <c r="CY574" s="310"/>
      <c r="CZ574" s="310"/>
    </row>
    <row r="575" s="314" customFormat="true" ht="25.15" customHeight="true" x14ac:dyDescent="0.2">
      <c r="C575" s="843" t="s">
        <v>258</v>
      </c>
      <c r="D575" s="844"/>
      <c r="E575" s="516">
        <v>1.2776853021781299E-3</v>
      </c>
      <c r="F575" s="496"/>
      <c r="G575" s="496"/>
      <c r="H575" s="843" t="s">
        <v>238</v>
      </c>
      <c r="I575" s="844"/>
      <c r="J575" s="517">
        <v>1.0746563018375283E-2</v>
      </c>
      <c r="K575" s="496"/>
      <c r="L575" s="496"/>
      <c r="M575" s="843" t="s">
        <v>219</v>
      </c>
      <c r="N575" s="844"/>
      <c r="O575" s="518">
        <v>-4.1831118706842328E-2</v>
      </c>
      <c r="P575" s="496"/>
      <c r="Q575" s="496"/>
      <c r="W575" s="307"/>
      <c r="X575" s="307"/>
      <c r="Y575" s="307"/>
      <c r="Z575" s="307"/>
      <c r="AA575" s="307"/>
      <c r="AB575" s="307"/>
      <c r="AC575" s="307"/>
      <c r="AD575" s="307"/>
      <c r="AE575" s="307"/>
      <c r="AF575" s="307"/>
      <c r="AG575" s="307"/>
      <c r="AH575" s="307"/>
      <c r="AI575" s="307"/>
      <c r="AJ575" s="307"/>
      <c r="AK575" s="307"/>
      <c r="AL575" s="307"/>
      <c r="AM575" s="307"/>
      <c r="AN575" s="307"/>
      <c r="AO575" s="307"/>
      <c r="AP575" s="307"/>
      <c r="AQ575" s="307"/>
      <c r="AR575" s="307"/>
      <c r="AS575" s="307"/>
      <c r="AT575" s="307"/>
      <c r="AU575" s="307"/>
      <c r="AV575" s="307"/>
      <c r="AW575" s="307"/>
      <c r="AX575" s="307"/>
      <c r="AY575" s="307"/>
      <c r="AZ575" s="307"/>
      <c r="BA575" s="309"/>
      <c r="BB575" s="359"/>
      <c r="BC575" s="309"/>
      <c r="BD575" s="309"/>
      <c r="BE575" s="309"/>
      <c r="BF575" s="309"/>
      <c r="BG575" s="309"/>
      <c r="BH575" s="309"/>
      <c r="BI575" s="309"/>
      <c r="BJ575" s="309"/>
      <c r="BK575" s="309"/>
      <c r="BL575" s="309"/>
      <c r="BM575" s="309"/>
      <c r="BN575" s="309"/>
      <c r="BO575" s="309"/>
      <c r="BP575" s="309"/>
      <c r="BQ575" s="309"/>
      <c r="BR575" s="309"/>
      <c r="BS575" s="309"/>
      <c r="BT575" s="309"/>
      <c r="BU575" s="309"/>
      <c r="BV575" s="309"/>
      <c r="BW575" s="310"/>
      <c r="BX575" s="310"/>
      <c r="BY575" s="310"/>
      <c r="BZ575" s="310"/>
      <c r="CA575" s="310"/>
      <c r="CB575" s="310"/>
      <c r="CC575" s="310"/>
      <c r="CD575" s="310"/>
      <c r="CE575" s="310"/>
      <c r="CF575" s="310"/>
      <c r="CG575" s="310"/>
      <c r="CH575" s="310"/>
      <c r="CI575" s="310"/>
      <c r="CJ575" s="310"/>
      <c r="CK575" s="310"/>
      <c r="CL575" s="310"/>
      <c r="CM575" s="310"/>
      <c r="CN575" s="310"/>
      <c r="CO575" s="310"/>
      <c r="CP575" s="310"/>
      <c r="CQ575" s="310"/>
      <c r="CR575" s="310"/>
      <c r="CS575" s="310"/>
      <c r="CT575" s="310"/>
      <c r="CU575" s="310"/>
      <c r="CV575" s="310"/>
      <c r="CW575" s="310"/>
      <c r="CX575" s="310"/>
      <c r="CY575" s="310"/>
      <c r="CZ575" s="310"/>
    </row>
    <row r="576" s="314" customFormat="true" ht="25.15" customHeight="true" x14ac:dyDescent="0.2">
      <c r="C576" s="843" t="s">
        <v>212</v>
      </c>
      <c r="D576" s="844"/>
      <c r="E576" s="516">
        <v>-2.3841706056757068E-2</v>
      </c>
      <c r="F576" s="496"/>
      <c r="G576" s="496"/>
      <c r="H576" s="843" t="s">
        <v>253</v>
      </c>
      <c r="I576" s="844"/>
      <c r="J576" s="517">
        <v>5.9418361952398926E-3</v>
      </c>
      <c r="K576" s="496"/>
      <c r="L576" s="496"/>
      <c r="M576" s="843" t="s">
        <v>255</v>
      </c>
      <c r="N576" s="844"/>
      <c r="O576" s="518">
        <v>6.577943960962301E-4</v>
      </c>
      <c r="P576" s="496"/>
      <c r="Q576" s="496"/>
      <c r="W576" s="307"/>
      <c r="X576" s="307"/>
      <c r="Y576" s="307"/>
      <c r="Z576" s="307"/>
      <c r="AA576" s="307"/>
      <c r="AB576" s="307"/>
      <c r="AC576" s="307"/>
      <c r="AD576" s="307"/>
      <c r="AE576" s="307"/>
      <c r="AF576" s="307"/>
      <c r="AG576" s="307"/>
      <c r="AH576" s="307"/>
      <c r="AI576" s="307"/>
      <c r="AJ576" s="307"/>
      <c r="AK576" s="307"/>
      <c r="AL576" s="307"/>
      <c r="AM576" s="307"/>
      <c r="AN576" s="307"/>
      <c r="AO576" s="307"/>
      <c r="AP576" s="307"/>
      <c r="AQ576" s="307"/>
      <c r="AR576" s="307"/>
      <c r="AS576" s="307"/>
      <c r="AT576" s="307"/>
      <c r="AU576" s="307"/>
      <c r="AV576" s="307"/>
      <c r="AW576" s="307"/>
      <c r="AX576" s="307"/>
      <c r="AY576" s="307"/>
      <c r="AZ576" s="307"/>
      <c r="BA576" s="309"/>
      <c r="BB576" s="359"/>
      <c r="BC576" s="309"/>
      <c r="BD576" s="309"/>
      <c r="BE576" s="309"/>
      <c r="BF576" s="309"/>
      <c r="BG576" s="309"/>
      <c r="BH576" s="309"/>
      <c r="BI576" s="309"/>
      <c r="BJ576" s="309"/>
      <c r="BK576" s="309"/>
      <c r="BL576" s="309"/>
      <c r="BM576" s="309"/>
      <c r="BN576" s="309"/>
      <c r="BO576" s="309"/>
      <c r="BP576" s="309"/>
      <c r="BQ576" s="309"/>
      <c r="BR576" s="309"/>
      <c r="BS576" s="309"/>
      <c r="BT576" s="309"/>
      <c r="BU576" s="309"/>
      <c r="BV576" s="309"/>
      <c r="BW576" s="310"/>
      <c r="BX576" s="310"/>
      <c r="BY576" s="310"/>
      <c r="BZ576" s="310"/>
      <c r="CA576" s="310"/>
      <c r="CB576" s="310"/>
      <c r="CC576" s="310"/>
      <c r="CD576" s="310"/>
      <c r="CE576" s="310"/>
      <c r="CF576" s="310"/>
      <c r="CG576" s="310"/>
      <c r="CH576" s="310"/>
      <c r="CI576" s="310"/>
      <c r="CJ576" s="310"/>
      <c r="CK576" s="310"/>
      <c r="CL576" s="310"/>
      <c r="CM576" s="310"/>
      <c r="CN576" s="310"/>
      <c r="CO576" s="310"/>
      <c r="CP576" s="310"/>
      <c r="CQ576" s="310"/>
      <c r="CR576" s="310"/>
      <c r="CS576" s="310"/>
      <c r="CT576" s="310"/>
      <c r="CU576" s="310"/>
      <c r="CV576" s="310"/>
      <c r="CW576" s="310"/>
      <c r="CX576" s="310"/>
      <c r="CY576" s="310"/>
      <c r="CZ576" s="310"/>
    </row>
    <row r="577" s="314" customFormat="true" ht="25.15" customHeight="true" x14ac:dyDescent="0.2">
      <c r="C577" s="843" t="s">
        <v>261</v>
      </c>
      <c r="D577" s="844"/>
      <c r="E577" s="516">
        <v>-9.5396585520679848E-4</v>
      </c>
      <c r="F577" s="496"/>
      <c r="G577" s="496"/>
      <c r="H577" s="843" t="s">
        <v>231</v>
      </c>
      <c r="I577" s="844"/>
      <c r="J577" s="517">
        <v>6.7691128764513098E-3</v>
      </c>
      <c r="K577" s="496"/>
      <c r="L577" s="496"/>
      <c r="M577" s="843" t="s">
        <v>259</v>
      </c>
      <c r="N577" s="844"/>
      <c r="O577" s="518">
        <v>-5.2657886578741514E-3</v>
      </c>
      <c r="P577" s="496"/>
      <c r="Q577" s="496"/>
      <c r="W577" s="307"/>
      <c r="X577" s="307"/>
      <c r="Y577" s="307"/>
      <c r="Z577" s="307"/>
      <c r="AA577" s="307"/>
      <c r="AB577" s="307"/>
      <c r="AC577" s="307"/>
      <c r="AD577" s="307"/>
      <c r="AE577" s="307"/>
      <c r="AF577" s="307"/>
      <c r="AG577" s="307"/>
      <c r="AH577" s="307"/>
      <c r="AI577" s="307"/>
      <c r="AJ577" s="307"/>
      <c r="AK577" s="307"/>
      <c r="AL577" s="307"/>
      <c r="AM577" s="307"/>
      <c r="AN577" s="307"/>
      <c r="AO577" s="307"/>
      <c r="AP577" s="307"/>
      <c r="AQ577" s="307"/>
      <c r="AR577" s="307"/>
      <c r="AS577" s="307"/>
      <c r="AT577" s="307"/>
      <c r="AU577" s="307"/>
      <c r="AV577" s="307"/>
      <c r="AW577" s="307"/>
      <c r="AX577" s="307"/>
      <c r="AY577" s="307"/>
      <c r="AZ577" s="307"/>
      <c r="BA577" s="309"/>
      <c r="BB577" s="359"/>
      <c r="BC577" s="309"/>
      <c r="BD577" s="309"/>
      <c r="BE577" s="309"/>
      <c r="BF577" s="309"/>
      <c r="BG577" s="309"/>
      <c r="BH577" s="309"/>
      <c r="BI577" s="309"/>
      <c r="BJ577" s="309"/>
      <c r="BK577" s="309"/>
      <c r="BL577" s="309"/>
      <c r="BM577" s="309"/>
      <c r="BN577" s="309"/>
      <c r="BO577" s="309"/>
      <c r="BP577" s="309"/>
      <c r="BQ577" s="309"/>
      <c r="BR577" s="309"/>
      <c r="BS577" s="309"/>
      <c r="BT577" s="309"/>
      <c r="BU577" s="309"/>
      <c r="BV577" s="309"/>
      <c r="BW577" s="310"/>
      <c r="BX577" s="310"/>
      <c r="BY577" s="310"/>
      <c r="BZ577" s="310"/>
      <c r="CA577" s="310"/>
      <c r="CB577" s="310"/>
      <c r="CC577" s="310"/>
      <c r="CD577" s="310"/>
      <c r="CE577" s="310"/>
      <c r="CF577" s="310"/>
      <c r="CG577" s="310"/>
      <c r="CH577" s="310"/>
      <c r="CI577" s="310"/>
      <c r="CJ577" s="310"/>
      <c r="CK577" s="310"/>
      <c r="CL577" s="310"/>
      <c r="CM577" s="310"/>
      <c r="CN577" s="310"/>
      <c r="CO577" s="310"/>
      <c r="CP577" s="310"/>
      <c r="CQ577" s="310"/>
      <c r="CR577" s="310"/>
      <c r="CS577" s="310"/>
      <c r="CT577" s="310"/>
      <c r="CU577" s="310"/>
      <c r="CV577" s="310"/>
      <c r="CW577" s="310"/>
      <c r="CX577" s="310"/>
      <c r="CY577" s="310"/>
      <c r="CZ577" s="310"/>
    </row>
    <row r="578" s="314" customFormat="true" ht="25.15" customHeight="true" x14ac:dyDescent="0.2">
      <c r="C578" s="843" t="s">
        <v>251</v>
      </c>
      <c r="D578" s="844"/>
      <c r="E578" s="516">
        <v>-2.461203889267528E-3</v>
      </c>
      <c r="F578" s="496"/>
      <c r="G578" s="496"/>
      <c r="H578" s="843" t="s">
        <v>198</v>
      </c>
      <c r="I578" s="844"/>
      <c r="J578" s="517">
        <v>8.5044862831927318E-2</v>
      </c>
      <c r="K578" s="496"/>
      <c r="L578" s="496"/>
      <c r="M578" s="843" t="s">
        <v>256</v>
      </c>
      <c r="N578" s="844"/>
      <c r="O578" s="518">
        <v>7.9506338290137504E-3</v>
      </c>
      <c r="P578" s="496"/>
      <c r="Q578" s="496"/>
      <c r="W578" s="307"/>
      <c r="X578" s="307"/>
      <c r="Y578" s="307"/>
      <c r="Z578" s="307"/>
      <c r="AA578" s="307"/>
      <c r="AB578" s="307"/>
      <c r="AC578" s="307"/>
      <c r="AD578" s="307"/>
      <c r="AE578" s="307"/>
      <c r="AF578" s="307"/>
      <c r="AG578" s="307"/>
      <c r="AH578" s="307"/>
      <c r="AI578" s="307"/>
      <c r="AJ578" s="307"/>
      <c r="AK578" s="307"/>
      <c r="AL578" s="307"/>
      <c r="AM578" s="307"/>
      <c r="AN578" s="307"/>
      <c r="AO578" s="307"/>
      <c r="AP578" s="307"/>
      <c r="AQ578" s="307"/>
      <c r="AR578" s="307"/>
      <c r="AS578" s="307"/>
      <c r="AT578" s="307"/>
      <c r="AU578" s="307"/>
      <c r="AV578" s="307"/>
      <c r="AW578" s="307"/>
      <c r="AX578" s="307"/>
      <c r="AY578" s="307"/>
      <c r="AZ578" s="307"/>
      <c r="BA578" s="309"/>
      <c r="BB578" s="359"/>
      <c r="BC578" s="309"/>
      <c r="BD578" s="309"/>
      <c r="BE578" s="309"/>
      <c r="BF578" s="309"/>
      <c r="BG578" s="309"/>
      <c r="BH578" s="309"/>
      <c r="BI578" s="309"/>
      <c r="BJ578" s="309"/>
      <c r="BK578" s="309"/>
      <c r="BL578" s="309"/>
      <c r="BM578" s="309"/>
      <c r="BN578" s="309"/>
      <c r="BO578" s="309"/>
      <c r="BP578" s="309"/>
      <c r="BQ578" s="309"/>
      <c r="BR578" s="309"/>
      <c r="BS578" s="309"/>
      <c r="BT578" s="309"/>
      <c r="BU578" s="309"/>
      <c r="BV578" s="309"/>
      <c r="BW578" s="310"/>
      <c r="BX578" s="310"/>
      <c r="BY578" s="310"/>
      <c r="BZ578" s="310"/>
      <c r="CA578" s="310"/>
      <c r="CB578" s="310"/>
      <c r="CC578" s="310"/>
      <c r="CD578" s="310"/>
      <c r="CE578" s="310"/>
      <c r="CF578" s="310"/>
      <c r="CG578" s="310"/>
      <c r="CH578" s="310"/>
      <c r="CI578" s="310"/>
      <c r="CJ578" s="310"/>
      <c r="CK578" s="310"/>
      <c r="CL578" s="310"/>
      <c r="CM578" s="310"/>
      <c r="CN578" s="310"/>
      <c r="CO578" s="310"/>
      <c r="CP578" s="310"/>
      <c r="CQ578" s="310"/>
      <c r="CR578" s="310"/>
      <c r="CS578" s="310"/>
      <c r="CT578" s="310"/>
      <c r="CU578" s="310"/>
      <c r="CV578" s="310"/>
      <c r="CW578" s="310"/>
      <c r="CX578" s="310"/>
      <c r="CY578" s="310"/>
      <c r="CZ578" s="310"/>
    </row>
    <row r="579" s="314" customFormat="true" ht="25.15" customHeight="true" x14ac:dyDescent="0.2">
      <c r="C579" s="843" t="s">
        <v>226</v>
      </c>
      <c r="D579" s="844"/>
      <c r="E579" s="516">
        <v>-1.5581196265048338E-2</v>
      </c>
      <c r="F579" s="496"/>
      <c r="G579" s="496"/>
      <c r="H579" s="843" t="s">
        <v>203</v>
      </c>
      <c r="I579" s="844"/>
      <c r="J579" s="517">
        <v>-8.5346840673168875E-2</v>
      </c>
      <c r="K579" s="496"/>
      <c r="L579" s="496"/>
      <c r="M579" s="843" t="s">
        <v>257</v>
      </c>
      <c r="N579" s="844"/>
      <c r="O579" s="518">
        <v>-5.8422228579053394E-4</v>
      </c>
      <c r="P579" s="496"/>
      <c r="Q579" s="496"/>
      <c r="W579" s="307"/>
      <c r="X579" s="307"/>
      <c r="Y579" s="307"/>
      <c r="Z579" s="307"/>
      <c r="AA579" s="307"/>
      <c r="AB579" s="307"/>
      <c r="AC579" s="307"/>
      <c r="AD579" s="307"/>
      <c r="AE579" s="307"/>
      <c r="AF579" s="307"/>
      <c r="AG579" s="307"/>
      <c r="AH579" s="307"/>
      <c r="AI579" s="307"/>
      <c r="AJ579" s="307"/>
      <c r="AK579" s="307"/>
      <c r="AL579" s="307"/>
      <c r="AM579" s="307"/>
      <c r="AN579" s="307"/>
      <c r="AO579" s="307"/>
      <c r="AP579" s="307"/>
      <c r="AQ579" s="307"/>
      <c r="AR579" s="307"/>
      <c r="AS579" s="307"/>
      <c r="AT579" s="307"/>
      <c r="AU579" s="307"/>
      <c r="AV579" s="307"/>
      <c r="AW579" s="307"/>
      <c r="AX579" s="307"/>
      <c r="AY579" s="307"/>
      <c r="AZ579" s="307"/>
      <c r="BA579" s="309"/>
      <c r="BB579" s="359"/>
      <c r="BC579" s="309"/>
      <c r="BD579" s="309"/>
      <c r="BE579" s="309"/>
      <c r="BF579" s="309"/>
      <c r="BG579" s="309"/>
      <c r="BH579" s="309"/>
      <c r="BI579" s="309"/>
      <c r="BJ579" s="309"/>
      <c r="BK579" s="309"/>
      <c r="BL579" s="309"/>
      <c r="BM579" s="309"/>
      <c r="BN579" s="309"/>
      <c r="BO579" s="309"/>
      <c r="BP579" s="309"/>
      <c r="BQ579" s="309"/>
      <c r="BR579" s="309"/>
      <c r="BS579" s="309"/>
      <c r="BT579" s="309"/>
      <c r="BU579" s="309"/>
      <c r="BV579" s="309"/>
      <c r="BW579" s="310"/>
      <c r="BX579" s="310"/>
      <c r="BY579" s="310"/>
      <c r="BZ579" s="310"/>
      <c r="CA579" s="310"/>
      <c r="CB579" s="310"/>
      <c r="CC579" s="310"/>
      <c r="CD579" s="310"/>
      <c r="CE579" s="310"/>
      <c r="CF579" s="310"/>
      <c r="CG579" s="310"/>
      <c r="CH579" s="310"/>
      <c r="CI579" s="310"/>
      <c r="CJ579" s="310"/>
      <c r="CK579" s="310"/>
      <c r="CL579" s="310"/>
      <c r="CM579" s="310"/>
      <c r="CN579" s="310"/>
      <c r="CO579" s="310"/>
      <c r="CP579" s="310"/>
      <c r="CQ579" s="310"/>
      <c r="CR579" s="310"/>
      <c r="CS579" s="310"/>
      <c r="CT579" s="310"/>
      <c r="CU579" s="310"/>
      <c r="CV579" s="310"/>
      <c r="CW579" s="310"/>
      <c r="CX579" s="310"/>
      <c r="CY579" s="310"/>
      <c r="CZ579" s="310"/>
    </row>
    <row r="580" s="314" customFormat="true" ht="25.15" customHeight="true" x14ac:dyDescent="0.2">
      <c r="C580" s="843" t="s">
        <v>230</v>
      </c>
      <c r="D580" s="844"/>
      <c r="E580" s="516">
        <v>-1.3685472813004095E-2</v>
      </c>
      <c r="F580" s="496"/>
      <c r="G580" s="496"/>
      <c r="H580" s="843" t="s">
        <v>217</v>
      </c>
      <c r="I580" s="844"/>
      <c r="J580" s="517">
        <v>-3.3634743579439921E-2</v>
      </c>
      <c r="K580" s="496"/>
      <c r="L580" s="496"/>
      <c r="M580" s="843" t="s">
        <v>241</v>
      </c>
      <c r="N580" s="844"/>
      <c r="O580" s="518">
        <v>7.9158885976286508E-3</v>
      </c>
      <c r="P580" s="496"/>
      <c r="Q580" s="496"/>
      <c r="W580" s="307"/>
      <c r="X580" s="307"/>
      <c r="Y580" s="307"/>
      <c r="Z580" s="307"/>
      <c r="AA580" s="307"/>
      <c r="AB580" s="307"/>
      <c r="AC580" s="307"/>
      <c r="AD580" s="307"/>
      <c r="AE580" s="307"/>
      <c r="AF580" s="307"/>
      <c r="AG580" s="307"/>
      <c r="AH580" s="307"/>
      <c r="AI580" s="307"/>
      <c r="AJ580" s="307"/>
      <c r="AK580" s="307"/>
      <c r="AL580" s="307"/>
      <c r="AM580" s="307"/>
      <c r="AN580" s="307"/>
      <c r="AO580" s="307"/>
      <c r="AP580" s="307"/>
      <c r="AQ580" s="307"/>
      <c r="AR580" s="307"/>
      <c r="AS580" s="307"/>
      <c r="AT580" s="307"/>
      <c r="AU580" s="307"/>
      <c r="AV580" s="307"/>
      <c r="AW580" s="307"/>
      <c r="AX580" s="307"/>
      <c r="AY580" s="307"/>
      <c r="AZ580" s="307"/>
      <c r="BA580" s="309"/>
      <c r="BB580" s="359"/>
      <c r="BC580" s="309"/>
      <c r="BD580" s="309"/>
      <c r="BE580" s="309"/>
      <c r="BF580" s="309"/>
      <c r="BG580" s="309"/>
      <c r="BH580" s="309"/>
      <c r="BI580" s="309"/>
      <c r="BJ580" s="309"/>
      <c r="BK580" s="309"/>
      <c r="BL580" s="309"/>
      <c r="BM580" s="309"/>
      <c r="BN580" s="309"/>
      <c r="BO580" s="309"/>
      <c r="BP580" s="309"/>
      <c r="BQ580" s="309"/>
      <c r="BR580" s="309"/>
      <c r="BS580" s="309"/>
      <c r="BT580" s="309"/>
      <c r="BU580" s="309"/>
      <c r="BV580" s="309"/>
      <c r="BW580" s="310"/>
      <c r="BX580" s="310"/>
      <c r="BY580" s="310"/>
      <c r="BZ580" s="310"/>
      <c r="CA580" s="310"/>
      <c r="CB580" s="310"/>
      <c r="CC580" s="310"/>
      <c r="CD580" s="310"/>
      <c r="CE580" s="310"/>
      <c r="CF580" s="310"/>
      <c r="CG580" s="310"/>
      <c r="CH580" s="310"/>
      <c r="CI580" s="310"/>
      <c r="CJ580" s="310"/>
      <c r="CK580" s="310"/>
      <c r="CL580" s="310"/>
      <c r="CM580" s="310"/>
      <c r="CN580" s="310"/>
      <c r="CO580" s="310"/>
      <c r="CP580" s="310"/>
      <c r="CQ580" s="310"/>
      <c r="CR580" s="310"/>
      <c r="CS580" s="310"/>
      <c r="CT580" s="310"/>
      <c r="CU580" s="310"/>
      <c r="CV580" s="310"/>
      <c r="CW580" s="310"/>
      <c r="CX580" s="310"/>
      <c r="CY580" s="310"/>
      <c r="CZ580" s="310"/>
    </row>
    <row r="581" s="314" customFormat="true" ht="25.15" customHeight="true" x14ac:dyDescent="0.2">
      <c r="C581" s="843" t="s">
        <v>223</v>
      </c>
      <c r="D581" s="844"/>
      <c r="E581" s="516">
        <v>2.4596801315634326E-2</v>
      </c>
      <c r="F581" s="496"/>
      <c r="G581" s="496"/>
      <c r="H581" s="843" t="s">
        <v>237</v>
      </c>
      <c r="I581" s="844"/>
      <c r="J581" s="517">
        <v>-6.1581142385873453E-3</v>
      </c>
      <c r="K581" s="496"/>
      <c r="L581" s="496"/>
      <c r="M581" s="843" t="s">
        <v>234</v>
      </c>
      <c r="N581" s="844"/>
      <c r="O581" s="518">
        <v>2.2199043917609705E-2</v>
      </c>
      <c r="P581" s="496"/>
      <c r="Q581" s="496"/>
      <c r="W581" s="307"/>
      <c r="X581" s="307"/>
      <c r="Y581" s="307"/>
      <c r="Z581" s="307"/>
      <c r="AA581" s="307"/>
      <c r="AB581" s="307"/>
      <c r="AC581" s="307"/>
      <c r="AD581" s="307"/>
      <c r="AE581" s="307"/>
      <c r="AF581" s="307"/>
      <c r="AG581" s="307"/>
      <c r="AH581" s="307"/>
      <c r="AI581" s="307"/>
      <c r="AJ581" s="307"/>
      <c r="AK581" s="307"/>
      <c r="AL581" s="307"/>
      <c r="AM581" s="307"/>
      <c r="AN581" s="307"/>
      <c r="AO581" s="307"/>
      <c r="AP581" s="307"/>
      <c r="AQ581" s="307"/>
      <c r="AR581" s="307"/>
      <c r="AS581" s="307"/>
      <c r="AT581" s="307"/>
      <c r="AU581" s="307"/>
      <c r="AV581" s="307"/>
      <c r="AW581" s="307"/>
      <c r="AX581" s="307"/>
      <c r="AY581" s="307"/>
      <c r="AZ581" s="307"/>
      <c r="BA581" s="309"/>
      <c r="BB581" s="359"/>
      <c r="BC581" s="309"/>
      <c r="BD581" s="309"/>
      <c r="BE581" s="309"/>
      <c r="BF581" s="309"/>
      <c r="BG581" s="309"/>
      <c r="BH581" s="309"/>
      <c r="BI581" s="309"/>
      <c r="BJ581" s="309"/>
      <c r="BK581" s="309"/>
      <c r="BL581" s="309"/>
      <c r="BM581" s="309"/>
      <c r="BN581" s="309"/>
      <c r="BO581" s="309"/>
      <c r="BP581" s="309"/>
      <c r="BQ581" s="309"/>
      <c r="BR581" s="309"/>
      <c r="BS581" s="309"/>
      <c r="BT581" s="309"/>
      <c r="BU581" s="309"/>
      <c r="BV581" s="309"/>
      <c r="BW581" s="310"/>
      <c r="BX581" s="310"/>
      <c r="BY581" s="310"/>
      <c r="BZ581" s="310"/>
      <c r="CA581" s="310"/>
      <c r="CB581" s="310"/>
      <c r="CC581" s="310"/>
      <c r="CD581" s="310"/>
      <c r="CE581" s="310"/>
      <c r="CF581" s="310"/>
      <c r="CG581" s="310"/>
      <c r="CH581" s="310"/>
      <c r="CI581" s="310"/>
      <c r="CJ581" s="310"/>
      <c r="CK581" s="310"/>
      <c r="CL581" s="310"/>
      <c r="CM581" s="310"/>
      <c r="CN581" s="310"/>
      <c r="CO581" s="310"/>
      <c r="CP581" s="310"/>
      <c r="CQ581" s="310"/>
      <c r="CR581" s="310"/>
      <c r="CS581" s="310"/>
      <c r="CT581" s="310"/>
      <c r="CU581" s="310"/>
      <c r="CV581" s="310"/>
      <c r="CW581" s="310"/>
      <c r="CX581" s="310"/>
      <c r="CY581" s="310"/>
      <c r="CZ581" s="310"/>
    </row>
    <row r="582" s="314" customFormat="true" ht="25.15" customHeight="true" x14ac:dyDescent="0.2">
      <c r="C582" s="843" t="s">
        <v>220</v>
      </c>
      <c r="D582" s="844"/>
      <c r="E582" s="516">
        <v>2.698282718305578E-2</v>
      </c>
      <c r="F582" s="496"/>
      <c r="G582" s="496"/>
      <c r="H582" s="843" t="s">
        <v>193</v>
      </c>
      <c r="I582" s="844"/>
      <c r="J582" s="517">
        <v>-9.9609841839224375E-2</v>
      </c>
      <c r="K582" s="496"/>
      <c r="L582" s="496"/>
      <c r="M582" s="843" t="s">
        <v>247</v>
      </c>
      <c r="N582" s="844"/>
      <c r="O582" s="518">
        <v>-1.2831525730280414E-2</v>
      </c>
      <c r="P582" s="496"/>
      <c r="Q582" s="496"/>
      <c r="W582" s="307"/>
      <c r="X582" s="307"/>
      <c r="Y582" s="307"/>
      <c r="Z582" s="307"/>
      <c r="AA582" s="307"/>
      <c r="AB582" s="307"/>
      <c r="AC582" s="307"/>
      <c r="AD582" s="307"/>
      <c r="AE582" s="307"/>
      <c r="AF582" s="307"/>
      <c r="AG582" s="307"/>
      <c r="AH582" s="307"/>
      <c r="AI582" s="307"/>
      <c r="AJ582" s="307"/>
      <c r="AK582" s="307"/>
      <c r="AL582" s="307"/>
      <c r="AM582" s="307"/>
      <c r="AN582" s="307"/>
      <c r="AO582" s="307"/>
      <c r="AP582" s="307"/>
      <c r="AQ582" s="307"/>
      <c r="AR582" s="307"/>
      <c r="AS582" s="307"/>
      <c r="AT582" s="307"/>
      <c r="AU582" s="307"/>
      <c r="AV582" s="307"/>
      <c r="AW582" s="307"/>
      <c r="AX582" s="307"/>
      <c r="AY582" s="307"/>
      <c r="AZ582" s="307"/>
      <c r="BA582" s="309"/>
      <c r="BB582" s="359"/>
      <c r="BC582" s="309"/>
      <c r="BD582" s="309"/>
      <c r="BE582" s="309"/>
      <c r="BF582" s="309"/>
      <c r="BG582" s="309"/>
      <c r="BH582" s="309"/>
      <c r="BI582" s="309"/>
      <c r="BJ582" s="309"/>
      <c r="BK582" s="309"/>
      <c r="BL582" s="309"/>
      <c r="BM582" s="309"/>
      <c r="BN582" s="309"/>
      <c r="BO582" s="309"/>
      <c r="BP582" s="309"/>
      <c r="BQ582" s="309"/>
      <c r="BR582" s="309"/>
      <c r="BS582" s="309"/>
      <c r="BT582" s="309"/>
      <c r="BU582" s="309"/>
      <c r="BV582" s="309"/>
      <c r="BW582" s="310"/>
      <c r="BX582" s="310"/>
      <c r="BY582" s="310"/>
      <c r="BZ582" s="310"/>
      <c r="CA582" s="310"/>
      <c r="CB582" s="310"/>
      <c r="CC582" s="310"/>
      <c r="CD582" s="310"/>
      <c r="CE582" s="310"/>
      <c r="CF582" s="310"/>
      <c r="CG582" s="310"/>
      <c r="CH582" s="310"/>
      <c r="CI582" s="310"/>
      <c r="CJ582" s="310"/>
      <c r="CK582" s="310"/>
      <c r="CL582" s="310"/>
      <c r="CM582" s="310"/>
      <c r="CN582" s="310"/>
      <c r="CO582" s="310"/>
      <c r="CP582" s="310"/>
      <c r="CQ582" s="310"/>
      <c r="CR582" s="310"/>
      <c r="CS582" s="310"/>
      <c r="CT582" s="310"/>
      <c r="CU582" s="310"/>
      <c r="CV582" s="310"/>
      <c r="CW582" s="310"/>
      <c r="CX582" s="310"/>
      <c r="CY582" s="310"/>
      <c r="CZ582" s="310"/>
    </row>
    <row r="583" s="314" customFormat="true" ht="25.15" customHeight="true" x14ac:dyDescent="0.2">
      <c r="C583" s="843" t="s">
        <v>209</v>
      </c>
      <c r="D583" s="844"/>
      <c r="E583" s="516">
        <v>5.364677731757389E-2</v>
      </c>
      <c r="F583" s="496"/>
      <c r="G583" s="496"/>
      <c r="H583" s="843" t="s">
        <v>195</v>
      </c>
      <c r="I583" s="844"/>
      <c r="J583" s="517">
        <v>1.3341169561492409E-3</v>
      </c>
      <c r="K583" s="496"/>
      <c r="L583" s="496"/>
      <c r="M583" s="843" t="s">
        <v>248</v>
      </c>
      <c r="N583" s="844"/>
      <c r="O583" s="518">
        <v>-9.1639385924775496E-3</v>
      </c>
      <c r="P583" s="496"/>
      <c r="Q583" s="496"/>
      <c r="W583" s="307"/>
      <c r="X583" s="307"/>
      <c r="Y583" s="307"/>
      <c r="Z583" s="307"/>
      <c r="AA583" s="307"/>
      <c r="AB583" s="307"/>
      <c r="AC583" s="307"/>
      <c r="AD583" s="307"/>
      <c r="AE583" s="307"/>
      <c r="AF583" s="307"/>
      <c r="AG583" s="307"/>
      <c r="AH583" s="307"/>
      <c r="AI583" s="307"/>
      <c r="AJ583" s="307"/>
      <c r="AK583" s="307"/>
      <c r="AL583" s="307"/>
      <c r="AM583" s="307"/>
      <c r="AN583" s="307"/>
      <c r="AO583" s="307"/>
      <c r="AP583" s="307"/>
      <c r="AQ583" s="307"/>
      <c r="AR583" s="307"/>
      <c r="AS583" s="307"/>
      <c r="AT583" s="307"/>
      <c r="AU583" s="307"/>
      <c r="AV583" s="307"/>
      <c r="AW583" s="307"/>
      <c r="AX583" s="307"/>
      <c r="AY583" s="307"/>
      <c r="AZ583" s="307"/>
      <c r="BA583" s="309"/>
      <c r="BB583" s="359"/>
      <c r="BC583" s="309"/>
      <c r="BD583" s="309"/>
      <c r="BE583" s="309"/>
      <c r="BF583" s="309"/>
      <c r="BG583" s="309"/>
      <c r="BH583" s="309"/>
      <c r="BI583" s="309"/>
      <c r="BJ583" s="309"/>
      <c r="BK583" s="309"/>
      <c r="BL583" s="309"/>
      <c r="BM583" s="309"/>
      <c r="BN583" s="309"/>
      <c r="BO583" s="309"/>
      <c r="BP583" s="309"/>
      <c r="BQ583" s="309"/>
      <c r="BR583" s="309"/>
      <c r="BS583" s="309"/>
      <c r="BT583" s="309"/>
      <c r="BU583" s="309"/>
      <c r="BV583" s="309"/>
      <c r="BW583" s="310"/>
      <c r="BX583" s="310"/>
      <c r="BY583" s="310"/>
      <c r="BZ583" s="310"/>
      <c r="CA583" s="310"/>
      <c r="CB583" s="310"/>
      <c r="CC583" s="310"/>
      <c r="CD583" s="310"/>
      <c r="CE583" s="310"/>
      <c r="CF583" s="310"/>
      <c r="CG583" s="310"/>
      <c r="CH583" s="310"/>
      <c r="CI583" s="310"/>
      <c r="CJ583" s="310"/>
      <c r="CK583" s="310"/>
      <c r="CL583" s="310"/>
      <c r="CM583" s="310"/>
      <c r="CN583" s="310"/>
      <c r="CO583" s="310"/>
      <c r="CP583" s="310"/>
      <c r="CQ583" s="310"/>
      <c r="CR583" s="310"/>
      <c r="CS583" s="310"/>
      <c r="CT583" s="310"/>
      <c r="CU583" s="310"/>
      <c r="CV583" s="310"/>
      <c r="CW583" s="310"/>
      <c r="CX583" s="310"/>
      <c r="CY583" s="310"/>
      <c r="CZ583" s="310"/>
    </row>
    <row r="584" s="314" customFormat="true" ht="25.15" customHeight="true" x14ac:dyDescent="0.2">
      <c r="C584" s="843" t="s">
        <v>225</v>
      </c>
      <c r="D584" s="844"/>
      <c r="E584" s="516">
        <v>2.4096712569974775E-2</v>
      </c>
      <c r="F584" s="496"/>
      <c r="G584" s="496"/>
      <c r="H584" s="843" t="s">
        <v>195</v>
      </c>
      <c r="I584" s="844"/>
      <c r="J584" s="517">
        <v>9.1983619796878899E-2</v>
      </c>
      <c r="K584" s="496"/>
      <c r="L584" s="496"/>
      <c r="M584" s="843" t="s">
        <v>235</v>
      </c>
      <c r="N584" s="844"/>
      <c r="O584" s="518">
        <v>-1.7915602085883414E-2</v>
      </c>
      <c r="P584" s="496"/>
      <c r="Q584" s="496"/>
      <c r="W584" s="307"/>
      <c r="X584" s="307"/>
      <c r="Y584" s="307"/>
      <c r="Z584" s="307"/>
      <c r="AA584" s="307"/>
      <c r="AB584" s="307"/>
      <c r="AC584" s="307"/>
      <c r="AD584" s="307"/>
      <c r="AE584" s="307"/>
      <c r="AF584" s="307"/>
      <c r="AG584" s="307"/>
      <c r="AH584" s="307"/>
      <c r="AI584" s="307"/>
      <c r="AJ584" s="307"/>
      <c r="AK584" s="307"/>
      <c r="AL584" s="307"/>
      <c r="AM584" s="307"/>
      <c r="AN584" s="307"/>
      <c r="AO584" s="307"/>
      <c r="AP584" s="307"/>
      <c r="AQ584" s="307"/>
      <c r="AR584" s="307"/>
      <c r="AS584" s="307"/>
      <c r="AT584" s="307"/>
      <c r="AU584" s="307"/>
      <c r="AV584" s="307"/>
      <c r="AW584" s="307"/>
      <c r="AX584" s="307"/>
      <c r="AY584" s="307"/>
      <c r="AZ584" s="307"/>
      <c r="BA584" s="309"/>
      <c r="BB584" s="359"/>
      <c r="BC584" s="309"/>
      <c r="BD584" s="309"/>
      <c r="BE584" s="309"/>
      <c r="BF584" s="309"/>
      <c r="BG584" s="309"/>
      <c r="BH584" s="309"/>
      <c r="BI584" s="309"/>
      <c r="BJ584" s="309"/>
      <c r="BK584" s="309"/>
      <c r="BL584" s="309"/>
      <c r="BM584" s="309"/>
      <c r="BN584" s="309"/>
      <c r="BO584" s="309"/>
      <c r="BP584" s="309"/>
      <c r="BQ584" s="309"/>
      <c r="BR584" s="309"/>
      <c r="BS584" s="309"/>
      <c r="BT584" s="309"/>
      <c r="BU584" s="309"/>
      <c r="BV584" s="309"/>
      <c r="BW584" s="310"/>
      <c r="BX584" s="310"/>
      <c r="BY584" s="310"/>
      <c r="BZ584" s="310"/>
      <c r="CA584" s="310"/>
      <c r="CB584" s="310"/>
      <c r="CC584" s="310"/>
      <c r="CD584" s="310"/>
      <c r="CE584" s="310"/>
      <c r="CF584" s="310"/>
      <c r="CG584" s="310"/>
      <c r="CH584" s="310"/>
      <c r="CI584" s="310"/>
      <c r="CJ584" s="310"/>
      <c r="CK584" s="310"/>
      <c r="CL584" s="310"/>
      <c r="CM584" s="310"/>
      <c r="CN584" s="310"/>
      <c r="CO584" s="310"/>
      <c r="CP584" s="310"/>
      <c r="CQ584" s="310"/>
      <c r="CR584" s="310"/>
      <c r="CS584" s="310"/>
      <c r="CT584" s="310"/>
      <c r="CU584" s="310"/>
      <c r="CV584" s="310"/>
      <c r="CW584" s="310"/>
      <c r="CX584" s="310"/>
      <c r="CY584" s="310"/>
      <c r="CZ584" s="310"/>
    </row>
    <row r="585" s="314" customFormat="true" ht="25.15" customHeight="true" x14ac:dyDescent="0.2">
      <c r="C585" s="843" t="s">
        <v>227</v>
      </c>
      <c r="D585" s="844"/>
      <c r="E585" s="516">
        <v>1.7121687396925975E-2</v>
      </c>
      <c r="F585" s="496"/>
      <c r="G585" s="496"/>
      <c r="H585" s="843" t="s">
        <v>221</v>
      </c>
      <c r="I585" s="844"/>
      <c r="J585" s="517">
        <v>2.943907579612037E-2</v>
      </c>
      <c r="K585" s="496"/>
      <c r="L585" s="496"/>
      <c r="M585" s="843" t="s">
        <v>224</v>
      </c>
      <c r="N585" s="844"/>
      <c r="O585" s="518">
        <v>-2.2639415038567725E-2</v>
      </c>
      <c r="P585" s="496"/>
      <c r="Q585" s="496"/>
      <c r="W585" s="307"/>
      <c r="X585" s="307"/>
      <c r="Y585" s="307"/>
      <c r="Z585" s="307"/>
      <c r="AA585" s="307"/>
      <c r="AB585" s="307"/>
      <c r="AC585" s="307"/>
      <c r="AD585" s="307"/>
      <c r="AE585" s="307"/>
      <c r="AF585" s="307"/>
      <c r="AG585" s="307"/>
      <c r="AH585" s="307"/>
      <c r="AI585" s="307"/>
      <c r="AJ585" s="307"/>
      <c r="AK585" s="307"/>
      <c r="AL585" s="307"/>
      <c r="AM585" s="307"/>
      <c r="AN585" s="307"/>
      <c r="AO585" s="307"/>
      <c r="AP585" s="307"/>
      <c r="AQ585" s="307"/>
      <c r="AR585" s="307"/>
      <c r="AS585" s="307"/>
      <c r="AT585" s="307"/>
      <c r="AU585" s="307"/>
      <c r="AV585" s="307"/>
      <c r="AW585" s="307"/>
      <c r="AX585" s="307"/>
      <c r="AY585" s="307"/>
      <c r="AZ585" s="307"/>
      <c r="BA585" s="309"/>
      <c r="BB585" s="359"/>
      <c r="BC585" s="309"/>
      <c r="BD585" s="309"/>
      <c r="BE585" s="309"/>
      <c r="BF585" s="309"/>
      <c r="BG585" s="309"/>
      <c r="BH585" s="309"/>
      <c r="BI585" s="309"/>
      <c r="BJ585" s="309"/>
      <c r="BK585" s="309"/>
      <c r="BL585" s="309"/>
      <c r="BM585" s="309"/>
      <c r="BN585" s="309"/>
      <c r="BO585" s="309"/>
      <c r="BP585" s="309"/>
      <c r="BQ585" s="309"/>
      <c r="BR585" s="309"/>
      <c r="BS585" s="309"/>
      <c r="BT585" s="309"/>
      <c r="BU585" s="309"/>
      <c r="BV585" s="309"/>
      <c r="BW585" s="310"/>
      <c r="BX585" s="310"/>
      <c r="BY585" s="310"/>
      <c r="BZ585" s="310"/>
      <c r="CA585" s="310"/>
      <c r="CB585" s="310"/>
      <c r="CC585" s="310"/>
      <c r="CD585" s="310"/>
      <c r="CE585" s="310"/>
      <c r="CF585" s="310"/>
      <c r="CG585" s="310"/>
      <c r="CH585" s="310"/>
      <c r="CI585" s="310"/>
      <c r="CJ585" s="310"/>
      <c r="CK585" s="310"/>
      <c r="CL585" s="310"/>
      <c r="CM585" s="310"/>
      <c r="CN585" s="310"/>
      <c r="CO585" s="310"/>
      <c r="CP585" s="310"/>
      <c r="CQ585" s="310"/>
      <c r="CR585" s="310"/>
      <c r="CS585" s="310"/>
      <c r="CT585" s="310"/>
      <c r="CU585" s="310"/>
      <c r="CV585" s="310"/>
      <c r="CW585" s="310"/>
      <c r="CX585" s="310"/>
      <c r="CY585" s="310"/>
      <c r="CZ585" s="310"/>
    </row>
    <row r="586" s="314" customFormat="true" ht="25.15" customHeight="true" x14ac:dyDescent="0.2">
      <c r="C586" s="843" t="s">
        <v>262</v>
      </c>
      <c r="D586" s="844"/>
      <c r="E586" s="516">
        <v>-5.8221302968629047E-4</v>
      </c>
      <c r="F586" s="496"/>
      <c r="G586" s="496"/>
      <c r="H586" s="843" t="s">
        <v>202</v>
      </c>
      <c r="I586" s="844"/>
      <c r="J586" s="517">
        <v>-4.7725685341728517E-2</v>
      </c>
      <c r="K586" s="496"/>
      <c r="L586" s="496"/>
      <c r="M586" s="843" t="s">
        <v>258</v>
      </c>
      <c r="N586" s="844"/>
      <c r="O586" s="518">
        <v>5.718217028907885E-3</v>
      </c>
      <c r="P586" s="496"/>
      <c r="Q586" s="496"/>
      <c r="W586" s="307"/>
      <c r="X586" s="307"/>
      <c r="Y586" s="307"/>
      <c r="Z586" s="307"/>
      <c r="AA586" s="307"/>
      <c r="AB586" s="307"/>
      <c r="AC586" s="307"/>
      <c r="AD586" s="307"/>
      <c r="AE586" s="307"/>
      <c r="AF586" s="307"/>
      <c r="AG586" s="307"/>
      <c r="AH586" s="307"/>
      <c r="AI586" s="307"/>
      <c r="AJ586" s="307"/>
      <c r="AK586" s="307"/>
      <c r="AL586" s="307"/>
      <c r="AM586" s="307"/>
      <c r="AN586" s="307"/>
      <c r="AO586" s="307"/>
      <c r="AP586" s="307"/>
      <c r="AQ586" s="307"/>
      <c r="AR586" s="307"/>
      <c r="AS586" s="307"/>
      <c r="AT586" s="307"/>
      <c r="AU586" s="307"/>
      <c r="AV586" s="307"/>
      <c r="AW586" s="307"/>
      <c r="AX586" s="307"/>
      <c r="AY586" s="307"/>
      <c r="AZ586" s="307"/>
      <c r="BA586" s="309"/>
      <c r="BB586" s="359"/>
      <c r="BC586" s="309"/>
      <c r="BD586" s="309"/>
      <c r="BE586" s="309"/>
      <c r="BF586" s="309"/>
      <c r="BG586" s="309"/>
      <c r="BH586" s="309"/>
      <c r="BI586" s="309"/>
      <c r="BJ586" s="309"/>
      <c r="BK586" s="309"/>
      <c r="BL586" s="309"/>
      <c r="BM586" s="309"/>
      <c r="BN586" s="309"/>
      <c r="BO586" s="309"/>
      <c r="BP586" s="309"/>
      <c r="BQ586" s="309"/>
      <c r="BR586" s="309"/>
      <c r="BS586" s="309"/>
      <c r="BT586" s="309"/>
      <c r="BU586" s="309"/>
      <c r="BV586" s="309"/>
      <c r="BW586" s="310"/>
      <c r="BX586" s="310"/>
      <c r="BY586" s="310"/>
      <c r="BZ586" s="310"/>
      <c r="CA586" s="310"/>
      <c r="CB586" s="310"/>
      <c r="CC586" s="310"/>
      <c r="CD586" s="310"/>
      <c r="CE586" s="310"/>
      <c r="CF586" s="310"/>
      <c r="CG586" s="310"/>
      <c r="CH586" s="310"/>
      <c r="CI586" s="310"/>
      <c r="CJ586" s="310"/>
      <c r="CK586" s="310"/>
      <c r="CL586" s="310"/>
      <c r="CM586" s="310"/>
      <c r="CN586" s="310"/>
      <c r="CO586" s="310"/>
      <c r="CP586" s="310"/>
      <c r="CQ586" s="310"/>
      <c r="CR586" s="310"/>
      <c r="CS586" s="310"/>
      <c r="CT586" s="310"/>
      <c r="CU586" s="310"/>
      <c r="CV586" s="310"/>
      <c r="CW586" s="310"/>
      <c r="CX586" s="310"/>
      <c r="CY586" s="310"/>
      <c r="CZ586" s="310"/>
    </row>
    <row r="587" s="314" customFormat="true" ht="25.15" customHeight="true" x14ac:dyDescent="0.2">
      <c r="C587" s="843" t="s">
        <v>228</v>
      </c>
      <c r="D587" s="844"/>
      <c r="E587" s="516">
        <v>1.8451661801932487E-2</v>
      </c>
      <c r="F587" s="496"/>
      <c r="G587" s="496"/>
      <c r="H587" s="843" t="s">
        <v>205</v>
      </c>
      <c r="I587" s="844"/>
      <c r="J587" s="517">
        <v>1.7056313936126763E-2</v>
      </c>
      <c r="K587" s="496"/>
      <c r="L587" s="496"/>
      <c r="M587" s="843" t="s">
        <v>212</v>
      </c>
      <c r="N587" s="844"/>
      <c r="O587" s="518">
        <v>-2.1756554173567564E-2</v>
      </c>
      <c r="P587" s="496"/>
      <c r="Q587" s="496"/>
      <c r="W587" s="307"/>
      <c r="X587" s="307"/>
      <c r="Y587" s="307"/>
      <c r="Z587" s="307"/>
      <c r="AA587" s="307"/>
      <c r="AB587" s="307"/>
      <c r="AC587" s="307"/>
      <c r="AD587" s="307"/>
      <c r="AE587" s="307"/>
      <c r="AF587" s="307"/>
      <c r="AG587" s="307"/>
      <c r="AH587" s="307"/>
      <c r="AI587" s="307"/>
      <c r="AJ587" s="307"/>
      <c r="AK587" s="307"/>
      <c r="AL587" s="307"/>
      <c r="AM587" s="307"/>
      <c r="AN587" s="307"/>
      <c r="AO587" s="307"/>
      <c r="AP587" s="307"/>
      <c r="AQ587" s="307"/>
      <c r="AR587" s="307"/>
      <c r="AS587" s="307"/>
      <c r="AT587" s="307"/>
      <c r="AU587" s="307"/>
      <c r="AV587" s="307"/>
      <c r="AW587" s="307"/>
      <c r="AX587" s="307"/>
      <c r="AY587" s="307"/>
      <c r="AZ587" s="307"/>
      <c r="BA587" s="309"/>
      <c r="BB587" s="359"/>
      <c r="BC587" s="309"/>
      <c r="BD587" s="309"/>
      <c r="BE587" s="309"/>
      <c r="BF587" s="309"/>
      <c r="BG587" s="309"/>
      <c r="BH587" s="309"/>
      <c r="BI587" s="309"/>
      <c r="BJ587" s="309"/>
      <c r="BK587" s="309"/>
      <c r="BL587" s="309"/>
      <c r="BM587" s="309"/>
      <c r="BN587" s="309"/>
      <c r="BO587" s="309"/>
      <c r="BP587" s="309"/>
      <c r="BQ587" s="309"/>
      <c r="BR587" s="309"/>
      <c r="BS587" s="309"/>
      <c r="BT587" s="309"/>
      <c r="BU587" s="309"/>
      <c r="BV587" s="309"/>
      <c r="BW587" s="310"/>
      <c r="BX587" s="310"/>
      <c r="BY587" s="310"/>
      <c r="BZ587" s="310"/>
      <c r="CA587" s="310"/>
      <c r="CB587" s="310"/>
      <c r="CC587" s="310"/>
      <c r="CD587" s="310"/>
      <c r="CE587" s="310"/>
      <c r="CF587" s="310"/>
      <c r="CG587" s="310"/>
      <c r="CH587" s="310"/>
      <c r="CI587" s="310"/>
      <c r="CJ587" s="310"/>
      <c r="CK587" s="310"/>
      <c r="CL587" s="310"/>
      <c r="CM587" s="310"/>
      <c r="CN587" s="310"/>
      <c r="CO587" s="310"/>
      <c r="CP587" s="310"/>
      <c r="CQ587" s="310"/>
      <c r="CR587" s="310"/>
      <c r="CS587" s="310"/>
      <c r="CT587" s="310"/>
      <c r="CU587" s="310"/>
      <c r="CV587" s="310"/>
      <c r="CW587" s="310"/>
      <c r="CX587" s="310"/>
      <c r="CY587" s="310"/>
      <c r="CZ587" s="310"/>
    </row>
    <row r="588" s="314" customFormat="true" ht="25.15" customHeight="true" x14ac:dyDescent="0.2">
      <c r="C588" s="843" t="s">
        <v>246</v>
      </c>
      <c r="D588" s="844"/>
      <c r="E588" s="516">
        <v>3.9967902670251876E-3</v>
      </c>
      <c r="F588" s="496"/>
      <c r="G588" s="496"/>
      <c r="H588" s="843" t="s">
        <v>206</v>
      </c>
      <c r="I588" s="844"/>
      <c r="J588" s="517">
        <v>1.9791881123362387E-2</v>
      </c>
      <c r="K588" s="496"/>
      <c r="L588" s="496"/>
      <c r="M588" s="843" t="s">
        <v>261</v>
      </c>
      <c r="N588" s="844"/>
      <c r="O588" s="518">
        <v>-2.1767445906760679E-3</v>
      </c>
      <c r="P588" s="496"/>
      <c r="Q588" s="496"/>
      <c r="W588" s="307"/>
      <c r="X588" s="307"/>
      <c r="Y588" s="307"/>
      <c r="Z588" s="307"/>
      <c r="AA588" s="307"/>
      <c r="AB588" s="307"/>
      <c r="AC588" s="307"/>
      <c r="AD588" s="307"/>
      <c r="AE588" s="307"/>
      <c r="AF588" s="307"/>
      <c r="AG588" s="307"/>
      <c r="AH588" s="307"/>
      <c r="AI588" s="307"/>
      <c r="AJ588" s="307"/>
      <c r="AK588" s="307"/>
      <c r="AL588" s="307"/>
      <c r="AM588" s="307"/>
      <c r="AN588" s="307"/>
      <c r="AO588" s="307"/>
      <c r="AP588" s="307"/>
      <c r="AQ588" s="307"/>
      <c r="AR588" s="307"/>
      <c r="AS588" s="307"/>
      <c r="AT588" s="307"/>
      <c r="AU588" s="307"/>
      <c r="AV588" s="307"/>
      <c r="AW588" s="307"/>
      <c r="AX588" s="307"/>
      <c r="AY588" s="307"/>
      <c r="AZ588" s="307"/>
      <c r="BA588" s="309"/>
      <c r="BB588" s="359"/>
      <c r="BC588" s="309"/>
      <c r="BD588" s="309"/>
      <c r="BE588" s="309"/>
      <c r="BF588" s="309"/>
      <c r="BG588" s="309"/>
      <c r="BH588" s="309"/>
      <c r="BI588" s="309"/>
      <c r="BJ588" s="309"/>
      <c r="BK588" s="309"/>
      <c r="BL588" s="309"/>
      <c r="BM588" s="309"/>
      <c r="BN588" s="309"/>
      <c r="BO588" s="309"/>
      <c r="BP588" s="309"/>
      <c r="BQ588" s="309"/>
      <c r="BR588" s="309"/>
      <c r="BS588" s="309"/>
      <c r="BT588" s="309"/>
      <c r="BU588" s="309"/>
      <c r="BV588" s="309"/>
      <c r="BW588" s="310"/>
      <c r="BX588" s="310"/>
      <c r="BY588" s="310"/>
      <c r="BZ588" s="310"/>
      <c r="CA588" s="310"/>
      <c r="CB588" s="310"/>
      <c r="CC588" s="310"/>
      <c r="CD588" s="310"/>
      <c r="CE588" s="310"/>
      <c r="CF588" s="310"/>
      <c r="CG588" s="310"/>
      <c r="CH588" s="310"/>
      <c r="CI588" s="310"/>
      <c r="CJ588" s="310"/>
      <c r="CK588" s="310"/>
      <c r="CL588" s="310"/>
      <c r="CM588" s="310"/>
      <c r="CN588" s="310"/>
      <c r="CO588" s="310"/>
      <c r="CP588" s="310"/>
      <c r="CQ588" s="310"/>
      <c r="CR588" s="310"/>
      <c r="CS588" s="310"/>
      <c r="CT588" s="310"/>
      <c r="CU588" s="310"/>
      <c r="CV588" s="310"/>
      <c r="CW588" s="310"/>
      <c r="CX588" s="310"/>
      <c r="CY588" s="310"/>
      <c r="CZ588" s="310"/>
    </row>
    <row r="589" s="314" customFormat="true" ht="25.15" customHeight="true" x14ac:dyDescent="0.2">
      <c r="C589" s="843" t="s">
        <v>238</v>
      </c>
      <c r="D589" s="844"/>
      <c r="E589" s="516">
        <v>1.0410572827616919E-2</v>
      </c>
      <c r="F589" s="496"/>
      <c r="G589" s="496"/>
      <c r="H589" s="843" t="s">
        <v>196</v>
      </c>
      <c r="I589" s="844"/>
      <c r="J589" s="517">
        <v>0.10225945263502573</v>
      </c>
      <c r="K589" s="496"/>
      <c r="L589" s="496"/>
      <c r="M589" s="843" t="s">
        <v>251</v>
      </c>
      <c r="N589" s="844"/>
      <c r="O589" s="518">
        <v>-2.2848042047552758E-3</v>
      </c>
      <c r="P589" s="496"/>
      <c r="Q589" s="496"/>
      <c r="W589" s="307"/>
      <c r="X589" s="307"/>
      <c r="Y589" s="307"/>
      <c r="Z589" s="307"/>
      <c r="AA589" s="307"/>
      <c r="AB589" s="307"/>
      <c r="AC589" s="307"/>
      <c r="AD589" s="307"/>
      <c r="AE589" s="307"/>
      <c r="AF589" s="307"/>
      <c r="AG589" s="307"/>
      <c r="AH589" s="307"/>
      <c r="AI589" s="307"/>
      <c r="AJ589" s="307"/>
      <c r="AK589" s="307"/>
      <c r="AL589" s="307"/>
      <c r="AM589" s="307"/>
      <c r="AN589" s="307"/>
      <c r="AO589" s="307"/>
      <c r="AP589" s="307"/>
      <c r="AQ589" s="307"/>
      <c r="AR589" s="307"/>
      <c r="AS589" s="307"/>
      <c r="AT589" s="307"/>
      <c r="AU589" s="307"/>
      <c r="AV589" s="307"/>
      <c r="AW589" s="307"/>
      <c r="AX589" s="307"/>
      <c r="AY589" s="307"/>
      <c r="AZ589" s="307"/>
      <c r="BA589" s="309"/>
      <c r="BB589" s="359"/>
      <c r="BC589" s="309"/>
      <c r="BD589" s="309"/>
      <c r="BE589" s="309"/>
      <c r="BF589" s="309"/>
      <c r="BG589" s="309"/>
      <c r="BH589" s="309"/>
      <c r="BI589" s="309"/>
      <c r="BJ589" s="309"/>
      <c r="BK589" s="309"/>
      <c r="BL589" s="309"/>
      <c r="BM589" s="309"/>
      <c r="BN589" s="309"/>
      <c r="BO589" s="309"/>
      <c r="BP589" s="309"/>
      <c r="BQ589" s="309"/>
      <c r="BR589" s="309"/>
      <c r="BS589" s="309"/>
      <c r="BT589" s="309"/>
      <c r="BU589" s="309"/>
      <c r="BV589" s="309"/>
      <c r="BW589" s="310"/>
      <c r="BX589" s="310"/>
      <c r="BY589" s="310"/>
      <c r="BZ589" s="310"/>
      <c r="CA589" s="310"/>
      <c r="CB589" s="310"/>
      <c r="CC589" s="310"/>
      <c r="CD589" s="310"/>
      <c r="CE589" s="310"/>
      <c r="CF589" s="310"/>
      <c r="CG589" s="310"/>
      <c r="CH589" s="310"/>
      <c r="CI589" s="310"/>
      <c r="CJ589" s="310"/>
      <c r="CK589" s="310"/>
      <c r="CL589" s="310"/>
      <c r="CM589" s="310"/>
      <c r="CN589" s="310"/>
      <c r="CO589" s="310"/>
      <c r="CP589" s="310"/>
      <c r="CQ589" s="310"/>
      <c r="CR589" s="310"/>
      <c r="CS589" s="310"/>
      <c r="CT589" s="310"/>
      <c r="CU589" s="310"/>
      <c r="CV589" s="310"/>
      <c r="CW589" s="310"/>
      <c r="CX589" s="310"/>
      <c r="CY589" s="310"/>
      <c r="CZ589" s="310"/>
    </row>
    <row r="590" s="314" customFormat="true" ht="25.15" customHeight="true" x14ac:dyDescent="0.2">
      <c r="C590" s="843" t="s">
        <v>264</v>
      </c>
      <c r="D590" s="844"/>
      <c r="E590" s="516">
        <v>4.7925818096967451E-4</v>
      </c>
      <c r="F590" s="496"/>
      <c r="G590" s="496"/>
      <c r="H590" s="843" t="s">
        <v>208</v>
      </c>
      <c r="I590" s="844"/>
      <c r="J590" s="517">
        <v>7.2470188093133672E-2</v>
      </c>
      <c r="K590" s="496"/>
      <c r="L590" s="496"/>
      <c r="M590" s="843" t="s">
        <v>226</v>
      </c>
      <c r="N590" s="844"/>
      <c r="O590" s="518">
        <v>-2.0356232497783854E-2</v>
      </c>
      <c r="P590" s="496"/>
      <c r="Q590" s="496"/>
      <c r="W590" s="307"/>
      <c r="X590" s="307"/>
      <c r="Y590" s="307"/>
      <c r="Z590" s="307"/>
      <c r="AA590" s="307"/>
      <c r="AB590" s="307"/>
      <c r="AC590" s="307"/>
      <c r="AD590" s="307"/>
      <c r="AE590" s="307"/>
      <c r="AF590" s="307"/>
      <c r="AG590" s="307"/>
      <c r="AH590" s="307"/>
      <c r="AI590" s="307"/>
      <c r="AJ590" s="307"/>
      <c r="AK590" s="307"/>
      <c r="AL590" s="307"/>
      <c r="AM590" s="307"/>
      <c r="AN590" s="307"/>
      <c r="AO590" s="307"/>
      <c r="AP590" s="307"/>
      <c r="AQ590" s="307"/>
      <c r="AR590" s="307"/>
      <c r="AS590" s="307"/>
      <c r="AT590" s="307"/>
      <c r="AU590" s="307"/>
      <c r="AV590" s="307"/>
      <c r="AW590" s="307"/>
      <c r="AX590" s="307"/>
      <c r="AY590" s="307"/>
      <c r="AZ590" s="307"/>
      <c r="BA590" s="309"/>
      <c r="BB590" s="359"/>
      <c r="BC590" s="309"/>
      <c r="BD590" s="309"/>
      <c r="BE590" s="309"/>
      <c r="BF590" s="309"/>
      <c r="BG590" s="309"/>
      <c r="BH590" s="309"/>
      <c r="BI590" s="309"/>
      <c r="BJ590" s="309"/>
      <c r="BK590" s="309"/>
      <c r="BL590" s="309"/>
      <c r="BM590" s="309"/>
      <c r="BN590" s="309"/>
      <c r="BO590" s="309"/>
      <c r="BP590" s="309"/>
      <c r="BQ590" s="309"/>
      <c r="BR590" s="309"/>
      <c r="BS590" s="309"/>
      <c r="BT590" s="309"/>
      <c r="BU590" s="309"/>
      <c r="BV590" s="309"/>
      <c r="BW590" s="310"/>
      <c r="BX590" s="310"/>
      <c r="BY590" s="310"/>
      <c r="BZ590" s="310"/>
      <c r="CA590" s="310"/>
      <c r="CB590" s="310"/>
      <c r="CC590" s="310"/>
      <c r="CD590" s="310"/>
      <c r="CE590" s="310"/>
      <c r="CF590" s="310"/>
      <c r="CG590" s="310"/>
      <c r="CH590" s="310"/>
      <c r="CI590" s="310"/>
      <c r="CJ590" s="310"/>
      <c r="CK590" s="310"/>
      <c r="CL590" s="310"/>
      <c r="CM590" s="310"/>
      <c r="CN590" s="310"/>
      <c r="CO590" s="310"/>
      <c r="CP590" s="310"/>
      <c r="CQ590" s="310"/>
      <c r="CR590" s="310"/>
      <c r="CS590" s="310"/>
      <c r="CT590" s="310"/>
      <c r="CU590" s="310"/>
      <c r="CV590" s="310"/>
      <c r="CW590" s="310"/>
      <c r="CX590" s="310"/>
      <c r="CY590" s="310"/>
      <c r="CZ590" s="310"/>
    </row>
    <row r="591" s="314" customFormat="true" ht="25.15" customHeight="true" x14ac:dyDescent="0.2">
      <c r="C591" s="843" t="s">
        <v>231</v>
      </c>
      <c r="D591" s="844"/>
      <c r="E591" s="516">
        <v>1.7637601636561789E-2</v>
      </c>
      <c r="F591" s="496"/>
      <c r="G591" s="496"/>
      <c r="H591" s="843" t="s">
        <v>200</v>
      </c>
      <c r="I591" s="844"/>
      <c r="J591" s="517">
        <v>9.5922812757688936E-2</v>
      </c>
      <c r="K591" s="496"/>
      <c r="L591" s="496"/>
      <c r="M591" s="843" t="s">
        <v>230</v>
      </c>
      <c r="N591" s="844"/>
      <c r="O591" s="518">
        <v>-2.6121366010758124E-2</v>
      </c>
      <c r="P591" s="496"/>
      <c r="Q591" s="496"/>
      <c r="W591" s="307"/>
      <c r="X591" s="307"/>
      <c r="Y591" s="307"/>
      <c r="Z591" s="307"/>
      <c r="AA591" s="307"/>
      <c r="AB591" s="307"/>
      <c r="AC591" s="307"/>
      <c r="AD591" s="307"/>
      <c r="AE591" s="307"/>
      <c r="AF591" s="307"/>
      <c r="AG591" s="307"/>
      <c r="AH591" s="307"/>
      <c r="AI591" s="307"/>
      <c r="AJ591" s="307"/>
      <c r="AK591" s="307"/>
      <c r="AL591" s="307"/>
      <c r="AM591" s="307"/>
      <c r="AN591" s="307"/>
      <c r="AO591" s="307"/>
      <c r="AP591" s="307"/>
      <c r="AQ591" s="307"/>
      <c r="AR591" s="307"/>
      <c r="AS591" s="307"/>
      <c r="AT591" s="307"/>
      <c r="AU591" s="307"/>
      <c r="AV591" s="307"/>
      <c r="AW591" s="307"/>
      <c r="AX591" s="307"/>
      <c r="AY591" s="307"/>
      <c r="AZ591" s="307"/>
      <c r="BA591" s="309"/>
      <c r="BB591" s="359"/>
      <c r="BC591" s="309"/>
      <c r="BD591" s="309"/>
      <c r="BE591" s="309"/>
      <c r="BF591" s="309"/>
      <c r="BG591" s="309"/>
      <c r="BH591" s="309"/>
      <c r="BI591" s="309"/>
      <c r="BJ591" s="309"/>
      <c r="BK591" s="309"/>
      <c r="BL591" s="309"/>
      <c r="BM591" s="309"/>
      <c r="BN591" s="309"/>
      <c r="BO591" s="309"/>
      <c r="BP591" s="309"/>
      <c r="BQ591" s="309"/>
      <c r="BR591" s="309"/>
      <c r="BS591" s="309"/>
      <c r="BT591" s="309"/>
      <c r="BU591" s="309"/>
      <c r="BV591" s="309"/>
      <c r="BW591" s="310"/>
      <c r="BX591" s="310"/>
      <c r="BY591" s="310"/>
      <c r="BZ591" s="310"/>
      <c r="CA591" s="310"/>
      <c r="CB591" s="310"/>
      <c r="CC591" s="310"/>
      <c r="CD591" s="310"/>
      <c r="CE591" s="310"/>
      <c r="CF591" s="310"/>
      <c r="CG591" s="310"/>
      <c r="CH591" s="310"/>
      <c r="CI591" s="310"/>
      <c r="CJ591" s="310"/>
      <c r="CK591" s="310"/>
      <c r="CL591" s="310"/>
      <c r="CM591" s="310"/>
      <c r="CN591" s="310"/>
      <c r="CO591" s="310"/>
      <c r="CP591" s="310"/>
      <c r="CQ591" s="310"/>
      <c r="CR591" s="310"/>
      <c r="CS591" s="310"/>
      <c r="CT591" s="310"/>
      <c r="CU591" s="310"/>
      <c r="CV591" s="310"/>
      <c r="CW591" s="310"/>
      <c r="CX591" s="310"/>
      <c r="CY591" s="310"/>
      <c r="CZ591" s="310"/>
    </row>
    <row r="592" s="314" customFormat="true" ht="25.15" customHeight="true" x14ac:dyDescent="0.2">
      <c r="C592" s="843" t="s">
        <v>198</v>
      </c>
      <c r="D592" s="844"/>
      <c r="E592" s="516">
        <v>9.912601162897007E-2</v>
      </c>
      <c r="F592" s="496"/>
      <c r="G592" s="496"/>
      <c r="H592" s="843" t="s">
        <v>199</v>
      </c>
      <c r="I592" s="844"/>
      <c r="J592" s="517">
        <v>9.6280505421692891E-2</v>
      </c>
      <c r="K592" s="496"/>
      <c r="L592" s="496"/>
      <c r="M592" s="843" t="s">
        <v>223</v>
      </c>
      <c r="N592" s="844"/>
      <c r="O592" s="518">
        <v>3.849106367719328E-2</v>
      </c>
      <c r="P592" s="496"/>
      <c r="Q592" s="496"/>
      <c r="W592" s="307"/>
      <c r="X592" s="307"/>
      <c r="Y592" s="307"/>
      <c r="Z592" s="307"/>
      <c r="AA592" s="307"/>
      <c r="AB592" s="307"/>
      <c r="AC592" s="307"/>
      <c r="AD592" s="307"/>
      <c r="AE592" s="307"/>
      <c r="AF592" s="307"/>
      <c r="AG592" s="307"/>
      <c r="AH592" s="307"/>
      <c r="AI592" s="307"/>
      <c r="AJ592" s="307"/>
      <c r="AK592" s="307"/>
      <c r="AL592" s="307"/>
      <c r="AM592" s="307"/>
      <c r="AN592" s="307"/>
      <c r="AO592" s="307"/>
      <c r="AP592" s="307"/>
      <c r="AQ592" s="307"/>
      <c r="AR592" s="307"/>
      <c r="AS592" s="307"/>
      <c r="AT592" s="307"/>
      <c r="AU592" s="307"/>
      <c r="AV592" s="307"/>
      <c r="AW592" s="307"/>
      <c r="AX592" s="307"/>
      <c r="AY592" s="307"/>
      <c r="AZ592" s="307"/>
      <c r="BA592" s="309"/>
      <c r="BB592" s="359"/>
      <c r="BC592" s="309"/>
      <c r="BD592" s="309"/>
      <c r="BE592" s="309"/>
      <c r="BF592" s="309"/>
      <c r="BG592" s="309"/>
      <c r="BH592" s="309"/>
      <c r="BI592" s="309"/>
      <c r="BJ592" s="309"/>
      <c r="BK592" s="309"/>
      <c r="BL592" s="309"/>
      <c r="BM592" s="309"/>
      <c r="BN592" s="309"/>
      <c r="BO592" s="309"/>
      <c r="BP592" s="309"/>
      <c r="BQ592" s="309"/>
      <c r="BR592" s="309"/>
      <c r="BS592" s="309"/>
      <c r="BT592" s="309"/>
      <c r="BU592" s="309"/>
      <c r="BV592" s="309"/>
      <c r="BW592" s="310"/>
      <c r="BX592" s="310"/>
      <c r="BY592" s="310"/>
      <c r="BZ592" s="310"/>
      <c r="CA592" s="310"/>
      <c r="CB592" s="310"/>
      <c r="CC592" s="310"/>
      <c r="CD592" s="310"/>
      <c r="CE592" s="310"/>
      <c r="CF592" s="310"/>
      <c r="CG592" s="310"/>
      <c r="CH592" s="310"/>
      <c r="CI592" s="310"/>
      <c r="CJ592" s="310"/>
      <c r="CK592" s="310"/>
      <c r="CL592" s="310"/>
      <c r="CM592" s="310"/>
      <c r="CN592" s="310"/>
      <c r="CO592" s="310"/>
      <c r="CP592" s="310"/>
      <c r="CQ592" s="310"/>
      <c r="CR592" s="310"/>
      <c r="CS592" s="310"/>
      <c r="CT592" s="310"/>
      <c r="CU592" s="310"/>
      <c r="CV592" s="310"/>
      <c r="CW592" s="310"/>
      <c r="CX592" s="310"/>
      <c r="CY592" s="310"/>
      <c r="CZ592" s="310"/>
    </row>
    <row r="593" s="314" customFormat="true" ht="25.15" customHeight="true" x14ac:dyDescent="0.2">
      <c r="C593" s="843" t="s">
        <v>203</v>
      </c>
      <c r="D593" s="844"/>
      <c r="E593" s="516">
        <v>-7.2486126608461487E-2</v>
      </c>
      <c r="F593" s="496"/>
      <c r="G593" s="496"/>
      <c r="H593" s="843" t="s">
        <v>218</v>
      </c>
      <c r="I593" s="844"/>
      <c r="J593" s="517">
        <v>1.0489590073536356E-2</v>
      </c>
      <c r="K593" s="496"/>
      <c r="L593" s="496"/>
      <c r="M593" s="843" t="s">
        <v>220</v>
      </c>
      <c r="N593" s="844"/>
      <c r="O593" s="518">
        <v>3.6950676701229285E-2</v>
      </c>
      <c r="P593" s="496"/>
      <c r="Q593" s="496"/>
      <c r="W593" s="307"/>
      <c r="X593" s="307"/>
      <c r="Y593" s="307"/>
      <c r="Z593" s="307"/>
      <c r="AA593" s="307"/>
      <c r="AB593" s="307"/>
      <c r="AC593" s="307"/>
      <c r="AD593" s="307"/>
      <c r="AE593" s="307"/>
      <c r="AF593" s="307"/>
      <c r="AG593" s="307"/>
      <c r="AH593" s="307"/>
      <c r="AI593" s="307"/>
      <c r="AJ593" s="307"/>
      <c r="AK593" s="307"/>
      <c r="AL593" s="307"/>
      <c r="AM593" s="307"/>
      <c r="AN593" s="307"/>
      <c r="AO593" s="307"/>
      <c r="AP593" s="307"/>
      <c r="AQ593" s="307"/>
      <c r="AR593" s="307"/>
      <c r="AS593" s="307"/>
      <c r="AT593" s="307"/>
      <c r="AU593" s="307"/>
      <c r="AV593" s="307"/>
      <c r="AW593" s="307"/>
      <c r="AX593" s="307"/>
      <c r="AY593" s="307"/>
      <c r="AZ593" s="307"/>
      <c r="BA593" s="309"/>
      <c r="BB593" s="359"/>
      <c r="BC593" s="309"/>
      <c r="BD593" s="309"/>
      <c r="BE593" s="309"/>
      <c r="BF593" s="309"/>
      <c r="BG593" s="309"/>
      <c r="BH593" s="309"/>
      <c r="BI593" s="309"/>
      <c r="BJ593" s="309"/>
      <c r="BK593" s="309"/>
      <c r="BL593" s="309"/>
      <c r="BM593" s="309"/>
      <c r="BN593" s="309"/>
      <c r="BO593" s="309"/>
      <c r="BP593" s="309"/>
      <c r="BQ593" s="309"/>
      <c r="BR593" s="309"/>
      <c r="BS593" s="309"/>
      <c r="BT593" s="309"/>
      <c r="BU593" s="309"/>
      <c r="BV593" s="309"/>
      <c r="BW593" s="310"/>
      <c r="BX593" s="310"/>
      <c r="BY593" s="310"/>
      <c r="BZ593" s="310"/>
      <c r="CA593" s="310"/>
      <c r="CB593" s="310"/>
      <c r="CC593" s="310"/>
      <c r="CD593" s="310"/>
      <c r="CE593" s="310"/>
      <c r="CF593" s="310"/>
      <c r="CG593" s="310"/>
      <c r="CH593" s="310"/>
      <c r="CI593" s="310"/>
      <c r="CJ593" s="310"/>
      <c r="CK593" s="310"/>
      <c r="CL593" s="310"/>
      <c r="CM593" s="310"/>
      <c r="CN593" s="310"/>
      <c r="CO593" s="310"/>
      <c r="CP593" s="310"/>
      <c r="CQ593" s="310"/>
      <c r="CR593" s="310"/>
      <c r="CS593" s="310"/>
      <c r="CT593" s="310"/>
      <c r="CU593" s="310"/>
      <c r="CV593" s="310"/>
      <c r="CW593" s="310"/>
      <c r="CX593" s="310"/>
      <c r="CY593" s="310"/>
      <c r="CZ593" s="310"/>
    </row>
    <row r="594" s="314" customFormat="true" ht="25.15" customHeight="true" x14ac:dyDescent="0.2">
      <c r="C594" s="843" t="s">
        <v>217</v>
      </c>
      <c r="D594" s="844"/>
      <c r="E594" s="516">
        <v>-1.0276785789276894E-2</v>
      </c>
      <c r="F594" s="496"/>
      <c r="G594" s="496"/>
      <c r="H594" s="843" t="s">
        <v>215</v>
      </c>
      <c r="I594" s="844"/>
      <c r="J594" s="517">
        <v>1.5363067060210522E-2</v>
      </c>
      <c r="K594" s="496"/>
      <c r="L594" s="496"/>
      <c r="M594" s="843" t="s">
        <v>209</v>
      </c>
      <c r="N594" s="844"/>
      <c r="O594" s="518">
        <v>7.7771417954968572E-2</v>
      </c>
      <c r="P594" s="496"/>
      <c r="Q594" s="496"/>
      <c r="W594" s="307"/>
      <c r="X594" s="307"/>
      <c r="Y594" s="307"/>
      <c r="Z594" s="307"/>
      <c r="AA594" s="307"/>
      <c r="AB594" s="307"/>
      <c r="AC594" s="307"/>
      <c r="AD594" s="307"/>
      <c r="AE594" s="307"/>
      <c r="AF594" s="307"/>
      <c r="AG594" s="307"/>
      <c r="AH594" s="307"/>
      <c r="AI594" s="307"/>
      <c r="AJ594" s="307"/>
      <c r="AK594" s="307"/>
      <c r="AL594" s="307"/>
      <c r="AM594" s="307"/>
      <c r="AN594" s="307"/>
      <c r="AO594" s="307"/>
      <c r="AP594" s="307"/>
      <c r="AQ594" s="307"/>
      <c r="AR594" s="307"/>
      <c r="AS594" s="307"/>
      <c r="AT594" s="307"/>
      <c r="AU594" s="307"/>
      <c r="AV594" s="307"/>
      <c r="AW594" s="307"/>
      <c r="AX594" s="307"/>
      <c r="AY594" s="307"/>
      <c r="AZ594" s="307"/>
      <c r="BA594" s="309"/>
      <c r="BB594" s="359"/>
      <c r="BC594" s="309"/>
      <c r="BD594" s="309"/>
      <c r="BE594" s="309"/>
      <c r="BF594" s="309"/>
      <c r="BG594" s="309"/>
      <c r="BH594" s="309"/>
      <c r="BI594" s="309"/>
      <c r="BJ594" s="309"/>
      <c r="BK594" s="309"/>
      <c r="BL594" s="309"/>
      <c r="BM594" s="309"/>
      <c r="BN594" s="309"/>
      <c r="BO594" s="309"/>
      <c r="BP594" s="309"/>
      <c r="BQ594" s="309"/>
      <c r="BR594" s="309"/>
      <c r="BS594" s="309"/>
      <c r="BT594" s="309"/>
      <c r="BU594" s="309"/>
      <c r="BV594" s="309"/>
      <c r="BW594" s="310"/>
      <c r="BX594" s="310"/>
      <c r="BY594" s="310"/>
      <c r="BZ594" s="310"/>
      <c r="CA594" s="310"/>
      <c r="CB594" s="310"/>
      <c r="CC594" s="310"/>
      <c r="CD594" s="310"/>
      <c r="CE594" s="310"/>
      <c r="CF594" s="310"/>
      <c r="CG594" s="310"/>
      <c r="CH594" s="310"/>
      <c r="CI594" s="310"/>
      <c r="CJ594" s="310"/>
      <c r="CK594" s="310"/>
      <c r="CL594" s="310"/>
      <c r="CM594" s="310"/>
      <c r="CN594" s="310"/>
      <c r="CO594" s="310"/>
      <c r="CP594" s="310"/>
      <c r="CQ594" s="310"/>
      <c r="CR594" s="310"/>
      <c r="CS594" s="310"/>
      <c r="CT594" s="310"/>
      <c r="CU594" s="310"/>
      <c r="CV594" s="310"/>
      <c r="CW594" s="310"/>
      <c r="CX594" s="310"/>
      <c r="CY594" s="310"/>
      <c r="CZ594" s="310"/>
    </row>
    <row r="595" s="314" customFormat="true" ht="25.15" customHeight="true" x14ac:dyDescent="0.2">
      <c r="C595" s="843" t="s">
        <v>254</v>
      </c>
      <c r="D595" s="844"/>
      <c r="E595" s="516">
        <v>-1.7571771150471963E-3</v>
      </c>
      <c r="F595" s="496"/>
      <c r="G595" s="496"/>
      <c r="H595" s="843" t="s">
        <v>211</v>
      </c>
      <c r="I595" s="844"/>
      <c r="J595" s="517">
        <v>5.2008737809480614E-2</v>
      </c>
      <c r="K595" s="496"/>
      <c r="L595" s="496"/>
      <c r="M595" s="843" t="s">
        <v>225</v>
      </c>
      <c r="N595" s="844"/>
      <c r="O595" s="518">
        <v>8.0053229166403058E-3</v>
      </c>
      <c r="P595" s="496"/>
      <c r="Q595" s="496"/>
      <c r="W595" s="307"/>
      <c r="X595" s="307"/>
      <c r="Y595" s="307"/>
      <c r="Z595" s="307"/>
      <c r="AA595" s="307"/>
      <c r="AB595" s="307"/>
      <c r="AC595" s="307"/>
      <c r="AD595" s="307"/>
      <c r="AE595" s="307"/>
      <c r="AF595" s="307"/>
      <c r="AG595" s="307"/>
      <c r="AH595" s="307"/>
      <c r="AI595" s="307"/>
      <c r="AJ595" s="307"/>
      <c r="AK595" s="307"/>
      <c r="AL595" s="307"/>
      <c r="AM595" s="307"/>
      <c r="AN595" s="307"/>
      <c r="AO595" s="307"/>
      <c r="AP595" s="307"/>
      <c r="AQ595" s="307"/>
      <c r="AR595" s="307"/>
      <c r="AS595" s="307"/>
      <c r="AT595" s="307"/>
      <c r="AU595" s="307"/>
      <c r="AV595" s="307"/>
      <c r="AW595" s="307"/>
      <c r="AX595" s="307"/>
      <c r="AY595" s="307"/>
      <c r="AZ595" s="307"/>
      <c r="BA595" s="309"/>
      <c r="BB595" s="359"/>
      <c r="BC595" s="309"/>
      <c r="BD595" s="309"/>
      <c r="BE595" s="309"/>
      <c r="BF595" s="309"/>
      <c r="BG595" s="309"/>
      <c r="BH595" s="309"/>
      <c r="BI595" s="309"/>
      <c r="BJ595" s="309"/>
      <c r="BK595" s="309"/>
      <c r="BL595" s="309"/>
      <c r="BM595" s="309"/>
      <c r="BN595" s="309"/>
      <c r="BO595" s="309"/>
      <c r="BP595" s="309"/>
      <c r="BQ595" s="309"/>
      <c r="BR595" s="309"/>
      <c r="BS595" s="309"/>
      <c r="BT595" s="309"/>
      <c r="BU595" s="309"/>
      <c r="BV595" s="309"/>
      <c r="BW595" s="310"/>
      <c r="BX595" s="310"/>
      <c r="BY595" s="310"/>
      <c r="BZ595" s="310"/>
      <c r="CA595" s="310"/>
      <c r="CB595" s="310"/>
      <c r="CC595" s="310"/>
      <c r="CD595" s="310"/>
      <c r="CE595" s="310"/>
      <c r="CF595" s="310"/>
      <c r="CG595" s="310"/>
      <c r="CH595" s="310"/>
      <c r="CI595" s="310"/>
      <c r="CJ595" s="310"/>
      <c r="CK595" s="310"/>
      <c r="CL595" s="310"/>
      <c r="CM595" s="310"/>
      <c r="CN595" s="310"/>
      <c r="CO595" s="310"/>
      <c r="CP595" s="310"/>
      <c r="CQ595" s="310"/>
      <c r="CR595" s="310"/>
      <c r="CS595" s="310"/>
      <c r="CT595" s="310"/>
      <c r="CU595" s="310"/>
      <c r="CV595" s="310"/>
      <c r="CW595" s="310"/>
      <c r="CX595" s="310"/>
      <c r="CY595" s="310"/>
      <c r="CZ595" s="310"/>
    </row>
    <row r="596" s="314" customFormat="true" ht="25.15" customHeight="true" x14ac:dyDescent="0.2">
      <c r="C596" s="843" t="s">
        <v>237</v>
      </c>
      <c r="D596" s="844"/>
      <c r="E596" s="516">
        <v>2.1384279265173772E-3</v>
      </c>
      <c r="F596" s="496"/>
      <c r="G596" s="496"/>
      <c r="H596" s="843" t="s">
        <v>240</v>
      </c>
      <c r="I596" s="844"/>
      <c r="J596" s="517">
        <v>7.1408428808227252E-3</v>
      </c>
      <c r="K596" s="496"/>
      <c r="L596" s="496"/>
      <c r="M596" s="843" t="s">
        <v>227</v>
      </c>
      <c r="N596" s="844"/>
      <c r="O596" s="518">
        <v>3.6701338227446145E-2</v>
      </c>
      <c r="P596" s="496"/>
      <c r="Q596" s="496"/>
      <c r="W596" s="307"/>
      <c r="X596" s="307"/>
      <c r="Y596" s="307"/>
      <c r="Z596" s="307"/>
      <c r="AA596" s="307"/>
      <c r="AB596" s="307"/>
      <c r="AC596" s="307"/>
      <c r="AD596" s="307"/>
      <c r="AE596" s="307"/>
      <c r="AF596" s="307"/>
      <c r="AG596" s="307"/>
      <c r="AH596" s="307"/>
      <c r="AI596" s="307"/>
      <c r="AJ596" s="307"/>
      <c r="AK596" s="307"/>
      <c r="AL596" s="307"/>
      <c r="AM596" s="307"/>
      <c r="AN596" s="307"/>
      <c r="AO596" s="307"/>
      <c r="AP596" s="307"/>
      <c r="AQ596" s="307"/>
      <c r="AR596" s="307"/>
      <c r="AS596" s="307"/>
      <c r="AT596" s="307"/>
      <c r="AU596" s="307"/>
      <c r="AV596" s="307"/>
      <c r="AW596" s="307"/>
      <c r="AX596" s="307"/>
      <c r="AY596" s="307"/>
      <c r="AZ596" s="307"/>
      <c r="BA596" s="309"/>
      <c r="BB596" s="359"/>
      <c r="BC596" s="309"/>
      <c r="BD596" s="309"/>
      <c r="BE596" s="309"/>
      <c r="BF596" s="309"/>
      <c r="BG596" s="309"/>
      <c r="BH596" s="309"/>
      <c r="BI596" s="309"/>
      <c r="BJ596" s="309"/>
      <c r="BK596" s="309"/>
      <c r="BL596" s="309"/>
      <c r="BM596" s="309"/>
      <c r="BN596" s="309"/>
      <c r="BO596" s="309"/>
      <c r="BP596" s="309"/>
      <c r="BQ596" s="309"/>
      <c r="BR596" s="309"/>
      <c r="BS596" s="309"/>
      <c r="BT596" s="309"/>
      <c r="BU596" s="309"/>
      <c r="BV596" s="309"/>
      <c r="BW596" s="310"/>
      <c r="BX596" s="310"/>
      <c r="BY596" s="310"/>
      <c r="BZ596" s="310"/>
      <c r="CA596" s="310"/>
      <c r="CB596" s="310"/>
      <c r="CC596" s="310"/>
      <c r="CD596" s="310"/>
      <c r="CE596" s="310"/>
      <c r="CF596" s="310"/>
      <c r="CG596" s="310"/>
      <c r="CH596" s="310"/>
      <c r="CI596" s="310"/>
      <c r="CJ596" s="310"/>
      <c r="CK596" s="310"/>
      <c r="CL596" s="310"/>
      <c r="CM596" s="310"/>
      <c r="CN596" s="310"/>
      <c r="CO596" s="310"/>
      <c r="CP596" s="310"/>
      <c r="CQ596" s="310"/>
      <c r="CR596" s="310"/>
      <c r="CS596" s="310"/>
      <c r="CT596" s="310"/>
      <c r="CU596" s="310"/>
      <c r="CV596" s="310"/>
      <c r="CW596" s="310"/>
      <c r="CX596" s="310"/>
      <c r="CY596" s="310"/>
      <c r="CZ596" s="310"/>
    </row>
    <row r="597" s="314" customFormat="true" ht="25.15" customHeight="true" x14ac:dyDescent="0.2">
      <c r="C597" s="843" t="s">
        <v>193</v>
      </c>
      <c r="D597" s="844"/>
      <c r="E597" s="516">
        <v>-0.10740345604702402</v>
      </c>
      <c r="F597" s="496"/>
      <c r="G597" s="496"/>
      <c r="H597" s="843" t="s">
        <v>204</v>
      </c>
      <c r="I597" s="844"/>
      <c r="J597" s="517">
        <v>8.2792095357103399E-2</v>
      </c>
      <c r="K597" s="496"/>
      <c r="L597" s="496"/>
      <c r="M597" s="843" t="s">
        <v>262</v>
      </c>
      <c r="N597" s="844"/>
      <c r="O597" s="518">
        <v>-3.3369332100517666E-3</v>
      </c>
      <c r="P597" s="496"/>
      <c r="Q597" s="496"/>
      <c r="W597" s="307"/>
      <c r="X597" s="307"/>
      <c r="Y597" s="307"/>
      <c r="Z597" s="307"/>
      <c r="AA597" s="307"/>
      <c r="AB597" s="307"/>
      <c r="AC597" s="307"/>
      <c r="AD597" s="307"/>
      <c r="AE597" s="307"/>
      <c r="AF597" s="307"/>
      <c r="AG597" s="307"/>
      <c r="AH597" s="307"/>
      <c r="AI597" s="307"/>
      <c r="AJ597" s="307"/>
      <c r="AK597" s="307"/>
      <c r="AL597" s="307"/>
      <c r="AM597" s="307"/>
      <c r="AN597" s="307"/>
      <c r="AO597" s="307"/>
      <c r="AP597" s="307"/>
      <c r="AQ597" s="307"/>
      <c r="AR597" s="307"/>
      <c r="AS597" s="307"/>
      <c r="AT597" s="307"/>
      <c r="AU597" s="307"/>
      <c r="AV597" s="307"/>
      <c r="AW597" s="307"/>
      <c r="AX597" s="307"/>
      <c r="AY597" s="307"/>
      <c r="AZ597" s="307"/>
      <c r="BA597" s="309"/>
      <c r="BB597" s="359"/>
      <c r="BC597" s="309"/>
      <c r="BD597" s="309"/>
      <c r="BE597" s="309"/>
      <c r="BF597" s="309"/>
      <c r="BG597" s="309"/>
      <c r="BH597" s="309"/>
      <c r="BI597" s="309"/>
      <c r="BJ597" s="309"/>
      <c r="BK597" s="309"/>
      <c r="BL597" s="309"/>
      <c r="BM597" s="309"/>
      <c r="BN597" s="309"/>
      <c r="BO597" s="309"/>
      <c r="BP597" s="309"/>
      <c r="BQ597" s="309"/>
      <c r="BR597" s="309"/>
      <c r="BS597" s="309"/>
      <c r="BT597" s="309"/>
      <c r="BU597" s="309"/>
      <c r="BV597" s="309"/>
      <c r="BW597" s="310"/>
      <c r="BX597" s="310"/>
      <c r="BY597" s="310"/>
      <c r="BZ597" s="310"/>
      <c r="CA597" s="310"/>
      <c r="CB597" s="310"/>
      <c r="CC597" s="310"/>
      <c r="CD597" s="310"/>
      <c r="CE597" s="310"/>
      <c r="CF597" s="310"/>
      <c r="CG597" s="310"/>
      <c r="CH597" s="310"/>
      <c r="CI597" s="310"/>
      <c r="CJ597" s="310"/>
      <c r="CK597" s="310"/>
      <c r="CL597" s="310"/>
      <c r="CM597" s="310"/>
      <c r="CN597" s="310"/>
      <c r="CO597" s="310"/>
      <c r="CP597" s="310"/>
      <c r="CQ597" s="310"/>
      <c r="CR597" s="310"/>
      <c r="CS597" s="310"/>
      <c r="CT597" s="310"/>
      <c r="CU597" s="310"/>
      <c r="CV597" s="310"/>
      <c r="CW597" s="310"/>
      <c r="CX597" s="310"/>
      <c r="CY597" s="310"/>
      <c r="CZ597" s="310"/>
    </row>
    <row r="598" s="314" customFormat="true" ht="25.15" customHeight="true" x14ac:dyDescent="0.2">
      <c r="C598" s="843" t="s">
        <v>195</v>
      </c>
      <c r="D598" s="844"/>
      <c r="E598" s="516">
        <v>1.0370468968549592E-3</v>
      </c>
      <c r="F598" s="496"/>
      <c r="G598" s="496"/>
      <c r="H598" s="843" t="s">
        <v>201</v>
      </c>
      <c r="I598" s="844"/>
      <c r="J598" s="517">
        <v>8.7496441749546239E-2</v>
      </c>
      <c r="K598" s="496"/>
      <c r="L598" s="496"/>
      <c r="M598" s="843" t="s">
        <v>228</v>
      </c>
      <c r="N598" s="844"/>
      <c r="O598" s="518">
        <v>4.1414873708402657E-3</v>
      </c>
      <c r="P598" s="496"/>
      <c r="Q598" s="496"/>
      <c r="W598" s="307"/>
      <c r="X598" s="307"/>
      <c r="Y598" s="307"/>
      <c r="Z598" s="307"/>
      <c r="AA598" s="307"/>
      <c r="AB598" s="307"/>
      <c r="AC598" s="307"/>
      <c r="AD598" s="307"/>
      <c r="AE598" s="307"/>
      <c r="AF598" s="307"/>
      <c r="AG598" s="307"/>
      <c r="AH598" s="307"/>
      <c r="AI598" s="307"/>
      <c r="AJ598" s="307"/>
      <c r="AK598" s="307"/>
      <c r="AL598" s="307"/>
      <c r="AM598" s="307"/>
      <c r="AN598" s="307"/>
      <c r="AO598" s="307"/>
      <c r="AP598" s="307"/>
      <c r="AQ598" s="307"/>
      <c r="AR598" s="307"/>
      <c r="AS598" s="307"/>
      <c r="AT598" s="307"/>
      <c r="AU598" s="307"/>
      <c r="AV598" s="307"/>
      <c r="AW598" s="307"/>
      <c r="AX598" s="307"/>
      <c r="AY598" s="307"/>
      <c r="AZ598" s="307"/>
      <c r="BA598" s="309"/>
      <c r="BB598" s="359"/>
      <c r="BC598" s="309"/>
      <c r="BD598" s="309"/>
      <c r="BE598" s="309"/>
      <c r="BF598" s="309"/>
      <c r="BG598" s="309"/>
      <c r="BH598" s="309"/>
      <c r="BI598" s="309"/>
      <c r="BJ598" s="309"/>
      <c r="BK598" s="309"/>
      <c r="BL598" s="309"/>
      <c r="BM598" s="309"/>
      <c r="BN598" s="309"/>
      <c r="BO598" s="309"/>
      <c r="BP598" s="309"/>
      <c r="BQ598" s="309"/>
      <c r="BR598" s="309"/>
      <c r="BS598" s="309"/>
      <c r="BT598" s="309"/>
      <c r="BU598" s="309"/>
      <c r="BV598" s="309"/>
      <c r="BW598" s="310"/>
      <c r="BX598" s="310"/>
      <c r="BY598" s="310"/>
      <c r="BZ598" s="310"/>
      <c r="CA598" s="310"/>
      <c r="CB598" s="310"/>
      <c r="CC598" s="310"/>
      <c r="CD598" s="310"/>
      <c r="CE598" s="310"/>
      <c r="CF598" s="310"/>
      <c r="CG598" s="310"/>
      <c r="CH598" s="310"/>
      <c r="CI598" s="310"/>
      <c r="CJ598" s="310"/>
      <c r="CK598" s="310"/>
      <c r="CL598" s="310"/>
      <c r="CM598" s="310"/>
      <c r="CN598" s="310"/>
      <c r="CO598" s="310"/>
      <c r="CP598" s="310"/>
      <c r="CQ598" s="310"/>
      <c r="CR598" s="310"/>
      <c r="CS598" s="310"/>
      <c r="CT598" s="310"/>
      <c r="CU598" s="310"/>
      <c r="CV598" s="310"/>
      <c r="CW598" s="310"/>
      <c r="CX598" s="310"/>
      <c r="CY598" s="310"/>
      <c r="CZ598" s="310"/>
    </row>
    <row r="599" s="314" customFormat="true" ht="25.15" customHeight="true" x14ac:dyDescent="0.2">
      <c r="C599" s="843" t="s">
        <v>195</v>
      </c>
      <c r="D599" s="844"/>
      <c r="E599" s="516">
        <v>0.10556592754209926</v>
      </c>
      <c r="F599" s="496"/>
      <c r="G599" s="496"/>
      <c r="H599" s="843" t="s">
        <v>207</v>
      </c>
      <c r="I599" s="844"/>
      <c r="J599" s="517">
        <v>7.7569883862012384E-2</v>
      </c>
      <c r="K599" s="496"/>
      <c r="L599" s="496"/>
      <c r="M599" s="843" t="s">
        <v>246</v>
      </c>
      <c r="N599" s="844"/>
      <c r="O599" s="518">
        <v>1.7012514605818017E-2</v>
      </c>
      <c r="P599" s="496"/>
      <c r="Q599" s="496"/>
      <c r="W599" s="307"/>
      <c r="X599" s="307"/>
      <c r="Y599" s="307"/>
      <c r="Z599" s="307"/>
      <c r="AA599" s="307"/>
      <c r="AB599" s="307"/>
      <c r="AC599" s="307"/>
      <c r="AD599" s="307"/>
      <c r="AE599" s="307"/>
      <c r="AF599" s="307"/>
      <c r="AG599" s="307"/>
      <c r="AH599" s="307"/>
      <c r="AI599" s="307"/>
      <c r="AJ599" s="307"/>
      <c r="AK599" s="307"/>
      <c r="AL599" s="307"/>
      <c r="AM599" s="307"/>
      <c r="AN599" s="307"/>
      <c r="AO599" s="307"/>
      <c r="AP599" s="307"/>
      <c r="AQ599" s="307"/>
      <c r="AR599" s="307"/>
      <c r="AS599" s="307"/>
      <c r="AT599" s="307"/>
      <c r="AU599" s="307"/>
      <c r="AV599" s="307"/>
      <c r="AW599" s="307"/>
      <c r="AX599" s="307"/>
      <c r="AY599" s="307"/>
      <c r="AZ599" s="307"/>
      <c r="BA599" s="309"/>
      <c r="BB599" s="359"/>
      <c r="BC599" s="309"/>
      <c r="BD599" s="309"/>
      <c r="BE599" s="309"/>
      <c r="BF599" s="309"/>
      <c r="BG599" s="309"/>
      <c r="BH599" s="309"/>
      <c r="BI599" s="309"/>
      <c r="BJ599" s="309"/>
      <c r="BK599" s="309"/>
      <c r="BL599" s="309"/>
      <c r="BM599" s="309"/>
      <c r="BN599" s="309"/>
      <c r="BO599" s="309"/>
      <c r="BP599" s="309"/>
      <c r="BQ599" s="309"/>
      <c r="BR599" s="309"/>
      <c r="BS599" s="309"/>
      <c r="BT599" s="309"/>
      <c r="BU599" s="309"/>
      <c r="BV599" s="309"/>
      <c r="BW599" s="310"/>
      <c r="BX599" s="310"/>
      <c r="BY599" s="310"/>
      <c r="BZ599" s="310"/>
      <c r="CA599" s="310"/>
      <c r="CB599" s="310"/>
      <c r="CC599" s="310"/>
      <c r="CD599" s="310"/>
      <c r="CE599" s="310"/>
      <c r="CF599" s="310"/>
      <c r="CG599" s="310"/>
      <c r="CH599" s="310"/>
      <c r="CI599" s="310"/>
      <c r="CJ599" s="310"/>
      <c r="CK599" s="310"/>
      <c r="CL599" s="310"/>
      <c r="CM599" s="310"/>
      <c r="CN599" s="310"/>
      <c r="CO599" s="310"/>
      <c r="CP599" s="310"/>
      <c r="CQ599" s="310"/>
      <c r="CR599" s="310"/>
      <c r="CS599" s="310"/>
      <c r="CT599" s="310"/>
      <c r="CU599" s="310"/>
      <c r="CV599" s="310"/>
      <c r="CW599" s="310"/>
      <c r="CX599" s="310"/>
      <c r="CY599" s="310"/>
      <c r="CZ599" s="310"/>
    </row>
    <row r="600" s="314" customFormat="true" ht="25.15" customHeight="true" x14ac:dyDescent="0.2">
      <c r="C600" s="843" t="s">
        <v>221</v>
      </c>
      <c r="D600" s="844"/>
      <c r="E600" s="516">
        <v>1.2910255757267317E-2</v>
      </c>
      <c r="F600" s="496"/>
      <c r="G600" s="496"/>
      <c r="H600" s="843" t="s">
        <v>229</v>
      </c>
      <c r="I600" s="844"/>
      <c r="J600" s="517">
        <v>-2.3991699163306318E-2</v>
      </c>
      <c r="K600" s="496"/>
      <c r="L600" s="496"/>
      <c r="M600" s="843" t="s">
        <v>238</v>
      </c>
      <c r="N600" s="844"/>
      <c r="O600" s="518">
        <v>1.7319416748023852E-2</v>
      </c>
      <c r="P600" s="496"/>
      <c r="Q600" s="496"/>
      <c r="W600" s="307"/>
      <c r="X600" s="307"/>
      <c r="Y600" s="307"/>
      <c r="Z600" s="307"/>
      <c r="AA600" s="307"/>
      <c r="AB600" s="307"/>
      <c r="AC600" s="307"/>
      <c r="AD600" s="307"/>
      <c r="AE600" s="307"/>
      <c r="AF600" s="307"/>
      <c r="AG600" s="307"/>
      <c r="AH600" s="307"/>
      <c r="AI600" s="307"/>
      <c r="AJ600" s="307"/>
      <c r="AK600" s="307"/>
      <c r="AL600" s="307"/>
      <c r="AM600" s="307"/>
      <c r="AN600" s="307"/>
      <c r="AO600" s="307"/>
      <c r="AP600" s="307"/>
      <c r="AQ600" s="307"/>
      <c r="AR600" s="307"/>
      <c r="AS600" s="307"/>
      <c r="AT600" s="307"/>
      <c r="AU600" s="307"/>
      <c r="AV600" s="307"/>
      <c r="AW600" s="307"/>
      <c r="AX600" s="307"/>
      <c r="AY600" s="307"/>
      <c r="AZ600" s="307"/>
      <c r="BA600" s="309"/>
      <c r="BB600" s="359"/>
      <c r="BC600" s="309"/>
      <c r="BD600" s="309"/>
      <c r="BE600" s="309"/>
      <c r="BF600" s="309"/>
      <c r="BG600" s="309"/>
      <c r="BH600" s="309"/>
      <c r="BI600" s="309"/>
      <c r="BJ600" s="309"/>
      <c r="BK600" s="309"/>
      <c r="BL600" s="309"/>
      <c r="BM600" s="309"/>
      <c r="BN600" s="309"/>
      <c r="BO600" s="309"/>
      <c r="BP600" s="309"/>
      <c r="BQ600" s="309"/>
      <c r="BR600" s="309"/>
      <c r="BS600" s="309"/>
      <c r="BT600" s="309"/>
      <c r="BU600" s="309"/>
      <c r="BV600" s="309"/>
      <c r="BW600" s="310"/>
      <c r="BX600" s="310"/>
      <c r="BY600" s="310"/>
      <c r="BZ600" s="310"/>
      <c r="CA600" s="310"/>
      <c r="CB600" s="310"/>
      <c r="CC600" s="310"/>
      <c r="CD600" s="310"/>
      <c r="CE600" s="310"/>
      <c r="CF600" s="310"/>
      <c r="CG600" s="310"/>
      <c r="CH600" s="310"/>
      <c r="CI600" s="310"/>
      <c r="CJ600" s="310"/>
      <c r="CK600" s="310"/>
      <c r="CL600" s="310"/>
      <c r="CM600" s="310"/>
      <c r="CN600" s="310"/>
      <c r="CO600" s="310"/>
      <c r="CP600" s="310"/>
      <c r="CQ600" s="310"/>
      <c r="CR600" s="310"/>
      <c r="CS600" s="310"/>
      <c r="CT600" s="310"/>
      <c r="CU600" s="310"/>
      <c r="CV600" s="310"/>
      <c r="CW600" s="310"/>
      <c r="CX600" s="310"/>
      <c r="CY600" s="310"/>
      <c r="CZ600" s="310"/>
    </row>
    <row r="601" s="314" customFormat="true" ht="25.15" customHeight="true" x14ac:dyDescent="0.2">
      <c r="C601" s="843" t="s">
        <v>202</v>
      </c>
      <c r="D601" s="844"/>
      <c r="E601" s="516">
        <v>-5.7331535686756148E-2</v>
      </c>
      <c r="F601" s="496"/>
      <c r="G601" s="496"/>
      <c r="H601" s="843" t="s">
        <v>236</v>
      </c>
      <c r="I601" s="844"/>
      <c r="J601" s="517">
        <v>1.2701410495875998E-2</v>
      </c>
      <c r="K601" s="496"/>
      <c r="L601" s="496"/>
      <c r="M601" s="843" t="s">
        <v>264</v>
      </c>
      <c r="N601" s="844"/>
      <c r="O601" s="518">
        <v>5.0887544968740688E-3</v>
      </c>
      <c r="P601" s="496"/>
      <c r="Q601" s="496"/>
      <c r="W601" s="307"/>
      <c r="X601" s="307"/>
      <c r="Y601" s="307"/>
      <c r="Z601" s="307"/>
      <c r="AA601" s="307"/>
      <c r="AB601" s="307"/>
      <c r="AC601" s="307"/>
      <c r="AD601" s="307"/>
      <c r="AE601" s="307"/>
      <c r="AF601" s="307"/>
      <c r="AG601" s="307"/>
      <c r="AH601" s="307"/>
      <c r="AI601" s="307"/>
      <c r="AJ601" s="307"/>
      <c r="AK601" s="307"/>
      <c r="AL601" s="307"/>
      <c r="AM601" s="307"/>
      <c r="AN601" s="307"/>
      <c r="AO601" s="307"/>
      <c r="AP601" s="307"/>
      <c r="AQ601" s="307"/>
      <c r="AR601" s="307"/>
      <c r="AS601" s="307"/>
      <c r="AT601" s="307"/>
      <c r="AU601" s="307"/>
      <c r="AV601" s="307"/>
      <c r="AW601" s="307"/>
      <c r="AX601" s="307"/>
      <c r="AY601" s="307"/>
      <c r="AZ601" s="307"/>
      <c r="BA601" s="309"/>
      <c r="BB601" s="359"/>
      <c r="BC601" s="309"/>
      <c r="BD601" s="309"/>
      <c r="BE601" s="309"/>
      <c r="BF601" s="309"/>
      <c r="BG601" s="309"/>
      <c r="BH601" s="309"/>
      <c r="BI601" s="309"/>
      <c r="BJ601" s="309"/>
      <c r="BK601" s="309"/>
      <c r="BL601" s="309"/>
      <c r="BM601" s="309"/>
      <c r="BN601" s="309"/>
      <c r="BO601" s="309"/>
      <c r="BP601" s="309"/>
      <c r="BQ601" s="309"/>
      <c r="BR601" s="309"/>
      <c r="BS601" s="309"/>
      <c r="BT601" s="309"/>
      <c r="BU601" s="309"/>
      <c r="BV601" s="309"/>
      <c r="BW601" s="310"/>
      <c r="BX601" s="310"/>
      <c r="BY601" s="310"/>
      <c r="BZ601" s="310"/>
      <c r="CA601" s="310"/>
      <c r="CB601" s="310"/>
      <c r="CC601" s="310"/>
      <c r="CD601" s="310"/>
      <c r="CE601" s="310"/>
      <c r="CF601" s="310"/>
      <c r="CG601" s="310"/>
      <c r="CH601" s="310"/>
      <c r="CI601" s="310"/>
      <c r="CJ601" s="310"/>
      <c r="CK601" s="310"/>
      <c r="CL601" s="310"/>
      <c r="CM601" s="310"/>
      <c r="CN601" s="310"/>
      <c r="CO601" s="310"/>
      <c r="CP601" s="310"/>
      <c r="CQ601" s="310"/>
      <c r="CR601" s="310"/>
      <c r="CS601" s="310"/>
      <c r="CT601" s="310"/>
      <c r="CU601" s="310"/>
      <c r="CV601" s="310"/>
      <c r="CW601" s="310"/>
      <c r="CX601" s="310"/>
      <c r="CY601" s="310"/>
      <c r="CZ601" s="310"/>
    </row>
    <row r="602" s="314" customFormat="true" ht="25.15" customHeight="true" x14ac:dyDescent="0.2">
      <c r="C602" s="843" t="s">
        <v>205</v>
      </c>
      <c r="D602" s="844"/>
      <c r="E602" s="516">
        <v>1.949545022751421E-2</v>
      </c>
      <c r="F602" s="496"/>
      <c r="G602" s="496"/>
      <c r="H602" s="843" t="s">
        <v>213</v>
      </c>
      <c r="I602" s="844"/>
      <c r="J602" s="517">
        <v>2.1037228263320027E-2</v>
      </c>
      <c r="K602" s="496"/>
      <c r="L602" s="496"/>
      <c r="M602" s="843" t="s">
        <v>231</v>
      </c>
      <c r="N602" s="844"/>
      <c r="O602" s="518">
        <v>1.7134439420965892E-2</v>
      </c>
      <c r="P602" s="496"/>
      <c r="Q602" s="496"/>
      <c r="W602" s="307"/>
      <c r="X602" s="307"/>
      <c r="Y602" s="307"/>
      <c r="Z602" s="307"/>
      <c r="AA602" s="307"/>
      <c r="AB602" s="307"/>
      <c r="AC602" s="307"/>
      <c r="AD602" s="307"/>
      <c r="AE602" s="307"/>
      <c r="AF602" s="307"/>
      <c r="AG602" s="307"/>
      <c r="AH602" s="307"/>
      <c r="AI602" s="307"/>
      <c r="AJ602" s="307"/>
      <c r="AK602" s="307"/>
      <c r="AL602" s="307"/>
      <c r="AM602" s="307"/>
      <c r="AN602" s="307"/>
      <c r="AO602" s="307"/>
      <c r="AP602" s="307"/>
      <c r="AQ602" s="307"/>
      <c r="AR602" s="307"/>
      <c r="AS602" s="307"/>
      <c r="AT602" s="307"/>
      <c r="AU602" s="307"/>
      <c r="AV602" s="307"/>
      <c r="AW602" s="307"/>
      <c r="AX602" s="307"/>
      <c r="AY602" s="307"/>
      <c r="AZ602" s="307"/>
      <c r="BA602" s="309"/>
      <c r="BB602" s="359"/>
      <c r="BC602" s="309"/>
      <c r="BD602" s="309"/>
      <c r="BE602" s="309"/>
      <c r="BF602" s="309"/>
      <c r="BG602" s="309"/>
      <c r="BH602" s="309"/>
      <c r="BI602" s="309"/>
      <c r="BJ602" s="309"/>
      <c r="BK602" s="309"/>
      <c r="BL602" s="309"/>
      <c r="BM602" s="309"/>
      <c r="BN602" s="309"/>
      <c r="BO602" s="309"/>
      <c r="BP602" s="309"/>
      <c r="BQ602" s="309"/>
      <c r="BR602" s="309"/>
      <c r="BS602" s="309"/>
      <c r="BT602" s="309"/>
      <c r="BU602" s="309"/>
      <c r="BV602" s="309"/>
      <c r="BW602" s="310"/>
      <c r="BX602" s="310"/>
      <c r="BY602" s="310"/>
      <c r="BZ602" s="310"/>
      <c r="CA602" s="310"/>
      <c r="CB602" s="310"/>
      <c r="CC602" s="310"/>
      <c r="CD602" s="310"/>
      <c r="CE602" s="310"/>
      <c r="CF602" s="310"/>
      <c r="CG602" s="310"/>
      <c r="CH602" s="310"/>
      <c r="CI602" s="310"/>
      <c r="CJ602" s="310"/>
      <c r="CK602" s="310"/>
      <c r="CL602" s="310"/>
      <c r="CM602" s="310"/>
      <c r="CN602" s="310"/>
      <c r="CO602" s="310"/>
      <c r="CP602" s="310"/>
      <c r="CQ602" s="310"/>
      <c r="CR602" s="310"/>
      <c r="CS602" s="310"/>
      <c r="CT602" s="310"/>
      <c r="CU602" s="310"/>
      <c r="CV602" s="310"/>
      <c r="CW602" s="310"/>
      <c r="CX602" s="310"/>
      <c r="CY602" s="310"/>
      <c r="CZ602" s="310"/>
    </row>
    <row r="603" s="314" customFormat="true" ht="25.15" customHeight="true" x14ac:dyDescent="0.2">
      <c r="C603" s="843" t="s">
        <v>206</v>
      </c>
      <c r="D603" s="844"/>
      <c r="E603" s="516">
        <v>6.1748725264510973E-2</v>
      </c>
      <c r="F603" s="496"/>
      <c r="G603" s="496"/>
      <c r="H603" s="843" t="s">
        <v>232</v>
      </c>
      <c r="I603" s="844"/>
      <c r="J603" s="517">
        <v>-1.0814950662664745E-2</v>
      </c>
      <c r="K603" s="496"/>
      <c r="L603" s="496"/>
      <c r="M603" s="843" t="s">
        <v>198</v>
      </c>
      <c r="N603" s="844"/>
      <c r="O603" s="518">
        <v>0.12684335516712686</v>
      </c>
      <c r="P603" s="496"/>
      <c r="Q603" s="496"/>
      <c r="W603" s="307"/>
      <c r="X603" s="307"/>
      <c r="Y603" s="307"/>
      <c r="Z603" s="307"/>
      <c r="AA603" s="307"/>
      <c r="AB603" s="307"/>
      <c r="AC603" s="307"/>
      <c r="AD603" s="307"/>
      <c r="AE603" s="307"/>
      <c r="AF603" s="307"/>
      <c r="AG603" s="307"/>
      <c r="AH603" s="307"/>
      <c r="AI603" s="307"/>
      <c r="AJ603" s="307"/>
      <c r="AK603" s="307"/>
      <c r="AL603" s="307"/>
      <c r="AM603" s="307"/>
      <c r="AN603" s="307"/>
      <c r="AO603" s="307"/>
      <c r="AP603" s="307"/>
      <c r="AQ603" s="307"/>
      <c r="AR603" s="307"/>
      <c r="AS603" s="307"/>
      <c r="AT603" s="307"/>
      <c r="AU603" s="307"/>
      <c r="AV603" s="307"/>
      <c r="AW603" s="307"/>
      <c r="AX603" s="307"/>
      <c r="AY603" s="307"/>
      <c r="AZ603" s="307"/>
      <c r="BA603" s="309"/>
      <c r="BB603" s="359"/>
      <c r="BC603" s="309"/>
      <c r="BD603" s="309"/>
      <c r="BE603" s="309"/>
      <c r="BF603" s="309"/>
      <c r="BG603" s="309"/>
      <c r="BH603" s="309"/>
      <c r="BI603" s="309"/>
      <c r="BJ603" s="309"/>
      <c r="BK603" s="309"/>
      <c r="BL603" s="309"/>
      <c r="BM603" s="309"/>
      <c r="BN603" s="309"/>
      <c r="BO603" s="309"/>
      <c r="BP603" s="309"/>
      <c r="BQ603" s="309"/>
      <c r="BR603" s="309"/>
      <c r="BS603" s="309"/>
      <c r="BT603" s="309"/>
      <c r="BU603" s="309"/>
      <c r="BV603" s="309"/>
      <c r="BW603" s="310"/>
      <c r="BX603" s="310"/>
      <c r="BY603" s="310"/>
      <c r="BZ603" s="310"/>
      <c r="CA603" s="310"/>
      <c r="CB603" s="310"/>
      <c r="CC603" s="310"/>
      <c r="CD603" s="310"/>
      <c r="CE603" s="310"/>
      <c r="CF603" s="310"/>
      <c r="CG603" s="310"/>
      <c r="CH603" s="310"/>
      <c r="CI603" s="310"/>
      <c r="CJ603" s="310"/>
      <c r="CK603" s="310"/>
      <c r="CL603" s="310"/>
      <c r="CM603" s="310"/>
      <c r="CN603" s="310"/>
      <c r="CO603" s="310"/>
      <c r="CP603" s="310"/>
      <c r="CQ603" s="310"/>
      <c r="CR603" s="310"/>
      <c r="CS603" s="310"/>
      <c r="CT603" s="310"/>
      <c r="CU603" s="310"/>
      <c r="CV603" s="310"/>
      <c r="CW603" s="310"/>
      <c r="CX603" s="310"/>
      <c r="CY603" s="310"/>
      <c r="CZ603" s="310"/>
    </row>
    <row r="604" s="314" customFormat="true" ht="25.15" customHeight="true" x14ac:dyDescent="0.2">
      <c r="C604" s="843" t="s">
        <v>196</v>
      </c>
      <c r="D604" s="844"/>
      <c r="E604" s="516">
        <v>0.1033893555257846</v>
      </c>
      <c r="F604" s="496"/>
      <c r="G604" s="496"/>
      <c r="H604" s="843" t="s">
        <v>233</v>
      </c>
      <c r="I604" s="844"/>
      <c r="J604" s="517">
        <v>-7.7140353543904536E-4</v>
      </c>
      <c r="K604" s="496"/>
      <c r="L604" s="496"/>
      <c r="M604" s="843" t="s">
        <v>203</v>
      </c>
      <c r="N604" s="844"/>
      <c r="O604" s="518">
        <v>-4.9214352606409509E-2</v>
      </c>
      <c r="P604" s="496"/>
      <c r="Q604" s="496"/>
      <c r="W604" s="307"/>
      <c r="X604" s="307"/>
      <c r="Y604" s="307"/>
      <c r="Z604" s="307"/>
      <c r="AA604" s="307"/>
      <c r="AB604" s="307"/>
      <c r="AC604" s="307"/>
      <c r="AD604" s="307"/>
      <c r="AE604" s="307"/>
      <c r="AF604" s="307"/>
      <c r="AG604" s="307"/>
      <c r="AH604" s="307"/>
      <c r="AI604" s="307"/>
      <c r="AJ604" s="307"/>
      <c r="AK604" s="307"/>
      <c r="AL604" s="307"/>
      <c r="AM604" s="307"/>
      <c r="AN604" s="307"/>
      <c r="AO604" s="307"/>
      <c r="AP604" s="307"/>
      <c r="AQ604" s="307"/>
      <c r="AR604" s="307"/>
      <c r="AS604" s="307"/>
      <c r="AT604" s="307"/>
      <c r="AU604" s="307"/>
      <c r="AV604" s="307"/>
      <c r="AW604" s="307"/>
      <c r="AX604" s="307"/>
      <c r="AY604" s="307"/>
      <c r="AZ604" s="307"/>
      <c r="BA604" s="310"/>
      <c r="BB604" s="360"/>
      <c r="BC604" s="310"/>
      <c r="BD604" s="310"/>
      <c r="BE604" s="310"/>
      <c r="BF604" s="310"/>
      <c r="BG604" s="310"/>
      <c r="BH604" s="310"/>
      <c r="BI604" s="310"/>
      <c r="BJ604" s="310"/>
      <c r="BK604" s="310"/>
      <c r="BL604" s="310"/>
      <c r="BM604" s="310"/>
      <c r="BN604" s="310"/>
      <c r="BO604" s="310"/>
      <c r="BP604" s="310"/>
      <c r="BQ604" s="310"/>
      <c r="BR604" s="310"/>
      <c r="BS604" s="310"/>
      <c r="BT604" s="310"/>
      <c r="BU604" s="310"/>
      <c r="BV604" s="310"/>
      <c r="BW604" s="310"/>
      <c r="BX604" s="310"/>
      <c r="BY604" s="310"/>
      <c r="BZ604" s="310"/>
      <c r="CA604" s="310"/>
      <c r="CB604" s="310"/>
      <c r="CC604" s="310"/>
      <c r="CD604" s="310"/>
      <c r="CE604" s="310"/>
      <c r="CF604" s="310"/>
      <c r="CG604" s="310"/>
      <c r="CH604" s="310"/>
      <c r="CI604" s="310"/>
      <c r="CJ604" s="310"/>
      <c r="CK604" s="310"/>
      <c r="CL604" s="310"/>
      <c r="CM604" s="310"/>
      <c r="CN604" s="310"/>
      <c r="CO604" s="310"/>
      <c r="CP604" s="310"/>
      <c r="CQ604" s="310"/>
      <c r="CR604" s="310"/>
      <c r="CS604" s="310"/>
      <c r="CT604" s="310"/>
      <c r="CU604" s="310"/>
      <c r="CV604" s="310"/>
      <c r="CW604" s="310"/>
      <c r="CX604" s="310"/>
      <c r="CY604" s="310"/>
      <c r="CZ604" s="310"/>
    </row>
    <row r="605" s="314" customFormat="true" ht="25.15" customHeight="true" x14ac:dyDescent="0.2">
      <c r="C605" s="843" t="s">
        <v>208</v>
      </c>
      <c r="D605" s="844"/>
      <c r="E605" s="516">
        <v>4.7831350005825418E-2</v>
      </c>
      <c r="F605" s="496"/>
      <c r="G605" s="496"/>
      <c r="H605" s="843" t="s">
        <v>222</v>
      </c>
      <c r="I605" s="844"/>
      <c r="J605" s="517">
        <v>7.9676871939522958E-4</v>
      </c>
      <c r="K605" s="496"/>
      <c r="L605" s="496"/>
      <c r="M605" s="843" t="s">
        <v>217</v>
      </c>
      <c r="N605" s="844"/>
      <c r="O605" s="518">
        <v>-7.7747807234838876E-3</v>
      </c>
      <c r="P605" s="496"/>
      <c r="Q605" s="496"/>
      <c r="W605" s="307"/>
      <c r="X605" s="307"/>
      <c r="Y605" s="307"/>
      <c r="Z605" s="307"/>
      <c r="AA605" s="307"/>
      <c r="AB605" s="307"/>
      <c r="AC605" s="307"/>
      <c r="AD605" s="307"/>
      <c r="AE605" s="307"/>
      <c r="AF605" s="307"/>
      <c r="AG605" s="307"/>
      <c r="AH605" s="307"/>
      <c r="AI605" s="307"/>
      <c r="AJ605" s="307"/>
      <c r="AK605" s="307"/>
      <c r="AL605" s="307"/>
      <c r="AM605" s="307"/>
      <c r="AN605" s="307"/>
      <c r="AO605" s="307"/>
      <c r="AP605" s="307"/>
      <c r="AQ605" s="307"/>
      <c r="AR605" s="307"/>
      <c r="AS605" s="307"/>
      <c r="AT605" s="307"/>
      <c r="AU605" s="307"/>
      <c r="AV605" s="307"/>
      <c r="AW605" s="307"/>
      <c r="AX605" s="307"/>
      <c r="AY605" s="307"/>
      <c r="AZ605" s="307"/>
      <c r="BA605" s="310"/>
      <c r="BB605" s="360"/>
      <c r="BC605" s="310"/>
      <c r="BD605" s="310"/>
      <c r="BE605" s="310"/>
      <c r="BF605" s="310"/>
      <c r="BG605" s="310"/>
      <c r="BH605" s="310"/>
      <c r="BI605" s="310"/>
      <c r="BJ605" s="310"/>
      <c r="BK605" s="310"/>
      <c r="BL605" s="310"/>
      <c r="BM605" s="310"/>
      <c r="BN605" s="310"/>
      <c r="BO605" s="310"/>
      <c r="BP605" s="310"/>
      <c r="BQ605" s="310"/>
      <c r="BR605" s="310"/>
      <c r="BS605" s="310"/>
      <c r="BT605" s="310"/>
      <c r="BU605" s="310"/>
      <c r="BV605" s="310"/>
      <c r="BW605" s="310"/>
      <c r="BX605" s="310"/>
      <c r="BY605" s="310"/>
      <c r="BZ605" s="310"/>
      <c r="CA605" s="310"/>
      <c r="CB605" s="310"/>
      <c r="CC605" s="310"/>
      <c r="CD605" s="310"/>
      <c r="CE605" s="310"/>
      <c r="CF605" s="310"/>
      <c r="CG605" s="310"/>
      <c r="CH605" s="310"/>
      <c r="CI605" s="310"/>
      <c r="CJ605" s="310"/>
      <c r="CK605" s="310"/>
      <c r="CL605" s="310"/>
      <c r="CM605" s="310"/>
      <c r="CN605" s="310"/>
      <c r="CO605" s="310"/>
      <c r="CP605" s="310"/>
      <c r="CQ605" s="310"/>
      <c r="CR605" s="310"/>
      <c r="CS605" s="310"/>
      <c r="CT605" s="310"/>
      <c r="CU605" s="310"/>
      <c r="CV605" s="310"/>
      <c r="CW605" s="310"/>
      <c r="CX605" s="310"/>
      <c r="CY605" s="310"/>
      <c r="CZ605" s="310"/>
    </row>
    <row r="606" s="314" customFormat="true" ht="25.15" customHeight="true" x14ac:dyDescent="0.2">
      <c r="C606" s="843" t="s">
        <v>200</v>
      </c>
      <c r="D606" s="844"/>
      <c r="E606" s="516">
        <v>9.3345834672172931E-2</v>
      </c>
      <c r="F606" s="496"/>
      <c r="G606" s="496"/>
      <c r="H606" s="843" t="s">
        <v>252</v>
      </c>
      <c r="I606" s="844"/>
      <c r="J606" s="517">
        <v>-6.5592241353208004E-3</v>
      </c>
      <c r="K606" s="496"/>
      <c r="L606" s="496"/>
      <c r="M606" s="843" t="s">
        <v>254</v>
      </c>
      <c r="N606" s="844"/>
      <c r="O606" s="518">
        <v>-2.656292793481499E-3</v>
      </c>
      <c r="P606" s="496"/>
      <c r="Q606" s="496"/>
      <c r="W606" s="307"/>
      <c r="X606" s="307"/>
      <c r="Y606" s="307"/>
      <c r="Z606" s="307"/>
      <c r="AA606" s="307"/>
      <c r="AB606" s="307"/>
      <c r="AC606" s="307"/>
      <c r="AD606" s="307"/>
      <c r="AE606" s="307"/>
      <c r="AF606" s="307"/>
      <c r="AG606" s="307"/>
      <c r="AH606" s="307"/>
      <c r="AI606" s="307"/>
      <c r="AJ606" s="307"/>
      <c r="AK606" s="307"/>
      <c r="AL606" s="307"/>
      <c r="AM606" s="307"/>
      <c r="AN606" s="307"/>
      <c r="AO606" s="307"/>
      <c r="AP606" s="307"/>
      <c r="AQ606" s="307"/>
      <c r="AR606" s="307"/>
      <c r="AS606" s="307"/>
      <c r="AT606" s="307"/>
      <c r="AU606" s="307"/>
      <c r="AV606" s="307"/>
      <c r="AW606" s="307"/>
      <c r="AX606" s="307"/>
      <c r="AY606" s="307"/>
      <c r="AZ606" s="307"/>
      <c r="BA606" s="310"/>
      <c r="BB606" s="360"/>
      <c r="BC606" s="310"/>
      <c r="BD606" s="310"/>
      <c r="BE606" s="310"/>
      <c r="BF606" s="310"/>
      <c r="BG606" s="310"/>
      <c r="BH606" s="310"/>
      <c r="BI606" s="310"/>
      <c r="BJ606" s="310"/>
      <c r="BK606" s="310"/>
      <c r="BL606" s="310"/>
      <c r="BM606" s="310"/>
      <c r="BN606" s="310"/>
      <c r="BO606" s="310"/>
      <c r="BP606" s="310"/>
      <c r="BQ606" s="310"/>
      <c r="BR606" s="310"/>
      <c r="BS606" s="310"/>
      <c r="BT606" s="310"/>
      <c r="BU606" s="310"/>
      <c r="BV606" s="310"/>
      <c r="BW606" s="310"/>
      <c r="BX606" s="310"/>
      <c r="BY606" s="310"/>
      <c r="BZ606" s="310"/>
      <c r="CA606" s="310"/>
      <c r="CB606" s="310"/>
      <c r="CC606" s="310"/>
      <c r="CD606" s="310"/>
      <c r="CE606" s="310"/>
      <c r="CF606" s="310"/>
      <c r="CG606" s="310"/>
      <c r="CH606" s="310"/>
      <c r="CI606" s="310"/>
      <c r="CJ606" s="310"/>
      <c r="CK606" s="310"/>
      <c r="CL606" s="310"/>
      <c r="CM606" s="310"/>
      <c r="CN606" s="310"/>
      <c r="CO606" s="310"/>
      <c r="CP606" s="310"/>
      <c r="CQ606" s="310"/>
      <c r="CR606" s="310"/>
      <c r="CS606" s="310"/>
      <c r="CT606" s="310"/>
      <c r="CU606" s="310"/>
      <c r="CV606" s="310"/>
      <c r="CW606" s="310"/>
      <c r="CX606" s="310"/>
      <c r="CY606" s="310"/>
      <c r="CZ606" s="310"/>
    </row>
    <row r="607" s="314" customFormat="true" ht="25.15" customHeight="true" x14ac:dyDescent="0.2">
      <c r="C607" s="843" t="s">
        <v>199</v>
      </c>
      <c r="D607" s="844"/>
      <c r="E607" s="516">
        <v>9.5545100035729247E-2</v>
      </c>
      <c r="F607" s="496"/>
      <c r="G607" s="496"/>
      <c r="H607" s="843" t="s">
        <v>210</v>
      </c>
      <c r="I607" s="844"/>
      <c r="J607" s="519">
        <v>-5.5735225183048021E-2</v>
      </c>
      <c r="K607" s="496"/>
      <c r="L607" s="496"/>
      <c r="M607" s="843" t="s">
        <v>237</v>
      </c>
      <c r="N607" s="844"/>
      <c r="O607" s="518">
        <v>2.0124092677127548E-2</v>
      </c>
      <c r="P607" s="496"/>
      <c r="Q607" s="496"/>
      <c r="W607" s="307"/>
      <c r="X607" s="307"/>
      <c r="Y607" s="307"/>
      <c r="Z607" s="307"/>
      <c r="AA607" s="307"/>
      <c r="AB607" s="307"/>
      <c r="AC607" s="307"/>
      <c r="AD607" s="307"/>
      <c r="AE607" s="307"/>
      <c r="AF607" s="307"/>
      <c r="AG607" s="307"/>
      <c r="AH607" s="307"/>
      <c r="AI607" s="307"/>
      <c r="AJ607" s="307"/>
      <c r="AK607" s="307"/>
      <c r="AL607" s="307"/>
      <c r="AM607" s="307"/>
      <c r="AN607" s="307"/>
      <c r="AO607" s="307"/>
      <c r="AP607" s="307"/>
      <c r="AQ607" s="307"/>
      <c r="AR607" s="307"/>
      <c r="AS607" s="307"/>
      <c r="AT607" s="307"/>
      <c r="AU607" s="307"/>
      <c r="AV607" s="307"/>
      <c r="AW607" s="307"/>
      <c r="AX607" s="307"/>
      <c r="AY607" s="307"/>
      <c r="AZ607" s="307"/>
      <c r="BA607" s="310"/>
      <c r="BB607" s="360"/>
      <c r="BC607" s="310"/>
      <c r="BD607" s="310"/>
      <c r="BE607" s="310"/>
      <c r="BF607" s="310"/>
      <c r="BG607" s="310"/>
      <c r="BH607" s="310"/>
      <c r="BI607" s="310"/>
      <c r="BJ607" s="310"/>
      <c r="BK607" s="310"/>
      <c r="BL607" s="310"/>
      <c r="BM607" s="310"/>
      <c r="BN607" s="310"/>
      <c r="BO607" s="310"/>
      <c r="BP607" s="310"/>
      <c r="BQ607" s="310"/>
      <c r="BR607" s="310"/>
      <c r="BS607" s="310"/>
      <c r="BT607" s="310"/>
      <c r="BU607" s="310"/>
      <c r="BV607" s="310"/>
      <c r="BW607" s="310"/>
      <c r="BX607" s="310"/>
      <c r="BY607" s="310"/>
      <c r="BZ607" s="310"/>
      <c r="CA607" s="310"/>
      <c r="CB607" s="310"/>
      <c r="CC607" s="310"/>
      <c r="CD607" s="310"/>
      <c r="CE607" s="310"/>
      <c r="CF607" s="310"/>
      <c r="CG607" s="310"/>
      <c r="CH607" s="310"/>
      <c r="CI607" s="310"/>
      <c r="CJ607" s="310"/>
      <c r="CK607" s="310"/>
      <c r="CL607" s="310"/>
      <c r="CM607" s="310"/>
      <c r="CN607" s="310"/>
      <c r="CO607" s="310"/>
      <c r="CP607" s="310"/>
      <c r="CQ607" s="310"/>
      <c r="CR607" s="310"/>
      <c r="CS607" s="310"/>
      <c r="CT607" s="310"/>
      <c r="CU607" s="310"/>
      <c r="CV607" s="310"/>
      <c r="CW607" s="310"/>
      <c r="CX607" s="310"/>
      <c r="CY607" s="310"/>
      <c r="CZ607" s="310"/>
    </row>
    <row r="608" s="314" customFormat="true" ht="25.15" customHeight="true" x14ac:dyDescent="0.2">
      <c r="C608" s="843" t="s">
        <v>218</v>
      </c>
      <c r="D608" s="844"/>
      <c r="E608" s="516">
        <v>1.0446975111519234E-2</v>
      </c>
      <c r="F608" s="496"/>
      <c r="G608" s="496"/>
      <c r="H608" s="852"/>
      <c r="I608" s="844"/>
      <c r="J608" s="512"/>
      <c r="K608" s="496"/>
      <c r="L608" s="496"/>
      <c r="M608" s="843" t="s">
        <v>193</v>
      </c>
      <c r="N608" s="844"/>
      <c r="O608" s="518">
        <v>-0.14672391797389372</v>
      </c>
      <c r="P608" s="496"/>
      <c r="Q608" s="496"/>
      <c r="W608" s="307"/>
      <c r="X608" s="307"/>
      <c r="Y608" s="307"/>
      <c r="Z608" s="307"/>
      <c r="AA608" s="307"/>
      <c r="AB608" s="307"/>
      <c r="AC608" s="307"/>
      <c r="AD608" s="307"/>
      <c r="AE608" s="307"/>
      <c r="AF608" s="307"/>
      <c r="AG608" s="307"/>
      <c r="AH608" s="307"/>
      <c r="AI608" s="307"/>
      <c r="AJ608" s="307"/>
      <c r="AK608" s="307"/>
      <c r="AL608" s="307"/>
      <c r="AM608" s="307"/>
      <c r="AN608" s="307"/>
      <c r="AO608" s="307"/>
      <c r="AP608" s="307"/>
      <c r="AQ608" s="307"/>
      <c r="AR608" s="307"/>
      <c r="AS608" s="307"/>
      <c r="AT608" s="307"/>
      <c r="AU608" s="307"/>
      <c r="AV608" s="307"/>
      <c r="AW608" s="307"/>
      <c r="AX608" s="307"/>
      <c r="AY608" s="307"/>
      <c r="AZ608" s="307"/>
      <c r="BA608" s="310"/>
      <c r="BB608" s="360"/>
      <c r="BC608" s="310"/>
      <c r="BD608" s="310"/>
      <c r="BE608" s="310"/>
      <c r="BF608" s="310"/>
      <c r="BG608" s="310"/>
      <c r="BH608" s="310"/>
      <c r="BI608" s="310"/>
      <c r="BJ608" s="310"/>
      <c r="BK608" s="310"/>
      <c r="BL608" s="310"/>
      <c r="BM608" s="310"/>
      <c r="BN608" s="310"/>
      <c r="BO608" s="310"/>
      <c r="BP608" s="310"/>
      <c r="BQ608" s="310"/>
      <c r="BR608" s="310"/>
      <c r="BS608" s="310"/>
      <c r="BT608" s="310"/>
      <c r="BU608" s="310"/>
      <c r="BV608" s="310"/>
      <c r="BW608" s="310"/>
      <c r="BX608" s="310"/>
      <c r="BY608" s="310"/>
      <c r="BZ608" s="310"/>
      <c r="CA608" s="310"/>
      <c r="CB608" s="310"/>
      <c r="CC608" s="310"/>
      <c r="CD608" s="310"/>
      <c r="CE608" s="310"/>
      <c r="CF608" s="310"/>
      <c r="CG608" s="310"/>
      <c r="CH608" s="310"/>
      <c r="CI608" s="310"/>
      <c r="CJ608" s="310"/>
      <c r="CK608" s="310"/>
      <c r="CL608" s="310"/>
      <c r="CM608" s="310"/>
      <c r="CN608" s="310"/>
      <c r="CO608" s="310"/>
      <c r="CP608" s="310"/>
      <c r="CQ608" s="310"/>
      <c r="CR608" s="310"/>
      <c r="CS608" s="310"/>
      <c r="CT608" s="310"/>
      <c r="CU608" s="310"/>
      <c r="CV608" s="310"/>
      <c r="CW608" s="310"/>
      <c r="CX608" s="310"/>
      <c r="CY608" s="310"/>
      <c r="CZ608" s="310"/>
    </row>
    <row r="609" s="314" customFormat="true" ht="25.15" customHeight="true" x14ac:dyDescent="0.2">
      <c r="C609" s="843" t="s">
        <v>215</v>
      </c>
      <c r="D609" s="844"/>
      <c r="E609" s="516">
        <v>1.7970992293844235E-2</v>
      </c>
      <c r="F609" s="496"/>
      <c r="G609" s="496"/>
      <c r="H609" s="852"/>
      <c r="I609" s="844"/>
      <c r="J609" s="496"/>
      <c r="K609" s="496"/>
      <c r="L609" s="496"/>
      <c r="M609" s="843" t="s">
        <v>195</v>
      </c>
      <c r="N609" s="844"/>
      <c r="O609" s="518">
        <v>1.0083515279456313E-2</v>
      </c>
      <c r="P609" s="496"/>
      <c r="Q609" s="496"/>
      <c r="W609" s="307"/>
      <c r="X609" s="307"/>
      <c r="Y609" s="307"/>
      <c r="Z609" s="307"/>
      <c r="AA609" s="307"/>
      <c r="AB609" s="307"/>
      <c r="AC609" s="307"/>
      <c r="AD609" s="307"/>
      <c r="AE609" s="307"/>
      <c r="AF609" s="307"/>
      <c r="AG609" s="307"/>
      <c r="AH609" s="307"/>
      <c r="AI609" s="307"/>
      <c r="AJ609" s="307"/>
      <c r="AK609" s="307"/>
      <c r="AL609" s="307"/>
      <c r="AM609" s="307"/>
      <c r="AN609" s="307"/>
      <c r="AO609" s="307"/>
      <c r="AP609" s="307"/>
      <c r="AQ609" s="307"/>
      <c r="AR609" s="307"/>
      <c r="AS609" s="307"/>
      <c r="AT609" s="307"/>
      <c r="AU609" s="307"/>
      <c r="AV609" s="307"/>
      <c r="AW609" s="307"/>
      <c r="AX609" s="307"/>
      <c r="AY609" s="307"/>
      <c r="AZ609" s="307"/>
      <c r="BA609" s="310"/>
      <c r="BB609" s="360"/>
      <c r="BC609" s="310"/>
      <c r="BD609" s="310"/>
      <c r="BE609" s="310"/>
      <c r="BF609" s="310"/>
      <c r="BG609" s="310"/>
      <c r="BH609" s="310"/>
      <c r="BI609" s="310"/>
      <c r="BJ609" s="310"/>
      <c r="BK609" s="310"/>
      <c r="BL609" s="310"/>
      <c r="BM609" s="310"/>
      <c r="BN609" s="310"/>
      <c r="BO609" s="310"/>
      <c r="BP609" s="310"/>
      <c r="BQ609" s="310"/>
      <c r="BR609" s="310"/>
      <c r="BS609" s="310"/>
      <c r="BT609" s="310"/>
      <c r="BU609" s="310"/>
      <c r="BV609" s="310"/>
      <c r="BW609" s="310"/>
      <c r="BX609" s="310"/>
      <c r="BY609" s="310"/>
      <c r="BZ609" s="310"/>
      <c r="CA609" s="310"/>
      <c r="CB609" s="310"/>
      <c r="CC609" s="310"/>
      <c r="CD609" s="310"/>
      <c r="CE609" s="310"/>
      <c r="CF609" s="310"/>
      <c r="CG609" s="310"/>
      <c r="CH609" s="310"/>
      <c r="CI609" s="310"/>
      <c r="CJ609" s="310"/>
      <c r="CK609" s="310"/>
      <c r="CL609" s="310"/>
      <c r="CM609" s="310"/>
      <c r="CN609" s="310"/>
      <c r="CO609" s="310"/>
      <c r="CP609" s="310"/>
      <c r="CQ609" s="310"/>
      <c r="CR609" s="310"/>
      <c r="CS609" s="310"/>
      <c r="CT609" s="310"/>
      <c r="CU609" s="310"/>
      <c r="CV609" s="310"/>
      <c r="CW609" s="310"/>
      <c r="CX609" s="310"/>
      <c r="CY609" s="310"/>
      <c r="CZ609" s="310"/>
    </row>
    <row r="610" s="314" customFormat="true" ht="25.15" customHeight="true" x14ac:dyDescent="0.2">
      <c r="C610" s="843" t="s">
        <v>249</v>
      </c>
      <c r="D610" s="844"/>
      <c r="E610" s="516">
        <v>1.8891694740685206E-3</v>
      </c>
      <c r="F610" s="496"/>
      <c r="G610" s="496"/>
      <c r="H610" s="853" t="s">
        <v>274</v>
      </c>
      <c r="I610" s="844"/>
      <c r="J610" s="844"/>
      <c r="K610" s="496"/>
      <c r="L610" s="496"/>
      <c r="M610" s="843" t="s">
        <v>195</v>
      </c>
      <c r="N610" s="844"/>
      <c r="O610" s="518">
        <v>0.15584453230858888</v>
      </c>
      <c r="P610" s="496"/>
      <c r="Q610" s="496"/>
      <c r="W610" s="307"/>
      <c r="X610" s="307"/>
      <c r="Y610" s="307"/>
      <c r="Z610" s="307"/>
      <c r="AA610" s="307"/>
      <c r="AB610" s="307"/>
      <c r="AC610" s="307"/>
      <c r="AD610" s="307"/>
      <c r="AE610" s="307"/>
      <c r="AF610" s="307"/>
      <c r="AG610" s="307"/>
      <c r="AH610" s="307"/>
      <c r="AI610" s="307"/>
      <c r="AJ610" s="307"/>
      <c r="AK610" s="307"/>
      <c r="AL610" s="307"/>
      <c r="AM610" s="307"/>
      <c r="AN610" s="307"/>
      <c r="AO610" s="307"/>
      <c r="AP610" s="307"/>
      <c r="AQ610" s="307"/>
      <c r="AR610" s="307"/>
      <c r="AS610" s="307"/>
      <c r="AT610" s="307"/>
      <c r="AU610" s="307"/>
      <c r="AV610" s="307"/>
      <c r="AW610" s="307"/>
      <c r="AX610" s="307"/>
      <c r="AY610" s="307"/>
      <c r="AZ610" s="307"/>
      <c r="BA610" s="310"/>
      <c r="BB610" s="360"/>
      <c r="BC610" s="310"/>
      <c r="BD610" s="310"/>
      <c r="BE610" s="310"/>
      <c r="BF610" s="310"/>
      <c r="BG610" s="310"/>
      <c r="BH610" s="310"/>
      <c r="BI610" s="310"/>
      <c r="BJ610" s="310"/>
      <c r="BK610" s="310"/>
      <c r="BL610" s="310"/>
      <c r="BM610" s="310"/>
      <c r="BN610" s="310"/>
      <c r="BO610" s="310"/>
      <c r="BP610" s="310"/>
      <c r="BQ610" s="310"/>
      <c r="BR610" s="310"/>
      <c r="BS610" s="310"/>
      <c r="BT610" s="310"/>
      <c r="BU610" s="310"/>
      <c r="BV610" s="310"/>
      <c r="BW610" s="310"/>
      <c r="BX610" s="310"/>
      <c r="BY610" s="310"/>
      <c r="BZ610" s="310"/>
      <c r="CA610" s="310"/>
      <c r="CB610" s="310"/>
      <c r="CC610" s="310"/>
      <c r="CD610" s="310"/>
      <c r="CE610" s="310"/>
      <c r="CF610" s="310"/>
      <c r="CG610" s="310"/>
      <c r="CH610" s="310"/>
      <c r="CI610" s="310"/>
      <c r="CJ610" s="310"/>
      <c r="CK610" s="310"/>
      <c r="CL610" s="310"/>
      <c r="CM610" s="310"/>
      <c r="CN610" s="310"/>
      <c r="CO610" s="310"/>
      <c r="CP610" s="310"/>
      <c r="CQ610" s="310"/>
      <c r="CR610" s="310"/>
      <c r="CS610" s="310"/>
      <c r="CT610" s="310"/>
      <c r="CU610" s="310"/>
      <c r="CV610" s="310"/>
      <c r="CW610" s="310"/>
      <c r="CX610" s="310"/>
      <c r="CY610" s="310"/>
      <c r="CZ610" s="310"/>
    </row>
    <row r="611" s="314" customFormat="true" ht="25.15" customHeight="true" x14ac:dyDescent="0.2">
      <c r="C611" s="843" t="s">
        <v>211</v>
      </c>
      <c r="D611" s="844"/>
      <c r="E611" s="516">
        <v>2.81450708341358E-2</v>
      </c>
      <c r="F611" s="496"/>
      <c r="G611" s="496"/>
      <c r="H611" s="854" t="s">
        <v>191</v>
      </c>
      <c r="I611" s="844"/>
      <c r="J611" s="538" t="s">
        <v>192</v>
      </c>
      <c r="K611" s="496"/>
      <c r="L611" s="496"/>
      <c r="M611" s="843" t="s">
        <v>221</v>
      </c>
      <c r="N611" s="844"/>
      <c r="O611" s="518">
        <v>4.2225002572227124E-3</v>
      </c>
      <c r="P611" s="496"/>
      <c r="Q611" s="496"/>
      <c r="W611" s="307"/>
      <c r="X611" s="307"/>
      <c r="Y611" s="307"/>
      <c r="Z611" s="307"/>
      <c r="AA611" s="307"/>
      <c r="AB611" s="307"/>
      <c r="AC611" s="307"/>
      <c r="AD611" s="307"/>
      <c r="AE611" s="307"/>
      <c r="AF611" s="307"/>
      <c r="AG611" s="307"/>
      <c r="AH611" s="307"/>
      <c r="AI611" s="307"/>
      <c r="AJ611" s="307"/>
      <c r="AK611" s="307"/>
      <c r="AL611" s="307"/>
      <c r="AM611" s="307"/>
      <c r="AN611" s="307"/>
      <c r="AO611" s="307"/>
      <c r="AP611" s="307"/>
      <c r="AQ611" s="307"/>
      <c r="AR611" s="307"/>
      <c r="AS611" s="307"/>
      <c r="AT611" s="307"/>
      <c r="AU611" s="307"/>
      <c r="AV611" s="307"/>
      <c r="AW611" s="307"/>
      <c r="AX611" s="307"/>
      <c r="AY611" s="307"/>
      <c r="AZ611" s="307"/>
      <c r="BA611" s="310"/>
      <c r="BB611" s="360"/>
      <c r="BC611" s="310"/>
      <c r="BD611" s="310"/>
      <c r="BE611" s="310"/>
      <c r="BF611" s="310"/>
      <c r="BG611" s="310"/>
      <c r="BH611" s="310"/>
      <c r="BI611" s="310"/>
      <c r="BJ611" s="310"/>
      <c r="BK611" s="310"/>
      <c r="BL611" s="310"/>
      <c r="BM611" s="310"/>
      <c r="BN611" s="310"/>
      <c r="BO611" s="310"/>
      <c r="BP611" s="310"/>
      <c r="BQ611" s="310"/>
      <c r="BR611" s="310"/>
      <c r="BS611" s="310"/>
      <c r="BT611" s="310"/>
      <c r="BU611" s="310"/>
      <c r="BV611" s="310"/>
      <c r="BW611" s="310"/>
      <c r="BX611" s="310"/>
      <c r="BY611" s="310"/>
      <c r="BZ611" s="310"/>
      <c r="CA611" s="310"/>
      <c r="CB611" s="310"/>
      <c r="CC611" s="310"/>
      <c r="CD611" s="310"/>
      <c r="CE611" s="310"/>
      <c r="CF611" s="310"/>
      <c r="CG611" s="310"/>
      <c r="CH611" s="310"/>
      <c r="CI611" s="310"/>
      <c r="CJ611" s="310"/>
      <c r="CK611" s="310"/>
      <c r="CL611" s="310"/>
      <c r="CM611" s="310"/>
      <c r="CN611" s="310"/>
      <c r="CO611" s="310"/>
      <c r="CP611" s="310"/>
      <c r="CQ611" s="310"/>
      <c r="CR611" s="310"/>
      <c r="CS611" s="310"/>
      <c r="CT611" s="310"/>
      <c r="CU611" s="310"/>
      <c r="CV611" s="310"/>
      <c r="CW611" s="310"/>
      <c r="CX611" s="310"/>
      <c r="CY611" s="310"/>
      <c r="CZ611" s="310"/>
    </row>
    <row r="612" s="314" customFormat="true" ht="25.15" customHeight="true" x14ac:dyDescent="0.2">
      <c r="C612" s="843" t="s">
        <v>240</v>
      </c>
      <c r="D612" s="844"/>
      <c r="E612" s="516">
        <v>6.305716495057144E-3</v>
      </c>
      <c r="F612" s="496"/>
      <c r="G612" s="496"/>
      <c r="H612" s="843" t="s">
        <v>192</v>
      </c>
      <c r="I612" s="844"/>
      <c r="J612" s="539">
        <v>1.0000000000000002</v>
      </c>
      <c r="K612" s="496"/>
      <c r="L612" s="496"/>
      <c r="M612" s="843" t="s">
        <v>202</v>
      </c>
      <c r="N612" s="844"/>
      <c r="O612" s="518">
        <v>-0.11101312442973434</v>
      </c>
      <c r="P612" s="496"/>
      <c r="Q612" s="496"/>
      <c r="W612" s="307"/>
      <c r="X612" s="307"/>
      <c r="Y612" s="307"/>
      <c r="Z612" s="307"/>
      <c r="AA612" s="307"/>
      <c r="AB612" s="307"/>
      <c r="AC612" s="307"/>
      <c r="AD612" s="307"/>
      <c r="AE612" s="307"/>
      <c r="AF612" s="307"/>
      <c r="AG612" s="307"/>
      <c r="AH612" s="307"/>
      <c r="AI612" s="307"/>
      <c r="AJ612" s="307"/>
      <c r="AK612" s="307"/>
      <c r="AL612" s="307"/>
      <c r="AM612" s="307"/>
      <c r="AN612" s="307"/>
      <c r="AO612" s="307"/>
      <c r="AP612" s="307"/>
      <c r="AQ612" s="307"/>
      <c r="AR612" s="307"/>
      <c r="AS612" s="307"/>
      <c r="AT612" s="307"/>
      <c r="AU612" s="307"/>
      <c r="AV612" s="307"/>
      <c r="AW612" s="307"/>
      <c r="AX612" s="307"/>
      <c r="AY612" s="307"/>
      <c r="AZ612" s="307"/>
      <c r="BA612" s="310"/>
      <c r="BB612" s="360"/>
      <c r="BC612" s="310"/>
      <c r="BD612" s="310"/>
      <c r="BE612" s="310"/>
      <c r="BF612" s="310"/>
      <c r="BG612" s="310"/>
      <c r="BH612" s="310"/>
      <c r="BI612" s="310"/>
      <c r="BJ612" s="310"/>
      <c r="BK612" s="310"/>
      <c r="BL612" s="310"/>
      <c r="BM612" s="310"/>
      <c r="BN612" s="310"/>
      <c r="BO612" s="310"/>
      <c r="BP612" s="310"/>
      <c r="BQ612" s="310"/>
      <c r="BR612" s="310"/>
      <c r="BS612" s="310"/>
      <c r="BT612" s="310"/>
      <c r="BU612" s="310"/>
      <c r="BV612" s="310"/>
      <c r="BW612" s="310"/>
      <c r="BX612" s="310"/>
      <c r="BY612" s="310"/>
      <c r="BZ612" s="310"/>
      <c r="CA612" s="310"/>
      <c r="CB612" s="310"/>
      <c r="CC612" s="310"/>
      <c r="CD612" s="310"/>
      <c r="CE612" s="310"/>
      <c r="CF612" s="310"/>
      <c r="CG612" s="310"/>
      <c r="CH612" s="310"/>
      <c r="CI612" s="310"/>
      <c r="CJ612" s="310"/>
      <c r="CK612" s="310"/>
      <c r="CL612" s="310"/>
      <c r="CM612" s="310"/>
      <c r="CN612" s="310"/>
      <c r="CO612" s="310"/>
      <c r="CP612" s="310"/>
      <c r="CQ612" s="310"/>
      <c r="CR612" s="310"/>
      <c r="CS612" s="310"/>
      <c r="CT612" s="310"/>
      <c r="CU612" s="310"/>
      <c r="CV612" s="310"/>
      <c r="CW612" s="310"/>
      <c r="CX612" s="310"/>
      <c r="CY612" s="310"/>
      <c r="CZ612" s="310"/>
    </row>
    <row r="613" s="314" customFormat="true" ht="25.15" customHeight="true" x14ac:dyDescent="0.2">
      <c r="C613" s="843" t="s">
        <v>204</v>
      </c>
      <c r="D613" s="844"/>
      <c r="E613" s="516">
        <v>8.0254447965126291E-2</v>
      </c>
      <c r="F613" s="496"/>
      <c r="G613" s="496"/>
      <c r="H613" s="852"/>
      <c r="I613" s="844"/>
      <c r="J613" s="512"/>
      <c r="K613" s="496"/>
      <c r="L613" s="496"/>
      <c r="M613" s="843" t="s">
        <v>205</v>
      </c>
      <c r="N613" s="844"/>
      <c r="O613" s="518">
        <v>0.10138702265064307</v>
      </c>
      <c r="P613" s="496"/>
      <c r="Q613" s="496"/>
      <c r="W613" s="307"/>
      <c r="X613" s="307"/>
      <c r="Y613" s="307"/>
      <c r="Z613" s="307"/>
      <c r="AA613" s="307"/>
      <c r="AB613" s="307"/>
      <c r="AC613" s="307"/>
      <c r="AD613" s="307"/>
      <c r="AE613" s="307"/>
      <c r="AF613" s="307"/>
      <c r="AG613" s="307"/>
      <c r="AH613" s="307"/>
      <c r="AI613" s="307"/>
      <c r="AJ613" s="307"/>
      <c r="AK613" s="307"/>
      <c r="AL613" s="307"/>
      <c r="AM613" s="307"/>
      <c r="AN613" s="307"/>
      <c r="AO613" s="307"/>
      <c r="AP613" s="307"/>
      <c r="AQ613" s="307"/>
      <c r="AR613" s="307"/>
      <c r="AS613" s="307"/>
      <c r="AT613" s="307"/>
      <c r="AU613" s="307"/>
      <c r="AV613" s="307"/>
      <c r="AW613" s="307"/>
      <c r="AX613" s="307"/>
      <c r="AY613" s="307"/>
      <c r="AZ613" s="307"/>
      <c r="BA613" s="310"/>
      <c r="BB613" s="360"/>
      <c r="BC613" s="310"/>
      <c r="BD613" s="310"/>
      <c r="BE613" s="310"/>
      <c r="BF613" s="310"/>
      <c r="BG613" s="310"/>
      <c r="BH613" s="310"/>
      <c r="BI613" s="310"/>
      <c r="BJ613" s="310"/>
      <c r="BK613" s="310"/>
      <c r="BL613" s="310"/>
      <c r="BM613" s="310"/>
      <c r="BN613" s="310"/>
      <c r="BO613" s="310"/>
      <c r="BP613" s="310"/>
      <c r="BQ613" s="310"/>
      <c r="BR613" s="310"/>
      <c r="BS613" s="310"/>
      <c r="BT613" s="310"/>
      <c r="BU613" s="310"/>
      <c r="BV613" s="310"/>
      <c r="BW613" s="310"/>
      <c r="BX613" s="310"/>
      <c r="BY613" s="310"/>
      <c r="BZ613" s="310"/>
      <c r="CA613" s="310"/>
      <c r="CB613" s="310"/>
      <c r="CC613" s="310"/>
      <c r="CD613" s="310"/>
      <c r="CE613" s="310"/>
      <c r="CF613" s="310"/>
      <c r="CG613" s="310"/>
      <c r="CH613" s="310"/>
      <c r="CI613" s="310"/>
      <c r="CJ613" s="310"/>
      <c r="CK613" s="310"/>
      <c r="CL613" s="310"/>
      <c r="CM613" s="310"/>
      <c r="CN613" s="310"/>
      <c r="CO613" s="310"/>
      <c r="CP613" s="310"/>
      <c r="CQ613" s="310"/>
      <c r="CR613" s="310"/>
      <c r="CS613" s="310"/>
      <c r="CT613" s="310"/>
      <c r="CU613" s="310"/>
      <c r="CV613" s="310"/>
      <c r="CW613" s="310"/>
      <c r="CX613" s="310"/>
      <c r="CY613" s="310"/>
      <c r="CZ613" s="310"/>
    </row>
    <row r="614" s="314" customFormat="true" ht="25.15" customHeight="true" x14ac:dyDescent="0.2">
      <c r="C614" s="843" t="s">
        <v>201</v>
      </c>
      <c r="D614" s="844"/>
      <c r="E614" s="516">
        <v>8.3638824208282558E-2</v>
      </c>
      <c r="F614" s="496"/>
      <c r="G614" s="496"/>
      <c r="H614" s="852"/>
      <c r="I614" s="844"/>
      <c r="J614" s="496"/>
      <c r="K614" s="496"/>
      <c r="L614" s="496"/>
      <c r="M614" s="843" t="s">
        <v>206</v>
      </c>
      <c r="N614" s="844"/>
      <c r="O614" s="518">
        <v>3.0452574127974624E-2</v>
      </c>
      <c r="P614" s="496"/>
      <c r="Q614" s="496"/>
      <c r="W614" s="307"/>
      <c r="X614" s="307"/>
      <c r="Y614" s="307"/>
      <c r="Z614" s="307"/>
      <c r="AA614" s="307"/>
      <c r="AB614" s="307"/>
      <c r="AC614" s="307"/>
      <c r="AD614" s="307"/>
      <c r="AE614" s="307"/>
      <c r="AF614" s="307"/>
      <c r="AG614" s="307"/>
      <c r="AH614" s="307"/>
      <c r="AI614" s="307"/>
      <c r="AJ614" s="307"/>
      <c r="AK614" s="307"/>
      <c r="AL614" s="307"/>
      <c r="AM614" s="307"/>
      <c r="AN614" s="307"/>
      <c r="AO614" s="307"/>
      <c r="AP614" s="307"/>
      <c r="AQ614" s="307"/>
      <c r="AR614" s="307"/>
      <c r="AS614" s="307"/>
      <c r="AT614" s="307"/>
      <c r="AU614" s="307"/>
      <c r="AV614" s="307"/>
      <c r="AW614" s="307"/>
      <c r="AX614" s="307"/>
      <c r="AY614" s="307"/>
      <c r="AZ614" s="307"/>
      <c r="BA614" s="310"/>
      <c r="BB614" s="360"/>
      <c r="BC614" s="310"/>
      <c r="BD614" s="310"/>
      <c r="BE614" s="310"/>
      <c r="BF614" s="310"/>
      <c r="BG614" s="310"/>
      <c r="BH614" s="310"/>
      <c r="BI614" s="310"/>
      <c r="BJ614" s="310"/>
      <c r="BK614" s="310"/>
      <c r="BL614" s="310"/>
      <c r="BM614" s="310"/>
      <c r="BN614" s="310"/>
      <c r="BO614" s="310"/>
      <c r="BP614" s="310"/>
      <c r="BQ614" s="310"/>
      <c r="BR614" s="310"/>
      <c r="BS614" s="310"/>
      <c r="BT614" s="310"/>
      <c r="BU614" s="310"/>
      <c r="BV614" s="310"/>
      <c r="BW614" s="310"/>
      <c r="BX614" s="310"/>
      <c r="BY614" s="310"/>
      <c r="BZ614" s="310"/>
      <c r="CA614" s="310"/>
      <c r="CB614" s="310"/>
      <c r="CC614" s="310"/>
      <c r="CD614" s="310"/>
      <c r="CE614" s="310"/>
      <c r="CF614" s="310"/>
      <c r="CG614" s="310"/>
      <c r="CH614" s="310"/>
      <c r="CI614" s="310"/>
      <c r="CJ614" s="310"/>
      <c r="CK614" s="310"/>
      <c r="CL614" s="310"/>
      <c r="CM614" s="310"/>
      <c r="CN614" s="310"/>
      <c r="CO614" s="310"/>
      <c r="CP614" s="310"/>
      <c r="CQ614" s="310"/>
      <c r="CR614" s="310"/>
      <c r="CS614" s="310"/>
      <c r="CT614" s="310"/>
      <c r="CU614" s="310"/>
      <c r="CV614" s="310"/>
      <c r="CW614" s="310"/>
      <c r="CX614" s="310"/>
      <c r="CY614" s="310"/>
      <c r="CZ614" s="310"/>
    </row>
    <row r="615" s="314" customFormat="true" ht="25.15" customHeight="true" x14ac:dyDescent="0.2">
      <c r="C615" s="843" t="s">
        <v>207</v>
      </c>
      <c r="D615" s="844"/>
      <c r="E615" s="516">
        <v>4.9984827331936002E-2</v>
      </c>
      <c r="F615" s="496"/>
      <c r="G615" s="496"/>
      <c r="H615" s="852"/>
      <c r="I615" s="844"/>
      <c r="J615" s="496"/>
      <c r="K615" s="496"/>
      <c r="L615" s="496"/>
      <c r="M615" s="843" t="s">
        <v>196</v>
      </c>
      <c r="N615" s="844"/>
      <c r="O615" s="518">
        <v>0.13336383850038266</v>
      </c>
      <c r="P615" s="496"/>
      <c r="Q615" s="496"/>
      <c r="W615" s="307"/>
      <c r="X615" s="307"/>
      <c r="Y615" s="307"/>
      <c r="Z615" s="307"/>
      <c r="AA615" s="307"/>
      <c r="AB615" s="307"/>
      <c r="AC615" s="307"/>
      <c r="AD615" s="307"/>
      <c r="AE615" s="307"/>
      <c r="AF615" s="307"/>
      <c r="AG615" s="307"/>
      <c r="AH615" s="307"/>
      <c r="AI615" s="307"/>
      <c r="AJ615" s="307"/>
      <c r="AK615" s="307"/>
      <c r="AL615" s="307"/>
      <c r="AM615" s="307"/>
      <c r="AN615" s="307"/>
      <c r="AO615" s="307"/>
      <c r="AP615" s="307"/>
      <c r="AQ615" s="307"/>
      <c r="AR615" s="307"/>
      <c r="AS615" s="307"/>
      <c r="AT615" s="307"/>
      <c r="AU615" s="307"/>
      <c r="AV615" s="307"/>
      <c r="AW615" s="307"/>
      <c r="AX615" s="307"/>
      <c r="AY615" s="307"/>
      <c r="AZ615" s="307"/>
      <c r="BA615" s="310"/>
      <c r="BB615" s="360"/>
      <c r="BC615" s="310"/>
      <c r="BD615" s="310"/>
      <c r="BE615" s="310"/>
      <c r="BF615" s="310"/>
      <c r="BG615" s="310"/>
      <c r="BH615" s="310"/>
      <c r="BI615" s="310"/>
      <c r="BJ615" s="310"/>
      <c r="BK615" s="310"/>
      <c r="BL615" s="310"/>
      <c r="BM615" s="310"/>
      <c r="BN615" s="310"/>
      <c r="BO615" s="310"/>
      <c r="BP615" s="310"/>
      <c r="BQ615" s="310"/>
      <c r="BR615" s="310"/>
      <c r="BS615" s="310"/>
      <c r="BT615" s="310"/>
      <c r="BU615" s="310"/>
      <c r="BV615" s="310"/>
      <c r="BW615" s="310"/>
      <c r="BX615" s="310"/>
      <c r="BY615" s="310"/>
      <c r="BZ615" s="310"/>
      <c r="CA615" s="310"/>
      <c r="CB615" s="310"/>
      <c r="CC615" s="310"/>
      <c r="CD615" s="310"/>
      <c r="CE615" s="310"/>
      <c r="CF615" s="310"/>
      <c r="CG615" s="310"/>
      <c r="CH615" s="310"/>
      <c r="CI615" s="310"/>
      <c r="CJ615" s="310"/>
      <c r="CK615" s="310"/>
      <c r="CL615" s="310"/>
      <c r="CM615" s="310"/>
      <c r="CN615" s="310"/>
      <c r="CO615" s="310"/>
      <c r="CP615" s="310"/>
      <c r="CQ615" s="310"/>
      <c r="CR615" s="310"/>
      <c r="CS615" s="310"/>
      <c r="CT615" s="310"/>
      <c r="CU615" s="310"/>
      <c r="CV615" s="310"/>
      <c r="CW615" s="310"/>
      <c r="CX615" s="310"/>
      <c r="CY615" s="310"/>
      <c r="CZ615" s="310"/>
    </row>
    <row r="616" s="314" customFormat="true" ht="25.15" customHeight="true" x14ac:dyDescent="0.2">
      <c r="C616" s="843" t="s">
        <v>210</v>
      </c>
      <c r="D616" s="844"/>
      <c r="E616" s="520">
        <v>-5.6590976195381483E-2</v>
      </c>
      <c r="F616" s="496"/>
      <c r="G616" s="496"/>
      <c r="H616" s="852"/>
      <c r="I616" s="844"/>
      <c r="J616" s="496"/>
      <c r="K616" s="496"/>
      <c r="L616" s="496"/>
      <c r="M616" s="843" t="s">
        <v>208</v>
      </c>
      <c r="N616" s="844"/>
      <c r="O616" s="518">
        <v>8.6503099797245409E-2</v>
      </c>
      <c r="P616" s="496"/>
      <c r="Q616" s="496"/>
      <c r="W616" s="307"/>
      <c r="X616" s="307"/>
      <c r="Y616" s="307"/>
      <c r="Z616" s="307"/>
      <c r="AA616" s="307"/>
      <c r="AB616" s="307"/>
      <c r="AC616" s="307"/>
      <c r="AD616" s="307"/>
      <c r="AE616" s="307"/>
      <c r="AF616" s="307"/>
      <c r="AG616" s="307"/>
      <c r="AH616" s="307"/>
      <c r="AI616" s="307"/>
      <c r="AJ616" s="307"/>
      <c r="AK616" s="307"/>
      <c r="AL616" s="307"/>
      <c r="AM616" s="307"/>
      <c r="AN616" s="307"/>
      <c r="AO616" s="307"/>
      <c r="AP616" s="307"/>
      <c r="AQ616" s="307"/>
      <c r="AR616" s="307"/>
      <c r="AS616" s="307"/>
      <c r="AT616" s="307"/>
      <c r="AU616" s="307"/>
      <c r="AV616" s="307"/>
      <c r="AW616" s="307"/>
      <c r="AX616" s="307"/>
      <c r="AY616" s="307"/>
      <c r="AZ616" s="307"/>
      <c r="BA616" s="310"/>
      <c r="BB616" s="360"/>
      <c r="BC616" s="310"/>
      <c r="BD616" s="310"/>
      <c r="BE616" s="310"/>
      <c r="BF616" s="310"/>
      <c r="BG616" s="310"/>
      <c r="BH616" s="310"/>
      <c r="BI616" s="310"/>
      <c r="BJ616" s="310"/>
      <c r="BK616" s="310"/>
      <c r="BL616" s="310"/>
      <c r="BM616" s="310"/>
      <c r="BN616" s="310"/>
      <c r="BO616" s="310"/>
      <c r="BP616" s="310"/>
      <c r="BQ616" s="310"/>
      <c r="BR616" s="310"/>
      <c r="BS616" s="310"/>
      <c r="BT616" s="310"/>
      <c r="BU616" s="310"/>
      <c r="BV616" s="310"/>
      <c r="BW616" s="310"/>
      <c r="BX616" s="310"/>
      <c r="BY616" s="310"/>
      <c r="BZ616" s="310"/>
      <c r="CA616" s="310"/>
      <c r="CB616" s="310"/>
      <c r="CC616" s="310"/>
      <c r="CD616" s="310"/>
      <c r="CE616" s="310"/>
      <c r="CF616" s="310"/>
      <c r="CG616" s="310"/>
      <c r="CH616" s="310"/>
      <c r="CI616" s="310"/>
      <c r="CJ616" s="310"/>
      <c r="CK616" s="310"/>
      <c r="CL616" s="310"/>
      <c r="CM616" s="310"/>
      <c r="CN616" s="310"/>
      <c r="CO616" s="310"/>
      <c r="CP616" s="310"/>
      <c r="CQ616" s="310"/>
      <c r="CR616" s="310"/>
      <c r="CS616" s="310"/>
      <c r="CT616" s="310"/>
      <c r="CU616" s="310"/>
      <c r="CV616" s="310"/>
      <c r="CW616" s="310"/>
      <c r="CX616" s="310"/>
      <c r="CY616" s="310"/>
      <c r="CZ616" s="310"/>
    </row>
    <row r="617" s="314" customFormat="true" ht="25.15" customHeight="true" x14ac:dyDescent="0.2">
      <c r="C617" s="852"/>
      <c r="D617" s="844"/>
      <c r="E617" s="512"/>
      <c r="F617" s="496"/>
      <c r="G617" s="496"/>
      <c r="H617" s="852"/>
      <c r="I617" s="844"/>
      <c r="J617" s="496"/>
      <c r="K617" s="496"/>
      <c r="L617" s="496"/>
      <c r="M617" s="843" t="s">
        <v>200</v>
      </c>
      <c r="N617" s="844"/>
      <c r="O617" s="518">
        <v>0.10388270148750353</v>
      </c>
      <c r="P617" s="496"/>
      <c r="Q617" s="496"/>
      <c r="W617" s="307"/>
      <c r="X617" s="307"/>
      <c r="Y617" s="307"/>
      <c r="Z617" s="307"/>
      <c r="AA617" s="307"/>
      <c r="AB617" s="307"/>
      <c r="AC617" s="307"/>
      <c r="AD617" s="307"/>
      <c r="AE617" s="307"/>
      <c r="AF617" s="307"/>
      <c r="AG617" s="307"/>
      <c r="AH617" s="307"/>
      <c r="AI617" s="307"/>
      <c r="AJ617" s="307"/>
      <c r="AK617" s="307"/>
      <c r="AL617" s="307"/>
      <c r="AM617" s="307"/>
      <c r="AN617" s="307"/>
      <c r="AO617" s="307"/>
      <c r="AP617" s="307"/>
      <c r="AQ617" s="307"/>
      <c r="AR617" s="307"/>
      <c r="AS617" s="307"/>
      <c r="AT617" s="307"/>
      <c r="AU617" s="307"/>
      <c r="AV617" s="307"/>
      <c r="AW617" s="307"/>
      <c r="AX617" s="307"/>
      <c r="AY617" s="307"/>
      <c r="AZ617" s="307"/>
      <c r="BA617" s="310"/>
      <c r="BB617" s="360"/>
      <c r="BC617" s="310"/>
      <c r="BD617" s="310"/>
      <c r="BE617" s="310"/>
      <c r="BF617" s="310"/>
      <c r="BG617" s="310"/>
      <c r="BH617" s="310"/>
      <c r="BI617" s="310"/>
      <c r="BJ617" s="310"/>
      <c r="BK617" s="310"/>
      <c r="BL617" s="310"/>
      <c r="BM617" s="310"/>
      <c r="BN617" s="310"/>
      <c r="BO617" s="310"/>
      <c r="BP617" s="310"/>
      <c r="BQ617" s="310"/>
      <c r="BR617" s="310"/>
      <c r="BS617" s="310"/>
      <c r="BT617" s="310"/>
      <c r="BU617" s="310"/>
      <c r="BV617" s="310"/>
      <c r="BW617" s="310"/>
      <c r="BX617" s="310"/>
      <c r="BY617" s="310"/>
      <c r="BZ617" s="310"/>
      <c r="CA617" s="310"/>
      <c r="CB617" s="310"/>
      <c r="CC617" s="310"/>
      <c r="CD617" s="310"/>
      <c r="CE617" s="310"/>
      <c r="CF617" s="310"/>
      <c r="CG617" s="310"/>
      <c r="CH617" s="310"/>
      <c r="CI617" s="310"/>
      <c r="CJ617" s="310"/>
      <c r="CK617" s="310"/>
      <c r="CL617" s="310"/>
      <c r="CM617" s="310"/>
      <c r="CN617" s="310"/>
      <c r="CO617" s="310"/>
      <c r="CP617" s="310"/>
      <c r="CQ617" s="310"/>
      <c r="CR617" s="310"/>
      <c r="CS617" s="310"/>
      <c r="CT617" s="310"/>
      <c r="CU617" s="310"/>
      <c r="CV617" s="310"/>
      <c r="CW617" s="310"/>
      <c r="CX617" s="310"/>
      <c r="CY617" s="310"/>
      <c r="CZ617" s="310"/>
    </row>
    <row r="618" s="314" customFormat="true" ht="25.15" customHeight="true" x14ac:dyDescent="0.2">
      <c r="C618" s="852"/>
      <c r="D618" s="844"/>
      <c r="E618" s="496"/>
      <c r="F618" s="496"/>
      <c r="G618" s="496"/>
      <c r="H618" s="852"/>
      <c r="I618" s="844"/>
      <c r="J618" s="496"/>
      <c r="K618" s="496"/>
      <c r="L618" s="496"/>
      <c r="M618" s="843" t="s">
        <v>199</v>
      </c>
      <c r="N618" s="844"/>
      <c r="O618" s="518">
        <v>0.13453918688679883</v>
      </c>
      <c r="P618" s="496"/>
      <c r="Q618" s="496"/>
      <c r="W618" s="307"/>
      <c r="X618" s="307"/>
      <c r="Y618" s="307"/>
      <c r="Z618" s="307"/>
      <c r="AA618" s="307"/>
      <c r="AB618" s="307"/>
      <c r="AC618" s="307"/>
      <c r="AD618" s="307"/>
      <c r="AE618" s="307"/>
      <c r="AF618" s="307"/>
      <c r="AG618" s="307"/>
      <c r="AH618" s="307"/>
      <c r="AI618" s="307"/>
      <c r="AJ618" s="307"/>
      <c r="AK618" s="307"/>
      <c r="AL618" s="307"/>
      <c r="AM618" s="307"/>
      <c r="AN618" s="307"/>
      <c r="AO618" s="307"/>
      <c r="AP618" s="307"/>
      <c r="AQ618" s="307"/>
      <c r="AR618" s="307"/>
      <c r="AS618" s="307"/>
      <c r="AT618" s="307"/>
      <c r="AU618" s="307"/>
      <c r="AV618" s="307"/>
      <c r="AW618" s="307"/>
      <c r="AX618" s="307"/>
      <c r="AY618" s="307"/>
      <c r="AZ618" s="307"/>
      <c r="BA618" s="310"/>
      <c r="BB618" s="360"/>
      <c r="BC618" s="310"/>
      <c r="BD618" s="310"/>
      <c r="BE618" s="310"/>
      <c r="BF618" s="310"/>
      <c r="BG618" s="310"/>
      <c r="BH618" s="310"/>
      <c r="BI618" s="310"/>
      <c r="BJ618" s="310"/>
      <c r="BK618" s="310"/>
      <c r="BL618" s="310"/>
      <c r="BM618" s="310"/>
      <c r="BN618" s="310"/>
      <c r="BO618" s="310"/>
      <c r="BP618" s="310"/>
      <c r="BQ618" s="310"/>
      <c r="BR618" s="310"/>
      <c r="BS618" s="310"/>
      <c r="BT618" s="310"/>
      <c r="BU618" s="310"/>
      <c r="BV618" s="310"/>
      <c r="BW618" s="310"/>
      <c r="BX618" s="310"/>
      <c r="BY618" s="310"/>
      <c r="BZ618" s="310"/>
      <c r="CA618" s="310"/>
      <c r="CB618" s="310"/>
      <c r="CC618" s="310"/>
      <c r="CD618" s="310"/>
      <c r="CE618" s="310"/>
      <c r="CF618" s="310"/>
      <c r="CG618" s="310"/>
      <c r="CH618" s="310"/>
      <c r="CI618" s="310"/>
      <c r="CJ618" s="310"/>
      <c r="CK618" s="310"/>
      <c r="CL618" s="310"/>
      <c r="CM618" s="310"/>
      <c r="CN618" s="310"/>
      <c r="CO618" s="310"/>
      <c r="CP618" s="310"/>
      <c r="CQ618" s="310"/>
      <c r="CR618" s="310"/>
      <c r="CS618" s="310"/>
      <c r="CT618" s="310"/>
      <c r="CU618" s="310"/>
      <c r="CV618" s="310"/>
      <c r="CW618" s="310"/>
      <c r="CX618" s="310"/>
      <c r="CY618" s="310"/>
      <c r="CZ618" s="310"/>
    </row>
    <row r="619" s="314" customFormat="true" ht="25.15" customHeight="true" x14ac:dyDescent="0.2">
      <c r="C619" s="853" t="s">
        <v>274</v>
      </c>
      <c r="D619" s="844"/>
      <c r="E619" s="844"/>
      <c r="F619" s="496"/>
      <c r="G619" s="496"/>
      <c r="H619" s="852"/>
      <c r="I619" s="844"/>
      <c r="J619" s="496"/>
      <c r="K619" s="496"/>
      <c r="L619" s="496"/>
      <c r="M619" s="843" t="s">
        <v>218</v>
      </c>
      <c r="N619" s="844"/>
      <c r="O619" s="518">
        <v>5.424088961633123E-2</v>
      </c>
      <c r="P619" s="496"/>
      <c r="Q619" s="496"/>
      <c r="W619" s="307"/>
      <c r="X619" s="307"/>
      <c r="Y619" s="307"/>
      <c r="Z619" s="307"/>
      <c r="AA619" s="307"/>
      <c r="AB619" s="307"/>
      <c r="AC619" s="307"/>
      <c r="AD619" s="307"/>
      <c r="AE619" s="307"/>
      <c r="AF619" s="307"/>
      <c r="AG619" s="307"/>
      <c r="AH619" s="307"/>
      <c r="AI619" s="307"/>
      <c r="AJ619" s="307"/>
      <c r="AK619" s="307"/>
      <c r="AL619" s="307"/>
      <c r="AM619" s="307"/>
      <c r="AN619" s="307"/>
      <c r="AO619" s="307"/>
      <c r="AP619" s="307"/>
      <c r="AQ619" s="307"/>
      <c r="AR619" s="307"/>
      <c r="AS619" s="307"/>
      <c r="AT619" s="307"/>
      <c r="AU619" s="307"/>
      <c r="AV619" s="307"/>
      <c r="AW619" s="307"/>
      <c r="AX619" s="307"/>
      <c r="AY619" s="307"/>
      <c r="AZ619" s="307"/>
      <c r="BA619" s="310"/>
      <c r="BB619" s="360"/>
      <c r="BC619" s="310"/>
      <c r="BD619" s="310"/>
      <c r="BE619" s="310"/>
      <c r="BF619" s="310"/>
      <c r="BG619" s="310"/>
      <c r="BH619" s="310"/>
      <c r="BI619" s="310"/>
      <c r="BJ619" s="310"/>
      <c r="BK619" s="310"/>
      <c r="BL619" s="310"/>
      <c r="BM619" s="310"/>
      <c r="BN619" s="310"/>
      <c r="BO619" s="310"/>
      <c r="BP619" s="310"/>
      <c r="BQ619" s="310"/>
      <c r="BR619" s="310"/>
      <c r="BS619" s="310"/>
      <c r="BT619" s="310"/>
      <c r="BU619" s="310"/>
      <c r="BV619" s="310"/>
      <c r="BW619" s="310"/>
      <c r="BX619" s="310"/>
      <c r="BY619" s="310"/>
      <c r="BZ619" s="310"/>
      <c r="CA619" s="310"/>
      <c r="CB619" s="310"/>
      <c r="CC619" s="310"/>
      <c r="CD619" s="310"/>
      <c r="CE619" s="310"/>
      <c r="CF619" s="310"/>
      <c r="CG619" s="310"/>
      <c r="CH619" s="310"/>
      <c r="CI619" s="310"/>
      <c r="CJ619" s="310"/>
      <c r="CK619" s="310"/>
      <c r="CL619" s="310"/>
      <c r="CM619" s="310"/>
      <c r="CN619" s="310"/>
      <c r="CO619" s="310"/>
      <c r="CP619" s="310"/>
      <c r="CQ619" s="310"/>
      <c r="CR619" s="310"/>
      <c r="CS619" s="310"/>
      <c r="CT619" s="310"/>
      <c r="CU619" s="310"/>
      <c r="CV619" s="310"/>
      <c r="CW619" s="310"/>
      <c r="CX619" s="310"/>
      <c r="CY619" s="310"/>
      <c r="CZ619" s="310"/>
    </row>
    <row r="620" s="314" customFormat="true" ht="25.15" customHeight="true" x14ac:dyDescent="0.2">
      <c r="C620" s="854" t="s">
        <v>191</v>
      </c>
      <c r="D620" s="844"/>
      <c r="E620" s="540" t="s">
        <v>192</v>
      </c>
      <c r="F620" s="496"/>
      <c r="G620" s="496"/>
      <c r="H620" s="852"/>
      <c r="I620" s="844"/>
      <c r="J620" s="496"/>
      <c r="K620" s="496"/>
      <c r="L620" s="496"/>
      <c r="M620" s="843" t="s">
        <v>215</v>
      </c>
      <c r="N620" s="844"/>
      <c r="O620" s="518">
        <v>5.6930355855000642E-2</v>
      </c>
      <c r="P620" s="496"/>
      <c r="Q620" s="496"/>
      <c r="W620" s="307"/>
      <c r="X620" s="307"/>
      <c r="Y620" s="307"/>
      <c r="Z620" s="307"/>
      <c r="AA620" s="307"/>
      <c r="AB620" s="307"/>
      <c r="AC620" s="307"/>
      <c r="AD620" s="307"/>
      <c r="AE620" s="307"/>
      <c r="AF620" s="307"/>
      <c r="AG620" s="307"/>
      <c r="AH620" s="307"/>
      <c r="AI620" s="307"/>
      <c r="AJ620" s="307"/>
      <c r="AK620" s="307"/>
      <c r="AL620" s="307"/>
      <c r="AM620" s="307"/>
      <c r="AN620" s="307"/>
      <c r="AO620" s="307"/>
      <c r="AP620" s="307"/>
      <c r="AQ620" s="307"/>
      <c r="AR620" s="307"/>
      <c r="AS620" s="307"/>
      <c r="AT620" s="307"/>
      <c r="AU620" s="307"/>
      <c r="AV620" s="307"/>
      <c r="AW620" s="307"/>
      <c r="AX620" s="307"/>
      <c r="AY620" s="307"/>
      <c r="AZ620" s="307"/>
      <c r="BA620" s="310"/>
      <c r="BB620" s="360"/>
      <c r="BC620" s="310"/>
      <c r="BD620" s="310"/>
      <c r="BE620" s="310"/>
      <c r="BF620" s="310"/>
      <c r="BG620" s="310"/>
      <c r="BH620" s="310"/>
      <c r="BI620" s="310"/>
      <c r="BJ620" s="310"/>
      <c r="BK620" s="310"/>
      <c r="BL620" s="310"/>
      <c r="BM620" s="310"/>
      <c r="BN620" s="310"/>
      <c r="BO620" s="310"/>
      <c r="BP620" s="310"/>
      <c r="BQ620" s="310"/>
      <c r="BR620" s="310"/>
      <c r="BS620" s="310"/>
      <c r="BT620" s="310"/>
      <c r="BU620" s="310"/>
      <c r="BV620" s="310"/>
      <c r="BW620" s="310"/>
      <c r="BX620" s="310"/>
      <c r="BY620" s="310"/>
      <c r="BZ620" s="310"/>
      <c r="CA620" s="310"/>
      <c r="CB620" s="310"/>
      <c r="CC620" s="310"/>
      <c r="CD620" s="310"/>
      <c r="CE620" s="310"/>
      <c r="CF620" s="310"/>
      <c r="CG620" s="310"/>
      <c r="CH620" s="310"/>
      <c r="CI620" s="310"/>
      <c r="CJ620" s="310"/>
      <c r="CK620" s="310"/>
      <c r="CL620" s="310"/>
      <c r="CM620" s="310"/>
      <c r="CN620" s="310"/>
      <c r="CO620" s="310"/>
      <c r="CP620" s="310"/>
      <c r="CQ620" s="310"/>
      <c r="CR620" s="310"/>
      <c r="CS620" s="310"/>
      <c r="CT620" s="310"/>
      <c r="CU620" s="310"/>
      <c r="CV620" s="310"/>
      <c r="CW620" s="310"/>
      <c r="CX620" s="310"/>
      <c r="CY620" s="310"/>
      <c r="CZ620" s="310"/>
    </row>
    <row r="621" s="314" customFormat="true" ht="25.15" customHeight="true" x14ac:dyDescent="0.2">
      <c r="C621" s="843" t="s">
        <v>192</v>
      </c>
      <c r="D621" s="844"/>
      <c r="E621" s="541">
        <v>1.0000000000000002</v>
      </c>
      <c r="F621" s="496"/>
      <c r="G621" s="496"/>
      <c r="H621" s="852"/>
      <c r="I621" s="844"/>
      <c r="J621" s="496"/>
      <c r="K621" s="496"/>
      <c r="L621" s="496"/>
      <c r="M621" s="843" t="s">
        <v>249</v>
      </c>
      <c r="N621" s="844"/>
      <c r="O621" s="518">
        <v>1.4982797551312909E-2</v>
      </c>
      <c r="P621" s="496"/>
      <c r="Q621" s="496"/>
      <c r="W621" s="307"/>
      <c r="X621" s="307"/>
      <c r="Y621" s="307"/>
      <c r="Z621" s="307"/>
      <c r="AA621" s="307"/>
      <c r="AB621" s="307"/>
      <c r="AC621" s="307"/>
      <c r="AD621" s="307"/>
      <c r="AE621" s="307"/>
      <c r="AF621" s="307"/>
      <c r="AG621" s="307"/>
      <c r="AH621" s="307"/>
      <c r="AI621" s="307"/>
      <c r="AJ621" s="307"/>
      <c r="AK621" s="307"/>
      <c r="AL621" s="307"/>
      <c r="AM621" s="307"/>
      <c r="AN621" s="307"/>
      <c r="AO621" s="307"/>
      <c r="AP621" s="307"/>
      <c r="AQ621" s="307"/>
      <c r="AR621" s="307"/>
      <c r="AS621" s="307"/>
      <c r="AT621" s="307"/>
      <c r="AU621" s="307"/>
      <c r="AV621" s="307"/>
      <c r="AW621" s="307"/>
      <c r="AX621" s="307"/>
      <c r="AY621" s="307"/>
      <c r="AZ621" s="307"/>
      <c r="BA621" s="310"/>
      <c r="BB621" s="360"/>
      <c r="BC621" s="310"/>
      <c r="BD621" s="310"/>
      <c r="BE621" s="310"/>
      <c r="BF621" s="310"/>
      <c r="BG621" s="310"/>
      <c r="BH621" s="310"/>
      <c r="BI621" s="310"/>
      <c r="BJ621" s="310"/>
      <c r="BK621" s="310"/>
      <c r="BL621" s="310"/>
      <c r="BM621" s="310"/>
      <c r="BN621" s="310"/>
      <c r="BO621" s="310"/>
      <c r="BP621" s="310"/>
      <c r="BQ621" s="310"/>
      <c r="BR621" s="310"/>
      <c r="BS621" s="310"/>
      <c r="BT621" s="310"/>
      <c r="BU621" s="310"/>
      <c r="BV621" s="310"/>
      <c r="BW621" s="310"/>
      <c r="BX621" s="310"/>
      <c r="BY621" s="310"/>
      <c r="BZ621" s="310"/>
      <c r="CA621" s="310"/>
      <c r="CB621" s="310"/>
      <c r="CC621" s="310"/>
      <c r="CD621" s="310"/>
      <c r="CE621" s="310"/>
      <c r="CF621" s="310"/>
      <c r="CG621" s="310"/>
      <c r="CH621" s="310"/>
      <c r="CI621" s="310"/>
      <c r="CJ621" s="310"/>
      <c r="CK621" s="310"/>
      <c r="CL621" s="310"/>
      <c r="CM621" s="310"/>
      <c r="CN621" s="310"/>
      <c r="CO621" s="310"/>
      <c r="CP621" s="310"/>
      <c r="CQ621" s="310"/>
      <c r="CR621" s="310"/>
      <c r="CS621" s="310"/>
      <c r="CT621" s="310"/>
      <c r="CU621" s="310"/>
      <c r="CV621" s="310"/>
      <c r="CW621" s="310"/>
      <c r="CX621" s="310"/>
      <c r="CY621" s="310"/>
      <c r="CZ621" s="310"/>
    </row>
    <row r="622" s="314" customFormat="true" ht="25.15" customHeight="true" x14ac:dyDescent="0.2">
      <c r="C622" s="852"/>
      <c r="D622" s="844"/>
      <c r="E622" s="512"/>
      <c r="F622" s="496"/>
      <c r="G622" s="496"/>
      <c r="H622" s="852"/>
      <c r="I622" s="844"/>
      <c r="J622" s="496"/>
      <c r="K622" s="496"/>
      <c r="L622" s="496"/>
      <c r="M622" s="843" t="s">
        <v>211</v>
      </c>
      <c r="N622" s="844"/>
      <c r="O622" s="518">
        <v>1.6071775348929656E-2</v>
      </c>
      <c r="P622" s="496"/>
      <c r="Q622" s="496"/>
      <c r="W622" s="307"/>
      <c r="X622" s="307"/>
      <c r="Y622" s="307"/>
      <c r="Z622" s="307"/>
      <c r="AA622" s="307"/>
      <c r="AB622" s="307"/>
      <c r="AC622" s="307"/>
      <c r="AD622" s="307"/>
      <c r="AE622" s="307"/>
      <c r="AF622" s="307"/>
      <c r="AG622" s="307"/>
      <c r="AH622" s="307"/>
      <c r="AI622" s="307"/>
      <c r="AJ622" s="307"/>
      <c r="AK622" s="307"/>
      <c r="AL622" s="307"/>
      <c r="AM622" s="307"/>
      <c r="AN622" s="307"/>
      <c r="AO622" s="307"/>
      <c r="AP622" s="307"/>
      <c r="AQ622" s="307"/>
      <c r="AR622" s="307"/>
      <c r="AS622" s="307"/>
      <c r="AT622" s="307"/>
      <c r="AU622" s="307"/>
      <c r="AV622" s="307"/>
      <c r="AW622" s="307"/>
      <c r="AX622" s="307"/>
      <c r="AY622" s="307"/>
      <c r="AZ622" s="307"/>
      <c r="BA622" s="310"/>
      <c r="BB622" s="360"/>
      <c r="BC622" s="310"/>
      <c r="BD622" s="310"/>
      <c r="BE622" s="310"/>
      <c r="BF622" s="310"/>
      <c r="BG622" s="310"/>
      <c r="BH622" s="310"/>
      <c r="BI622" s="310"/>
      <c r="BJ622" s="310"/>
      <c r="BK622" s="310"/>
      <c r="BL622" s="310"/>
      <c r="BM622" s="310"/>
      <c r="BN622" s="310"/>
      <c r="BO622" s="310"/>
      <c r="BP622" s="310"/>
      <c r="BQ622" s="310"/>
      <c r="BR622" s="310"/>
      <c r="BS622" s="310"/>
      <c r="BT622" s="310"/>
      <c r="BU622" s="310"/>
      <c r="BV622" s="310"/>
      <c r="BW622" s="310"/>
      <c r="BX622" s="310"/>
      <c r="BY622" s="310"/>
      <c r="BZ622" s="310"/>
      <c r="CA622" s="310"/>
      <c r="CB622" s="310"/>
      <c r="CC622" s="310"/>
      <c r="CD622" s="310"/>
      <c r="CE622" s="310"/>
      <c r="CF622" s="310"/>
      <c r="CG622" s="310"/>
      <c r="CH622" s="310"/>
      <c r="CI622" s="310"/>
      <c r="CJ622" s="310"/>
      <c r="CK622" s="310"/>
      <c r="CL622" s="310"/>
      <c r="CM622" s="310"/>
      <c r="CN622" s="310"/>
      <c r="CO622" s="310"/>
      <c r="CP622" s="310"/>
      <c r="CQ622" s="310"/>
      <c r="CR622" s="310"/>
      <c r="CS622" s="310"/>
      <c r="CT622" s="310"/>
      <c r="CU622" s="310"/>
      <c r="CV622" s="310"/>
      <c r="CW622" s="310"/>
      <c r="CX622" s="310"/>
      <c r="CY622" s="310"/>
      <c r="CZ622" s="310"/>
    </row>
    <row r="623" s="314" customFormat="true" ht="25.15" customHeight="true" x14ac:dyDescent="0.2">
      <c r="C623" s="852"/>
      <c r="D623" s="844"/>
      <c r="E623" s="496"/>
      <c r="F623" s="496"/>
      <c r="G623" s="496"/>
      <c r="H623" s="852"/>
      <c r="I623" s="844"/>
      <c r="J623" s="496"/>
      <c r="K623" s="496"/>
      <c r="L623" s="496"/>
      <c r="M623" s="843" t="s">
        <v>240</v>
      </c>
      <c r="N623" s="844"/>
      <c r="O623" s="518">
        <v>2.0054433859121854E-2</v>
      </c>
      <c r="P623" s="496"/>
      <c r="Q623" s="496"/>
      <c r="W623" s="307"/>
      <c r="X623" s="307"/>
      <c r="Y623" s="307"/>
      <c r="Z623" s="307"/>
      <c r="AA623" s="307"/>
      <c r="AB623" s="307"/>
      <c r="AC623" s="307"/>
      <c r="AD623" s="307"/>
      <c r="AE623" s="307"/>
      <c r="AF623" s="307"/>
      <c r="AG623" s="307"/>
      <c r="AH623" s="307"/>
      <c r="AI623" s="307"/>
      <c r="AJ623" s="307"/>
      <c r="AK623" s="307"/>
      <c r="AL623" s="307"/>
      <c r="AM623" s="307"/>
      <c r="AN623" s="307"/>
      <c r="AO623" s="307"/>
      <c r="AP623" s="307"/>
      <c r="AQ623" s="307"/>
      <c r="AR623" s="307"/>
      <c r="AS623" s="307"/>
      <c r="AT623" s="307"/>
      <c r="AU623" s="307"/>
      <c r="AV623" s="307"/>
      <c r="AW623" s="307"/>
      <c r="AX623" s="307"/>
      <c r="AY623" s="307"/>
      <c r="AZ623" s="307"/>
      <c r="BA623" s="310"/>
      <c r="BB623" s="360"/>
      <c r="BC623" s="310"/>
      <c r="BD623" s="310"/>
      <c r="BE623" s="310"/>
      <c r="BF623" s="310"/>
      <c r="BG623" s="310"/>
      <c r="BH623" s="310"/>
      <c r="BI623" s="310"/>
      <c r="BJ623" s="310"/>
      <c r="BK623" s="310"/>
      <c r="BL623" s="310"/>
      <c r="BM623" s="310"/>
      <c r="BN623" s="310"/>
      <c r="BO623" s="310"/>
      <c r="BP623" s="310"/>
      <c r="BQ623" s="310"/>
      <c r="BR623" s="310"/>
      <c r="BS623" s="310"/>
      <c r="BT623" s="310"/>
      <c r="BU623" s="310"/>
      <c r="BV623" s="310"/>
      <c r="BW623" s="310"/>
      <c r="BX623" s="310"/>
      <c r="BY623" s="310"/>
      <c r="BZ623" s="310"/>
      <c r="CA623" s="310"/>
      <c r="CB623" s="310"/>
      <c r="CC623" s="310"/>
      <c r="CD623" s="310"/>
      <c r="CE623" s="310"/>
      <c r="CF623" s="310"/>
      <c r="CG623" s="310"/>
      <c r="CH623" s="310"/>
      <c r="CI623" s="310"/>
      <c r="CJ623" s="310"/>
      <c r="CK623" s="310"/>
      <c r="CL623" s="310"/>
      <c r="CM623" s="310"/>
      <c r="CN623" s="310"/>
      <c r="CO623" s="310"/>
      <c r="CP623" s="310"/>
      <c r="CQ623" s="310"/>
      <c r="CR623" s="310"/>
      <c r="CS623" s="310"/>
      <c r="CT623" s="310"/>
      <c r="CU623" s="310"/>
      <c r="CV623" s="310"/>
      <c r="CW623" s="310"/>
      <c r="CX623" s="310"/>
      <c r="CY623" s="310"/>
      <c r="CZ623" s="310"/>
    </row>
    <row r="624" s="314" customFormat="true" ht="25.15" customHeight="true" x14ac:dyDescent="0.2">
      <c r="C624" s="852"/>
      <c r="D624" s="844"/>
      <c r="E624" s="496"/>
      <c r="F624" s="496"/>
      <c r="G624" s="496"/>
      <c r="H624" s="852"/>
      <c r="I624" s="844"/>
      <c r="J624" s="496"/>
      <c r="K624" s="496"/>
      <c r="L624" s="496"/>
      <c r="M624" s="843" t="s">
        <v>204</v>
      </c>
      <c r="N624" s="844"/>
      <c r="O624" s="518">
        <v>8.7621370631470324E-2</v>
      </c>
      <c r="P624" s="496"/>
      <c r="Q624" s="496"/>
      <c r="W624" s="307"/>
      <c r="X624" s="307"/>
      <c r="Y624" s="307"/>
      <c r="Z624" s="307"/>
      <c r="AA624" s="307"/>
      <c r="AB624" s="307"/>
      <c r="AC624" s="307"/>
      <c r="AD624" s="307"/>
      <c r="AE624" s="307"/>
      <c r="AF624" s="307"/>
      <c r="AG624" s="307"/>
      <c r="AH624" s="307"/>
      <c r="AI624" s="307"/>
      <c r="AJ624" s="307"/>
      <c r="AK624" s="307"/>
      <c r="AL624" s="307"/>
      <c r="AM624" s="307"/>
      <c r="AN624" s="307"/>
      <c r="AO624" s="307"/>
      <c r="AP624" s="307"/>
      <c r="AQ624" s="307"/>
      <c r="AR624" s="307"/>
      <c r="AS624" s="307"/>
      <c r="AT624" s="307"/>
      <c r="AU624" s="307"/>
      <c r="AV624" s="307"/>
      <c r="AW624" s="307"/>
      <c r="AX624" s="307"/>
      <c r="AY624" s="307"/>
      <c r="AZ624" s="307"/>
      <c r="BA624" s="310"/>
      <c r="BB624" s="360"/>
      <c r="BC624" s="310"/>
      <c r="BD624" s="310"/>
      <c r="BE624" s="310"/>
      <c r="BF624" s="310"/>
      <c r="BG624" s="310"/>
      <c r="BH624" s="310"/>
      <c r="BI624" s="310"/>
      <c r="BJ624" s="310"/>
      <c r="BK624" s="310"/>
      <c r="BL624" s="310"/>
      <c r="BM624" s="310"/>
      <c r="BN624" s="310"/>
      <c r="BO624" s="310"/>
      <c r="BP624" s="310"/>
      <c r="BQ624" s="310"/>
      <c r="BR624" s="310"/>
      <c r="BS624" s="310"/>
      <c r="BT624" s="310"/>
      <c r="BU624" s="310"/>
      <c r="BV624" s="310"/>
      <c r="BW624" s="310"/>
      <c r="BX624" s="310"/>
      <c r="BY624" s="310"/>
      <c r="BZ624" s="310"/>
      <c r="CA624" s="310"/>
      <c r="CB624" s="310"/>
      <c r="CC624" s="310"/>
      <c r="CD624" s="310"/>
      <c r="CE624" s="310"/>
      <c r="CF624" s="310"/>
      <c r="CG624" s="310"/>
      <c r="CH624" s="310"/>
      <c r="CI624" s="310"/>
      <c r="CJ624" s="310"/>
      <c r="CK624" s="310"/>
      <c r="CL624" s="310"/>
      <c r="CM624" s="310"/>
      <c r="CN624" s="310"/>
      <c r="CO624" s="310"/>
      <c r="CP624" s="310"/>
      <c r="CQ624" s="310"/>
      <c r="CR624" s="310"/>
      <c r="CS624" s="310"/>
      <c r="CT624" s="310"/>
      <c r="CU624" s="310"/>
      <c r="CV624" s="310"/>
      <c r="CW624" s="310"/>
      <c r="CX624" s="310"/>
      <c r="CY624" s="310"/>
      <c r="CZ624" s="310"/>
    </row>
    <row r="625" s="314" customFormat="true" ht="25.15" customHeight="true" x14ac:dyDescent="0.2">
      <c r="C625" s="852"/>
      <c r="D625" s="844"/>
      <c r="E625" s="496"/>
      <c r="F625" s="496"/>
      <c r="G625" s="496"/>
      <c r="H625" s="852"/>
      <c r="I625" s="844"/>
      <c r="J625" s="496"/>
      <c r="K625" s="496"/>
      <c r="L625" s="496"/>
      <c r="M625" s="843" t="s">
        <v>201</v>
      </c>
      <c r="N625" s="844"/>
      <c r="O625" s="518">
        <v>6.8756449886368129E-2</v>
      </c>
      <c r="P625" s="496"/>
      <c r="Q625" s="496"/>
      <c r="W625" s="307"/>
      <c r="X625" s="307"/>
      <c r="Y625" s="307"/>
      <c r="Z625" s="307"/>
      <c r="AA625" s="307"/>
      <c r="AB625" s="307"/>
      <c r="AC625" s="307"/>
      <c r="AD625" s="307"/>
      <c r="AE625" s="307"/>
      <c r="AF625" s="307"/>
      <c r="AG625" s="307"/>
      <c r="AH625" s="307"/>
      <c r="AI625" s="307"/>
      <c r="AJ625" s="307"/>
      <c r="AK625" s="307"/>
      <c r="AL625" s="307"/>
      <c r="AM625" s="307"/>
      <c r="AN625" s="307"/>
      <c r="AO625" s="307"/>
      <c r="AP625" s="307"/>
      <c r="AQ625" s="307"/>
      <c r="AR625" s="307"/>
      <c r="AS625" s="307"/>
      <c r="AT625" s="307"/>
      <c r="AU625" s="307"/>
      <c r="AV625" s="307"/>
      <c r="AW625" s="307"/>
      <c r="AX625" s="307"/>
      <c r="AY625" s="307"/>
      <c r="AZ625" s="307"/>
      <c r="BA625" s="310"/>
      <c r="BB625" s="360"/>
      <c r="BC625" s="310"/>
      <c r="BD625" s="310"/>
      <c r="BE625" s="310"/>
      <c r="BF625" s="310"/>
      <c r="BG625" s="310"/>
      <c r="BH625" s="310"/>
      <c r="BI625" s="310"/>
      <c r="BJ625" s="310"/>
      <c r="BK625" s="310"/>
      <c r="BL625" s="310"/>
      <c r="BM625" s="310"/>
      <c r="BN625" s="310"/>
      <c r="BO625" s="310"/>
      <c r="BP625" s="310"/>
      <c r="BQ625" s="310"/>
      <c r="BR625" s="310"/>
      <c r="BS625" s="310"/>
      <c r="BT625" s="310"/>
      <c r="BU625" s="310"/>
      <c r="BV625" s="310"/>
      <c r="BW625" s="310"/>
      <c r="BX625" s="310"/>
      <c r="BY625" s="310"/>
      <c r="BZ625" s="310"/>
      <c r="CA625" s="310"/>
      <c r="CB625" s="310"/>
      <c r="CC625" s="310"/>
      <c r="CD625" s="310"/>
      <c r="CE625" s="310"/>
      <c r="CF625" s="310"/>
      <c r="CG625" s="310"/>
      <c r="CH625" s="310"/>
      <c r="CI625" s="310"/>
      <c r="CJ625" s="310"/>
      <c r="CK625" s="310"/>
      <c r="CL625" s="310"/>
      <c r="CM625" s="310"/>
      <c r="CN625" s="310"/>
      <c r="CO625" s="310"/>
      <c r="CP625" s="310"/>
      <c r="CQ625" s="310"/>
      <c r="CR625" s="310"/>
      <c r="CS625" s="310"/>
      <c r="CT625" s="310"/>
      <c r="CU625" s="310"/>
      <c r="CV625" s="310"/>
      <c r="CW625" s="310"/>
      <c r="CX625" s="310"/>
      <c r="CY625" s="310"/>
      <c r="CZ625" s="310"/>
    </row>
    <row r="626" s="314" customFormat="true" ht="25.15" customHeight="true" x14ac:dyDescent="0.2">
      <c r="C626" s="852"/>
      <c r="D626" s="844"/>
      <c r="E626" s="496"/>
      <c r="F626" s="496"/>
      <c r="G626" s="496"/>
      <c r="H626" s="852"/>
      <c r="I626" s="844"/>
      <c r="J626" s="496"/>
      <c r="K626" s="496"/>
      <c r="L626" s="496"/>
      <c r="M626" s="843" t="s">
        <v>207</v>
      </c>
      <c r="N626" s="844"/>
      <c r="O626" s="518">
        <v>7.1353533414712858E-2</v>
      </c>
      <c r="P626" s="496"/>
      <c r="Q626" s="496"/>
      <c r="W626" s="307"/>
      <c r="X626" s="307"/>
      <c r="Y626" s="307"/>
      <c r="Z626" s="307"/>
      <c r="AA626" s="307"/>
      <c r="AB626" s="307"/>
      <c r="AC626" s="307"/>
      <c r="AD626" s="307"/>
      <c r="AE626" s="307"/>
      <c r="AF626" s="307"/>
      <c r="AG626" s="307"/>
      <c r="AH626" s="307"/>
      <c r="AI626" s="307"/>
      <c r="AJ626" s="307"/>
      <c r="AK626" s="307"/>
      <c r="AL626" s="307"/>
      <c r="AM626" s="307"/>
      <c r="AN626" s="307"/>
      <c r="AO626" s="307"/>
      <c r="AP626" s="307"/>
      <c r="AQ626" s="307"/>
      <c r="AR626" s="307"/>
      <c r="AS626" s="307"/>
      <c r="AT626" s="307"/>
      <c r="AU626" s="307"/>
      <c r="AV626" s="307"/>
      <c r="AW626" s="307"/>
      <c r="AX626" s="307"/>
      <c r="AY626" s="307"/>
      <c r="AZ626" s="307"/>
      <c r="BA626" s="310"/>
      <c r="BB626" s="360"/>
      <c r="BC626" s="310"/>
      <c r="BD626" s="310"/>
      <c r="BE626" s="310"/>
      <c r="BF626" s="310"/>
      <c r="BG626" s="310"/>
      <c r="BH626" s="310"/>
      <c r="BI626" s="310"/>
      <c r="BJ626" s="310"/>
      <c r="BK626" s="310"/>
      <c r="BL626" s="310"/>
      <c r="BM626" s="310"/>
      <c r="BN626" s="310"/>
      <c r="BO626" s="310"/>
      <c r="BP626" s="310"/>
      <c r="BQ626" s="310"/>
      <c r="BR626" s="310"/>
      <c r="BS626" s="310"/>
      <c r="BT626" s="310"/>
      <c r="BU626" s="310"/>
      <c r="BV626" s="310"/>
      <c r="BW626" s="310"/>
      <c r="BX626" s="310"/>
      <c r="BY626" s="310"/>
      <c r="BZ626" s="310"/>
      <c r="CA626" s="310"/>
      <c r="CB626" s="310"/>
      <c r="CC626" s="310"/>
      <c r="CD626" s="310"/>
      <c r="CE626" s="310"/>
      <c r="CF626" s="310"/>
      <c r="CG626" s="310"/>
      <c r="CH626" s="310"/>
      <c r="CI626" s="310"/>
      <c r="CJ626" s="310"/>
      <c r="CK626" s="310"/>
      <c r="CL626" s="310"/>
      <c r="CM626" s="310"/>
      <c r="CN626" s="310"/>
      <c r="CO626" s="310"/>
      <c r="CP626" s="310"/>
      <c r="CQ626" s="310"/>
      <c r="CR626" s="310"/>
      <c r="CS626" s="310"/>
      <c r="CT626" s="310"/>
      <c r="CU626" s="310"/>
      <c r="CV626" s="310"/>
      <c r="CW626" s="310"/>
      <c r="CX626" s="310"/>
      <c r="CY626" s="310"/>
      <c r="CZ626" s="310"/>
    </row>
    <row r="627" s="314" customFormat="true" ht="25.15" customHeight="true" x14ac:dyDescent="0.2">
      <c r="C627" s="852"/>
      <c r="D627" s="844"/>
      <c r="E627" s="496"/>
      <c r="F627" s="496"/>
      <c r="G627" s="496"/>
      <c r="H627" s="852"/>
      <c r="I627" s="844"/>
      <c r="J627" s="496"/>
      <c r="K627" s="496"/>
      <c r="L627" s="496"/>
      <c r="M627" s="843" t="s">
        <v>229</v>
      </c>
      <c r="N627" s="844"/>
      <c r="O627" s="518">
        <v>-5.7918848611769576E-3</v>
      </c>
      <c r="P627" s="496"/>
      <c r="Q627" s="496"/>
      <c r="W627" s="307"/>
      <c r="X627" s="307"/>
      <c r="Y627" s="307"/>
      <c r="Z627" s="307"/>
      <c r="AA627" s="307"/>
      <c r="AB627" s="307"/>
      <c r="AC627" s="307"/>
      <c r="AD627" s="307"/>
      <c r="AE627" s="307"/>
      <c r="AF627" s="307"/>
      <c r="AG627" s="307"/>
      <c r="AH627" s="307"/>
      <c r="AI627" s="307"/>
      <c r="AJ627" s="307"/>
      <c r="AK627" s="307"/>
      <c r="AL627" s="307"/>
      <c r="AM627" s="307"/>
      <c r="AN627" s="307"/>
      <c r="AO627" s="307"/>
      <c r="AP627" s="307"/>
      <c r="AQ627" s="307"/>
      <c r="AR627" s="307"/>
      <c r="AS627" s="307"/>
      <c r="AT627" s="307"/>
      <c r="AU627" s="307"/>
      <c r="AV627" s="307"/>
      <c r="AW627" s="307"/>
      <c r="AX627" s="307"/>
      <c r="AY627" s="307"/>
      <c r="AZ627" s="307"/>
      <c r="BA627" s="310"/>
      <c r="BB627" s="360"/>
      <c r="BC627" s="310"/>
      <c r="BD627" s="310"/>
      <c r="BE627" s="310"/>
      <c r="BF627" s="310"/>
      <c r="BG627" s="310"/>
      <c r="BH627" s="310"/>
      <c r="BI627" s="310"/>
      <c r="BJ627" s="310"/>
      <c r="BK627" s="310"/>
      <c r="BL627" s="310"/>
      <c r="BM627" s="310"/>
      <c r="BN627" s="310"/>
      <c r="BO627" s="310"/>
      <c r="BP627" s="310"/>
      <c r="BQ627" s="310"/>
      <c r="BR627" s="310"/>
      <c r="BS627" s="310"/>
      <c r="BT627" s="310"/>
      <c r="BU627" s="310"/>
      <c r="BV627" s="310"/>
      <c r="BW627" s="310"/>
      <c r="BX627" s="310"/>
      <c r="BY627" s="310"/>
      <c r="BZ627" s="310"/>
      <c r="CA627" s="310"/>
      <c r="CB627" s="310"/>
      <c r="CC627" s="310"/>
      <c r="CD627" s="310"/>
      <c r="CE627" s="310"/>
      <c r="CF627" s="310"/>
      <c r="CG627" s="310"/>
      <c r="CH627" s="310"/>
      <c r="CI627" s="310"/>
      <c r="CJ627" s="310"/>
      <c r="CK627" s="310"/>
      <c r="CL627" s="310"/>
      <c r="CM627" s="310"/>
      <c r="CN627" s="310"/>
      <c r="CO627" s="310"/>
      <c r="CP627" s="310"/>
      <c r="CQ627" s="310"/>
      <c r="CR627" s="310"/>
      <c r="CS627" s="310"/>
      <c r="CT627" s="310"/>
      <c r="CU627" s="310"/>
      <c r="CV627" s="310"/>
      <c r="CW627" s="310"/>
      <c r="CX627" s="310"/>
      <c r="CY627" s="310"/>
      <c r="CZ627" s="310"/>
    </row>
    <row r="628" s="314" customFormat="true" ht="25.15" customHeight="true" x14ac:dyDescent="0.2">
      <c r="C628" s="852"/>
      <c r="D628" s="844"/>
      <c r="E628" s="496"/>
      <c r="F628" s="496"/>
      <c r="G628" s="496"/>
      <c r="H628" s="852"/>
      <c r="I628" s="844"/>
      <c r="J628" s="496"/>
      <c r="K628" s="496"/>
      <c r="L628" s="496"/>
      <c r="M628" s="843" t="s">
        <v>236</v>
      </c>
      <c r="N628" s="844"/>
      <c r="O628" s="518">
        <v>1.9310533563777516E-2</v>
      </c>
      <c r="P628" s="496"/>
      <c r="Q628" s="496"/>
      <c r="W628" s="307"/>
      <c r="X628" s="307"/>
      <c r="Y628" s="307"/>
      <c r="Z628" s="307"/>
      <c r="AA628" s="307"/>
      <c r="AB628" s="307"/>
      <c r="AC628" s="307"/>
      <c r="AD628" s="307"/>
      <c r="AE628" s="307"/>
      <c r="AF628" s="307"/>
      <c r="AG628" s="307"/>
      <c r="AH628" s="307"/>
      <c r="AI628" s="307"/>
      <c r="AJ628" s="307"/>
      <c r="AK628" s="307"/>
      <c r="AL628" s="307"/>
      <c r="AM628" s="307"/>
      <c r="AN628" s="307"/>
      <c r="AO628" s="307"/>
      <c r="AP628" s="307"/>
      <c r="AQ628" s="307"/>
      <c r="AR628" s="307"/>
      <c r="AS628" s="307"/>
      <c r="AT628" s="307"/>
      <c r="AU628" s="307"/>
      <c r="AV628" s="307"/>
      <c r="AW628" s="307"/>
      <c r="AX628" s="307"/>
      <c r="AY628" s="307"/>
      <c r="AZ628" s="307"/>
      <c r="BA628" s="310"/>
      <c r="BB628" s="360"/>
      <c r="BC628" s="310"/>
      <c r="BD628" s="310"/>
      <c r="BE628" s="310"/>
      <c r="BF628" s="310"/>
      <c r="BG628" s="310"/>
      <c r="BH628" s="310"/>
      <c r="BI628" s="310"/>
      <c r="BJ628" s="310"/>
      <c r="BK628" s="310"/>
      <c r="BL628" s="310"/>
      <c r="BM628" s="310"/>
      <c r="BN628" s="310"/>
      <c r="BO628" s="310"/>
      <c r="BP628" s="310"/>
      <c r="BQ628" s="310"/>
      <c r="BR628" s="310"/>
      <c r="BS628" s="310"/>
      <c r="BT628" s="310"/>
      <c r="BU628" s="310"/>
      <c r="BV628" s="310"/>
      <c r="BW628" s="310"/>
      <c r="BX628" s="310"/>
      <c r="BY628" s="310"/>
      <c r="BZ628" s="310"/>
      <c r="CA628" s="310"/>
      <c r="CB628" s="310"/>
      <c r="CC628" s="310"/>
      <c r="CD628" s="310"/>
      <c r="CE628" s="310"/>
      <c r="CF628" s="310"/>
      <c r="CG628" s="310"/>
      <c r="CH628" s="310"/>
      <c r="CI628" s="310"/>
      <c r="CJ628" s="310"/>
      <c r="CK628" s="310"/>
      <c r="CL628" s="310"/>
      <c r="CM628" s="310"/>
      <c r="CN628" s="310"/>
      <c r="CO628" s="310"/>
      <c r="CP628" s="310"/>
      <c r="CQ628" s="310"/>
      <c r="CR628" s="310"/>
      <c r="CS628" s="310"/>
      <c r="CT628" s="310"/>
      <c r="CU628" s="310"/>
      <c r="CV628" s="310"/>
      <c r="CW628" s="310"/>
      <c r="CX628" s="310"/>
      <c r="CY628" s="310"/>
      <c r="CZ628" s="310"/>
    </row>
    <row r="629" s="314" customFormat="true" ht="25.15" customHeight="true" x14ac:dyDescent="0.2">
      <c r="C629" s="852"/>
      <c r="D629" s="844"/>
      <c r="E629" s="496"/>
      <c r="F629" s="496"/>
      <c r="G629" s="496"/>
      <c r="H629" s="852"/>
      <c r="I629" s="844"/>
      <c r="J629" s="496"/>
      <c r="K629" s="496"/>
      <c r="L629" s="496"/>
      <c r="M629" s="843" t="s">
        <v>213</v>
      </c>
      <c r="N629" s="844"/>
      <c r="O629" s="518">
        <v>5.9009364733394132E-2</v>
      </c>
      <c r="P629" s="496"/>
      <c r="Q629" s="496"/>
      <c r="W629" s="307"/>
      <c r="X629" s="307"/>
      <c r="Y629" s="307"/>
      <c r="Z629" s="307"/>
      <c r="AA629" s="307"/>
      <c r="AB629" s="307"/>
      <c r="AC629" s="307"/>
      <c r="AD629" s="307"/>
      <c r="AE629" s="307"/>
      <c r="AF629" s="307"/>
      <c r="AG629" s="307"/>
      <c r="AH629" s="307"/>
      <c r="AI629" s="307"/>
      <c r="AJ629" s="307"/>
      <c r="AK629" s="307"/>
      <c r="AL629" s="307"/>
      <c r="AM629" s="307"/>
      <c r="AN629" s="307"/>
      <c r="AO629" s="307"/>
      <c r="AP629" s="307"/>
      <c r="AQ629" s="307"/>
      <c r="AR629" s="307"/>
      <c r="AS629" s="307"/>
      <c r="AT629" s="307"/>
      <c r="AU629" s="307"/>
      <c r="AV629" s="307"/>
      <c r="AW629" s="307"/>
      <c r="AX629" s="307"/>
      <c r="AY629" s="307"/>
      <c r="AZ629" s="307"/>
      <c r="BA629" s="310"/>
      <c r="BB629" s="360"/>
      <c r="BC629" s="310"/>
      <c r="BD629" s="310"/>
      <c r="BE629" s="310"/>
      <c r="BF629" s="310"/>
      <c r="BG629" s="310"/>
      <c r="BH629" s="310"/>
      <c r="BI629" s="310"/>
      <c r="BJ629" s="310"/>
      <c r="BK629" s="310"/>
      <c r="BL629" s="310"/>
      <c r="BM629" s="310"/>
      <c r="BN629" s="310"/>
      <c r="BO629" s="310"/>
      <c r="BP629" s="310"/>
      <c r="BQ629" s="310"/>
      <c r="BR629" s="310"/>
      <c r="BS629" s="310"/>
      <c r="BT629" s="310"/>
      <c r="BU629" s="310"/>
      <c r="BV629" s="310"/>
      <c r="BW629" s="310"/>
      <c r="BX629" s="310"/>
      <c r="BY629" s="310"/>
      <c r="BZ629" s="310"/>
      <c r="CA629" s="310"/>
      <c r="CB629" s="310"/>
      <c r="CC629" s="310"/>
      <c r="CD629" s="310"/>
      <c r="CE629" s="310"/>
      <c r="CF629" s="310"/>
      <c r="CG629" s="310"/>
      <c r="CH629" s="310"/>
      <c r="CI629" s="310"/>
      <c r="CJ629" s="310"/>
      <c r="CK629" s="310"/>
      <c r="CL629" s="310"/>
      <c r="CM629" s="310"/>
      <c r="CN629" s="310"/>
      <c r="CO629" s="310"/>
      <c r="CP629" s="310"/>
      <c r="CQ629" s="310"/>
      <c r="CR629" s="310"/>
      <c r="CS629" s="310"/>
      <c r="CT629" s="310"/>
      <c r="CU629" s="310"/>
      <c r="CV629" s="310"/>
      <c r="CW629" s="310"/>
      <c r="CX629" s="310"/>
      <c r="CY629" s="310"/>
      <c r="CZ629" s="310"/>
    </row>
    <row r="630" s="314" customFormat="true" ht="25.15" customHeight="true" x14ac:dyDescent="0.2">
      <c r="C630" s="852"/>
      <c r="D630" s="844"/>
      <c r="E630" s="496"/>
      <c r="F630" s="496"/>
      <c r="G630" s="496"/>
      <c r="H630" s="852"/>
      <c r="I630" s="844"/>
      <c r="J630" s="496"/>
      <c r="K630" s="496"/>
      <c r="L630" s="496"/>
      <c r="M630" s="843" t="s">
        <v>232</v>
      </c>
      <c r="N630" s="844"/>
      <c r="O630" s="518">
        <v>2.5483157379771221E-2</v>
      </c>
      <c r="P630" s="496"/>
      <c r="Q630" s="496"/>
      <c r="W630" s="307"/>
      <c r="X630" s="307"/>
      <c r="Y630" s="307"/>
      <c r="Z630" s="307"/>
      <c r="AA630" s="307"/>
      <c r="AB630" s="307"/>
      <c r="AC630" s="307"/>
      <c r="AD630" s="307"/>
      <c r="AE630" s="307"/>
      <c r="AF630" s="307"/>
      <c r="AG630" s="307"/>
      <c r="AH630" s="307"/>
      <c r="AI630" s="307"/>
      <c r="AJ630" s="307"/>
      <c r="AK630" s="307"/>
      <c r="AL630" s="307"/>
      <c r="AM630" s="307"/>
      <c r="AN630" s="307"/>
      <c r="AO630" s="307"/>
      <c r="AP630" s="307"/>
      <c r="AQ630" s="307"/>
      <c r="AR630" s="307"/>
      <c r="AS630" s="307"/>
      <c r="AT630" s="307"/>
      <c r="AU630" s="307"/>
      <c r="AV630" s="307"/>
      <c r="AW630" s="307"/>
      <c r="AX630" s="307"/>
      <c r="AY630" s="307"/>
      <c r="AZ630" s="307"/>
      <c r="BA630" s="310"/>
      <c r="BB630" s="360"/>
      <c r="BC630" s="310"/>
      <c r="BD630" s="310"/>
      <c r="BE630" s="310"/>
      <c r="BF630" s="310"/>
      <c r="BG630" s="310"/>
      <c r="BH630" s="310"/>
      <c r="BI630" s="310"/>
      <c r="BJ630" s="310"/>
      <c r="BK630" s="310"/>
      <c r="BL630" s="310"/>
      <c r="BM630" s="310"/>
      <c r="BN630" s="310"/>
      <c r="BO630" s="310"/>
      <c r="BP630" s="310"/>
      <c r="BQ630" s="310"/>
      <c r="BR630" s="310"/>
      <c r="BS630" s="310"/>
      <c r="BT630" s="310"/>
      <c r="BU630" s="310"/>
      <c r="BV630" s="310"/>
      <c r="BW630" s="310"/>
      <c r="BX630" s="310"/>
      <c r="BY630" s="310"/>
      <c r="BZ630" s="310"/>
      <c r="CA630" s="310"/>
      <c r="CB630" s="310"/>
      <c r="CC630" s="310"/>
      <c r="CD630" s="310"/>
      <c r="CE630" s="310"/>
      <c r="CF630" s="310"/>
      <c r="CG630" s="310"/>
      <c r="CH630" s="310"/>
      <c r="CI630" s="310"/>
      <c r="CJ630" s="310"/>
      <c r="CK630" s="310"/>
      <c r="CL630" s="310"/>
      <c r="CM630" s="310"/>
      <c r="CN630" s="310"/>
      <c r="CO630" s="310"/>
      <c r="CP630" s="310"/>
      <c r="CQ630" s="310"/>
      <c r="CR630" s="310"/>
      <c r="CS630" s="310"/>
      <c r="CT630" s="310"/>
      <c r="CU630" s="310"/>
      <c r="CV630" s="310"/>
      <c r="CW630" s="310"/>
      <c r="CX630" s="310"/>
      <c r="CY630" s="310"/>
      <c r="CZ630" s="310"/>
    </row>
    <row r="631" s="314" customFormat="true" ht="25.15" customHeight="true" x14ac:dyDescent="0.2">
      <c r="C631" s="852"/>
      <c r="D631" s="844"/>
      <c r="E631" s="496"/>
      <c r="F631" s="496"/>
      <c r="G631" s="496"/>
      <c r="H631" s="852"/>
      <c r="I631" s="844"/>
      <c r="J631" s="496"/>
      <c r="K631" s="496"/>
      <c r="L631" s="496"/>
      <c r="M631" s="843" t="s">
        <v>233</v>
      </c>
      <c r="N631" s="844"/>
      <c r="O631" s="518">
        <v>2.463070785359266E-2</v>
      </c>
      <c r="P631" s="496"/>
      <c r="Q631" s="496"/>
      <c r="W631" s="307"/>
      <c r="X631" s="307"/>
      <c r="Y631" s="307"/>
      <c r="Z631" s="307"/>
      <c r="AA631" s="307"/>
      <c r="AB631" s="307"/>
      <c r="AC631" s="307"/>
      <c r="AD631" s="307"/>
      <c r="AE631" s="307"/>
      <c r="AF631" s="307"/>
      <c r="AG631" s="307"/>
      <c r="AH631" s="307"/>
      <c r="AI631" s="307"/>
      <c r="AJ631" s="307"/>
      <c r="AK631" s="307"/>
      <c r="AL631" s="307"/>
      <c r="AM631" s="307"/>
      <c r="AN631" s="307"/>
      <c r="AO631" s="307"/>
      <c r="AP631" s="307"/>
      <c r="AQ631" s="307"/>
      <c r="AR631" s="307"/>
      <c r="AS631" s="307"/>
      <c r="AT631" s="307"/>
      <c r="AU631" s="307"/>
      <c r="AV631" s="307"/>
      <c r="AW631" s="307"/>
      <c r="AX631" s="307"/>
      <c r="AY631" s="307"/>
      <c r="AZ631" s="307"/>
      <c r="BA631" s="310"/>
      <c r="BB631" s="360"/>
      <c r="BC631" s="310"/>
      <c r="BD631" s="310"/>
      <c r="BE631" s="310"/>
      <c r="BF631" s="310"/>
      <c r="BG631" s="310"/>
      <c r="BH631" s="310"/>
      <c r="BI631" s="310"/>
      <c r="BJ631" s="310"/>
      <c r="BK631" s="310"/>
      <c r="BL631" s="310"/>
      <c r="BM631" s="310"/>
      <c r="BN631" s="310"/>
      <c r="BO631" s="310"/>
      <c r="BP631" s="310"/>
      <c r="BQ631" s="310"/>
      <c r="BR631" s="310"/>
      <c r="BS631" s="310"/>
      <c r="BT631" s="310"/>
      <c r="BU631" s="310"/>
      <c r="BV631" s="310"/>
      <c r="BW631" s="310"/>
      <c r="BX631" s="310"/>
      <c r="BY631" s="310"/>
      <c r="BZ631" s="310"/>
      <c r="CA631" s="310"/>
      <c r="CB631" s="310"/>
      <c r="CC631" s="310"/>
      <c r="CD631" s="310"/>
      <c r="CE631" s="310"/>
      <c r="CF631" s="310"/>
      <c r="CG631" s="310"/>
      <c r="CH631" s="310"/>
      <c r="CI631" s="310"/>
      <c r="CJ631" s="310"/>
      <c r="CK631" s="310"/>
      <c r="CL631" s="310"/>
      <c r="CM631" s="310"/>
      <c r="CN631" s="310"/>
      <c r="CO631" s="310"/>
      <c r="CP631" s="310"/>
      <c r="CQ631" s="310"/>
      <c r="CR631" s="310"/>
      <c r="CS631" s="310"/>
      <c r="CT631" s="310"/>
      <c r="CU631" s="310"/>
      <c r="CV631" s="310"/>
      <c r="CW631" s="310"/>
      <c r="CX631" s="310"/>
      <c r="CY631" s="310"/>
      <c r="CZ631" s="310"/>
    </row>
    <row r="632" s="314" customFormat="true" ht="25.15" customHeight="true" x14ac:dyDescent="0.2">
      <c r="C632" s="852"/>
      <c r="D632" s="844"/>
      <c r="E632" s="496"/>
      <c r="F632" s="496"/>
      <c r="G632" s="496"/>
      <c r="H632" s="852"/>
      <c r="I632" s="844"/>
      <c r="J632" s="496"/>
      <c r="K632" s="496"/>
      <c r="L632" s="496"/>
      <c r="M632" s="843" t="s">
        <v>222</v>
      </c>
      <c r="N632" s="844"/>
      <c r="O632" s="518">
        <v>4.2337357525478916E-2</v>
      </c>
      <c r="P632" s="496"/>
      <c r="Q632" s="496"/>
      <c r="W632" s="307"/>
      <c r="X632" s="307"/>
      <c r="Y632" s="307"/>
      <c r="Z632" s="307"/>
      <c r="AA632" s="307"/>
      <c r="AB632" s="307"/>
      <c r="AC632" s="307"/>
      <c r="AD632" s="307"/>
      <c r="AE632" s="307"/>
      <c r="AF632" s="307"/>
      <c r="AG632" s="307"/>
      <c r="AH632" s="307"/>
      <c r="AI632" s="307"/>
      <c r="AJ632" s="307"/>
      <c r="AK632" s="307"/>
      <c r="AL632" s="307"/>
      <c r="AM632" s="307"/>
      <c r="AN632" s="307"/>
      <c r="AO632" s="307"/>
      <c r="AP632" s="307"/>
      <c r="AQ632" s="307"/>
      <c r="AR632" s="307"/>
      <c r="AS632" s="307"/>
      <c r="AT632" s="307"/>
      <c r="AU632" s="307"/>
      <c r="AV632" s="307"/>
      <c r="AW632" s="307"/>
      <c r="AX632" s="307"/>
      <c r="AY632" s="307"/>
      <c r="AZ632" s="307"/>
      <c r="BA632" s="310"/>
      <c r="BB632" s="360"/>
      <c r="BC632" s="310"/>
      <c r="BD632" s="310"/>
      <c r="BE632" s="310"/>
      <c r="BF632" s="310"/>
      <c r="BG632" s="310"/>
      <c r="BH632" s="310"/>
      <c r="BI632" s="310"/>
      <c r="BJ632" s="310"/>
      <c r="BK632" s="310"/>
      <c r="BL632" s="310"/>
      <c r="BM632" s="310"/>
      <c r="BN632" s="310"/>
      <c r="BO632" s="310"/>
      <c r="BP632" s="310"/>
      <c r="BQ632" s="310"/>
      <c r="BR632" s="310"/>
      <c r="BS632" s="310"/>
      <c r="BT632" s="310"/>
      <c r="BU632" s="310"/>
      <c r="BV632" s="310"/>
      <c r="BW632" s="310"/>
      <c r="BX632" s="310"/>
      <c r="BY632" s="310"/>
      <c r="BZ632" s="310"/>
      <c r="CA632" s="310"/>
      <c r="CB632" s="310"/>
      <c r="CC632" s="310"/>
      <c r="CD632" s="310"/>
      <c r="CE632" s="310"/>
      <c r="CF632" s="310"/>
      <c r="CG632" s="310"/>
      <c r="CH632" s="310"/>
      <c r="CI632" s="310"/>
      <c r="CJ632" s="310"/>
      <c r="CK632" s="310"/>
      <c r="CL632" s="310"/>
      <c r="CM632" s="310"/>
      <c r="CN632" s="310"/>
      <c r="CO632" s="310"/>
      <c r="CP632" s="310"/>
      <c r="CQ632" s="310"/>
      <c r="CR632" s="310"/>
      <c r="CS632" s="310"/>
      <c r="CT632" s="310"/>
      <c r="CU632" s="310"/>
      <c r="CV632" s="310"/>
      <c r="CW632" s="310"/>
      <c r="CX632" s="310"/>
      <c r="CY632" s="310"/>
      <c r="CZ632" s="310"/>
    </row>
    <row r="633" s="314" customFormat="true" ht="25.15" customHeight="true" x14ac:dyDescent="0.2">
      <c r="C633" s="852"/>
      <c r="D633" s="844"/>
      <c r="E633" s="496"/>
      <c r="F633" s="496"/>
      <c r="G633" s="496"/>
      <c r="H633" s="852"/>
      <c r="I633" s="844"/>
      <c r="J633" s="496"/>
      <c r="K633" s="496"/>
      <c r="L633" s="496"/>
      <c r="M633" s="843" t="s">
        <v>252</v>
      </c>
      <c r="N633" s="844"/>
      <c r="O633" s="518">
        <v>4.1947263563725471E-3</v>
      </c>
      <c r="P633" s="496"/>
      <c r="Q633" s="496"/>
      <c r="W633" s="307"/>
      <c r="X633" s="307"/>
      <c r="Y633" s="307"/>
      <c r="Z633" s="307"/>
      <c r="AA633" s="307"/>
      <c r="AB633" s="307"/>
      <c r="AC633" s="307"/>
      <c r="AD633" s="307"/>
      <c r="AE633" s="307"/>
      <c r="AF633" s="307"/>
      <c r="AG633" s="307"/>
      <c r="AH633" s="307"/>
      <c r="AI633" s="307"/>
      <c r="AJ633" s="307"/>
      <c r="AK633" s="307"/>
      <c r="AL633" s="307"/>
      <c r="AM633" s="307"/>
      <c r="AN633" s="307"/>
      <c r="AO633" s="307"/>
      <c r="AP633" s="307"/>
      <c r="AQ633" s="307"/>
      <c r="AR633" s="307"/>
      <c r="AS633" s="307"/>
      <c r="AT633" s="307"/>
      <c r="AU633" s="307"/>
      <c r="AV633" s="307"/>
      <c r="AW633" s="307"/>
      <c r="AX633" s="307"/>
      <c r="AY633" s="307"/>
      <c r="AZ633" s="307"/>
      <c r="BA633" s="310"/>
      <c r="BB633" s="360"/>
      <c r="BC633" s="310"/>
      <c r="BD633" s="310"/>
      <c r="BE633" s="310"/>
      <c r="BF633" s="310"/>
      <c r="BG633" s="310"/>
      <c r="BH633" s="310"/>
      <c r="BI633" s="310"/>
      <c r="BJ633" s="310"/>
      <c r="BK633" s="310"/>
      <c r="BL633" s="310"/>
      <c r="BM633" s="310"/>
      <c r="BN633" s="310"/>
      <c r="BO633" s="310"/>
      <c r="BP633" s="310"/>
      <c r="BQ633" s="310"/>
      <c r="BR633" s="310"/>
      <c r="BS633" s="310"/>
      <c r="BT633" s="310"/>
      <c r="BU633" s="310"/>
      <c r="BV633" s="310"/>
      <c r="BW633" s="310"/>
      <c r="BX633" s="310"/>
      <c r="BY633" s="310"/>
      <c r="BZ633" s="310"/>
      <c r="CA633" s="310"/>
      <c r="CB633" s="310"/>
      <c r="CC633" s="310"/>
      <c r="CD633" s="310"/>
      <c r="CE633" s="310"/>
      <c r="CF633" s="310"/>
      <c r="CG633" s="310"/>
      <c r="CH633" s="310"/>
      <c r="CI633" s="310"/>
      <c r="CJ633" s="310"/>
      <c r="CK633" s="310"/>
      <c r="CL633" s="310"/>
      <c r="CM633" s="310"/>
      <c r="CN633" s="310"/>
      <c r="CO633" s="310"/>
      <c r="CP633" s="310"/>
      <c r="CQ633" s="310"/>
      <c r="CR633" s="310"/>
      <c r="CS633" s="310"/>
      <c r="CT633" s="310"/>
      <c r="CU633" s="310"/>
      <c r="CV633" s="310"/>
      <c r="CW633" s="310"/>
      <c r="CX633" s="310"/>
      <c r="CY633" s="310"/>
      <c r="CZ633" s="310"/>
    </row>
    <row r="634" s="314" customFormat="true" ht="25.15" customHeight="true" x14ac:dyDescent="0.2">
      <c r="C634" s="852"/>
      <c r="D634" s="844"/>
      <c r="E634" s="496"/>
      <c r="F634" s="496"/>
      <c r="G634" s="496"/>
      <c r="H634" s="852"/>
      <c r="I634" s="844"/>
      <c r="J634" s="496"/>
      <c r="K634" s="496"/>
      <c r="L634" s="496"/>
      <c r="M634" s="843" t="s">
        <v>210</v>
      </c>
      <c r="N634" s="844"/>
      <c r="O634" s="522">
        <v>-6.1193345192020555E-2</v>
      </c>
      <c r="P634" s="496"/>
      <c r="Q634" s="496"/>
      <c r="W634" s="307"/>
      <c r="X634" s="307"/>
      <c r="Y634" s="307"/>
      <c r="Z634" s="307"/>
      <c r="AA634" s="307"/>
      <c r="AB634" s="307"/>
      <c r="AC634" s="307"/>
      <c r="AD634" s="307"/>
      <c r="AE634" s="307"/>
      <c r="AF634" s="307"/>
      <c r="AG634" s="307"/>
      <c r="AH634" s="307"/>
      <c r="AI634" s="307"/>
      <c r="AJ634" s="307"/>
      <c r="AK634" s="307"/>
      <c r="AL634" s="307"/>
      <c r="AM634" s="307"/>
      <c r="AN634" s="307"/>
      <c r="AO634" s="307"/>
      <c r="AP634" s="307"/>
      <c r="AQ634" s="307"/>
      <c r="AR634" s="307"/>
      <c r="AS634" s="307"/>
      <c r="AT634" s="307"/>
      <c r="AU634" s="307"/>
      <c r="AV634" s="307"/>
      <c r="AW634" s="307"/>
      <c r="AX634" s="307"/>
      <c r="AY634" s="307"/>
      <c r="AZ634" s="307"/>
      <c r="BA634" s="310"/>
      <c r="BB634" s="360"/>
      <c r="BC634" s="310"/>
      <c r="BD634" s="310"/>
      <c r="BE634" s="310"/>
      <c r="BF634" s="310"/>
      <c r="BG634" s="310"/>
      <c r="BH634" s="310"/>
      <c r="BI634" s="310"/>
      <c r="BJ634" s="310"/>
      <c r="BK634" s="310"/>
      <c r="BL634" s="310"/>
      <c r="BM634" s="310"/>
      <c r="BN634" s="310"/>
      <c r="BO634" s="310"/>
      <c r="BP634" s="310"/>
      <c r="BQ634" s="310"/>
      <c r="BR634" s="310"/>
      <c r="BS634" s="310"/>
      <c r="BT634" s="310"/>
      <c r="BU634" s="310"/>
      <c r="BV634" s="310"/>
      <c r="BW634" s="310"/>
      <c r="BX634" s="310"/>
      <c r="BY634" s="310"/>
      <c r="BZ634" s="310"/>
      <c r="CA634" s="310"/>
      <c r="CB634" s="310"/>
      <c r="CC634" s="310"/>
      <c r="CD634" s="310"/>
      <c r="CE634" s="310"/>
      <c r="CF634" s="310"/>
      <c r="CG634" s="310"/>
      <c r="CH634" s="310"/>
      <c r="CI634" s="310"/>
      <c r="CJ634" s="310"/>
      <c r="CK634" s="310"/>
      <c r="CL634" s="310"/>
      <c r="CM634" s="310"/>
      <c r="CN634" s="310"/>
      <c r="CO634" s="310"/>
      <c r="CP634" s="310"/>
      <c r="CQ634" s="310"/>
      <c r="CR634" s="310"/>
      <c r="CS634" s="310"/>
      <c r="CT634" s="310"/>
      <c r="CU634" s="310"/>
      <c r="CV634" s="310"/>
      <c r="CW634" s="310"/>
      <c r="CX634" s="310"/>
      <c r="CY634" s="310"/>
      <c r="CZ634" s="310"/>
    </row>
    <row r="635" s="314" customFormat="true" ht="25.15" customHeight="true" x14ac:dyDescent="0.2">
      <c r="C635" s="852"/>
      <c r="D635" s="844"/>
      <c r="E635" s="496"/>
      <c r="F635" s="496"/>
      <c r="G635" s="496"/>
      <c r="H635" s="852"/>
      <c r="I635" s="844"/>
      <c r="J635" s="496"/>
      <c r="K635" s="496"/>
      <c r="L635" s="496"/>
      <c r="M635" s="852"/>
      <c r="N635" s="844"/>
      <c r="O635" s="512"/>
      <c r="P635" s="496"/>
      <c r="Q635" s="496"/>
      <c r="W635" s="307"/>
      <c r="X635" s="307"/>
      <c r="Y635" s="307"/>
      <c r="Z635" s="307"/>
      <c r="AA635" s="307"/>
      <c r="AB635" s="307"/>
      <c r="AC635" s="307"/>
      <c r="AD635" s="307"/>
      <c r="AE635" s="307"/>
      <c r="AF635" s="307"/>
      <c r="AG635" s="307"/>
      <c r="AH635" s="307"/>
      <c r="AI635" s="307"/>
      <c r="AJ635" s="307"/>
      <c r="AK635" s="307"/>
      <c r="AL635" s="307"/>
      <c r="AM635" s="307"/>
      <c r="AN635" s="307"/>
      <c r="AO635" s="307"/>
      <c r="AP635" s="307"/>
      <c r="AQ635" s="307"/>
      <c r="AR635" s="307"/>
      <c r="AS635" s="307"/>
      <c r="AT635" s="307"/>
      <c r="AU635" s="307"/>
      <c r="AV635" s="307"/>
      <c r="AW635" s="307"/>
      <c r="AX635" s="307"/>
      <c r="AY635" s="307"/>
      <c r="AZ635" s="307"/>
      <c r="BA635" s="310"/>
      <c r="BB635" s="360"/>
      <c r="BC635" s="310"/>
      <c r="BD635" s="310"/>
      <c r="BE635" s="310"/>
      <c r="BF635" s="310"/>
      <c r="BG635" s="310"/>
      <c r="BH635" s="310"/>
      <c r="BI635" s="310"/>
      <c r="BJ635" s="310"/>
      <c r="BK635" s="310"/>
      <c r="BL635" s="310"/>
      <c r="BM635" s="310"/>
      <c r="BN635" s="310"/>
      <c r="BO635" s="310"/>
      <c r="BP635" s="310"/>
      <c r="BQ635" s="310"/>
      <c r="BR635" s="310"/>
      <c r="BS635" s="310"/>
      <c r="BT635" s="310"/>
      <c r="BU635" s="310"/>
      <c r="BV635" s="310"/>
      <c r="BW635" s="310"/>
      <c r="BX635" s="310"/>
      <c r="BY635" s="310"/>
      <c r="BZ635" s="310"/>
      <c r="CA635" s="310"/>
      <c r="CB635" s="310"/>
      <c r="CC635" s="310"/>
      <c r="CD635" s="310"/>
      <c r="CE635" s="310"/>
      <c r="CF635" s="310"/>
      <c r="CG635" s="310"/>
      <c r="CH635" s="310"/>
      <c r="CI635" s="310"/>
      <c r="CJ635" s="310"/>
      <c r="CK635" s="310"/>
      <c r="CL635" s="310"/>
      <c r="CM635" s="310"/>
      <c r="CN635" s="310"/>
      <c r="CO635" s="310"/>
      <c r="CP635" s="310"/>
      <c r="CQ635" s="310"/>
      <c r="CR635" s="310"/>
      <c r="CS635" s="310"/>
      <c r="CT635" s="310"/>
      <c r="CU635" s="310"/>
      <c r="CV635" s="310"/>
      <c r="CW635" s="310"/>
      <c r="CX635" s="310"/>
      <c r="CY635" s="310"/>
      <c r="CZ635" s="310"/>
    </row>
    <row r="636" s="314" customFormat="true" ht="25.15" customHeight="true" x14ac:dyDescent="0.2">
      <c r="C636" s="852"/>
      <c r="D636" s="844"/>
      <c r="E636" s="496"/>
      <c r="F636" s="496"/>
      <c r="G636" s="496"/>
      <c r="H636" s="852"/>
      <c r="I636" s="844"/>
      <c r="J636" s="496"/>
      <c r="K636" s="496"/>
      <c r="L636" s="496"/>
      <c r="M636" s="852"/>
      <c r="N636" s="844"/>
      <c r="O636" s="496"/>
      <c r="P636" s="496"/>
      <c r="Q636" s="496"/>
      <c r="W636" s="307"/>
      <c r="X636" s="307"/>
      <c r="Y636" s="307"/>
      <c r="Z636" s="307"/>
      <c r="AA636" s="307"/>
      <c r="AB636" s="307"/>
      <c r="AC636" s="307"/>
      <c r="AD636" s="307"/>
      <c r="AE636" s="307"/>
      <c r="AF636" s="307"/>
      <c r="AG636" s="307"/>
      <c r="AH636" s="307"/>
      <c r="AI636" s="307"/>
      <c r="AJ636" s="307"/>
      <c r="AK636" s="307"/>
      <c r="AL636" s="307"/>
      <c r="AM636" s="307"/>
      <c r="AN636" s="307"/>
      <c r="AO636" s="307"/>
      <c r="AP636" s="307"/>
      <c r="AQ636" s="307"/>
      <c r="AR636" s="307"/>
      <c r="AS636" s="307"/>
      <c r="AT636" s="307"/>
      <c r="AU636" s="307"/>
      <c r="AV636" s="307"/>
      <c r="AW636" s="307"/>
      <c r="AX636" s="307"/>
      <c r="AY636" s="307"/>
      <c r="AZ636" s="307"/>
      <c r="BA636" s="310"/>
      <c r="BB636" s="360"/>
      <c r="BC636" s="310"/>
      <c r="BD636" s="310"/>
      <c r="BE636" s="310"/>
      <c r="BF636" s="310"/>
      <c r="BG636" s="310"/>
      <c r="BH636" s="310"/>
      <c r="BI636" s="310"/>
      <c r="BJ636" s="310"/>
      <c r="BK636" s="310"/>
      <c r="BL636" s="310"/>
      <c r="BM636" s="310"/>
      <c r="BN636" s="310"/>
      <c r="BO636" s="310"/>
      <c r="BP636" s="310"/>
      <c r="BQ636" s="310"/>
      <c r="BR636" s="310"/>
      <c r="BS636" s="310"/>
      <c r="BT636" s="310"/>
      <c r="BU636" s="310"/>
      <c r="BV636" s="310"/>
      <c r="BW636" s="310"/>
      <c r="BX636" s="310"/>
      <c r="BY636" s="310"/>
      <c r="BZ636" s="310"/>
      <c r="CA636" s="310"/>
      <c r="CB636" s="310"/>
      <c r="CC636" s="310"/>
      <c r="CD636" s="310"/>
      <c r="CE636" s="310"/>
      <c r="CF636" s="310"/>
      <c r="CG636" s="310"/>
      <c r="CH636" s="310"/>
      <c r="CI636" s="310"/>
      <c r="CJ636" s="310"/>
      <c r="CK636" s="310"/>
      <c r="CL636" s="310"/>
      <c r="CM636" s="310"/>
      <c r="CN636" s="310"/>
      <c r="CO636" s="310"/>
      <c r="CP636" s="310"/>
      <c r="CQ636" s="310"/>
      <c r="CR636" s="310"/>
      <c r="CS636" s="310"/>
      <c r="CT636" s="310"/>
      <c r="CU636" s="310"/>
      <c r="CV636" s="310"/>
      <c r="CW636" s="310"/>
      <c r="CX636" s="310"/>
      <c r="CY636" s="310"/>
      <c r="CZ636" s="310"/>
    </row>
    <row r="637" s="314" customFormat="true" ht="25.15" customHeight="true" x14ac:dyDescent="0.2">
      <c r="C637" s="852"/>
      <c r="D637" s="844"/>
      <c r="E637" s="496"/>
      <c r="F637" s="496"/>
      <c r="G637" s="496"/>
      <c r="H637" s="852"/>
      <c r="I637" s="844"/>
      <c r="J637" s="496"/>
      <c r="K637" s="496"/>
      <c r="L637" s="496"/>
      <c r="M637" s="853" t="s">
        <v>274</v>
      </c>
      <c r="N637" s="844"/>
      <c r="O637" s="844"/>
      <c r="P637" s="496"/>
      <c r="Q637" s="496"/>
      <c r="W637" s="307"/>
      <c r="X637" s="307"/>
      <c r="Y637" s="307"/>
      <c r="Z637" s="307"/>
      <c r="AA637" s="307"/>
      <c r="AB637" s="307"/>
      <c r="AC637" s="307"/>
      <c r="AD637" s="307"/>
      <c r="AE637" s="307"/>
      <c r="AF637" s="307"/>
      <c r="AG637" s="307"/>
      <c r="AH637" s="307"/>
      <c r="AI637" s="307"/>
      <c r="AJ637" s="307"/>
      <c r="AK637" s="307"/>
      <c r="AL637" s="307"/>
      <c r="AM637" s="307"/>
      <c r="AN637" s="307"/>
      <c r="AO637" s="307"/>
      <c r="AP637" s="307"/>
      <c r="AQ637" s="307"/>
      <c r="AR637" s="307"/>
      <c r="AS637" s="307"/>
      <c r="AT637" s="307"/>
      <c r="AU637" s="307"/>
      <c r="AV637" s="307"/>
      <c r="AW637" s="307"/>
      <c r="AX637" s="307"/>
      <c r="AY637" s="307"/>
      <c r="AZ637" s="307"/>
      <c r="BA637" s="310"/>
      <c r="BB637" s="360"/>
      <c r="BC637" s="310"/>
      <c r="BD637" s="310"/>
      <c r="BE637" s="310"/>
      <c r="BF637" s="310"/>
      <c r="BG637" s="310"/>
      <c r="BH637" s="310"/>
      <c r="BI637" s="310"/>
      <c r="BJ637" s="310"/>
      <c r="BK637" s="310"/>
      <c r="BL637" s="310"/>
      <c r="BM637" s="310"/>
      <c r="BN637" s="310"/>
      <c r="BO637" s="310"/>
      <c r="BP637" s="310"/>
      <c r="BQ637" s="310"/>
      <c r="BR637" s="310"/>
      <c r="BS637" s="310"/>
      <c r="BT637" s="310"/>
      <c r="BU637" s="310"/>
      <c r="BV637" s="310"/>
      <c r="BW637" s="310"/>
      <c r="BX637" s="310"/>
      <c r="BY637" s="310"/>
      <c r="BZ637" s="310"/>
      <c r="CA637" s="310"/>
      <c r="CB637" s="310"/>
      <c r="CC637" s="310"/>
      <c r="CD637" s="310"/>
      <c r="CE637" s="310"/>
      <c r="CF637" s="310"/>
      <c r="CG637" s="310"/>
      <c r="CH637" s="310"/>
      <c r="CI637" s="310"/>
      <c r="CJ637" s="310"/>
      <c r="CK637" s="310"/>
      <c r="CL637" s="310"/>
      <c r="CM637" s="310"/>
      <c r="CN637" s="310"/>
      <c r="CO637" s="310"/>
      <c r="CP637" s="310"/>
      <c r="CQ637" s="310"/>
      <c r="CR637" s="310"/>
      <c r="CS637" s="310"/>
      <c r="CT637" s="310"/>
      <c r="CU637" s="310"/>
      <c r="CV637" s="310"/>
      <c r="CW637" s="310"/>
      <c r="CX637" s="310"/>
      <c r="CY637" s="310"/>
      <c r="CZ637" s="310"/>
    </row>
    <row r="638" s="314" customFormat="true" ht="25.15" customHeight="true" x14ac:dyDescent="0.2">
      <c r="C638" s="852"/>
      <c r="D638" s="844"/>
      <c r="E638" s="496"/>
      <c r="F638" s="496"/>
      <c r="G638" s="496"/>
      <c r="H638" s="852"/>
      <c r="I638" s="844"/>
      <c r="J638" s="496"/>
      <c r="K638" s="496"/>
      <c r="L638" s="496"/>
      <c r="M638" s="854" t="s">
        <v>191</v>
      </c>
      <c r="N638" s="844"/>
      <c r="O638" s="542" t="s">
        <v>192</v>
      </c>
      <c r="P638" s="496"/>
      <c r="Q638" s="496"/>
      <c r="W638" s="307"/>
      <c r="X638" s="307"/>
      <c r="Y638" s="307"/>
      <c r="Z638" s="307"/>
      <c r="AA638" s="307"/>
      <c r="AB638" s="307"/>
      <c r="AC638" s="307"/>
      <c r="AD638" s="307"/>
      <c r="AE638" s="307"/>
      <c r="AF638" s="307"/>
      <c r="AG638" s="307"/>
      <c r="AH638" s="307"/>
      <c r="AI638" s="307"/>
      <c r="AJ638" s="307"/>
      <c r="AK638" s="307"/>
      <c r="AL638" s="307"/>
      <c r="AM638" s="307"/>
      <c r="AN638" s="307"/>
      <c r="AO638" s="307"/>
      <c r="AP638" s="307"/>
      <c r="AQ638" s="307"/>
      <c r="AR638" s="307"/>
      <c r="AS638" s="307"/>
      <c r="AT638" s="307"/>
      <c r="AU638" s="307"/>
      <c r="AV638" s="307"/>
      <c r="AW638" s="307"/>
      <c r="AX638" s="307"/>
      <c r="AY638" s="307"/>
      <c r="AZ638" s="307"/>
      <c r="BA638" s="310"/>
      <c r="BB638" s="360"/>
      <c r="BC638" s="310"/>
      <c r="BD638" s="310"/>
      <c r="BE638" s="310"/>
      <c r="BF638" s="310"/>
      <c r="BG638" s="310"/>
      <c r="BH638" s="310"/>
      <c r="BI638" s="310"/>
      <c r="BJ638" s="310"/>
      <c r="BK638" s="310"/>
      <c r="BL638" s="310"/>
      <c r="BM638" s="310"/>
      <c r="BN638" s="310"/>
      <c r="BO638" s="310"/>
      <c r="BP638" s="310"/>
      <c r="BQ638" s="310"/>
      <c r="BR638" s="310"/>
      <c r="BS638" s="310"/>
      <c r="BT638" s="310"/>
      <c r="BU638" s="310"/>
      <c r="BV638" s="310"/>
      <c r="BW638" s="310"/>
      <c r="BX638" s="310"/>
      <c r="BY638" s="310"/>
      <c r="BZ638" s="310"/>
      <c r="CA638" s="310"/>
      <c r="CB638" s="310"/>
      <c r="CC638" s="310"/>
      <c r="CD638" s="310"/>
      <c r="CE638" s="310"/>
      <c r="CF638" s="310"/>
      <c r="CG638" s="310"/>
      <c r="CH638" s="310"/>
      <c r="CI638" s="310"/>
      <c r="CJ638" s="310"/>
      <c r="CK638" s="310"/>
      <c r="CL638" s="310"/>
      <c r="CM638" s="310"/>
      <c r="CN638" s="310"/>
      <c r="CO638" s="310"/>
      <c r="CP638" s="310"/>
      <c r="CQ638" s="310"/>
      <c r="CR638" s="310"/>
      <c r="CS638" s="310"/>
      <c r="CT638" s="310"/>
      <c r="CU638" s="310"/>
      <c r="CV638" s="310"/>
      <c r="CW638" s="310"/>
      <c r="CX638" s="310"/>
      <c r="CY638" s="310"/>
      <c r="CZ638" s="310"/>
    </row>
    <row r="639" s="314" customFormat="true" ht="25.15" customHeight="true" x14ac:dyDescent="0.2">
      <c r="C639" s="852"/>
      <c r="D639" s="844"/>
      <c r="E639" s="496"/>
      <c r="F639" s="496"/>
      <c r="G639" s="496"/>
      <c r="H639" s="852"/>
      <c r="I639" s="844"/>
      <c r="J639" s="496"/>
      <c r="K639" s="496"/>
      <c r="L639" s="496"/>
      <c r="M639" s="843" t="s">
        <v>192</v>
      </c>
      <c r="N639" s="844"/>
      <c r="O639" s="543">
        <v>0.99999999999999978</v>
      </c>
      <c r="P639" s="496"/>
      <c r="Q639" s="496"/>
      <c r="W639" s="307"/>
      <c r="X639" s="307"/>
      <c r="Y639" s="307"/>
      <c r="Z639" s="307"/>
      <c r="AA639" s="307"/>
      <c r="AB639" s="307"/>
      <c r="AC639" s="307"/>
      <c r="AD639" s="307"/>
      <c r="AE639" s="307"/>
      <c r="AF639" s="307"/>
      <c r="AG639" s="307"/>
      <c r="AH639" s="307"/>
      <c r="AI639" s="307"/>
      <c r="AJ639" s="307"/>
      <c r="AK639" s="307"/>
      <c r="AL639" s="307"/>
      <c r="AM639" s="307"/>
      <c r="AN639" s="307"/>
      <c r="AO639" s="307"/>
      <c r="AP639" s="307"/>
      <c r="AQ639" s="307"/>
      <c r="AR639" s="307"/>
      <c r="AS639" s="307"/>
      <c r="AT639" s="307"/>
      <c r="AU639" s="307"/>
      <c r="AV639" s="307"/>
      <c r="AW639" s="307"/>
      <c r="AX639" s="307"/>
      <c r="AY639" s="307"/>
      <c r="AZ639" s="307"/>
      <c r="BA639" s="310"/>
      <c r="BB639" s="360"/>
      <c r="BC639" s="310"/>
      <c r="BD639" s="310"/>
      <c r="BE639" s="310"/>
      <c r="BF639" s="310"/>
      <c r="BG639" s="310"/>
      <c r="BH639" s="310"/>
      <c r="BI639" s="310"/>
      <c r="BJ639" s="310"/>
      <c r="BK639" s="310"/>
      <c r="BL639" s="310"/>
      <c r="BM639" s="310"/>
      <c r="BN639" s="310"/>
      <c r="BO639" s="310"/>
      <c r="BP639" s="310"/>
      <c r="BQ639" s="310"/>
      <c r="BR639" s="310"/>
      <c r="BS639" s="310"/>
      <c r="BT639" s="310"/>
      <c r="BU639" s="310"/>
      <c r="BV639" s="310"/>
      <c r="BW639" s="310"/>
      <c r="BX639" s="310"/>
      <c r="BY639" s="310"/>
      <c r="BZ639" s="310"/>
      <c r="CA639" s="310"/>
      <c r="CB639" s="310"/>
      <c r="CC639" s="310"/>
      <c r="CD639" s="310"/>
      <c r="CE639" s="310"/>
      <c r="CF639" s="310"/>
      <c r="CG639" s="310"/>
      <c r="CH639" s="310"/>
      <c r="CI639" s="310"/>
      <c r="CJ639" s="310"/>
      <c r="CK639" s="310"/>
      <c r="CL639" s="310"/>
      <c r="CM639" s="310"/>
      <c r="CN639" s="310"/>
      <c r="CO639" s="310"/>
      <c r="CP639" s="310"/>
      <c r="CQ639" s="310"/>
      <c r="CR639" s="310"/>
      <c r="CS639" s="310"/>
      <c r="CT639" s="310"/>
      <c r="CU639" s="310"/>
      <c r="CV639" s="310"/>
      <c r="CW639" s="310"/>
      <c r="CX639" s="310"/>
      <c r="CY639" s="310"/>
      <c r="CZ639" s="310"/>
    </row>
    <row r="640" s="314" customFormat="true" ht="25.15" customHeight="true" x14ac:dyDescent="0.2">
      <c r="C640" s="852"/>
      <c r="D640" s="844"/>
      <c r="E640" s="496"/>
      <c r="F640" s="496"/>
      <c r="G640" s="496"/>
      <c r="H640" s="852"/>
      <c r="I640" s="844"/>
      <c r="J640" s="496"/>
      <c r="K640" s="496"/>
      <c r="L640" s="496"/>
      <c r="M640" s="852"/>
      <c r="N640" s="844"/>
      <c r="O640" s="512"/>
      <c r="P640" s="496"/>
      <c r="Q640" s="496"/>
      <c r="W640" s="307"/>
      <c r="X640" s="307"/>
      <c r="Y640" s="307"/>
      <c r="Z640" s="307"/>
      <c r="AA640" s="307"/>
      <c r="AB640" s="307"/>
      <c r="AC640" s="307"/>
      <c r="AD640" s="307"/>
      <c r="AE640" s="307"/>
      <c r="AF640" s="307"/>
      <c r="AG640" s="307"/>
      <c r="AH640" s="307"/>
      <c r="AI640" s="307"/>
      <c r="AJ640" s="307"/>
      <c r="AK640" s="307"/>
      <c r="AL640" s="307"/>
      <c r="AM640" s="307"/>
      <c r="AN640" s="307"/>
      <c r="AO640" s="307"/>
      <c r="AP640" s="307"/>
      <c r="AQ640" s="307"/>
      <c r="AR640" s="307"/>
      <c r="AS640" s="307"/>
      <c r="AT640" s="307"/>
      <c r="AU640" s="307"/>
      <c r="AV640" s="307"/>
      <c r="AW640" s="307"/>
      <c r="AX640" s="307"/>
      <c r="AY640" s="307"/>
      <c r="AZ640" s="307"/>
      <c r="BA640" s="310"/>
      <c r="BB640" s="360"/>
      <c r="BC640" s="310"/>
      <c r="BD640" s="310"/>
      <c r="BE640" s="310"/>
      <c r="BF640" s="310"/>
      <c r="BG640" s="310"/>
      <c r="BH640" s="310"/>
      <c r="BI640" s="310"/>
      <c r="BJ640" s="310"/>
      <c r="BK640" s="310"/>
      <c r="BL640" s="310"/>
      <c r="BM640" s="310"/>
      <c r="BN640" s="310"/>
      <c r="BO640" s="310"/>
      <c r="BP640" s="310"/>
      <c r="BQ640" s="310"/>
      <c r="BR640" s="310"/>
      <c r="BS640" s="310"/>
      <c r="BT640" s="310"/>
      <c r="BU640" s="310"/>
      <c r="BV640" s="310"/>
      <c r="BW640" s="310"/>
      <c r="BX640" s="310"/>
      <c r="BY640" s="310"/>
      <c r="BZ640" s="310"/>
      <c r="CA640" s="310"/>
      <c r="CB640" s="310"/>
      <c r="CC640" s="310"/>
      <c r="CD640" s="310"/>
      <c r="CE640" s="310"/>
      <c r="CF640" s="310"/>
      <c r="CG640" s="310"/>
      <c r="CH640" s="310"/>
      <c r="CI640" s="310"/>
      <c r="CJ640" s="310"/>
      <c r="CK640" s="310"/>
      <c r="CL640" s="310"/>
      <c r="CM640" s="310"/>
      <c r="CN640" s="310"/>
      <c r="CO640" s="310"/>
      <c r="CP640" s="310"/>
      <c r="CQ640" s="310"/>
      <c r="CR640" s="310"/>
      <c r="CS640" s="310"/>
      <c r="CT640" s="310"/>
      <c r="CU640" s="310"/>
      <c r="CV640" s="310"/>
      <c r="CW640" s="310"/>
      <c r="CX640" s="310"/>
      <c r="CY640" s="310"/>
      <c r="CZ640" s="310"/>
    </row>
    <row r="641" s="314" customFormat="true" ht="25.15" customHeight="true" x14ac:dyDescent="0.2">
      <c r="C641" s="852"/>
      <c r="D641" s="844"/>
      <c r="E641" s="496"/>
      <c r="F641" s="496"/>
      <c r="G641" s="496"/>
      <c r="H641" s="852"/>
      <c r="I641" s="844"/>
      <c r="J641" s="496"/>
      <c r="K641" s="496"/>
      <c r="L641" s="496"/>
      <c r="M641" s="852"/>
      <c r="N641" s="844"/>
      <c r="O641" s="496"/>
      <c r="P641" s="496"/>
      <c r="Q641" s="496"/>
      <c r="W641" s="307"/>
      <c r="X641" s="307"/>
      <c r="Y641" s="307"/>
      <c r="Z641" s="307"/>
      <c r="AA641" s="307"/>
      <c r="AB641" s="307"/>
      <c r="AC641" s="307"/>
      <c r="AD641" s="307"/>
      <c r="AE641" s="307"/>
      <c r="AF641" s="307"/>
      <c r="AG641" s="307"/>
      <c r="AH641" s="307"/>
      <c r="AI641" s="307"/>
      <c r="AJ641" s="307"/>
      <c r="AK641" s="307"/>
      <c r="AL641" s="307"/>
      <c r="AM641" s="307"/>
      <c r="AN641" s="307"/>
      <c r="AO641" s="307"/>
      <c r="AP641" s="307"/>
      <c r="AQ641" s="307"/>
      <c r="AR641" s="307"/>
      <c r="AS641" s="307"/>
      <c r="AT641" s="307"/>
      <c r="AU641" s="307"/>
      <c r="AV641" s="307"/>
      <c r="AW641" s="307"/>
      <c r="AX641" s="307"/>
      <c r="AY641" s="307"/>
      <c r="AZ641" s="307"/>
      <c r="BA641" s="310"/>
      <c r="BB641" s="360"/>
      <c r="BC641" s="310"/>
      <c r="BD641" s="310"/>
      <c r="BE641" s="310"/>
      <c r="BF641" s="310"/>
      <c r="BG641" s="310"/>
      <c r="BH641" s="310"/>
      <c r="BI641" s="310"/>
      <c r="BJ641" s="310"/>
      <c r="BK641" s="310"/>
      <c r="BL641" s="310"/>
      <c r="BM641" s="310"/>
      <c r="BN641" s="310"/>
      <c r="BO641" s="310"/>
      <c r="BP641" s="310"/>
      <c r="BQ641" s="310"/>
      <c r="BR641" s="310"/>
      <c r="BS641" s="310"/>
      <c r="BT641" s="310"/>
      <c r="BU641" s="310"/>
      <c r="BV641" s="310"/>
      <c r="BW641" s="310"/>
      <c r="BX641" s="310"/>
      <c r="BY641" s="310"/>
      <c r="BZ641" s="310"/>
      <c r="CA641" s="310"/>
      <c r="CB641" s="310"/>
      <c r="CC641" s="310"/>
      <c r="CD641" s="310"/>
      <c r="CE641" s="310"/>
      <c r="CF641" s="310"/>
      <c r="CG641" s="310"/>
      <c r="CH641" s="310"/>
      <c r="CI641" s="310"/>
      <c r="CJ641" s="310"/>
      <c r="CK641" s="310"/>
      <c r="CL641" s="310"/>
      <c r="CM641" s="310"/>
      <c r="CN641" s="310"/>
      <c r="CO641" s="310"/>
      <c r="CP641" s="310"/>
      <c r="CQ641" s="310"/>
      <c r="CR641" s="310"/>
      <c r="CS641" s="310"/>
      <c r="CT641" s="310"/>
      <c r="CU641" s="310"/>
      <c r="CV641" s="310"/>
      <c r="CW641" s="310"/>
      <c r="CX641" s="310"/>
      <c r="CY641" s="310"/>
      <c r="CZ641" s="310"/>
    </row>
    <row r="642" s="314" customFormat="true" ht="25.15" customHeight="true" x14ac:dyDescent="0.2">
      <c r="C642" s="852"/>
      <c r="D642" s="844"/>
      <c r="E642" s="496"/>
      <c r="F642" s="496"/>
      <c r="G642" s="496"/>
      <c r="H642" s="852"/>
      <c r="I642" s="844"/>
      <c r="J642" s="496"/>
      <c r="K642" s="496"/>
      <c r="L642" s="496"/>
      <c r="M642" s="852"/>
      <c r="N642" s="844"/>
      <c r="O642" s="496"/>
      <c r="P642" s="496"/>
      <c r="Q642" s="496"/>
      <c r="W642" s="307"/>
      <c r="X642" s="307"/>
      <c r="Y642" s="307"/>
      <c r="Z642" s="307"/>
      <c r="AA642" s="307"/>
      <c r="AB642" s="307"/>
      <c r="AC642" s="307"/>
      <c r="AD642" s="307"/>
      <c r="AE642" s="307"/>
      <c r="AF642" s="307"/>
      <c r="AG642" s="307"/>
      <c r="AH642" s="307"/>
      <c r="AI642" s="307"/>
      <c r="AJ642" s="307"/>
      <c r="AK642" s="307"/>
      <c r="AL642" s="307"/>
      <c r="AM642" s="307"/>
      <c r="AN642" s="307"/>
      <c r="AO642" s="307"/>
      <c r="AP642" s="307"/>
      <c r="AQ642" s="307"/>
      <c r="AR642" s="307"/>
      <c r="AS642" s="307"/>
      <c r="AT642" s="307"/>
      <c r="AU642" s="307"/>
      <c r="AV642" s="307"/>
      <c r="AW642" s="307"/>
      <c r="AX642" s="307"/>
      <c r="AY642" s="307"/>
      <c r="AZ642" s="307"/>
      <c r="BA642" s="310"/>
      <c r="BB642" s="360"/>
      <c r="BC642" s="310"/>
      <c r="BD642" s="310"/>
      <c r="BE642" s="310"/>
      <c r="BF642" s="310"/>
      <c r="BG642" s="310"/>
      <c r="BH642" s="310"/>
      <c r="BI642" s="310"/>
      <c r="BJ642" s="310"/>
      <c r="BK642" s="310"/>
      <c r="BL642" s="310"/>
      <c r="BM642" s="310"/>
      <c r="BN642" s="310"/>
      <c r="BO642" s="310"/>
      <c r="BP642" s="310"/>
      <c r="BQ642" s="310"/>
      <c r="BR642" s="310"/>
      <c r="BS642" s="310"/>
      <c r="BT642" s="310"/>
      <c r="BU642" s="310"/>
      <c r="BV642" s="310"/>
      <c r="BW642" s="310"/>
      <c r="BX642" s="310"/>
      <c r="BY642" s="310"/>
      <c r="BZ642" s="310"/>
      <c r="CA642" s="310"/>
      <c r="CB642" s="310"/>
      <c r="CC642" s="310"/>
      <c r="CD642" s="310"/>
      <c r="CE642" s="310"/>
      <c r="CF642" s="310"/>
      <c r="CG642" s="310"/>
      <c r="CH642" s="310"/>
      <c r="CI642" s="310"/>
      <c r="CJ642" s="310"/>
      <c r="CK642" s="310"/>
      <c r="CL642" s="310"/>
      <c r="CM642" s="310"/>
      <c r="CN642" s="310"/>
      <c r="CO642" s="310"/>
      <c r="CP642" s="310"/>
      <c r="CQ642" s="310"/>
      <c r="CR642" s="310"/>
      <c r="CS642" s="310"/>
      <c r="CT642" s="310"/>
      <c r="CU642" s="310"/>
      <c r="CV642" s="310"/>
      <c r="CW642" s="310"/>
      <c r="CX642" s="310"/>
      <c r="CY642" s="310"/>
      <c r="CZ642" s="310"/>
    </row>
    <row r="643" s="314" customFormat="true" ht="25.15" customHeight="true" x14ac:dyDescent="0.2">
      <c r="C643" s="852"/>
      <c r="D643" s="844"/>
      <c r="E643" s="496"/>
      <c r="F643" s="496"/>
      <c r="G643" s="496"/>
      <c r="H643" s="852"/>
      <c r="I643" s="844"/>
      <c r="J643" s="496"/>
      <c r="K643" s="496"/>
      <c r="L643" s="496"/>
      <c r="M643" s="852"/>
      <c r="N643" s="844"/>
      <c r="O643" s="496"/>
      <c r="P643" s="496"/>
      <c r="Q643" s="496"/>
      <c r="W643" s="307"/>
      <c r="X643" s="307"/>
      <c r="Y643" s="307"/>
      <c r="Z643" s="307"/>
      <c r="AA643" s="307"/>
      <c r="AB643" s="307"/>
      <c r="AC643" s="307"/>
      <c r="AD643" s="307"/>
      <c r="AE643" s="307"/>
      <c r="AF643" s="307"/>
      <c r="AG643" s="307"/>
      <c r="AH643" s="307"/>
      <c r="AI643" s="307"/>
      <c r="AJ643" s="307"/>
      <c r="AK643" s="307"/>
      <c r="AL643" s="307"/>
      <c r="AM643" s="307"/>
      <c r="AN643" s="307"/>
      <c r="AO643" s="307"/>
      <c r="AP643" s="307"/>
      <c r="AQ643" s="307"/>
      <c r="AR643" s="307"/>
      <c r="AS643" s="307"/>
      <c r="AT643" s="307"/>
      <c r="AU643" s="307"/>
      <c r="AV643" s="307"/>
      <c r="AW643" s="307"/>
      <c r="AX643" s="307"/>
      <c r="AY643" s="307"/>
      <c r="AZ643" s="307"/>
      <c r="BA643" s="310"/>
      <c r="BB643" s="360"/>
      <c r="BC643" s="310"/>
      <c r="BD643" s="310"/>
      <c r="BE643" s="310"/>
      <c r="BF643" s="310"/>
      <c r="BG643" s="310"/>
      <c r="BH643" s="310"/>
      <c r="BI643" s="310"/>
      <c r="BJ643" s="310"/>
      <c r="BK643" s="310"/>
      <c r="BL643" s="310"/>
      <c r="BM643" s="310"/>
      <c r="BN643" s="310"/>
      <c r="BO643" s="310"/>
      <c r="BP643" s="310"/>
      <c r="BQ643" s="310"/>
      <c r="BR643" s="310"/>
      <c r="BS643" s="310"/>
      <c r="BT643" s="310"/>
      <c r="BU643" s="310"/>
      <c r="BV643" s="310"/>
      <c r="BW643" s="310"/>
      <c r="BX643" s="310"/>
      <c r="BY643" s="310"/>
      <c r="BZ643" s="310"/>
      <c r="CA643" s="310"/>
      <c r="CB643" s="310"/>
      <c r="CC643" s="310"/>
      <c r="CD643" s="310"/>
      <c r="CE643" s="310"/>
      <c r="CF643" s="310"/>
      <c r="CG643" s="310"/>
      <c r="CH643" s="310"/>
      <c r="CI643" s="310"/>
      <c r="CJ643" s="310"/>
      <c r="CK643" s="310"/>
      <c r="CL643" s="310"/>
      <c r="CM643" s="310"/>
      <c r="CN643" s="310"/>
      <c r="CO643" s="310"/>
      <c r="CP643" s="310"/>
      <c r="CQ643" s="310"/>
      <c r="CR643" s="310"/>
      <c r="CS643" s="310"/>
      <c r="CT643" s="310"/>
      <c r="CU643" s="310"/>
      <c r="CV643" s="310"/>
      <c r="CW643" s="310"/>
      <c r="CX643" s="310"/>
      <c r="CY643" s="310"/>
      <c r="CZ643" s="310"/>
    </row>
    <row r="644" s="314" customFormat="true" ht="25.15" customHeight="true" x14ac:dyDescent="0.2">
      <c r="C644" s="852"/>
      <c r="D644" s="844"/>
      <c r="E644" s="496"/>
      <c r="F644" s="496"/>
      <c r="G644" s="496"/>
      <c r="H644" s="852"/>
      <c r="I644" s="844"/>
      <c r="J644" s="496"/>
      <c r="K644" s="496"/>
      <c r="L644" s="496"/>
      <c r="M644" s="852"/>
      <c r="N644" s="844"/>
      <c r="O644" s="496"/>
      <c r="P644" s="496"/>
      <c r="Q644" s="496"/>
      <c r="W644" s="307"/>
      <c r="X644" s="307"/>
      <c r="Y644" s="307"/>
      <c r="Z644" s="307"/>
      <c r="AA644" s="307"/>
      <c r="AB644" s="307"/>
      <c r="AC644" s="307"/>
      <c r="AD644" s="307"/>
      <c r="AE644" s="307"/>
      <c r="AF644" s="307"/>
      <c r="AG644" s="307"/>
      <c r="AH644" s="307"/>
      <c r="AI644" s="307"/>
      <c r="AJ644" s="307"/>
      <c r="AK644" s="307"/>
      <c r="AL644" s="307"/>
      <c r="AM644" s="307"/>
      <c r="AN644" s="307"/>
      <c r="AO644" s="307"/>
      <c r="AP644" s="307"/>
      <c r="AQ644" s="307"/>
      <c r="AR644" s="307"/>
      <c r="AS644" s="307"/>
      <c r="AT644" s="307"/>
      <c r="AU644" s="307"/>
      <c r="AV644" s="307"/>
      <c r="AW644" s="307"/>
      <c r="AX644" s="307"/>
      <c r="AY644" s="307"/>
      <c r="AZ644" s="307"/>
      <c r="BA644" s="310"/>
      <c r="BB644" s="360"/>
      <c r="BC644" s="310"/>
      <c r="BD644" s="310"/>
      <c r="BE644" s="310"/>
      <c r="BF644" s="310"/>
      <c r="BG644" s="310"/>
      <c r="BH644" s="310"/>
      <c r="BI644" s="310"/>
      <c r="BJ644" s="310"/>
      <c r="BK644" s="310"/>
      <c r="BL644" s="310"/>
      <c r="BM644" s="310"/>
      <c r="BN644" s="310"/>
      <c r="BO644" s="310"/>
      <c r="BP644" s="310"/>
      <c r="BQ644" s="310"/>
      <c r="BR644" s="310"/>
      <c r="BS644" s="310"/>
      <c r="BT644" s="310"/>
      <c r="BU644" s="310"/>
      <c r="BV644" s="310"/>
      <c r="BW644" s="310"/>
      <c r="BX644" s="310"/>
      <c r="BY644" s="310"/>
      <c r="BZ644" s="310"/>
      <c r="CA644" s="310"/>
      <c r="CB644" s="310"/>
      <c r="CC644" s="310"/>
      <c r="CD644" s="310"/>
      <c r="CE644" s="310"/>
      <c r="CF644" s="310"/>
      <c r="CG644" s="310"/>
      <c r="CH644" s="310"/>
      <c r="CI644" s="310"/>
      <c r="CJ644" s="310"/>
      <c r="CK644" s="310"/>
      <c r="CL644" s="310"/>
      <c r="CM644" s="310"/>
      <c r="CN644" s="310"/>
      <c r="CO644" s="310"/>
      <c r="CP644" s="310"/>
      <c r="CQ644" s="310"/>
      <c r="CR644" s="310"/>
      <c r="CS644" s="310"/>
      <c r="CT644" s="310"/>
      <c r="CU644" s="310"/>
      <c r="CV644" s="310"/>
      <c r="CW644" s="310"/>
      <c r="CX644" s="310"/>
      <c r="CY644" s="310"/>
      <c r="CZ644" s="310"/>
    </row>
    <row r="645" s="314" customFormat="true" ht="25.15" customHeight="true" x14ac:dyDescent="0.2">
      <c r="C645" s="852"/>
      <c r="D645" s="844"/>
      <c r="E645" s="496"/>
      <c r="F645" s="496"/>
      <c r="G645" s="496"/>
      <c r="H645" s="852"/>
      <c r="I645" s="844"/>
      <c r="J645" s="496"/>
      <c r="K645" s="496"/>
      <c r="L645" s="496"/>
      <c r="M645" s="852"/>
      <c r="N645" s="844"/>
      <c r="O645" s="496"/>
      <c r="P645" s="496"/>
      <c r="Q645" s="496"/>
      <c r="W645" s="307"/>
      <c r="X645" s="307"/>
      <c r="Y645" s="307"/>
      <c r="Z645" s="307"/>
      <c r="AA645" s="307"/>
      <c r="AB645" s="307"/>
      <c r="AC645" s="307"/>
      <c r="AD645" s="307"/>
      <c r="AE645" s="307"/>
      <c r="AF645" s="307"/>
      <c r="AG645" s="307"/>
      <c r="AH645" s="307"/>
      <c r="AI645" s="307"/>
      <c r="AJ645" s="307"/>
      <c r="AK645" s="307"/>
      <c r="AL645" s="307"/>
      <c r="AM645" s="307"/>
      <c r="AN645" s="307"/>
      <c r="AO645" s="307"/>
      <c r="AP645" s="307"/>
      <c r="AQ645" s="307"/>
      <c r="AR645" s="307"/>
      <c r="AS645" s="307"/>
      <c r="AT645" s="307"/>
      <c r="AU645" s="307"/>
      <c r="AV645" s="307"/>
      <c r="AW645" s="307"/>
      <c r="AX645" s="307"/>
      <c r="AY645" s="307"/>
      <c r="AZ645" s="307"/>
      <c r="BA645" s="310"/>
      <c r="BB645" s="360"/>
      <c r="BC645" s="310"/>
      <c r="BD645" s="310"/>
      <c r="BE645" s="310"/>
      <c r="BF645" s="310"/>
      <c r="BG645" s="310"/>
      <c r="BH645" s="310"/>
      <c r="BI645" s="310"/>
      <c r="BJ645" s="310"/>
      <c r="BK645" s="310"/>
      <c r="BL645" s="310"/>
      <c r="BM645" s="310"/>
      <c r="BN645" s="310"/>
      <c r="BO645" s="310"/>
      <c r="BP645" s="310"/>
      <c r="BQ645" s="310"/>
      <c r="BR645" s="310"/>
      <c r="BS645" s="310"/>
      <c r="BT645" s="310"/>
      <c r="BU645" s="310"/>
      <c r="BV645" s="310"/>
      <c r="BW645" s="310"/>
      <c r="BX645" s="310"/>
      <c r="BY645" s="310"/>
      <c r="BZ645" s="310"/>
      <c r="CA645" s="310"/>
      <c r="CB645" s="310"/>
      <c r="CC645" s="310"/>
      <c r="CD645" s="310"/>
      <c r="CE645" s="310"/>
      <c r="CF645" s="310"/>
      <c r="CG645" s="310"/>
      <c r="CH645" s="310"/>
      <c r="CI645" s="310"/>
      <c r="CJ645" s="310"/>
      <c r="CK645" s="310"/>
      <c r="CL645" s="310"/>
      <c r="CM645" s="310"/>
      <c r="CN645" s="310"/>
      <c r="CO645" s="310"/>
      <c r="CP645" s="310"/>
      <c r="CQ645" s="310"/>
      <c r="CR645" s="310"/>
      <c r="CS645" s="310"/>
      <c r="CT645" s="310"/>
      <c r="CU645" s="310"/>
      <c r="CV645" s="310"/>
      <c r="CW645" s="310"/>
      <c r="CX645" s="310"/>
      <c r="CY645" s="310"/>
      <c r="CZ645" s="310"/>
    </row>
    <row r="646" s="314" customFormat="true" ht="25.15" customHeight="true" x14ac:dyDescent="0.2">
      <c r="C646" s="852"/>
      <c r="D646" s="844"/>
      <c r="E646" s="496"/>
      <c r="F646" s="496"/>
      <c r="G646" s="496"/>
      <c r="H646" s="852"/>
      <c r="I646" s="844"/>
      <c r="J646" s="496"/>
      <c r="K646" s="496"/>
      <c r="L646" s="496"/>
      <c r="M646" s="852"/>
      <c r="N646" s="844"/>
      <c r="O646" s="496"/>
      <c r="P646" s="496"/>
      <c r="Q646" s="496"/>
      <c r="W646" s="307"/>
      <c r="X646" s="307"/>
      <c r="Y646" s="307"/>
      <c r="Z646" s="307"/>
      <c r="AA646" s="307"/>
      <c r="AB646" s="307"/>
      <c r="AC646" s="307"/>
      <c r="AD646" s="307"/>
      <c r="AE646" s="307"/>
      <c r="AF646" s="307"/>
      <c r="AG646" s="307"/>
      <c r="AH646" s="307"/>
      <c r="AI646" s="307"/>
      <c r="AJ646" s="307"/>
      <c r="AK646" s="307"/>
      <c r="AL646" s="307"/>
      <c r="AM646" s="307"/>
      <c r="AN646" s="307"/>
      <c r="AO646" s="307"/>
      <c r="AP646" s="307"/>
      <c r="AQ646" s="307"/>
      <c r="AR646" s="307"/>
      <c r="AS646" s="307"/>
      <c r="AT646" s="307"/>
      <c r="AU646" s="307"/>
      <c r="AV646" s="307"/>
      <c r="AW646" s="307"/>
      <c r="AX646" s="307"/>
      <c r="AY646" s="307"/>
      <c r="AZ646" s="307"/>
      <c r="BA646" s="310"/>
      <c r="BB646" s="360"/>
      <c r="BC646" s="310"/>
      <c r="BD646" s="310"/>
      <c r="BE646" s="310"/>
      <c r="BF646" s="310"/>
      <c r="BG646" s="310"/>
      <c r="BH646" s="310"/>
      <c r="BI646" s="310"/>
      <c r="BJ646" s="310"/>
      <c r="BK646" s="310"/>
      <c r="BL646" s="310"/>
      <c r="BM646" s="310"/>
      <c r="BN646" s="310"/>
      <c r="BO646" s="310"/>
      <c r="BP646" s="310"/>
      <c r="BQ646" s="310"/>
      <c r="BR646" s="310"/>
      <c r="BS646" s="310"/>
      <c r="BT646" s="310"/>
      <c r="BU646" s="310"/>
      <c r="BV646" s="310"/>
      <c r="BW646" s="310"/>
      <c r="BX646" s="310"/>
      <c r="BY646" s="310"/>
      <c r="BZ646" s="310"/>
      <c r="CA646" s="310"/>
      <c r="CB646" s="310"/>
      <c r="CC646" s="310"/>
      <c r="CD646" s="310"/>
      <c r="CE646" s="310"/>
      <c r="CF646" s="310"/>
      <c r="CG646" s="310"/>
      <c r="CH646" s="310"/>
      <c r="CI646" s="310"/>
      <c r="CJ646" s="310"/>
      <c r="CK646" s="310"/>
      <c r="CL646" s="310"/>
      <c r="CM646" s="310"/>
      <c r="CN646" s="310"/>
      <c r="CO646" s="310"/>
      <c r="CP646" s="310"/>
      <c r="CQ646" s="310"/>
      <c r="CR646" s="310"/>
      <c r="CS646" s="310"/>
      <c r="CT646" s="310"/>
      <c r="CU646" s="310"/>
      <c r="CV646" s="310"/>
      <c r="CW646" s="310"/>
      <c r="CX646" s="310"/>
      <c r="CY646" s="310"/>
      <c r="CZ646" s="310"/>
    </row>
    <row r="647" s="314" customFormat="true" ht="25.15" customHeight="true" x14ac:dyDescent="0.2">
      <c r="C647" s="852"/>
      <c r="D647" s="844"/>
      <c r="E647" s="496"/>
      <c r="F647" s="496"/>
      <c r="G647" s="496"/>
      <c r="H647" s="852"/>
      <c r="I647" s="844"/>
      <c r="J647" s="496"/>
      <c r="K647" s="496"/>
      <c r="L647" s="496"/>
      <c r="M647" s="852"/>
      <c r="N647" s="844"/>
      <c r="O647" s="496"/>
      <c r="P647" s="496"/>
      <c r="Q647" s="496"/>
      <c r="W647" s="307"/>
      <c r="X647" s="307"/>
      <c r="Y647" s="307"/>
      <c r="Z647" s="307"/>
      <c r="AA647" s="307"/>
      <c r="AB647" s="307"/>
      <c r="AC647" s="307"/>
      <c r="AD647" s="307"/>
      <c r="AE647" s="307"/>
      <c r="AF647" s="307"/>
      <c r="AG647" s="307"/>
      <c r="AH647" s="307"/>
      <c r="AI647" s="307"/>
      <c r="AJ647" s="307"/>
      <c r="AK647" s="307"/>
      <c r="AL647" s="307"/>
      <c r="AM647" s="307"/>
      <c r="AN647" s="307"/>
      <c r="AO647" s="307"/>
      <c r="AP647" s="307"/>
      <c r="AQ647" s="307"/>
      <c r="AR647" s="307"/>
      <c r="AS647" s="307"/>
      <c r="AT647" s="307"/>
      <c r="AU647" s="307"/>
      <c r="AV647" s="307"/>
      <c r="AW647" s="307"/>
      <c r="AX647" s="307"/>
      <c r="AY647" s="307"/>
      <c r="AZ647" s="307"/>
      <c r="BA647" s="310"/>
      <c r="BB647" s="360"/>
      <c r="BC647" s="310"/>
      <c r="BD647" s="310"/>
      <c r="BE647" s="310"/>
      <c r="BF647" s="310"/>
      <c r="BG647" s="310"/>
      <c r="BH647" s="310"/>
      <c r="BI647" s="310"/>
      <c r="BJ647" s="310"/>
      <c r="BK647" s="310"/>
      <c r="BL647" s="310"/>
      <c r="BM647" s="310"/>
      <c r="BN647" s="310"/>
      <c r="BO647" s="310"/>
      <c r="BP647" s="310"/>
      <c r="BQ647" s="310"/>
      <c r="BR647" s="310"/>
      <c r="BS647" s="310"/>
      <c r="BT647" s="310"/>
      <c r="BU647" s="310"/>
      <c r="BV647" s="310"/>
      <c r="BW647" s="310"/>
      <c r="BX647" s="310"/>
      <c r="BY647" s="310"/>
      <c r="BZ647" s="310"/>
      <c r="CA647" s="310"/>
      <c r="CB647" s="310"/>
      <c r="CC647" s="310"/>
      <c r="CD647" s="310"/>
      <c r="CE647" s="310"/>
      <c r="CF647" s="310"/>
      <c r="CG647" s="310"/>
      <c r="CH647" s="310"/>
      <c r="CI647" s="310"/>
      <c r="CJ647" s="310"/>
      <c r="CK647" s="310"/>
      <c r="CL647" s="310"/>
      <c r="CM647" s="310"/>
      <c r="CN647" s="310"/>
      <c r="CO647" s="310"/>
      <c r="CP647" s="310"/>
      <c r="CQ647" s="310"/>
      <c r="CR647" s="310"/>
      <c r="CS647" s="310"/>
      <c r="CT647" s="310"/>
      <c r="CU647" s="310"/>
      <c r="CV647" s="310"/>
      <c r="CW647" s="310"/>
      <c r="CX647" s="310"/>
      <c r="CY647" s="310"/>
      <c r="CZ647" s="310"/>
    </row>
    <row r="648" s="314" customFormat="true" ht="25.15" customHeight="true" x14ac:dyDescent="0.2">
      <c r="C648" s="852"/>
      <c r="D648" s="844"/>
      <c r="E648" s="496"/>
      <c r="F648" s="496"/>
      <c r="G648" s="496"/>
      <c r="H648" s="852"/>
      <c r="I648" s="844"/>
      <c r="J648" s="496"/>
      <c r="K648" s="496"/>
      <c r="L648" s="496"/>
      <c r="M648" s="852"/>
      <c r="N648" s="844"/>
      <c r="O648" s="496"/>
      <c r="P648" s="496"/>
      <c r="Q648" s="496"/>
      <c r="W648" s="307"/>
      <c r="X648" s="307"/>
      <c r="Y648" s="307"/>
      <c r="Z648" s="307"/>
      <c r="AA648" s="307"/>
      <c r="AB648" s="307"/>
      <c r="AC648" s="307"/>
      <c r="AD648" s="307"/>
      <c r="AE648" s="307"/>
      <c r="AF648" s="307"/>
      <c r="AG648" s="307"/>
      <c r="AH648" s="307"/>
      <c r="AI648" s="307"/>
      <c r="AJ648" s="307"/>
      <c r="AK648" s="307"/>
      <c r="AL648" s="307"/>
      <c r="AM648" s="307"/>
      <c r="AN648" s="307"/>
      <c r="AO648" s="307"/>
      <c r="AP648" s="307"/>
      <c r="AQ648" s="307"/>
      <c r="AR648" s="307"/>
      <c r="AS648" s="307"/>
      <c r="AT648" s="307"/>
      <c r="AU648" s="307"/>
      <c r="AV648" s="307"/>
      <c r="AW648" s="307"/>
      <c r="AX648" s="307"/>
      <c r="AY648" s="307"/>
      <c r="AZ648" s="307"/>
      <c r="BA648" s="310"/>
      <c r="BB648" s="360"/>
      <c r="BC648" s="310"/>
      <c r="BD648" s="310"/>
      <c r="BE648" s="310"/>
      <c r="BF648" s="310"/>
      <c r="BG648" s="310"/>
      <c r="BH648" s="310"/>
      <c r="BI648" s="310"/>
      <c r="BJ648" s="310"/>
      <c r="BK648" s="310"/>
      <c r="BL648" s="310"/>
      <c r="BM648" s="310"/>
      <c r="BN648" s="310"/>
      <c r="BO648" s="310"/>
      <c r="BP648" s="310"/>
      <c r="BQ648" s="310"/>
      <c r="BR648" s="310"/>
      <c r="BS648" s="310"/>
      <c r="BT648" s="310"/>
      <c r="BU648" s="310"/>
      <c r="BV648" s="310"/>
      <c r="BW648" s="310"/>
      <c r="BX648" s="310"/>
      <c r="BY648" s="310"/>
      <c r="BZ648" s="310"/>
      <c r="CA648" s="310"/>
      <c r="CB648" s="310"/>
      <c r="CC648" s="310"/>
      <c r="CD648" s="310"/>
      <c r="CE648" s="310"/>
      <c r="CF648" s="310"/>
      <c r="CG648" s="310"/>
      <c r="CH648" s="310"/>
      <c r="CI648" s="310"/>
      <c r="CJ648" s="310"/>
      <c r="CK648" s="310"/>
      <c r="CL648" s="310"/>
      <c r="CM648" s="310"/>
      <c r="CN648" s="310"/>
      <c r="CO648" s="310"/>
      <c r="CP648" s="310"/>
      <c r="CQ648" s="310"/>
      <c r="CR648" s="310"/>
      <c r="CS648" s="310"/>
      <c r="CT648" s="310"/>
      <c r="CU648" s="310"/>
      <c r="CV648" s="310"/>
      <c r="CW648" s="310"/>
      <c r="CX648" s="310"/>
      <c r="CY648" s="310"/>
      <c r="CZ648" s="310"/>
    </row>
    <row r="649" s="314" customFormat="true" ht="25.15" customHeight="true" x14ac:dyDescent="0.2">
      <c r="C649" s="852"/>
      <c r="D649" s="844"/>
      <c r="E649" s="496"/>
      <c r="F649" s="496"/>
      <c r="G649" s="496"/>
      <c r="H649" s="852"/>
      <c r="I649" s="844"/>
      <c r="J649" s="496"/>
      <c r="K649" s="496"/>
      <c r="L649" s="496"/>
      <c r="M649" s="852"/>
      <c r="N649" s="844"/>
      <c r="O649" s="496"/>
      <c r="P649" s="496"/>
      <c r="Q649" s="496"/>
      <c r="W649" s="307"/>
      <c r="X649" s="307"/>
      <c r="Y649" s="307"/>
      <c r="Z649" s="307"/>
      <c r="AA649" s="307"/>
      <c r="AB649" s="307"/>
      <c r="AC649" s="307"/>
      <c r="AD649" s="307"/>
      <c r="AE649" s="307"/>
      <c r="AF649" s="307"/>
      <c r="AG649" s="307"/>
      <c r="AH649" s="307"/>
      <c r="AI649" s="307"/>
      <c r="AJ649" s="307"/>
      <c r="AK649" s="307"/>
      <c r="AL649" s="307"/>
      <c r="AM649" s="307"/>
      <c r="AN649" s="307"/>
      <c r="AO649" s="307"/>
      <c r="AP649" s="307"/>
      <c r="AQ649" s="307"/>
      <c r="AR649" s="307"/>
      <c r="AS649" s="307"/>
      <c r="AT649" s="307"/>
      <c r="AU649" s="307"/>
      <c r="AV649" s="307"/>
      <c r="AW649" s="307"/>
      <c r="AX649" s="307"/>
      <c r="AY649" s="307"/>
      <c r="AZ649" s="307"/>
      <c r="BA649" s="310"/>
      <c r="BB649" s="360"/>
      <c r="BC649" s="310"/>
      <c r="BD649" s="310"/>
      <c r="BE649" s="310"/>
      <c r="BF649" s="310"/>
      <c r="BG649" s="310"/>
      <c r="BH649" s="310"/>
      <c r="BI649" s="310"/>
      <c r="BJ649" s="310"/>
      <c r="BK649" s="310"/>
      <c r="BL649" s="310"/>
      <c r="BM649" s="310"/>
      <c r="BN649" s="310"/>
      <c r="BO649" s="310"/>
      <c r="BP649" s="310"/>
      <c r="BQ649" s="310"/>
      <c r="BR649" s="310"/>
      <c r="BS649" s="310"/>
      <c r="BT649" s="310"/>
      <c r="BU649" s="310"/>
      <c r="BV649" s="310"/>
      <c r="BW649" s="310"/>
      <c r="BX649" s="310"/>
      <c r="BY649" s="310"/>
      <c r="BZ649" s="310"/>
      <c r="CA649" s="310"/>
      <c r="CB649" s="310"/>
      <c r="CC649" s="310"/>
      <c r="CD649" s="310"/>
      <c r="CE649" s="310"/>
      <c r="CF649" s="310"/>
      <c r="CG649" s="310"/>
      <c r="CH649" s="310"/>
      <c r="CI649" s="310"/>
      <c r="CJ649" s="310"/>
      <c r="CK649" s="310"/>
      <c r="CL649" s="310"/>
      <c r="CM649" s="310"/>
      <c r="CN649" s="310"/>
      <c r="CO649" s="310"/>
      <c r="CP649" s="310"/>
      <c r="CQ649" s="310"/>
      <c r="CR649" s="310"/>
      <c r="CS649" s="310"/>
      <c r="CT649" s="310"/>
      <c r="CU649" s="310"/>
      <c r="CV649" s="310"/>
      <c r="CW649" s="310"/>
      <c r="CX649" s="310"/>
      <c r="CY649" s="310"/>
      <c r="CZ649" s="310"/>
    </row>
    <row r="650" s="314" customFormat="true" ht="25.15" customHeight="true" x14ac:dyDescent="0.2">
      <c r="C650" s="852"/>
      <c r="D650" s="844"/>
      <c r="E650" s="496"/>
      <c r="F650" s="496"/>
      <c r="G650" s="496"/>
      <c r="H650" s="852"/>
      <c r="I650" s="844"/>
      <c r="J650" s="496"/>
      <c r="K650" s="496"/>
      <c r="L650" s="496"/>
      <c r="M650" s="852"/>
      <c r="N650" s="844"/>
      <c r="O650" s="496"/>
      <c r="P650" s="496"/>
      <c r="Q650" s="496"/>
      <c r="W650" s="307"/>
      <c r="X650" s="307"/>
      <c r="Y650" s="307"/>
      <c r="Z650" s="307"/>
      <c r="AA650" s="307"/>
      <c r="AB650" s="307"/>
      <c r="AC650" s="307"/>
      <c r="AD650" s="307"/>
      <c r="AE650" s="307"/>
      <c r="AF650" s="307"/>
      <c r="AG650" s="307"/>
      <c r="AH650" s="307"/>
      <c r="AI650" s="307"/>
      <c r="AJ650" s="307"/>
      <c r="AK650" s="307"/>
      <c r="AL650" s="307"/>
      <c r="AM650" s="307"/>
      <c r="AN650" s="307"/>
      <c r="AO650" s="307"/>
      <c r="AP650" s="307"/>
      <c r="AQ650" s="307"/>
      <c r="AR650" s="307"/>
      <c r="AS650" s="307"/>
      <c r="AT650" s="307"/>
      <c r="AU650" s="307"/>
      <c r="AV650" s="307"/>
      <c r="AW650" s="307"/>
      <c r="AX650" s="307"/>
      <c r="AY650" s="307"/>
      <c r="AZ650" s="307"/>
      <c r="BA650" s="310"/>
      <c r="BB650" s="360"/>
      <c r="BC650" s="310"/>
      <c r="BD650" s="310"/>
      <c r="BE650" s="310"/>
      <c r="BF650" s="310"/>
      <c r="BG650" s="310"/>
      <c r="BH650" s="310"/>
      <c r="BI650" s="310"/>
      <c r="BJ650" s="310"/>
      <c r="BK650" s="310"/>
      <c r="BL650" s="310"/>
      <c r="BM650" s="310"/>
      <c r="BN650" s="310"/>
      <c r="BO650" s="310"/>
      <c r="BP650" s="310"/>
      <c r="BQ650" s="310"/>
      <c r="BR650" s="310"/>
      <c r="BS650" s="310"/>
      <c r="BT650" s="310"/>
      <c r="BU650" s="310"/>
      <c r="BV650" s="310"/>
      <c r="BW650" s="310"/>
      <c r="BX650" s="310"/>
      <c r="BY650" s="310"/>
      <c r="BZ650" s="310"/>
      <c r="CA650" s="310"/>
      <c r="CB650" s="310"/>
      <c r="CC650" s="310"/>
      <c r="CD650" s="310"/>
      <c r="CE650" s="310"/>
      <c r="CF650" s="310"/>
      <c r="CG650" s="310"/>
      <c r="CH650" s="310"/>
      <c r="CI650" s="310"/>
      <c r="CJ650" s="310"/>
      <c r="CK650" s="310"/>
      <c r="CL650" s="310"/>
      <c r="CM650" s="310"/>
      <c r="CN650" s="310"/>
      <c r="CO650" s="310"/>
      <c r="CP650" s="310"/>
      <c r="CQ650" s="310"/>
      <c r="CR650" s="310"/>
      <c r="CS650" s="310"/>
      <c r="CT650" s="310"/>
      <c r="CU650" s="310"/>
      <c r="CV650" s="310"/>
      <c r="CW650" s="310"/>
      <c r="CX650" s="310"/>
      <c r="CY650" s="310"/>
      <c r="CZ650" s="310"/>
    </row>
    <row r="651" s="314" customFormat="true" ht="25.15" customHeight="true" x14ac:dyDescent="0.2">
      <c r="C651" s="852"/>
      <c r="D651" s="844"/>
      <c r="E651" s="496"/>
      <c r="F651" s="496"/>
      <c r="G651" s="496"/>
      <c r="H651" s="852"/>
      <c r="I651" s="844"/>
      <c r="J651" s="496"/>
      <c r="K651" s="496"/>
      <c r="L651" s="496"/>
      <c r="M651" s="852"/>
      <c r="N651" s="844"/>
      <c r="O651" s="496"/>
      <c r="P651" s="496"/>
      <c r="Q651" s="496"/>
      <c r="W651" s="307"/>
      <c r="X651" s="307"/>
      <c r="Y651" s="307"/>
      <c r="Z651" s="307"/>
      <c r="AA651" s="307"/>
      <c r="AB651" s="307"/>
      <c r="AC651" s="307"/>
      <c r="AD651" s="307"/>
      <c r="AE651" s="307"/>
      <c r="AF651" s="307"/>
      <c r="AG651" s="307"/>
      <c r="AH651" s="307"/>
      <c r="AI651" s="307"/>
      <c r="AJ651" s="307"/>
      <c r="AK651" s="307"/>
      <c r="AL651" s="307"/>
      <c r="AM651" s="307"/>
      <c r="AN651" s="307"/>
      <c r="AO651" s="307"/>
      <c r="AP651" s="307"/>
      <c r="AQ651" s="307"/>
      <c r="AR651" s="307"/>
      <c r="AS651" s="307"/>
      <c r="AT651" s="307"/>
      <c r="AU651" s="307"/>
      <c r="AV651" s="307"/>
      <c r="AW651" s="307"/>
      <c r="AX651" s="307"/>
      <c r="AY651" s="307"/>
      <c r="AZ651" s="307"/>
      <c r="BA651" s="310"/>
      <c r="BB651" s="360"/>
      <c r="BC651" s="310"/>
      <c r="BD651" s="310"/>
      <c r="BE651" s="310"/>
      <c r="BF651" s="310"/>
      <c r="BG651" s="310"/>
      <c r="BH651" s="310"/>
      <c r="BI651" s="310"/>
      <c r="BJ651" s="310"/>
      <c r="BK651" s="310"/>
      <c r="BL651" s="310"/>
      <c r="BM651" s="310"/>
      <c r="BN651" s="310"/>
      <c r="BO651" s="310"/>
      <c r="BP651" s="310"/>
      <c r="BQ651" s="310"/>
      <c r="BR651" s="310"/>
      <c r="BS651" s="310"/>
      <c r="BT651" s="310"/>
      <c r="BU651" s="310"/>
      <c r="BV651" s="310"/>
      <c r="BW651" s="310"/>
      <c r="BX651" s="310"/>
      <c r="BY651" s="310"/>
      <c r="BZ651" s="310"/>
      <c r="CA651" s="310"/>
      <c r="CB651" s="310"/>
      <c r="CC651" s="310"/>
      <c r="CD651" s="310"/>
      <c r="CE651" s="310"/>
      <c r="CF651" s="310"/>
      <c r="CG651" s="310"/>
      <c r="CH651" s="310"/>
      <c r="CI651" s="310"/>
      <c r="CJ651" s="310"/>
      <c r="CK651" s="310"/>
      <c r="CL651" s="310"/>
      <c r="CM651" s="310"/>
      <c r="CN651" s="310"/>
      <c r="CO651" s="310"/>
      <c r="CP651" s="310"/>
      <c r="CQ651" s="310"/>
      <c r="CR651" s="310"/>
      <c r="CS651" s="310"/>
      <c r="CT651" s="310"/>
      <c r="CU651" s="310"/>
      <c r="CV651" s="310"/>
      <c r="CW651" s="310"/>
      <c r="CX651" s="310"/>
      <c r="CY651" s="310"/>
      <c r="CZ651" s="310"/>
    </row>
    <row r="652" s="314" customFormat="true" ht="25.15" customHeight="true" x14ac:dyDescent="0.2">
      <c r="C652" s="852"/>
      <c r="D652" s="844"/>
      <c r="E652" s="496"/>
      <c r="F652" s="496"/>
      <c r="G652" s="496"/>
      <c r="H652" s="852"/>
      <c r="I652" s="844"/>
      <c r="J652" s="496"/>
      <c r="K652" s="496"/>
      <c r="L652" s="496"/>
      <c r="M652" s="852"/>
      <c r="N652" s="844"/>
      <c r="O652" s="496"/>
      <c r="P652" s="496"/>
      <c r="Q652" s="496"/>
      <c r="W652" s="307"/>
      <c r="X652" s="307"/>
      <c r="Y652" s="307"/>
      <c r="Z652" s="307"/>
      <c r="AA652" s="307"/>
      <c r="AB652" s="307"/>
      <c r="AC652" s="307"/>
      <c r="AD652" s="307"/>
      <c r="AE652" s="307"/>
      <c r="AF652" s="307"/>
      <c r="AG652" s="307"/>
      <c r="AH652" s="307"/>
      <c r="AI652" s="307"/>
      <c r="AJ652" s="307"/>
      <c r="AK652" s="307"/>
      <c r="AL652" s="307"/>
      <c r="AM652" s="307"/>
      <c r="AN652" s="307"/>
      <c r="AO652" s="307"/>
      <c r="AP652" s="307"/>
      <c r="AQ652" s="307"/>
      <c r="AR652" s="307"/>
      <c r="AS652" s="307"/>
      <c r="AT652" s="307"/>
      <c r="AU652" s="307"/>
      <c r="AV652" s="307"/>
      <c r="AW652" s="307"/>
      <c r="AX652" s="307"/>
      <c r="AY652" s="307"/>
      <c r="AZ652" s="307"/>
      <c r="BA652" s="310"/>
      <c r="BB652" s="360"/>
      <c r="BC652" s="310"/>
      <c r="BD652" s="310"/>
      <c r="BE652" s="310"/>
      <c r="BF652" s="310"/>
      <c r="BG652" s="310"/>
      <c r="BH652" s="310"/>
      <c r="BI652" s="310"/>
      <c r="BJ652" s="310"/>
      <c r="BK652" s="310"/>
      <c r="BL652" s="310"/>
      <c r="BM652" s="310"/>
      <c r="BN652" s="310"/>
      <c r="BO652" s="310"/>
      <c r="BP652" s="310"/>
      <c r="BQ652" s="310"/>
      <c r="BR652" s="310"/>
      <c r="BS652" s="310"/>
      <c r="BT652" s="310"/>
      <c r="BU652" s="310"/>
      <c r="BV652" s="310"/>
      <c r="BW652" s="310"/>
      <c r="BX652" s="310"/>
      <c r="BY652" s="310"/>
      <c r="BZ652" s="310"/>
      <c r="CA652" s="310"/>
      <c r="CB652" s="310"/>
      <c r="CC652" s="310"/>
      <c r="CD652" s="310"/>
      <c r="CE652" s="310"/>
      <c r="CF652" s="310"/>
      <c r="CG652" s="310"/>
      <c r="CH652" s="310"/>
      <c r="CI652" s="310"/>
      <c r="CJ652" s="310"/>
      <c r="CK652" s="310"/>
      <c r="CL652" s="310"/>
      <c r="CM652" s="310"/>
      <c r="CN652" s="310"/>
      <c r="CO652" s="310"/>
      <c r="CP652" s="310"/>
      <c r="CQ652" s="310"/>
      <c r="CR652" s="310"/>
      <c r="CS652" s="310"/>
      <c r="CT652" s="310"/>
      <c r="CU652" s="310"/>
      <c r="CV652" s="310"/>
      <c r="CW652" s="310"/>
      <c r="CX652" s="310"/>
      <c r="CY652" s="310"/>
      <c r="CZ652" s="310"/>
    </row>
    <row r="653" s="314" customFormat="true" ht="25.15" customHeight="true" x14ac:dyDescent="0.2">
      <c r="C653" s="852"/>
      <c r="D653" s="844"/>
      <c r="E653" s="496"/>
      <c r="F653" s="496"/>
      <c r="G653" s="496"/>
      <c r="H653" s="852"/>
      <c r="I653" s="844"/>
      <c r="J653" s="496"/>
      <c r="K653" s="496"/>
      <c r="L653" s="496"/>
      <c r="M653" s="852"/>
      <c r="N653" s="844"/>
      <c r="O653" s="496"/>
      <c r="P653" s="496"/>
      <c r="Q653" s="496"/>
      <c r="W653" s="307"/>
      <c r="X653" s="307"/>
      <c r="Y653" s="307"/>
      <c r="Z653" s="307"/>
      <c r="AA653" s="307"/>
      <c r="AB653" s="307"/>
      <c r="AC653" s="307"/>
      <c r="AD653" s="307"/>
      <c r="AE653" s="307"/>
      <c r="AF653" s="307"/>
      <c r="AG653" s="307"/>
      <c r="AH653" s="307"/>
      <c r="AI653" s="307"/>
      <c r="AJ653" s="307"/>
      <c r="AK653" s="307"/>
      <c r="AL653" s="307"/>
      <c r="AM653" s="307"/>
      <c r="AN653" s="307"/>
      <c r="AO653" s="307"/>
      <c r="AP653" s="307"/>
      <c r="AQ653" s="307"/>
      <c r="AR653" s="307"/>
      <c r="AS653" s="307"/>
      <c r="AT653" s="307"/>
      <c r="AU653" s="307"/>
      <c r="AV653" s="307"/>
      <c r="AW653" s="307"/>
      <c r="AX653" s="307"/>
      <c r="AY653" s="307"/>
      <c r="AZ653" s="307"/>
      <c r="BA653" s="310"/>
      <c r="BB653" s="360"/>
      <c r="BC653" s="310"/>
      <c r="BD653" s="310"/>
      <c r="BE653" s="310"/>
      <c r="BF653" s="310"/>
      <c r="BG653" s="310"/>
      <c r="BH653" s="310"/>
      <c r="BI653" s="310"/>
      <c r="BJ653" s="310"/>
      <c r="BK653" s="310"/>
      <c r="BL653" s="310"/>
      <c r="BM653" s="310"/>
      <c r="BN653" s="310"/>
      <c r="BO653" s="310"/>
      <c r="BP653" s="310"/>
      <c r="BQ653" s="310"/>
      <c r="BR653" s="310"/>
      <c r="BS653" s="310"/>
      <c r="BT653" s="310"/>
      <c r="BU653" s="310"/>
      <c r="BV653" s="310"/>
      <c r="BW653" s="310"/>
      <c r="BX653" s="310"/>
      <c r="BY653" s="310"/>
      <c r="BZ653" s="310"/>
      <c r="CA653" s="310"/>
      <c r="CB653" s="310"/>
      <c r="CC653" s="310"/>
      <c r="CD653" s="310"/>
      <c r="CE653" s="310"/>
      <c r="CF653" s="310"/>
      <c r="CG653" s="310"/>
      <c r="CH653" s="310"/>
      <c r="CI653" s="310"/>
      <c r="CJ653" s="310"/>
      <c r="CK653" s="310"/>
      <c r="CL653" s="310"/>
      <c r="CM653" s="310"/>
      <c r="CN653" s="310"/>
      <c r="CO653" s="310"/>
      <c r="CP653" s="310"/>
      <c r="CQ653" s="310"/>
      <c r="CR653" s="310"/>
      <c r="CS653" s="310"/>
      <c r="CT653" s="310"/>
      <c r="CU653" s="310"/>
      <c r="CV653" s="310"/>
      <c r="CW653" s="310"/>
      <c r="CX653" s="310"/>
      <c r="CY653" s="310"/>
      <c r="CZ653" s="310"/>
    </row>
    <row r="654" s="314" customFormat="true" ht="25.15" customHeight="true" x14ac:dyDescent="0.2">
      <c r="C654" s="852"/>
      <c r="D654" s="844"/>
      <c r="E654" s="496"/>
      <c r="F654" s="496"/>
      <c r="G654" s="496"/>
      <c r="H654" s="852"/>
      <c r="I654" s="844"/>
      <c r="J654" s="496"/>
      <c r="K654" s="496"/>
      <c r="L654" s="496"/>
      <c r="M654" s="852"/>
      <c r="N654" s="844"/>
      <c r="O654" s="496"/>
      <c r="P654" s="496"/>
      <c r="Q654" s="496"/>
      <c r="W654" s="307"/>
      <c r="X654" s="307"/>
      <c r="Y654" s="307"/>
      <c r="Z654" s="307"/>
      <c r="AA654" s="307"/>
      <c r="AB654" s="307"/>
      <c r="AC654" s="307"/>
      <c r="AD654" s="307"/>
      <c r="AE654" s="307"/>
      <c r="AF654" s="307"/>
      <c r="AG654" s="307"/>
      <c r="AH654" s="307"/>
      <c r="AI654" s="307"/>
      <c r="AJ654" s="307"/>
      <c r="AK654" s="307"/>
      <c r="AL654" s="307"/>
      <c r="AM654" s="307"/>
      <c r="AN654" s="307"/>
      <c r="AO654" s="307"/>
      <c r="AP654" s="307"/>
      <c r="AQ654" s="307"/>
      <c r="AR654" s="307"/>
      <c r="AS654" s="307"/>
      <c r="AT654" s="307"/>
      <c r="AU654" s="307"/>
      <c r="AV654" s="307"/>
      <c r="AW654" s="307"/>
      <c r="AX654" s="307"/>
      <c r="AY654" s="307"/>
      <c r="AZ654" s="307"/>
      <c r="BA654" s="310"/>
      <c r="BB654" s="360"/>
      <c r="BC654" s="310"/>
      <c r="BD654" s="310"/>
      <c r="BE654" s="310"/>
      <c r="BF654" s="310"/>
      <c r="BG654" s="310"/>
      <c r="BH654" s="310"/>
      <c r="BI654" s="310"/>
      <c r="BJ654" s="310"/>
      <c r="BK654" s="310"/>
      <c r="BL654" s="310"/>
      <c r="BM654" s="310"/>
      <c r="BN654" s="310"/>
      <c r="BO654" s="310"/>
      <c r="BP654" s="310"/>
      <c r="BQ654" s="310"/>
      <c r="BR654" s="310"/>
      <c r="BS654" s="310"/>
      <c r="BT654" s="310"/>
      <c r="BU654" s="310"/>
      <c r="BV654" s="310"/>
      <c r="BW654" s="310"/>
      <c r="BX654" s="310"/>
      <c r="BY654" s="310"/>
      <c r="BZ654" s="310"/>
      <c r="CA654" s="310"/>
      <c r="CB654" s="310"/>
      <c r="CC654" s="310"/>
      <c r="CD654" s="310"/>
      <c r="CE654" s="310"/>
      <c r="CF654" s="310"/>
      <c r="CG654" s="310"/>
      <c r="CH654" s="310"/>
      <c r="CI654" s="310"/>
      <c r="CJ654" s="310"/>
      <c r="CK654" s="310"/>
      <c r="CL654" s="310"/>
      <c r="CM654" s="310"/>
      <c r="CN654" s="310"/>
      <c r="CO654" s="310"/>
      <c r="CP654" s="310"/>
      <c r="CQ654" s="310"/>
      <c r="CR654" s="310"/>
      <c r="CS654" s="310"/>
      <c r="CT654" s="310"/>
      <c r="CU654" s="310"/>
      <c r="CV654" s="310"/>
      <c r="CW654" s="310"/>
      <c r="CX654" s="310"/>
      <c r="CY654" s="310"/>
      <c r="CZ654" s="310"/>
    </row>
    <row r="655" s="314" customFormat="true" ht="25.15" customHeight="true" x14ac:dyDescent="0.2">
      <c r="C655" s="852"/>
      <c r="D655" s="844"/>
      <c r="E655" s="496"/>
      <c r="F655" s="496"/>
      <c r="G655" s="496"/>
      <c r="H655" s="852"/>
      <c r="I655" s="844"/>
      <c r="J655" s="496"/>
      <c r="K655" s="496"/>
      <c r="L655" s="496"/>
      <c r="M655" s="852"/>
      <c r="N655" s="844"/>
      <c r="O655" s="496"/>
      <c r="P655" s="496"/>
      <c r="Q655" s="496"/>
      <c r="W655" s="307"/>
      <c r="X655" s="307"/>
      <c r="Y655" s="307"/>
      <c r="Z655" s="307"/>
      <c r="AA655" s="307"/>
      <c r="AB655" s="307"/>
      <c r="AC655" s="307"/>
      <c r="AD655" s="307"/>
      <c r="AE655" s="307"/>
      <c r="AF655" s="307"/>
      <c r="AG655" s="307"/>
      <c r="AH655" s="307"/>
      <c r="AI655" s="307"/>
      <c r="AJ655" s="307"/>
      <c r="AK655" s="307"/>
      <c r="AL655" s="307"/>
      <c r="AM655" s="307"/>
      <c r="AN655" s="307"/>
      <c r="AO655" s="307"/>
      <c r="AP655" s="307"/>
      <c r="AQ655" s="307"/>
      <c r="AR655" s="307"/>
      <c r="AS655" s="307"/>
      <c r="AT655" s="307"/>
      <c r="AU655" s="307"/>
      <c r="AV655" s="307"/>
      <c r="AW655" s="307"/>
      <c r="AX655" s="307"/>
      <c r="AY655" s="307"/>
      <c r="AZ655" s="307"/>
      <c r="BA655" s="310"/>
      <c r="BB655" s="360"/>
      <c r="BC655" s="310"/>
      <c r="BD655" s="310"/>
      <c r="BE655" s="310"/>
      <c r="BF655" s="310"/>
      <c r="BG655" s="310"/>
      <c r="BH655" s="310"/>
      <c r="BI655" s="310"/>
      <c r="BJ655" s="310"/>
      <c r="BK655" s="310"/>
      <c r="BL655" s="310"/>
      <c r="BM655" s="310"/>
      <c r="BN655" s="310"/>
      <c r="BO655" s="310"/>
      <c r="BP655" s="310"/>
      <c r="BQ655" s="310"/>
      <c r="BR655" s="310"/>
      <c r="BS655" s="310"/>
      <c r="BT655" s="310"/>
      <c r="BU655" s="310"/>
      <c r="BV655" s="310"/>
      <c r="BW655" s="310"/>
      <c r="BX655" s="310"/>
      <c r="BY655" s="310"/>
      <c r="BZ655" s="310"/>
      <c r="CA655" s="310"/>
      <c r="CB655" s="310"/>
      <c r="CC655" s="310"/>
      <c r="CD655" s="310"/>
      <c r="CE655" s="310"/>
      <c r="CF655" s="310"/>
      <c r="CG655" s="310"/>
      <c r="CH655" s="310"/>
      <c r="CI655" s="310"/>
      <c r="CJ655" s="310"/>
      <c r="CK655" s="310"/>
      <c r="CL655" s="310"/>
      <c r="CM655" s="310"/>
      <c r="CN655" s="310"/>
      <c r="CO655" s="310"/>
      <c r="CP655" s="310"/>
      <c r="CQ655" s="310"/>
      <c r="CR655" s="310"/>
      <c r="CS655" s="310"/>
      <c r="CT655" s="310"/>
      <c r="CU655" s="310"/>
      <c r="CV655" s="310"/>
      <c r="CW655" s="310"/>
      <c r="CX655" s="310"/>
      <c r="CY655" s="310"/>
      <c r="CZ655" s="310"/>
    </row>
    <row r="656" s="314" customFormat="true" ht="25.15" customHeight="true" x14ac:dyDescent="0.2">
      <c r="C656" s="852"/>
      <c r="D656" s="844"/>
      <c r="E656" s="496"/>
      <c r="F656" s="496"/>
      <c r="G656" s="496"/>
      <c r="H656" s="852"/>
      <c r="I656" s="844"/>
      <c r="J656" s="496"/>
      <c r="K656" s="496"/>
      <c r="L656" s="496"/>
      <c r="M656" s="852"/>
      <c r="N656" s="844"/>
      <c r="O656" s="496"/>
      <c r="P656" s="496"/>
      <c r="Q656" s="496"/>
      <c r="W656" s="307"/>
      <c r="X656" s="307"/>
      <c r="Y656" s="307"/>
      <c r="Z656" s="307"/>
      <c r="AA656" s="307"/>
      <c r="AB656" s="307"/>
      <c r="AC656" s="307"/>
      <c r="AD656" s="307"/>
      <c r="AE656" s="307"/>
      <c r="AF656" s="307"/>
      <c r="AG656" s="307"/>
      <c r="AH656" s="307"/>
      <c r="AI656" s="307"/>
      <c r="AJ656" s="307"/>
      <c r="AK656" s="307"/>
      <c r="AL656" s="307"/>
      <c r="AM656" s="307"/>
      <c r="AN656" s="307"/>
      <c r="AO656" s="307"/>
      <c r="AP656" s="307"/>
      <c r="AQ656" s="307"/>
      <c r="AR656" s="307"/>
      <c r="AS656" s="307"/>
      <c r="AT656" s="307"/>
      <c r="AU656" s="307"/>
      <c r="AV656" s="307"/>
      <c r="AW656" s="307"/>
      <c r="AX656" s="307"/>
      <c r="AY656" s="307"/>
      <c r="AZ656" s="307"/>
      <c r="BA656" s="310"/>
      <c r="BB656" s="360"/>
      <c r="BC656" s="310"/>
      <c r="BD656" s="310"/>
      <c r="BE656" s="310"/>
      <c r="BF656" s="310"/>
      <c r="BG656" s="310"/>
      <c r="BH656" s="310"/>
      <c r="BI656" s="310"/>
      <c r="BJ656" s="310"/>
      <c r="BK656" s="310"/>
      <c r="BL656" s="310"/>
      <c r="BM656" s="310"/>
      <c r="BN656" s="310"/>
      <c r="BO656" s="310"/>
      <c r="BP656" s="310"/>
      <c r="BQ656" s="310"/>
      <c r="BR656" s="310"/>
      <c r="BS656" s="310"/>
      <c r="BT656" s="310"/>
      <c r="BU656" s="310"/>
      <c r="BV656" s="310"/>
      <c r="BW656" s="310"/>
      <c r="BX656" s="310"/>
      <c r="BY656" s="310"/>
      <c r="BZ656" s="310"/>
      <c r="CA656" s="310"/>
      <c r="CB656" s="310"/>
      <c r="CC656" s="310"/>
      <c r="CD656" s="310"/>
      <c r="CE656" s="310"/>
      <c r="CF656" s="310"/>
      <c r="CG656" s="310"/>
      <c r="CH656" s="310"/>
      <c r="CI656" s="310"/>
      <c r="CJ656" s="310"/>
      <c r="CK656" s="310"/>
      <c r="CL656" s="310"/>
      <c r="CM656" s="310"/>
      <c r="CN656" s="310"/>
      <c r="CO656" s="310"/>
      <c r="CP656" s="310"/>
      <c r="CQ656" s="310"/>
      <c r="CR656" s="310"/>
      <c r="CS656" s="310"/>
      <c r="CT656" s="310"/>
      <c r="CU656" s="310"/>
      <c r="CV656" s="310"/>
      <c r="CW656" s="310"/>
      <c r="CX656" s="310"/>
      <c r="CY656" s="310"/>
      <c r="CZ656" s="310"/>
    </row>
    <row r="657" s="314" customFormat="true" ht="25.15" customHeight="true" x14ac:dyDescent="0.2">
      <c r="C657" s="852"/>
      <c r="D657" s="844"/>
      <c r="E657" s="496"/>
      <c r="F657" s="496"/>
      <c r="G657" s="496"/>
      <c r="H657" s="852"/>
      <c r="I657" s="844"/>
      <c r="J657" s="496"/>
      <c r="K657" s="496"/>
      <c r="L657" s="496"/>
      <c r="M657" s="852"/>
      <c r="N657" s="844"/>
      <c r="O657" s="496"/>
      <c r="P657" s="496"/>
      <c r="Q657" s="496"/>
      <c r="W657" s="307"/>
      <c r="X657" s="307"/>
      <c r="Y657" s="307"/>
      <c r="Z657" s="307"/>
      <c r="AA657" s="307"/>
      <c r="AB657" s="307"/>
      <c r="AC657" s="307"/>
      <c r="AD657" s="307"/>
      <c r="AE657" s="307"/>
      <c r="AF657" s="307"/>
      <c r="AG657" s="307"/>
      <c r="AH657" s="307"/>
      <c r="AI657" s="307"/>
      <c r="AJ657" s="307"/>
      <c r="AK657" s="307"/>
      <c r="AL657" s="307"/>
      <c r="AM657" s="307"/>
      <c r="AN657" s="307"/>
      <c r="AO657" s="307"/>
      <c r="AP657" s="307"/>
      <c r="AQ657" s="307"/>
      <c r="AR657" s="307"/>
      <c r="AS657" s="307"/>
      <c r="AT657" s="307"/>
      <c r="AU657" s="307"/>
      <c r="AV657" s="307"/>
      <c r="AW657" s="307"/>
      <c r="AX657" s="307"/>
      <c r="AY657" s="307"/>
      <c r="AZ657" s="307"/>
      <c r="BA657" s="310"/>
      <c r="BB657" s="360"/>
      <c r="BC657" s="310"/>
      <c r="BD657" s="310"/>
      <c r="BE657" s="310"/>
      <c r="BF657" s="310"/>
      <c r="BG657" s="310"/>
      <c r="BH657" s="310"/>
      <c r="BI657" s="310"/>
      <c r="BJ657" s="310"/>
      <c r="BK657" s="310"/>
      <c r="BL657" s="310"/>
      <c r="BM657" s="310"/>
      <c r="BN657" s="310"/>
      <c r="BO657" s="310"/>
      <c r="BP657" s="310"/>
      <c r="BQ657" s="310"/>
      <c r="BR657" s="310"/>
      <c r="BS657" s="310"/>
      <c r="BT657" s="310"/>
      <c r="BU657" s="310"/>
      <c r="BV657" s="310"/>
      <c r="BW657" s="310"/>
      <c r="BX657" s="310"/>
      <c r="BY657" s="310"/>
      <c r="BZ657" s="310"/>
      <c r="CA657" s="310"/>
      <c r="CB657" s="310"/>
      <c r="CC657" s="310"/>
      <c r="CD657" s="310"/>
      <c r="CE657" s="310"/>
      <c r="CF657" s="310"/>
      <c r="CG657" s="310"/>
      <c r="CH657" s="310"/>
      <c r="CI657" s="310"/>
      <c r="CJ657" s="310"/>
      <c r="CK657" s="310"/>
      <c r="CL657" s="310"/>
      <c r="CM657" s="310"/>
      <c r="CN657" s="310"/>
      <c r="CO657" s="310"/>
      <c r="CP657" s="310"/>
      <c r="CQ657" s="310"/>
      <c r="CR657" s="310"/>
      <c r="CS657" s="310"/>
      <c r="CT657" s="310"/>
      <c r="CU657" s="310"/>
      <c r="CV657" s="310"/>
      <c r="CW657" s="310"/>
      <c r="CX657" s="310"/>
      <c r="CY657" s="310"/>
      <c r="CZ657" s="310"/>
    </row>
    <row r="658" s="314" customFormat="true" ht="25.15" customHeight="true" x14ac:dyDescent="0.2">
      <c r="C658" s="852"/>
      <c r="D658" s="844"/>
      <c r="E658" s="496"/>
      <c r="F658" s="496"/>
      <c r="G658" s="496"/>
      <c r="H658" s="852"/>
      <c r="I658" s="844"/>
      <c r="J658" s="496"/>
      <c r="K658" s="496"/>
      <c r="L658" s="496"/>
      <c r="M658" s="852"/>
      <c r="N658" s="844"/>
      <c r="O658" s="496"/>
      <c r="P658" s="496"/>
      <c r="Q658" s="496"/>
      <c r="W658" s="307"/>
      <c r="X658" s="307"/>
      <c r="Y658" s="307"/>
      <c r="Z658" s="307"/>
      <c r="AA658" s="307"/>
      <c r="AB658" s="307"/>
      <c r="AC658" s="307"/>
      <c r="AD658" s="307"/>
      <c r="AE658" s="307"/>
      <c r="AF658" s="307"/>
      <c r="AG658" s="307"/>
      <c r="AH658" s="307"/>
      <c r="AI658" s="307"/>
      <c r="AJ658" s="307"/>
      <c r="AK658" s="307"/>
      <c r="AL658" s="307"/>
      <c r="AM658" s="307"/>
      <c r="AN658" s="307"/>
      <c r="AO658" s="307"/>
      <c r="AP658" s="307"/>
      <c r="AQ658" s="307"/>
      <c r="AR658" s="307"/>
      <c r="AS658" s="307"/>
      <c r="AT658" s="307"/>
      <c r="AU658" s="307"/>
      <c r="AV658" s="307"/>
      <c r="AW658" s="307"/>
      <c r="AX658" s="307"/>
      <c r="AY658" s="307"/>
      <c r="AZ658" s="307"/>
      <c r="BA658" s="310"/>
      <c r="BB658" s="360"/>
      <c r="BC658" s="310"/>
      <c r="BD658" s="310"/>
      <c r="BE658" s="310"/>
      <c r="BF658" s="310"/>
      <c r="BG658" s="310"/>
      <c r="BH658" s="310"/>
      <c r="BI658" s="310"/>
      <c r="BJ658" s="310"/>
      <c r="BK658" s="310"/>
      <c r="BL658" s="310"/>
      <c r="BM658" s="310"/>
      <c r="BN658" s="310"/>
      <c r="BO658" s="310"/>
      <c r="BP658" s="310"/>
      <c r="BQ658" s="310"/>
      <c r="BR658" s="310"/>
      <c r="BS658" s="310"/>
      <c r="BT658" s="310"/>
      <c r="BU658" s="310"/>
      <c r="BV658" s="310"/>
      <c r="BW658" s="310"/>
      <c r="BX658" s="310"/>
      <c r="BY658" s="310"/>
      <c r="BZ658" s="310"/>
      <c r="CA658" s="310"/>
      <c r="CB658" s="310"/>
      <c r="CC658" s="310"/>
      <c r="CD658" s="310"/>
      <c r="CE658" s="310"/>
      <c r="CF658" s="310"/>
      <c r="CG658" s="310"/>
      <c r="CH658" s="310"/>
      <c r="CI658" s="310"/>
      <c r="CJ658" s="310"/>
      <c r="CK658" s="310"/>
      <c r="CL658" s="310"/>
      <c r="CM658" s="310"/>
      <c r="CN658" s="310"/>
      <c r="CO658" s="310"/>
      <c r="CP658" s="310"/>
      <c r="CQ658" s="310"/>
      <c r="CR658" s="310"/>
      <c r="CS658" s="310"/>
      <c r="CT658" s="310"/>
      <c r="CU658" s="310"/>
      <c r="CV658" s="310"/>
      <c r="CW658" s="310"/>
      <c r="CX658" s="310"/>
      <c r="CY658" s="310"/>
      <c r="CZ658" s="310"/>
    </row>
    <row r="659" s="314" customFormat="true" ht="25.15" customHeight="true" x14ac:dyDescent="0.2">
      <c r="C659" s="852"/>
      <c r="D659" s="844"/>
      <c r="E659" s="496"/>
      <c r="F659" s="496"/>
      <c r="G659" s="496"/>
      <c r="H659" s="852"/>
      <c r="I659" s="844"/>
      <c r="J659" s="496"/>
      <c r="K659" s="496"/>
      <c r="L659" s="496"/>
      <c r="M659" s="852"/>
      <c r="N659" s="844"/>
      <c r="O659" s="496"/>
      <c r="P659" s="496"/>
      <c r="Q659" s="496"/>
      <c r="W659" s="307"/>
      <c r="X659" s="307"/>
      <c r="Y659" s="307"/>
      <c r="Z659" s="307"/>
      <c r="AA659" s="307"/>
      <c r="AB659" s="307"/>
      <c r="AC659" s="307"/>
      <c r="AD659" s="307"/>
      <c r="AE659" s="307"/>
      <c r="AF659" s="307"/>
      <c r="AG659" s="307"/>
      <c r="AH659" s="307"/>
      <c r="AI659" s="307"/>
      <c r="AJ659" s="307"/>
      <c r="AK659" s="307"/>
      <c r="AL659" s="307"/>
      <c r="AM659" s="307"/>
      <c r="AN659" s="307"/>
      <c r="AO659" s="307"/>
      <c r="AP659" s="307"/>
      <c r="AQ659" s="307"/>
      <c r="AR659" s="307"/>
      <c r="AS659" s="307"/>
      <c r="AT659" s="307"/>
      <c r="AU659" s="307"/>
      <c r="AV659" s="307"/>
      <c r="AW659" s="307"/>
      <c r="AX659" s="307"/>
      <c r="AY659" s="307"/>
      <c r="AZ659" s="307"/>
      <c r="BA659" s="310"/>
      <c r="BB659" s="360"/>
      <c r="BC659" s="310"/>
      <c r="BD659" s="310"/>
      <c r="BE659" s="310"/>
      <c r="BF659" s="310"/>
      <c r="BG659" s="310"/>
      <c r="BH659" s="310"/>
      <c r="BI659" s="310"/>
      <c r="BJ659" s="310"/>
      <c r="BK659" s="310"/>
      <c r="BL659" s="310"/>
      <c r="BM659" s="310"/>
      <c r="BN659" s="310"/>
      <c r="BO659" s="310"/>
      <c r="BP659" s="310"/>
      <c r="BQ659" s="310"/>
      <c r="BR659" s="310"/>
      <c r="BS659" s="310"/>
      <c r="BT659" s="310"/>
      <c r="BU659" s="310"/>
      <c r="BV659" s="310"/>
      <c r="BW659" s="310"/>
      <c r="BX659" s="310"/>
      <c r="BY659" s="310"/>
      <c r="BZ659" s="310"/>
      <c r="CA659" s="310"/>
      <c r="CB659" s="310"/>
      <c r="CC659" s="310"/>
      <c r="CD659" s="310"/>
      <c r="CE659" s="310"/>
      <c r="CF659" s="310"/>
      <c r="CG659" s="310"/>
      <c r="CH659" s="310"/>
      <c r="CI659" s="310"/>
      <c r="CJ659" s="310"/>
      <c r="CK659" s="310"/>
      <c r="CL659" s="310"/>
      <c r="CM659" s="310"/>
      <c r="CN659" s="310"/>
      <c r="CO659" s="310"/>
      <c r="CP659" s="310"/>
      <c r="CQ659" s="310"/>
      <c r="CR659" s="310"/>
      <c r="CS659" s="310"/>
      <c r="CT659" s="310"/>
      <c r="CU659" s="310"/>
      <c r="CV659" s="310"/>
      <c r="CW659" s="310"/>
      <c r="CX659" s="310"/>
      <c r="CY659" s="310"/>
      <c r="CZ659" s="310"/>
    </row>
    <row r="660" s="314" customFormat="true" ht="25.15" customHeight="true" x14ac:dyDescent="0.2">
      <c r="C660" s="852"/>
      <c r="D660" s="844"/>
      <c r="E660" s="496"/>
      <c r="F660" s="496"/>
      <c r="G660" s="496"/>
      <c r="H660" s="852"/>
      <c r="I660" s="844"/>
      <c r="J660" s="496"/>
      <c r="K660" s="496"/>
      <c r="L660" s="496"/>
      <c r="M660" s="852"/>
      <c r="N660" s="844"/>
      <c r="O660" s="496"/>
      <c r="P660" s="496"/>
      <c r="Q660" s="496"/>
      <c r="W660" s="307"/>
      <c r="X660" s="307"/>
      <c r="Y660" s="307"/>
      <c r="Z660" s="307"/>
      <c r="AA660" s="307"/>
      <c r="AB660" s="307"/>
      <c r="AC660" s="307"/>
      <c r="AD660" s="307"/>
      <c r="AE660" s="307"/>
      <c r="AF660" s="307"/>
      <c r="AG660" s="307"/>
      <c r="AH660" s="307"/>
      <c r="AI660" s="307"/>
      <c r="AJ660" s="307"/>
      <c r="AK660" s="307"/>
      <c r="AL660" s="307"/>
      <c r="AM660" s="307"/>
      <c r="AN660" s="307"/>
      <c r="AO660" s="307"/>
      <c r="AP660" s="307"/>
      <c r="AQ660" s="307"/>
      <c r="AR660" s="307"/>
      <c r="AS660" s="307"/>
      <c r="AT660" s="307"/>
      <c r="AU660" s="307"/>
      <c r="AV660" s="307"/>
      <c r="AW660" s="307"/>
      <c r="AX660" s="307"/>
      <c r="AY660" s="307"/>
      <c r="AZ660" s="307"/>
      <c r="BA660" s="310"/>
      <c r="BB660" s="360"/>
      <c r="BC660" s="310"/>
      <c r="BD660" s="310"/>
      <c r="BE660" s="310"/>
      <c r="BF660" s="310"/>
      <c r="BG660" s="310"/>
      <c r="BH660" s="310"/>
      <c r="BI660" s="310"/>
      <c r="BJ660" s="310"/>
      <c r="BK660" s="310"/>
      <c r="BL660" s="310"/>
      <c r="BM660" s="310"/>
      <c r="BN660" s="310"/>
      <c r="BO660" s="310"/>
      <c r="BP660" s="310"/>
      <c r="BQ660" s="310"/>
      <c r="BR660" s="310"/>
      <c r="BS660" s="310"/>
      <c r="BT660" s="310"/>
      <c r="BU660" s="310"/>
      <c r="BV660" s="310"/>
      <c r="BW660" s="310"/>
      <c r="BX660" s="310"/>
      <c r="BY660" s="310"/>
      <c r="BZ660" s="310"/>
      <c r="CA660" s="310"/>
      <c r="CB660" s="310"/>
      <c r="CC660" s="310"/>
      <c r="CD660" s="310"/>
      <c r="CE660" s="310"/>
      <c r="CF660" s="310"/>
      <c r="CG660" s="310"/>
      <c r="CH660" s="310"/>
      <c r="CI660" s="310"/>
      <c r="CJ660" s="310"/>
      <c r="CK660" s="310"/>
      <c r="CL660" s="310"/>
      <c r="CM660" s="310"/>
      <c r="CN660" s="310"/>
      <c r="CO660" s="310"/>
      <c r="CP660" s="310"/>
      <c r="CQ660" s="310"/>
      <c r="CR660" s="310"/>
      <c r="CS660" s="310"/>
      <c r="CT660" s="310"/>
      <c r="CU660" s="310"/>
      <c r="CV660" s="310"/>
      <c r="CW660" s="310"/>
      <c r="CX660" s="310"/>
      <c r="CY660" s="310"/>
      <c r="CZ660" s="310"/>
    </row>
    <row r="661" s="314" customFormat="true" ht="25.15" customHeight="true" x14ac:dyDescent="0.2">
      <c r="C661" s="852"/>
      <c r="D661" s="844"/>
      <c r="E661" s="496"/>
      <c r="F661" s="496"/>
      <c r="G661" s="496"/>
      <c r="H661" s="852"/>
      <c r="I661" s="844"/>
      <c r="J661" s="496"/>
      <c r="K661" s="496"/>
      <c r="L661" s="496"/>
      <c r="M661" s="852"/>
      <c r="N661" s="844"/>
      <c r="O661" s="496"/>
      <c r="P661" s="496"/>
      <c r="Q661" s="496"/>
      <c r="W661" s="307"/>
      <c r="X661" s="307"/>
      <c r="Y661" s="307"/>
      <c r="Z661" s="307"/>
      <c r="AA661" s="307"/>
      <c r="AB661" s="307"/>
      <c r="AC661" s="307"/>
      <c r="AD661" s="307"/>
      <c r="AE661" s="307"/>
      <c r="AF661" s="307"/>
      <c r="AG661" s="307"/>
      <c r="AH661" s="307"/>
      <c r="AI661" s="307"/>
      <c r="AJ661" s="307"/>
      <c r="AK661" s="307"/>
      <c r="AL661" s="307"/>
      <c r="AM661" s="307"/>
      <c r="AN661" s="307"/>
      <c r="AO661" s="307"/>
      <c r="AP661" s="307"/>
      <c r="AQ661" s="307"/>
      <c r="AR661" s="307"/>
      <c r="AS661" s="307"/>
      <c r="AT661" s="307"/>
      <c r="AU661" s="307"/>
      <c r="AV661" s="307"/>
      <c r="AW661" s="307"/>
      <c r="AX661" s="307"/>
      <c r="AY661" s="307"/>
      <c r="AZ661" s="307"/>
      <c r="BA661" s="310"/>
      <c r="BB661" s="360"/>
      <c r="BC661" s="310"/>
      <c r="BD661" s="310"/>
      <c r="BE661" s="310"/>
      <c r="BF661" s="310"/>
      <c r="BG661" s="310"/>
      <c r="BH661" s="310"/>
      <c r="BI661" s="310"/>
      <c r="BJ661" s="310"/>
      <c r="BK661" s="310"/>
      <c r="BL661" s="310"/>
      <c r="BM661" s="310"/>
      <c r="BN661" s="310"/>
      <c r="BO661" s="310"/>
      <c r="BP661" s="310"/>
      <c r="BQ661" s="310"/>
      <c r="BR661" s="310"/>
      <c r="BS661" s="310"/>
      <c r="BT661" s="310"/>
      <c r="BU661" s="310"/>
      <c r="BV661" s="310"/>
      <c r="BW661" s="310"/>
      <c r="BX661" s="310"/>
      <c r="BY661" s="310"/>
      <c r="BZ661" s="310"/>
      <c r="CA661" s="310"/>
      <c r="CB661" s="310"/>
      <c r="CC661" s="310"/>
      <c r="CD661" s="310"/>
      <c r="CE661" s="310"/>
      <c r="CF661" s="310"/>
      <c r="CG661" s="310"/>
      <c r="CH661" s="310"/>
      <c r="CI661" s="310"/>
      <c r="CJ661" s="310"/>
      <c r="CK661" s="310"/>
      <c r="CL661" s="310"/>
      <c r="CM661" s="310"/>
      <c r="CN661" s="310"/>
      <c r="CO661" s="310"/>
      <c r="CP661" s="310"/>
      <c r="CQ661" s="310"/>
      <c r="CR661" s="310"/>
      <c r="CS661" s="310"/>
      <c r="CT661" s="310"/>
      <c r="CU661" s="310"/>
      <c r="CV661" s="310"/>
      <c r="CW661" s="310"/>
      <c r="CX661" s="310"/>
      <c r="CY661" s="310"/>
      <c r="CZ661" s="310"/>
    </row>
    <row r="662" s="314" customFormat="true" ht="25.15" customHeight="true" x14ac:dyDescent="0.2">
      <c r="C662" s="852"/>
      <c r="D662" s="844"/>
      <c r="E662" s="496"/>
      <c r="F662" s="496"/>
      <c r="G662" s="496"/>
      <c r="H662" s="852"/>
      <c r="I662" s="844"/>
      <c r="J662" s="496"/>
      <c r="K662" s="496"/>
      <c r="L662" s="496"/>
      <c r="M662" s="852"/>
      <c r="N662" s="844"/>
      <c r="O662" s="496"/>
      <c r="P662" s="496"/>
      <c r="Q662" s="496"/>
      <c r="W662" s="307"/>
      <c r="X662" s="307"/>
      <c r="Y662" s="307"/>
      <c r="Z662" s="307"/>
      <c r="AA662" s="307"/>
      <c r="AB662" s="307"/>
      <c r="AC662" s="307"/>
      <c r="AD662" s="307"/>
      <c r="AE662" s="307"/>
      <c r="AF662" s="307"/>
      <c r="AG662" s="307"/>
      <c r="AH662" s="307"/>
      <c r="AI662" s="307"/>
      <c r="AJ662" s="307"/>
      <c r="AK662" s="307"/>
      <c r="AL662" s="307"/>
      <c r="AM662" s="307"/>
      <c r="AN662" s="307"/>
      <c r="AO662" s="307"/>
      <c r="AP662" s="307"/>
      <c r="AQ662" s="307"/>
      <c r="AR662" s="307"/>
      <c r="AS662" s="307"/>
      <c r="AT662" s="307"/>
      <c r="AU662" s="307"/>
      <c r="AV662" s="307"/>
      <c r="AW662" s="307"/>
      <c r="AX662" s="307"/>
      <c r="AY662" s="307"/>
      <c r="AZ662" s="307"/>
      <c r="BA662" s="310"/>
      <c r="BB662" s="360"/>
      <c r="BC662" s="310"/>
      <c r="BD662" s="310"/>
      <c r="BE662" s="310"/>
      <c r="BF662" s="310"/>
      <c r="BG662" s="310"/>
      <c r="BH662" s="310"/>
      <c r="BI662" s="310"/>
      <c r="BJ662" s="310"/>
      <c r="BK662" s="310"/>
      <c r="BL662" s="310"/>
      <c r="BM662" s="310"/>
      <c r="BN662" s="310"/>
      <c r="BO662" s="310"/>
      <c r="BP662" s="310"/>
      <c r="BQ662" s="310"/>
      <c r="BR662" s="310"/>
      <c r="BS662" s="310"/>
      <c r="BT662" s="310"/>
      <c r="BU662" s="310"/>
      <c r="BV662" s="310"/>
      <c r="BW662" s="310"/>
      <c r="BX662" s="310"/>
      <c r="BY662" s="310"/>
      <c r="BZ662" s="310"/>
      <c r="CA662" s="310"/>
      <c r="CB662" s="310"/>
      <c r="CC662" s="310"/>
      <c r="CD662" s="310"/>
      <c r="CE662" s="310"/>
      <c r="CF662" s="310"/>
      <c r="CG662" s="310"/>
      <c r="CH662" s="310"/>
      <c r="CI662" s="310"/>
      <c r="CJ662" s="310"/>
      <c r="CK662" s="310"/>
      <c r="CL662" s="310"/>
      <c r="CM662" s="310"/>
      <c r="CN662" s="310"/>
      <c r="CO662" s="310"/>
      <c r="CP662" s="310"/>
      <c r="CQ662" s="310"/>
      <c r="CR662" s="310"/>
      <c r="CS662" s="310"/>
      <c r="CT662" s="310"/>
      <c r="CU662" s="310"/>
      <c r="CV662" s="310"/>
      <c r="CW662" s="310"/>
      <c r="CX662" s="310"/>
      <c r="CY662" s="310"/>
      <c r="CZ662" s="310"/>
    </row>
    <row r="663" s="314" customFormat="true" ht="25.15" customHeight="true" x14ac:dyDescent="0.2">
      <c r="C663" s="852"/>
      <c r="D663" s="844"/>
      <c r="E663" s="496"/>
      <c r="F663" s="496"/>
      <c r="G663" s="496"/>
      <c r="H663" s="852"/>
      <c r="I663" s="844"/>
      <c r="J663" s="496"/>
      <c r="K663" s="496"/>
      <c r="L663" s="496"/>
      <c r="M663" s="852"/>
      <c r="N663" s="844"/>
      <c r="O663" s="496"/>
      <c r="P663" s="496"/>
      <c r="Q663" s="496"/>
      <c r="W663" s="307"/>
      <c r="X663" s="307"/>
      <c r="Y663" s="307"/>
      <c r="Z663" s="307"/>
      <c r="AA663" s="307"/>
      <c r="AB663" s="307"/>
      <c r="AC663" s="307"/>
      <c r="AD663" s="307"/>
      <c r="AE663" s="307"/>
      <c r="AF663" s="307"/>
      <c r="AG663" s="307"/>
      <c r="AH663" s="307"/>
      <c r="AI663" s="307"/>
      <c r="AJ663" s="307"/>
      <c r="AK663" s="307"/>
      <c r="AL663" s="307"/>
      <c r="AM663" s="307"/>
      <c r="AN663" s="307"/>
      <c r="AO663" s="307"/>
      <c r="AP663" s="307"/>
      <c r="AQ663" s="307"/>
      <c r="AR663" s="307"/>
      <c r="AS663" s="307"/>
      <c r="AT663" s="307"/>
      <c r="AU663" s="307"/>
      <c r="AV663" s="307"/>
      <c r="AW663" s="307"/>
      <c r="AX663" s="307"/>
      <c r="AY663" s="307"/>
      <c r="AZ663" s="307"/>
      <c r="BA663" s="310"/>
      <c r="BB663" s="360"/>
      <c r="BC663" s="310"/>
      <c r="BD663" s="310"/>
      <c r="BE663" s="310"/>
      <c r="BF663" s="310"/>
      <c r="BG663" s="310"/>
      <c r="BH663" s="310"/>
      <c r="BI663" s="310"/>
      <c r="BJ663" s="310"/>
      <c r="BK663" s="310"/>
      <c r="BL663" s="310"/>
      <c r="BM663" s="310"/>
      <c r="BN663" s="310"/>
      <c r="BO663" s="310"/>
      <c r="BP663" s="310"/>
      <c r="BQ663" s="310"/>
      <c r="BR663" s="310"/>
      <c r="BS663" s="310"/>
      <c r="BT663" s="310"/>
      <c r="BU663" s="310"/>
      <c r="BV663" s="310"/>
      <c r="BW663" s="310"/>
      <c r="BX663" s="310"/>
      <c r="BY663" s="310"/>
      <c r="BZ663" s="310"/>
      <c r="CA663" s="310"/>
      <c r="CB663" s="310"/>
      <c r="CC663" s="310"/>
      <c r="CD663" s="310"/>
      <c r="CE663" s="310"/>
      <c r="CF663" s="310"/>
      <c r="CG663" s="310"/>
      <c r="CH663" s="310"/>
      <c r="CI663" s="310"/>
      <c r="CJ663" s="310"/>
      <c r="CK663" s="310"/>
      <c r="CL663" s="310"/>
      <c r="CM663" s="310"/>
      <c r="CN663" s="310"/>
      <c r="CO663" s="310"/>
      <c r="CP663" s="310"/>
      <c r="CQ663" s="310"/>
      <c r="CR663" s="310"/>
      <c r="CS663" s="310"/>
      <c r="CT663" s="310"/>
      <c r="CU663" s="310"/>
      <c r="CV663" s="310"/>
      <c r="CW663" s="310"/>
      <c r="CX663" s="310"/>
      <c r="CY663" s="310"/>
      <c r="CZ663" s="310"/>
    </row>
    <row r="664" s="314" customFormat="true" ht="25.15" customHeight="true" x14ac:dyDescent="0.2">
      <c r="C664" s="852"/>
      <c r="D664" s="844"/>
      <c r="E664" s="496"/>
      <c r="F664" s="496"/>
      <c r="G664" s="496"/>
      <c r="H664" s="852"/>
      <c r="I664" s="844"/>
      <c r="J664" s="496"/>
      <c r="K664" s="496"/>
      <c r="L664" s="496"/>
      <c r="M664" s="852"/>
      <c r="N664" s="844"/>
      <c r="O664" s="496"/>
      <c r="P664" s="496"/>
      <c r="Q664" s="496"/>
      <c r="W664" s="307"/>
      <c r="X664" s="307"/>
      <c r="Y664" s="307"/>
      <c r="Z664" s="307"/>
      <c r="AA664" s="307"/>
      <c r="AB664" s="307"/>
      <c r="AC664" s="307"/>
      <c r="AD664" s="307"/>
      <c r="AE664" s="307"/>
      <c r="AF664" s="307"/>
      <c r="AG664" s="307"/>
      <c r="AH664" s="307"/>
      <c r="AI664" s="307"/>
      <c r="AJ664" s="307"/>
      <c r="AK664" s="307"/>
      <c r="AL664" s="307"/>
      <c r="AM664" s="307"/>
      <c r="AN664" s="307"/>
      <c r="AO664" s="307"/>
      <c r="AP664" s="307"/>
      <c r="AQ664" s="307"/>
      <c r="AR664" s="307"/>
      <c r="AS664" s="307"/>
      <c r="AT664" s="307"/>
      <c r="AU664" s="307"/>
      <c r="AV664" s="307"/>
      <c r="AW664" s="307"/>
      <c r="AX664" s="307"/>
      <c r="AY664" s="307"/>
      <c r="AZ664" s="307"/>
      <c r="BA664" s="310"/>
      <c r="BB664" s="360"/>
      <c r="BC664" s="310"/>
      <c r="BD664" s="310"/>
      <c r="BE664" s="310"/>
      <c r="BF664" s="310"/>
      <c r="BG664" s="310"/>
      <c r="BH664" s="310"/>
      <c r="BI664" s="310"/>
      <c r="BJ664" s="310"/>
      <c r="BK664" s="310"/>
      <c r="BL664" s="310"/>
      <c r="BM664" s="310"/>
      <c r="BN664" s="310"/>
      <c r="BO664" s="310"/>
      <c r="BP664" s="310"/>
      <c r="BQ664" s="310"/>
      <c r="BR664" s="310"/>
      <c r="BS664" s="310"/>
      <c r="BT664" s="310"/>
      <c r="BU664" s="310"/>
      <c r="BV664" s="310"/>
      <c r="BW664" s="310"/>
      <c r="BX664" s="310"/>
      <c r="BY664" s="310"/>
      <c r="BZ664" s="310"/>
      <c r="CA664" s="310"/>
      <c r="CB664" s="310"/>
      <c r="CC664" s="310"/>
      <c r="CD664" s="310"/>
      <c r="CE664" s="310"/>
      <c r="CF664" s="310"/>
      <c r="CG664" s="310"/>
      <c r="CH664" s="310"/>
      <c r="CI664" s="310"/>
      <c r="CJ664" s="310"/>
      <c r="CK664" s="310"/>
      <c r="CL664" s="310"/>
      <c r="CM664" s="310"/>
      <c r="CN664" s="310"/>
      <c r="CO664" s="310"/>
      <c r="CP664" s="310"/>
      <c r="CQ664" s="310"/>
      <c r="CR664" s="310"/>
      <c r="CS664" s="310"/>
      <c r="CT664" s="310"/>
      <c r="CU664" s="310"/>
      <c r="CV664" s="310"/>
      <c r="CW664" s="310"/>
      <c r="CX664" s="310"/>
      <c r="CY664" s="310"/>
      <c r="CZ664" s="310"/>
    </row>
    <row r="665" s="314" customFormat="true" ht="25.15" customHeight="true" x14ac:dyDescent="0.2">
      <c r="C665" s="852"/>
      <c r="D665" s="844"/>
      <c r="E665" s="496"/>
      <c r="F665" s="496"/>
      <c r="G665" s="496"/>
      <c r="H665" s="852"/>
      <c r="I665" s="844"/>
      <c r="J665" s="496"/>
      <c r="K665" s="496"/>
      <c r="L665" s="496"/>
      <c r="M665" s="852"/>
      <c r="N665" s="844"/>
      <c r="O665" s="496"/>
      <c r="P665" s="496"/>
      <c r="Q665" s="496"/>
      <c r="W665" s="307"/>
      <c r="X665" s="307"/>
      <c r="Y665" s="307"/>
      <c r="Z665" s="307"/>
      <c r="AA665" s="307"/>
      <c r="AB665" s="307"/>
      <c r="AC665" s="307"/>
      <c r="AD665" s="307"/>
      <c r="AE665" s="307"/>
      <c r="AF665" s="307"/>
      <c r="AG665" s="307"/>
      <c r="AH665" s="307"/>
      <c r="AI665" s="307"/>
      <c r="AJ665" s="307"/>
      <c r="AK665" s="307"/>
      <c r="AL665" s="307"/>
      <c r="AM665" s="307"/>
      <c r="AN665" s="307"/>
      <c r="AO665" s="307"/>
      <c r="AP665" s="307"/>
      <c r="AQ665" s="307"/>
      <c r="AR665" s="307"/>
      <c r="AS665" s="307"/>
      <c r="AT665" s="307"/>
      <c r="AU665" s="307"/>
      <c r="AV665" s="307"/>
      <c r="AW665" s="307"/>
      <c r="AX665" s="307"/>
      <c r="AY665" s="307"/>
      <c r="AZ665" s="307"/>
      <c r="BA665" s="310"/>
      <c r="BB665" s="360"/>
      <c r="BC665" s="310"/>
      <c r="BD665" s="310"/>
      <c r="BE665" s="310"/>
      <c r="BF665" s="310"/>
      <c r="BG665" s="310"/>
      <c r="BH665" s="310"/>
      <c r="BI665" s="310"/>
      <c r="BJ665" s="310"/>
      <c r="BK665" s="310"/>
      <c r="BL665" s="310"/>
      <c r="BM665" s="310"/>
      <c r="BN665" s="310"/>
      <c r="BO665" s="310"/>
      <c r="BP665" s="310"/>
      <c r="BQ665" s="310"/>
      <c r="BR665" s="310"/>
      <c r="BS665" s="310"/>
      <c r="BT665" s="310"/>
      <c r="BU665" s="310"/>
      <c r="BV665" s="310"/>
      <c r="BW665" s="310"/>
      <c r="BX665" s="310"/>
      <c r="BY665" s="310"/>
      <c r="BZ665" s="310"/>
      <c r="CA665" s="310"/>
      <c r="CB665" s="310"/>
      <c r="CC665" s="310"/>
      <c r="CD665" s="310"/>
      <c r="CE665" s="310"/>
      <c r="CF665" s="310"/>
      <c r="CG665" s="310"/>
      <c r="CH665" s="310"/>
      <c r="CI665" s="310"/>
      <c r="CJ665" s="310"/>
      <c r="CK665" s="310"/>
      <c r="CL665" s="310"/>
      <c r="CM665" s="310"/>
      <c r="CN665" s="310"/>
      <c r="CO665" s="310"/>
      <c r="CP665" s="310"/>
      <c r="CQ665" s="310"/>
      <c r="CR665" s="310"/>
      <c r="CS665" s="310"/>
      <c r="CT665" s="310"/>
      <c r="CU665" s="310"/>
      <c r="CV665" s="310"/>
      <c r="CW665" s="310"/>
      <c r="CX665" s="310"/>
      <c r="CY665" s="310"/>
      <c r="CZ665" s="310"/>
    </row>
    <row r="666" s="314" customFormat="true" ht="25.15" customHeight="true" x14ac:dyDescent="0.2">
      <c r="C666" s="852"/>
      <c r="D666" s="844"/>
      <c r="E666" s="496"/>
      <c r="F666" s="496"/>
      <c r="G666" s="496"/>
      <c r="H666" s="852"/>
      <c r="I666" s="844"/>
      <c r="J666" s="496"/>
      <c r="K666" s="496"/>
      <c r="L666" s="496"/>
      <c r="M666" s="852"/>
      <c r="N666" s="844"/>
      <c r="O666" s="496"/>
      <c r="P666" s="496"/>
      <c r="Q666" s="496"/>
      <c r="W666" s="307"/>
      <c r="X666" s="307"/>
      <c r="Y666" s="307"/>
      <c r="Z666" s="307"/>
      <c r="AA666" s="307"/>
      <c r="AB666" s="307"/>
      <c r="AC666" s="307"/>
      <c r="AD666" s="307"/>
      <c r="AE666" s="307"/>
      <c r="AF666" s="307"/>
      <c r="AG666" s="307"/>
      <c r="AH666" s="307"/>
      <c r="AI666" s="307"/>
      <c r="AJ666" s="307"/>
      <c r="AK666" s="307"/>
      <c r="AL666" s="307"/>
      <c r="AM666" s="307"/>
      <c r="AN666" s="307"/>
      <c r="AO666" s="307"/>
      <c r="AP666" s="307"/>
      <c r="AQ666" s="307"/>
      <c r="AR666" s="307"/>
      <c r="AS666" s="307"/>
      <c r="AT666" s="307"/>
      <c r="AU666" s="307"/>
      <c r="AV666" s="307"/>
      <c r="AW666" s="307"/>
      <c r="AX666" s="307"/>
      <c r="AY666" s="307"/>
      <c r="AZ666" s="307"/>
      <c r="BA666" s="310"/>
      <c r="BB666" s="360"/>
      <c r="BC666" s="310"/>
      <c r="BD666" s="310"/>
      <c r="BE666" s="310"/>
      <c r="BF666" s="310"/>
      <c r="BG666" s="310"/>
      <c r="BH666" s="310"/>
      <c r="BI666" s="310"/>
      <c r="BJ666" s="310"/>
      <c r="BK666" s="310"/>
      <c r="BL666" s="310"/>
      <c r="BM666" s="310"/>
      <c r="BN666" s="310"/>
      <c r="BO666" s="310"/>
      <c r="BP666" s="310"/>
      <c r="BQ666" s="310"/>
      <c r="BR666" s="310"/>
      <c r="BS666" s="310"/>
      <c r="BT666" s="310"/>
      <c r="BU666" s="310"/>
      <c r="BV666" s="310"/>
      <c r="BW666" s="310"/>
      <c r="BX666" s="310"/>
      <c r="BY666" s="310"/>
      <c r="BZ666" s="310"/>
      <c r="CA666" s="310"/>
      <c r="CB666" s="310"/>
      <c r="CC666" s="310"/>
      <c r="CD666" s="310"/>
      <c r="CE666" s="310"/>
      <c r="CF666" s="310"/>
      <c r="CG666" s="310"/>
      <c r="CH666" s="310"/>
      <c r="CI666" s="310"/>
      <c r="CJ666" s="310"/>
      <c r="CK666" s="310"/>
      <c r="CL666" s="310"/>
      <c r="CM666" s="310"/>
      <c r="CN666" s="310"/>
      <c r="CO666" s="310"/>
      <c r="CP666" s="310"/>
      <c r="CQ666" s="310"/>
      <c r="CR666" s="310"/>
      <c r="CS666" s="310"/>
      <c r="CT666" s="310"/>
      <c r="CU666" s="310"/>
      <c r="CV666" s="310"/>
      <c r="CW666" s="310"/>
      <c r="CX666" s="310"/>
      <c r="CY666" s="310"/>
      <c r="CZ666" s="310"/>
    </row>
    <row r="667" s="314" customFormat="true" ht="25.15" customHeight="true" x14ac:dyDescent="0.2">
      <c r="C667" s="852"/>
      <c r="D667" s="844"/>
      <c r="E667" s="496"/>
      <c r="F667" s="496"/>
      <c r="G667" s="496"/>
      <c r="H667" s="852"/>
      <c r="I667" s="844"/>
      <c r="J667" s="496"/>
      <c r="K667" s="496"/>
      <c r="L667" s="496"/>
      <c r="M667" s="852"/>
      <c r="N667" s="844"/>
      <c r="O667" s="496"/>
      <c r="P667" s="496"/>
      <c r="Q667" s="496"/>
      <c r="W667" s="307"/>
      <c r="X667" s="307"/>
      <c r="Y667" s="307"/>
      <c r="Z667" s="307"/>
      <c r="AA667" s="307"/>
      <c r="AB667" s="307"/>
      <c r="AC667" s="307"/>
      <c r="AD667" s="307"/>
      <c r="AE667" s="307"/>
      <c r="AF667" s="307"/>
      <c r="AG667" s="307"/>
      <c r="AH667" s="307"/>
      <c r="AI667" s="307"/>
      <c r="AJ667" s="307"/>
      <c r="AK667" s="307"/>
      <c r="AL667" s="307"/>
      <c r="AM667" s="307"/>
      <c r="AN667" s="307"/>
      <c r="AO667" s="307"/>
      <c r="AP667" s="307"/>
      <c r="AQ667" s="307"/>
      <c r="AR667" s="307"/>
      <c r="AS667" s="307"/>
      <c r="AT667" s="307"/>
      <c r="AU667" s="307"/>
      <c r="AV667" s="307"/>
      <c r="AW667" s="307"/>
      <c r="AX667" s="307"/>
      <c r="AY667" s="307"/>
      <c r="AZ667" s="307"/>
      <c r="BA667" s="310"/>
      <c r="BB667" s="360"/>
      <c r="BC667" s="310"/>
      <c r="BD667" s="310"/>
      <c r="BE667" s="310"/>
      <c r="BF667" s="310"/>
      <c r="BG667" s="310"/>
      <c r="BH667" s="310"/>
      <c r="BI667" s="310"/>
      <c r="BJ667" s="310"/>
      <c r="BK667" s="310"/>
      <c r="BL667" s="310"/>
      <c r="BM667" s="310"/>
      <c r="BN667" s="310"/>
      <c r="BO667" s="310"/>
      <c r="BP667" s="310"/>
      <c r="BQ667" s="310"/>
      <c r="BR667" s="310"/>
      <c r="BS667" s="310"/>
      <c r="BT667" s="310"/>
      <c r="BU667" s="310"/>
      <c r="BV667" s="310"/>
      <c r="BW667" s="310"/>
      <c r="BX667" s="310"/>
      <c r="BY667" s="310"/>
      <c r="BZ667" s="310"/>
      <c r="CA667" s="310"/>
      <c r="CB667" s="310"/>
      <c r="CC667" s="310"/>
      <c r="CD667" s="310"/>
      <c r="CE667" s="310"/>
      <c r="CF667" s="310"/>
      <c r="CG667" s="310"/>
      <c r="CH667" s="310"/>
      <c r="CI667" s="310"/>
      <c r="CJ667" s="310"/>
      <c r="CK667" s="310"/>
      <c r="CL667" s="310"/>
      <c r="CM667" s="310"/>
      <c r="CN667" s="310"/>
      <c r="CO667" s="310"/>
      <c r="CP667" s="310"/>
      <c r="CQ667" s="310"/>
      <c r="CR667" s="310"/>
      <c r="CS667" s="310"/>
      <c r="CT667" s="310"/>
      <c r="CU667" s="310"/>
      <c r="CV667" s="310"/>
      <c r="CW667" s="310"/>
      <c r="CX667" s="310"/>
      <c r="CY667" s="310"/>
      <c r="CZ667" s="310"/>
    </row>
    <row r="668" s="314" customFormat="true" ht="25.15" customHeight="true" x14ac:dyDescent="0.2">
      <c r="C668" s="852"/>
      <c r="D668" s="844"/>
      <c r="E668" s="496"/>
      <c r="F668" s="496"/>
      <c r="G668" s="496"/>
      <c r="H668" s="852"/>
      <c r="I668" s="844"/>
      <c r="J668" s="496"/>
      <c r="K668" s="496"/>
      <c r="L668" s="496"/>
      <c r="M668" s="852"/>
      <c r="N668" s="844"/>
      <c r="O668" s="496"/>
      <c r="P668" s="496"/>
      <c r="Q668" s="496"/>
      <c r="W668" s="307"/>
      <c r="X668" s="307"/>
      <c r="Y668" s="307"/>
      <c r="Z668" s="307"/>
      <c r="AA668" s="307"/>
      <c r="AB668" s="307"/>
      <c r="AC668" s="307"/>
      <c r="AD668" s="307"/>
      <c r="AE668" s="307"/>
      <c r="AF668" s="307"/>
      <c r="AG668" s="307"/>
      <c r="AH668" s="307"/>
      <c r="AI668" s="307"/>
      <c r="AJ668" s="307"/>
      <c r="AK668" s="307"/>
      <c r="AL668" s="307"/>
      <c r="AM668" s="307"/>
      <c r="AN668" s="307"/>
      <c r="AO668" s="307"/>
      <c r="AP668" s="307"/>
      <c r="AQ668" s="307"/>
      <c r="AR668" s="307"/>
      <c r="AS668" s="307"/>
      <c r="AT668" s="307"/>
      <c r="AU668" s="307"/>
      <c r="AV668" s="307"/>
      <c r="AW668" s="307"/>
      <c r="AX668" s="307"/>
      <c r="AY668" s="307"/>
      <c r="AZ668" s="307"/>
      <c r="BA668" s="310"/>
      <c r="BB668" s="360"/>
      <c r="BC668" s="310"/>
      <c r="BD668" s="310"/>
      <c r="BE668" s="310"/>
      <c r="BF668" s="310"/>
      <c r="BG668" s="310"/>
      <c r="BH668" s="310"/>
      <c r="BI668" s="310"/>
      <c r="BJ668" s="310"/>
      <c r="BK668" s="310"/>
      <c r="BL668" s="310"/>
      <c r="BM668" s="310"/>
      <c r="BN668" s="310"/>
      <c r="BO668" s="310"/>
      <c r="BP668" s="310"/>
      <c r="BQ668" s="310"/>
      <c r="BR668" s="310"/>
      <c r="BS668" s="310"/>
      <c r="BT668" s="310"/>
      <c r="BU668" s="310"/>
      <c r="BV668" s="310"/>
      <c r="BW668" s="310"/>
      <c r="BX668" s="310"/>
      <c r="BY668" s="310"/>
      <c r="BZ668" s="310"/>
      <c r="CA668" s="310"/>
      <c r="CB668" s="310"/>
      <c r="CC668" s="310"/>
      <c r="CD668" s="310"/>
      <c r="CE668" s="310"/>
      <c r="CF668" s="310"/>
      <c r="CG668" s="310"/>
      <c r="CH668" s="310"/>
      <c r="CI668" s="310"/>
      <c r="CJ668" s="310"/>
      <c r="CK668" s="310"/>
      <c r="CL668" s="310"/>
      <c r="CM668" s="310"/>
      <c r="CN668" s="310"/>
      <c r="CO668" s="310"/>
      <c r="CP668" s="310"/>
      <c r="CQ668" s="310"/>
      <c r="CR668" s="310"/>
      <c r="CS668" s="310"/>
      <c r="CT668" s="310"/>
      <c r="CU668" s="310"/>
      <c r="CV668" s="310"/>
      <c r="CW668" s="310"/>
      <c r="CX668" s="310"/>
      <c r="CY668" s="310"/>
      <c r="CZ668" s="310"/>
    </row>
    <row r="669" s="314" customFormat="true" ht="25.15" customHeight="true" x14ac:dyDescent="0.2">
      <c r="C669" s="852"/>
      <c r="D669" s="844"/>
      <c r="E669" s="496"/>
      <c r="F669" s="496"/>
      <c r="G669" s="496"/>
      <c r="H669" s="852"/>
      <c r="I669" s="844"/>
      <c r="J669" s="496"/>
      <c r="K669" s="496"/>
      <c r="L669" s="496"/>
      <c r="M669" s="852"/>
      <c r="N669" s="844"/>
      <c r="O669" s="496"/>
      <c r="P669" s="496"/>
      <c r="Q669" s="496"/>
      <c r="W669" s="307"/>
      <c r="X669" s="307"/>
      <c r="Y669" s="307"/>
      <c r="Z669" s="307"/>
      <c r="AA669" s="307"/>
      <c r="AB669" s="307"/>
      <c r="AC669" s="307"/>
      <c r="AD669" s="307"/>
      <c r="AE669" s="307"/>
      <c r="AF669" s="307"/>
      <c r="AG669" s="307"/>
      <c r="AH669" s="307"/>
      <c r="AI669" s="307"/>
      <c r="AJ669" s="307"/>
      <c r="AK669" s="307"/>
      <c r="AL669" s="307"/>
      <c r="AM669" s="307"/>
      <c r="AN669" s="307"/>
      <c r="AO669" s="307"/>
      <c r="AP669" s="307"/>
      <c r="AQ669" s="307"/>
      <c r="AR669" s="307"/>
      <c r="AS669" s="307"/>
      <c r="AT669" s="307"/>
      <c r="AU669" s="307"/>
      <c r="AV669" s="307"/>
      <c r="AW669" s="307"/>
      <c r="AX669" s="307"/>
      <c r="AY669" s="307"/>
      <c r="AZ669" s="307"/>
      <c r="BA669" s="310"/>
      <c r="BB669" s="360"/>
      <c r="BC669" s="310"/>
      <c r="BD669" s="310"/>
      <c r="BE669" s="310"/>
      <c r="BF669" s="310"/>
      <c r="BG669" s="310"/>
      <c r="BH669" s="310"/>
      <c r="BI669" s="310"/>
      <c r="BJ669" s="310"/>
      <c r="BK669" s="310"/>
      <c r="BL669" s="310"/>
      <c r="BM669" s="310"/>
      <c r="BN669" s="310"/>
      <c r="BO669" s="310"/>
      <c r="BP669" s="310"/>
      <c r="BQ669" s="310"/>
      <c r="BR669" s="310"/>
      <c r="BS669" s="310"/>
      <c r="BT669" s="310"/>
      <c r="BU669" s="310"/>
      <c r="BV669" s="310"/>
      <c r="BW669" s="310"/>
      <c r="BX669" s="310"/>
      <c r="BY669" s="310"/>
      <c r="BZ669" s="310"/>
      <c r="CA669" s="310"/>
      <c r="CB669" s="310"/>
      <c r="CC669" s="310"/>
      <c r="CD669" s="310"/>
      <c r="CE669" s="310"/>
      <c r="CF669" s="310"/>
      <c r="CG669" s="310"/>
      <c r="CH669" s="310"/>
      <c r="CI669" s="310"/>
      <c r="CJ669" s="310"/>
      <c r="CK669" s="310"/>
      <c r="CL669" s="310"/>
      <c r="CM669" s="310"/>
      <c r="CN669" s="310"/>
      <c r="CO669" s="310"/>
      <c r="CP669" s="310"/>
      <c r="CQ669" s="310"/>
      <c r="CR669" s="310"/>
      <c r="CS669" s="310"/>
      <c r="CT669" s="310"/>
      <c r="CU669" s="310"/>
      <c r="CV669" s="310"/>
      <c r="CW669" s="310"/>
      <c r="CX669" s="310"/>
      <c r="CY669" s="310"/>
      <c r="CZ669" s="310"/>
    </row>
    <row r="670" s="314" customFormat="true" ht="25.15" customHeight="true" x14ac:dyDescent="0.2">
      <c r="C670" s="852"/>
      <c r="D670" s="844"/>
      <c r="E670" s="496"/>
      <c r="F670" s="496"/>
      <c r="G670" s="496"/>
      <c r="H670" s="852"/>
      <c r="I670" s="844"/>
      <c r="J670" s="496"/>
      <c r="K670" s="496"/>
      <c r="L670" s="496"/>
      <c r="M670" s="852"/>
      <c r="N670" s="844"/>
      <c r="O670" s="496"/>
      <c r="P670" s="496"/>
      <c r="Q670" s="496"/>
      <c r="W670" s="307"/>
      <c r="X670" s="307"/>
      <c r="Y670" s="307"/>
      <c r="Z670" s="307"/>
      <c r="AA670" s="307"/>
      <c r="AB670" s="307"/>
      <c r="AC670" s="307"/>
      <c r="AD670" s="307"/>
      <c r="AE670" s="307"/>
      <c r="AF670" s="307"/>
      <c r="AG670" s="307"/>
      <c r="AH670" s="307"/>
      <c r="AI670" s="307"/>
      <c r="AJ670" s="307"/>
      <c r="AK670" s="307"/>
      <c r="AL670" s="307"/>
      <c r="AM670" s="307"/>
      <c r="AN670" s="307"/>
      <c r="AO670" s="307"/>
      <c r="AP670" s="307"/>
      <c r="AQ670" s="307"/>
      <c r="AR670" s="307"/>
      <c r="AS670" s="307"/>
      <c r="AT670" s="307"/>
      <c r="AU670" s="307"/>
      <c r="AV670" s="307"/>
      <c r="AW670" s="307"/>
      <c r="AX670" s="307"/>
      <c r="AY670" s="307"/>
      <c r="AZ670" s="307"/>
      <c r="BA670" s="310"/>
      <c r="BB670" s="360"/>
      <c r="BC670" s="310"/>
      <c r="BD670" s="310"/>
      <c r="BE670" s="310"/>
      <c r="BF670" s="310"/>
      <c r="BG670" s="310"/>
      <c r="BH670" s="310"/>
      <c r="BI670" s="310"/>
      <c r="BJ670" s="310"/>
      <c r="BK670" s="310"/>
      <c r="BL670" s="310"/>
      <c r="BM670" s="310"/>
      <c r="BN670" s="310"/>
      <c r="BO670" s="310"/>
      <c r="BP670" s="310"/>
      <c r="BQ670" s="310"/>
      <c r="BR670" s="310"/>
      <c r="BS670" s="310"/>
      <c r="BT670" s="310"/>
      <c r="BU670" s="310"/>
      <c r="BV670" s="310"/>
      <c r="BW670" s="310"/>
      <c r="BX670" s="310"/>
      <c r="BY670" s="310"/>
      <c r="BZ670" s="310"/>
      <c r="CA670" s="310"/>
      <c r="CB670" s="310"/>
      <c r="CC670" s="310"/>
      <c r="CD670" s="310"/>
      <c r="CE670" s="310"/>
      <c r="CF670" s="310"/>
      <c r="CG670" s="310"/>
      <c r="CH670" s="310"/>
      <c r="CI670" s="310"/>
      <c r="CJ670" s="310"/>
      <c r="CK670" s="310"/>
      <c r="CL670" s="310"/>
      <c r="CM670" s="310"/>
      <c r="CN670" s="310"/>
      <c r="CO670" s="310"/>
      <c r="CP670" s="310"/>
      <c r="CQ670" s="310"/>
      <c r="CR670" s="310"/>
      <c r="CS670" s="310"/>
      <c r="CT670" s="310"/>
      <c r="CU670" s="310"/>
      <c r="CV670" s="310"/>
      <c r="CW670" s="310"/>
      <c r="CX670" s="310"/>
      <c r="CY670" s="310"/>
      <c r="CZ670" s="310"/>
    </row>
    <row r="671" s="314" customFormat="true" ht="25.15" customHeight="true" x14ac:dyDescent="0.2">
      <c r="C671" s="852"/>
      <c r="D671" s="844"/>
      <c r="E671" s="496"/>
      <c r="F671" s="496"/>
      <c r="G671" s="496"/>
      <c r="H671" s="852"/>
      <c r="I671" s="844"/>
      <c r="J671" s="496"/>
      <c r="K671" s="496"/>
      <c r="L671" s="496"/>
      <c r="M671" s="852"/>
      <c r="N671" s="844"/>
      <c r="O671" s="496"/>
      <c r="P671" s="496"/>
      <c r="Q671" s="496"/>
      <c r="W671" s="307"/>
      <c r="X671" s="307"/>
      <c r="Y671" s="307"/>
      <c r="Z671" s="307"/>
      <c r="AA671" s="307"/>
      <c r="AB671" s="307"/>
      <c r="AC671" s="307"/>
      <c r="AD671" s="307"/>
      <c r="AE671" s="307"/>
      <c r="AF671" s="307"/>
      <c r="AG671" s="307"/>
      <c r="AH671" s="307"/>
      <c r="AI671" s="307"/>
      <c r="AJ671" s="307"/>
      <c r="AK671" s="307"/>
      <c r="AL671" s="307"/>
      <c r="AM671" s="307"/>
      <c r="AN671" s="307"/>
      <c r="AO671" s="307"/>
      <c r="AP671" s="307"/>
      <c r="AQ671" s="307"/>
      <c r="AR671" s="307"/>
      <c r="AS671" s="307"/>
      <c r="AT671" s="307"/>
      <c r="AU671" s="307"/>
      <c r="AV671" s="307"/>
      <c r="AW671" s="307"/>
      <c r="AX671" s="307"/>
      <c r="AY671" s="307"/>
      <c r="AZ671" s="307"/>
      <c r="BA671" s="310"/>
      <c r="BB671" s="360"/>
      <c r="BC671" s="310"/>
      <c r="BD671" s="310"/>
      <c r="BE671" s="310"/>
      <c r="BF671" s="310"/>
      <c r="BG671" s="310"/>
      <c r="BH671" s="310"/>
      <c r="BI671" s="310"/>
      <c r="BJ671" s="310"/>
      <c r="BK671" s="310"/>
      <c r="BL671" s="310"/>
      <c r="BM671" s="310"/>
      <c r="BN671" s="310"/>
      <c r="BO671" s="310"/>
      <c r="BP671" s="310"/>
      <c r="BQ671" s="310"/>
      <c r="BR671" s="310"/>
      <c r="BS671" s="310"/>
      <c r="BT671" s="310"/>
      <c r="BU671" s="310"/>
      <c r="BV671" s="310"/>
      <c r="BW671" s="310"/>
      <c r="BX671" s="310"/>
      <c r="BY671" s="310"/>
      <c r="BZ671" s="310"/>
      <c r="CA671" s="310"/>
      <c r="CB671" s="310"/>
      <c r="CC671" s="310"/>
      <c r="CD671" s="310"/>
      <c r="CE671" s="310"/>
      <c r="CF671" s="310"/>
      <c r="CG671" s="310"/>
      <c r="CH671" s="310"/>
      <c r="CI671" s="310"/>
      <c r="CJ671" s="310"/>
      <c r="CK671" s="310"/>
      <c r="CL671" s="310"/>
      <c r="CM671" s="310"/>
      <c r="CN671" s="310"/>
      <c r="CO671" s="310"/>
      <c r="CP671" s="310"/>
      <c r="CQ671" s="310"/>
      <c r="CR671" s="310"/>
      <c r="CS671" s="310"/>
      <c r="CT671" s="310"/>
      <c r="CU671" s="310"/>
      <c r="CV671" s="310"/>
      <c r="CW671" s="310"/>
      <c r="CX671" s="310"/>
      <c r="CY671" s="310"/>
      <c r="CZ671" s="310"/>
    </row>
    <row r="672" s="314" customFormat="true" ht="25.15" customHeight="true" x14ac:dyDescent="0.2">
      <c r="C672" s="852"/>
      <c r="D672" s="844"/>
      <c r="E672" s="496"/>
      <c r="F672" s="496"/>
      <c r="G672" s="496"/>
      <c r="H672" s="852"/>
      <c r="I672" s="844"/>
      <c r="J672" s="496"/>
      <c r="K672" s="496"/>
      <c r="L672" s="496"/>
      <c r="M672" s="852"/>
      <c r="N672" s="844"/>
      <c r="O672" s="496"/>
      <c r="P672" s="496"/>
      <c r="Q672" s="496"/>
      <c r="W672" s="307"/>
      <c r="X672" s="307"/>
      <c r="Y672" s="307"/>
      <c r="Z672" s="307"/>
      <c r="AA672" s="307"/>
      <c r="AB672" s="307"/>
      <c r="AC672" s="307"/>
      <c r="AD672" s="307"/>
      <c r="AE672" s="307"/>
      <c r="AF672" s="307"/>
      <c r="AG672" s="307"/>
      <c r="AH672" s="307"/>
      <c r="AI672" s="307"/>
      <c r="AJ672" s="307"/>
      <c r="AK672" s="307"/>
      <c r="AL672" s="307"/>
      <c r="AM672" s="307"/>
      <c r="AN672" s="307"/>
      <c r="AO672" s="307"/>
      <c r="AP672" s="307"/>
      <c r="AQ672" s="307"/>
      <c r="AR672" s="307"/>
      <c r="AS672" s="307"/>
      <c r="AT672" s="307"/>
      <c r="AU672" s="307"/>
      <c r="AV672" s="307"/>
      <c r="AW672" s="307"/>
      <c r="AX672" s="307"/>
      <c r="AY672" s="307"/>
      <c r="AZ672" s="307"/>
      <c r="BA672" s="310"/>
      <c r="BB672" s="360"/>
      <c r="BC672" s="310"/>
      <c r="BD672" s="310"/>
      <c r="BE672" s="310"/>
      <c r="BF672" s="310"/>
      <c r="BG672" s="310"/>
      <c r="BH672" s="310"/>
      <c r="BI672" s="310"/>
      <c r="BJ672" s="310"/>
      <c r="BK672" s="310"/>
      <c r="BL672" s="310"/>
      <c r="BM672" s="310"/>
      <c r="BN672" s="310"/>
      <c r="BO672" s="310"/>
      <c r="BP672" s="310"/>
      <c r="BQ672" s="310"/>
      <c r="BR672" s="310"/>
      <c r="BS672" s="310"/>
      <c r="BT672" s="310"/>
      <c r="BU672" s="310"/>
      <c r="BV672" s="310"/>
      <c r="BW672" s="310"/>
      <c r="BX672" s="310"/>
      <c r="BY672" s="310"/>
      <c r="BZ672" s="310"/>
      <c r="CA672" s="310"/>
      <c r="CB672" s="310"/>
      <c r="CC672" s="310"/>
      <c r="CD672" s="310"/>
      <c r="CE672" s="310"/>
      <c r="CF672" s="310"/>
      <c r="CG672" s="310"/>
      <c r="CH672" s="310"/>
      <c r="CI672" s="310"/>
      <c r="CJ672" s="310"/>
      <c r="CK672" s="310"/>
      <c r="CL672" s="310"/>
      <c r="CM672" s="310"/>
      <c r="CN672" s="310"/>
      <c r="CO672" s="310"/>
      <c r="CP672" s="310"/>
      <c r="CQ672" s="310"/>
      <c r="CR672" s="310"/>
      <c r="CS672" s="310"/>
      <c r="CT672" s="310"/>
      <c r="CU672" s="310"/>
      <c r="CV672" s="310"/>
      <c r="CW672" s="310"/>
      <c r="CX672" s="310"/>
      <c r="CY672" s="310"/>
      <c r="CZ672" s="310"/>
    </row>
    <row r="673" s="314" customFormat="true" ht="25.15" customHeight="true" x14ac:dyDescent="0.2">
      <c r="C673" s="852"/>
      <c r="D673" s="844"/>
      <c r="E673" s="496"/>
      <c r="F673" s="496"/>
      <c r="G673" s="496"/>
      <c r="H673" s="852"/>
      <c r="I673" s="844"/>
      <c r="J673" s="496"/>
      <c r="K673" s="496"/>
      <c r="L673" s="496"/>
      <c r="M673" s="852"/>
      <c r="N673" s="844"/>
      <c r="O673" s="496"/>
      <c r="P673" s="496"/>
      <c r="Q673" s="496"/>
      <c r="W673" s="307"/>
      <c r="X673" s="307"/>
      <c r="Y673" s="307"/>
      <c r="Z673" s="307"/>
      <c r="AA673" s="307"/>
      <c r="AB673" s="307"/>
      <c r="AC673" s="307"/>
      <c r="AD673" s="307"/>
      <c r="AE673" s="307"/>
      <c r="AF673" s="307"/>
      <c r="AG673" s="307"/>
      <c r="AH673" s="307"/>
      <c r="AI673" s="307"/>
      <c r="AJ673" s="307"/>
      <c r="AK673" s="307"/>
      <c r="AL673" s="307"/>
      <c r="AM673" s="307"/>
      <c r="AN673" s="307"/>
      <c r="AO673" s="307"/>
      <c r="AP673" s="307"/>
      <c r="AQ673" s="307"/>
      <c r="AR673" s="307"/>
      <c r="AS673" s="307"/>
      <c r="AT673" s="307"/>
      <c r="AU673" s="307"/>
      <c r="AV673" s="307"/>
      <c r="AW673" s="307"/>
      <c r="AX673" s="307"/>
      <c r="AY673" s="307"/>
      <c r="AZ673" s="307"/>
      <c r="BA673" s="310"/>
      <c r="BB673" s="360"/>
      <c r="BC673" s="310"/>
      <c r="BD673" s="310"/>
      <c r="BE673" s="310"/>
      <c r="BF673" s="310"/>
      <c r="BG673" s="310"/>
      <c r="BH673" s="310"/>
      <c r="BI673" s="310"/>
      <c r="BJ673" s="310"/>
      <c r="BK673" s="310"/>
      <c r="BL673" s="310"/>
      <c r="BM673" s="310"/>
      <c r="BN673" s="310"/>
      <c r="BO673" s="310"/>
      <c r="BP673" s="310"/>
      <c r="BQ673" s="310"/>
      <c r="BR673" s="310"/>
      <c r="BS673" s="310"/>
      <c r="BT673" s="310"/>
      <c r="BU673" s="310"/>
      <c r="BV673" s="310"/>
      <c r="BW673" s="310"/>
      <c r="BX673" s="310"/>
      <c r="BY673" s="310"/>
      <c r="BZ673" s="310"/>
      <c r="CA673" s="310"/>
      <c r="CB673" s="310"/>
      <c r="CC673" s="310"/>
      <c r="CD673" s="310"/>
      <c r="CE673" s="310"/>
      <c r="CF673" s="310"/>
      <c r="CG673" s="310"/>
      <c r="CH673" s="310"/>
      <c r="CI673" s="310"/>
      <c r="CJ673" s="310"/>
      <c r="CK673" s="310"/>
      <c r="CL673" s="310"/>
      <c r="CM673" s="310"/>
      <c r="CN673" s="310"/>
      <c r="CO673" s="310"/>
      <c r="CP673" s="310"/>
      <c r="CQ673" s="310"/>
      <c r="CR673" s="310"/>
      <c r="CS673" s="310"/>
      <c r="CT673" s="310"/>
      <c r="CU673" s="310"/>
      <c r="CV673" s="310"/>
      <c r="CW673" s="310"/>
      <c r="CX673" s="310"/>
      <c r="CY673" s="310"/>
      <c r="CZ673" s="310"/>
    </row>
    <row r="674" s="314" customFormat="true" ht="25.15" customHeight="true" x14ac:dyDescent="0.2">
      <c r="C674" s="852"/>
      <c r="D674" s="844"/>
      <c r="E674" s="496"/>
      <c r="F674" s="496"/>
      <c r="G674" s="496"/>
      <c r="H674" s="852"/>
      <c r="I674" s="844"/>
      <c r="J674" s="496"/>
      <c r="K674" s="496"/>
      <c r="L674" s="496"/>
      <c r="M674" s="852"/>
      <c r="N674" s="844"/>
      <c r="O674" s="496"/>
      <c r="P674" s="496"/>
      <c r="Q674" s="496"/>
      <c r="W674" s="307"/>
      <c r="X674" s="307"/>
      <c r="Y674" s="307"/>
      <c r="Z674" s="307"/>
      <c r="AA674" s="307"/>
      <c r="AB674" s="307"/>
      <c r="AC674" s="307"/>
      <c r="AD674" s="307"/>
      <c r="AE674" s="307"/>
      <c r="AF674" s="307"/>
      <c r="AG674" s="307"/>
      <c r="AH674" s="307"/>
      <c r="AI674" s="307"/>
      <c r="AJ674" s="307"/>
      <c r="AK674" s="307"/>
      <c r="AL674" s="307"/>
      <c r="AM674" s="307"/>
      <c r="AN674" s="307"/>
      <c r="AO674" s="307"/>
      <c r="AP674" s="307"/>
      <c r="AQ674" s="307"/>
      <c r="AR674" s="307"/>
      <c r="AS674" s="307"/>
      <c r="AT674" s="307"/>
      <c r="AU674" s="307"/>
      <c r="AV674" s="307"/>
      <c r="AW674" s="307"/>
      <c r="AX674" s="307"/>
      <c r="AY674" s="307"/>
      <c r="AZ674" s="307"/>
      <c r="BA674" s="310"/>
      <c r="BB674" s="360"/>
      <c r="BC674" s="310"/>
      <c r="BD674" s="310"/>
      <c r="BE674" s="310"/>
      <c r="BF674" s="310"/>
      <c r="BG674" s="310"/>
      <c r="BH674" s="310"/>
      <c r="BI674" s="310"/>
      <c r="BJ674" s="310"/>
      <c r="BK674" s="310"/>
      <c r="BL674" s="310"/>
      <c r="BM674" s="310"/>
      <c r="BN674" s="310"/>
      <c r="BO674" s="310"/>
      <c r="BP674" s="310"/>
      <c r="BQ674" s="310"/>
      <c r="BR674" s="310"/>
      <c r="BS674" s="310"/>
      <c r="BT674" s="310"/>
      <c r="BU674" s="310"/>
      <c r="BV674" s="310"/>
      <c r="BW674" s="310"/>
      <c r="BX674" s="310"/>
      <c r="BY674" s="310"/>
      <c r="BZ674" s="310"/>
      <c r="CA674" s="310"/>
      <c r="CB674" s="310"/>
      <c r="CC674" s="310"/>
      <c r="CD674" s="310"/>
      <c r="CE674" s="310"/>
      <c r="CF674" s="310"/>
      <c r="CG674" s="310"/>
      <c r="CH674" s="310"/>
      <c r="CI674" s="310"/>
      <c r="CJ674" s="310"/>
      <c r="CK674" s="310"/>
      <c r="CL674" s="310"/>
      <c r="CM674" s="310"/>
      <c r="CN674" s="310"/>
      <c r="CO674" s="310"/>
      <c r="CP674" s="310"/>
      <c r="CQ674" s="310"/>
      <c r="CR674" s="310"/>
      <c r="CS674" s="310"/>
      <c r="CT674" s="310"/>
      <c r="CU674" s="310"/>
      <c r="CV674" s="310"/>
      <c r="CW674" s="310"/>
      <c r="CX674" s="310"/>
      <c r="CY674" s="310"/>
      <c r="CZ674" s="310"/>
    </row>
    <row r="675" s="314" customFormat="true" ht="25.15" customHeight="true" x14ac:dyDescent="0.2">
      <c r="C675" s="852"/>
      <c r="D675" s="844"/>
      <c r="E675" s="496"/>
      <c r="F675" s="496"/>
      <c r="G675" s="496"/>
      <c r="H675" s="852"/>
      <c r="I675" s="844"/>
      <c r="J675" s="496"/>
      <c r="K675" s="496"/>
      <c r="L675" s="496"/>
      <c r="M675" s="852"/>
      <c r="N675" s="844"/>
      <c r="O675" s="496"/>
      <c r="P675" s="496"/>
      <c r="Q675" s="496"/>
      <c r="W675" s="307"/>
      <c r="X675" s="307"/>
      <c r="Y675" s="307"/>
      <c r="Z675" s="307"/>
      <c r="AA675" s="307"/>
      <c r="AB675" s="307"/>
      <c r="AC675" s="307"/>
      <c r="AD675" s="307"/>
      <c r="AE675" s="307"/>
      <c r="AF675" s="307"/>
      <c r="AG675" s="307"/>
      <c r="AH675" s="307"/>
      <c r="AI675" s="307"/>
      <c r="AJ675" s="307"/>
      <c r="AK675" s="307"/>
      <c r="AL675" s="307"/>
      <c r="AM675" s="307"/>
      <c r="AN675" s="307"/>
      <c r="AO675" s="307"/>
      <c r="AP675" s="307"/>
      <c r="AQ675" s="307"/>
      <c r="AR675" s="307"/>
      <c r="AS675" s="307"/>
      <c r="AT675" s="307"/>
      <c r="AU675" s="307"/>
      <c r="AV675" s="307"/>
      <c r="AW675" s="307"/>
      <c r="AX675" s="307"/>
      <c r="AY675" s="307"/>
      <c r="AZ675" s="307"/>
      <c r="BA675" s="310"/>
      <c r="BB675" s="360"/>
      <c r="BC675" s="310"/>
      <c r="BD675" s="310"/>
      <c r="BE675" s="310"/>
      <c r="BF675" s="310"/>
      <c r="BG675" s="310"/>
      <c r="BH675" s="310"/>
      <c r="BI675" s="310"/>
      <c r="BJ675" s="310"/>
      <c r="BK675" s="310"/>
      <c r="BL675" s="310"/>
      <c r="BM675" s="310"/>
      <c r="BN675" s="310"/>
      <c r="BO675" s="310"/>
      <c r="BP675" s="310"/>
      <c r="BQ675" s="310"/>
      <c r="BR675" s="310"/>
      <c r="BS675" s="310"/>
      <c r="BT675" s="310"/>
      <c r="BU675" s="310"/>
      <c r="BV675" s="310"/>
      <c r="BW675" s="310"/>
      <c r="BX675" s="310"/>
      <c r="BY675" s="310"/>
      <c r="BZ675" s="310"/>
      <c r="CA675" s="310"/>
      <c r="CB675" s="310"/>
      <c r="CC675" s="310"/>
      <c r="CD675" s="310"/>
      <c r="CE675" s="310"/>
      <c r="CF675" s="310"/>
      <c r="CG675" s="310"/>
      <c r="CH675" s="310"/>
      <c r="CI675" s="310"/>
      <c r="CJ675" s="310"/>
      <c r="CK675" s="310"/>
      <c r="CL675" s="310"/>
      <c r="CM675" s="310"/>
      <c r="CN675" s="310"/>
      <c r="CO675" s="310"/>
      <c r="CP675" s="310"/>
      <c r="CQ675" s="310"/>
      <c r="CR675" s="310"/>
      <c r="CS675" s="310"/>
      <c r="CT675" s="310"/>
      <c r="CU675" s="310"/>
      <c r="CV675" s="310"/>
      <c r="CW675" s="310"/>
      <c r="CX675" s="310"/>
      <c r="CY675" s="310"/>
      <c r="CZ675" s="310"/>
    </row>
    <row r="676" s="314" customFormat="true" ht="25.15" customHeight="true" x14ac:dyDescent="0.2">
      <c r="C676" s="852"/>
      <c r="D676" s="844"/>
      <c r="E676" s="496"/>
      <c r="F676" s="496"/>
      <c r="G676" s="496"/>
      <c r="H676" s="852"/>
      <c r="I676" s="844"/>
      <c r="J676" s="496"/>
      <c r="K676" s="496"/>
      <c r="L676" s="496"/>
      <c r="M676" s="852"/>
      <c r="N676" s="844"/>
      <c r="O676" s="496"/>
      <c r="P676" s="496"/>
      <c r="Q676" s="496"/>
      <c r="W676" s="307"/>
      <c r="X676" s="307"/>
      <c r="Y676" s="307"/>
      <c r="Z676" s="307"/>
      <c r="AA676" s="307"/>
      <c r="AB676" s="307"/>
      <c r="AC676" s="307"/>
      <c r="AD676" s="307"/>
      <c r="AE676" s="307"/>
      <c r="AF676" s="307"/>
      <c r="AG676" s="307"/>
      <c r="AH676" s="307"/>
      <c r="AI676" s="307"/>
      <c r="AJ676" s="307"/>
      <c r="AK676" s="307"/>
      <c r="AL676" s="307"/>
      <c r="AM676" s="307"/>
      <c r="AN676" s="307"/>
      <c r="AO676" s="307"/>
      <c r="AP676" s="307"/>
      <c r="AQ676" s="307"/>
      <c r="AR676" s="307"/>
      <c r="AS676" s="307"/>
      <c r="AT676" s="307"/>
      <c r="AU676" s="307"/>
      <c r="AV676" s="307"/>
      <c r="AW676" s="307"/>
      <c r="AX676" s="307"/>
      <c r="AY676" s="307"/>
      <c r="AZ676" s="307"/>
      <c r="BA676" s="310"/>
      <c r="BB676" s="360"/>
      <c r="BC676" s="310"/>
      <c r="BD676" s="310"/>
      <c r="BE676" s="310"/>
      <c r="BF676" s="310"/>
      <c r="BG676" s="310"/>
      <c r="BH676" s="310"/>
      <c r="BI676" s="310"/>
      <c r="BJ676" s="310"/>
      <c r="BK676" s="310"/>
      <c r="BL676" s="310"/>
      <c r="BM676" s="310"/>
      <c r="BN676" s="310"/>
      <c r="BO676" s="310"/>
      <c r="BP676" s="310"/>
      <c r="BQ676" s="310"/>
      <c r="BR676" s="310"/>
      <c r="BS676" s="310"/>
      <c r="BT676" s="310"/>
      <c r="BU676" s="310"/>
      <c r="BV676" s="310"/>
      <c r="BW676" s="310"/>
      <c r="BX676" s="310"/>
      <c r="BY676" s="310"/>
      <c r="BZ676" s="310"/>
      <c r="CA676" s="310"/>
      <c r="CB676" s="310"/>
      <c r="CC676" s="310"/>
      <c r="CD676" s="310"/>
      <c r="CE676" s="310"/>
      <c r="CF676" s="310"/>
      <c r="CG676" s="310"/>
      <c r="CH676" s="310"/>
      <c r="CI676" s="310"/>
      <c r="CJ676" s="310"/>
      <c r="CK676" s="310"/>
      <c r="CL676" s="310"/>
      <c r="CM676" s="310"/>
      <c r="CN676" s="310"/>
      <c r="CO676" s="310"/>
      <c r="CP676" s="310"/>
      <c r="CQ676" s="310"/>
      <c r="CR676" s="310"/>
      <c r="CS676" s="310"/>
      <c r="CT676" s="310"/>
      <c r="CU676" s="310"/>
      <c r="CV676" s="310"/>
      <c r="CW676" s="310"/>
      <c r="CX676" s="310"/>
      <c r="CY676" s="310"/>
      <c r="CZ676" s="310"/>
    </row>
    <row r="677" s="314" customFormat="true" ht="25.15" customHeight="true" x14ac:dyDescent="0.2">
      <c r="C677" s="852"/>
      <c r="D677" s="844"/>
      <c r="E677" s="496"/>
      <c r="F677" s="496"/>
      <c r="G677" s="496"/>
      <c r="H677" s="852"/>
      <c r="I677" s="844"/>
      <c r="J677" s="496"/>
      <c r="K677" s="496"/>
      <c r="L677" s="496"/>
      <c r="M677" s="852"/>
      <c r="N677" s="844"/>
      <c r="O677" s="496"/>
      <c r="P677" s="496"/>
      <c r="Q677" s="496"/>
      <c r="W677" s="307"/>
      <c r="X677" s="307"/>
      <c r="Y677" s="307"/>
      <c r="Z677" s="307"/>
      <c r="AA677" s="307"/>
      <c r="AB677" s="307"/>
      <c r="AC677" s="307"/>
      <c r="AD677" s="307"/>
      <c r="AE677" s="307"/>
      <c r="AF677" s="307"/>
      <c r="AG677" s="307"/>
      <c r="AH677" s="307"/>
      <c r="AI677" s="307"/>
      <c r="AJ677" s="307"/>
      <c r="AK677" s="307"/>
      <c r="AL677" s="307"/>
      <c r="AM677" s="307"/>
      <c r="AN677" s="307"/>
      <c r="AO677" s="307"/>
      <c r="AP677" s="307"/>
      <c r="AQ677" s="307"/>
      <c r="AR677" s="307"/>
      <c r="AS677" s="307"/>
      <c r="AT677" s="307"/>
      <c r="AU677" s="307"/>
      <c r="AV677" s="307"/>
      <c r="AW677" s="307"/>
      <c r="AX677" s="307"/>
      <c r="AY677" s="307"/>
      <c r="AZ677" s="307"/>
      <c r="BA677" s="310"/>
      <c r="BB677" s="360"/>
      <c r="BC677" s="310"/>
      <c r="BD677" s="310"/>
      <c r="BE677" s="310"/>
      <c r="BF677" s="310"/>
      <c r="BG677" s="310"/>
      <c r="BH677" s="310"/>
      <c r="BI677" s="310"/>
      <c r="BJ677" s="310"/>
      <c r="BK677" s="310"/>
      <c r="BL677" s="310"/>
      <c r="BM677" s="310"/>
      <c r="BN677" s="310"/>
      <c r="BO677" s="310"/>
      <c r="BP677" s="310"/>
      <c r="BQ677" s="310"/>
      <c r="BR677" s="310"/>
      <c r="BS677" s="310"/>
      <c r="BT677" s="310"/>
      <c r="BU677" s="310"/>
      <c r="BV677" s="310"/>
      <c r="BW677" s="310"/>
      <c r="BX677" s="310"/>
      <c r="BY677" s="310"/>
      <c r="BZ677" s="310"/>
      <c r="CA677" s="310"/>
      <c r="CB677" s="310"/>
      <c r="CC677" s="310"/>
      <c r="CD677" s="310"/>
      <c r="CE677" s="310"/>
      <c r="CF677" s="310"/>
      <c r="CG677" s="310"/>
      <c r="CH677" s="310"/>
      <c r="CI677" s="310"/>
      <c r="CJ677" s="310"/>
      <c r="CK677" s="310"/>
      <c r="CL677" s="310"/>
      <c r="CM677" s="310"/>
      <c r="CN677" s="310"/>
      <c r="CO677" s="310"/>
      <c r="CP677" s="310"/>
      <c r="CQ677" s="310"/>
      <c r="CR677" s="310"/>
      <c r="CS677" s="310"/>
      <c r="CT677" s="310"/>
      <c r="CU677" s="310"/>
      <c r="CV677" s="310"/>
      <c r="CW677" s="310"/>
      <c r="CX677" s="310"/>
      <c r="CY677" s="310"/>
      <c r="CZ677" s="310"/>
    </row>
    <row r="678" s="314" customFormat="true" ht="25.15" customHeight="true" x14ac:dyDescent="0.2">
      <c r="C678" s="852"/>
      <c r="D678" s="844"/>
      <c r="E678" s="496"/>
      <c r="F678" s="496"/>
      <c r="G678" s="496"/>
      <c r="H678" s="852"/>
      <c r="I678" s="844"/>
      <c r="J678" s="496"/>
      <c r="K678" s="496"/>
      <c r="L678" s="496"/>
      <c r="M678" s="852"/>
      <c r="N678" s="844"/>
      <c r="O678" s="496"/>
      <c r="P678" s="496"/>
      <c r="Q678" s="496"/>
      <c r="W678" s="307"/>
      <c r="X678" s="307"/>
      <c r="Y678" s="307"/>
      <c r="Z678" s="307"/>
      <c r="AA678" s="307"/>
      <c r="AB678" s="307"/>
      <c r="AC678" s="307"/>
      <c r="AD678" s="307"/>
      <c r="AE678" s="307"/>
      <c r="AF678" s="307"/>
      <c r="AG678" s="307"/>
      <c r="AH678" s="307"/>
      <c r="AI678" s="307"/>
      <c r="AJ678" s="307"/>
      <c r="AK678" s="307"/>
      <c r="AL678" s="307"/>
      <c r="AM678" s="307"/>
      <c r="AN678" s="307"/>
      <c r="AO678" s="307"/>
      <c r="AP678" s="307"/>
      <c r="AQ678" s="307"/>
      <c r="AR678" s="307"/>
      <c r="AS678" s="307"/>
      <c r="AT678" s="307"/>
      <c r="AU678" s="307"/>
      <c r="AV678" s="307"/>
      <c r="AW678" s="307"/>
      <c r="AX678" s="307"/>
      <c r="AY678" s="307"/>
      <c r="AZ678" s="307"/>
      <c r="BA678" s="310"/>
      <c r="BB678" s="360"/>
      <c r="BC678" s="310"/>
      <c r="BD678" s="310"/>
      <c r="BE678" s="310"/>
      <c r="BF678" s="310"/>
      <c r="BG678" s="310"/>
      <c r="BH678" s="310"/>
      <c r="BI678" s="310"/>
      <c r="BJ678" s="310"/>
      <c r="BK678" s="310"/>
      <c r="BL678" s="310"/>
      <c r="BM678" s="310"/>
      <c r="BN678" s="310"/>
      <c r="BO678" s="310"/>
      <c r="BP678" s="310"/>
      <c r="BQ678" s="310"/>
      <c r="BR678" s="310"/>
      <c r="BS678" s="310"/>
      <c r="BT678" s="310"/>
      <c r="BU678" s="310"/>
      <c r="BV678" s="310"/>
      <c r="BW678" s="310"/>
      <c r="BX678" s="310"/>
      <c r="BY678" s="310"/>
      <c r="BZ678" s="310"/>
      <c r="CA678" s="310"/>
      <c r="CB678" s="310"/>
      <c r="CC678" s="310"/>
      <c r="CD678" s="310"/>
      <c r="CE678" s="310"/>
      <c r="CF678" s="310"/>
      <c r="CG678" s="310"/>
      <c r="CH678" s="310"/>
      <c r="CI678" s="310"/>
      <c r="CJ678" s="310"/>
      <c r="CK678" s="310"/>
      <c r="CL678" s="310"/>
      <c r="CM678" s="310"/>
      <c r="CN678" s="310"/>
      <c r="CO678" s="310"/>
      <c r="CP678" s="310"/>
      <c r="CQ678" s="310"/>
      <c r="CR678" s="310"/>
      <c r="CS678" s="310"/>
      <c r="CT678" s="310"/>
      <c r="CU678" s="310"/>
      <c r="CV678" s="310"/>
      <c r="CW678" s="310"/>
      <c r="CX678" s="310"/>
      <c r="CY678" s="310"/>
      <c r="CZ678" s="310"/>
    </row>
    <row r="679" s="314" customFormat="true" ht="25.15" customHeight="true" x14ac:dyDescent="0.2">
      <c r="C679" s="852"/>
      <c r="D679" s="844"/>
      <c r="E679" s="496"/>
      <c r="F679" s="496"/>
      <c r="G679" s="496"/>
      <c r="H679" s="852"/>
      <c r="I679" s="844"/>
      <c r="J679" s="496"/>
      <c r="K679" s="496"/>
      <c r="L679" s="496"/>
      <c r="M679" s="852"/>
      <c r="N679" s="844"/>
      <c r="O679" s="496"/>
      <c r="P679" s="496"/>
      <c r="Q679" s="496"/>
      <c r="W679" s="307"/>
      <c r="X679" s="307"/>
      <c r="Y679" s="307"/>
      <c r="Z679" s="307"/>
      <c r="AA679" s="307"/>
      <c r="AB679" s="307"/>
      <c r="AC679" s="307"/>
      <c r="AD679" s="307"/>
      <c r="AE679" s="307"/>
      <c r="AF679" s="307"/>
      <c r="AG679" s="307"/>
      <c r="AH679" s="307"/>
      <c r="AI679" s="307"/>
      <c r="AJ679" s="307"/>
      <c r="AK679" s="307"/>
      <c r="AL679" s="307"/>
      <c r="AM679" s="307"/>
      <c r="AN679" s="307"/>
      <c r="AO679" s="307"/>
      <c r="AP679" s="307"/>
      <c r="AQ679" s="307"/>
      <c r="AR679" s="307"/>
      <c r="AS679" s="307"/>
      <c r="AT679" s="307"/>
      <c r="AU679" s="307"/>
      <c r="AV679" s="307"/>
      <c r="AW679" s="307"/>
      <c r="AX679" s="307"/>
      <c r="AY679" s="307"/>
      <c r="AZ679" s="307"/>
      <c r="BA679" s="310"/>
      <c r="BB679" s="360"/>
      <c r="BC679" s="310"/>
      <c r="BD679" s="310"/>
      <c r="BE679" s="310"/>
      <c r="BF679" s="310"/>
      <c r="BG679" s="310"/>
      <c r="BH679" s="310"/>
      <c r="BI679" s="310"/>
      <c r="BJ679" s="310"/>
      <c r="BK679" s="310"/>
      <c r="BL679" s="310"/>
      <c r="BM679" s="310"/>
      <c r="BN679" s="310"/>
      <c r="BO679" s="310"/>
      <c r="BP679" s="310"/>
      <c r="BQ679" s="310"/>
      <c r="BR679" s="310"/>
      <c r="BS679" s="310"/>
      <c r="BT679" s="310"/>
      <c r="BU679" s="310"/>
      <c r="BV679" s="310"/>
      <c r="BW679" s="310"/>
      <c r="BX679" s="310"/>
      <c r="BY679" s="310"/>
      <c r="BZ679" s="310"/>
      <c r="CA679" s="310"/>
      <c r="CB679" s="310"/>
      <c r="CC679" s="310"/>
      <c r="CD679" s="310"/>
      <c r="CE679" s="310"/>
      <c r="CF679" s="310"/>
      <c r="CG679" s="310"/>
      <c r="CH679" s="310"/>
      <c r="CI679" s="310"/>
      <c r="CJ679" s="310"/>
      <c r="CK679" s="310"/>
      <c r="CL679" s="310"/>
      <c r="CM679" s="310"/>
      <c r="CN679" s="310"/>
      <c r="CO679" s="310"/>
      <c r="CP679" s="310"/>
      <c r="CQ679" s="310"/>
      <c r="CR679" s="310"/>
      <c r="CS679" s="310"/>
      <c r="CT679" s="310"/>
      <c r="CU679" s="310"/>
      <c r="CV679" s="310"/>
      <c r="CW679" s="310"/>
      <c r="CX679" s="310"/>
      <c r="CY679" s="310"/>
      <c r="CZ679" s="310"/>
    </row>
    <row r="680" s="314" customFormat="true" ht="25.15" customHeight="true" x14ac:dyDescent="0.2">
      <c r="C680" s="852"/>
      <c r="D680" s="844"/>
      <c r="E680" s="496"/>
      <c r="F680" s="496"/>
      <c r="G680" s="496"/>
      <c r="H680" s="852"/>
      <c r="I680" s="844"/>
      <c r="J680" s="496"/>
      <c r="K680" s="496"/>
      <c r="L680" s="496"/>
      <c r="M680" s="852"/>
      <c r="N680" s="844"/>
      <c r="O680" s="496"/>
      <c r="P680" s="496"/>
      <c r="Q680" s="496"/>
      <c r="W680" s="307"/>
      <c r="X680" s="307"/>
      <c r="Y680" s="307"/>
      <c r="Z680" s="307"/>
      <c r="AA680" s="307"/>
      <c r="AB680" s="307"/>
      <c r="AC680" s="307"/>
      <c r="AD680" s="307"/>
      <c r="AE680" s="307"/>
      <c r="AF680" s="307"/>
      <c r="AG680" s="307"/>
      <c r="AH680" s="307"/>
      <c r="AI680" s="307"/>
      <c r="AJ680" s="307"/>
      <c r="AK680" s="307"/>
      <c r="AL680" s="307"/>
      <c r="AM680" s="307"/>
      <c r="AN680" s="307"/>
      <c r="AO680" s="307"/>
      <c r="AP680" s="307"/>
      <c r="AQ680" s="307"/>
      <c r="AR680" s="307"/>
      <c r="AS680" s="307"/>
      <c r="AT680" s="307"/>
      <c r="AU680" s="307"/>
      <c r="AV680" s="307"/>
      <c r="AW680" s="307"/>
      <c r="AX680" s="307"/>
      <c r="AY680" s="307"/>
      <c r="AZ680" s="307"/>
      <c r="BA680" s="310"/>
      <c r="BB680" s="360"/>
      <c r="BC680" s="310"/>
      <c r="BD680" s="310"/>
      <c r="BE680" s="310"/>
      <c r="BF680" s="310"/>
      <c r="BG680" s="310"/>
      <c r="BH680" s="310"/>
      <c r="BI680" s="310"/>
      <c r="BJ680" s="310"/>
      <c r="BK680" s="310"/>
      <c r="BL680" s="310"/>
      <c r="BM680" s="310"/>
      <c r="BN680" s="310"/>
      <c r="BO680" s="310"/>
      <c r="BP680" s="310"/>
      <c r="BQ680" s="310"/>
      <c r="BR680" s="310"/>
      <c r="BS680" s="310"/>
      <c r="BT680" s="310"/>
      <c r="BU680" s="310"/>
      <c r="BV680" s="310"/>
      <c r="BW680" s="310"/>
      <c r="BX680" s="310"/>
      <c r="BY680" s="310"/>
      <c r="BZ680" s="310"/>
      <c r="CA680" s="310"/>
      <c r="CB680" s="310"/>
      <c r="CC680" s="310"/>
      <c r="CD680" s="310"/>
      <c r="CE680" s="310"/>
      <c r="CF680" s="310"/>
      <c r="CG680" s="310"/>
      <c r="CH680" s="310"/>
      <c r="CI680" s="310"/>
      <c r="CJ680" s="310"/>
      <c r="CK680" s="310"/>
      <c r="CL680" s="310"/>
      <c r="CM680" s="310"/>
      <c r="CN680" s="310"/>
      <c r="CO680" s="310"/>
      <c r="CP680" s="310"/>
      <c r="CQ680" s="310"/>
      <c r="CR680" s="310"/>
      <c r="CS680" s="310"/>
      <c r="CT680" s="310"/>
      <c r="CU680" s="310"/>
      <c r="CV680" s="310"/>
      <c r="CW680" s="310"/>
      <c r="CX680" s="310"/>
      <c r="CY680" s="310"/>
      <c r="CZ680" s="310"/>
    </row>
    <row r="681" s="314" customFormat="true" ht="25.15" customHeight="true" x14ac:dyDescent="0.2">
      <c r="C681" s="852"/>
      <c r="D681" s="844"/>
      <c r="E681" s="496"/>
      <c r="F681" s="496"/>
      <c r="G681" s="496"/>
      <c r="H681" s="852"/>
      <c r="I681" s="844"/>
      <c r="J681" s="496"/>
      <c r="K681" s="496"/>
      <c r="L681" s="496"/>
      <c r="M681" s="852"/>
      <c r="N681" s="844"/>
      <c r="O681" s="496"/>
      <c r="P681" s="496"/>
      <c r="Q681" s="496"/>
      <c r="W681" s="307"/>
      <c r="X681" s="307"/>
      <c r="Y681" s="307"/>
      <c r="Z681" s="307"/>
      <c r="AA681" s="307"/>
      <c r="AB681" s="307"/>
      <c r="AC681" s="307"/>
      <c r="AD681" s="307"/>
      <c r="AE681" s="307"/>
      <c r="AF681" s="307"/>
      <c r="AG681" s="307"/>
      <c r="AH681" s="307"/>
      <c r="AI681" s="307"/>
      <c r="AJ681" s="307"/>
      <c r="AK681" s="307"/>
      <c r="AL681" s="307"/>
      <c r="AM681" s="307"/>
      <c r="AN681" s="307"/>
      <c r="AO681" s="307"/>
      <c r="AP681" s="307"/>
      <c r="AQ681" s="307"/>
      <c r="AR681" s="307"/>
      <c r="AS681" s="307"/>
      <c r="AT681" s="307"/>
      <c r="AU681" s="307"/>
      <c r="AV681" s="307"/>
      <c r="AW681" s="307"/>
      <c r="AX681" s="307"/>
      <c r="AY681" s="307"/>
      <c r="AZ681" s="307"/>
      <c r="BA681" s="310"/>
      <c r="BB681" s="360"/>
      <c r="BC681" s="310"/>
      <c r="BD681" s="310"/>
      <c r="BE681" s="310"/>
      <c r="BF681" s="310"/>
      <c r="BG681" s="310"/>
      <c r="BH681" s="310"/>
      <c r="BI681" s="310"/>
      <c r="BJ681" s="310"/>
      <c r="BK681" s="310"/>
      <c r="BL681" s="310"/>
      <c r="BM681" s="310"/>
      <c r="BN681" s="310"/>
      <c r="BO681" s="310"/>
      <c r="BP681" s="310"/>
      <c r="BQ681" s="310"/>
      <c r="BR681" s="310"/>
      <c r="BS681" s="310"/>
      <c r="BT681" s="310"/>
      <c r="BU681" s="310"/>
      <c r="BV681" s="310"/>
      <c r="BW681" s="310"/>
      <c r="BX681" s="310"/>
      <c r="BY681" s="310"/>
      <c r="BZ681" s="310"/>
      <c r="CA681" s="310"/>
      <c r="CB681" s="310"/>
      <c r="CC681" s="310"/>
      <c r="CD681" s="310"/>
      <c r="CE681" s="310"/>
      <c r="CF681" s="310"/>
      <c r="CG681" s="310"/>
      <c r="CH681" s="310"/>
      <c r="CI681" s="310"/>
      <c r="CJ681" s="310"/>
      <c r="CK681" s="310"/>
      <c r="CL681" s="310"/>
      <c r="CM681" s="310"/>
      <c r="CN681" s="310"/>
      <c r="CO681" s="310"/>
      <c r="CP681" s="310"/>
      <c r="CQ681" s="310"/>
      <c r="CR681" s="310"/>
      <c r="CS681" s="310"/>
      <c r="CT681" s="310"/>
      <c r="CU681" s="310"/>
      <c r="CV681" s="310"/>
      <c r="CW681" s="310"/>
      <c r="CX681" s="310"/>
      <c r="CY681" s="310"/>
      <c r="CZ681" s="310"/>
    </row>
    <row r="682" s="314" customFormat="true" ht="25.15" customHeight="true" x14ac:dyDescent="0.2">
      <c r="C682" s="852"/>
      <c r="D682" s="844"/>
      <c r="E682" s="496"/>
      <c r="F682" s="496"/>
      <c r="G682" s="496"/>
      <c r="H682" s="852"/>
      <c r="I682" s="844"/>
      <c r="J682" s="496"/>
      <c r="K682" s="496"/>
      <c r="L682" s="496"/>
      <c r="M682" s="852"/>
      <c r="N682" s="844"/>
      <c r="O682" s="496"/>
      <c r="P682" s="496"/>
      <c r="Q682" s="496"/>
      <c r="W682" s="307"/>
      <c r="X682" s="307"/>
      <c r="Y682" s="307"/>
      <c r="Z682" s="307"/>
      <c r="AA682" s="307"/>
      <c r="AB682" s="307"/>
      <c r="AC682" s="307"/>
      <c r="AD682" s="307"/>
      <c r="AE682" s="307"/>
      <c r="AF682" s="307"/>
      <c r="AG682" s="307"/>
      <c r="AH682" s="307"/>
      <c r="AI682" s="307"/>
      <c r="AJ682" s="307"/>
      <c r="AK682" s="307"/>
      <c r="AL682" s="307"/>
      <c r="AM682" s="307"/>
      <c r="AN682" s="307"/>
      <c r="AO682" s="307"/>
      <c r="AP682" s="307"/>
      <c r="AQ682" s="307"/>
      <c r="AR682" s="307"/>
      <c r="AS682" s="307"/>
      <c r="AT682" s="307"/>
      <c r="AU682" s="307"/>
      <c r="AV682" s="307"/>
      <c r="AW682" s="307"/>
      <c r="AX682" s="307"/>
      <c r="AY682" s="307"/>
      <c r="AZ682" s="307"/>
      <c r="BA682" s="310"/>
      <c r="BB682" s="360"/>
      <c r="BC682" s="310"/>
      <c r="BD682" s="310"/>
      <c r="BE682" s="310"/>
      <c r="BF682" s="310"/>
      <c r="BG682" s="310"/>
      <c r="BH682" s="310"/>
      <c r="BI682" s="310"/>
      <c r="BJ682" s="310"/>
      <c r="BK682" s="310"/>
      <c r="BL682" s="310"/>
      <c r="BM682" s="310"/>
      <c r="BN682" s="310"/>
      <c r="BO682" s="310"/>
      <c r="BP682" s="310"/>
      <c r="BQ682" s="310"/>
      <c r="BR682" s="310"/>
      <c r="BS682" s="310"/>
      <c r="BT682" s="310"/>
      <c r="BU682" s="310"/>
      <c r="BV682" s="310"/>
      <c r="BW682" s="310"/>
      <c r="BX682" s="310"/>
      <c r="BY682" s="310"/>
      <c r="BZ682" s="310"/>
      <c r="CA682" s="310"/>
      <c r="CB682" s="310"/>
      <c r="CC682" s="310"/>
      <c r="CD682" s="310"/>
      <c r="CE682" s="310"/>
      <c r="CF682" s="310"/>
      <c r="CG682" s="310"/>
      <c r="CH682" s="310"/>
      <c r="CI682" s="310"/>
      <c r="CJ682" s="310"/>
      <c r="CK682" s="310"/>
      <c r="CL682" s="310"/>
      <c r="CM682" s="310"/>
      <c r="CN682" s="310"/>
      <c r="CO682" s="310"/>
      <c r="CP682" s="310"/>
      <c r="CQ682" s="310"/>
      <c r="CR682" s="310"/>
      <c r="CS682" s="310"/>
      <c r="CT682" s="310"/>
      <c r="CU682" s="310"/>
      <c r="CV682" s="310"/>
      <c r="CW682" s="310"/>
      <c r="CX682" s="310"/>
      <c r="CY682" s="310"/>
      <c r="CZ682" s="310"/>
    </row>
    <row r="683" s="314" customFormat="true" ht="25.15" customHeight="true" x14ac:dyDescent="0.2">
      <c r="C683" s="852"/>
      <c r="D683" s="844"/>
      <c r="E683" s="496"/>
      <c r="F683" s="496"/>
      <c r="G683" s="496"/>
      <c r="H683" s="852"/>
      <c r="I683" s="844"/>
      <c r="J683" s="496"/>
      <c r="K683" s="496"/>
      <c r="L683" s="496"/>
      <c r="M683" s="852"/>
      <c r="N683" s="844"/>
      <c r="O683" s="496"/>
      <c r="P683" s="496"/>
      <c r="Q683" s="496"/>
      <c r="W683" s="307"/>
      <c r="X683" s="307"/>
      <c r="Y683" s="307"/>
      <c r="Z683" s="307"/>
      <c r="AA683" s="307"/>
      <c r="AB683" s="307"/>
      <c r="AC683" s="307"/>
      <c r="AD683" s="307"/>
      <c r="AE683" s="307"/>
      <c r="AF683" s="307"/>
      <c r="AG683" s="307"/>
      <c r="AH683" s="307"/>
      <c r="AI683" s="307"/>
      <c r="AJ683" s="307"/>
      <c r="AK683" s="307"/>
      <c r="AL683" s="307"/>
      <c r="AM683" s="307"/>
      <c r="AN683" s="307"/>
      <c r="AO683" s="307"/>
      <c r="AP683" s="307"/>
      <c r="AQ683" s="307"/>
      <c r="AR683" s="307"/>
      <c r="AS683" s="307"/>
      <c r="AT683" s="307"/>
      <c r="AU683" s="307"/>
      <c r="AV683" s="307"/>
      <c r="AW683" s="307"/>
      <c r="AX683" s="307"/>
      <c r="AY683" s="307"/>
      <c r="AZ683" s="307"/>
      <c r="BA683" s="310"/>
      <c r="BB683" s="360"/>
      <c r="BC683" s="310"/>
      <c r="BD683" s="310"/>
      <c r="BE683" s="310"/>
      <c r="BF683" s="310"/>
      <c r="BG683" s="310"/>
      <c r="BH683" s="310"/>
      <c r="BI683" s="310"/>
      <c r="BJ683" s="310"/>
      <c r="BK683" s="310"/>
      <c r="BL683" s="310"/>
      <c r="BM683" s="310"/>
      <c r="BN683" s="310"/>
      <c r="BO683" s="310"/>
      <c r="BP683" s="310"/>
      <c r="BQ683" s="310"/>
      <c r="BR683" s="310"/>
      <c r="BS683" s="310"/>
      <c r="BT683" s="310"/>
      <c r="BU683" s="310"/>
      <c r="BV683" s="310"/>
      <c r="BW683" s="310"/>
      <c r="BX683" s="310"/>
      <c r="BY683" s="310"/>
      <c r="BZ683" s="310"/>
      <c r="CA683" s="310"/>
      <c r="CB683" s="310"/>
      <c r="CC683" s="310"/>
      <c r="CD683" s="310"/>
      <c r="CE683" s="310"/>
      <c r="CF683" s="310"/>
      <c r="CG683" s="310"/>
      <c r="CH683" s="310"/>
      <c r="CI683" s="310"/>
      <c r="CJ683" s="310"/>
      <c r="CK683" s="310"/>
      <c r="CL683" s="310"/>
      <c r="CM683" s="310"/>
      <c r="CN683" s="310"/>
      <c r="CO683" s="310"/>
      <c r="CP683" s="310"/>
      <c r="CQ683" s="310"/>
      <c r="CR683" s="310"/>
      <c r="CS683" s="310"/>
      <c r="CT683" s="310"/>
      <c r="CU683" s="310"/>
      <c r="CV683" s="310"/>
      <c r="CW683" s="310"/>
      <c r="CX683" s="310"/>
      <c r="CY683" s="310"/>
      <c r="CZ683" s="310"/>
    </row>
    <row r="684" s="314" customFormat="true" ht="25.15" customHeight="true" x14ac:dyDescent="0.2">
      <c r="C684" s="852"/>
      <c r="D684" s="844"/>
      <c r="E684" s="496"/>
      <c r="F684" s="496"/>
      <c r="G684" s="496"/>
      <c r="H684" s="852"/>
      <c r="I684" s="844"/>
      <c r="J684" s="496"/>
      <c r="K684" s="496"/>
      <c r="L684" s="496"/>
      <c r="M684" s="852"/>
      <c r="N684" s="844"/>
      <c r="O684" s="496"/>
      <c r="P684" s="496"/>
      <c r="Q684" s="496"/>
      <c r="W684" s="307"/>
      <c r="X684" s="307"/>
      <c r="Y684" s="307"/>
      <c r="Z684" s="307"/>
      <c r="AA684" s="307"/>
      <c r="AB684" s="307"/>
      <c r="AC684" s="307"/>
      <c r="AD684" s="307"/>
      <c r="AE684" s="307"/>
      <c r="AF684" s="307"/>
      <c r="AG684" s="307"/>
      <c r="AH684" s="307"/>
      <c r="AI684" s="307"/>
      <c r="AJ684" s="307"/>
      <c r="AK684" s="307"/>
      <c r="AL684" s="307"/>
      <c r="AM684" s="307"/>
      <c r="AN684" s="307"/>
      <c r="AO684" s="307"/>
      <c r="AP684" s="307"/>
      <c r="AQ684" s="307"/>
      <c r="AR684" s="307"/>
      <c r="AS684" s="307"/>
      <c r="AT684" s="307"/>
      <c r="AU684" s="307"/>
      <c r="AV684" s="307"/>
      <c r="AW684" s="307"/>
      <c r="AX684" s="307"/>
      <c r="AY684" s="307"/>
      <c r="AZ684" s="307"/>
      <c r="BA684" s="310"/>
      <c r="BB684" s="360"/>
      <c r="BC684" s="310"/>
      <c r="BD684" s="310"/>
      <c r="BE684" s="310"/>
      <c r="BF684" s="310"/>
      <c r="BG684" s="310"/>
      <c r="BH684" s="310"/>
      <c r="BI684" s="310"/>
      <c r="BJ684" s="310"/>
      <c r="BK684" s="310"/>
      <c r="BL684" s="310"/>
      <c r="BM684" s="310"/>
      <c r="BN684" s="310"/>
      <c r="BO684" s="310"/>
      <c r="BP684" s="310"/>
      <c r="BQ684" s="310"/>
      <c r="BR684" s="310"/>
      <c r="BS684" s="310"/>
      <c r="BT684" s="310"/>
      <c r="BU684" s="310"/>
      <c r="BV684" s="310"/>
      <c r="BW684" s="310"/>
      <c r="BX684" s="310"/>
      <c r="BY684" s="310"/>
      <c r="BZ684" s="310"/>
      <c r="CA684" s="310"/>
      <c r="CB684" s="310"/>
      <c r="CC684" s="310"/>
      <c r="CD684" s="310"/>
      <c r="CE684" s="310"/>
      <c r="CF684" s="310"/>
      <c r="CG684" s="310"/>
      <c r="CH684" s="310"/>
      <c r="CI684" s="310"/>
      <c r="CJ684" s="310"/>
      <c r="CK684" s="310"/>
      <c r="CL684" s="310"/>
      <c r="CM684" s="310"/>
      <c r="CN684" s="310"/>
      <c r="CO684" s="310"/>
      <c r="CP684" s="310"/>
      <c r="CQ684" s="310"/>
      <c r="CR684" s="310"/>
      <c r="CS684" s="310"/>
      <c r="CT684" s="310"/>
      <c r="CU684" s="310"/>
      <c r="CV684" s="310"/>
      <c r="CW684" s="310"/>
      <c r="CX684" s="310"/>
      <c r="CY684" s="310"/>
      <c r="CZ684" s="310"/>
    </row>
    <row r="685" s="314" customFormat="true" ht="25.15" customHeight="true" x14ac:dyDescent="0.2">
      <c r="C685" s="852"/>
      <c r="D685" s="844"/>
      <c r="E685" s="496"/>
      <c r="F685" s="496"/>
      <c r="G685" s="496"/>
      <c r="H685" s="852"/>
      <c r="I685" s="844"/>
      <c r="J685" s="496"/>
      <c r="K685" s="496"/>
      <c r="L685" s="496"/>
      <c r="M685" s="852"/>
      <c r="N685" s="844"/>
      <c r="O685" s="496"/>
      <c r="P685" s="496"/>
      <c r="Q685" s="496"/>
      <c r="W685" s="307"/>
      <c r="X685" s="307"/>
      <c r="Y685" s="307"/>
      <c r="Z685" s="307"/>
      <c r="AA685" s="307"/>
      <c r="AB685" s="307"/>
      <c r="AC685" s="307"/>
      <c r="AD685" s="307"/>
      <c r="AE685" s="307"/>
      <c r="AF685" s="307"/>
      <c r="AG685" s="307"/>
      <c r="AH685" s="307"/>
      <c r="AI685" s="307"/>
      <c r="AJ685" s="307"/>
      <c r="AK685" s="307"/>
      <c r="AL685" s="307"/>
      <c r="AM685" s="307"/>
      <c r="AN685" s="307"/>
      <c r="AO685" s="307"/>
      <c r="AP685" s="307"/>
      <c r="AQ685" s="307"/>
      <c r="AR685" s="307"/>
      <c r="AS685" s="307"/>
      <c r="AT685" s="307"/>
      <c r="AU685" s="307"/>
      <c r="AV685" s="307"/>
      <c r="AW685" s="307"/>
      <c r="AX685" s="307"/>
      <c r="AY685" s="307"/>
      <c r="AZ685" s="307"/>
      <c r="BA685" s="310"/>
      <c r="BB685" s="360"/>
      <c r="BC685" s="310"/>
      <c r="BD685" s="310"/>
      <c r="BE685" s="310"/>
      <c r="BF685" s="310"/>
      <c r="BG685" s="310"/>
      <c r="BH685" s="310"/>
      <c r="BI685" s="310"/>
      <c r="BJ685" s="310"/>
      <c r="BK685" s="310"/>
      <c r="BL685" s="310"/>
      <c r="BM685" s="310"/>
      <c r="BN685" s="310"/>
      <c r="BO685" s="310"/>
      <c r="BP685" s="310"/>
      <c r="BQ685" s="310"/>
      <c r="BR685" s="310"/>
      <c r="BS685" s="310"/>
      <c r="BT685" s="310"/>
      <c r="BU685" s="310"/>
      <c r="BV685" s="310"/>
      <c r="BW685" s="310"/>
      <c r="BX685" s="310"/>
      <c r="BY685" s="310"/>
      <c r="BZ685" s="310"/>
      <c r="CA685" s="310"/>
      <c r="CB685" s="310"/>
      <c r="CC685" s="310"/>
      <c r="CD685" s="310"/>
      <c r="CE685" s="310"/>
      <c r="CF685" s="310"/>
      <c r="CG685" s="310"/>
      <c r="CH685" s="310"/>
      <c r="CI685" s="310"/>
      <c r="CJ685" s="310"/>
      <c r="CK685" s="310"/>
      <c r="CL685" s="310"/>
      <c r="CM685" s="310"/>
      <c r="CN685" s="310"/>
      <c r="CO685" s="310"/>
      <c r="CP685" s="310"/>
      <c r="CQ685" s="310"/>
      <c r="CR685" s="310"/>
      <c r="CS685" s="310"/>
      <c r="CT685" s="310"/>
      <c r="CU685" s="310"/>
      <c r="CV685" s="310"/>
      <c r="CW685" s="310"/>
      <c r="CX685" s="310"/>
      <c r="CY685" s="310"/>
      <c r="CZ685" s="310"/>
    </row>
    <row r="686" s="314" customFormat="true" ht="25.15" customHeight="true" x14ac:dyDescent="0.2">
      <c r="C686" s="852"/>
      <c r="D686" s="844"/>
      <c r="E686" s="496"/>
      <c r="F686" s="496"/>
      <c r="G686" s="496"/>
      <c r="H686" s="852"/>
      <c r="I686" s="844"/>
      <c r="J686" s="496"/>
      <c r="K686" s="496"/>
      <c r="L686" s="496"/>
      <c r="M686" s="852"/>
      <c r="N686" s="844"/>
      <c r="O686" s="496"/>
      <c r="P686" s="496"/>
      <c r="Q686" s="496"/>
      <c r="W686" s="307"/>
      <c r="X686" s="307"/>
      <c r="Y686" s="307"/>
      <c r="Z686" s="307"/>
      <c r="AA686" s="307"/>
      <c r="AB686" s="307"/>
      <c r="AC686" s="307"/>
      <c r="AD686" s="307"/>
      <c r="AE686" s="307"/>
      <c r="AF686" s="307"/>
      <c r="AG686" s="307"/>
      <c r="AH686" s="307"/>
      <c r="AI686" s="307"/>
      <c r="AJ686" s="307"/>
      <c r="AK686" s="307"/>
      <c r="AL686" s="307"/>
      <c r="AM686" s="307"/>
      <c r="AN686" s="307"/>
      <c r="AO686" s="307"/>
      <c r="AP686" s="307"/>
      <c r="AQ686" s="307"/>
      <c r="AR686" s="307"/>
      <c r="AS686" s="307"/>
      <c r="AT686" s="307"/>
      <c r="AU686" s="307"/>
      <c r="AV686" s="307"/>
      <c r="AW686" s="307"/>
      <c r="AX686" s="307"/>
      <c r="AY686" s="307"/>
      <c r="AZ686" s="307"/>
      <c r="BA686" s="310"/>
      <c r="BB686" s="360"/>
      <c r="BC686" s="310"/>
      <c r="BD686" s="310"/>
      <c r="BE686" s="310"/>
      <c r="BF686" s="310"/>
      <c r="BG686" s="310"/>
      <c r="BH686" s="310"/>
      <c r="BI686" s="310"/>
      <c r="BJ686" s="310"/>
      <c r="BK686" s="310"/>
      <c r="BL686" s="310"/>
      <c r="BM686" s="310"/>
      <c r="BN686" s="310"/>
      <c r="BO686" s="310"/>
      <c r="BP686" s="310"/>
      <c r="BQ686" s="310"/>
      <c r="BR686" s="310"/>
      <c r="BS686" s="310"/>
      <c r="BT686" s="310"/>
      <c r="BU686" s="310"/>
      <c r="BV686" s="310"/>
      <c r="BW686" s="310"/>
      <c r="BX686" s="310"/>
      <c r="BY686" s="310"/>
      <c r="BZ686" s="310"/>
      <c r="CA686" s="310"/>
      <c r="CB686" s="310"/>
      <c r="CC686" s="310"/>
      <c r="CD686" s="310"/>
      <c r="CE686" s="310"/>
      <c r="CF686" s="310"/>
      <c r="CG686" s="310"/>
      <c r="CH686" s="310"/>
      <c r="CI686" s="310"/>
      <c r="CJ686" s="310"/>
      <c r="CK686" s="310"/>
      <c r="CL686" s="310"/>
      <c r="CM686" s="310"/>
      <c r="CN686" s="310"/>
      <c r="CO686" s="310"/>
      <c r="CP686" s="310"/>
      <c r="CQ686" s="310"/>
      <c r="CR686" s="310"/>
      <c r="CS686" s="310"/>
      <c r="CT686" s="310"/>
      <c r="CU686" s="310"/>
      <c r="CV686" s="310"/>
      <c r="CW686" s="310"/>
      <c r="CX686" s="310"/>
      <c r="CY686" s="310"/>
      <c r="CZ686" s="310"/>
    </row>
    <row r="687" s="314" customFormat="true" ht="25.15" customHeight="true" x14ac:dyDescent="0.2">
      <c r="C687" s="852"/>
      <c r="D687" s="844"/>
      <c r="E687" s="496"/>
      <c r="F687" s="496"/>
      <c r="G687" s="496"/>
      <c r="H687" s="852"/>
      <c r="I687" s="844"/>
      <c r="J687" s="496"/>
      <c r="K687" s="496"/>
      <c r="L687" s="496"/>
      <c r="M687" s="852"/>
      <c r="N687" s="844"/>
      <c r="O687" s="496"/>
      <c r="P687" s="496"/>
      <c r="Q687" s="496"/>
      <c r="W687" s="307"/>
      <c r="X687" s="307"/>
      <c r="Y687" s="307"/>
      <c r="Z687" s="307"/>
      <c r="AA687" s="307"/>
      <c r="AB687" s="307"/>
      <c r="AC687" s="307"/>
      <c r="AD687" s="307"/>
      <c r="AE687" s="307"/>
      <c r="AF687" s="307"/>
      <c r="AG687" s="307"/>
      <c r="AH687" s="307"/>
      <c r="AI687" s="307"/>
      <c r="AJ687" s="307"/>
      <c r="AK687" s="307"/>
      <c r="AL687" s="307"/>
      <c r="AM687" s="307"/>
      <c r="AN687" s="307"/>
      <c r="AO687" s="307"/>
      <c r="AP687" s="307"/>
      <c r="AQ687" s="307"/>
      <c r="AR687" s="307"/>
      <c r="AS687" s="307"/>
      <c r="AT687" s="307"/>
      <c r="AU687" s="307"/>
      <c r="AV687" s="307"/>
      <c r="AW687" s="307"/>
      <c r="AX687" s="307"/>
      <c r="AY687" s="307"/>
      <c r="AZ687" s="307"/>
      <c r="BA687" s="310"/>
      <c r="BB687" s="360"/>
      <c r="BC687" s="310"/>
      <c r="BD687" s="310"/>
      <c r="BE687" s="310"/>
      <c r="BF687" s="310"/>
      <c r="BG687" s="310"/>
      <c r="BH687" s="310"/>
      <c r="BI687" s="310"/>
      <c r="BJ687" s="310"/>
      <c r="BK687" s="310"/>
      <c r="BL687" s="310"/>
      <c r="BM687" s="310"/>
      <c r="BN687" s="310"/>
      <c r="BO687" s="310"/>
      <c r="BP687" s="310"/>
      <c r="BQ687" s="310"/>
      <c r="BR687" s="310"/>
      <c r="BS687" s="310"/>
      <c r="BT687" s="310"/>
      <c r="BU687" s="310"/>
      <c r="BV687" s="310"/>
      <c r="BW687" s="310"/>
      <c r="BX687" s="310"/>
      <c r="BY687" s="310"/>
      <c r="BZ687" s="310"/>
      <c r="CA687" s="310"/>
      <c r="CB687" s="310"/>
      <c r="CC687" s="310"/>
      <c r="CD687" s="310"/>
      <c r="CE687" s="310"/>
      <c r="CF687" s="310"/>
      <c r="CG687" s="310"/>
      <c r="CH687" s="310"/>
      <c r="CI687" s="310"/>
      <c r="CJ687" s="310"/>
      <c r="CK687" s="310"/>
      <c r="CL687" s="310"/>
      <c r="CM687" s="310"/>
      <c r="CN687" s="310"/>
      <c r="CO687" s="310"/>
      <c r="CP687" s="310"/>
      <c r="CQ687" s="310"/>
      <c r="CR687" s="310"/>
      <c r="CS687" s="310"/>
      <c r="CT687" s="310"/>
      <c r="CU687" s="310"/>
      <c r="CV687" s="310"/>
      <c r="CW687" s="310"/>
      <c r="CX687" s="310"/>
      <c r="CY687" s="310"/>
      <c r="CZ687" s="310"/>
    </row>
    <row r="688" s="314" customFormat="true" ht="25.15" customHeight="true" x14ac:dyDescent="0.2">
      <c r="C688" s="852"/>
      <c r="D688" s="844"/>
      <c r="E688" s="496"/>
      <c r="F688" s="496"/>
      <c r="G688" s="496"/>
      <c r="H688" s="852"/>
      <c r="I688" s="844"/>
      <c r="J688" s="496"/>
      <c r="K688" s="496"/>
      <c r="L688" s="496"/>
      <c r="M688" s="852"/>
      <c r="N688" s="844"/>
      <c r="O688" s="496"/>
      <c r="P688" s="496"/>
      <c r="Q688" s="496"/>
      <c r="W688" s="307"/>
      <c r="X688" s="307"/>
      <c r="Y688" s="307"/>
      <c r="Z688" s="307"/>
      <c r="AA688" s="307"/>
      <c r="AB688" s="307"/>
      <c r="AC688" s="307"/>
      <c r="AD688" s="307"/>
      <c r="AE688" s="307"/>
      <c r="AF688" s="307"/>
      <c r="AG688" s="307"/>
      <c r="AH688" s="307"/>
      <c r="AI688" s="307"/>
      <c r="AJ688" s="307"/>
      <c r="AK688" s="307"/>
      <c r="AL688" s="307"/>
      <c r="AM688" s="307"/>
      <c r="AN688" s="307"/>
      <c r="AO688" s="307"/>
      <c r="AP688" s="307"/>
      <c r="AQ688" s="307"/>
      <c r="AR688" s="307"/>
      <c r="AS688" s="307"/>
      <c r="AT688" s="307"/>
      <c r="AU688" s="307"/>
      <c r="AV688" s="307"/>
      <c r="AW688" s="307"/>
      <c r="AX688" s="307"/>
      <c r="AY688" s="307"/>
      <c r="AZ688" s="307"/>
      <c r="BA688" s="310"/>
      <c r="BB688" s="360"/>
      <c r="BC688" s="310"/>
      <c r="BD688" s="310"/>
      <c r="BE688" s="310"/>
      <c r="BF688" s="310"/>
      <c r="BG688" s="310"/>
      <c r="BH688" s="310"/>
      <c r="BI688" s="310"/>
      <c r="BJ688" s="310"/>
      <c r="BK688" s="310"/>
      <c r="BL688" s="310"/>
      <c r="BM688" s="310"/>
      <c r="BN688" s="310"/>
      <c r="BO688" s="310"/>
      <c r="BP688" s="310"/>
      <c r="BQ688" s="310"/>
      <c r="BR688" s="310"/>
      <c r="BS688" s="310"/>
      <c r="BT688" s="310"/>
      <c r="BU688" s="310"/>
      <c r="BV688" s="310"/>
      <c r="BW688" s="310"/>
      <c r="BX688" s="310"/>
      <c r="BY688" s="310"/>
      <c r="BZ688" s="310"/>
      <c r="CA688" s="310"/>
      <c r="CB688" s="310"/>
      <c r="CC688" s="310"/>
      <c r="CD688" s="310"/>
      <c r="CE688" s="310"/>
      <c r="CF688" s="310"/>
      <c r="CG688" s="310"/>
      <c r="CH688" s="310"/>
      <c r="CI688" s="310"/>
      <c r="CJ688" s="310"/>
      <c r="CK688" s="310"/>
      <c r="CL688" s="310"/>
      <c r="CM688" s="310"/>
      <c r="CN688" s="310"/>
      <c r="CO688" s="310"/>
      <c r="CP688" s="310"/>
      <c r="CQ688" s="310"/>
      <c r="CR688" s="310"/>
      <c r="CS688" s="310"/>
      <c r="CT688" s="310"/>
      <c r="CU688" s="310"/>
      <c r="CV688" s="310"/>
      <c r="CW688" s="310"/>
      <c r="CX688" s="310"/>
      <c r="CY688" s="310"/>
      <c r="CZ688" s="310"/>
    </row>
    <row r="689" s="314" customFormat="true" ht="25.15" customHeight="true" x14ac:dyDescent="0.2">
      <c r="C689" s="852"/>
      <c r="D689" s="844"/>
      <c r="E689" s="496"/>
      <c r="F689" s="496"/>
      <c r="G689" s="496"/>
      <c r="H689" s="852"/>
      <c r="I689" s="844"/>
      <c r="J689" s="496"/>
      <c r="K689" s="496"/>
      <c r="L689" s="496"/>
      <c r="M689" s="852"/>
      <c r="N689" s="844"/>
      <c r="O689" s="496"/>
      <c r="P689" s="496"/>
      <c r="Q689" s="496"/>
      <c r="W689" s="307"/>
      <c r="X689" s="307"/>
      <c r="Y689" s="307"/>
      <c r="Z689" s="307"/>
      <c r="AA689" s="307"/>
      <c r="AB689" s="307"/>
      <c r="AC689" s="307"/>
      <c r="AD689" s="307"/>
      <c r="AE689" s="307"/>
      <c r="AF689" s="307"/>
      <c r="AG689" s="307"/>
      <c r="AH689" s="307"/>
      <c r="AI689" s="307"/>
      <c r="AJ689" s="307"/>
      <c r="AK689" s="307"/>
      <c r="AL689" s="307"/>
      <c r="AM689" s="307"/>
      <c r="AN689" s="307"/>
      <c r="AO689" s="307"/>
      <c r="AP689" s="307"/>
      <c r="AQ689" s="307"/>
      <c r="AR689" s="307"/>
      <c r="AS689" s="307"/>
      <c r="AT689" s="307"/>
      <c r="AU689" s="307"/>
      <c r="AV689" s="307"/>
      <c r="AW689" s="307"/>
      <c r="AX689" s="307"/>
      <c r="AY689" s="307"/>
      <c r="AZ689" s="307"/>
      <c r="BA689" s="310"/>
      <c r="BB689" s="360"/>
      <c r="BC689" s="310"/>
      <c r="BD689" s="310"/>
      <c r="BE689" s="310"/>
      <c r="BF689" s="310"/>
      <c r="BG689" s="310"/>
      <c r="BH689" s="310"/>
      <c r="BI689" s="310"/>
      <c r="BJ689" s="310"/>
      <c r="BK689" s="310"/>
      <c r="BL689" s="310"/>
      <c r="BM689" s="310"/>
      <c r="BN689" s="310"/>
      <c r="BO689" s="310"/>
      <c r="BP689" s="310"/>
      <c r="BQ689" s="310"/>
      <c r="BR689" s="310"/>
      <c r="BS689" s="310"/>
      <c r="BT689" s="310"/>
      <c r="BU689" s="310"/>
      <c r="BV689" s="310"/>
      <c r="BW689" s="310"/>
      <c r="BX689" s="310"/>
      <c r="BY689" s="310"/>
      <c r="BZ689" s="310"/>
      <c r="CA689" s="310"/>
      <c r="CB689" s="310"/>
      <c r="CC689" s="310"/>
      <c r="CD689" s="310"/>
      <c r="CE689" s="310"/>
      <c r="CF689" s="310"/>
      <c r="CG689" s="310"/>
      <c r="CH689" s="310"/>
      <c r="CI689" s="310"/>
      <c r="CJ689" s="310"/>
      <c r="CK689" s="310"/>
      <c r="CL689" s="310"/>
      <c r="CM689" s="310"/>
      <c r="CN689" s="310"/>
      <c r="CO689" s="310"/>
      <c r="CP689" s="310"/>
      <c r="CQ689" s="310"/>
      <c r="CR689" s="310"/>
      <c r="CS689" s="310"/>
      <c r="CT689" s="310"/>
      <c r="CU689" s="310"/>
      <c r="CV689" s="310"/>
      <c r="CW689" s="310"/>
      <c r="CX689" s="310"/>
      <c r="CY689" s="310"/>
      <c r="CZ689" s="310"/>
    </row>
    <row r="690" s="314" customFormat="true" ht="25.15" customHeight="true" x14ac:dyDescent="0.2">
      <c r="C690" s="852"/>
      <c r="D690" s="844"/>
      <c r="E690" s="496"/>
      <c r="F690" s="496"/>
      <c r="G690" s="496"/>
      <c r="H690" s="852"/>
      <c r="I690" s="844"/>
      <c r="J690" s="496"/>
      <c r="K690" s="496"/>
      <c r="L690" s="496"/>
      <c r="M690" s="852"/>
      <c r="N690" s="844"/>
      <c r="O690" s="496"/>
      <c r="P690" s="496"/>
      <c r="Q690" s="496"/>
      <c r="W690" s="307"/>
      <c r="X690" s="307"/>
      <c r="Y690" s="307"/>
      <c r="Z690" s="307"/>
      <c r="AA690" s="307"/>
      <c r="AB690" s="307"/>
      <c r="AC690" s="307"/>
      <c r="AD690" s="307"/>
      <c r="AE690" s="307"/>
      <c r="AF690" s="307"/>
      <c r="AG690" s="307"/>
      <c r="AH690" s="307"/>
      <c r="AI690" s="307"/>
      <c r="AJ690" s="307"/>
      <c r="AK690" s="307"/>
      <c r="AL690" s="307"/>
      <c r="AM690" s="307"/>
      <c r="AN690" s="307"/>
      <c r="AO690" s="307"/>
      <c r="AP690" s="307"/>
      <c r="AQ690" s="307"/>
      <c r="AR690" s="307"/>
      <c r="AS690" s="307"/>
      <c r="AT690" s="307"/>
      <c r="AU690" s="307"/>
      <c r="AV690" s="307"/>
      <c r="AW690" s="307"/>
      <c r="AX690" s="307"/>
      <c r="AY690" s="307"/>
      <c r="AZ690" s="307"/>
      <c r="BA690" s="310"/>
      <c r="BB690" s="360"/>
      <c r="BC690" s="310"/>
      <c r="BD690" s="310"/>
      <c r="BE690" s="310"/>
      <c r="BF690" s="310"/>
      <c r="BG690" s="310"/>
      <c r="BH690" s="310"/>
      <c r="BI690" s="310"/>
      <c r="BJ690" s="310"/>
      <c r="BK690" s="310"/>
      <c r="BL690" s="310"/>
      <c r="BM690" s="310"/>
      <c r="BN690" s="310"/>
      <c r="BO690" s="310"/>
      <c r="BP690" s="310"/>
      <c r="BQ690" s="310"/>
      <c r="BR690" s="310"/>
      <c r="BS690" s="310"/>
      <c r="BT690" s="310"/>
      <c r="BU690" s="310"/>
      <c r="BV690" s="310"/>
      <c r="BW690" s="310"/>
      <c r="BX690" s="310"/>
      <c r="BY690" s="310"/>
      <c r="BZ690" s="310"/>
      <c r="CA690" s="310"/>
      <c r="CB690" s="310"/>
      <c r="CC690" s="310"/>
      <c r="CD690" s="310"/>
      <c r="CE690" s="310"/>
      <c r="CF690" s="310"/>
      <c r="CG690" s="310"/>
      <c r="CH690" s="310"/>
      <c r="CI690" s="310"/>
      <c r="CJ690" s="310"/>
      <c r="CK690" s="310"/>
      <c r="CL690" s="310"/>
      <c r="CM690" s="310"/>
      <c r="CN690" s="310"/>
      <c r="CO690" s="310"/>
      <c r="CP690" s="310"/>
      <c r="CQ690" s="310"/>
      <c r="CR690" s="310"/>
      <c r="CS690" s="310"/>
      <c r="CT690" s="310"/>
      <c r="CU690" s="310"/>
      <c r="CV690" s="310"/>
      <c r="CW690" s="310"/>
      <c r="CX690" s="310"/>
      <c r="CY690" s="310"/>
      <c r="CZ690" s="310"/>
    </row>
    <row r="691" s="314" customFormat="true" ht="25.15" customHeight="true" x14ac:dyDescent="0.2">
      <c r="C691" s="852"/>
      <c r="D691" s="844"/>
      <c r="E691" s="496"/>
      <c r="F691" s="496"/>
      <c r="G691" s="496"/>
      <c r="H691" s="852"/>
      <c r="I691" s="844"/>
      <c r="J691" s="496"/>
      <c r="K691" s="496"/>
      <c r="L691" s="496"/>
      <c r="M691" s="852"/>
      <c r="N691" s="844"/>
      <c r="O691" s="496"/>
      <c r="P691" s="496"/>
      <c r="Q691" s="496"/>
      <c r="W691" s="307"/>
      <c r="X691" s="307"/>
      <c r="Y691" s="307"/>
      <c r="Z691" s="307"/>
      <c r="AA691" s="307"/>
      <c r="AB691" s="307"/>
      <c r="AC691" s="307"/>
      <c r="AD691" s="307"/>
      <c r="AE691" s="307"/>
      <c r="AF691" s="307"/>
      <c r="AG691" s="307"/>
      <c r="AH691" s="307"/>
      <c r="AI691" s="307"/>
      <c r="AJ691" s="307"/>
      <c r="AK691" s="307"/>
      <c r="AL691" s="307"/>
      <c r="AM691" s="307"/>
      <c r="AN691" s="307"/>
      <c r="AO691" s="307"/>
      <c r="AP691" s="307"/>
      <c r="AQ691" s="307"/>
      <c r="AR691" s="307"/>
      <c r="AS691" s="307"/>
      <c r="AT691" s="307"/>
      <c r="AU691" s="307"/>
      <c r="AV691" s="307"/>
      <c r="AW691" s="307"/>
      <c r="AX691" s="307"/>
      <c r="AY691" s="307"/>
      <c r="AZ691" s="307"/>
      <c r="BA691" s="310"/>
      <c r="BB691" s="360"/>
      <c r="BC691" s="310"/>
      <c r="BD691" s="310"/>
      <c r="BE691" s="310"/>
      <c r="BF691" s="310"/>
      <c r="BG691" s="310"/>
      <c r="BH691" s="310"/>
      <c r="BI691" s="310"/>
      <c r="BJ691" s="310"/>
      <c r="BK691" s="310"/>
      <c r="BL691" s="310"/>
      <c r="BM691" s="310"/>
      <c r="BN691" s="310"/>
      <c r="BO691" s="310"/>
      <c r="BP691" s="310"/>
      <c r="BQ691" s="310"/>
      <c r="BR691" s="310"/>
      <c r="BS691" s="310"/>
      <c r="BT691" s="310"/>
      <c r="BU691" s="310"/>
      <c r="BV691" s="310"/>
      <c r="BW691" s="310"/>
      <c r="BX691" s="310"/>
      <c r="BY691" s="310"/>
      <c r="BZ691" s="310"/>
      <c r="CA691" s="310"/>
      <c r="CB691" s="310"/>
      <c r="CC691" s="310"/>
      <c r="CD691" s="310"/>
      <c r="CE691" s="310"/>
      <c r="CF691" s="310"/>
      <c r="CG691" s="310"/>
      <c r="CH691" s="310"/>
      <c r="CI691" s="310"/>
      <c r="CJ691" s="310"/>
      <c r="CK691" s="310"/>
      <c r="CL691" s="310"/>
      <c r="CM691" s="310"/>
      <c r="CN691" s="310"/>
      <c r="CO691" s="310"/>
      <c r="CP691" s="310"/>
      <c r="CQ691" s="310"/>
      <c r="CR691" s="310"/>
      <c r="CS691" s="310"/>
      <c r="CT691" s="310"/>
      <c r="CU691" s="310"/>
      <c r="CV691" s="310"/>
      <c r="CW691" s="310"/>
      <c r="CX691" s="310"/>
      <c r="CY691" s="310"/>
      <c r="CZ691" s="310"/>
    </row>
    <row r="692" s="314" customFormat="true" ht="25.15" customHeight="true" x14ac:dyDescent="0.2">
      <c r="C692" s="496"/>
      <c r="D692" s="496"/>
      <c r="E692" s="496"/>
      <c r="F692" s="496"/>
      <c r="G692" s="496"/>
      <c r="H692" s="496"/>
      <c r="I692" s="496"/>
      <c r="J692" s="496"/>
      <c r="K692" s="496"/>
      <c r="L692" s="496"/>
      <c r="M692" s="496"/>
      <c r="N692" s="496"/>
      <c r="O692" s="496"/>
      <c r="P692" s="496"/>
      <c r="Q692" s="496"/>
      <c r="W692" s="307"/>
      <c r="X692" s="307"/>
      <c r="Y692" s="307"/>
      <c r="Z692" s="307"/>
      <c r="AA692" s="307"/>
      <c r="AB692" s="307"/>
      <c r="AC692" s="307"/>
      <c r="AD692" s="307"/>
      <c r="AE692" s="307"/>
      <c r="AF692" s="307"/>
      <c r="AG692" s="307"/>
      <c r="AH692" s="307"/>
      <c r="AI692" s="307"/>
      <c r="AJ692" s="307"/>
      <c r="AK692" s="307"/>
      <c r="AL692" s="307"/>
      <c r="AM692" s="307"/>
      <c r="AN692" s="307"/>
      <c r="AO692" s="307"/>
      <c r="AP692" s="307"/>
      <c r="AQ692" s="307"/>
      <c r="AR692" s="307"/>
      <c r="AS692" s="307"/>
      <c r="AT692" s="307"/>
      <c r="AU692" s="307"/>
      <c r="AV692" s="307"/>
      <c r="AW692" s="307"/>
      <c r="AX692" s="307"/>
      <c r="AY692" s="307"/>
      <c r="AZ692" s="307"/>
      <c r="BA692" s="310"/>
      <c r="BB692" s="360"/>
      <c r="BC692" s="310"/>
      <c r="BD692" s="310"/>
      <c r="BE692" s="310"/>
      <c r="BF692" s="310"/>
      <c r="BG692" s="310"/>
      <c r="BH692" s="310"/>
      <c r="BI692" s="310"/>
      <c r="BJ692" s="310"/>
      <c r="BK692" s="310"/>
      <c r="BL692" s="310"/>
      <c r="BM692" s="310"/>
      <c r="BN692" s="310"/>
      <c r="BO692" s="310"/>
      <c r="BP692" s="310"/>
      <c r="BQ692" s="310"/>
      <c r="BR692" s="310"/>
      <c r="BS692" s="310"/>
      <c r="BT692" s="310"/>
      <c r="BU692" s="310"/>
      <c r="BV692" s="310"/>
      <c r="BW692" s="310"/>
      <c r="BX692" s="310"/>
      <c r="BY692" s="310"/>
      <c r="BZ692" s="310"/>
      <c r="CA692" s="310"/>
      <c r="CB692" s="310"/>
      <c r="CC692" s="310"/>
      <c r="CD692" s="310"/>
      <c r="CE692" s="310"/>
      <c r="CF692" s="310"/>
      <c r="CG692" s="310"/>
      <c r="CH692" s="310"/>
      <c r="CI692" s="310"/>
      <c r="CJ692" s="310"/>
      <c r="CK692" s="310"/>
      <c r="CL692" s="310"/>
      <c r="CM692" s="310"/>
      <c r="CN692" s="310"/>
      <c r="CO692" s="310"/>
      <c r="CP692" s="310"/>
      <c r="CQ692" s="310"/>
      <c r="CR692" s="310"/>
      <c r="CS692" s="310"/>
      <c r="CT692" s="310"/>
      <c r="CU692" s="310"/>
      <c r="CV692" s="310"/>
      <c r="CW692" s="310"/>
      <c r="CX692" s="310"/>
      <c r="CY692" s="310"/>
      <c r="CZ692" s="310"/>
    </row>
    <row r="693" s="314" customFormat="true" ht="25.15" customHeight="true" x14ac:dyDescent="0.2">
      <c r="C693" s="496"/>
      <c r="D693" s="496"/>
      <c r="E693" s="496"/>
      <c r="F693" s="496"/>
      <c r="G693" s="496"/>
      <c r="H693" s="496"/>
      <c r="I693" s="496"/>
      <c r="J693" s="496"/>
      <c r="K693" s="496"/>
      <c r="L693" s="496"/>
      <c r="M693" s="496"/>
      <c r="N693" s="496"/>
      <c r="O693" s="496"/>
      <c r="P693" s="496"/>
      <c r="Q693" s="496"/>
      <c r="W693" s="307"/>
      <c r="X693" s="307"/>
      <c r="Y693" s="307"/>
      <c r="Z693" s="307"/>
      <c r="AA693" s="307"/>
      <c r="AB693" s="307"/>
      <c r="AC693" s="307"/>
      <c r="AD693" s="307"/>
      <c r="AE693" s="307"/>
      <c r="AF693" s="307"/>
      <c r="AG693" s="307"/>
      <c r="AH693" s="307"/>
      <c r="AI693" s="307"/>
      <c r="AJ693" s="307"/>
      <c r="AK693" s="307"/>
      <c r="AL693" s="307"/>
      <c r="AM693" s="307"/>
      <c r="AN693" s="307"/>
      <c r="AO693" s="307"/>
      <c r="AP693" s="307"/>
      <c r="AQ693" s="307"/>
      <c r="AR693" s="307"/>
      <c r="AS693" s="307"/>
      <c r="AT693" s="307"/>
      <c r="AU693" s="307"/>
      <c r="AV693" s="307"/>
      <c r="AW693" s="307"/>
      <c r="AX693" s="307"/>
      <c r="AY693" s="307"/>
      <c r="AZ693" s="307"/>
      <c r="BA693" s="310"/>
      <c r="BB693" s="360"/>
      <c r="BC693" s="310"/>
      <c r="BD693" s="310"/>
      <c r="BE693" s="310"/>
      <c r="BF693" s="310"/>
      <c r="BG693" s="310"/>
      <c r="BH693" s="310"/>
      <c r="BI693" s="310"/>
      <c r="BJ693" s="310"/>
      <c r="BK693" s="310"/>
      <c r="BL693" s="310"/>
      <c r="BM693" s="310"/>
      <c r="BN693" s="310"/>
      <c r="BO693" s="310"/>
      <c r="BP693" s="310"/>
      <c r="BQ693" s="310"/>
      <c r="BR693" s="310"/>
      <c r="BS693" s="310"/>
      <c r="BT693" s="310"/>
      <c r="BU693" s="310"/>
      <c r="BV693" s="310"/>
      <c r="BW693" s="310"/>
      <c r="BX693" s="310"/>
      <c r="BY693" s="310"/>
      <c r="BZ693" s="310"/>
      <c r="CA693" s="310"/>
      <c r="CB693" s="310"/>
      <c r="CC693" s="310"/>
      <c r="CD693" s="310"/>
      <c r="CE693" s="310"/>
      <c r="CF693" s="310"/>
      <c r="CG693" s="310"/>
      <c r="CH693" s="310"/>
      <c r="CI693" s="310"/>
      <c r="CJ693" s="310"/>
      <c r="CK693" s="310"/>
      <c r="CL693" s="310"/>
      <c r="CM693" s="310"/>
      <c r="CN693" s="310"/>
      <c r="CO693" s="310"/>
      <c r="CP693" s="310"/>
      <c r="CQ693" s="310"/>
      <c r="CR693" s="310"/>
      <c r="CS693" s="310"/>
      <c r="CT693" s="310"/>
      <c r="CU693" s="310"/>
      <c r="CV693" s="310"/>
      <c r="CW693" s="310"/>
      <c r="CX693" s="310"/>
      <c r="CY693" s="310"/>
      <c r="CZ693" s="310"/>
    </row>
    <row r="694" s="314" customFormat="true" ht="25.15" customHeight="true" x14ac:dyDescent="0.2">
      <c r="C694" s="496"/>
      <c r="D694" s="496"/>
      <c r="E694" s="496"/>
      <c r="F694" s="496"/>
      <c r="G694" s="496"/>
      <c r="H694" s="496"/>
      <c r="I694" s="496"/>
      <c r="J694" s="496"/>
      <c r="K694" s="496"/>
      <c r="L694" s="496"/>
      <c r="M694" s="496"/>
      <c r="N694" s="496"/>
      <c r="O694" s="496"/>
      <c r="P694" s="496"/>
      <c r="Q694" s="496"/>
      <c r="W694" s="307"/>
      <c r="X694" s="307"/>
      <c r="Y694" s="307"/>
      <c r="Z694" s="307"/>
      <c r="AA694" s="307"/>
      <c r="AB694" s="307"/>
      <c r="AC694" s="307"/>
      <c r="AD694" s="307"/>
      <c r="AE694" s="307"/>
      <c r="AF694" s="307"/>
      <c r="AG694" s="307"/>
      <c r="AH694" s="307"/>
      <c r="AI694" s="307"/>
      <c r="AJ694" s="307"/>
      <c r="AK694" s="307"/>
      <c r="AL694" s="307"/>
      <c r="AM694" s="307"/>
      <c r="AN694" s="307"/>
      <c r="AO694" s="307"/>
      <c r="AP694" s="307"/>
      <c r="AQ694" s="307"/>
      <c r="AR694" s="307"/>
      <c r="AS694" s="307"/>
      <c r="AT694" s="307"/>
      <c r="AU694" s="307"/>
      <c r="AV694" s="307"/>
      <c r="AW694" s="307"/>
      <c r="AX694" s="307"/>
      <c r="AY694" s="307"/>
      <c r="AZ694" s="307"/>
      <c r="BA694" s="310"/>
      <c r="BB694" s="360"/>
      <c r="BC694" s="310"/>
      <c r="BD694" s="310"/>
      <c r="BE694" s="310"/>
      <c r="BF694" s="310"/>
      <c r="BG694" s="310"/>
      <c r="BH694" s="310"/>
      <c r="BI694" s="310"/>
      <c r="BJ694" s="310"/>
      <c r="BK694" s="310"/>
      <c r="BL694" s="310"/>
      <c r="BM694" s="310"/>
      <c r="BN694" s="310"/>
      <c r="BO694" s="310"/>
      <c r="BP694" s="310"/>
      <c r="BQ694" s="310"/>
      <c r="BR694" s="310"/>
      <c r="BS694" s="310"/>
      <c r="BT694" s="310"/>
      <c r="BU694" s="310"/>
      <c r="BV694" s="310"/>
      <c r="BW694" s="310"/>
      <c r="BX694" s="310"/>
      <c r="BY694" s="310"/>
      <c r="BZ694" s="310"/>
      <c r="CA694" s="310"/>
      <c r="CB694" s="310"/>
      <c r="CC694" s="310"/>
      <c r="CD694" s="310"/>
      <c r="CE694" s="310"/>
      <c r="CF694" s="310"/>
      <c r="CG694" s="310"/>
      <c r="CH694" s="310"/>
      <c r="CI694" s="310"/>
      <c r="CJ694" s="310"/>
      <c r="CK694" s="310"/>
      <c r="CL694" s="310"/>
      <c r="CM694" s="310"/>
      <c r="CN694" s="310"/>
      <c r="CO694" s="310"/>
      <c r="CP694" s="310"/>
      <c r="CQ694" s="310"/>
      <c r="CR694" s="310"/>
      <c r="CS694" s="310"/>
      <c r="CT694" s="310"/>
      <c r="CU694" s="310"/>
      <c r="CV694" s="310"/>
      <c r="CW694" s="310"/>
      <c r="CX694" s="310"/>
      <c r="CY694" s="310"/>
      <c r="CZ694" s="310"/>
    </row>
    <row r="695" s="314" customFormat="true" ht="25.15" customHeight="true" x14ac:dyDescent="0.2">
      <c r="C695" s="496"/>
      <c r="D695" s="496"/>
      <c r="E695" s="496"/>
      <c r="F695" s="496"/>
      <c r="G695" s="496"/>
      <c r="H695" s="496"/>
      <c r="I695" s="496"/>
      <c r="J695" s="496"/>
      <c r="K695" s="496"/>
      <c r="L695" s="496"/>
      <c r="M695" s="496"/>
      <c r="N695" s="496"/>
      <c r="O695" s="496"/>
      <c r="P695" s="496"/>
      <c r="Q695" s="496"/>
      <c r="W695" s="307"/>
      <c r="X695" s="307"/>
      <c r="Y695" s="307"/>
      <c r="Z695" s="307"/>
      <c r="AA695" s="307"/>
      <c r="AB695" s="307"/>
      <c r="AC695" s="307"/>
      <c r="AD695" s="307"/>
      <c r="AE695" s="307"/>
      <c r="AF695" s="307"/>
      <c r="AG695" s="307"/>
      <c r="AH695" s="307"/>
      <c r="AI695" s="307"/>
      <c r="AJ695" s="307"/>
      <c r="AK695" s="307"/>
      <c r="AL695" s="307"/>
      <c r="AM695" s="307"/>
      <c r="AN695" s="307"/>
      <c r="AO695" s="307"/>
      <c r="AP695" s="307"/>
      <c r="AQ695" s="307"/>
      <c r="AR695" s="307"/>
      <c r="AS695" s="307"/>
      <c r="AT695" s="307"/>
      <c r="AU695" s="307"/>
      <c r="AV695" s="307"/>
      <c r="AW695" s="307"/>
      <c r="AX695" s="307"/>
      <c r="AY695" s="307"/>
      <c r="AZ695" s="307"/>
      <c r="BA695" s="310"/>
      <c r="BB695" s="360"/>
      <c r="BC695" s="310"/>
      <c r="BD695" s="310"/>
      <c r="BE695" s="310"/>
      <c r="BF695" s="310"/>
      <c r="BG695" s="310"/>
      <c r="BH695" s="310"/>
      <c r="BI695" s="310"/>
      <c r="BJ695" s="310"/>
      <c r="BK695" s="310"/>
      <c r="BL695" s="310"/>
      <c r="BM695" s="310"/>
      <c r="BN695" s="310"/>
      <c r="BO695" s="310"/>
      <c r="BP695" s="310"/>
      <c r="BQ695" s="310"/>
      <c r="BR695" s="310"/>
      <c r="BS695" s="310"/>
      <c r="BT695" s="310"/>
      <c r="BU695" s="310"/>
      <c r="BV695" s="310"/>
      <c r="BW695" s="310"/>
      <c r="BX695" s="310"/>
      <c r="BY695" s="310"/>
      <c r="BZ695" s="310"/>
      <c r="CA695" s="310"/>
      <c r="CB695" s="310"/>
      <c r="CC695" s="310"/>
      <c r="CD695" s="310"/>
      <c r="CE695" s="310"/>
      <c r="CF695" s="310"/>
      <c r="CG695" s="310"/>
      <c r="CH695" s="310"/>
      <c r="CI695" s="310"/>
      <c r="CJ695" s="310"/>
      <c r="CK695" s="310"/>
      <c r="CL695" s="310"/>
      <c r="CM695" s="310"/>
      <c r="CN695" s="310"/>
      <c r="CO695" s="310"/>
      <c r="CP695" s="310"/>
      <c r="CQ695" s="310"/>
      <c r="CR695" s="310"/>
      <c r="CS695" s="310"/>
      <c r="CT695" s="310"/>
      <c r="CU695" s="310"/>
      <c r="CV695" s="310"/>
      <c r="CW695" s="310"/>
      <c r="CX695" s="310"/>
      <c r="CY695" s="310"/>
      <c r="CZ695" s="310"/>
    </row>
    <row r="696" s="314" customFormat="true" ht="25.15" customHeight="true" x14ac:dyDescent="0.2">
      <c r="C696" s="496"/>
      <c r="D696" s="496"/>
      <c r="E696" s="496"/>
      <c r="F696" s="496"/>
      <c r="G696" s="496"/>
      <c r="H696" s="496"/>
      <c r="I696" s="496"/>
      <c r="J696" s="496"/>
      <c r="K696" s="496"/>
      <c r="L696" s="496"/>
      <c r="M696" s="496"/>
      <c r="N696" s="496"/>
      <c r="O696" s="496"/>
      <c r="P696" s="496"/>
      <c r="Q696" s="496"/>
      <c r="W696" s="307"/>
      <c r="X696" s="307"/>
      <c r="Y696" s="307"/>
      <c r="Z696" s="307"/>
      <c r="AA696" s="307"/>
      <c r="AB696" s="307"/>
      <c r="AC696" s="307"/>
      <c r="AD696" s="307"/>
      <c r="AE696" s="307"/>
      <c r="AF696" s="307"/>
      <c r="AG696" s="307"/>
      <c r="AH696" s="307"/>
      <c r="AI696" s="307"/>
      <c r="AJ696" s="307"/>
      <c r="AK696" s="307"/>
      <c r="AL696" s="307"/>
      <c r="AM696" s="307"/>
      <c r="AN696" s="307"/>
      <c r="AO696" s="307"/>
      <c r="AP696" s="307"/>
      <c r="AQ696" s="307"/>
      <c r="AR696" s="307"/>
      <c r="AS696" s="307"/>
      <c r="AT696" s="307"/>
      <c r="AU696" s="307"/>
      <c r="AV696" s="307"/>
      <c r="AW696" s="307"/>
      <c r="AX696" s="307"/>
      <c r="AY696" s="307"/>
      <c r="AZ696" s="307"/>
      <c r="BA696" s="310"/>
      <c r="BB696" s="360"/>
      <c r="BC696" s="310"/>
      <c r="BD696" s="310"/>
      <c r="BE696" s="310"/>
      <c r="BF696" s="310"/>
      <c r="BG696" s="310"/>
      <c r="BH696" s="310"/>
      <c r="BI696" s="310"/>
      <c r="BJ696" s="310"/>
      <c r="BK696" s="310"/>
      <c r="BL696" s="310"/>
      <c r="BM696" s="310"/>
      <c r="BN696" s="310"/>
      <c r="BO696" s="310"/>
      <c r="BP696" s="310"/>
      <c r="BQ696" s="310"/>
      <c r="BR696" s="310"/>
      <c r="BS696" s="310"/>
      <c r="BT696" s="310"/>
      <c r="BU696" s="310"/>
      <c r="BV696" s="310"/>
      <c r="BW696" s="310"/>
      <c r="BX696" s="310"/>
      <c r="BY696" s="310"/>
      <c r="BZ696" s="310"/>
      <c r="CA696" s="310"/>
      <c r="CB696" s="310"/>
      <c r="CC696" s="310"/>
      <c r="CD696" s="310"/>
      <c r="CE696" s="310"/>
      <c r="CF696" s="310"/>
      <c r="CG696" s="310"/>
      <c r="CH696" s="310"/>
      <c r="CI696" s="310"/>
      <c r="CJ696" s="310"/>
      <c r="CK696" s="310"/>
      <c r="CL696" s="310"/>
      <c r="CM696" s="310"/>
      <c r="CN696" s="310"/>
      <c r="CO696" s="310"/>
      <c r="CP696" s="310"/>
      <c r="CQ696" s="310"/>
      <c r="CR696" s="310"/>
      <c r="CS696" s="310"/>
      <c r="CT696" s="310"/>
      <c r="CU696" s="310"/>
      <c r="CV696" s="310"/>
      <c r="CW696" s="310"/>
      <c r="CX696" s="310"/>
      <c r="CY696" s="310"/>
      <c r="CZ696" s="310"/>
    </row>
    <row r="697" s="314" customFormat="true" ht="25.15" customHeight="true" x14ac:dyDescent="0.2">
      <c r="C697" s="496"/>
      <c r="D697" s="496"/>
      <c r="E697" s="496"/>
      <c r="F697" s="496"/>
      <c r="G697" s="496"/>
      <c r="H697" s="496"/>
      <c r="I697" s="496"/>
      <c r="J697" s="496"/>
      <c r="K697" s="496"/>
      <c r="L697" s="496"/>
      <c r="M697" s="496"/>
      <c r="N697" s="496"/>
      <c r="O697" s="496"/>
      <c r="P697" s="496"/>
      <c r="Q697" s="496"/>
      <c r="W697" s="307"/>
      <c r="X697" s="307"/>
      <c r="Y697" s="307"/>
      <c r="Z697" s="307"/>
      <c r="AA697" s="307"/>
      <c r="AB697" s="307"/>
      <c r="AC697" s="307"/>
      <c r="AD697" s="307"/>
      <c r="AE697" s="307"/>
      <c r="AF697" s="307"/>
      <c r="AG697" s="307"/>
      <c r="AH697" s="307"/>
      <c r="AI697" s="307"/>
      <c r="AJ697" s="307"/>
      <c r="AK697" s="307"/>
      <c r="AL697" s="307"/>
      <c r="AM697" s="307"/>
      <c r="AN697" s="307"/>
      <c r="AO697" s="307"/>
      <c r="AP697" s="307"/>
      <c r="AQ697" s="307"/>
      <c r="AR697" s="307"/>
      <c r="AS697" s="307"/>
      <c r="AT697" s="307"/>
      <c r="AU697" s="307"/>
      <c r="AV697" s="307"/>
      <c r="AW697" s="307"/>
      <c r="AX697" s="307"/>
      <c r="AY697" s="307"/>
      <c r="AZ697" s="307"/>
      <c r="BA697" s="310"/>
      <c r="BB697" s="360"/>
      <c r="BC697" s="310"/>
      <c r="BD697" s="310"/>
      <c r="BE697" s="310"/>
      <c r="BF697" s="310"/>
      <c r="BG697" s="310"/>
      <c r="BH697" s="310"/>
      <c r="BI697" s="310"/>
      <c r="BJ697" s="310"/>
      <c r="BK697" s="310"/>
      <c r="BL697" s="310"/>
      <c r="BM697" s="310"/>
      <c r="BN697" s="310"/>
      <c r="BO697" s="310"/>
      <c r="BP697" s="310"/>
      <c r="BQ697" s="310"/>
      <c r="BR697" s="310"/>
      <c r="BS697" s="310"/>
      <c r="BT697" s="310"/>
      <c r="BU697" s="310"/>
      <c r="BV697" s="310"/>
      <c r="BW697" s="310"/>
      <c r="BX697" s="310"/>
      <c r="BY697" s="310"/>
      <c r="BZ697" s="310"/>
      <c r="CA697" s="310"/>
      <c r="CB697" s="310"/>
      <c r="CC697" s="310"/>
      <c r="CD697" s="310"/>
      <c r="CE697" s="310"/>
      <c r="CF697" s="310"/>
      <c r="CG697" s="310"/>
      <c r="CH697" s="310"/>
      <c r="CI697" s="310"/>
      <c r="CJ697" s="310"/>
      <c r="CK697" s="310"/>
      <c r="CL697" s="310"/>
      <c r="CM697" s="310"/>
      <c r="CN697" s="310"/>
      <c r="CO697" s="310"/>
      <c r="CP697" s="310"/>
      <c r="CQ697" s="310"/>
      <c r="CR697" s="310"/>
      <c r="CS697" s="310"/>
      <c r="CT697" s="310"/>
      <c r="CU697" s="310"/>
      <c r="CV697" s="310"/>
      <c r="CW697" s="310"/>
      <c r="CX697" s="310"/>
      <c r="CY697" s="310"/>
      <c r="CZ697" s="310"/>
    </row>
    <row r="698" s="314" customFormat="true" ht="25.15" customHeight="true" x14ac:dyDescent="0.2">
      <c r="C698" s="496"/>
      <c r="D698" s="496"/>
      <c r="E698" s="496"/>
      <c r="F698" s="496"/>
      <c r="G698" s="496"/>
      <c r="H698" s="496"/>
      <c r="I698" s="496"/>
      <c r="J698" s="496"/>
      <c r="K698" s="496"/>
      <c r="L698" s="496"/>
      <c r="M698" s="496"/>
      <c r="N698" s="496"/>
      <c r="O698" s="496"/>
      <c r="P698" s="496"/>
      <c r="Q698" s="496"/>
      <c r="W698" s="307"/>
      <c r="X698" s="307"/>
      <c r="Y698" s="307"/>
      <c r="Z698" s="307"/>
      <c r="AA698" s="307"/>
      <c r="AB698" s="307"/>
      <c r="AC698" s="307"/>
      <c r="AD698" s="307"/>
      <c r="AE698" s="307"/>
      <c r="AF698" s="307"/>
      <c r="AG698" s="307"/>
      <c r="AH698" s="307"/>
      <c r="AI698" s="307"/>
      <c r="AJ698" s="307"/>
      <c r="AK698" s="307"/>
      <c r="AL698" s="307"/>
      <c r="AM698" s="307"/>
      <c r="AN698" s="307"/>
      <c r="AO698" s="307"/>
      <c r="AP698" s="307"/>
      <c r="AQ698" s="307"/>
      <c r="AR698" s="307"/>
      <c r="AS698" s="307"/>
      <c r="AT698" s="307"/>
      <c r="AU698" s="307"/>
      <c r="AV698" s="307"/>
      <c r="AW698" s="307"/>
      <c r="AX698" s="307"/>
      <c r="AY698" s="307"/>
      <c r="AZ698" s="307"/>
      <c r="BA698" s="310"/>
      <c r="BB698" s="360"/>
      <c r="BC698" s="310"/>
      <c r="BD698" s="310"/>
      <c r="BE698" s="310"/>
      <c r="BF698" s="310"/>
      <c r="BG698" s="310"/>
      <c r="BH698" s="310"/>
      <c r="BI698" s="310"/>
      <c r="BJ698" s="310"/>
      <c r="BK698" s="310"/>
      <c r="BL698" s="310"/>
      <c r="BM698" s="310"/>
      <c r="BN698" s="310"/>
      <c r="BO698" s="310"/>
      <c r="BP698" s="310"/>
      <c r="BQ698" s="310"/>
      <c r="BR698" s="310"/>
      <c r="BS698" s="310"/>
      <c r="BT698" s="310"/>
      <c r="BU698" s="310"/>
      <c r="BV698" s="310"/>
      <c r="BW698" s="310"/>
      <c r="BX698" s="310"/>
      <c r="BY698" s="310"/>
      <c r="BZ698" s="310"/>
      <c r="CA698" s="310"/>
      <c r="CB698" s="310"/>
      <c r="CC698" s="310"/>
      <c r="CD698" s="310"/>
      <c r="CE698" s="310"/>
      <c r="CF698" s="310"/>
      <c r="CG698" s="310"/>
      <c r="CH698" s="310"/>
      <c r="CI698" s="310"/>
      <c r="CJ698" s="310"/>
      <c r="CK698" s="310"/>
      <c r="CL698" s="310"/>
      <c r="CM698" s="310"/>
      <c r="CN698" s="310"/>
      <c r="CO698" s="310"/>
      <c r="CP698" s="310"/>
      <c r="CQ698" s="310"/>
      <c r="CR698" s="310"/>
      <c r="CS698" s="310"/>
      <c r="CT698" s="310"/>
      <c r="CU698" s="310"/>
      <c r="CV698" s="310"/>
      <c r="CW698" s="310"/>
      <c r="CX698" s="310"/>
      <c r="CY698" s="310"/>
      <c r="CZ698" s="310"/>
    </row>
    <row r="699" s="314" customFormat="true" ht="25.15" customHeight="true" x14ac:dyDescent="0.2">
      <c r="C699" s="496"/>
      <c r="D699" s="496"/>
      <c r="E699" s="496"/>
      <c r="F699" s="496"/>
      <c r="G699" s="496"/>
      <c r="H699" s="496"/>
      <c r="I699" s="496"/>
      <c r="J699" s="496"/>
      <c r="K699" s="496"/>
      <c r="L699" s="496"/>
      <c r="M699" s="496"/>
      <c r="N699" s="496"/>
      <c r="O699" s="496"/>
      <c r="P699" s="496"/>
      <c r="Q699" s="496"/>
      <c r="W699" s="307"/>
      <c r="X699" s="307"/>
      <c r="Y699" s="307"/>
      <c r="Z699" s="307"/>
      <c r="AA699" s="307"/>
      <c r="AB699" s="307"/>
      <c r="AC699" s="307"/>
      <c r="AD699" s="307"/>
      <c r="AE699" s="307"/>
      <c r="AF699" s="307"/>
      <c r="AG699" s="307"/>
      <c r="AH699" s="307"/>
      <c r="AI699" s="307"/>
      <c r="AJ699" s="307"/>
      <c r="AK699" s="307"/>
      <c r="AL699" s="307"/>
      <c r="AM699" s="307"/>
      <c r="AN699" s="307"/>
      <c r="AO699" s="307"/>
      <c r="AP699" s="307"/>
      <c r="AQ699" s="307"/>
      <c r="AR699" s="307"/>
      <c r="AS699" s="307"/>
      <c r="AT699" s="307"/>
      <c r="AU699" s="307"/>
      <c r="AV699" s="307"/>
      <c r="AW699" s="307"/>
      <c r="AX699" s="307"/>
      <c r="AY699" s="307"/>
      <c r="AZ699" s="307"/>
      <c r="BA699" s="310"/>
      <c r="BB699" s="360"/>
      <c r="BC699" s="310"/>
      <c r="BD699" s="310"/>
      <c r="BE699" s="310"/>
      <c r="BF699" s="310"/>
      <c r="BG699" s="310"/>
      <c r="BH699" s="310"/>
      <c r="BI699" s="310"/>
      <c r="BJ699" s="310"/>
      <c r="BK699" s="310"/>
      <c r="BL699" s="310"/>
      <c r="BM699" s="310"/>
      <c r="BN699" s="310"/>
      <c r="BO699" s="310"/>
      <c r="BP699" s="310"/>
      <c r="BQ699" s="310"/>
      <c r="BR699" s="310"/>
      <c r="BS699" s="310"/>
      <c r="BT699" s="310"/>
      <c r="BU699" s="310"/>
      <c r="BV699" s="310"/>
      <c r="BW699" s="310"/>
      <c r="BX699" s="310"/>
      <c r="BY699" s="310"/>
      <c r="BZ699" s="310"/>
      <c r="CA699" s="310"/>
      <c r="CB699" s="310"/>
      <c r="CC699" s="310"/>
      <c r="CD699" s="310"/>
      <c r="CE699" s="310"/>
      <c r="CF699" s="310"/>
      <c r="CG699" s="310"/>
      <c r="CH699" s="310"/>
      <c r="CI699" s="310"/>
      <c r="CJ699" s="310"/>
      <c r="CK699" s="310"/>
      <c r="CL699" s="310"/>
      <c r="CM699" s="310"/>
      <c r="CN699" s="310"/>
      <c r="CO699" s="310"/>
      <c r="CP699" s="310"/>
      <c r="CQ699" s="310"/>
      <c r="CR699" s="310"/>
      <c r="CS699" s="310"/>
      <c r="CT699" s="310"/>
      <c r="CU699" s="310"/>
      <c r="CV699" s="310"/>
      <c r="CW699" s="310"/>
      <c r="CX699" s="310"/>
      <c r="CY699" s="310"/>
      <c r="CZ699" s="310"/>
    </row>
    <row r="700" s="314" customFormat="true" ht="25.15" customHeight="true" x14ac:dyDescent="0.2">
      <c r="C700" s="496"/>
      <c r="D700" s="496"/>
      <c r="E700" s="496"/>
      <c r="F700" s="496"/>
      <c r="G700" s="496"/>
      <c r="H700" s="496"/>
      <c r="I700" s="496"/>
      <c r="J700" s="496"/>
      <c r="K700" s="496"/>
      <c r="L700" s="496"/>
      <c r="M700" s="496"/>
      <c r="N700" s="496"/>
      <c r="O700" s="496"/>
      <c r="P700" s="496"/>
      <c r="Q700" s="496"/>
      <c r="W700" s="307"/>
      <c r="X700" s="307"/>
      <c r="Y700" s="307"/>
      <c r="Z700" s="307"/>
      <c r="AA700" s="307"/>
      <c r="AB700" s="307"/>
      <c r="AC700" s="307"/>
      <c r="AD700" s="307"/>
      <c r="AE700" s="307"/>
      <c r="AF700" s="307"/>
      <c r="AG700" s="307"/>
      <c r="AH700" s="307"/>
      <c r="AI700" s="307"/>
      <c r="AJ700" s="307"/>
      <c r="AK700" s="307"/>
      <c r="AL700" s="307"/>
      <c r="AM700" s="307"/>
      <c r="AN700" s="307"/>
      <c r="AO700" s="307"/>
      <c r="AP700" s="307"/>
      <c r="AQ700" s="307"/>
      <c r="AR700" s="307"/>
      <c r="AS700" s="307"/>
      <c r="AT700" s="307"/>
      <c r="AU700" s="307"/>
      <c r="AV700" s="307"/>
      <c r="AW700" s="307"/>
      <c r="AX700" s="307"/>
      <c r="AY700" s="307"/>
      <c r="AZ700" s="307"/>
      <c r="BA700" s="310"/>
      <c r="BB700" s="360"/>
      <c r="BC700" s="310"/>
      <c r="BD700" s="310"/>
      <c r="BE700" s="310"/>
      <c r="BF700" s="310"/>
      <c r="BG700" s="310"/>
      <c r="BH700" s="310"/>
      <c r="BI700" s="310"/>
      <c r="BJ700" s="310"/>
      <c r="BK700" s="310"/>
      <c r="BL700" s="310"/>
      <c r="BM700" s="310"/>
      <c r="BN700" s="310"/>
      <c r="BO700" s="310"/>
      <c r="BP700" s="310"/>
      <c r="BQ700" s="310"/>
      <c r="BR700" s="310"/>
      <c r="BS700" s="310"/>
      <c r="BT700" s="310"/>
      <c r="BU700" s="310"/>
      <c r="BV700" s="310"/>
      <c r="BW700" s="310"/>
      <c r="BX700" s="310"/>
      <c r="BY700" s="310"/>
      <c r="BZ700" s="310"/>
      <c r="CA700" s="310"/>
      <c r="CB700" s="310"/>
      <c r="CC700" s="310"/>
      <c r="CD700" s="310"/>
      <c r="CE700" s="310"/>
      <c r="CF700" s="310"/>
      <c r="CG700" s="310"/>
      <c r="CH700" s="310"/>
      <c r="CI700" s="310"/>
      <c r="CJ700" s="310"/>
      <c r="CK700" s="310"/>
      <c r="CL700" s="310"/>
      <c r="CM700" s="310"/>
      <c r="CN700" s="310"/>
      <c r="CO700" s="310"/>
      <c r="CP700" s="310"/>
      <c r="CQ700" s="310"/>
      <c r="CR700" s="310"/>
      <c r="CS700" s="310"/>
      <c r="CT700" s="310"/>
      <c r="CU700" s="310"/>
      <c r="CV700" s="310"/>
      <c r="CW700" s="310"/>
      <c r="CX700" s="310"/>
      <c r="CY700" s="310"/>
      <c r="CZ700" s="310"/>
    </row>
    <row r="701" ht="25.15" customHeight="true" x14ac:dyDescent="0.2">
      <c r="C701" s="512"/>
      <c r="D701" s="512"/>
      <c r="E701" s="512"/>
      <c r="F701" s="512"/>
      <c r="G701" s="512"/>
      <c r="H701" s="512"/>
      <c r="I701" s="512"/>
      <c r="J701" s="512"/>
      <c r="K701" s="512"/>
      <c r="L701" s="512"/>
      <c r="M701" s="512"/>
      <c r="N701" s="512"/>
      <c r="O701" s="512"/>
      <c r="P701" s="512"/>
      <c r="Q701" s="512"/>
      <c r="BA701" s="310"/>
      <c r="BB701" s="360"/>
      <c r="BC701" s="310"/>
      <c r="BD701" s="310"/>
      <c r="BE701" s="310"/>
      <c r="BF701" s="310"/>
      <c r="BG701" s="310"/>
      <c r="BH701" s="310"/>
      <c r="BI701" s="310"/>
      <c r="BJ701" s="310"/>
      <c r="BK701" s="310"/>
      <c r="BL701" s="310"/>
      <c r="BM701" s="310"/>
      <c r="BN701" s="310"/>
      <c r="BO701" s="310"/>
      <c r="BP701" s="310"/>
      <c r="BQ701" s="310"/>
      <c r="BR701" s="310"/>
      <c r="BS701" s="310"/>
      <c r="BT701" s="310"/>
      <c r="BU701" s="310"/>
      <c r="BV701" s="310"/>
      <c r="BW701" s="310"/>
      <c r="BX701" s="310"/>
      <c r="BY701" s="310"/>
      <c r="BZ701" s="310"/>
      <c r="CA701" s="310"/>
      <c r="CB701" s="310"/>
      <c r="CC701" s="310"/>
      <c r="CD701" s="310"/>
      <c r="CE701" s="310"/>
      <c r="CF701" s="310"/>
      <c r="CG701" s="310"/>
      <c r="CH701" s="310"/>
      <c r="CI701" s="310"/>
      <c r="CJ701" s="310"/>
      <c r="CK701" s="310"/>
      <c r="CL701" s="310"/>
      <c r="CM701" s="310"/>
      <c r="CN701" s="310"/>
      <c r="CO701" s="310"/>
      <c r="CP701" s="310"/>
      <c r="CQ701" s="310"/>
      <c r="CR701" s="310"/>
      <c r="CS701" s="310"/>
      <c r="CT701" s="310"/>
      <c r="CU701" s="310"/>
      <c r="CV701" s="310"/>
      <c r="CW701" s="310"/>
      <c r="CX701" s="310"/>
      <c r="CY701" s="310"/>
      <c r="CZ701" s="310"/>
    </row>
    <row r="702" ht="25.15" customHeight="true" x14ac:dyDescent="0.2">
      <c r="C702" s="512"/>
      <c r="D702" s="512"/>
      <c r="E702" s="512"/>
      <c r="F702" s="512"/>
      <c r="G702" s="512"/>
      <c r="H702" s="512"/>
      <c r="I702" s="512"/>
      <c r="J702" s="512"/>
      <c r="K702" s="512"/>
      <c r="L702" s="512"/>
      <c r="M702" s="512"/>
      <c r="N702" s="512"/>
      <c r="O702" s="512"/>
      <c r="P702" s="512"/>
      <c r="Q702" s="512"/>
      <c r="BA702" s="310"/>
      <c r="BB702" s="360"/>
      <c r="BC702" s="310"/>
      <c r="BD702" s="310"/>
      <c r="BE702" s="310"/>
      <c r="BF702" s="310"/>
      <c r="BG702" s="310"/>
      <c r="BH702" s="310"/>
      <c r="BI702" s="310"/>
      <c r="BJ702" s="310"/>
      <c r="BK702" s="310"/>
      <c r="BL702" s="310"/>
      <c r="BM702" s="310"/>
      <c r="BN702" s="310"/>
      <c r="BO702" s="310"/>
      <c r="BP702" s="310"/>
      <c r="BQ702" s="310"/>
      <c r="BR702" s="310"/>
      <c r="BS702" s="310"/>
      <c r="BT702" s="310"/>
      <c r="BU702" s="310"/>
      <c r="BV702" s="310"/>
      <c r="BW702" s="310"/>
      <c r="BX702" s="310"/>
      <c r="BY702" s="310"/>
      <c r="BZ702" s="310"/>
      <c r="CA702" s="310"/>
      <c r="CB702" s="310"/>
      <c r="CC702" s="310"/>
      <c r="CD702" s="310"/>
      <c r="CE702" s="310"/>
      <c r="CF702" s="310"/>
      <c r="CG702" s="310"/>
      <c r="CH702" s="310"/>
      <c r="CI702" s="310"/>
      <c r="CJ702" s="310"/>
      <c r="CK702" s="310"/>
      <c r="CL702" s="310"/>
      <c r="CM702" s="310"/>
      <c r="CN702" s="310"/>
      <c r="CO702" s="310"/>
      <c r="CP702" s="310"/>
      <c r="CQ702" s="310"/>
      <c r="CR702" s="310"/>
      <c r="CS702" s="310"/>
      <c r="CT702" s="310"/>
      <c r="CU702" s="310"/>
      <c r="CV702" s="310"/>
      <c r="CW702" s="310"/>
      <c r="CX702" s="310"/>
      <c r="CY702" s="310"/>
      <c r="CZ702" s="310"/>
    </row>
    <row r="703" ht="25.15" customHeight="true" x14ac:dyDescent="0.2">
      <c r="C703" s="512"/>
      <c r="D703" s="512"/>
      <c r="E703" s="512"/>
      <c r="F703" s="512"/>
      <c r="G703" s="512"/>
      <c r="H703" s="512"/>
      <c r="I703" s="512"/>
      <c r="J703" s="512"/>
      <c r="K703" s="512"/>
      <c r="L703" s="512"/>
      <c r="M703" s="512"/>
      <c r="N703" s="512"/>
      <c r="O703" s="512"/>
      <c r="P703" s="512"/>
      <c r="Q703" s="512"/>
      <c r="BA703" s="310"/>
      <c r="BB703" s="360"/>
      <c r="BC703" s="310"/>
      <c r="BD703" s="310"/>
      <c r="BE703" s="310"/>
      <c r="BF703" s="310"/>
      <c r="BG703" s="310"/>
      <c r="BH703" s="310"/>
      <c r="BI703" s="310"/>
      <c r="BJ703" s="310"/>
      <c r="BK703" s="310"/>
      <c r="BL703" s="310"/>
      <c r="BM703" s="310"/>
      <c r="BN703" s="310"/>
      <c r="BO703" s="310"/>
      <c r="BP703" s="310"/>
      <c r="BQ703" s="310"/>
      <c r="BR703" s="310"/>
      <c r="BS703" s="310"/>
      <c r="BT703" s="310"/>
      <c r="BU703" s="310"/>
      <c r="BV703" s="310"/>
      <c r="BW703" s="310"/>
      <c r="BX703" s="310"/>
      <c r="BY703" s="310"/>
      <c r="BZ703" s="310"/>
      <c r="CA703" s="310"/>
      <c r="CB703" s="310"/>
      <c r="CC703" s="310"/>
      <c r="CD703" s="310"/>
      <c r="CE703" s="310"/>
      <c r="CF703" s="310"/>
      <c r="CG703" s="310"/>
      <c r="CH703" s="310"/>
      <c r="CI703" s="310"/>
      <c r="CJ703" s="310"/>
      <c r="CK703" s="310"/>
      <c r="CL703" s="310"/>
      <c r="CM703" s="310"/>
      <c r="CN703" s="310"/>
      <c r="CO703" s="310"/>
      <c r="CP703" s="310"/>
      <c r="CQ703" s="310"/>
      <c r="CR703" s="310"/>
      <c r="CS703" s="310"/>
      <c r="CT703" s="310"/>
      <c r="CU703" s="310"/>
      <c r="CV703" s="310"/>
      <c r="CW703" s="310"/>
      <c r="CX703" s="310"/>
      <c r="CY703" s="310"/>
      <c r="CZ703" s="310"/>
    </row>
    <row r="704" ht="25.15" customHeight="true" x14ac:dyDescent="0.2">
      <c r="C704" s="512"/>
      <c r="D704" s="512"/>
      <c r="E704" s="512"/>
      <c r="F704" s="512"/>
      <c r="G704" s="512"/>
      <c r="H704" s="512"/>
      <c r="I704" s="512"/>
      <c r="J704" s="512"/>
      <c r="K704" s="512"/>
      <c r="L704" s="512"/>
      <c r="M704" s="512"/>
      <c r="N704" s="512"/>
      <c r="O704" s="512"/>
      <c r="P704" s="512"/>
      <c r="Q704" s="512"/>
      <c r="BA704" s="310"/>
      <c r="BB704" s="360"/>
      <c r="BC704" s="310"/>
      <c r="BD704" s="310"/>
      <c r="BE704" s="310"/>
      <c r="BF704" s="310"/>
      <c r="BG704" s="310"/>
      <c r="BH704" s="310"/>
      <c r="BI704" s="310"/>
      <c r="BJ704" s="310"/>
      <c r="BK704" s="310"/>
      <c r="BL704" s="310"/>
      <c r="BM704" s="310"/>
      <c r="BN704" s="310"/>
      <c r="BO704" s="310"/>
      <c r="BP704" s="310"/>
      <c r="BQ704" s="310"/>
      <c r="BR704" s="310"/>
      <c r="BS704" s="310"/>
      <c r="BT704" s="310"/>
      <c r="BU704" s="310"/>
      <c r="BV704" s="310"/>
      <c r="BW704" s="310"/>
      <c r="BX704" s="310"/>
      <c r="BY704" s="310"/>
      <c r="BZ704" s="310"/>
      <c r="CA704" s="310"/>
      <c r="CB704" s="310"/>
      <c r="CC704" s="310"/>
      <c r="CD704" s="310"/>
      <c r="CE704" s="310"/>
      <c r="CF704" s="310"/>
      <c r="CG704" s="310"/>
      <c r="CH704" s="310"/>
      <c r="CI704" s="310"/>
      <c r="CJ704" s="310"/>
      <c r="CK704" s="310"/>
      <c r="CL704" s="310"/>
      <c r="CM704" s="310"/>
      <c r="CN704" s="310"/>
      <c r="CO704" s="310"/>
      <c r="CP704" s="310"/>
      <c r="CQ704" s="310"/>
      <c r="CR704" s="310"/>
      <c r="CS704" s="310"/>
      <c r="CT704" s="310"/>
      <c r="CU704" s="310"/>
      <c r="CV704" s="310"/>
      <c r="CW704" s="310"/>
      <c r="CX704" s="310"/>
      <c r="CY704" s="310"/>
      <c r="CZ704" s="310"/>
    </row>
    <row r="705" ht="25.15" customHeight="true" x14ac:dyDescent="0.2">
      <c r="C705" s="512"/>
      <c r="D705" s="512"/>
      <c r="E705" s="512"/>
      <c r="F705" s="512"/>
      <c r="G705" s="512"/>
      <c r="H705" s="512"/>
      <c r="I705" s="512"/>
      <c r="J705" s="512"/>
      <c r="K705" s="512"/>
      <c r="L705" s="512"/>
      <c r="M705" s="512"/>
      <c r="N705" s="512"/>
      <c r="O705" s="512"/>
      <c r="P705" s="512"/>
      <c r="Q705" s="512"/>
      <c r="BA705" s="310"/>
      <c r="BB705" s="360"/>
      <c r="BC705" s="310"/>
      <c r="BD705" s="310"/>
      <c r="BE705" s="310"/>
      <c r="BF705" s="310"/>
      <c r="BG705" s="310"/>
      <c r="BH705" s="310"/>
      <c r="BI705" s="310"/>
      <c r="BJ705" s="310"/>
      <c r="BK705" s="310"/>
      <c r="BL705" s="310"/>
      <c r="BM705" s="310"/>
      <c r="BN705" s="310"/>
      <c r="BO705" s="310"/>
      <c r="BP705" s="310"/>
      <c r="BQ705" s="310"/>
      <c r="BR705" s="310"/>
      <c r="BS705" s="310"/>
      <c r="BT705" s="310"/>
      <c r="BU705" s="310"/>
      <c r="BV705" s="310"/>
      <c r="BW705" s="310"/>
      <c r="BX705" s="310"/>
      <c r="BY705" s="310"/>
      <c r="BZ705" s="310"/>
      <c r="CA705" s="310"/>
      <c r="CB705" s="310"/>
      <c r="CC705" s="310"/>
      <c r="CD705" s="310"/>
      <c r="CE705" s="310"/>
      <c r="CF705" s="310"/>
      <c r="CG705" s="310"/>
      <c r="CH705" s="310"/>
      <c r="CI705" s="310"/>
      <c r="CJ705" s="310"/>
      <c r="CK705" s="310"/>
      <c r="CL705" s="310"/>
      <c r="CM705" s="310"/>
      <c r="CN705" s="310"/>
      <c r="CO705" s="310"/>
      <c r="CP705" s="310"/>
      <c r="CQ705" s="310"/>
      <c r="CR705" s="310"/>
      <c r="CS705" s="310"/>
      <c r="CT705" s="310"/>
      <c r="CU705" s="310"/>
      <c r="CV705" s="310"/>
      <c r="CW705" s="310"/>
      <c r="CX705" s="310"/>
      <c r="CY705" s="310"/>
      <c r="CZ705" s="310"/>
    </row>
    <row r="706" ht="25.15" customHeight="true" x14ac:dyDescent="0.2">
      <c r="C706" s="512"/>
      <c r="D706" s="512"/>
      <c r="E706" s="512"/>
      <c r="F706" s="512"/>
      <c r="G706" s="512"/>
      <c r="H706" s="512"/>
      <c r="I706" s="512"/>
      <c r="J706" s="512"/>
      <c r="K706" s="512"/>
      <c r="L706" s="512"/>
      <c r="M706" s="512"/>
      <c r="N706" s="512"/>
      <c r="O706" s="512"/>
      <c r="P706" s="512"/>
      <c r="Q706" s="512"/>
      <c r="BA706" s="310"/>
      <c r="BB706" s="360"/>
      <c r="BC706" s="310"/>
      <c r="BD706" s="310"/>
      <c r="BE706" s="310"/>
      <c r="BF706" s="310"/>
      <c r="BG706" s="310"/>
      <c r="BH706" s="310"/>
      <c r="BI706" s="310"/>
      <c r="BJ706" s="310"/>
      <c r="BK706" s="310"/>
      <c r="BL706" s="310"/>
      <c r="BM706" s="310"/>
      <c r="BN706" s="310"/>
      <c r="BO706" s="310"/>
      <c r="BP706" s="310"/>
      <c r="BQ706" s="310"/>
      <c r="BR706" s="310"/>
      <c r="BS706" s="310"/>
      <c r="BT706" s="310"/>
      <c r="BU706" s="310"/>
      <c r="BV706" s="310"/>
      <c r="BW706" s="310"/>
      <c r="BX706" s="310"/>
      <c r="BY706" s="310"/>
      <c r="BZ706" s="310"/>
      <c r="CA706" s="310"/>
      <c r="CB706" s="310"/>
      <c r="CC706" s="310"/>
      <c r="CD706" s="310"/>
      <c r="CE706" s="310"/>
      <c r="CF706" s="310"/>
      <c r="CG706" s="310"/>
      <c r="CH706" s="310"/>
      <c r="CI706" s="310"/>
      <c r="CJ706" s="310"/>
      <c r="CK706" s="310"/>
      <c r="CL706" s="310"/>
      <c r="CM706" s="310"/>
      <c r="CN706" s="310"/>
      <c r="CO706" s="310"/>
      <c r="CP706" s="310"/>
      <c r="CQ706" s="310"/>
      <c r="CR706" s="310"/>
      <c r="CS706" s="310"/>
      <c r="CT706" s="310"/>
      <c r="CU706" s="310"/>
      <c r="CV706" s="310"/>
      <c r="CW706" s="310"/>
      <c r="CX706" s="310"/>
      <c r="CY706" s="310"/>
      <c r="CZ706" s="310"/>
    </row>
    <row r="707" ht="25.15" customHeight="true" x14ac:dyDescent="0.2">
      <c r="C707" s="512"/>
      <c r="D707" s="512"/>
      <c r="E707" s="512"/>
      <c r="F707" s="512"/>
      <c r="G707" s="512"/>
      <c r="H707" s="512"/>
      <c r="I707" s="512"/>
      <c r="J707" s="512"/>
      <c r="K707" s="512"/>
      <c r="L707" s="512"/>
      <c r="M707" s="512"/>
      <c r="N707" s="512"/>
      <c r="O707" s="512"/>
      <c r="P707" s="512"/>
      <c r="Q707" s="512"/>
      <c r="BA707" s="310"/>
      <c r="BB707" s="360"/>
      <c r="BC707" s="310"/>
      <c r="BD707" s="310"/>
      <c r="BE707" s="310"/>
      <c r="BF707" s="310"/>
      <c r="BG707" s="310"/>
      <c r="BH707" s="310"/>
      <c r="BI707" s="310"/>
      <c r="BJ707" s="310"/>
      <c r="BK707" s="310"/>
      <c r="BL707" s="310"/>
      <c r="BM707" s="310"/>
      <c r="BN707" s="310"/>
      <c r="BO707" s="310"/>
      <c r="BP707" s="310"/>
      <c r="BQ707" s="310"/>
      <c r="BR707" s="310"/>
      <c r="BS707" s="310"/>
      <c r="BT707" s="310"/>
      <c r="BU707" s="310"/>
      <c r="BV707" s="310"/>
      <c r="BW707" s="310"/>
      <c r="BX707" s="310"/>
      <c r="BY707" s="310"/>
      <c r="BZ707" s="310"/>
      <c r="CA707" s="310"/>
      <c r="CB707" s="310"/>
      <c r="CC707" s="310"/>
      <c r="CD707" s="310"/>
      <c r="CE707" s="310"/>
      <c r="CF707" s="310"/>
      <c r="CG707" s="310"/>
      <c r="CH707" s="310"/>
      <c r="CI707" s="310"/>
      <c r="CJ707" s="310"/>
      <c r="CK707" s="310"/>
      <c r="CL707" s="310"/>
      <c r="CM707" s="310"/>
      <c r="CN707" s="310"/>
      <c r="CO707" s="310"/>
      <c r="CP707" s="310"/>
      <c r="CQ707" s="310"/>
      <c r="CR707" s="310"/>
      <c r="CS707" s="310"/>
      <c r="CT707" s="310"/>
      <c r="CU707" s="310"/>
      <c r="CV707" s="310"/>
      <c r="CW707" s="310"/>
      <c r="CX707" s="310"/>
      <c r="CY707" s="310"/>
      <c r="CZ707" s="310"/>
    </row>
    <row r="708" ht="25.15" customHeight="true" x14ac:dyDescent="0.2">
      <c r="C708" s="512"/>
      <c r="D708" s="512"/>
      <c r="E708" s="512"/>
      <c r="F708" s="512"/>
      <c r="G708" s="512"/>
      <c r="H708" s="512"/>
      <c r="I708" s="512"/>
      <c r="J708" s="512"/>
      <c r="K708" s="512"/>
      <c r="L708" s="512"/>
      <c r="M708" s="512"/>
      <c r="N708" s="512"/>
      <c r="O708" s="512"/>
      <c r="P708" s="512"/>
      <c r="Q708" s="512"/>
      <c r="BA708" s="310"/>
      <c r="BB708" s="360"/>
      <c r="BC708" s="310"/>
      <c r="BD708" s="310"/>
      <c r="BE708" s="310"/>
      <c r="BF708" s="310"/>
      <c r="BG708" s="310"/>
      <c r="BH708" s="310"/>
      <c r="BI708" s="310"/>
      <c r="BJ708" s="310"/>
      <c r="BK708" s="310"/>
      <c r="BL708" s="310"/>
      <c r="BM708" s="310"/>
      <c r="BN708" s="310"/>
      <c r="BO708" s="310"/>
      <c r="BP708" s="310"/>
      <c r="BQ708" s="310"/>
      <c r="BR708" s="310"/>
      <c r="BS708" s="310"/>
      <c r="BT708" s="310"/>
      <c r="BU708" s="310"/>
      <c r="BV708" s="310"/>
      <c r="BW708" s="310"/>
      <c r="BX708" s="310"/>
      <c r="BY708" s="310"/>
      <c r="BZ708" s="310"/>
      <c r="CA708" s="310"/>
      <c r="CB708" s="310"/>
      <c r="CC708" s="310"/>
      <c r="CD708" s="310"/>
      <c r="CE708" s="310"/>
      <c r="CF708" s="310"/>
      <c r="CG708" s="310"/>
      <c r="CH708" s="310"/>
      <c r="CI708" s="310"/>
      <c r="CJ708" s="310"/>
      <c r="CK708" s="310"/>
      <c r="CL708" s="310"/>
      <c r="CM708" s="310"/>
      <c r="CN708" s="310"/>
      <c r="CO708" s="310"/>
      <c r="CP708" s="310"/>
      <c r="CQ708" s="310"/>
      <c r="CR708" s="310"/>
      <c r="CS708" s="310"/>
      <c r="CT708" s="310"/>
      <c r="CU708" s="310"/>
      <c r="CV708" s="310"/>
      <c r="CW708" s="310"/>
      <c r="CX708" s="310"/>
      <c r="CY708" s="310"/>
      <c r="CZ708" s="310"/>
    </row>
    <row r="709" ht="25.15" customHeight="true" x14ac:dyDescent="0.2">
      <c r="C709" s="512"/>
      <c r="D709" s="512"/>
      <c r="E709" s="512"/>
      <c r="F709" s="512"/>
      <c r="G709" s="512"/>
      <c r="H709" s="512"/>
      <c r="I709" s="512"/>
      <c r="J709" s="512"/>
      <c r="K709" s="512"/>
      <c r="L709" s="512"/>
      <c r="M709" s="512"/>
      <c r="N709" s="512"/>
      <c r="O709" s="512"/>
      <c r="P709" s="512"/>
      <c r="Q709" s="512"/>
      <c r="BA709" s="310"/>
      <c r="BB709" s="360"/>
      <c r="BC709" s="310"/>
      <c r="BD709" s="310"/>
      <c r="BE709" s="310"/>
      <c r="BF709" s="310"/>
      <c r="BG709" s="310"/>
      <c r="BH709" s="310"/>
      <c r="BI709" s="310"/>
      <c r="BJ709" s="310"/>
      <c r="BK709" s="310"/>
      <c r="BL709" s="310"/>
      <c r="BM709" s="310"/>
      <c r="BN709" s="310"/>
      <c r="BO709" s="310"/>
      <c r="BP709" s="310"/>
      <c r="BQ709" s="310"/>
      <c r="BR709" s="310"/>
      <c r="BS709" s="310"/>
      <c r="BT709" s="310"/>
      <c r="BU709" s="310"/>
      <c r="BV709" s="310"/>
      <c r="BW709" s="310"/>
      <c r="BX709" s="310"/>
      <c r="BY709" s="310"/>
      <c r="BZ709" s="310"/>
      <c r="CA709" s="310"/>
      <c r="CB709" s="310"/>
      <c r="CC709" s="310"/>
      <c r="CD709" s="310"/>
      <c r="CE709" s="310"/>
      <c r="CF709" s="310"/>
      <c r="CG709" s="310"/>
      <c r="CH709" s="310"/>
      <c r="CI709" s="310"/>
      <c r="CJ709" s="310"/>
      <c r="CK709" s="310"/>
      <c r="CL709" s="310"/>
      <c r="CM709" s="310"/>
      <c r="CN709" s="310"/>
      <c r="CO709" s="310"/>
      <c r="CP709" s="310"/>
      <c r="CQ709" s="310"/>
      <c r="CR709" s="310"/>
      <c r="CS709" s="310"/>
      <c r="CT709" s="310"/>
      <c r="CU709" s="310"/>
      <c r="CV709" s="310"/>
      <c r="CW709" s="310"/>
      <c r="CX709" s="310"/>
      <c r="CY709" s="310"/>
      <c r="CZ709" s="310"/>
    </row>
    <row r="710" ht="25.15" customHeight="true" x14ac:dyDescent="0.2">
      <c r="C710" s="512"/>
      <c r="D710" s="512"/>
      <c r="E710" s="512"/>
      <c r="F710" s="512"/>
      <c r="G710" s="512"/>
      <c r="H710" s="512"/>
      <c r="I710" s="512"/>
      <c r="J710" s="512"/>
      <c r="K710" s="512"/>
      <c r="L710" s="512"/>
      <c r="M710" s="512"/>
      <c r="N710" s="512"/>
      <c r="O710" s="512"/>
      <c r="P710" s="512"/>
      <c r="Q710" s="512"/>
      <c r="BA710" s="310"/>
      <c r="BB710" s="360"/>
      <c r="BC710" s="310"/>
      <c r="BD710" s="310"/>
      <c r="BE710" s="310"/>
      <c r="BF710" s="310"/>
      <c r="BG710" s="310"/>
      <c r="BH710" s="310"/>
      <c r="BI710" s="310"/>
      <c r="BJ710" s="310"/>
      <c r="BK710" s="310"/>
      <c r="BL710" s="310"/>
      <c r="BM710" s="310"/>
      <c r="BN710" s="310"/>
      <c r="BO710" s="310"/>
      <c r="BP710" s="310"/>
      <c r="BQ710" s="310"/>
      <c r="BR710" s="310"/>
      <c r="BS710" s="310"/>
      <c r="BT710" s="310"/>
      <c r="BU710" s="310"/>
      <c r="BV710" s="310"/>
      <c r="BW710" s="310"/>
      <c r="BX710" s="310"/>
      <c r="BY710" s="310"/>
      <c r="BZ710" s="310"/>
      <c r="CA710" s="310"/>
      <c r="CB710" s="310"/>
      <c r="CC710" s="310"/>
      <c r="CD710" s="310"/>
      <c r="CE710" s="310"/>
      <c r="CF710" s="310"/>
      <c r="CG710" s="310"/>
      <c r="CH710" s="310"/>
      <c r="CI710" s="310"/>
      <c r="CJ710" s="310"/>
      <c r="CK710" s="310"/>
      <c r="CL710" s="310"/>
      <c r="CM710" s="310"/>
      <c r="CN710" s="310"/>
      <c r="CO710" s="310"/>
      <c r="CP710" s="310"/>
      <c r="CQ710" s="310"/>
      <c r="CR710" s="310"/>
      <c r="CS710" s="310"/>
      <c r="CT710" s="310"/>
      <c r="CU710" s="310"/>
      <c r="CV710" s="310"/>
      <c r="CW710" s="310"/>
      <c r="CX710" s="310"/>
      <c r="CY710" s="310"/>
      <c r="CZ710" s="310"/>
    </row>
    <row r="711" ht="25.15" customHeight="true" x14ac:dyDescent="0.2">
      <c r="C711" s="512"/>
      <c r="D711" s="512"/>
      <c r="E711" s="512"/>
      <c r="F711" s="512"/>
      <c r="G711" s="512"/>
      <c r="H711" s="512"/>
      <c r="I711" s="512"/>
      <c r="J711" s="512"/>
      <c r="K711" s="512"/>
      <c r="L711" s="512"/>
      <c r="M711" s="512"/>
      <c r="N711" s="512"/>
      <c r="O711" s="512"/>
      <c r="P711" s="512"/>
      <c r="Q711" s="512"/>
      <c r="BA711" s="310"/>
      <c r="BB711" s="360"/>
      <c r="BC711" s="310"/>
      <c r="BD711" s="310"/>
      <c r="BE711" s="310"/>
      <c r="BF711" s="310"/>
      <c r="BG711" s="310"/>
      <c r="BH711" s="310"/>
      <c r="BI711" s="310"/>
      <c r="BJ711" s="310"/>
      <c r="BK711" s="310"/>
      <c r="BL711" s="310"/>
      <c r="BM711" s="310"/>
      <c r="BN711" s="310"/>
      <c r="BO711" s="310"/>
      <c r="BP711" s="310"/>
      <c r="BQ711" s="310"/>
      <c r="BR711" s="310"/>
      <c r="BS711" s="310"/>
      <c r="BT711" s="310"/>
      <c r="BU711" s="310"/>
      <c r="BV711" s="310"/>
      <c r="BW711" s="310"/>
      <c r="BX711" s="310"/>
      <c r="BY711" s="310"/>
      <c r="BZ711" s="310"/>
      <c r="CA711" s="310"/>
      <c r="CB711" s="310"/>
      <c r="CC711" s="310"/>
      <c r="CD711" s="310"/>
      <c r="CE711" s="310"/>
      <c r="CF711" s="310"/>
      <c r="CG711" s="310"/>
      <c r="CH711" s="310"/>
      <c r="CI711" s="310"/>
      <c r="CJ711" s="310"/>
      <c r="CK711" s="310"/>
      <c r="CL711" s="310"/>
      <c r="CM711" s="310"/>
      <c r="CN711" s="310"/>
      <c r="CO711" s="310"/>
      <c r="CP711" s="310"/>
      <c r="CQ711" s="310"/>
      <c r="CR711" s="310"/>
      <c r="CS711" s="310"/>
      <c r="CT711" s="310"/>
      <c r="CU711" s="310"/>
      <c r="CV711" s="310"/>
      <c r="CW711" s="310"/>
      <c r="CX711" s="310"/>
      <c r="CY711" s="310"/>
      <c r="CZ711" s="310"/>
    </row>
    <row r="712" ht="25.15" customHeight="true" x14ac:dyDescent="0.2">
      <c r="C712" s="512"/>
      <c r="D712" s="512"/>
      <c r="E712" s="512"/>
      <c r="F712" s="512"/>
      <c r="G712" s="512"/>
      <c r="H712" s="512"/>
      <c r="I712" s="512"/>
      <c r="J712" s="512"/>
      <c r="K712" s="512"/>
      <c r="L712" s="512"/>
      <c r="M712" s="512"/>
      <c r="N712" s="512"/>
      <c r="O712" s="512"/>
      <c r="P712" s="512"/>
      <c r="Q712" s="512"/>
      <c r="BA712" s="310"/>
      <c r="BB712" s="360"/>
      <c r="BC712" s="310"/>
      <c r="BD712" s="310"/>
      <c r="BE712" s="310"/>
      <c r="BF712" s="310"/>
      <c r="BG712" s="310"/>
      <c r="BH712" s="310"/>
      <c r="BI712" s="310"/>
      <c r="BJ712" s="310"/>
      <c r="BK712" s="310"/>
      <c r="BL712" s="310"/>
      <c r="BM712" s="310"/>
      <c r="BN712" s="310"/>
      <c r="BO712" s="310"/>
      <c r="BP712" s="310"/>
      <c r="BQ712" s="310"/>
      <c r="BR712" s="310"/>
      <c r="BS712" s="310"/>
      <c r="BT712" s="310"/>
      <c r="BU712" s="310"/>
      <c r="BV712" s="310"/>
      <c r="BW712" s="310"/>
      <c r="BX712" s="310"/>
      <c r="BY712" s="310"/>
      <c r="BZ712" s="310"/>
      <c r="CA712" s="310"/>
      <c r="CB712" s="310"/>
      <c r="CC712" s="310"/>
      <c r="CD712" s="310"/>
      <c r="CE712" s="310"/>
      <c r="CF712" s="310"/>
      <c r="CG712" s="310"/>
      <c r="CH712" s="310"/>
      <c r="CI712" s="310"/>
      <c r="CJ712" s="310"/>
      <c r="CK712" s="310"/>
      <c r="CL712" s="310"/>
      <c r="CM712" s="310"/>
      <c r="CN712" s="310"/>
      <c r="CO712" s="310"/>
      <c r="CP712" s="310"/>
      <c r="CQ712" s="310"/>
      <c r="CR712" s="310"/>
      <c r="CS712" s="310"/>
      <c r="CT712" s="310"/>
      <c r="CU712" s="310"/>
      <c r="CV712" s="310"/>
      <c r="CW712" s="310"/>
      <c r="CX712" s="310"/>
      <c r="CY712" s="310"/>
      <c r="CZ712" s="310"/>
    </row>
    <row r="713" ht="25.15" customHeight="true" x14ac:dyDescent="0.2">
      <c r="C713" s="512"/>
      <c r="D713" s="512"/>
      <c r="E713" s="512"/>
      <c r="F713" s="512"/>
      <c r="G713" s="512"/>
      <c r="H713" s="512"/>
      <c r="I713" s="512"/>
      <c r="J713" s="512"/>
      <c r="K713" s="512"/>
      <c r="L713" s="512"/>
      <c r="M713" s="512"/>
      <c r="N713" s="512"/>
      <c r="O713" s="512"/>
      <c r="P713" s="512"/>
      <c r="Q713" s="512"/>
      <c r="BA713" s="310"/>
      <c r="BB713" s="360"/>
      <c r="BC713" s="310"/>
      <c r="BD713" s="310"/>
      <c r="BE713" s="310"/>
      <c r="BF713" s="310"/>
      <c r="BG713" s="310"/>
      <c r="BH713" s="310"/>
      <c r="BI713" s="310"/>
      <c r="BJ713" s="310"/>
      <c r="BK713" s="310"/>
      <c r="BL713" s="310"/>
      <c r="BM713" s="310"/>
      <c r="BN713" s="310"/>
      <c r="BO713" s="310"/>
      <c r="BP713" s="310"/>
      <c r="BQ713" s="310"/>
      <c r="BR713" s="310"/>
      <c r="BS713" s="310"/>
      <c r="BT713" s="310"/>
      <c r="BU713" s="310"/>
      <c r="BV713" s="310"/>
      <c r="BW713" s="310"/>
      <c r="BX713" s="310"/>
      <c r="BY713" s="310"/>
      <c r="BZ713" s="310"/>
      <c r="CA713" s="310"/>
      <c r="CB713" s="310"/>
      <c r="CC713" s="310"/>
      <c r="CD713" s="310"/>
      <c r="CE713" s="310"/>
      <c r="CF713" s="310"/>
      <c r="CG713" s="310"/>
      <c r="CH713" s="310"/>
      <c r="CI713" s="310"/>
      <c r="CJ713" s="310"/>
      <c r="CK713" s="310"/>
      <c r="CL713" s="310"/>
      <c r="CM713" s="310"/>
      <c r="CN713" s="310"/>
      <c r="CO713" s="310"/>
      <c r="CP713" s="310"/>
      <c r="CQ713" s="310"/>
      <c r="CR713" s="310"/>
      <c r="CS713" s="310"/>
      <c r="CT713" s="310"/>
      <c r="CU713" s="310"/>
      <c r="CV713" s="310"/>
      <c r="CW713" s="310"/>
      <c r="CX713" s="310"/>
      <c r="CY713" s="310"/>
      <c r="CZ713" s="310"/>
    </row>
    <row r="714" ht="25.15" customHeight="true" x14ac:dyDescent="0.2">
      <c r="C714" s="512"/>
      <c r="D714" s="512"/>
      <c r="E714" s="512"/>
      <c r="F714" s="512"/>
      <c r="G714" s="512"/>
      <c r="H714" s="512"/>
      <c r="I714" s="512"/>
      <c r="J714" s="512"/>
      <c r="K714" s="512"/>
      <c r="L714" s="512"/>
      <c r="M714" s="512"/>
      <c r="N714" s="512"/>
      <c r="O714" s="512"/>
      <c r="P714" s="512"/>
      <c r="Q714" s="512"/>
      <c r="BA714" s="310"/>
      <c r="BB714" s="360"/>
      <c r="BC714" s="310"/>
      <c r="BD714" s="310"/>
      <c r="BE714" s="310"/>
      <c r="BF714" s="310"/>
      <c r="BG714" s="310"/>
      <c r="BH714" s="310"/>
      <c r="BI714" s="310"/>
      <c r="BJ714" s="310"/>
      <c r="BK714" s="310"/>
      <c r="BL714" s="310"/>
      <c r="BM714" s="310"/>
      <c r="BN714" s="310"/>
      <c r="BO714" s="310"/>
      <c r="BP714" s="310"/>
      <c r="BQ714" s="310"/>
      <c r="BR714" s="310"/>
      <c r="BS714" s="310"/>
      <c r="BT714" s="310"/>
      <c r="BU714" s="310"/>
      <c r="BV714" s="310"/>
      <c r="BW714" s="310"/>
      <c r="BX714" s="310"/>
      <c r="BY714" s="310"/>
      <c r="BZ714" s="310"/>
      <c r="CA714" s="310"/>
      <c r="CB714" s="310"/>
      <c r="CC714" s="310"/>
      <c r="CD714" s="310"/>
      <c r="CE714" s="310"/>
      <c r="CF714" s="310"/>
      <c r="CG714" s="310"/>
      <c r="CH714" s="310"/>
      <c r="CI714" s="310"/>
      <c r="CJ714" s="310"/>
      <c r="CK714" s="310"/>
      <c r="CL714" s="310"/>
      <c r="CM714" s="310"/>
      <c r="CN714" s="310"/>
      <c r="CO714" s="310"/>
      <c r="CP714" s="310"/>
      <c r="CQ714" s="310"/>
      <c r="CR714" s="310"/>
      <c r="CS714" s="310"/>
      <c r="CT714" s="310"/>
      <c r="CU714" s="310"/>
      <c r="CV714" s="310"/>
      <c r="CW714" s="310"/>
      <c r="CX714" s="310"/>
      <c r="CY714" s="310"/>
      <c r="CZ714" s="310"/>
    </row>
    <row r="715" ht="25.15" customHeight="true" x14ac:dyDescent="0.2">
      <c r="C715" s="512"/>
      <c r="D715" s="512"/>
      <c r="E715" s="512"/>
      <c r="F715" s="512"/>
      <c r="G715" s="512"/>
      <c r="H715" s="512"/>
      <c r="I715" s="512"/>
      <c r="J715" s="512"/>
      <c r="K715" s="512"/>
      <c r="L715" s="512"/>
      <c r="M715" s="512"/>
      <c r="N715" s="512"/>
      <c r="O715" s="512"/>
      <c r="P715" s="512"/>
      <c r="Q715" s="512"/>
      <c r="BA715" s="310"/>
      <c r="BB715" s="360"/>
      <c r="BC715" s="310"/>
      <c r="BD715" s="310"/>
      <c r="BE715" s="310"/>
      <c r="BF715" s="310"/>
      <c r="BG715" s="310"/>
      <c r="BH715" s="310"/>
      <c r="BI715" s="310"/>
      <c r="BJ715" s="310"/>
      <c r="BK715" s="310"/>
      <c r="BL715" s="310"/>
      <c r="BM715" s="310"/>
      <c r="BN715" s="310"/>
      <c r="BO715" s="310"/>
      <c r="BP715" s="310"/>
      <c r="BQ715" s="310"/>
      <c r="BR715" s="310"/>
      <c r="BS715" s="310"/>
      <c r="BT715" s="310"/>
      <c r="BU715" s="310"/>
      <c r="BV715" s="310"/>
      <c r="BW715" s="310"/>
      <c r="BX715" s="310"/>
      <c r="BY715" s="310"/>
      <c r="BZ715" s="310"/>
      <c r="CA715" s="310"/>
      <c r="CB715" s="310"/>
      <c r="CC715" s="310"/>
      <c r="CD715" s="310"/>
      <c r="CE715" s="310"/>
      <c r="CF715" s="310"/>
      <c r="CG715" s="310"/>
      <c r="CH715" s="310"/>
      <c r="CI715" s="310"/>
      <c r="CJ715" s="310"/>
      <c r="CK715" s="310"/>
      <c r="CL715" s="310"/>
      <c r="CM715" s="310"/>
      <c r="CN715" s="310"/>
      <c r="CO715" s="310"/>
      <c r="CP715" s="310"/>
      <c r="CQ715" s="310"/>
      <c r="CR715" s="310"/>
      <c r="CS715" s="310"/>
      <c r="CT715" s="310"/>
      <c r="CU715" s="310"/>
      <c r="CV715" s="310"/>
      <c r="CW715" s="310"/>
      <c r="CX715" s="310"/>
      <c r="CY715" s="310"/>
      <c r="CZ715" s="310"/>
    </row>
    <row r="716" ht="25.15" customHeight="true" x14ac:dyDescent="0.2">
      <c r="C716" s="512"/>
      <c r="D716" s="512"/>
      <c r="E716" s="512"/>
      <c r="F716" s="512"/>
      <c r="G716" s="512"/>
      <c r="H716" s="512"/>
      <c r="I716" s="512"/>
      <c r="J716" s="512"/>
      <c r="K716" s="512"/>
      <c r="L716" s="512"/>
      <c r="M716" s="512"/>
      <c r="N716" s="512"/>
      <c r="O716" s="512"/>
      <c r="P716" s="512"/>
      <c r="Q716" s="512"/>
      <c r="BA716" s="310"/>
      <c r="BB716" s="360"/>
      <c r="BC716" s="310"/>
      <c r="BD716" s="310"/>
      <c r="BE716" s="310"/>
      <c r="BF716" s="310"/>
      <c r="BG716" s="310"/>
      <c r="BH716" s="310"/>
      <c r="BI716" s="310"/>
      <c r="BJ716" s="310"/>
      <c r="BK716" s="310"/>
      <c r="BL716" s="310"/>
      <c r="BM716" s="310"/>
      <c r="BN716" s="310"/>
      <c r="BO716" s="310"/>
      <c r="BP716" s="310"/>
      <c r="BQ716" s="310"/>
      <c r="BR716" s="310"/>
      <c r="BS716" s="310"/>
      <c r="BT716" s="310"/>
      <c r="BU716" s="310"/>
      <c r="BV716" s="310"/>
      <c r="BW716" s="310"/>
      <c r="BX716" s="310"/>
      <c r="BY716" s="310"/>
      <c r="BZ716" s="310"/>
      <c r="CA716" s="310"/>
      <c r="CB716" s="310"/>
      <c r="CC716" s="310"/>
      <c r="CD716" s="310"/>
      <c r="CE716" s="310"/>
      <c r="CF716" s="310"/>
      <c r="CG716" s="310"/>
      <c r="CH716" s="310"/>
      <c r="CI716" s="310"/>
      <c r="CJ716" s="310"/>
      <c r="CK716" s="310"/>
      <c r="CL716" s="310"/>
      <c r="CM716" s="310"/>
      <c r="CN716" s="310"/>
      <c r="CO716" s="310"/>
      <c r="CP716" s="310"/>
      <c r="CQ716" s="310"/>
      <c r="CR716" s="310"/>
      <c r="CS716" s="310"/>
      <c r="CT716" s="310"/>
      <c r="CU716" s="310"/>
      <c r="CV716" s="310"/>
      <c r="CW716" s="310"/>
      <c r="CX716" s="310"/>
      <c r="CY716" s="310"/>
      <c r="CZ716" s="310"/>
    </row>
    <row r="717" ht="25.15" customHeight="true" x14ac:dyDescent="0.2">
      <c r="C717" s="512"/>
      <c r="D717" s="512"/>
      <c r="E717" s="512"/>
      <c r="F717" s="512"/>
      <c r="G717" s="512"/>
      <c r="H717" s="512"/>
      <c r="I717" s="512"/>
      <c r="J717" s="512"/>
      <c r="K717" s="512"/>
      <c r="L717" s="512"/>
      <c r="M717" s="512"/>
      <c r="N717" s="512"/>
      <c r="O717" s="512"/>
      <c r="P717" s="512"/>
      <c r="Q717" s="512"/>
      <c r="BA717" s="310"/>
      <c r="BB717" s="360"/>
      <c r="BC717" s="310"/>
      <c r="BD717" s="310"/>
      <c r="BE717" s="310"/>
      <c r="BF717" s="310"/>
      <c r="BG717" s="310"/>
      <c r="BH717" s="310"/>
      <c r="BI717" s="310"/>
      <c r="BJ717" s="310"/>
      <c r="BK717" s="310"/>
      <c r="BL717" s="310"/>
      <c r="BM717" s="310"/>
      <c r="BN717" s="310"/>
      <c r="BO717" s="310"/>
      <c r="BP717" s="310"/>
      <c r="BQ717" s="310"/>
      <c r="BR717" s="310"/>
      <c r="BS717" s="310"/>
      <c r="BT717" s="310"/>
      <c r="BU717" s="310"/>
      <c r="BV717" s="310"/>
      <c r="BW717" s="310"/>
      <c r="BX717" s="310"/>
      <c r="BY717" s="310"/>
      <c r="BZ717" s="310"/>
      <c r="CA717" s="310"/>
      <c r="CB717" s="310"/>
      <c r="CC717" s="310"/>
      <c r="CD717" s="310"/>
      <c r="CE717" s="310"/>
      <c r="CF717" s="310"/>
      <c r="CG717" s="310"/>
      <c r="CH717" s="310"/>
      <c r="CI717" s="310"/>
      <c r="CJ717" s="310"/>
      <c r="CK717" s="310"/>
      <c r="CL717" s="310"/>
      <c r="CM717" s="310"/>
      <c r="CN717" s="310"/>
      <c r="CO717" s="310"/>
      <c r="CP717" s="310"/>
      <c r="CQ717" s="310"/>
      <c r="CR717" s="310"/>
      <c r="CS717" s="310"/>
      <c r="CT717" s="310"/>
      <c r="CU717" s="310"/>
      <c r="CV717" s="310"/>
      <c r="CW717" s="310"/>
      <c r="CX717" s="310"/>
      <c r="CY717" s="310"/>
      <c r="CZ717" s="310"/>
    </row>
    <row r="718" ht="25.15" customHeight="true" x14ac:dyDescent="0.2">
      <c r="C718" s="512"/>
      <c r="D718" s="512"/>
      <c r="E718" s="512"/>
      <c r="F718" s="512"/>
      <c r="G718" s="512"/>
      <c r="H718" s="512"/>
      <c r="I718" s="512"/>
      <c r="J718" s="512"/>
      <c r="K718" s="512"/>
      <c r="L718" s="512"/>
      <c r="M718" s="512"/>
      <c r="N718" s="512"/>
      <c r="O718" s="512"/>
      <c r="P718" s="512"/>
      <c r="Q718" s="512"/>
      <c r="BA718" s="310"/>
      <c r="BB718" s="360"/>
      <c r="BC718" s="310"/>
      <c r="BD718" s="310"/>
      <c r="BE718" s="310"/>
      <c r="BF718" s="310"/>
      <c r="BG718" s="310"/>
      <c r="BH718" s="310"/>
      <c r="BI718" s="310"/>
      <c r="BJ718" s="310"/>
      <c r="BK718" s="310"/>
      <c r="BL718" s="310"/>
      <c r="BM718" s="310"/>
      <c r="BN718" s="310"/>
      <c r="BO718" s="310"/>
      <c r="BP718" s="310"/>
      <c r="BQ718" s="310"/>
      <c r="BR718" s="310"/>
      <c r="BS718" s="310"/>
      <c r="BT718" s="310"/>
      <c r="BU718" s="310"/>
      <c r="BV718" s="310"/>
      <c r="BW718" s="310"/>
      <c r="BX718" s="310"/>
      <c r="BY718" s="310"/>
      <c r="BZ718" s="310"/>
      <c r="CA718" s="310"/>
      <c r="CB718" s="310"/>
      <c r="CC718" s="310"/>
      <c r="CD718" s="310"/>
      <c r="CE718" s="310"/>
      <c r="CF718" s="310"/>
      <c r="CG718" s="310"/>
      <c r="CH718" s="310"/>
      <c r="CI718" s="310"/>
      <c r="CJ718" s="310"/>
      <c r="CK718" s="310"/>
      <c r="CL718" s="310"/>
      <c r="CM718" s="310"/>
      <c r="CN718" s="310"/>
      <c r="CO718" s="310"/>
      <c r="CP718" s="310"/>
      <c r="CQ718" s="310"/>
      <c r="CR718" s="310"/>
      <c r="CS718" s="310"/>
      <c r="CT718" s="310"/>
      <c r="CU718" s="310"/>
      <c r="CV718" s="310"/>
      <c r="CW718" s="310"/>
      <c r="CX718" s="310"/>
      <c r="CY718" s="310"/>
      <c r="CZ718" s="310"/>
    </row>
    <row r="719" ht="25.15" customHeight="true" x14ac:dyDescent="0.2">
      <c r="C719" s="512"/>
      <c r="D719" s="512"/>
      <c r="E719" s="512"/>
      <c r="F719" s="512"/>
      <c r="G719" s="512"/>
      <c r="H719" s="512"/>
      <c r="I719" s="512"/>
      <c r="J719" s="512"/>
      <c r="K719" s="512"/>
      <c r="L719" s="512"/>
      <c r="M719" s="512"/>
      <c r="N719" s="512"/>
      <c r="O719" s="512"/>
      <c r="P719" s="512"/>
      <c r="Q719" s="512"/>
      <c r="BA719" s="310"/>
      <c r="BB719" s="360"/>
      <c r="BC719" s="310"/>
      <c r="BD719" s="310"/>
      <c r="BE719" s="310"/>
      <c r="BF719" s="310"/>
      <c r="BG719" s="310"/>
      <c r="BH719" s="310"/>
      <c r="BI719" s="310"/>
      <c r="BJ719" s="310"/>
      <c r="BK719" s="310"/>
      <c r="BL719" s="310"/>
      <c r="BM719" s="310"/>
      <c r="BN719" s="310"/>
      <c r="BO719" s="310"/>
      <c r="BP719" s="310"/>
      <c r="BQ719" s="310"/>
      <c r="BR719" s="310"/>
      <c r="BS719" s="310"/>
      <c r="BT719" s="310"/>
      <c r="BU719" s="310"/>
      <c r="BV719" s="310"/>
      <c r="BW719" s="310"/>
      <c r="BX719" s="310"/>
      <c r="BY719" s="310"/>
      <c r="BZ719" s="310"/>
      <c r="CA719" s="310"/>
      <c r="CB719" s="310"/>
      <c r="CC719" s="310"/>
      <c r="CD719" s="310"/>
      <c r="CE719" s="310"/>
      <c r="CF719" s="310"/>
      <c r="CG719" s="310"/>
      <c r="CH719" s="310"/>
      <c r="CI719" s="310"/>
      <c r="CJ719" s="310"/>
      <c r="CK719" s="310"/>
      <c r="CL719" s="310"/>
      <c r="CM719" s="310"/>
      <c r="CN719" s="310"/>
      <c r="CO719" s="310"/>
      <c r="CP719" s="310"/>
      <c r="CQ719" s="310"/>
      <c r="CR719" s="310"/>
      <c r="CS719" s="310"/>
      <c r="CT719" s="310"/>
      <c r="CU719" s="310"/>
      <c r="CV719" s="310"/>
      <c r="CW719" s="310"/>
      <c r="CX719" s="310"/>
      <c r="CY719" s="310"/>
      <c r="CZ719" s="310"/>
    </row>
    <row r="720" ht="25.15" customHeight="true" x14ac:dyDescent="0.2">
      <c r="C720" s="512"/>
      <c r="D720" s="512"/>
      <c r="E720" s="512"/>
      <c r="F720" s="512"/>
      <c r="G720" s="512"/>
      <c r="H720" s="512"/>
      <c r="I720" s="512"/>
      <c r="J720" s="512"/>
      <c r="K720" s="512"/>
      <c r="L720" s="512"/>
      <c r="M720" s="512"/>
      <c r="N720" s="512"/>
      <c r="O720" s="512"/>
      <c r="P720" s="512"/>
      <c r="Q720" s="512"/>
      <c r="BA720" s="310"/>
      <c r="BB720" s="360"/>
      <c r="BC720" s="310"/>
      <c r="BD720" s="310"/>
      <c r="BE720" s="310"/>
      <c r="BF720" s="310"/>
      <c r="BG720" s="310"/>
      <c r="BH720" s="310"/>
      <c r="BI720" s="310"/>
      <c r="BJ720" s="310"/>
      <c r="BK720" s="310"/>
      <c r="BL720" s="310"/>
      <c r="BM720" s="310"/>
      <c r="BN720" s="310"/>
      <c r="BO720" s="310"/>
      <c r="BP720" s="310"/>
      <c r="BQ720" s="310"/>
      <c r="BR720" s="310"/>
      <c r="BS720" s="310"/>
      <c r="BT720" s="310"/>
      <c r="BU720" s="310"/>
      <c r="BV720" s="310"/>
      <c r="BW720" s="310"/>
      <c r="BX720" s="310"/>
      <c r="BY720" s="310"/>
      <c r="BZ720" s="310"/>
      <c r="CA720" s="310"/>
      <c r="CB720" s="310"/>
      <c r="CC720" s="310"/>
      <c r="CD720" s="310"/>
      <c r="CE720" s="310"/>
      <c r="CF720" s="310"/>
      <c r="CG720" s="310"/>
      <c r="CH720" s="310"/>
      <c r="CI720" s="310"/>
      <c r="CJ720" s="310"/>
      <c r="CK720" s="310"/>
      <c r="CL720" s="310"/>
      <c r="CM720" s="310"/>
      <c r="CN720" s="310"/>
      <c r="CO720" s="310"/>
      <c r="CP720" s="310"/>
      <c r="CQ720" s="310"/>
      <c r="CR720" s="310"/>
      <c r="CS720" s="310"/>
      <c r="CT720" s="310"/>
      <c r="CU720" s="310"/>
      <c r="CV720" s="310"/>
      <c r="CW720" s="310"/>
      <c r="CX720" s="310"/>
      <c r="CY720" s="310"/>
      <c r="CZ720" s="310"/>
    </row>
    <row r="721" ht="25.15" customHeight="true" x14ac:dyDescent="0.2">
      <c r="C721" s="512"/>
      <c r="D721" s="512"/>
      <c r="E721" s="512"/>
      <c r="F721" s="512"/>
      <c r="G721" s="512"/>
      <c r="H721" s="512"/>
      <c r="I721" s="512"/>
      <c r="J721" s="512"/>
      <c r="K721" s="512"/>
      <c r="L721" s="512"/>
      <c r="M721" s="512"/>
      <c r="N721" s="512"/>
      <c r="O721" s="512"/>
      <c r="P721" s="512"/>
      <c r="Q721" s="512"/>
      <c r="BA721" s="310"/>
      <c r="BB721" s="360"/>
      <c r="BC721" s="310"/>
      <c r="BD721" s="310"/>
      <c r="BE721" s="310"/>
      <c r="BF721" s="310"/>
      <c r="BG721" s="310"/>
      <c r="BH721" s="310"/>
      <c r="BI721" s="310"/>
      <c r="BJ721" s="310"/>
      <c r="BK721" s="310"/>
      <c r="BL721" s="310"/>
      <c r="BM721" s="310"/>
      <c r="BN721" s="310"/>
      <c r="BO721" s="310"/>
      <c r="BP721" s="310"/>
      <c r="BQ721" s="310"/>
      <c r="BR721" s="310"/>
      <c r="BS721" s="310"/>
      <c r="BT721" s="310"/>
      <c r="BU721" s="310"/>
      <c r="BV721" s="310"/>
      <c r="BW721" s="310"/>
      <c r="BX721" s="310"/>
      <c r="BY721" s="310"/>
      <c r="BZ721" s="310"/>
      <c r="CA721" s="310"/>
      <c r="CB721" s="310"/>
      <c r="CC721" s="310"/>
      <c r="CD721" s="310"/>
      <c r="CE721" s="310"/>
      <c r="CF721" s="310"/>
      <c r="CG721" s="310"/>
      <c r="CH721" s="310"/>
      <c r="CI721" s="310"/>
      <c r="CJ721" s="310"/>
      <c r="CK721" s="310"/>
      <c r="CL721" s="310"/>
      <c r="CM721" s="310"/>
      <c r="CN721" s="310"/>
      <c r="CO721" s="310"/>
      <c r="CP721" s="310"/>
      <c r="CQ721" s="310"/>
      <c r="CR721" s="310"/>
      <c r="CS721" s="310"/>
      <c r="CT721" s="310"/>
      <c r="CU721" s="310"/>
      <c r="CV721" s="310"/>
      <c r="CW721" s="310"/>
      <c r="CX721" s="310"/>
      <c r="CY721" s="310"/>
      <c r="CZ721" s="310"/>
    </row>
    <row r="722" ht="25.15" customHeight="true" x14ac:dyDescent="0.2">
      <c r="C722" s="512"/>
      <c r="D722" s="512"/>
      <c r="E722" s="512"/>
      <c r="F722" s="512"/>
      <c r="G722" s="512"/>
      <c r="H722" s="512"/>
      <c r="I722" s="512"/>
      <c r="J722" s="512"/>
      <c r="K722" s="512"/>
      <c r="L722" s="512"/>
      <c r="M722" s="512"/>
      <c r="N722" s="512"/>
      <c r="O722" s="512"/>
      <c r="P722" s="512"/>
      <c r="Q722" s="512"/>
      <c r="BA722" s="310"/>
      <c r="BB722" s="360"/>
      <c r="BC722" s="310"/>
      <c r="BD722" s="310"/>
      <c r="BE722" s="310"/>
      <c r="BF722" s="310"/>
      <c r="BG722" s="310"/>
      <c r="BH722" s="310"/>
      <c r="BI722" s="310"/>
      <c r="BJ722" s="310"/>
      <c r="BK722" s="310"/>
      <c r="BL722" s="310"/>
      <c r="BM722" s="310"/>
      <c r="BN722" s="310"/>
      <c r="BO722" s="310"/>
      <c r="BP722" s="310"/>
      <c r="BQ722" s="310"/>
      <c r="BR722" s="310"/>
      <c r="BS722" s="310"/>
      <c r="BT722" s="310"/>
      <c r="BU722" s="310"/>
      <c r="BV722" s="310"/>
      <c r="BW722" s="310"/>
      <c r="BX722" s="310"/>
      <c r="BY722" s="310"/>
      <c r="BZ722" s="310"/>
      <c r="CA722" s="310"/>
      <c r="CB722" s="310"/>
      <c r="CC722" s="310"/>
      <c r="CD722" s="310"/>
      <c r="CE722" s="310"/>
      <c r="CF722" s="310"/>
      <c r="CG722" s="310"/>
      <c r="CH722" s="310"/>
      <c r="CI722" s="310"/>
      <c r="CJ722" s="310"/>
      <c r="CK722" s="310"/>
      <c r="CL722" s="310"/>
      <c r="CM722" s="310"/>
      <c r="CN722" s="310"/>
      <c r="CO722" s="310"/>
      <c r="CP722" s="310"/>
      <c r="CQ722" s="310"/>
      <c r="CR722" s="310"/>
      <c r="CS722" s="310"/>
      <c r="CT722" s="310"/>
      <c r="CU722" s="310"/>
      <c r="CV722" s="310"/>
      <c r="CW722" s="310"/>
      <c r="CX722" s="310"/>
      <c r="CY722" s="310"/>
      <c r="CZ722" s="310"/>
    </row>
    <row r="723" ht="25.15" customHeight="true" x14ac:dyDescent="0.2">
      <c r="C723" s="512"/>
      <c r="D723" s="512"/>
      <c r="E723" s="512"/>
      <c r="F723" s="512"/>
      <c r="G723" s="512"/>
      <c r="H723" s="512"/>
      <c r="I723" s="512"/>
      <c r="J723" s="512"/>
      <c r="K723" s="512"/>
      <c r="L723" s="512"/>
      <c r="M723" s="512"/>
      <c r="N723" s="512"/>
      <c r="O723" s="512"/>
      <c r="P723" s="512"/>
      <c r="Q723" s="512"/>
      <c r="BA723" s="310"/>
      <c r="BB723" s="360"/>
      <c r="BC723" s="310"/>
      <c r="BD723" s="310"/>
      <c r="BE723" s="310"/>
      <c r="BF723" s="310"/>
      <c r="BG723" s="310"/>
      <c r="BH723" s="310"/>
      <c r="BI723" s="310"/>
      <c r="BJ723" s="310"/>
      <c r="BK723" s="310"/>
      <c r="BL723" s="310"/>
      <c r="BM723" s="310"/>
      <c r="BN723" s="310"/>
      <c r="BO723" s="310"/>
      <c r="BP723" s="310"/>
      <c r="BQ723" s="310"/>
      <c r="BR723" s="310"/>
      <c r="BS723" s="310"/>
      <c r="BT723" s="310"/>
      <c r="BU723" s="310"/>
      <c r="BV723" s="310"/>
      <c r="BW723" s="310"/>
      <c r="BX723" s="310"/>
      <c r="BY723" s="310"/>
      <c r="BZ723" s="310"/>
      <c r="CA723" s="310"/>
      <c r="CB723" s="310"/>
      <c r="CC723" s="310"/>
      <c r="CD723" s="310"/>
      <c r="CE723" s="310"/>
      <c r="CF723" s="310"/>
      <c r="CG723" s="310"/>
      <c r="CH723" s="310"/>
      <c r="CI723" s="310"/>
      <c r="CJ723" s="310"/>
      <c r="CK723" s="310"/>
      <c r="CL723" s="310"/>
      <c r="CM723" s="310"/>
      <c r="CN723" s="310"/>
      <c r="CO723" s="310"/>
      <c r="CP723" s="310"/>
      <c r="CQ723" s="310"/>
      <c r="CR723" s="310"/>
      <c r="CS723" s="310"/>
      <c r="CT723" s="310"/>
      <c r="CU723" s="310"/>
      <c r="CV723" s="310"/>
      <c r="CW723" s="310"/>
      <c r="CX723" s="310"/>
      <c r="CY723" s="310"/>
      <c r="CZ723" s="310"/>
    </row>
    <row r="724" ht="25.15" customHeight="true" x14ac:dyDescent="0.2">
      <c r="C724" s="512"/>
      <c r="D724" s="512"/>
      <c r="E724" s="512"/>
      <c r="F724" s="512"/>
      <c r="G724" s="512"/>
      <c r="H724" s="512"/>
      <c r="I724" s="512"/>
      <c r="J724" s="512"/>
      <c r="K724" s="512"/>
      <c r="L724" s="512"/>
      <c r="M724" s="512"/>
      <c r="N724" s="512"/>
      <c r="O724" s="512"/>
      <c r="P724" s="512"/>
      <c r="Q724" s="512"/>
      <c r="BA724" s="310"/>
      <c r="BB724" s="360"/>
      <c r="BC724" s="310"/>
      <c r="BD724" s="310"/>
      <c r="BE724" s="310"/>
      <c r="BF724" s="310"/>
      <c r="BG724" s="310"/>
      <c r="BH724" s="310"/>
      <c r="BI724" s="310"/>
      <c r="BJ724" s="310"/>
      <c r="BK724" s="310"/>
      <c r="BL724" s="310"/>
      <c r="BM724" s="310"/>
      <c r="BN724" s="310"/>
      <c r="BO724" s="310"/>
      <c r="BP724" s="310"/>
      <c r="BQ724" s="310"/>
      <c r="BR724" s="310"/>
      <c r="BS724" s="310"/>
      <c r="BT724" s="310"/>
      <c r="BU724" s="310"/>
      <c r="BV724" s="310"/>
      <c r="BW724" s="310"/>
      <c r="BX724" s="310"/>
      <c r="BY724" s="310"/>
      <c r="BZ724" s="310"/>
      <c r="CA724" s="310"/>
      <c r="CB724" s="310"/>
      <c r="CC724" s="310"/>
      <c r="CD724" s="310"/>
      <c r="CE724" s="310"/>
      <c r="CF724" s="310"/>
      <c r="CG724" s="310"/>
      <c r="CH724" s="310"/>
      <c r="CI724" s="310"/>
      <c r="CJ724" s="310"/>
      <c r="CK724" s="310"/>
      <c r="CL724" s="310"/>
      <c r="CM724" s="310"/>
      <c r="CN724" s="310"/>
      <c r="CO724" s="310"/>
      <c r="CP724" s="310"/>
      <c r="CQ724" s="310"/>
      <c r="CR724" s="310"/>
      <c r="CS724" s="310"/>
      <c r="CT724" s="310"/>
      <c r="CU724" s="310"/>
      <c r="CV724" s="310"/>
      <c r="CW724" s="310"/>
      <c r="CX724" s="310"/>
      <c r="CY724" s="310"/>
      <c r="CZ724" s="310"/>
    </row>
    <row r="725" ht="25.15" customHeight="true" x14ac:dyDescent="0.2">
      <c r="C725" s="512"/>
      <c r="D725" s="512"/>
      <c r="E725" s="512"/>
      <c r="F725" s="512"/>
      <c r="G725" s="512"/>
      <c r="H725" s="512"/>
      <c r="I725" s="512"/>
      <c r="J725" s="512"/>
      <c r="K725" s="512"/>
      <c r="L725" s="512"/>
      <c r="M725" s="512"/>
      <c r="N725" s="512"/>
      <c r="O725" s="512"/>
      <c r="P725" s="512"/>
      <c r="Q725" s="512"/>
      <c r="BA725" s="310"/>
      <c r="BB725" s="360"/>
      <c r="BC725" s="310"/>
      <c r="BD725" s="310"/>
      <c r="BE725" s="310"/>
      <c r="BF725" s="310"/>
      <c r="BG725" s="310"/>
      <c r="BH725" s="310"/>
      <c r="BI725" s="310"/>
      <c r="BJ725" s="310"/>
      <c r="BK725" s="310"/>
      <c r="BL725" s="310"/>
      <c r="BM725" s="310"/>
      <c r="BN725" s="310"/>
      <c r="BO725" s="310"/>
      <c r="BP725" s="310"/>
      <c r="BQ725" s="310"/>
      <c r="BR725" s="310"/>
      <c r="BS725" s="310"/>
      <c r="BT725" s="310"/>
      <c r="BU725" s="310"/>
      <c r="BV725" s="310"/>
      <c r="BW725" s="310"/>
      <c r="BX725" s="310"/>
      <c r="BY725" s="310"/>
      <c r="BZ725" s="310"/>
      <c r="CA725" s="310"/>
      <c r="CB725" s="310"/>
      <c r="CC725" s="310"/>
      <c r="CD725" s="310"/>
      <c r="CE725" s="310"/>
      <c r="CF725" s="310"/>
      <c r="CG725" s="310"/>
      <c r="CH725" s="310"/>
      <c r="CI725" s="310"/>
      <c r="CJ725" s="310"/>
      <c r="CK725" s="310"/>
      <c r="CL725" s="310"/>
      <c r="CM725" s="310"/>
      <c r="CN725" s="310"/>
      <c r="CO725" s="310"/>
      <c r="CP725" s="310"/>
      <c r="CQ725" s="310"/>
      <c r="CR725" s="310"/>
      <c r="CS725" s="310"/>
      <c r="CT725" s="310"/>
      <c r="CU725" s="310"/>
      <c r="CV725" s="310"/>
      <c r="CW725" s="310"/>
      <c r="CX725" s="310"/>
      <c r="CY725" s="310"/>
      <c r="CZ725" s="310"/>
    </row>
    <row r="726" ht="25.15" customHeight="true" x14ac:dyDescent="0.2">
      <c r="C726" s="512"/>
      <c r="D726" s="512"/>
      <c r="E726" s="512"/>
      <c r="F726" s="512"/>
      <c r="G726" s="512"/>
      <c r="H726" s="512"/>
      <c r="I726" s="512"/>
      <c r="J726" s="512"/>
      <c r="K726" s="512"/>
      <c r="L726" s="512"/>
      <c r="M726" s="512"/>
      <c r="N726" s="512"/>
      <c r="O726" s="512"/>
      <c r="P726" s="512"/>
      <c r="Q726" s="512"/>
      <c r="BA726" s="310"/>
      <c r="BB726" s="360"/>
      <c r="BC726" s="310"/>
      <c r="BD726" s="310"/>
      <c r="BE726" s="310"/>
      <c r="BF726" s="310"/>
      <c r="BG726" s="310"/>
      <c r="BH726" s="310"/>
      <c r="BI726" s="310"/>
      <c r="BJ726" s="310"/>
      <c r="BK726" s="310"/>
      <c r="BL726" s="310"/>
      <c r="BM726" s="310"/>
      <c r="BN726" s="310"/>
      <c r="BO726" s="310"/>
      <c r="BP726" s="310"/>
      <c r="BQ726" s="310"/>
      <c r="BR726" s="310"/>
      <c r="BS726" s="310"/>
      <c r="BT726" s="310"/>
      <c r="BU726" s="310"/>
      <c r="BV726" s="310"/>
      <c r="BW726" s="310"/>
      <c r="BX726" s="310"/>
      <c r="BY726" s="310"/>
      <c r="BZ726" s="310"/>
      <c r="CA726" s="310"/>
      <c r="CB726" s="310"/>
      <c r="CC726" s="310"/>
      <c r="CD726" s="310"/>
      <c r="CE726" s="310"/>
      <c r="CF726" s="310"/>
      <c r="CG726" s="310"/>
      <c r="CH726" s="310"/>
      <c r="CI726" s="310"/>
      <c r="CJ726" s="310"/>
      <c r="CK726" s="310"/>
      <c r="CL726" s="310"/>
      <c r="CM726" s="310"/>
      <c r="CN726" s="310"/>
      <c r="CO726" s="310"/>
      <c r="CP726" s="310"/>
      <c r="CQ726" s="310"/>
      <c r="CR726" s="310"/>
      <c r="CS726" s="310"/>
      <c r="CT726" s="310"/>
      <c r="CU726" s="310"/>
      <c r="CV726" s="310"/>
      <c r="CW726" s="310"/>
      <c r="CX726" s="310"/>
      <c r="CY726" s="310"/>
      <c r="CZ726" s="310"/>
    </row>
    <row r="727" ht="25.15" customHeight="true" x14ac:dyDescent="0.2">
      <c r="C727" s="512"/>
      <c r="D727" s="512"/>
      <c r="E727" s="512"/>
      <c r="F727" s="512"/>
      <c r="G727" s="512"/>
      <c r="H727" s="512"/>
      <c r="I727" s="512"/>
      <c r="J727" s="512"/>
      <c r="K727" s="512"/>
      <c r="L727" s="512"/>
      <c r="M727" s="512"/>
      <c r="N727" s="512"/>
      <c r="O727" s="512"/>
      <c r="P727" s="512"/>
      <c r="Q727" s="512"/>
      <c r="BA727" s="310"/>
      <c r="BB727" s="360"/>
      <c r="BC727" s="310"/>
      <c r="BD727" s="310"/>
      <c r="BE727" s="310"/>
      <c r="BF727" s="310"/>
      <c r="BG727" s="310"/>
      <c r="BH727" s="310"/>
      <c r="BI727" s="310"/>
      <c r="BJ727" s="310"/>
      <c r="BK727" s="310"/>
      <c r="BL727" s="310"/>
      <c r="BM727" s="310"/>
      <c r="BN727" s="310"/>
      <c r="BO727" s="310"/>
      <c r="BP727" s="310"/>
      <c r="BQ727" s="310"/>
      <c r="BR727" s="310"/>
      <c r="BS727" s="310"/>
      <c r="BT727" s="310"/>
      <c r="BU727" s="310"/>
      <c r="BV727" s="310"/>
      <c r="BW727" s="310"/>
      <c r="BX727" s="310"/>
      <c r="BY727" s="310"/>
      <c r="BZ727" s="310"/>
      <c r="CA727" s="310"/>
      <c r="CB727" s="310"/>
      <c r="CC727" s="310"/>
      <c r="CD727" s="310"/>
      <c r="CE727" s="310"/>
      <c r="CF727" s="310"/>
      <c r="CG727" s="310"/>
      <c r="CH727" s="310"/>
      <c r="CI727" s="310"/>
      <c r="CJ727" s="310"/>
      <c r="CK727" s="310"/>
      <c r="CL727" s="310"/>
      <c r="CM727" s="310"/>
      <c r="CN727" s="310"/>
      <c r="CO727" s="310"/>
      <c r="CP727" s="310"/>
      <c r="CQ727" s="310"/>
      <c r="CR727" s="310"/>
      <c r="CS727" s="310"/>
      <c r="CT727" s="310"/>
      <c r="CU727" s="310"/>
      <c r="CV727" s="310"/>
      <c r="CW727" s="310"/>
      <c r="CX727" s="310"/>
      <c r="CY727" s="310"/>
      <c r="CZ727" s="310"/>
    </row>
    <row r="728" ht="25.15" customHeight="true" x14ac:dyDescent="0.2">
      <c r="C728" s="512"/>
      <c r="D728" s="512"/>
      <c r="E728" s="512"/>
      <c r="F728" s="512"/>
      <c r="G728" s="512"/>
      <c r="H728" s="512"/>
      <c r="I728" s="512"/>
      <c r="J728" s="512"/>
      <c r="K728" s="512"/>
      <c r="L728" s="512"/>
      <c r="M728" s="512"/>
      <c r="N728" s="512"/>
      <c r="O728" s="512"/>
      <c r="P728" s="512"/>
      <c r="Q728" s="512"/>
      <c r="BA728" s="310"/>
      <c r="BB728" s="360"/>
      <c r="BC728" s="310"/>
      <c r="BD728" s="310"/>
      <c r="BE728" s="310"/>
      <c r="BF728" s="310"/>
      <c r="BG728" s="310"/>
      <c r="BH728" s="310"/>
      <c r="BI728" s="310"/>
      <c r="BJ728" s="310"/>
      <c r="BK728" s="310"/>
      <c r="BL728" s="310"/>
      <c r="BM728" s="310"/>
      <c r="BN728" s="310"/>
      <c r="BO728" s="310"/>
      <c r="BP728" s="310"/>
      <c r="BQ728" s="310"/>
      <c r="BR728" s="310"/>
      <c r="BS728" s="310"/>
      <c r="BT728" s="310"/>
      <c r="BU728" s="310"/>
      <c r="BV728" s="310"/>
      <c r="BW728" s="310"/>
      <c r="BX728" s="310"/>
      <c r="BY728" s="310"/>
      <c r="BZ728" s="310"/>
      <c r="CA728" s="310"/>
      <c r="CB728" s="310"/>
      <c r="CC728" s="310"/>
      <c r="CD728" s="310"/>
      <c r="CE728" s="310"/>
      <c r="CF728" s="310"/>
      <c r="CG728" s="310"/>
      <c r="CH728" s="310"/>
      <c r="CI728" s="310"/>
      <c r="CJ728" s="310"/>
      <c r="CK728" s="310"/>
      <c r="CL728" s="310"/>
      <c r="CM728" s="310"/>
      <c r="CN728" s="310"/>
      <c r="CO728" s="310"/>
      <c r="CP728" s="310"/>
      <c r="CQ728" s="310"/>
      <c r="CR728" s="310"/>
      <c r="CS728" s="310"/>
      <c r="CT728" s="310"/>
      <c r="CU728" s="310"/>
      <c r="CV728" s="310"/>
      <c r="CW728" s="310"/>
      <c r="CX728" s="310"/>
      <c r="CY728" s="310"/>
      <c r="CZ728" s="310"/>
    </row>
    <row r="729" ht="25.15" customHeight="true" x14ac:dyDescent="0.2">
      <c r="C729" s="512"/>
      <c r="D729" s="512"/>
      <c r="E729" s="512"/>
      <c r="F729" s="512"/>
      <c r="G729" s="512"/>
      <c r="H729" s="512"/>
      <c r="I729" s="512"/>
      <c r="J729" s="512"/>
      <c r="K729" s="512"/>
      <c r="L729" s="512"/>
      <c r="M729" s="512"/>
      <c r="N729" s="512"/>
      <c r="O729" s="512"/>
      <c r="P729" s="512"/>
      <c r="Q729" s="512"/>
      <c r="BA729" s="310"/>
      <c r="BB729" s="360"/>
      <c r="BC729" s="310"/>
      <c r="BD729" s="310"/>
      <c r="BE729" s="310"/>
      <c r="BF729" s="310"/>
      <c r="BG729" s="310"/>
      <c r="BH729" s="310"/>
      <c r="BI729" s="310"/>
      <c r="BJ729" s="310"/>
      <c r="BK729" s="310"/>
      <c r="BL729" s="310"/>
      <c r="BM729" s="310"/>
      <c r="BN729" s="310"/>
      <c r="BO729" s="310"/>
      <c r="BP729" s="310"/>
      <c r="BQ729" s="310"/>
      <c r="BR729" s="310"/>
      <c r="BS729" s="310"/>
      <c r="BT729" s="310"/>
      <c r="BU729" s="310"/>
      <c r="BV729" s="310"/>
      <c r="BW729" s="310"/>
      <c r="BX729" s="310"/>
      <c r="BY729" s="310"/>
      <c r="BZ729" s="310"/>
      <c r="CA729" s="310"/>
      <c r="CB729" s="310"/>
      <c r="CC729" s="310"/>
      <c r="CD729" s="310"/>
      <c r="CE729" s="310"/>
      <c r="CF729" s="310"/>
      <c r="CG729" s="310"/>
      <c r="CH729" s="310"/>
      <c r="CI729" s="310"/>
      <c r="CJ729" s="310"/>
      <c r="CK729" s="310"/>
      <c r="CL729" s="310"/>
      <c r="CM729" s="310"/>
      <c r="CN729" s="310"/>
      <c r="CO729" s="310"/>
      <c r="CP729" s="310"/>
      <c r="CQ729" s="310"/>
      <c r="CR729" s="310"/>
      <c r="CS729" s="310"/>
      <c r="CT729" s="310"/>
      <c r="CU729" s="310"/>
      <c r="CV729" s="310"/>
      <c r="CW729" s="310"/>
      <c r="CX729" s="310"/>
      <c r="CY729" s="310"/>
      <c r="CZ729" s="310"/>
    </row>
    <row r="730" ht="25.15" customHeight="true" x14ac:dyDescent="0.2">
      <c r="C730" s="512"/>
      <c r="D730" s="512"/>
      <c r="E730" s="512"/>
      <c r="F730" s="512"/>
      <c r="G730" s="512"/>
      <c r="H730" s="512"/>
      <c r="I730" s="512"/>
      <c r="J730" s="512"/>
      <c r="K730" s="512"/>
      <c r="L730" s="512"/>
      <c r="M730" s="512"/>
      <c r="N730" s="512"/>
      <c r="O730" s="512"/>
      <c r="P730" s="512"/>
      <c r="Q730" s="512"/>
      <c r="BA730" s="310"/>
      <c r="BB730" s="360"/>
      <c r="BC730" s="310"/>
      <c r="BD730" s="310"/>
      <c r="BE730" s="310"/>
      <c r="BF730" s="310"/>
      <c r="BG730" s="310"/>
      <c r="BH730" s="310"/>
      <c r="BI730" s="310"/>
      <c r="BJ730" s="310"/>
      <c r="BK730" s="310"/>
      <c r="BL730" s="310"/>
      <c r="BM730" s="310"/>
      <c r="BN730" s="310"/>
      <c r="BO730" s="310"/>
      <c r="BP730" s="310"/>
      <c r="BQ730" s="310"/>
      <c r="BR730" s="310"/>
      <c r="BS730" s="310"/>
      <c r="BT730" s="310"/>
      <c r="BU730" s="310"/>
      <c r="BV730" s="310"/>
      <c r="BW730" s="310"/>
      <c r="BX730" s="310"/>
      <c r="BY730" s="310"/>
      <c r="BZ730" s="310"/>
      <c r="CA730" s="310"/>
      <c r="CB730" s="310"/>
      <c r="CC730" s="310"/>
      <c r="CD730" s="310"/>
      <c r="CE730" s="310"/>
      <c r="CF730" s="310"/>
      <c r="CG730" s="310"/>
      <c r="CH730" s="310"/>
      <c r="CI730" s="310"/>
      <c r="CJ730" s="310"/>
      <c r="CK730" s="310"/>
      <c r="CL730" s="310"/>
      <c r="CM730" s="310"/>
      <c r="CN730" s="310"/>
      <c r="CO730" s="310"/>
      <c r="CP730" s="310"/>
      <c r="CQ730" s="310"/>
      <c r="CR730" s="310"/>
      <c r="CS730" s="310"/>
      <c r="CT730" s="310"/>
      <c r="CU730" s="310"/>
      <c r="CV730" s="310"/>
      <c r="CW730" s="310"/>
      <c r="CX730" s="310"/>
      <c r="CY730" s="310"/>
      <c r="CZ730" s="310"/>
    </row>
    <row r="731" ht="25.15" customHeight="true" x14ac:dyDescent="0.2">
      <c r="C731" s="512"/>
      <c r="D731" s="512"/>
      <c r="E731" s="512"/>
      <c r="F731" s="512"/>
      <c r="G731" s="512"/>
      <c r="H731" s="512"/>
      <c r="I731" s="512"/>
      <c r="J731" s="512"/>
      <c r="K731" s="512"/>
      <c r="L731" s="512"/>
      <c r="M731" s="512"/>
      <c r="N731" s="512"/>
      <c r="O731" s="512"/>
      <c r="P731" s="512"/>
      <c r="Q731" s="512"/>
      <c r="BA731" s="310"/>
      <c r="BB731" s="360"/>
      <c r="BC731" s="310"/>
      <c r="BD731" s="310"/>
      <c r="BE731" s="310"/>
      <c r="BF731" s="310"/>
      <c r="BG731" s="310"/>
      <c r="BH731" s="310"/>
      <c r="BI731" s="310"/>
      <c r="BJ731" s="310"/>
      <c r="BK731" s="310"/>
      <c r="BL731" s="310"/>
      <c r="BM731" s="310"/>
      <c r="BN731" s="310"/>
      <c r="BO731" s="310"/>
      <c r="BP731" s="310"/>
      <c r="BQ731" s="310"/>
      <c r="BR731" s="310"/>
      <c r="BS731" s="310"/>
      <c r="BT731" s="310"/>
      <c r="BU731" s="310"/>
      <c r="BV731" s="310"/>
      <c r="BW731" s="310"/>
      <c r="BX731" s="310"/>
      <c r="BY731" s="310"/>
      <c r="BZ731" s="310"/>
      <c r="CA731" s="310"/>
      <c r="CB731" s="310"/>
      <c r="CC731" s="310"/>
      <c r="CD731" s="310"/>
      <c r="CE731" s="310"/>
      <c r="CF731" s="310"/>
      <c r="CG731" s="310"/>
      <c r="CH731" s="310"/>
      <c r="CI731" s="310"/>
      <c r="CJ731" s="310"/>
      <c r="CK731" s="310"/>
      <c r="CL731" s="310"/>
      <c r="CM731" s="310"/>
      <c r="CN731" s="310"/>
      <c r="CO731" s="310"/>
      <c r="CP731" s="310"/>
      <c r="CQ731" s="310"/>
      <c r="CR731" s="310"/>
      <c r="CS731" s="310"/>
      <c r="CT731" s="310"/>
      <c r="CU731" s="310"/>
      <c r="CV731" s="310"/>
      <c r="CW731" s="310"/>
      <c r="CX731" s="310"/>
      <c r="CY731" s="310"/>
      <c r="CZ731" s="310"/>
    </row>
    <row r="732" ht="25.15" customHeight="true" x14ac:dyDescent="0.2">
      <c r="C732" s="512"/>
      <c r="D732" s="512"/>
      <c r="E732" s="512"/>
      <c r="F732" s="512"/>
      <c r="G732" s="512"/>
      <c r="H732" s="512"/>
      <c r="I732" s="512"/>
      <c r="J732" s="512"/>
      <c r="K732" s="512"/>
      <c r="L732" s="512"/>
      <c r="M732" s="512"/>
      <c r="N732" s="512"/>
      <c r="O732" s="512"/>
      <c r="P732" s="512"/>
      <c r="Q732" s="512"/>
      <c r="BA732" s="310"/>
      <c r="BB732" s="360"/>
      <c r="BC732" s="310"/>
      <c r="BD732" s="310"/>
      <c r="BE732" s="310"/>
      <c r="BF732" s="310"/>
      <c r="BG732" s="310"/>
      <c r="BH732" s="310"/>
      <c r="BI732" s="310"/>
      <c r="BJ732" s="310"/>
      <c r="BK732" s="310"/>
      <c r="BL732" s="310"/>
      <c r="BM732" s="310"/>
      <c r="BN732" s="310"/>
      <c r="BO732" s="310"/>
      <c r="BP732" s="310"/>
      <c r="BQ732" s="310"/>
      <c r="BR732" s="310"/>
      <c r="BS732" s="310"/>
      <c r="BT732" s="310"/>
      <c r="BU732" s="310"/>
      <c r="BV732" s="310"/>
      <c r="BW732" s="310"/>
      <c r="BX732" s="310"/>
      <c r="BY732" s="310"/>
      <c r="BZ732" s="310"/>
      <c r="CA732" s="310"/>
      <c r="CB732" s="310"/>
      <c r="CC732" s="310"/>
      <c r="CD732" s="310"/>
      <c r="CE732" s="310"/>
      <c r="CF732" s="310"/>
      <c r="CG732" s="310"/>
      <c r="CH732" s="310"/>
      <c r="CI732" s="310"/>
      <c r="CJ732" s="310"/>
      <c r="CK732" s="310"/>
      <c r="CL732" s="310"/>
      <c r="CM732" s="310"/>
      <c r="CN732" s="310"/>
      <c r="CO732" s="310"/>
      <c r="CP732" s="310"/>
      <c r="CQ732" s="310"/>
      <c r="CR732" s="310"/>
      <c r="CS732" s="310"/>
      <c r="CT732" s="310"/>
      <c r="CU732" s="310"/>
      <c r="CV732" s="310"/>
      <c r="CW732" s="310"/>
      <c r="CX732" s="310"/>
      <c r="CY732" s="310"/>
      <c r="CZ732" s="310"/>
    </row>
    <row r="733" ht="25.15" customHeight="true" x14ac:dyDescent="0.2">
      <c r="C733" s="512"/>
      <c r="D733" s="512"/>
      <c r="E733" s="512"/>
      <c r="F733" s="512"/>
      <c r="G733" s="512"/>
      <c r="H733" s="512"/>
      <c r="I733" s="512"/>
      <c r="J733" s="512"/>
      <c r="K733" s="512"/>
      <c r="L733" s="512"/>
      <c r="M733" s="512"/>
      <c r="N733" s="512"/>
      <c r="O733" s="512"/>
      <c r="P733" s="512"/>
      <c r="Q733" s="512"/>
      <c r="BA733" s="310"/>
      <c r="BB733" s="360"/>
      <c r="BC733" s="310"/>
      <c r="BD733" s="310"/>
      <c r="BE733" s="310"/>
      <c r="BF733" s="310"/>
      <c r="BG733" s="310"/>
      <c r="BH733" s="310"/>
      <c r="BI733" s="310"/>
      <c r="BJ733" s="310"/>
      <c r="BK733" s="310"/>
      <c r="BL733" s="310"/>
      <c r="BM733" s="310"/>
      <c r="BN733" s="310"/>
      <c r="BO733" s="310"/>
      <c r="BP733" s="310"/>
      <c r="BQ733" s="310"/>
      <c r="BR733" s="310"/>
      <c r="BS733" s="310"/>
      <c r="BT733" s="310"/>
      <c r="BU733" s="310"/>
      <c r="BV733" s="310"/>
      <c r="BW733" s="310"/>
      <c r="BX733" s="310"/>
      <c r="BY733" s="310"/>
      <c r="BZ733" s="310"/>
      <c r="CA733" s="310"/>
      <c r="CB733" s="310"/>
      <c r="CC733" s="310"/>
      <c r="CD733" s="310"/>
      <c r="CE733" s="310"/>
      <c r="CF733" s="310"/>
      <c r="CG733" s="310"/>
      <c r="CH733" s="310"/>
      <c r="CI733" s="310"/>
      <c r="CJ733" s="310"/>
      <c r="CK733" s="310"/>
      <c r="CL733" s="310"/>
      <c r="CM733" s="310"/>
      <c r="CN733" s="310"/>
      <c r="CO733" s="310"/>
      <c r="CP733" s="310"/>
      <c r="CQ733" s="310"/>
      <c r="CR733" s="310"/>
      <c r="CS733" s="310"/>
      <c r="CT733" s="310"/>
      <c r="CU733" s="310"/>
      <c r="CV733" s="310"/>
      <c r="CW733" s="310"/>
      <c r="CX733" s="310"/>
      <c r="CY733" s="310"/>
      <c r="CZ733" s="310"/>
    </row>
    <row r="734" ht="25.15" customHeight="true" x14ac:dyDescent="0.2">
      <c r="C734" s="512"/>
      <c r="D734" s="512"/>
      <c r="E734" s="512"/>
      <c r="F734" s="512"/>
      <c r="G734" s="512"/>
      <c r="H734" s="512"/>
      <c r="I734" s="512"/>
      <c r="J734" s="512"/>
      <c r="K734" s="512"/>
      <c r="L734" s="512"/>
      <c r="M734" s="512"/>
      <c r="N734" s="512"/>
      <c r="O734" s="512"/>
      <c r="P734" s="512"/>
      <c r="Q734" s="512"/>
      <c r="BA734" s="310"/>
      <c r="BB734" s="360"/>
      <c r="BC734" s="310"/>
      <c r="BD734" s="310"/>
      <c r="BE734" s="310"/>
      <c r="BF734" s="310"/>
      <c r="BG734" s="310"/>
      <c r="BH734" s="310"/>
      <c r="BI734" s="310"/>
      <c r="BJ734" s="310"/>
      <c r="BK734" s="310"/>
      <c r="BL734" s="310"/>
      <c r="BM734" s="310"/>
      <c r="BN734" s="310"/>
      <c r="BO734" s="310"/>
      <c r="BP734" s="310"/>
      <c r="BQ734" s="310"/>
      <c r="BR734" s="310"/>
      <c r="BS734" s="310"/>
      <c r="BT734" s="310"/>
      <c r="BU734" s="310"/>
      <c r="BV734" s="310"/>
      <c r="BW734" s="310"/>
      <c r="BX734" s="310"/>
      <c r="BY734" s="310"/>
      <c r="BZ734" s="310"/>
      <c r="CA734" s="310"/>
      <c r="CB734" s="310"/>
      <c r="CC734" s="310"/>
      <c r="CD734" s="310"/>
      <c r="CE734" s="310"/>
      <c r="CF734" s="310"/>
      <c r="CG734" s="310"/>
      <c r="CH734" s="310"/>
      <c r="CI734" s="310"/>
      <c r="CJ734" s="310"/>
      <c r="CK734" s="310"/>
      <c r="CL734" s="310"/>
      <c r="CM734" s="310"/>
      <c r="CN734" s="310"/>
      <c r="CO734" s="310"/>
      <c r="CP734" s="310"/>
      <c r="CQ734" s="310"/>
      <c r="CR734" s="310"/>
      <c r="CS734" s="310"/>
      <c r="CT734" s="310"/>
      <c r="CU734" s="310"/>
      <c r="CV734" s="310"/>
      <c r="CW734" s="310"/>
      <c r="CX734" s="310"/>
      <c r="CY734" s="310"/>
      <c r="CZ734" s="310"/>
    </row>
    <row r="735" ht="25.15" customHeight="true" x14ac:dyDescent="0.2">
      <c r="C735" s="512"/>
      <c r="D735" s="512"/>
      <c r="E735" s="512"/>
      <c r="F735" s="512"/>
      <c r="G735" s="512"/>
      <c r="H735" s="512"/>
      <c r="I735" s="512"/>
      <c r="J735" s="512"/>
      <c r="K735" s="512"/>
      <c r="L735" s="512"/>
      <c r="M735" s="512"/>
      <c r="N735" s="512"/>
      <c r="O735" s="512"/>
      <c r="P735" s="512"/>
      <c r="Q735" s="512"/>
      <c r="BA735" s="310"/>
      <c r="BB735" s="360"/>
      <c r="BC735" s="310"/>
      <c r="BD735" s="310"/>
      <c r="BE735" s="310"/>
      <c r="BF735" s="310"/>
      <c r="BG735" s="310"/>
      <c r="BH735" s="310"/>
      <c r="BI735" s="310"/>
      <c r="BJ735" s="310"/>
      <c r="BK735" s="310"/>
      <c r="BL735" s="310"/>
      <c r="BM735" s="310"/>
      <c r="BN735" s="310"/>
      <c r="BO735" s="310"/>
      <c r="BP735" s="310"/>
      <c r="BQ735" s="310"/>
      <c r="BR735" s="310"/>
      <c r="BS735" s="310"/>
      <c r="BT735" s="310"/>
      <c r="BU735" s="310"/>
      <c r="BV735" s="310"/>
      <c r="BW735" s="310"/>
      <c r="BX735" s="310"/>
      <c r="BY735" s="310"/>
      <c r="BZ735" s="310"/>
      <c r="CA735" s="310"/>
      <c r="CB735" s="310"/>
      <c r="CC735" s="310"/>
      <c r="CD735" s="310"/>
      <c r="CE735" s="310"/>
      <c r="CF735" s="310"/>
      <c r="CG735" s="310"/>
      <c r="CH735" s="310"/>
      <c r="CI735" s="310"/>
      <c r="CJ735" s="310"/>
      <c r="CK735" s="310"/>
      <c r="CL735" s="310"/>
      <c r="CM735" s="310"/>
      <c r="CN735" s="310"/>
      <c r="CO735" s="310"/>
      <c r="CP735" s="310"/>
      <c r="CQ735" s="310"/>
      <c r="CR735" s="310"/>
      <c r="CS735" s="310"/>
      <c r="CT735" s="310"/>
      <c r="CU735" s="310"/>
      <c r="CV735" s="310"/>
      <c r="CW735" s="310"/>
      <c r="CX735" s="310"/>
      <c r="CY735" s="310"/>
      <c r="CZ735" s="310"/>
    </row>
    <row r="736" ht="25.15" customHeight="true" x14ac:dyDescent="0.2">
      <c r="C736" s="512"/>
      <c r="D736" s="512"/>
      <c r="E736" s="512"/>
      <c r="F736" s="512"/>
      <c r="G736" s="512"/>
      <c r="H736" s="512"/>
      <c r="I736" s="512"/>
      <c r="J736" s="512"/>
      <c r="K736" s="512"/>
      <c r="L736" s="512"/>
      <c r="M736" s="512"/>
      <c r="N736" s="512"/>
      <c r="O736" s="512"/>
      <c r="P736" s="512"/>
      <c r="Q736" s="512"/>
      <c r="BA736" s="310"/>
      <c r="BB736" s="360"/>
      <c r="BC736" s="310"/>
      <c r="BD736" s="310"/>
      <c r="BE736" s="310"/>
      <c r="BF736" s="310"/>
      <c r="BG736" s="310"/>
      <c r="BH736" s="310"/>
      <c r="BI736" s="310"/>
      <c r="BJ736" s="310"/>
      <c r="BK736" s="310"/>
      <c r="BL736" s="310"/>
      <c r="BM736" s="310"/>
      <c r="BN736" s="310"/>
      <c r="BO736" s="310"/>
      <c r="BP736" s="310"/>
      <c r="BQ736" s="310"/>
      <c r="BR736" s="310"/>
      <c r="BS736" s="310"/>
      <c r="BT736" s="310"/>
      <c r="BU736" s="310"/>
      <c r="BV736" s="310"/>
      <c r="BW736" s="310"/>
      <c r="BX736" s="310"/>
      <c r="BY736" s="310"/>
      <c r="BZ736" s="310"/>
      <c r="CA736" s="310"/>
      <c r="CB736" s="310"/>
      <c r="CC736" s="310"/>
      <c r="CD736" s="310"/>
      <c r="CE736" s="310"/>
      <c r="CF736" s="310"/>
      <c r="CG736" s="310"/>
      <c r="CH736" s="310"/>
      <c r="CI736" s="310"/>
      <c r="CJ736" s="310"/>
      <c r="CK736" s="310"/>
      <c r="CL736" s="310"/>
      <c r="CM736" s="310"/>
      <c r="CN736" s="310"/>
      <c r="CO736" s="310"/>
      <c r="CP736" s="310"/>
      <c r="CQ736" s="310"/>
      <c r="CR736" s="310"/>
      <c r="CS736" s="310"/>
      <c r="CT736" s="310"/>
      <c r="CU736" s="310"/>
      <c r="CV736" s="310"/>
      <c r="CW736" s="310"/>
      <c r="CX736" s="310"/>
      <c r="CY736" s="310"/>
      <c r="CZ736" s="310"/>
    </row>
    <row r="737" ht="25.15" customHeight="true" x14ac:dyDescent="0.2">
      <c r="C737" s="512"/>
      <c r="D737" s="512"/>
      <c r="E737" s="512"/>
      <c r="F737" s="512"/>
      <c r="G737" s="512"/>
      <c r="H737" s="512"/>
      <c r="I737" s="512"/>
      <c r="J737" s="512"/>
      <c r="K737" s="512"/>
      <c r="L737" s="512"/>
      <c r="M737" s="512"/>
      <c r="N737" s="512"/>
      <c r="O737" s="512"/>
      <c r="P737" s="512"/>
      <c r="Q737" s="512"/>
      <c r="BA737" s="310"/>
      <c r="BB737" s="360"/>
      <c r="BC737" s="310"/>
      <c r="BD737" s="310"/>
      <c r="BE737" s="310"/>
      <c r="BF737" s="310"/>
      <c r="BG737" s="310"/>
      <c r="BH737" s="310"/>
      <c r="BI737" s="310"/>
      <c r="BJ737" s="310"/>
      <c r="BK737" s="310"/>
      <c r="BL737" s="310"/>
      <c r="BM737" s="310"/>
      <c r="BN737" s="310"/>
      <c r="BO737" s="310"/>
      <c r="BP737" s="310"/>
      <c r="BQ737" s="310"/>
      <c r="BR737" s="310"/>
      <c r="BS737" s="310"/>
      <c r="BT737" s="310"/>
      <c r="BU737" s="310"/>
      <c r="BV737" s="310"/>
      <c r="BW737" s="310"/>
      <c r="BX737" s="310"/>
      <c r="BY737" s="310"/>
      <c r="BZ737" s="310"/>
      <c r="CA737" s="310"/>
      <c r="CB737" s="310"/>
      <c r="CC737" s="310"/>
      <c r="CD737" s="310"/>
      <c r="CE737" s="310"/>
      <c r="CF737" s="310"/>
      <c r="CG737" s="310"/>
      <c r="CH737" s="310"/>
      <c r="CI737" s="310"/>
      <c r="CJ737" s="310"/>
      <c r="CK737" s="310"/>
      <c r="CL737" s="310"/>
      <c r="CM737" s="310"/>
      <c r="CN737" s="310"/>
      <c r="CO737" s="310"/>
      <c r="CP737" s="310"/>
      <c r="CQ737" s="310"/>
      <c r="CR737" s="310"/>
      <c r="CS737" s="310"/>
      <c r="CT737" s="310"/>
      <c r="CU737" s="310"/>
      <c r="CV737" s="310"/>
      <c r="CW737" s="310"/>
      <c r="CX737" s="310"/>
      <c r="CY737" s="310"/>
      <c r="CZ737" s="310"/>
    </row>
    <row r="738" ht="25.15" customHeight="true" x14ac:dyDescent="0.2">
      <c r="C738" s="512"/>
      <c r="D738" s="512"/>
      <c r="E738" s="512"/>
      <c r="F738" s="512"/>
      <c r="G738" s="512"/>
      <c r="H738" s="512"/>
      <c r="I738" s="512"/>
      <c r="J738" s="512"/>
      <c r="K738" s="512"/>
      <c r="L738" s="512"/>
      <c r="M738" s="512"/>
      <c r="N738" s="512"/>
      <c r="O738" s="512"/>
      <c r="P738" s="512"/>
      <c r="Q738" s="512"/>
      <c r="BA738" s="310"/>
      <c r="BB738" s="360"/>
      <c r="BC738" s="310"/>
      <c r="BD738" s="310"/>
      <c r="BE738" s="310"/>
      <c r="BF738" s="310"/>
      <c r="BG738" s="310"/>
      <c r="BH738" s="310"/>
      <c r="BI738" s="310"/>
      <c r="BJ738" s="310"/>
      <c r="BK738" s="310"/>
      <c r="BL738" s="310"/>
      <c r="BM738" s="310"/>
      <c r="BN738" s="310"/>
      <c r="BO738" s="310"/>
      <c r="BP738" s="310"/>
      <c r="BQ738" s="310"/>
      <c r="BR738" s="310"/>
      <c r="BS738" s="310"/>
      <c r="BT738" s="310"/>
      <c r="BU738" s="310"/>
      <c r="BV738" s="310"/>
      <c r="BW738" s="310"/>
      <c r="BX738" s="310"/>
      <c r="BY738" s="310"/>
      <c r="BZ738" s="310"/>
      <c r="CA738" s="310"/>
      <c r="CB738" s="310"/>
      <c r="CC738" s="310"/>
      <c r="CD738" s="310"/>
      <c r="CE738" s="310"/>
      <c r="CF738" s="310"/>
      <c r="CG738" s="310"/>
      <c r="CH738" s="310"/>
      <c r="CI738" s="310"/>
      <c r="CJ738" s="310"/>
      <c r="CK738" s="310"/>
      <c r="CL738" s="310"/>
      <c r="CM738" s="310"/>
      <c r="CN738" s="310"/>
      <c r="CO738" s="310"/>
      <c r="CP738" s="310"/>
      <c r="CQ738" s="310"/>
      <c r="CR738" s="310"/>
      <c r="CS738" s="310"/>
      <c r="CT738" s="310"/>
      <c r="CU738" s="310"/>
      <c r="CV738" s="310"/>
      <c r="CW738" s="310"/>
      <c r="CX738" s="310"/>
      <c r="CY738" s="310"/>
      <c r="CZ738" s="310"/>
    </row>
    <row r="739" ht="25.15" customHeight="true" x14ac:dyDescent="0.2">
      <c r="C739" s="512"/>
      <c r="D739" s="512"/>
      <c r="E739" s="512"/>
      <c r="F739" s="512"/>
      <c r="G739" s="512"/>
      <c r="H739" s="512"/>
      <c r="I739" s="512"/>
      <c r="J739" s="512"/>
      <c r="K739" s="512"/>
      <c r="L739" s="512"/>
      <c r="M739" s="512"/>
      <c r="N739" s="512"/>
      <c r="O739" s="512"/>
      <c r="P739" s="512"/>
      <c r="Q739" s="512"/>
      <c r="BA739" s="310"/>
      <c r="BB739" s="360"/>
      <c r="BC739" s="310"/>
      <c r="BD739" s="310"/>
      <c r="BE739" s="310"/>
      <c r="BF739" s="310"/>
      <c r="BG739" s="310"/>
      <c r="BH739" s="310"/>
      <c r="BI739" s="310"/>
      <c r="BJ739" s="310"/>
      <c r="BK739" s="310"/>
      <c r="BL739" s="310"/>
      <c r="BM739" s="310"/>
      <c r="BN739" s="310"/>
      <c r="BO739" s="310"/>
      <c r="BP739" s="310"/>
      <c r="BQ739" s="310"/>
      <c r="BR739" s="310"/>
      <c r="BS739" s="310"/>
      <c r="BT739" s="310"/>
      <c r="BU739" s="310"/>
      <c r="BV739" s="310"/>
      <c r="BW739" s="310"/>
      <c r="BX739" s="310"/>
      <c r="BY739" s="310"/>
      <c r="BZ739" s="310"/>
      <c r="CA739" s="310"/>
      <c r="CB739" s="310"/>
      <c r="CC739" s="310"/>
      <c r="CD739" s="310"/>
      <c r="CE739" s="310"/>
      <c r="CF739" s="310"/>
      <c r="CG739" s="310"/>
      <c r="CH739" s="310"/>
      <c r="CI739" s="310"/>
      <c r="CJ739" s="310"/>
      <c r="CK739" s="310"/>
      <c r="CL739" s="310"/>
      <c r="CM739" s="310"/>
      <c r="CN739" s="310"/>
      <c r="CO739" s="310"/>
      <c r="CP739" s="310"/>
      <c r="CQ739" s="310"/>
      <c r="CR739" s="310"/>
      <c r="CS739" s="310"/>
      <c r="CT739" s="310"/>
      <c r="CU739" s="310"/>
      <c r="CV739" s="310"/>
      <c r="CW739" s="310"/>
      <c r="CX739" s="310"/>
      <c r="CY739" s="310"/>
      <c r="CZ739" s="310"/>
    </row>
    <row r="740" ht="25.15" customHeight="true" x14ac:dyDescent="0.2">
      <c r="C740" s="512"/>
      <c r="D740" s="512"/>
      <c r="E740" s="512"/>
      <c r="F740" s="512"/>
      <c r="G740" s="512"/>
      <c r="H740" s="512"/>
      <c r="I740" s="512"/>
      <c r="J740" s="512"/>
      <c r="K740" s="512"/>
      <c r="L740" s="512"/>
      <c r="M740" s="512"/>
      <c r="N740" s="512"/>
      <c r="O740" s="512"/>
      <c r="P740" s="512"/>
      <c r="Q740" s="512"/>
      <c r="BA740" s="310"/>
      <c r="BB740" s="360"/>
      <c r="BC740" s="310"/>
      <c r="BD740" s="310"/>
      <c r="BE740" s="310"/>
      <c r="BF740" s="310"/>
      <c r="BG740" s="310"/>
      <c r="BH740" s="310"/>
      <c r="BI740" s="310"/>
      <c r="BJ740" s="310"/>
      <c r="BK740" s="310"/>
      <c r="BL740" s="310"/>
      <c r="BM740" s="310"/>
      <c r="BN740" s="310"/>
      <c r="BO740" s="310"/>
      <c r="BP740" s="310"/>
      <c r="BQ740" s="310"/>
      <c r="BR740" s="310"/>
      <c r="BS740" s="310"/>
      <c r="BT740" s="310"/>
      <c r="BU740" s="310"/>
      <c r="BV740" s="310"/>
      <c r="BW740" s="310"/>
      <c r="BX740" s="310"/>
      <c r="BY740" s="310"/>
      <c r="BZ740" s="310"/>
      <c r="CA740" s="310"/>
      <c r="CB740" s="310"/>
      <c r="CC740" s="310"/>
      <c r="CD740" s="310"/>
      <c r="CE740" s="310"/>
      <c r="CF740" s="310"/>
      <c r="CG740" s="310"/>
      <c r="CH740" s="310"/>
      <c r="CI740" s="310"/>
      <c r="CJ740" s="310"/>
      <c r="CK740" s="310"/>
      <c r="CL740" s="310"/>
      <c r="CM740" s="310"/>
      <c r="CN740" s="310"/>
      <c r="CO740" s="310"/>
      <c r="CP740" s="310"/>
      <c r="CQ740" s="310"/>
      <c r="CR740" s="310"/>
      <c r="CS740" s="310"/>
      <c r="CT740" s="310"/>
      <c r="CU740" s="310"/>
      <c r="CV740" s="310"/>
      <c r="CW740" s="310"/>
      <c r="CX740" s="310"/>
      <c r="CY740" s="310"/>
      <c r="CZ740" s="310"/>
    </row>
    <row r="741" ht="25.15" customHeight="true" x14ac:dyDescent="0.2">
      <c r="C741" s="512"/>
      <c r="D741" s="512"/>
      <c r="E741" s="512"/>
      <c r="F741" s="512"/>
      <c r="G741" s="512"/>
      <c r="H741" s="512"/>
      <c r="I741" s="512"/>
      <c r="J741" s="512"/>
      <c r="K741" s="512"/>
      <c r="L741" s="512"/>
      <c r="M741" s="512"/>
      <c r="N741" s="512"/>
      <c r="O741" s="512"/>
      <c r="P741" s="512"/>
      <c r="Q741" s="512"/>
      <c r="BA741" s="310"/>
      <c r="BB741" s="360"/>
      <c r="BC741" s="310"/>
      <c r="BD741" s="310"/>
      <c r="BE741" s="310"/>
      <c r="BF741" s="310"/>
      <c r="BG741" s="310"/>
      <c r="BH741" s="310"/>
      <c r="BI741" s="310"/>
      <c r="BJ741" s="310"/>
      <c r="BK741" s="310"/>
      <c r="BL741" s="310"/>
      <c r="BM741" s="310"/>
      <c r="BN741" s="310"/>
      <c r="BO741" s="310"/>
      <c r="BP741" s="310"/>
      <c r="BQ741" s="310"/>
      <c r="BR741" s="310"/>
      <c r="BS741" s="310"/>
      <c r="BT741" s="310"/>
      <c r="BU741" s="310"/>
      <c r="BV741" s="310"/>
      <c r="BW741" s="310"/>
      <c r="BX741" s="310"/>
      <c r="BY741" s="310"/>
      <c r="BZ741" s="310"/>
      <c r="CA741" s="310"/>
      <c r="CB741" s="310"/>
      <c r="CC741" s="310"/>
      <c r="CD741" s="310"/>
      <c r="CE741" s="310"/>
      <c r="CF741" s="310"/>
      <c r="CG741" s="310"/>
      <c r="CH741" s="310"/>
      <c r="CI741" s="310"/>
      <c r="CJ741" s="310"/>
      <c r="CK741" s="310"/>
      <c r="CL741" s="310"/>
      <c r="CM741" s="310"/>
      <c r="CN741" s="310"/>
      <c r="CO741" s="310"/>
      <c r="CP741" s="310"/>
      <c r="CQ741" s="310"/>
      <c r="CR741" s="310"/>
      <c r="CS741" s="310"/>
      <c r="CT741" s="310"/>
      <c r="CU741" s="310"/>
      <c r="CV741" s="310"/>
      <c r="CW741" s="310"/>
      <c r="CX741" s="310"/>
      <c r="CY741" s="310"/>
      <c r="CZ741" s="310"/>
    </row>
    <row r="742" ht="25.15" customHeight="true" x14ac:dyDescent="0.2">
      <c r="C742" s="512"/>
      <c r="D742" s="512"/>
      <c r="E742" s="512"/>
      <c r="F742" s="512"/>
      <c r="G742" s="512"/>
      <c r="H742" s="512"/>
      <c r="I742" s="512"/>
      <c r="J742" s="512"/>
      <c r="K742" s="512"/>
      <c r="L742" s="512"/>
      <c r="M742" s="512"/>
      <c r="N742" s="512"/>
      <c r="O742" s="512"/>
      <c r="P742" s="512"/>
      <c r="Q742" s="512"/>
      <c r="BA742" s="310"/>
      <c r="BB742" s="360"/>
      <c r="BC742" s="310"/>
      <c r="BD742" s="310"/>
      <c r="BE742" s="310"/>
      <c r="BF742" s="310"/>
      <c r="BG742" s="310"/>
      <c r="BH742" s="310"/>
      <c r="BI742" s="310"/>
      <c r="BJ742" s="310"/>
      <c r="BK742" s="310"/>
      <c r="BL742" s="310"/>
      <c r="BM742" s="310"/>
      <c r="BN742" s="310"/>
      <c r="BO742" s="310"/>
      <c r="BP742" s="310"/>
      <c r="BQ742" s="310"/>
      <c r="BR742" s="310"/>
      <c r="BS742" s="310"/>
      <c r="BT742" s="310"/>
      <c r="BU742" s="310"/>
      <c r="BV742" s="310"/>
      <c r="BW742" s="310"/>
      <c r="BX742" s="310"/>
      <c r="BY742" s="310"/>
      <c r="BZ742" s="310"/>
      <c r="CA742" s="310"/>
      <c r="CB742" s="310"/>
      <c r="CC742" s="310"/>
      <c r="CD742" s="310"/>
      <c r="CE742" s="310"/>
      <c r="CF742" s="310"/>
      <c r="CG742" s="310"/>
      <c r="CH742" s="310"/>
      <c r="CI742" s="310"/>
      <c r="CJ742" s="310"/>
      <c r="CK742" s="310"/>
      <c r="CL742" s="310"/>
      <c r="CM742" s="310"/>
      <c r="CN742" s="310"/>
      <c r="CO742" s="310"/>
      <c r="CP742" s="310"/>
      <c r="CQ742" s="310"/>
      <c r="CR742" s="310"/>
      <c r="CS742" s="310"/>
      <c r="CT742" s="310"/>
      <c r="CU742" s="310"/>
      <c r="CV742" s="310"/>
      <c r="CW742" s="310"/>
      <c r="CX742" s="310"/>
      <c r="CY742" s="310"/>
      <c r="CZ742" s="310"/>
    </row>
    <row r="743" ht="25.15" customHeight="true" x14ac:dyDescent="0.2">
      <c r="C743" s="512"/>
      <c r="D743" s="512"/>
      <c r="E743" s="512"/>
      <c r="F743" s="512"/>
      <c r="G743" s="512"/>
      <c r="H743" s="512"/>
      <c r="I743" s="512"/>
      <c r="J743" s="512"/>
      <c r="K743" s="512"/>
      <c r="L743" s="512"/>
      <c r="M743" s="512"/>
      <c r="N743" s="512"/>
      <c r="O743" s="512"/>
      <c r="P743" s="512"/>
      <c r="Q743" s="512"/>
      <c r="BA743" s="310"/>
      <c r="BB743" s="360"/>
      <c r="BC743" s="310"/>
      <c r="BD743" s="310"/>
      <c r="BE743" s="310"/>
      <c r="BF743" s="310"/>
      <c r="BG743" s="310"/>
      <c r="BH743" s="310"/>
      <c r="BI743" s="310"/>
      <c r="BJ743" s="310"/>
      <c r="BK743" s="310"/>
      <c r="BL743" s="310"/>
      <c r="BM743" s="310"/>
      <c r="BN743" s="310"/>
      <c r="BO743" s="310"/>
      <c r="BP743" s="310"/>
      <c r="BQ743" s="310"/>
      <c r="BR743" s="310"/>
      <c r="BS743" s="310"/>
      <c r="BT743" s="310"/>
      <c r="BU743" s="310"/>
      <c r="BV743" s="310"/>
      <c r="BW743" s="310"/>
      <c r="BX743" s="310"/>
      <c r="BY743" s="310"/>
      <c r="BZ743" s="310"/>
      <c r="CA743" s="310"/>
      <c r="CB743" s="310"/>
      <c r="CC743" s="310"/>
      <c r="CD743" s="310"/>
      <c r="CE743" s="310"/>
      <c r="CF743" s="310"/>
      <c r="CG743" s="310"/>
      <c r="CH743" s="310"/>
      <c r="CI743" s="310"/>
      <c r="CJ743" s="310"/>
      <c r="CK743" s="310"/>
      <c r="CL743" s="310"/>
      <c r="CM743" s="310"/>
      <c r="CN743" s="310"/>
      <c r="CO743" s="310"/>
      <c r="CP743" s="310"/>
      <c r="CQ743" s="310"/>
      <c r="CR743" s="310"/>
      <c r="CS743" s="310"/>
      <c r="CT743" s="310"/>
      <c r="CU743" s="310"/>
      <c r="CV743" s="310"/>
      <c r="CW743" s="310"/>
      <c r="CX743" s="310"/>
      <c r="CY743" s="310"/>
      <c r="CZ743" s="310"/>
    </row>
    <row r="744" ht="25.15" customHeight="true" x14ac:dyDescent="0.2">
      <c r="C744" s="512"/>
      <c r="D744" s="512"/>
      <c r="E744" s="512"/>
      <c r="F744" s="512"/>
      <c r="G744" s="512"/>
      <c r="H744" s="512"/>
      <c r="I744" s="512"/>
      <c r="J744" s="512"/>
      <c r="K744" s="512"/>
      <c r="L744" s="512"/>
      <c r="M744" s="512"/>
      <c r="N744" s="512"/>
      <c r="O744" s="512"/>
      <c r="P744" s="512"/>
      <c r="Q744" s="512"/>
      <c r="BA744" s="310"/>
      <c r="BB744" s="360"/>
      <c r="BC744" s="310"/>
      <c r="BD744" s="310"/>
      <c r="BE744" s="310"/>
      <c r="BF744" s="310"/>
      <c r="BG744" s="310"/>
      <c r="BH744" s="310"/>
      <c r="BI744" s="310"/>
      <c r="BJ744" s="310"/>
      <c r="BK744" s="310"/>
      <c r="BL744" s="310"/>
      <c r="BM744" s="310"/>
      <c r="BN744" s="310"/>
      <c r="BO744" s="310"/>
      <c r="BP744" s="310"/>
      <c r="BQ744" s="310"/>
      <c r="BR744" s="310"/>
      <c r="BS744" s="310"/>
      <c r="BT744" s="310"/>
      <c r="BU744" s="310"/>
      <c r="BV744" s="310"/>
      <c r="BW744" s="310"/>
      <c r="BX744" s="310"/>
      <c r="BY744" s="310"/>
      <c r="BZ744" s="310"/>
      <c r="CA744" s="310"/>
      <c r="CB744" s="310"/>
      <c r="CC744" s="310"/>
      <c r="CD744" s="310"/>
      <c r="CE744" s="310"/>
      <c r="CF744" s="310"/>
      <c r="CG744" s="310"/>
      <c r="CH744" s="310"/>
      <c r="CI744" s="310"/>
      <c r="CJ744" s="310"/>
      <c r="CK744" s="310"/>
      <c r="CL744" s="310"/>
      <c r="CM744" s="310"/>
      <c r="CN744" s="310"/>
      <c r="CO744" s="310"/>
      <c r="CP744" s="310"/>
      <c r="CQ744" s="310"/>
      <c r="CR744" s="310"/>
      <c r="CS744" s="310"/>
      <c r="CT744" s="310"/>
      <c r="CU744" s="310"/>
      <c r="CV744" s="310"/>
      <c r="CW744" s="310"/>
      <c r="CX744" s="310"/>
      <c r="CY744" s="310"/>
      <c r="CZ744" s="310"/>
    </row>
    <row r="745" ht="25.15" customHeight="true" x14ac:dyDescent="0.2">
      <c r="C745" s="512"/>
      <c r="D745" s="512"/>
      <c r="E745" s="512"/>
      <c r="F745" s="512"/>
      <c r="G745" s="512"/>
      <c r="H745" s="512"/>
      <c r="I745" s="512"/>
      <c r="J745" s="512"/>
      <c r="K745" s="512"/>
      <c r="L745" s="512"/>
      <c r="M745" s="512"/>
      <c r="N745" s="512"/>
      <c r="O745" s="512"/>
      <c r="P745" s="512"/>
      <c r="Q745" s="512"/>
      <c r="BA745" s="310"/>
      <c r="BB745" s="360"/>
      <c r="BC745" s="310"/>
      <c r="BD745" s="310"/>
      <c r="BE745" s="310"/>
      <c r="BF745" s="310"/>
      <c r="BG745" s="310"/>
      <c r="BH745" s="310"/>
      <c r="BI745" s="310"/>
      <c r="BJ745" s="310"/>
      <c r="BK745" s="310"/>
      <c r="BL745" s="310"/>
      <c r="BM745" s="310"/>
      <c r="BN745" s="310"/>
      <c r="BO745" s="310"/>
      <c r="BP745" s="310"/>
      <c r="BQ745" s="310"/>
      <c r="BR745" s="310"/>
      <c r="BS745" s="310"/>
      <c r="BT745" s="310"/>
      <c r="BU745" s="310"/>
      <c r="BV745" s="310"/>
      <c r="BW745" s="310"/>
      <c r="BX745" s="310"/>
      <c r="BY745" s="310"/>
      <c r="BZ745" s="310"/>
      <c r="CA745" s="310"/>
      <c r="CB745" s="310"/>
      <c r="CC745" s="310"/>
      <c r="CD745" s="310"/>
      <c r="CE745" s="310"/>
      <c r="CF745" s="310"/>
      <c r="CG745" s="310"/>
      <c r="CH745" s="310"/>
      <c r="CI745" s="310"/>
      <c r="CJ745" s="310"/>
      <c r="CK745" s="310"/>
      <c r="CL745" s="310"/>
      <c r="CM745" s="310"/>
      <c r="CN745" s="310"/>
      <c r="CO745" s="310"/>
      <c r="CP745" s="310"/>
      <c r="CQ745" s="310"/>
      <c r="CR745" s="310"/>
      <c r="CS745" s="310"/>
      <c r="CT745" s="310"/>
      <c r="CU745" s="310"/>
      <c r="CV745" s="310"/>
      <c r="CW745" s="310"/>
      <c r="CX745" s="310"/>
      <c r="CY745" s="310"/>
      <c r="CZ745" s="310"/>
    </row>
    <row r="746" ht="25.15" customHeight="true" x14ac:dyDescent="0.2">
      <c r="C746" s="512"/>
      <c r="D746" s="512"/>
      <c r="E746" s="512"/>
      <c r="F746" s="512"/>
      <c r="G746" s="512"/>
      <c r="H746" s="512"/>
      <c r="I746" s="512"/>
      <c r="J746" s="512"/>
      <c r="K746" s="512"/>
      <c r="L746" s="512"/>
      <c r="M746" s="512"/>
      <c r="N746" s="512"/>
      <c r="O746" s="512"/>
      <c r="P746" s="512"/>
      <c r="Q746" s="512"/>
      <c r="BA746" s="310"/>
      <c r="BB746" s="360"/>
      <c r="BC746" s="310"/>
      <c r="BD746" s="310"/>
      <c r="BE746" s="310"/>
      <c r="BF746" s="310"/>
      <c r="BG746" s="310"/>
      <c r="BH746" s="310"/>
      <c r="BI746" s="310"/>
      <c r="BJ746" s="310"/>
      <c r="BK746" s="310"/>
      <c r="BL746" s="310"/>
      <c r="BM746" s="310"/>
      <c r="BN746" s="310"/>
      <c r="BO746" s="310"/>
      <c r="BP746" s="310"/>
      <c r="BQ746" s="310"/>
      <c r="BR746" s="310"/>
      <c r="BS746" s="310"/>
      <c r="BT746" s="310"/>
      <c r="BU746" s="310"/>
      <c r="BV746" s="310"/>
      <c r="BW746" s="310"/>
      <c r="BX746" s="310"/>
      <c r="BY746" s="310"/>
      <c r="BZ746" s="310"/>
      <c r="CA746" s="310"/>
      <c r="CB746" s="310"/>
      <c r="CC746" s="310"/>
      <c r="CD746" s="310"/>
      <c r="CE746" s="310"/>
      <c r="CF746" s="310"/>
      <c r="CG746" s="310"/>
      <c r="CH746" s="310"/>
      <c r="CI746" s="310"/>
      <c r="CJ746" s="310"/>
      <c r="CK746" s="310"/>
      <c r="CL746" s="310"/>
      <c r="CM746" s="310"/>
      <c r="CN746" s="310"/>
      <c r="CO746" s="310"/>
      <c r="CP746" s="310"/>
      <c r="CQ746" s="310"/>
      <c r="CR746" s="310"/>
      <c r="CS746" s="310"/>
      <c r="CT746" s="310"/>
      <c r="CU746" s="310"/>
      <c r="CV746" s="310"/>
      <c r="CW746" s="310"/>
      <c r="CX746" s="310"/>
      <c r="CY746" s="310"/>
      <c r="CZ746" s="310"/>
    </row>
    <row r="747" ht="25.15" customHeight="true" x14ac:dyDescent="0.2">
      <c r="C747" s="512"/>
      <c r="D747" s="512"/>
      <c r="E747" s="512"/>
      <c r="F747" s="512"/>
      <c r="G747" s="512"/>
      <c r="H747" s="512"/>
      <c r="I747" s="512"/>
      <c r="J747" s="512"/>
      <c r="K747" s="512"/>
      <c r="L747" s="512"/>
      <c r="M747" s="512"/>
      <c r="N747" s="512"/>
      <c r="O747" s="512"/>
      <c r="P747" s="512"/>
      <c r="Q747" s="512"/>
      <c r="BA747" s="310"/>
      <c r="BB747" s="360"/>
      <c r="BC747" s="310"/>
      <c r="BD747" s="310"/>
      <c r="BE747" s="310"/>
      <c r="BF747" s="310"/>
      <c r="BG747" s="310"/>
      <c r="BH747" s="310"/>
      <c r="BI747" s="310"/>
      <c r="BJ747" s="310"/>
      <c r="BK747" s="310"/>
      <c r="BL747" s="310"/>
      <c r="BM747" s="310"/>
      <c r="BN747" s="310"/>
      <c r="BO747" s="310"/>
      <c r="BP747" s="310"/>
      <c r="BQ747" s="310"/>
      <c r="BR747" s="310"/>
      <c r="BS747" s="310"/>
      <c r="BT747" s="310"/>
      <c r="BU747" s="310"/>
      <c r="BV747" s="310"/>
      <c r="BW747" s="310"/>
      <c r="BX747" s="310"/>
      <c r="BY747" s="310"/>
      <c r="BZ747" s="310"/>
      <c r="CA747" s="310"/>
      <c r="CB747" s="310"/>
      <c r="CC747" s="310"/>
      <c r="CD747" s="310"/>
      <c r="CE747" s="310"/>
      <c r="CF747" s="310"/>
      <c r="CG747" s="310"/>
      <c r="CH747" s="310"/>
      <c r="CI747" s="310"/>
      <c r="CJ747" s="310"/>
      <c r="CK747" s="310"/>
      <c r="CL747" s="310"/>
      <c r="CM747" s="310"/>
      <c r="CN747" s="310"/>
      <c r="CO747" s="310"/>
      <c r="CP747" s="310"/>
      <c r="CQ747" s="310"/>
      <c r="CR747" s="310"/>
      <c r="CS747" s="310"/>
      <c r="CT747" s="310"/>
      <c r="CU747" s="310"/>
      <c r="CV747" s="310"/>
      <c r="CW747" s="310"/>
      <c r="CX747" s="310"/>
      <c r="CY747" s="310"/>
      <c r="CZ747" s="310"/>
    </row>
    <row r="748" ht="25.15" customHeight="true" x14ac:dyDescent="0.2">
      <c r="C748" s="512"/>
      <c r="D748" s="512"/>
      <c r="E748" s="512"/>
      <c r="F748" s="512"/>
      <c r="G748" s="512"/>
      <c r="H748" s="512"/>
      <c r="I748" s="512"/>
      <c r="J748" s="512"/>
      <c r="K748" s="512"/>
      <c r="L748" s="512"/>
      <c r="M748" s="512"/>
      <c r="N748" s="512"/>
      <c r="O748" s="512"/>
      <c r="P748" s="512"/>
      <c r="Q748" s="512"/>
      <c r="BA748" s="310"/>
      <c r="BB748" s="360"/>
      <c r="BC748" s="310"/>
      <c r="BD748" s="310"/>
      <c r="BE748" s="310"/>
      <c r="BF748" s="310"/>
      <c r="BG748" s="310"/>
      <c r="BH748" s="310"/>
      <c r="BI748" s="310"/>
      <c r="BJ748" s="310"/>
      <c r="BK748" s="310"/>
      <c r="BL748" s="310"/>
      <c r="BM748" s="310"/>
      <c r="BN748" s="310"/>
      <c r="BO748" s="310"/>
      <c r="BP748" s="310"/>
      <c r="BQ748" s="310"/>
      <c r="BR748" s="310"/>
      <c r="BS748" s="310"/>
      <c r="BT748" s="310"/>
      <c r="BU748" s="310"/>
      <c r="BV748" s="310"/>
      <c r="BW748" s="310"/>
      <c r="BX748" s="310"/>
      <c r="BY748" s="310"/>
      <c r="BZ748" s="310"/>
      <c r="CA748" s="310"/>
      <c r="CB748" s="310"/>
      <c r="CC748" s="310"/>
      <c r="CD748" s="310"/>
      <c r="CE748" s="310"/>
      <c r="CF748" s="310"/>
      <c r="CG748" s="310"/>
      <c r="CH748" s="310"/>
      <c r="CI748" s="310"/>
      <c r="CJ748" s="310"/>
      <c r="CK748" s="310"/>
      <c r="CL748" s="310"/>
      <c r="CM748" s="310"/>
      <c r="CN748" s="310"/>
      <c r="CO748" s="310"/>
      <c r="CP748" s="310"/>
      <c r="CQ748" s="310"/>
      <c r="CR748" s="310"/>
      <c r="CS748" s="310"/>
      <c r="CT748" s="310"/>
      <c r="CU748" s="310"/>
      <c r="CV748" s="310"/>
      <c r="CW748" s="310"/>
      <c r="CX748" s="310"/>
      <c r="CY748" s="310"/>
      <c r="CZ748" s="310"/>
    </row>
    <row r="749" ht="25.15" customHeight="true" x14ac:dyDescent="0.2">
      <c r="C749" s="512"/>
      <c r="D749" s="512"/>
      <c r="E749" s="512"/>
      <c r="F749" s="512"/>
      <c r="G749" s="512"/>
      <c r="H749" s="512"/>
      <c r="I749" s="512"/>
      <c r="J749" s="512"/>
      <c r="K749" s="512"/>
      <c r="L749" s="512"/>
      <c r="M749" s="512"/>
      <c r="N749" s="512"/>
      <c r="O749" s="512"/>
      <c r="P749" s="512"/>
      <c r="Q749" s="512"/>
      <c r="BA749" s="310"/>
      <c r="BB749" s="360"/>
      <c r="BC749" s="310"/>
      <c r="BD749" s="310"/>
      <c r="BE749" s="310"/>
      <c r="BF749" s="310"/>
      <c r="BG749" s="310"/>
      <c r="BH749" s="310"/>
      <c r="BI749" s="310"/>
      <c r="BJ749" s="310"/>
      <c r="BK749" s="310"/>
      <c r="BL749" s="310"/>
      <c r="BM749" s="310"/>
      <c r="BN749" s="310"/>
      <c r="BO749" s="310"/>
      <c r="BP749" s="310"/>
      <c r="BQ749" s="310"/>
      <c r="BR749" s="310"/>
      <c r="BS749" s="310"/>
      <c r="BT749" s="310"/>
      <c r="BU749" s="310"/>
      <c r="BV749" s="310"/>
      <c r="BW749" s="310"/>
      <c r="BX749" s="310"/>
      <c r="BY749" s="310"/>
      <c r="BZ749" s="310"/>
      <c r="CA749" s="310"/>
      <c r="CB749" s="310"/>
      <c r="CC749" s="310"/>
      <c r="CD749" s="310"/>
      <c r="CE749" s="310"/>
      <c r="CF749" s="310"/>
      <c r="CG749" s="310"/>
      <c r="CH749" s="310"/>
      <c r="CI749" s="310"/>
      <c r="CJ749" s="310"/>
      <c r="CK749" s="310"/>
      <c r="CL749" s="310"/>
      <c r="CM749" s="310"/>
      <c r="CN749" s="310"/>
      <c r="CO749" s="310"/>
      <c r="CP749" s="310"/>
      <c r="CQ749" s="310"/>
      <c r="CR749" s="310"/>
      <c r="CS749" s="310"/>
      <c r="CT749" s="310"/>
      <c r="CU749" s="310"/>
      <c r="CV749" s="310"/>
      <c r="CW749" s="310"/>
      <c r="CX749" s="310"/>
      <c r="CY749" s="310"/>
      <c r="CZ749" s="310"/>
    </row>
    <row r="750" ht="25.15" customHeight="true" x14ac:dyDescent="0.2">
      <c r="C750" s="512"/>
      <c r="D750" s="512"/>
      <c r="E750" s="512"/>
      <c r="F750" s="512"/>
      <c r="G750" s="512"/>
      <c r="H750" s="512"/>
      <c r="I750" s="512"/>
      <c r="J750" s="512"/>
      <c r="K750" s="512"/>
      <c r="L750" s="512"/>
      <c r="M750" s="512"/>
      <c r="N750" s="512"/>
      <c r="O750" s="512"/>
      <c r="P750" s="512"/>
      <c r="Q750" s="512"/>
      <c r="BA750" s="310"/>
      <c r="BB750" s="360"/>
      <c r="BC750" s="310"/>
      <c r="BD750" s="310"/>
      <c r="BE750" s="310"/>
      <c r="BF750" s="310"/>
      <c r="BG750" s="310"/>
      <c r="BH750" s="310"/>
      <c r="BI750" s="310"/>
      <c r="BJ750" s="310"/>
      <c r="BK750" s="310"/>
      <c r="BL750" s="310"/>
      <c r="BM750" s="310"/>
      <c r="BN750" s="310"/>
      <c r="BO750" s="310"/>
      <c r="BP750" s="310"/>
      <c r="BQ750" s="310"/>
      <c r="BR750" s="310"/>
      <c r="BS750" s="310"/>
      <c r="BT750" s="310"/>
      <c r="BU750" s="310"/>
      <c r="BV750" s="310"/>
      <c r="BW750" s="310"/>
      <c r="BX750" s="310"/>
      <c r="BY750" s="310"/>
      <c r="BZ750" s="310"/>
      <c r="CA750" s="310"/>
      <c r="CB750" s="310"/>
      <c r="CC750" s="310"/>
      <c r="CD750" s="310"/>
      <c r="CE750" s="310"/>
      <c r="CF750" s="310"/>
      <c r="CG750" s="310"/>
      <c r="CH750" s="310"/>
      <c r="CI750" s="310"/>
      <c r="CJ750" s="310"/>
      <c r="CK750" s="310"/>
      <c r="CL750" s="310"/>
      <c r="CM750" s="310"/>
      <c r="CN750" s="310"/>
      <c r="CO750" s="310"/>
      <c r="CP750" s="310"/>
      <c r="CQ750" s="310"/>
      <c r="CR750" s="310"/>
      <c r="CS750" s="310"/>
      <c r="CT750" s="310"/>
      <c r="CU750" s="310"/>
      <c r="CV750" s="310"/>
      <c r="CW750" s="310"/>
      <c r="CX750" s="310"/>
      <c r="CY750" s="310"/>
      <c r="CZ750" s="310"/>
    </row>
    <row r="751" ht="25.15" customHeight="true" x14ac:dyDescent="0.2">
      <c r="C751" s="512"/>
      <c r="D751" s="512"/>
      <c r="E751" s="512"/>
      <c r="F751" s="512"/>
      <c r="G751" s="512"/>
      <c r="H751" s="512"/>
      <c r="I751" s="512"/>
      <c r="J751" s="512"/>
      <c r="K751" s="512"/>
      <c r="L751" s="512"/>
      <c r="M751" s="512"/>
      <c r="N751" s="512"/>
      <c r="O751" s="512"/>
      <c r="P751" s="512"/>
      <c r="Q751" s="512"/>
      <c r="BA751" s="310"/>
      <c r="BB751" s="360"/>
      <c r="BC751" s="310"/>
      <c r="BD751" s="310"/>
      <c r="BE751" s="310"/>
      <c r="BF751" s="310"/>
      <c r="BG751" s="310"/>
      <c r="BH751" s="310"/>
      <c r="BI751" s="310"/>
      <c r="BJ751" s="310"/>
      <c r="BK751" s="310"/>
      <c r="BL751" s="310"/>
      <c r="BM751" s="310"/>
      <c r="BN751" s="310"/>
      <c r="BO751" s="310"/>
      <c r="BP751" s="310"/>
      <c r="BQ751" s="310"/>
      <c r="BR751" s="310"/>
      <c r="BS751" s="310"/>
      <c r="BT751" s="310"/>
      <c r="BU751" s="310"/>
      <c r="BV751" s="310"/>
      <c r="BW751" s="310"/>
      <c r="BX751" s="310"/>
      <c r="BY751" s="310"/>
      <c r="BZ751" s="310"/>
      <c r="CA751" s="310"/>
      <c r="CB751" s="310"/>
      <c r="CC751" s="310"/>
      <c r="CD751" s="310"/>
      <c r="CE751" s="310"/>
      <c r="CF751" s="310"/>
      <c r="CG751" s="310"/>
      <c r="CH751" s="310"/>
      <c r="CI751" s="310"/>
      <c r="CJ751" s="310"/>
      <c r="CK751" s="310"/>
      <c r="CL751" s="310"/>
      <c r="CM751" s="310"/>
      <c r="CN751" s="310"/>
      <c r="CO751" s="310"/>
      <c r="CP751" s="310"/>
      <c r="CQ751" s="310"/>
      <c r="CR751" s="310"/>
      <c r="CS751" s="310"/>
      <c r="CT751" s="310"/>
      <c r="CU751" s="310"/>
      <c r="CV751" s="310"/>
      <c r="CW751" s="310"/>
      <c r="CX751" s="310"/>
      <c r="CY751" s="310"/>
      <c r="CZ751" s="310"/>
    </row>
    <row r="752" ht="25.15" customHeight="true" x14ac:dyDescent="0.2">
      <c r="C752" s="512"/>
      <c r="D752" s="512"/>
      <c r="E752" s="512"/>
      <c r="F752" s="512"/>
      <c r="G752" s="512"/>
      <c r="H752" s="512"/>
      <c r="I752" s="512"/>
      <c r="J752" s="512"/>
      <c r="K752" s="512"/>
      <c r="L752" s="512"/>
      <c r="M752" s="512"/>
      <c r="N752" s="512"/>
      <c r="O752" s="512"/>
      <c r="P752" s="512"/>
      <c r="Q752" s="512"/>
      <c r="BA752" s="310"/>
      <c r="BB752" s="360"/>
      <c r="BC752" s="310"/>
      <c r="BD752" s="310"/>
      <c r="BE752" s="310"/>
      <c r="BF752" s="310"/>
      <c r="BG752" s="310"/>
      <c r="BH752" s="310"/>
      <c r="BI752" s="310"/>
      <c r="BJ752" s="310"/>
      <c r="BK752" s="310"/>
      <c r="BL752" s="310"/>
      <c r="BM752" s="310"/>
      <c r="BN752" s="310"/>
      <c r="BO752" s="310"/>
      <c r="BP752" s="310"/>
      <c r="BQ752" s="310"/>
      <c r="BR752" s="310"/>
      <c r="BS752" s="310"/>
      <c r="BT752" s="310"/>
      <c r="BU752" s="310"/>
      <c r="BV752" s="310"/>
      <c r="BW752" s="310"/>
      <c r="BX752" s="310"/>
      <c r="BY752" s="310"/>
      <c r="BZ752" s="310"/>
      <c r="CA752" s="310"/>
      <c r="CB752" s="310"/>
      <c r="CC752" s="310"/>
      <c r="CD752" s="310"/>
      <c r="CE752" s="310"/>
      <c r="CF752" s="310"/>
      <c r="CG752" s="310"/>
      <c r="CH752" s="310"/>
      <c r="CI752" s="310"/>
      <c r="CJ752" s="310"/>
      <c r="CK752" s="310"/>
      <c r="CL752" s="310"/>
      <c r="CM752" s="310"/>
      <c r="CN752" s="310"/>
      <c r="CO752" s="310"/>
      <c r="CP752" s="310"/>
      <c r="CQ752" s="310"/>
      <c r="CR752" s="310"/>
      <c r="CS752" s="310"/>
      <c r="CT752" s="310"/>
      <c r="CU752" s="310"/>
      <c r="CV752" s="310"/>
      <c r="CW752" s="310"/>
      <c r="CX752" s="310"/>
      <c r="CY752" s="310"/>
      <c r="CZ752" s="310"/>
    </row>
    <row r="753" ht="25.15" customHeight="true" x14ac:dyDescent="0.2">
      <c r="C753" s="512"/>
      <c r="D753" s="512"/>
      <c r="E753" s="512"/>
      <c r="F753" s="512"/>
      <c r="G753" s="512"/>
      <c r="H753" s="512"/>
      <c r="I753" s="512"/>
      <c r="J753" s="512"/>
      <c r="K753" s="512"/>
      <c r="L753" s="512"/>
      <c r="M753" s="512"/>
      <c r="N753" s="512"/>
      <c r="O753" s="512"/>
      <c r="P753" s="512"/>
      <c r="Q753" s="512"/>
      <c r="BA753" s="310"/>
      <c r="BB753" s="360"/>
      <c r="BC753" s="310"/>
      <c r="BD753" s="310"/>
      <c r="BE753" s="310"/>
      <c r="BF753" s="310"/>
      <c r="BG753" s="310"/>
      <c r="BH753" s="310"/>
      <c r="BI753" s="310"/>
      <c r="BJ753" s="310"/>
      <c r="BK753" s="310"/>
      <c r="BL753" s="310"/>
      <c r="BM753" s="310"/>
      <c r="BN753" s="310"/>
      <c r="BO753" s="310"/>
      <c r="BP753" s="310"/>
      <c r="BQ753" s="310"/>
      <c r="BR753" s="310"/>
      <c r="BS753" s="310"/>
      <c r="BT753" s="310"/>
      <c r="BU753" s="310"/>
      <c r="BV753" s="310"/>
      <c r="BW753" s="310"/>
      <c r="BX753" s="310"/>
      <c r="BY753" s="310"/>
      <c r="BZ753" s="310"/>
      <c r="CA753" s="310"/>
      <c r="CB753" s="310"/>
      <c r="CC753" s="310"/>
      <c r="CD753" s="310"/>
      <c r="CE753" s="310"/>
      <c r="CF753" s="310"/>
      <c r="CG753" s="310"/>
      <c r="CH753" s="310"/>
      <c r="CI753" s="310"/>
      <c r="CJ753" s="310"/>
      <c r="CK753" s="310"/>
      <c r="CL753" s="310"/>
      <c r="CM753" s="310"/>
      <c r="CN753" s="310"/>
      <c r="CO753" s="310"/>
      <c r="CP753" s="310"/>
      <c r="CQ753" s="310"/>
      <c r="CR753" s="310"/>
      <c r="CS753" s="310"/>
      <c r="CT753" s="310"/>
      <c r="CU753" s="310"/>
      <c r="CV753" s="310"/>
      <c r="CW753" s="310"/>
      <c r="CX753" s="310"/>
      <c r="CY753" s="310"/>
      <c r="CZ753" s="310"/>
    </row>
    <row r="754" ht="25.15" customHeight="true" x14ac:dyDescent="0.2">
      <c r="C754" s="512"/>
      <c r="D754" s="512"/>
      <c r="E754" s="512"/>
      <c r="F754" s="512"/>
      <c r="G754" s="512"/>
      <c r="H754" s="512"/>
      <c r="I754" s="512"/>
      <c r="J754" s="512"/>
      <c r="K754" s="512"/>
      <c r="L754" s="512"/>
      <c r="M754" s="512"/>
      <c r="N754" s="512"/>
      <c r="O754" s="512"/>
      <c r="P754" s="512"/>
      <c r="Q754" s="512"/>
      <c r="BA754" s="310"/>
      <c r="BB754" s="360"/>
      <c r="BC754" s="310"/>
      <c r="BD754" s="310"/>
      <c r="BE754" s="310"/>
      <c r="BF754" s="310"/>
      <c r="BG754" s="310"/>
      <c r="BH754" s="310"/>
      <c r="BI754" s="310"/>
      <c r="BJ754" s="310"/>
      <c r="BK754" s="310"/>
      <c r="BL754" s="310"/>
      <c r="BM754" s="310"/>
      <c r="BN754" s="310"/>
      <c r="BO754" s="310"/>
      <c r="BP754" s="310"/>
      <c r="BQ754" s="310"/>
      <c r="BR754" s="310"/>
      <c r="BS754" s="310"/>
      <c r="BT754" s="310"/>
      <c r="BU754" s="310"/>
      <c r="BV754" s="310"/>
      <c r="BW754" s="310"/>
      <c r="BX754" s="310"/>
      <c r="BY754" s="310"/>
      <c r="BZ754" s="310"/>
      <c r="CA754" s="310"/>
      <c r="CB754" s="310"/>
      <c r="CC754" s="310"/>
      <c r="CD754" s="310"/>
      <c r="CE754" s="310"/>
      <c r="CF754" s="310"/>
      <c r="CG754" s="310"/>
      <c r="CH754" s="310"/>
      <c r="CI754" s="310"/>
      <c r="CJ754" s="310"/>
      <c r="CK754" s="310"/>
      <c r="CL754" s="310"/>
      <c r="CM754" s="310"/>
      <c r="CN754" s="310"/>
      <c r="CO754" s="310"/>
      <c r="CP754" s="310"/>
      <c r="CQ754" s="310"/>
      <c r="CR754" s="310"/>
      <c r="CS754" s="310"/>
      <c r="CT754" s="310"/>
      <c r="CU754" s="310"/>
      <c r="CV754" s="310"/>
      <c r="CW754" s="310"/>
      <c r="CX754" s="310"/>
      <c r="CY754" s="310"/>
      <c r="CZ754" s="310"/>
    </row>
    <row r="755" ht="25.15" customHeight="true" x14ac:dyDescent="0.2">
      <c r="C755" s="512"/>
      <c r="D755" s="512"/>
      <c r="E755" s="512"/>
      <c r="F755" s="512"/>
      <c r="G755" s="512"/>
      <c r="H755" s="512"/>
      <c r="I755" s="512"/>
      <c r="J755" s="512"/>
      <c r="K755" s="512"/>
      <c r="L755" s="512"/>
      <c r="M755" s="512"/>
      <c r="N755" s="512"/>
      <c r="O755" s="512"/>
      <c r="P755" s="512"/>
      <c r="Q755" s="512"/>
      <c r="BA755" s="310"/>
      <c r="BB755" s="360"/>
      <c r="BC755" s="310"/>
      <c r="BD755" s="310"/>
      <c r="BE755" s="310"/>
      <c r="BF755" s="310"/>
      <c r="BG755" s="310"/>
      <c r="BH755" s="310"/>
      <c r="BI755" s="310"/>
      <c r="BJ755" s="310"/>
      <c r="BK755" s="310"/>
      <c r="BL755" s="310"/>
      <c r="BM755" s="310"/>
      <c r="BN755" s="310"/>
      <c r="BO755" s="310"/>
      <c r="BP755" s="310"/>
      <c r="BQ755" s="310"/>
      <c r="BR755" s="310"/>
      <c r="BS755" s="310"/>
      <c r="BT755" s="310"/>
      <c r="BU755" s="310"/>
      <c r="BV755" s="310"/>
      <c r="BW755" s="310"/>
      <c r="BX755" s="310"/>
      <c r="BY755" s="310"/>
      <c r="BZ755" s="310"/>
      <c r="CA755" s="310"/>
      <c r="CB755" s="310"/>
      <c r="CC755" s="310"/>
      <c r="CD755" s="310"/>
      <c r="CE755" s="310"/>
      <c r="CF755" s="310"/>
      <c r="CG755" s="310"/>
      <c r="CH755" s="310"/>
      <c r="CI755" s="310"/>
      <c r="CJ755" s="310"/>
      <c r="CK755" s="310"/>
      <c r="CL755" s="310"/>
      <c r="CM755" s="310"/>
      <c r="CN755" s="310"/>
      <c r="CO755" s="310"/>
      <c r="CP755" s="310"/>
      <c r="CQ755" s="310"/>
      <c r="CR755" s="310"/>
      <c r="CS755" s="310"/>
      <c r="CT755" s="310"/>
      <c r="CU755" s="310"/>
      <c r="CV755" s="310"/>
      <c r="CW755" s="310"/>
      <c r="CX755" s="310"/>
      <c r="CY755" s="310"/>
      <c r="CZ755" s="310"/>
    </row>
    <row r="756" ht="25.15" customHeight="true" x14ac:dyDescent="0.2">
      <c r="C756" s="512"/>
      <c r="D756" s="512"/>
      <c r="E756" s="512"/>
      <c r="F756" s="512"/>
      <c r="G756" s="512"/>
      <c r="H756" s="512"/>
      <c r="I756" s="512"/>
      <c r="J756" s="512"/>
      <c r="K756" s="512"/>
      <c r="L756" s="512"/>
      <c r="M756" s="512"/>
      <c r="N756" s="512"/>
      <c r="O756" s="512"/>
      <c r="P756" s="512"/>
      <c r="Q756" s="512"/>
      <c r="BA756" s="310"/>
      <c r="BB756" s="360"/>
      <c r="BC756" s="310"/>
      <c r="BD756" s="310"/>
      <c r="BE756" s="310"/>
      <c r="BF756" s="310"/>
      <c r="BG756" s="310"/>
      <c r="BH756" s="310"/>
      <c r="BI756" s="310"/>
      <c r="BJ756" s="310"/>
      <c r="BK756" s="310"/>
      <c r="BL756" s="310"/>
      <c r="BM756" s="310"/>
      <c r="BN756" s="310"/>
      <c r="BO756" s="310"/>
      <c r="BP756" s="310"/>
      <c r="BQ756" s="310"/>
      <c r="BR756" s="310"/>
      <c r="BS756" s="310"/>
      <c r="BT756" s="310"/>
      <c r="BU756" s="310"/>
      <c r="BV756" s="310"/>
      <c r="BW756" s="310"/>
      <c r="BX756" s="310"/>
      <c r="BY756" s="310"/>
      <c r="BZ756" s="310"/>
      <c r="CA756" s="310"/>
      <c r="CB756" s="310"/>
      <c r="CC756" s="310"/>
      <c r="CD756" s="310"/>
      <c r="CE756" s="310"/>
      <c r="CF756" s="310"/>
      <c r="CG756" s="310"/>
      <c r="CH756" s="310"/>
      <c r="CI756" s="310"/>
      <c r="CJ756" s="310"/>
      <c r="CK756" s="310"/>
      <c r="CL756" s="310"/>
      <c r="CM756" s="310"/>
      <c r="CN756" s="310"/>
      <c r="CO756" s="310"/>
      <c r="CP756" s="310"/>
      <c r="CQ756" s="310"/>
      <c r="CR756" s="310"/>
      <c r="CS756" s="310"/>
      <c r="CT756" s="310"/>
      <c r="CU756" s="310"/>
      <c r="CV756" s="310"/>
      <c r="CW756" s="310"/>
      <c r="CX756" s="310"/>
      <c r="CY756" s="310"/>
      <c r="CZ756" s="310"/>
    </row>
    <row r="757" ht="25.15" customHeight="true" x14ac:dyDescent="0.2">
      <c r="C757" s="512"/>
      <c r="D757" s="512"/>
      <c r="E757" s="512"/>
      <c r="F757" s="512"/>
      <c r="G757" s="512"/>
      <c r="H757" s="512"/>
      <c r="I757" s="512"/>
      <c r="J757" s="512"/>
      <c r="K757" s="512"/>
      <c r="L757" s="512"/>
      <c r="M757" s="512"/>
      <c r="N757" s="512"/>
      <c r="O757" s="512"/>
      <c r="P757" s="512"/>
      <c r="Q757" s="512"/>
      <c r="BA757" s="310"/>
      <c r="BB757" s="360"/>
      <c r="BC757" s="310"/>
      <c r="BD757" s="310"/>
      <c r="BE757" s="310"/>
      <c r="BF757" s="310"/>
      <c r="BG757" s="310"/>
      <c r="BH757" s="310"/>
      <c r="BI757" s="310"/>
      <c r="BJ757" s="310"/>
      <c r="BK757" s="310"/>
      <c r="BL757" s="310"/>
      <c r="BM757" s="310"/>
      <c r="BN757" s="310"/>
      <c r="BO757" s="310"/>
      <c r="BP757" s="310"/>
      <c r="BQ757" s="310"/>
      <c r="BR757" s="310"/>
      <c r="BS757" s="310"/>
      <c r="BT757" s="310"/>
      <c r="BU757" s="310"/>
      <c r="BV757" s="310"/>
      <c r="BW757" s="310"/>
      <c r="BX757" s="310"/>
      <c r="BY757" s="310"/>
      <c r="BZ757" s="310"/>
      <c r="CA757" s="310"/>
      <c r="CB757" s="310"/>
      <c r="CC757" s="310"/>
      <c r="CD757" s="310"/>
      <c r="CE757" s="310"/>
      <c r="CF757" s="310"/>
      <c r="CG757" s="310"/>
      <c r="CH757" s="310"/>
      <c r="CI757" s="310"/>
      <c r="CJ757" s="310"/>
      <c r="CK757" s="310"/>
      <c r="CL757" s="310"/>
      <c r="CM757" s="310"/>
      <c r="CN757" s="310"/>
      <c r="CO757" s="310"/>
      <c r="CP757" s="310"/>
      <c r="CQ757" s="310"/>
      <c r="CR757" s="310"/>
      <c r="CS757" s="310"/>
      <c r="CT757" s="310"/>
      <c r="CU757" s="310"/>
      <c r="CV757" s="310"/>
      <c r="CW757" s="310"/>
      <c r="CX757" s="310"/>
      <c r="CY757" s="310"/>
      <c r="CZ757" s="310"/>
    </row>
    <row r="758" ht="25.15" customHeight="true" x14ac:dyDescent="0.2">
      <c r="C758" s="512"/>
      <c r="D758" s="512"/>
      <c r="E758" s="512"/>
      <c r="F758" s="512"/>
      <c r="G758" s="512"/>
      <c r="H758" s="512"/>
      <c r="I758" s="512"/>
      <c r="J758" s="512"/>
      <c r="K758" s="512"/>
      <c r="L758" s="512"/>
      <c r="M758" s="512"/>
      <c r="N758" s="512"/>
      <c r="O758" s="512"/>
      <c r="P758" s="512"/>
      <c r="Q758" s="512"/>
      <c r="BA758" s="310"/>
      <c r="BB758" s="360"/>
      <c r="BC758" s="310"/>
      <c r="BD758" s="310"/>
      <c r="BE758" s="310"/>
      <c r="BF758" s="310"/>
      <c r="BG758" s="310"/>
      <c r="BH758" s="310"/>
      <c r="BI758" s="310"/>
      <c r="BJ758" s="310"/>
      <c r="BK758" s="310"/>
      <c r="BL758" s="310"/>
      <c r="BM758" s="310"/>
      <c r="BN758" s="310"/>
      <c r="BO758" s="310"/>
      <c r="BP758" s="310"/>
      <c r="BQ758" s="310"/>
      <c r="BR758" s="310"/>
      <c r="BS758" s="310"/>
      <c r="BT758" s="310"/>
      <c r="BU758" s="310"/>
      <c r="BV758" s="310"/>
      <c r="BW758" s="310"/>
      <c r="BX758" s="310"/>
      <c r="BY758" s="310"/>
      <c r="BZ758" s="310"/>
      <c r="CA758" s="310"/>
      <c r="CB758" s="310"/>
      <c r="CC758" s="310"/>
      <c r="CD758" s="310"/>
      <c r="CE758" s="310"/>
      <c r="CF758" s="310"/>
      <c r="CG758" s="310"/>
      <c r="CH758" s="310"/>
      <c r="CI758" s="310"/>
      <c r="CJ758" s="310"/>
      <c r="CK758" s="310"/>
      <c r="CL758" s="310"/>
      <c r="CM758" s="310"/>
      <c r="CN758" s="310"/>
      <c r="CO758" s="310"/>
      <c r="CP758" s="310"/>
      <c r="CQ758" s="310"/>
      <c r="CR758" s="310"/>
      <c r="CS758" s="310"/>
      <c r="CT758" s="310"/>
      <c r="CU758" s="310"/>
      <c r="CV758" s="310"/>
      <c r="CW758" s="310"/>
      <c r="CX758" s="310"/>
      <c r="CY758" s="310"/>
      <c r="CZ758" s="310"/>
    </row>
    <row r="759" ht="25.15" customHeight="true" x14ac:dyDescent="0.2">
      <c r="C759" s="512"/>
      <c r="D759" s="512"/>
      <c r="E759" s="512"/>
      <c r="F759" s="512"/>
      <c r="G759" s="512"/>
      <c r="H759" s="512"/>
      <c r="I759" s="512"/>
      <c r="J759" s="512"/>
      <c r="K759" s="512"/>
      <c r="L759" s="512"/>
      <c r="M759" s="512"/>
      <c r="N759" s="512"/>
      <c r="O759" s="512"/>
      <c r="P759" s="512"/>
      <c r="Q759" s="512"/>
      <c r="BA759" s="310"/>
      <c r="BB759" s="360"/>
      <c r="BC759" s="310"/>
      <c r="BD759" s="310"/>
      <c r="BE759" s="310"/>
      <c r="BF759" s="310"/>
      <c r="BG759" s="310"/>
      <c r="BH759" s="310"/>
      <c r="BI759" s="310"/>
      <c r="BJ759" s="310"/>
      <c r="BK759" s="310"/>
      <c r="BL759" s="310"/>
      <c r="BM759" s="310"/>
      <c r="BN759" s="310"/>
      <c r="BO759" s="310"/>
      <c r="BP759" s="310"/>
      <c r="BQ759" s="310"/>
      <c r="BR759" s="310"/>
      <c r="BS759" s="310"/>
      <c r="BT759" s="310"/>
      <c r="BU759" s="310"/>
      <c r="BV759" s="310"/>
      <c r="BW759" s="310"/>
      <c r="BX759" s="310"/>
      <c r="BY759" s="310"/>
      <c r="BZ759" s="310"/>
      <c r="CA759" s="310"/>
      <c r="CB759" s="310"/>
      <c r="CC759" s="310"/>
      <c r="CD759" s="310"/>
      <c r="CE759" s="310"/>
      <c r="CF759" s="310"/>
      <c r="CG759" s="310"/>
      <c r="CH759" s="310"/>
      <c r="CI759" s="310"/>
      <c r="CJ759" s="310"/>
      <c r="CK759" s="310"/>
      <c r="CL759" s="310"/>
      <c r="CM759" s="310"/>
      <c r="CN759" s="310"/>
      <c r="CO759" s="310"/>
      <c r="CP759" s="310"/>
      <c r="CQ759" s="310"/>
      <c r="CR759" s="310"/>
      <c r="CS759" s="310"/>
      <c r="CT759" s="310"/>
      <c r="CU759" s="310"/>
      <c r="CV759" s="310"/>
      <c r="CW759" s="310"/>
      <c r="CX759" s="310"/>
      <c r="CY759" s="310"/>
      <c r="CZ759" s="310"/>
    </row>
    <row r="760" ht="25.15" customHeight="true" x14ac:dyDescent="0.2">
      <c r="C760" s="512"/>
      <c r="D760" s="512"/>
      <c r="E760" s="512"/>
      <c r="F760" s="512"/>
      <c r="G760" s="512"/>
      <c r="H760" s="512"/>
      <c r="I760" s="512"/>
      <c r="J760" s="512"/>
      <c r="K760" s="512"/>
      <c r="L760" s="512"/>
      <c r="M760" s="512"/>
      <c r="N760" s="512"/>
      <c r="O760" s="512"/>
      <c r="P760" s="512"/>
      <c r="Q760" s="512"/>
      <c r="BA760" s="310"/>
      <c r="BB760" s="360"/>
      <c r="BC760" s="310"/>
      <c r="BD760" s="310"/>
      <c r="BE760" s="310"/>
      <c r="BF760" s="310"/>
      <c r="BG760" s="310"/>
      <c r="BH760" s="310"/>
      <c r="BI760" s="310"/>
      <c r="BJ760" s="310"/>
      <c r="BK760" s="310"/>
      <c r="BL760" s="310"/>
      <c r="BM760" s="310"/>
      <c r="BN760" s="310"/>
      <c r="BO760" s="310"/>
      <c r="BP760" s="310"/>
      <c r="BQ760" s="310"/>
      <c r="BR760" s="310"/>
      <c r="BS760" s="310"/>
      <c r="BT760" s="310"/>
      <c r="BU760" s="310"/>
      <c r="BV760" s="310"/>
      <c r="BW760" s="310"/>
      <c r="BX760" s="310"/>
      <c r="BY760" s="310"/>
      <c r="BZ760" s="310"/>
      <c r="CA760" s="310"/>
      <c r="CB760" s="310"/>
      <c r="CC760" s="310"/>
      <c r="CD760" s="310"/>
      <c r="CE760" s="310"/>
      <c r="CF760" s="310"/>
      <c r="CG760" s="310"/>
      <c r="CH760" s="310"/>
      <c r="CI760" s="310"/>
      <c r="CJ760" s="310"/>
      <c r="CK760" s="310"/>
      <c r="CL760" s="310"/>
      <c r="CM760" s="310"/>
      <c r="CN760" s="310"/>
      <c r="CO760" s="310"/>
      <c r="CP760" s="310"/>
      <c r="CQ760" s="310"/>
      <c r="CR760" s="310"/>
      <c r="CS760" s="310"/>
      <c r="CT760" s="310"/>
      <c r="CU760" s="310"/>
      <c r="CV760" s="310"/>
      <c r="CW760" s="310"/>
      <c r="CX760" s="310"/>
      <c r="CY760" s="310"/>
      <c r="CZ760" s="310"/>
    </row>
    <row r="761" ht="25.15" customHeight="true" x14ac:dyDescent="0.2">
      <c r="C761" s="512"/>
      <c r="D761" s="512"/>
      <c r="E761" s="512"/>
      <c r="F761" s="512"/>
      <c r="G761" s="512"/>
      <c r="H761" s="512"/>
      <c r="I761" s="512"/>
      <c r="J761" s="512"/>
      <c r="K761" s="512"/>
      <c r="L761" s="512"/>
      <c r="M761" s="512"/>
      <c r="N761" s="512"/>
      <c r="O761" s="512"/>
      <c r="P761" s="512"/>
      <c r="Q761" s="512"/>
      <c r="BA761" s="310"/>
      <c r="BB761" s="360"/>
      <c r="BC761" s="310"/>
      <c r="BD761" s="310"/>
      <c r="BE761" s="310"/>
      <c r="BF761" s="310"/>
      <c r="BG761" s="310"/>
      <c r="BH761" s="310"/>
      <c r="BI761" s="310"/>
      <c r="BJ761" s="310"/>
      <c r="BK761" s="310"/>
      <c r="BL761" s="310"/>
      <c r="BM761" s="310"/>
      <c r="BN761" s="310"/>
      <c r="BO761" s="310"/>
      <c r="BP761" s="310"/>
      <c r="BQ761" s="310"/>
      <c r="BR761" s="310"/>
      <c r="BS761" s="310"/>
      <c r="BT761" s="310"/>
      <c r="BU761" s="310"/>
      <c r="BV761" s="310"/>
      <c r="BW761" s="310"/>
      <c r="BX761" s="310"/>
      <c r="BY761" s="310"/>
      <c r="BZ761" s="310"/>
      <c r="CA761" s="310"/>
      <c r="CB761" s="310"/>
      <c r="CC761" s="310"/>
      <c r="CD761" s="310"/>
      <c r="CE761" s="310"/>
      <c r="CF761" s="310"/>
      <c r="CG761" s="310"/>
      <c r="CH761" s="310"/>
      <c r="CI761" s="310"/>
      <c r="CJ761" s="310"/>
      <c r="CK761" s="310"/>
      <c r="CL761" s="310"/>
      <c r="CM761" s="310"/>
      <c r="CN761" s="310"/>
      <c r="CO761" s="310"/>
      <c r="CP761" s="310"/>
      <c r="CQ761" s="310"/>
      <c r="CR761" s="310"/>
      <c r="CS761" s="310"/>
      <c r="CT761" s="310"/>
      <c r="CU761" s="310"/>
      <c r="CV761" s="310"/>
      <c r="CW761" s="310"/>
      <c r="CX761" s="310"/>
      <c r="CY761" s="310"/>
      <c r="CZ761" s="310"/>
    </row>
    <row r="762" ht="25.15" customHeight="true" x14ac:dyDescent="0.2">
      <c r="C762" s="512"/>
      <c r="D762" s="512"/>
      <c r="E762" s="512"/>
      <c r="F762" s="512"/>
      <c r="G762" s="512"/>
      <c r="H762" s="512"/>
      <c r="I762" s="512"/>
      <c r="J762" s="512"/>
      <c r="K762" s="512"/>
      <c r="L762" s="512"/>
      <c r="M762" s="512"/>
      <c r="N762" s="512"/>
      <c r="O762" s="512"/>
      <c r="P762" s="512"/>
      <c r="Q762" s="512"/>
      <c r="BA762" s="310"/>
      <c r="BB762" s="360"/>
      <c r="BC762" s="310"/>
      <c r="BD762" s="310"/>
      <c r="BE762" s="310"/>
      <c r="BF762" s="310"/>
      <c r="BG762" s="310"/>
      <c r="BH762" s="310"/>
      <c r="BI762" s="310"/>
      <c r="BJ762" s="310"/>
      <c r="BK762" s="310"/>
      <c r="BL762" s="310"/>
      <c r="BM762" s="310"/>
      <c r="BN762" s="310"/>
      <c r="BO762" s="310"/>
      <c r="BP762" s="310"/>
      <c r="BQ762" s="310"/>
      <c r="BR762" s="310"/>
      <c r="BS762" s="310"/>
      <c r="BT762" s="310"/>
      <c r="BU762" s="310"/>
      <c r="BV762" s="310"/>
      <c r="BW762" s="310"/>
      <c r="BX762" s="310"/>
      <c r="BY762" s="310"/>
      <c r="BZ762" s="310"/>
      <c r="CA762" s="310"/>
      <c r="CB762" s="310"/>
      <c r="CC762" s="310"/>
      <c r="CD762" s="310"/>
      <c r="CE762" s="310"/>
      <c r="CF762" s="310"/>
      <c r="CG762" s="310"/>
      <c r="CH762" s="310"/>
      <c r="CI762" s="310"/>
      <c r="CJ762" s="310"/>
      <c r="CK762" s="310"/>
      <c r="CL762" s="310"/>
      <c r="CM762" s="310"/>
      <c r="CN762" s="310"/>
      <c r="CO762" s="310"/>
      <c r="CP762" s="310"/>
      <c r="CQ762" s="310"/>
      <c r="CR762" s="310"/>
      <c r="CS762" s="310"/>
      <c r="CT762" s="310"/>
      <c r="CU762" s="310"/>
      <c r="CV762" s="310"/>
      <c r="CW762" s="310"/>
      <c r="CX762" s="310"/>
      <c r="CY762" s="310"/>
      <c r="CZ762" s="310"/>
    </row>
    <row r="763" ht="25.15" customHeight="true" x14ac:dyDescent="0.2">
      <c r="C763" s="512"/>
      <c r="D763" s="512"/>
      <c r="E763" s="512"/>
      <c r="F763" s="512"/>
      <c r="G763" s="512"/>
      <c r="H763" s="512"/>
      <c r="I763" s="512"/>
      <c r="J763" s="512"/>
      <c r="K763" s="512"/>
      <c r="L763" s="512"/>
      <c r="M763" s="512"/>
      <c r="N763" s="512"/>
      <c r="O763" s="512"/>
      <c r="P763" s="512"/>
      <c r="Q763" s="512"/>
      <c r="BA763" s="310"/>
      <c r="BB763" s="360"/>
      <c r="BC763" s="310"/>
      <c r="BD763" s="310"/>
      <c r="BE763" s="310"/>
      <c r="BF763" s="310"/>
      <c r="BG763" s="310"/>
      <c r="BH763" s="310"/>
      <c r="BI763" s="310"/>
      <c r="BJ763" s="310"/>
      <c r="BK763" s="310"/>
      <c r="BL763" s="310"/>
      <c r="BM763" s="310"/>
      <c r="BN763" s="310"/>
      <c r="BO763" s="310"/>
      <c r="BP763" s="310"/>
      <c r="BQ763" s="310"/>
      <c r="BR763" s="310"/>
      <c r="BS763" s="310"/>
      <c r="BT763" s="310"/>
      <c r="BU763" s="310"/>
      <c r="BV763" s="310"/>
      <c r="BW763" s="310"/>
      <c r="BX763" s="310"/>
      <c r="BY763" s="310"/>
      <c r="BZ763" s="310"/>
      <c r="CA763" s="310"/>
      <c r="CB763" s="310"/>
      <c r="CC763" s="310"/>
      <c r="CD763" s="310"/>
      <c r="CE763" s="310"/>
      <c r="CF763" s="310"/>
      <c r="CG763" s="310"/>
      <c r="CH763" s="310"/>
      <c r="CI763" s="310"/>
      <c r="CJ763" s="310"/>
      <c r="CK763" s="310"/>
      <c r="CL763" s="310"/>
      <c r="CM763" s="310"/>
      <c r="CN763" s="310"/>
      <c r="CO763" s="310"/>
      <c r="CP763" s="310"/>
      <c r="CQ763" s="310"/>
      <c r="CR763" s="310"/>
      <c r="CS763" s="310"/>
      <c r="CT763" s="310"/>
      <c r="CU763" s="310"/>
      <c r="CV763" s="310"/>
      <c r="CW763" s="310"/>
      <c r="CX763" s="310"/>
      <c r="CY763" s="310"/>
      <c r="CZ763" s="310"/>
    </row>
    <row r="764" ht="25.15" customHeight="true" x14ac:dyDescent="0.2">
      <c r="C764" s="512"/>
      <c r="D764" s="512"/>
      <c r="E764" s="512"/>
      <c r="F764" s="512"/>
      <c r="G764" s="512"/>
      <c r="H764" s="512"/>
      <c r="I764" s="512"/>
      <c r="J764" s="512"/>
      <c r="K764" s="512"/>
      <c r="L764" s="512"/>
      <c r="M764" s="512"/>
      <c r="N764" s="512"/>
      <c r="O764" s="512"/>
      <c r="P764" s="512"/>
      <c r="Q764" s="512"/>
      <c r="BA764" s="310"/>
      <c r="BB764" s="360"/>
      <c r="BC764" s="310"/>
      <c r="BD764" s="310"/>
      <c r="BE764" s="310"/>
      <c r="BF764" s="310"/>
      <c r="BG764" s="310"/>
      <c r="BH764" s="310"/>
      <c r="BI764" s="310"/>
      <c r="BJ764" s="310"/>
      <c r="BK764" s="310"/>
      <c r="BL764" s="310"/>
      <c r="BM764" s="310"/>
      <c r="BN764" s="310"/>
      <c r="BO764" s="310"/>
      <c r="BP764" s="310"/>
      <c r="BQ764" s="310"/>
      <c r="BR764" s="310"/>
      <c r="BS764" s="310"/>
      <c r="BT764" s="310"/>
      <c r="BU764" s="310"/>
      <c r="BV764" s="310"/>
      <c r="BW764" s="310"/>
      <c r="BX764" s="310"/>
      <c r="BY764" s="310"/>
      <c r="BZ764" s="310"/>
      <c r="CA764" s="310"/>
      <c r="CB764" s="310"/>
      <c r="CC764" s="310"/>
      <c r="CD764" s="310"/>
      <c r="CE764" s="310"/>
      <c r="CF764" s="310"/>
      <c r="CG764" s="310"/>
      <c r="CH764" s="310"/>
      <c r="CI764" s="310"/>
      <c r="CJ764" s="310"/>
      <c r="CK764" s="310"/>
      <c r="CL764" s="310"/>
      <c r="CM764" s="310"/>
      <c r="CN764" s="310"/>
      <c r="CO764" s="310"/>
      <c r="CP764" s="310"/>
      <c r="CQ764" s="310"/>
      <c r="CR764" s="310"/>
      <c r="CS764" s="310"/>
      <c r="CT764" s="310"/>
      <c r="CU764" s="310"/>
      <c r="CV764" s="310"/>
      <c r="CW764" s="310"/>
      <c r="CX764" s="310"/>
      <c r="CY764" s="310"/>
      <c r="CZ764" s="310"/>
    </row>
    <row r="765" ht="25.15" customHeight="true" x14ac:dyDescent="0.2">
      <c r="C765" s="512"/>
      <c r="D765" s="512"/>
      <c r="E765" s="512"/>
      <c r="F765" s="512"/>
      <c r="G765" s="512"/>
      <c r="H765" s="512"/>
      <c r="I765" s="512"/>
      <c r="J765" s="512"/>
      <c r="K765" s="512"/>
      <c r="L765" s="512"/>
      <c r="M765" s="512"/>
      <c r="N765" s="512"/>
      <c r="O765" s="512"/>
      <c r="P765" s="512"/>
      <c r="Q765" s="512"/>
      <c r="BA765" s="310"/>
      <c r="BB765" s="360"/>
      <c r="BC765" s="310"/>
      <c r="BD765" s="310"/>
      <c r="BE765" s="310"/>
      <c r="BF765" s="310"/>
      <c r="BG765" s="310"/>
      <c r="BH765" s="310"/>
      <c r="BI765" s="310"/>
      <c r="BJ765" s="310"/>
      <c r="BK765" s="310"/>
      <c r="BL765" s="310"/>
      <c r="BM765" s="310"/>
      <c r="BN765" s="310"/>
      <c r="BO765" s="310"/>
      <c r="BP765" s="310"/>
      <c r="BQ765" s="310"/>
      <c r="BR765" s="310"/>
      <c r="BS765" s="310"/>
      <c r="BT765" s="310"/>
      <c r="BU765" s="310"/>
      <c r="BV765" s="310"/>
      <c r="BW765" s="310"/>
      <c r="BX765" s="310"/>
      <c r="BY765" s="310"/>
      <c r="BZ765" s="310"/>
      <c r="CA765" s="310"/>
      <c r="CB765" s="310"/>
      <c r="CC765" s="310"/>
      <c r="CD765" s="310"/>
      <c r="CE765" s="310"/>
      <c r="CF765" s="310"/>
      <c r="CG765" s="310"/>
      <c r="CH765" s="310"/>
      <c r="CI765" s="310"/>
      <c r="CJ765" s="310"/>
      <c r="CK765" s="310"/>
      <c r="CL765" s="310"/>
      <c r="CM765" s="310"/>
      <c r="CN765" s="310"/>
      <c r="CO765" s="310"/>
      <c r="CP765" s="310"/>
      <c r="CQ765" s="310"/>
      <c r="CR765" s="310"/>
      <c r="CS765" s="310"/>
      <c r="CT765" s="310"/>
      <c r="CU765" s="310"/>
      <c r="CV765" s="310"/>
      <c r="CW765" s="310"/>
      <c r="CX765" s="310"/>
      <c r="CY765" s="310"/>
      <c r="CZ765" s="310"/>
    </row>
    <row r="766" ht="25.15" customHeight="true" x14ac:dyDescent="0.2">
      <c r="C766" s="512"/>
      <c r="D766" s="512"/>
      <c r="E766" s="512"/>
      <c r="F766" s="512"/>
      <c r="G766" s="512"/>
      <c r="H766" s="512"/>
      <c r="I766" s="512"/>
      <c r="J766" s="512"/>
      <c r="K766" s="512"/>
      <c r="L766" s="512"/>
      <c r="M766" s="512"/>
      <c r="N766" s="512"/>
      <c r="O766" s="512"/>
      <c r="P766" s="512"/>
      <c r="Q766" s="512"/>
      <c r="BA766" s="310"/>
      <c r="BB766" s="360"/>
      <c r="BC766" s="310"/>
      <c r="BD766" s="310"/>
      <c r="BE766" s="310"/>
      <c r="BF766" s="310"/>
      <c r="BG766" s="310"/>
      <c r="BH766" s="310"/>
      <c r="BI766" s="310"/>
      <c r="BJ766" s="310"/>
      <c r="BK766" s="310"/>
      <c r="BL766" s="310"/>
      <c r="BM766" s="310"/>
      <c r="BN766" s="310"/>
      <c r="BO766" s="310"/>
      <c r="BP766" s="310"/>
      <c r="BQ766" s="310"/>
      <c r="BR766" s="310"/>
      <c r="BS766" s="310"/>
      <c r="BT766" s="310"/>
      <c r="BU766" s="310"/>
      <c r="BV766" s="310"/>
      <c r="BW766" s="310"/>
      <c r="BX766" s="310"/>
      <c r="BY766" s="310"/>
      <c r="BZ766" s="310"/>
      <c r="CA766" s="310"/>
      <c r="CB766" s="310"/>
      <c r="CC766" s="310"/>
      <c r="CD766" s="310"/>
      <c r="CE766" s="310"/>
      <c r="CF766" s="310"/>
      <c r="CG766" s="310"/>
      <c r="CH766" s="310"/>
      <c r="CI766" s="310"/>
      <c r="CJ766" s="310"/>
      <c r="CK766" s="310"/>
      <c r="CL766" s="310"/>
      <c r="CM766" s="310"/>
      <c r="CN766" s="310"/>
      <c r="CO766" s="310"/>
      <c r="CP766" s="310"/>
      <c r="CQ766" s="310"/>
      <c r="CR766" s="310"/>
      <c r="CS766" s="310"/>
      <c r="CT766" s="310"/>
      <c r="CU766" s="310"/>
      <c r="CV766" s="310"/>
      <c r="CW766" s="310"/>
      <c r="CX766" s="310"/>
      <c r="CY766" s="310"/>
      <c r="CZ766" s="310"/>
    </row>
    <row r="767" ht="25.15" customHeight="true" x14ac:dyDescent="0.2">
      <c r="C767" s="512"/>
      <c r="D767" s="512"/>
      <c r="E767" s="512"/>
      <c r="F767" s="512"/>
      <c r="G767" s="512"/>
      <c r="H767" s="512"/>
      <c r="I767" s="512"/>
      <c r="J767" s="512"/>
      <c r="K767" s="512"/>
      <c r="L767" s="512"/>
      <c r="M767" s="512"/>
      <c r="N767" s="512"/>
      <c r="O767" s="512"/>
      <c r="P767" s="512"/>
      <c r="Q767" s="512"/>
      <c r="BA767" s="310"/>
      <c r="BB767" s="360"/>
      <c r="BC767" s="310"/>
      <c r="BD767" s="310"/>
      <c r="BE767" s="310"/>
      <c r="BF767" s="310"/>
      <c r="BG767" s="310"/>
      <c r="BH767" s="310"/>
      <c r="BI767" s="310"/>
      <c r="BJ767" s="310"/>
      <c r="BK767" s="310"/>
      <c r="BL767" s="310"/>
      <c r="BM767" s="310"/>
      <c r="BN767" s="310"/>
      <c r="BO767" s="310"/>
      <c r="BP767" s="310"/>
      <c r="BQ767" s="310"/>
      <c r="BR767" s="310"/>
      <c r="BS767" s="310"/>
      <c r="BT767" s="310"/>
      <c r="BU767" s="310"/>
      <c r="BV767" s="310"/>
      <c r="BW767" s="310"/>
      <c r="BX767" s="310"/>
      <c r="BY767" s="310"/>
      <c r="BZ767" s="310"/>
      <c r="CA767" s="310"/>
      <c r="CB767" s="310"/>
      <c r="CC767" s="310"/>
      <c r="CD767" s="310"/>
      <c r="CE767" s="310"/>
      <c r="CF767" s="310"/>
      <c r="CG767" s="310"/>
      <c r="CH767" s="310"/>
      <c r="CI767" s="310"/>
      <c r="CJ767" s="310"/>
      <c r="CK767" s="310"/>
      <c r="CL767" s="310"/>
      <c r="CM767" s="310"/>
      <c r="CN767" s="310"/>
      <c r="CO767" s="310"/>
      <c r="CP767" s="310"/>
      <c r="CQ767" s="310"/>
      <c r="CR767" s="310"/>
      <c r="CS767" s="310"/>
      <c r="CT767" s="310"/>
      <c r="CU767" s="310"/>
      <c r="CV767" s="310"/>
      <c r="CW767" s="310"/>
      <c r="CX767" s="310"/>
      <c r="CY767" s="310"/>
      <c r="CZ767" s="310"/>
    </row>
    <row r="768" ht="25.15" customHeight="true" x14ac:dyDescent="0.2">
      <c r="C768" s="512"/>
      <c r="D768" s="512"/>
      <c r="E768" s="512"/>
      <c r="F768" s="512"/>
      <c r="G768" s="512"/>
      <c r="H768" s="512"/>
      <c r="I768" s="512"/>
      <c r="J768" s="512"/>
      <c r="K768" s="512"/>
      <c r="L768" s="512"/>
      <c r="M768" s="512"/>
      <c r="N768" s="512"/>
      <c r="O768" s="512"/>
      <c r="P768" s="512"/>
      <c r="Q768" s="512"/>
      <c r="BA768" s="308"/>
      <c r="BB768" s="361"/>
      <c r="BC768" s="308"/>
      <c r="BD768" s="308"/>
      <c r="BE768" s="308"/>
      <c r="BF768" s="308"/>
      <c r="BG768" s="308"/>
      <c r="BH768" s="308"/>
      <c r="BI768" s="308"/>
      <c r="BJ768" s="308"/>
      <c r="BK768" s="308"/>
      <c r="BL768" s="308"/>
      <c r="BM768" s="308"/>
      <c r="BN768" s="308"/>
      <c r="BO768" s="308"/>
      <c r="BP768" s="308"/>
      <c r="BQ768" s="308"/>
      <c r="BR768" s="308"/>
      <c r="BS768" s="308"/>
      <c r="BT768" s="308"/>
      <c r="BU768" s="308"/>
      <c r="BV768" s="308"/>
      <c r="BW768" s="308"/>
      <c r="BX768" s="308"/>
      <c r="BY768" s="308"/>
      <c r="BZ768" s="308"/>
      <c r="CA768" s="308"/>
      <c r="CB768" s="308"/>
      <c r="CC768" s="308"/>
      <c r="CD768" s="308"/>
      <c r="CE768" s="308"/>
      <c r="CF768" s="308"/>
      <c r="CG768" s="308"/>
      <c r="CH768" s="308"/>
      <c r="CI768" s="308"/>
      <c r="CJ768" s="308"/>
      <c r="CK768" s="308"/>
      <c r="CL768" s="308"/>
      <c r="CM768" s="308"/>
      <c r="CN768" s="308"/>
      <c r="CO768" s="308"/>
      <c r="CP768" s="308"/>
      <c r="CQ768" s="308"/>
      <c r="CR768" s="308"/>
      <c r="CS768" s="308"/>
      <c r="CT768" s="308"/>
      <c r="CU768" s="308"/>
      <c r="CV768" s="308"/>
      <c r="CW768" s="308"/>
      <c r="CX768" s="308"/>
      <c r="CY768" s="308"/>
      <c r="CZ768" s="308"/>
    </row>
    <row r="769" ht="25.15" customHeight="true" x14ac:dyDescent="0.2">
      <c r="C769" s="512"/>
      <c r="D769" s="512"/>
      <c r="E769" s="512"/>
      <c r="F769" s="512"/>
      <c r="G769" s="512"/>
      <c r="H769" s="512"/>
      <c r="I769" s="512"/>
      <c r="J769" s="512"/>
      <c r="K769" s="512"/>
      <c r="L769" s="512"/>
      <c r="M769" s="512"/>
      <c r="N769" s="512"/>
      <c r="O769" s="512"/>
      <c r="P769" s="512"/>
      <c r="Q769" s="512"/>
      <c r="BA769" s="308"/>
      <c r="BB769" s="361"/>
      <c r="BC769" s="308"/>
      <c r="BD769" s="308"/>
      <c r="BE769" s="308"/>
      <c r="BF769" s="308"/>
      <c r="BG769" s="308"/>
      <c r="BH769" s="308"/>
      <c r="BI769" s="308"/>
      <c r="BJ769" s="308"/>
      <c r="BK769" s="308"/>
      <c r="BL769" s="308"/>
      <c r="BM769" s="308"/>
      <c r="BN769" s="308"/>
      <c r="BO769" s="308"/>
      <c r="BP769" s="308"/>
      <c r="BQ769" s="308"/>
      <c r="BR769" s="308"/>
      <c r="BS769" s="308"/>
      <c r="BT769" s="308"/>
      <c r="BU769" s="308"/>
      <c r="BV769" s="308"/>
      <c r="BW769" s="308"/>
      <c r="BX769" s="308"/>
      <c r="BY769" s="308"/>
      <c r="BZ769" s="308"/>
      <c r="CA769" s="308"/>
      <c r="CB769" s="308"/>
      <c r="CC769" s="308"/>
      <c r="CD769" s="308"/>
      <c r="CE769" s="308"/>
      <c r="CF769" s="308"/>
      <c r="CG769" s="308"/>
      <c r="CH769" s="308"/>
      <c r="CI769" s="308"/>
      <c r="CJ769" s="308"/>
      <c r="CK769" s="308"/>
      <c r="CL769" s="308"/>
      <c r="CM769" s="308"/>
      <c r="CN769" s="308"/>
      <c r="CO769" s="308"/>
      <c r="CP769" s="308"/>
      <c r="CQ769" s="308"/>
      <c r="CR769" s="308"/>
      <c r="CS769" s="308"/>
      <c r="CT769" s="308"/>
      <c r="CU769" s="308"/>
      <c r="CV769" s="308"/>
      <c r="CW769" s="308"/>
      <c r="CX769" s="308"/>
      <c r="CY769" s="308"/>
      <c r="CZ769" s="308"/>
    </row>
    <row r="770" ht="25.15" customHeight="true" x14ac:dyDescent="0.2">
      <c r="C770" s="512"/>
      <c r="D770" s="512"/>
      <c r="E770" s="512"/>
      <c r="F770" s="512"/>
      <c r="G770" s="512"/>
      <c r="H770" s="512"/>
      <c r="I770" s="512"/>
      <c r="J770" s="512"/>
      <c r="K770" s="512"/>
      <c r="L770" s="512"/>
      <c r="M770" s="512"/>
      <c r="N770" s="512"/>
      <c r="O770" s="512"/>
      <c r="P770" s="512"/>
      <c r="Q770" s="512"/>
      <c r="BA770" s="308"/>
      <c r="BB770" s="361"/>
      <c r="BC770" s="308"/>
      <c r="BD770" s="308"/>
      <c r="BE770" s="308"/>
      <c r="BF770" s="308"/>
      <c r="BG770" s="308"/>
      <c r="BH770" s="308"/>
      <c r="BI770" s="308"/>
      <c r="BJ770" s="308"/>
      <c r="BK770" s="308"/>
      <c r="BL770" s="308"/>
      <c r="BM770" s="308"/>
      <c r="BN770" s="308"/>
      <c r="BO770" s="308"/>
      <c r="BP770" s="308"/>
      <c r="BQ770" s="308"/>
      <c r="BR770" s="308"/>
      <c r="BS770" s="308"/>
      <c r="BT770" s="308"/>
      <c r="BU770" s="308"/>
      <c r="BV770" s="308"/>
      <c r="BW770" s="308"/>
      <c r="BX770" s="308"/>
      <c r="BY770" s="308"/>
      <c r="BZ770" s="308"/>
      <c r="CA770" s="308"/>
      <c r="CB770" s="308"/>
      <c r="CC770" s="308"/>
      <c r="CD770" s="308"/>
      <c r="CE770" s="308"/>
      <c r="CF770" s="308"/>
      <c r="CG770" s="308"/>
      <c r="CH770" s="308"/>
      <c r="CI770" s="308"/>
      <c r="CJ770" s="308"/>
      <c r="CK770" s="308"/>
      <c r="CL770" s="308"/>
      <c r="CM770" s="308"/>
      <c r="CN770" s="308"/>
      <c r="CO770" s="308"/>
      <c r="CP770" s="308"/>
      <c r="CQ770" s="308"/>
      <c r="CR770" s="308"/>
      <c r="CS770" s="308"/>
      <c r="CT770" s="308"/>
      <c r="CU770" s="308"/>
      <c r="CV770" s="308"/>
      <c r="CW770" s="308"/>
      <c r="CX770" s="308"/>
      <c r="CY770" s="308"/>
      <c r="CZ770" s="308"/>
    </row>
    <row r="771" ht="25.15" customHeight="true" x14ac:dyDescent="0.2">
      <c r="C771" s="512"/>
      <c r="D771" s="512"/>
      <c r="E771" s="512"/>
      <c r="F771" s="512"/>
      <c r="G771" s="512"/>
      <c r="H771" s="512"/>
      <c r="I771" s="512"/>
      <c r="J771" s="512"/>
      <c r="K771" s="512"/>
      <c r="L771" s="512"/>
      <c r="M771" s="512"/>
      <c r="N771" s="512"/>
      <c r="O771" s="512"/>
      <c r="P771" s="512"/>
      <c r="Q771" s="512"/>
      <c r="BA771" s="308"/>
      <c r="BB771" s="361"/>
      <c r="BC771" s="308"/>
      <c r="BD771" s="308"/>
      <c r="BE771" s="308"/>
      <c r="BF771" s="308"/>
      <c r="BG771" s="308"/>
      <c r="BH771" s="308"/>
      <c r="BI771" s="308"/>
      <c r="BJ771" s="308"/>
      <c r="BK771" s="308"/>
      <c r="BL771" s="308"/>
      <c r="BM771" s="308"/>
      <c r="BN771" s="308"/>
      <c r="BO771" s="308"/>
      <c r="BP771" s="308"/>
      <c r="BQ771" s="308"/>
      <c r="BR771" s="308"/>
      <c r="BS771" s="308"/>
      <c r="BT771" s="308"/>
      <c r="BU771" s="308"/>
      <c r="BV771" s="308"/>
      <c r="BW771" s="308"/>
      <c r="BX771" s="308"/>
      <c r="BY771" s="308"/>
      <c r="BZ771" s="308"/>
      <c r="CA771" s="308"/>
      <c r="CB771" s="308"/>
      <c r="CC771" s="308"/>
      <c r="CD771" s="308"/>
      <c r="CE771" s="308"/>
      <c r="CF771" s="308"/>
      <c r="CG771" s="308"/>
      <c r="CH771" s="308"/>
      <c r="CI771" s="308"/>
      <c r="CJ771" s="308"/>
      <c r="CK771" s="308"/>
      <c r="CL771" s="308"/>
      <c r="CM771" s="308"/>
      <c r="CN771" s="308"/>
      <c r="CO771" s="308"/>
      <c r="CP771" s="308"/>
      <c r="CQ771" s="308"/>
      <c r="CR771" s="308"/>
      <c r="CS771" s="308"/>
      <c r="CT771" s="308"/>
      <c r="CU771" s="308"/>
      <c r="CV771" s="308"/>
      <c r="CW771" s="308"/>
      <c r="CX771" s="308"/>
      <c r="CY771" s="308"/>
      <c r="CZ771" s="308"/>
    </row>
    <row r="772" ht="25.15" customHeight="true" x14ac:dyDescent="0.2">
      <c r="C772" s="512"/>
      <c r="D772" s="512"/>
      <c r="E772" s="512"/>
      <c r="F772" s="512"/>
      <c r="G772" s="512"/>
      <c r="H772" s="512"/>
      <c r="I772" s="512"/>
      <c r="J772" s="512"/>
      <c r="K772" s="512"/>
      <c r="L772" s="512"/>
      <c r="M772" s="512"/>
      <c r="N772" s="512"/>
      <c r="O772" s="512"/>
      <c r="P772" s="512"/>
      <c r="Q772" s="512"/>
      <c r="BA772" s="308"/>
      <c r="BB772" s="361"/>
      <c r="BC772" s="308"/>
      <c r="BD772" s="308"/>
      <c r="BE772" s="308"/>
      <c r="BF772" s="308"/>
      <c r="BG772" s="308"/>
      <c r="BH772" s="308"/>
      <c r="BI772" s="308"/>
      <c r="BJ772" s="308"/>
      <c r="BK772" s="308"/>
      <c r="BL772" s="308"/>
      <c r="BM772" s="308"/>
      <c r="BN772" s="308"/>
      <c r="BO772" s="308"/>
      <c r="BP772" s="308"/>
      <c r="BQ772" s="308"/>
      <c r="BR772" s="308"/>
      <c r="BS772" s="308"/>
      <c r="BT772" s="308"/>
      <c r="BU772" s="308"/>
      <c r="BV772" s="308"/>
      <c r="BW772" s="308"/>
      <c r="BX772" s="308"/>
      <c r="BY772" s="308"/>
      <c r="BZ772" s="308"/>
      <c r="CA772" s="308"/>
      <c r="CB772" s="308"/>
      <c r="CC772" s="308"/>
      <c r="CD772" s="308"/>
      <c r="CE772" s="308"/>
      <c r="CF772" s="308"/>
      <c r="CG772" s="308"/>
      <c r="CH772" s="308"/>
      <c r="CI772" s="308"/>
      <c r="CJ772" s="308"/>
      <c r="CK772" s="308"/>
      <c r="CL772" s="308"/>
      <c r="CM772" s="308"/>
      <c r="CN772" s="308"/>
      <c r="CO772" s="308"/>
      <c r="CP772" s="308"/>
      <c r="CQ772" s="308"/>
      <c r="CR772" s="308"/>
      <c r="CS772" s="308"/>
      <c r="CT772" s="308"/>
      <c r="CU772" s="308"/>
      <c r="CV772" s="308"/>
      <c r="CW772" s="308"/>
      <c r="CX772" s="308"/>
      <c r="CY772" s="308"/>
      <c r="CZ772" s="308"/>
    </row>
    <row r="773" ht="25.15" customHeight="true" x14ac:dyDescent="0.2">
      <c r="C773" s="512"/>
      <c r="D773" s="512"/>
      <c r="E773" s="512"/>
      <c r="F773" s="512"/>
      <c r="G773" s="512"/>
      <c r="H773" s="512"/>
      <c r="I773" s="512"/>
      <c r="J773" s="512"/>
      <c r="K773" s="512"/>
      <c r="L773" s="512"/>
      <c r="M773" s="512"/>
      <c r="N773" s="512"/>
      <c r="O773" s="512"/>
      <c r="P773" s="512"/>
      <c r="Q773" s="512"/>
      <c r="BA773" s="308"/>
      <c r="BB773" s="361"/>
      <c r="BC773" s="308"/>
      <c r="BD773" s="308"/>
      <c r="BE773" s="308"/>
      <c r="BF773" s="308"/>
      <c r="BG773" s="308"/>
      <c r="BH773" s="308"/>
      <c r="BI773" s="308"/>
      <c r="BJ773" s="308"/>
      <c r="BK773" s="308"/>
      <c r="BL773" s="308"/>
      <c r="BM773" s="308"/>
      <c r="BN773" s="308"/>
      <c r="BO773" s="308"/>
      <c r="BP773" s="308"/>
      <c r="BQ773" s="308"/>
      <c r="BR773" s="308"/>
      <c r="BS773" s="308"/>
      <c r="BT773" s="308"/>
      <c r="BU773" s="308"/>
      <c r="BV773" s="308"/>
      <c r="BW773" s="308"/>
      <c r="BX773" s="308"/>
      <c r="BY773" s="308"/>
      <c r="BZ773" s="308"/>
      <c r="CA773" s="308"/>
      <c r="CB773" s="308"/>
      <c r="CC773" s="308"/>
      <c r="CD773" s="308"/>
      <c r="CE773" s="308"/>
      <c r="CF773" s="308"/>
      <c r="CG773" s="308"/>
      <c r="CH773" s="308"/>
      <c r="CI773" s="308"/>
      <c r="CJ773" s="308"/>
      <c r="CK773" s="308"/>
      <c r="CL773" s="308"/>
      <c r="CM773" s="308"/>
      <c r="CN773" s="308"/>
      <c r="CO773" s="308"/>
      <c r="CP773" s="308"/>
      <c r="CQ773" s="308"/>
      <c r="CR773" s="308"/>
      <c r="CS773" s="308"/>
      <c r="CT773" s="308"/>
      <c r="CU773" s="308"/>
      <c r="CV773" s="308"/>
      <c r="CW773" s="308"/>
      <c r="CX773" s="308"/>
      <c r="CY773" s="308"/>
      <c r="CZ773" s="308"/>
    </row>
    <row r="774" ht="25.15" customHeight="true" x14ac:dyDescent="0.2">
      <c r="C774" s="512"/>
      <c r="D774" s="512"/>
      <c r="E774" s="512"/>
      <c r="F774" s="512"/>
      <c r="G774" s="512"/>
      <c r="H774" s="512"/>
      <c r="I774" s="512"/>
      <c r="J774" s="512"/>
      <c r="K774" s="512"/>
      <c r="L774" s="512"/>
      <c r="M774" s="512"/>
      <c r="N774" s="512"/>
      <c r="O774" s="512"/>
      <c r="P774" s="512"/>
      <c r="Q774" s="512"/>
      <c r="BA774" s="308"/>
      <c r="BB774" s="361"/>
      <c r="BC774" s="308"/>
      <c r="BD774" s="308"/>
      <c r="BE774" s="308"/>
      <c r="BF774" s="308"/>
      <c r="BG774" s="308"/>
      <c r="BH774" s="308"/>
      <c r="BI774" s="308"/>
      <c r="BJ774" s="308"/>
      <c r="BK774" s="308"/>
      <c r="BL774" s="308"/>
      <c r="BM774" s="308"/>
      <c r="BN774" s="308"/>
      <c r="BO774" s="308"/>
      <c r="BP774" s="308"/>
      <c r="BQ774" s="308"/>
      <c r="BR774" s="308"/>
      <c r="BS774" s="308"/>
      <c r="BT774" s="308"/>
      <c r="BU774" s="308"/>
      <c r="BV774" s="308"/>
      <c r="BW774" s="308"/>
      <c r="BX774" s="308"/>
      <c r="BY774" s="308"/>
      <c r="BZ774" s="308"/>
      <c r="CA774" s="308"/>
      <c r="CB774" s="308"/>
      <c r="CC774" s="308"/>
      <c r="CD774" s="308"/>
      <c r="CE774" s="308"/>
      <c r="CF774" s="308"/>
      <c r="CG774" s="308"/>
      <c r="CH774" s="308"/>
      <c r="CI774" s="308"/>
      <c r="CJ774" s="308"/>
      <c r="CK774" s="308"/>
      <c r="CL774" s="308"/>
      <c r="CM774" s="308"/>
      <c r="CN774" s="308"/>
      <c r="CO774" s="308"/>
      <c r="CP774" s="308"/>
      <c r="CQ774" s="308"/>
      <c r="CR774" s="308"/>
      <c r="CS774" s="308"/>
      <c r="CT774" s="308"/>
      <c r="CU774" s="308"/>
      <c r="CV774" s="308"/>
      <c r="CW774" s="308"/>
      <c r="CX774" s="308"/>
      <c r="CY774" s="308"/>
      <c r="CZ774" s="308"/>
    </row>
    <row r="775" ht="25.15" customHeight="true" x14ac:dyDescent="0.2">
      <c r="C775" s="512"/>
      <c r="D775" s="512"/>
      <c r="E775" s="512"/>
      <c r="F775" s="512"/>
      <c r="G775" s="512"/>
      <c r="H775" s="512"/>
      <c r="I775" s="512"/>
      <c r="J775" s="512"/>
      <c r="K775" s="512"/>
      <c r="L775" s="512"/>
      <c r="M775" s="512"/>
      <c r="N775" s="512"/>
      <c r="O775" s="512"/>
      <c r="P775" s="512"/>
      <c r="Q775" s="512"/>
      <c r="BA775" s="308"/>
      <c r="BB775" s="361"/>
      <c r="BC775" s="308"/>
      <c r="BD775" s="308"/>
      <c r="BE775" s="308"/>
      <c r="BF775" s="308"/>
      <c r="BG775" s="308"/>
      <c r="BH775" s="308"/>
      <c r="BI775" s="308"/>
      <c r="BJ775" s="308"/>
      <c r="BK775" s="308"/>
      <c r="BL775" s="308"/>
      <c r="BM775" s="308"/>
      <c r="BN775" s="308"/>
      <c r="BO775" s="308"/>
      <c r="BP775" s="308"/>
      <c r="BQ775" s="308"/>
      <c r="BR775" s="308"/>
      <c r="BS775" s="308"/>
      <c r="BT775" s="308"/>
      <c r="BU775" s="308"/>
      <c r="BV775" s="308"/>
      <c r="BW775" s="308"/>
      <c r="BX775" s="308"/>
      <c r="BY775" s="308"/>
      <c r="BZ775" s="308"/>
      <c r="CA775" s="308"/>
      <c r="CB775" s="308"/>
      <c r="CC775" s="308"/>
      <c r="CD775" s="308"/>
      <c r="CE775" s="308"/>
      <c r="CF775" s="308"/>
      <c r="CG775" s="308"/>
      <c r="CH775" s="308"/>
      <c r="CI775" s="308"/>
      <c r="CJ775" s="308"/>
      <c r="CK775" s="308"/>
      <c r="CL775" s="308"/>
      <c r="CM775" s="308"/>
      <c r="CN775" s="308"/>
      <c r="CO775" s="308"/>
      <c r="CP775" s="308"/>
      <c r="CQ775" s="308"/>
      <c r="CR775" s="308"/>
      <c r="CS775" s="308"/>
      <c r="CT775" s="308"/>
      <c r="CU775" s="308"/>
      <c r="CV775" s="308"/>
      <c r="CW775" s="308"/>
      <c r="CX775" s="308"/>
      <c r="CY775" s="308"/>
      <c r="CZ775" s="308"/>
    </row>
    <row r="776" ht="25.15" customHeight="true" x14ac:dyDescent="0.2">
      <c r="C776" s="512"/>
      <c r="D776" s="512"/>
      <c r="E776" s="512"/>
      <c r="F776" s="512"/>
      <c r="G776" s="512"/>
      <c r="H776" s="512"/>
      <c r="I776" s="512"/>
      <c r="J776" s="512"/>
      <c r="K776" s="512"/>
      <c r="L776" s="512"/>
      <c r="M776" s="512"/>
      <c r="N776" s="512"/>
      <c r="O776" s="512"/>
      <c r="P776" s="512"/>
      <c r="Q776" s="512"/>
      <c r="BA776" s="308"/>
      <c r="BB776" s="361"/>
      <c r="BC776" s="308"/>
      <c r="BD776" s="308"/>
      <c r="BE776" s="308"/>
      <c r="BF776" s="308"/>
      <c r="BG776" s="308"/>
      <c r="BH776" s="308"/>
      <c r="BI776" s="308"/>
      <c r="BJ776" s="308"/>
      <c r="BK776" s="308"/>
      <c r="BL776" s="308"/>
      <c r="BM776" s="308"/>
      <c r="BN776" s="308"/>
      <c r="BO776" s="308"/>
      <c r="BP776" s="308"/>
      <c r="BQ776" s="308"/>
      <c r="BR776" s="308"/>
      <c r="BS776" s="308"/>
      <c r="BT776" s="308"/>
      <c r="BU776" s="308"/>
      <c r="BV776" s="308"/>
      <c r="BW776" s="308"/>
      <c r="BX776" s="308"/>
      <c r="BY776" s="308"/>
      <c r="BZ776" s="308"/>
      <c r="CA776" s="308"/>
      <c r="CB776" s="308"/>
      <c r="CC776" s="308"/>
      <c r="CD776" s="308"/>
      <c r="CE776" s="308"/>
      <c r="CF776" s="308"/>
      <c r="CG776" s="308"/>
      <c r="CH776" s="308"/>
      <c r="CI776" s="308"/>
      <c r="CJ776" s="308"/>
      <c r="CK776" s="308"/>
      <c r="CL776" s="308"/>
      <c r="CM776" s="308"/>
      <c r="CN776" s="308"/>
      <c r="CO776" s="308"/>
      <c r="CP776" s="308"/>
      <c r="CQ776" s="308"/>
      <c r="CR776" s="308"/>
      <c r="CS776" s="308"/>
      <c r="CT776" s="308"/>
      <c r="CU776" s="308"/>
      <c r="CV776" s="308"/>
      <c r="CW776" s="308"/>
      <c r="CX776" s="308"/>
      <c r="CY776" s="308"/>
      <c r="CZ776" s="308"/>
    </row>
    <row r="777" ht="25.15" customHeight="true" x14ac:dyDescent="0.2">
      <c r="C777" s="512"/>
      <c r="D777" s="512"/>
      <c r="E777" s="512"/>
      <c r="F777" s="512"/>
      <c r="G777" s="512"/>
      <c r="H777" s="512"/>
      <c r="I777" s="512"/>
      <c r="J777" s="512"/>
      <c r="K777" s="512"/>
      <c r="L777" s="512"/>
      <c r="M777" s="512"/>
      <c r="N777" s="512"/>
      <c r="O777" s="512"/>
      <c r="P777" s="512"/>
      <c r="Q777" s="512"/>
      <c r="BA777" s="308"/>
      <c r="BB777" s="361"/>
      <c r="BC777" s="308"/>
      <c r="BD777" s="308"/>
      <c r="BE777" s="308"/>
      <c r="BF777" s="308"/>
      <c r="BG777" s="308"/>
      <c r="BH777" s="308"/>
      <c r="BI777" s="308"/>
      <c r="BJ777" s="308"/>
      <c r="BK777" s="308"/>
      <c r="BL777" s="308"/>
      <c r="BM777" s="308"/>
      <c r="BN777" s="308"/>
      <c r="BO777" s="308"/>
      <c r="BP777" s="308"/>
      <c r="BQ777" s="308"/>
      <c r="BR777" s="308"/>
      <c r="BS777" s="308"/>
      <c r="BT777" s="308"/>
      <c r="BU777" s="308"/>
      <c r="BV777" s="308"/>
      <c r="BW777" s="308"/>
      <c r="BX777" s="308"/>
      <c r="BY777" s="308"/>
      <c r="BZ777" s="308"/>
      <c r="CA777" s="308"/>
      <c r="CB777" s="308"/>
      <c r="CC777" s="308"/>
      <c r="CD777" s="308"/>
      <c r="CE777" s="308"/>
      <c r="CF777" s="308"/>
      <c r="CG777" s="308"/>
      <c r="CH777" s="308"/>
      <c r="CI777" s="308"/>
      <c r="CJ777" s="308"/>
      <c r="CK777" s="308"/>
      <c r="CL777" s="308"/>
      <c r="CM777" s="308"/>
      <c r="CN777" s="308"/>
      <c r="CO777" s="308"/>
      <c r="CP777" s="308"/>
      <c r="CQ777" s="308"/>
      <c r="CR777" s="308"/>
      <c r="CS777" s="308"/>
      <c r="CT777" s="308"/>
      <c r="CU777" s="308"/>
      <c r="CV777" s="308"/>
      <c r="CW777" s="308"/>
      <c r="CX777" s="308"/>
      <c r="CY777" s="308"/>
      <c r="CZ777" s="308"/>
    </row>
    <row r="778" ht="25.15" customHeight="true" x14ac:dyDescent="0.2">
      <c r="C778" s="512"/>
      <c r="D778" s="512"/>
      <c r="E778" s="512"/>
      <c r="F778" s="512"/>
      <c r="G778" s="512"/>
      <c r="H778" s="512"/>
      <c r="I778" s="512"/>
      <c r="J778" s="512"/>
      <c r="K778" s="512"/>
      <c r="L778" s="512"/>
      <c r="M778" s="512"/>
      <c r="N778" s="512"/>
      <c r="O778" s="512"/>
      <c r="P778" s="512"/>
      <c r="Q778" s="512"/>
      <c r="BA778" s="308"/>
      <c r="BB778" s="361"/>
      <c r="BC778" s="308"/>
      <c r="BD778" s="308"/>
      <c r="BE778" s="308"/>
      <c r="BF778" s="308"/>
      <c r="BG778" s="308"/>
      <c r="BH778" s="308"/>
      <c r="BI778" s="308"/>
      <c r="BJ778" s="308"/>
      <c r="BK778" s="308"/>
      <c r="BL778" s="308"/>
      <c r="BM778" s="308"/>
      <c r="BN778" s="308"/>
      <c r="BO778" s="308"/>
      <c r="BP778" s="308"/>
      <c r="BQ778" s="308"/>
      <c r="BR778" s="308"/>
      <c r="BS778" s="308"/>
      <c r="BT778" s="308"/>
      <c r="BU778" s="308"/>
      <c r="BV778" s="308"/>
      <c r="BW778" s="308"/>
      <c r="BX778" s="308"/>
      <c r="BY778" s="308"/>
      <c r="BZ778" s="308"/>
      <c r="CA778" s="308"/>
      <c r="CB778" s="308"/>
      <c r="CC778" s="308"/>
      <c r="CD778" s="308"/>
      <c r="CE778" s="308"/>
      <c r="CF778" s="308"/>
      <c r="CG778" s="308"/>
      <c r="CH778" s="308"/>
      <c r="CI778" s="308"/>
      <c r="CJ778" s="308"/>
      <c r="CK778" s="308"/>
      <c r="CL778" s="308"/>
      <c r="CM778" s="308"/>
      <c r="CN778" s="308"/>
      <c r="CO778" s="308"/>
      <c r="CP778" s="308"/>
      <c r="CQ778" s="308"/>
      <c r="CR778" s="308"/>
      <c r="CS778" s="308"/>
      <c r="CT778" s="308"/>
      <c r="CU778" s="308"/>
      <c r="CV778" s="308"/>
      <c r="CW778" s="308"/>
      <c r="CX778" s="308"/>
      <c r="CY778" s="308"/>
      <c r="CZ778" s="308"/>
    </row>
    <row r="779" ht="25.15" customHeight="true" x14ac:dyDescent="0.2">
      <c r="C779" s="512"/>
      <c r="D779" s="512"/>
      <c r="E779" s="512"/>
      <c r="F779" s="512"/>
      <c r="G779" s="512"/>
      <c r="H779" s="512"/>
      <c r="I779" s="512"/>
      <c r="J779" s="512"/>
      <c r="K779" s="512"/>
      <c r="L779" s="512"/>
      <c r="M779" s="512"/>
      <c r="N779" s="512"/>
      <c r="O779" s="512"/>
      <c r="P779" s="512"/>
      <c r="Q779" s="512"/>
      <c r="BA779" s="308"/>
      <c r="BB779" s="361"/>
      <c r="BC779" s="308"/>
      <c r="BD779" s="308"/>
      <c r="BE779" s="308"/>
      <c r="BF779" s="308"/>
      <c r="BG779" s="308"/>
      <c r="BH779" s="308"/>
      <c r="BI779" s="308"/>
      <c r="BJ779" s="308"/>
      <c r="BK779" s="308"/>
      <c r="BL779" s="308"/>
      <c r="BM779" s="308"/>
      <c r="BN779" s="308"/>
      <c r="BO779" s="308"/>
      <c r="BP779" s="308"/>
      <c r="BQ779" s="308"/>
      <c r="BR779" s="308"/>
      <c r="BS779" s="308"/>
      <c r="BT779" s="308"/>
      <c r="BU779" s="308"/>
      <c r="BV779" s="308"/>
      <c r="BW779" s="308"/>
      <c r="BX779" s="308"/>
      <c r="BY779" s="308"/>
      <c r="BZ779" s="308"/>
      <c r="CA779" s="308"/>
      <c r="CB779" s="308"/>
      <c r="CC779" s="308"/>
      <c r="CD779" s="308"/>
      <c r="CE779" s="308"/>
      <c r="CF779" s="308"/>
      <c r="CG779" s="308"/>
      <c r="CH779" s="308"/>
      <c r="CI779" s="308"/>
      <c r="CJ779" s="308"/>
      <c r="CK779" s="308"/>
      <c r="CL779" s="308"/>
      <c r="CM779" s="308"/>
      <c r="CN779" s="308"/>
      <c r="CO779" s="308"/>
      <c r="CP779" s="308"/>
      <c r="CQ779" s="308"/>
      <c r="CR779" s="308"/>
      <c r="CS779" s="308"/>
      <c r="CT779" s="308"/>
      <c r="CU779" s="308"/>
      <c r="CV779" s="308"/>
      <c r="CW779" s="308"/>
      <c r="CX779" s="308"/>
      <c r="CY779" s="308"/>
      <c r="CZ779" s="308"/>
    </row>
    <row r="780" ht="25.15" customHeight="true" x14ac:dyDescent="0.2">
      <c r="C780" s="512"/>
      <c r="D780" s="512"/>
      <c r="E780" s="512"/>
      <c r="F780" s="512"/>
      <c r="G780" s="512"/>
      <c r="H780" s="512"/>
      <c r="I780" s="512"/>
      <c r="J780" s="512"/>
      <c r="K780" s="512"/>
      <c r="L780" s="512"/>
      <c r="M780" s="512"/>
      <c r="N780" s="512"/>
      <c r="O780" s="512"/>
      <c r="P780" s="512"/>
      <c r="Q780" s="512"/>
      <c r="BA780" s="308"/>
      <c r="BB780" s="361"/>
      <c r="BC780" s="308"/>
      <c r="BD780" s="308"/>
      <c r="BE780" s="308"/>
      <c r="BF780" s="308"/>
      <c r="BG780" s="308"/>
      <c r="BH780" s="308"/>
      <c r="BI780" s="308"/>
      <c r="BJ780" s="308"/>
      <c r="BK780" s="308"/>
      <c r="BL780" s="308"/>
      <c r="BM780" s="308"/>
      <c r="BN780" s="308"/>
      <c r="BO780" s="308"/>
      <c r="BP780" s="308"/>
      <c r="BQ780" s="308"/>
      <c r="BR780" s="308"/>
      <c r="BS780" s="308"/>
      <c r="BT780" s="308"/>
      <c r="BU780" s="308"/>
      <c r="BV780" s="308"/>
      <c r="BW780" s="308"/>
      <c r="BX780" s="308"/>
      <c r="BY780" s="308"/>
      <c r="BZ780" s="308"/>
      <c r="CA780" s="308"/>
      <c r="CB780" s="308"/>
      <c r="CC780" s="308"/>
      <c r="CD780" s="308"/>
      <c r="CE780" s="308"/>
      <c r="CF780" s="308"/>
      <c r="CG780" s="308"/>
      <c r="CH780" s="308"/>
      <c r="CI780" s="308"/>
      <c r="CJ780" s="308"/>
      <c r="CK780" s="308"/>
      <c r="CL780" s="308"/>
      <c r="CM780" s="308"/>
      <c r="CN780" s="308"/>
      <c r="CO780" s="308"/>
      <c r="CP780" s="308"/>
      <c r="CQ780" s="308"/>
      <c r="CR780" s="308"/>
      <c r="CS780" s="308"/>
      <c r="CT780" s="308"/>
      <c r="CU780" s="308"/>
      <c r="CV780" s="308"/>
      <c r="CW780" s="308"/>
      <c r="CX780" s="308"/>
      <c r="CY780" s="308"/>
      <c r="CZ780" s="308"/>
    </row>
    <row r="781" ht="25.15" customHeight="true" x14ac:dyDescent="0.2">
      <c r="C781" s="512"/>
      <c r="D781" s="512"/>
      <c r="E781" s="512"/>
      <c r="F781" s="512"/>
      <c r="G781" s="512"/>
      <c r="H781" s="512"/>
      <c r="I781" s="512"/>
      <c r="J781" s="512"/>
      <c r="K781" s="512"/>
      <c r="L781" s="512"/>
      <c r="M781" s="512"/>
      <c r="N781" s="512"/>
      <c r="O781" s="512"/>
      <c r="P781" s="512"/>
      <c r="Q781" s="512"/>
      <c r="BA781" s="308"/>
      <c r="BB781" s="361"/>
      <c r="BC781" s="308"/>
      <c r="BD781" s="308"/>
      <c r="BE781" s="308"/>
      <c r="BF781" s="308"/>
      <c r="BG781" s="308"/>
      <c r="BH781" s="308"/>
      <c r="BI781" s="308"/>
      <c r="BJ781" s="308"/>
      <c r="BK781" s="308"/>
      <c r="BL781" s="308"/>
      <c r="BM781" s="308"/>
      <c r="BN781" s="308"/>
      <c r="BO781" s="308"/>
      <c r="BP781" s="308"/>
      <c r="BQ781" s="308"/>
      <c r="BR781" s="308"/>
      <c r="BS781" s="308"/>
      <c r="BT781" s="308"/>
      <c r="BU781" s="308"/>
      <c r="BV781" s="308"/>
      <c r="BW781" s="308"/>
      <c r="BX781" s="308"/>
      <c r="BY781" s="308"/>
      <c r="BZ781" s="308"/>
      <c r="CA781" s="308"/>
      <c r="CB781" s="308"/>
      <c r="CC781" s="308"/>
      <c r="CD781" s="308"/>
      <c r="CE781" s="308"/>
      <c r="CF781" s="308"/>
      <c r="CG781" s="308"/>
      <c r="CH781" s="308"/>
      <c r="CI781" s="308"/>
      <c r="CJ781" s="308"/>
      <c r="CK781" s="308"/>
      <c r="CL781" s="308"/>
      <c r="CM781" s="308"/>
      <c r="CN781" s="308"/>
      <c r="CO781" s="308"/>
      <c r="CP781" s="308"/>
      <c r="CQ781" s="308"/>
      <c r="CR781" s="308"/>
      <c r="CS781" s="308"/>
      <c r="CT781" s="308"/>
      <c r="CU781" s="308"/>
      <c r="CV781" s="308"/>
      <c r="CW781" s="308"/>
      <c r="CX781" s="308"/>
      <c r="CY781" s="308"/>
      <c r="CZ781" s="308"/>
    </row>
    <row r="782" ht="25.15" customHeight="true" x14ac:dyDescent="0.2">
      <c r="C782" s="512"/>
      <c r="D782" s="512"/>
      <c r="E782" s="512"/>
      <c r="F782" s="512"/>
      <c r="G782" s="512"/>
      <c r="H782" s="512"/>
      <c r="I782" s="512"/>
      <c r="J782" s="512"/>
      <c r="K782" s="512"/>
      <c r="L782" s="512"/>
      <c r="M782" s="512"/>
      <c r="N782" s="512"/>
      <c r="O782" s="512"/>
      <c r="P782" s="512"/>
      <c r="Q782" s="512"/>
      <c r="BA782" s="308"/>
      <c r="BB782" s="361"/>
      <c r="BC782" s="308"/>
      <c r="BD782" s="308"/>
      <c r="BE782" s="308"/>
      <c r="BF782" s="308"/>
      <c r="BG782" s="308"/>
      <c r="BH782" s="308"/>
      <c r="BI782" s="308"/>
      <c r="BJ782" s="308"/>
      <c r="BK782" s="308"/>
      <c r="BL782" s="308"/>
      <c r="BM782" s="308"/>
      <c r="BN782" s="308"/>
      <c r="BO782" s="308"/>
      <c r="BP782" s="308"/>
      <c r="BQ782" s="308"/>
      <c r="BR782" s="308"/>
      <c r="BS782" s="308"/>
      <c r="BT782" s="308"/>
      <c r="BU782" s="308"/>
      <c r="BV782" s="308"/>
      <c r="BW782" s="308"/>
      <c r="BX782" s="308"/>
      <c r="BY782" s="308"/>
      <c r="BZ782" s="308"/>
      <c r="CA782" s="308"/>
      <c r="CB782" s="308"/>
      <c r="CC782" s="308"/>
      <c r="CD782" s="308"/>
      <c r="CE782" s="308"/>
      <c r="CF782" s="308"/>
      <c r="CG782" s="308"/>
      <c r="CH782" s="308"/>
      <c r="CI782" s="308"/>
      <c r="CJ782" s="308"/>
      <c r="CK782" s="308"/>
      <c r="CL782" s="308"/>
      <c r="CM782" s="308"/>
      <c r="CN782" s="308"/>
      <c r="CO782" s="308"/>
      <c r="CP782" s="308"/>
      <c r="CQ782" s="308"/>
      <c r="CR782" s="308"/>
      <c r="CS782" s="308"/>
      <c r="CT782" s="308"/>
      <c r="CU782" s="308"/>
      <c r="CV782" s="308"/>
      <c r="CW782" s="308"/>
      <c r="CX782" s="308"/>
      <c r="CY782" s="308"/>
      <c r="CZ782" s="308"/>
    </row>
    <row r="783" ht="25.15" customHeight="true" x14ac:dyDescent="0.2">
      <c r="C783" s="512"/>
      <c r="D783" s="512"/>
      <c r="E783" s="512"/>
      <c r="F783" s="512"/>
      <c r="G783" s="512"/>
      <c r="H783" s="512"/>
      <c r="I783" s="512"/>
      <c r="J783" s="512"/>
      <c r="K783" s="512"/>
      <c r="L783" s="512"/>
      <c r="M783" s="512"/>
      <c r="N783" s="512"/>
      <c r="O783" s="512"/>
      <c r="P783" s="512"/>
      <c r="Q783" s="512"/>
      <c r="BA783" s="308"/>
      <c r="BB783" s="361"/>
      <c r="BC783" s="308"/>
      <c r="BD783" s="308"/>
      <c r="BE783" s="308"/>
      <c r="BF783" s="308"/>
      <c r="BG783" s="308"/>
      <c r="BH783" s="308"/>
      <c r="BI783" s="308"/>
      <c r="BJ783" s="308"/>
      <c r="BK783" s="308"/>
      <c r="BL783" s="308"/>
      <c r="BM783" s="308"/>
      <c r="BN783" s="308"/>
      <c r="BO783" s="308"/>
      <c r="BP783" s="308"/>
      <c r="BQ783" s="308"/>
      <c r="BR783" s="308"/>
      <c r="BS783" s="308"/>
      <c r="BT783" s="308"/>
      <c r="BU783" s="308"/>
      <c r="BV783" s="308"/>
      <c r="BW783" s="308"/>
      <c r="BX783" s="308"/>
      <c r="BY783" s="308"/>
      <c r="BZ783" s="308"/>
      <c r="CA783" s="308"/>
      <c r="CB783" s="308"/>
      <c r="CC783" s="308"/>
      <c r="CD783" s="308"/>
      <c r="CE783" s="308"/>
      <c r="CF783" s="308"/>
      <c r="CG783" s="308"/>
      <c r="CH783" s="308"/>
      <c r="CI783" s="308"/>
      <c r="CJ783" s="308"/>
      <c r="CK783" s="308"/>
      <c r="CL783" s="308"/>
      <c r="CM783" s="308"/>
      <c r="CN783" s="308"/>
      <c r="CO783" s="308"/>
      <c r="CP783" s="308"/>
      <c r="CQ783" s="308"/>
      <c r="CR783" s="308"/>
      <c r="CS783" s="308"/>
      <c r="CT783" s="308"/>
      <c r="CU783" s="308"/>
      <c r="CV783" s="308"/>
      <c r="CW783" s="308"/>
      <c r="CX783" s="308"/>
      <c r="CY783" s="308"/>
      <c r="CZ783" s="308"/>
    </row>
    <row r="784" ht="25.15" customHeight="true" x14ac:dyDescent="0.2">
      <c r="C784" s="512"/>
      <c r="D784" s="512"/>
      <c r="E784" s="512"/>
      <c r="F784" s="512"/>
      <c r="G784" s="512"/>
      <c r="H784" s="512"/>
      <c r="I784" s="512"/>
      <c r="J784" s="512"/>
      <c r="K784" s="512"/>
      <c r="L784" s="512"/>
      <c r="M784" s="512"/>
      <c r="N784" s="512"/>
      <c r="O784" s="512"/>
      <c r="P784" s="512"/>
      <c r="Q784" s="512"/>
      <c r="BA784" s="308"/>
      <c r="BB784" s="361"/>
      <c r="BC784" s="308"/>
      <c r="BD784" s="308"/>
      <c r="BE784" s="308"/>
      <c r="BF784" s="308"/>
      <c r="BG784" s="308"/>
      <c r="BH784" s="308"/>
      <c r="BI784" s="308"/>
      <c r="BJ784" s="308"/>
      <c r="BK784" s="308"/>
      <c r="BL784" s="308"/>
      <c r="BM784" s="308"/>
      <c r="BN784" s="308"/>
      <c r="BO784" s="308"/>
      <c r="BP784" s="308"/>
      <c r="BQ784" s="308"/>
      <c r="BR784" s="308"/>
      <c r="BS784" s="308"/>
      <c r="BT784" s="308"/>
      <c r="BU784" s="308"/>
      <c r="BV784" s="308"/>
      <c r="BW784" s="308"/>
      <c r="BX784" s="308"/>
      <c r="BY784" s="308"/>
      <c r="BZ784" s="308"/>
      <c r="CA784" s="308"/>
      <c r="CB784" s="308"/>
      <c r="CC784" s="308"/>
      <c r="CD784" s="308"/>
      <c r="CE784" s="308"/>
      <c r="CF784" s="308"/>
      <c r="CG784" s="308"/>
      <c r="CH784" s="308"/>
      <c r="CI784" s="308"/>
      <c r="CJ784" s="308"/>
      <c r="CK784" s="308"/>
      <c r="CL784" s="308"/>
      <c r="CM784" s="308"/>
      <c r="CN784" s="308"/>
      <c r="CO784" s="308"/>
      <c r="CP784" s="308"/>
      <c r="CQ784" s="308"/>
      <c r="CR784" s="308"/>
      <c r="CS784" s="308"/>
      <c r="CT784" s="308"/>
      <c r="CU784" s="308"/>
      <c r="CV784" s="308"/>
      <c r="CW784" s="308"/>
      <c r="CX784" s="308"/>
      <c r="CY784" s="308"/>
      <c r="CZ784" s="308"/>
    </row>
    <row r="785" ht="25.15" customHeight="true" x14ac:dyDescent="0.2">
      <c r="C785" s="512"/>
      <c r="D785" s="512"/>
      <c r="E785" s="512"/>
      <c r="F785" s="512"/>
      <c r="G785" s="512"/>
      <c r="H785" s="512"/>
      <c r="I785" s="512"/>
      <c r="J785" s="512"/>
      <c r="K785" s="512"/>
      <c r="L785" s="512"/>
      <c r="M785" s="512"/>
      <c r="N785" s="512"/>
      <c r="O785" s="512"/>
      <c r="P785" s="512"/>
      <c r="Q785" s="512"/>
      <c r="BA785" s="308"/>
      <c r="BB785" s="361"/>
      <c r="BC785" s="308"/>
      <c r="BD785" s="308"/>
      <c r="BE785" s="308"/>
      <c r="BF785" s="308"/>
      <c r="BG785" s="308"/>
      <c r="BH785" s="308"/>
      <c r="BI785" s="308"/>
      <c r="BJ785" s="308"/>
      <c r="BK785" s="308"/>
      <c r="BL785" s="308"/>
      <c r="BM785" s="308"/>
      <c r="BN785" s="308"/>
      <c r="BO785" s="308"/>
      <c r="BP785" s="308"/>
      <c r="BQ785" s="308"/>
      <c r="BR785" s="308"/>
      <c r="BS785" s="308"/>
      <c r="BT785" s="308"/>
      <c r="BU785" s="308"/>
      <c r="BV785" s="308"/>
      <c r="BW785" s="308"/>
      <c r="BX785" s="308"/>
      <c r="BY785" s="308"/>
      <c r="BZ785" s="308"/>
      <c r="CA785" s="308"/>
      <c r="CB785" s="308"/>
      <c r="CC785" s="308"/>
      <c r="CD785" s="308"/>
      <c r="CE785" s="308"/>
      <c r="CF785" s="308"/>
      <c r="CG785" s="308"/>
      <c r="CH785" s="308"/>
      <c r="CI785" s="308"/>
      <c r="CJ785" s="308"/>
      <c r="CK785" s="308"/>
      <c r="CL785" s="308"/>
      <c r="CM785" s="308"/>
      <c r="CN785" s="308"/>
      <c r="CO785" s="308"/>
      <c r="CP785" s="308"/>
      <c r="CQ785" s="308"/>
      <c r="CR785" s="308"/>
      <c r="CS785" s="308"/>
      <c r="CT785" s="308"/>
      <c r="CU785" s="308"/>
      <c r="CV785" s="308"/>
      <c r="CW785" s="308"/>
      <c r="CX785" s="308"/>
      <c r="CY785" s="308"/>
      <c r="CZ785" s="308"/>
    </row>
    <row r="786" ht="25.15" customHeight="true" x14ac:dyDescent="0.2">
      <c r="C786" s="512"/>
      <c r="D786" s="512"/>
      <c r="E786" s="512"/>
      <c r="F786" s="512"/>
      <c r="G786" s="512"/>
      <c r="H786" s="512"/>
      <c r="I786" s="512"/>
      <c r="J786" s="512"/>
      <c r="K786" s="512"/>
      <c r="L786" s="512"/>
      <c r="M786" s="512"/>
      <c r="N786" s="512"/>
      <c r="O786" s="512"/>
      <c r="P786" s="512"/>
      <c r="Q786" s="512"/>
      <c r="BA786" s="308"/>
      <c r="BB786" s="361"/>
      <c r="BC786" s="308"/>
      <c r="BD786" s="308"/>
      <c r="BE786" s="308"/>
      <c r="BF786" s="308"/>
      <c r="BG786" s="308"/>
      <c r="BH786" s="308"/>
      <c r="BI786" s="308"/>
      <c r="BJ786" s="308"/>
      <c r="BK786" s="308"/>
      <c r="BL786" s="308"/>
      <c r="BM786" s="308"/>
      <c r="BN786" s="308"/>
      <c r="BO786" s="308"/>
      <c r="BP786" s="308"/>
      <c r="BQ786" s="308"/>
      <c r="BR786" s="308"/>
      <c r="BS786" s="308"/>
      <c r="BT786" s="308"/>
      <c r="BU786" s="308"/>
      <c r="BV786" s="308"/>
      <c r="BW786" s="308"/>
      <c r="BX786" s="308"/>
      <c r="BY786" s="308"/>
      <c r="BZ786" s="308"/>
      <c r="CA786" s="308"/>
      <c r="CB786" s="308"/>
      <c r="CC786" s="308"/>
      <c r="CD786" s="308"/>
      <c r="CE786" s="308"/>
      <c r="CF786" s="308"/>
      <c r="CG786" s="308"/>
      <c r="CH786" s="308"/>
      <c r="CI786" s="308"/>
      <c r="CJ786" s="308"/>
      <c r="CK786" s="308"/>
      <c r="CL786" s="308"/>
      <c r="CM786" s="308"/>
      <c r="CN786" s="308"/>
      <c r="CO786" s="308"/>
      <c r="CP786" s="308"/>
      <c r="CQ786" s="308"/>
      <c r="CR786" s="308"/>
      <c r="CS786" s="308"/>
      <c r="CT786" s="308"/>
      <c r="CU786" s="308"/>
      <c r="CV786" s="308"/>
      <c r="CW786" s="308"/>
      <c r="CX786" s="308"/>
      <c r="CY786" s="308"/>
      <c r="CZ786" s="308"/>
    </row>
    <row r="787" ht="25.15" customHeight="true" x14ac:dyDescent="0.2">
      <c r="C787" s="512"/>
      <c r="D787" s="512"/>
      <c r="E787" s="512"/>
      <c r="F787" s="512"/>
      <c r="G787" s="512"/>
      <c r="H787" s="512"/>
      <c r="I787" s="512"/>
      <c r="J787" s="512"/>
      <c r="K787" s="512"/>
      <c r="L787" s="512"/>
      <c r="M787" s="512"/>
      <c r="N787" s="512"/>
      <c r="O787" s="512"/>
      <c r="P787" s="512"/>
      <c r="Q787" s="512"/>
      <c r="BA787" s="308"/>
      <c r="BB787" s="361"/>
      <c r="BC787" s="308"/>
      <c r="BD787" s="308"/>
      <c r="BE787" s="308"/>
      <c r="BF787" s="308"/>
      <c r="BG787" s="308"/>
      <c r="BH787" s="308"/>
      <c r="BI787" s="308"/>
      <c r="BJ787" s="308"/>
      <c r="BK787" s="308"/>
      <c r="BL787" s="308"/>
      <c r="BM787" s="308"/>
      <c r="BN787" s="308"/>
      <c r="BO787" s="308"/>
      <c r="BP787" s="308"/>
      <c r="BQ787" s="308"/>
      <c r="BR787" s="308"/>
      <c r="BS787" s="308"/>
      <c r="BT787" s="308"/>
      <c r="BU787" s="308"/>
      <c r="BV787" s="308"/>
      <c r="BW787" s="308"/>
      <c r="BX787" s="308"/>
      <c r="BY787" s="308"/>
      <c r="BZ787" s="308"/>
      <c r="CA787" s="308"/>
      <c r="CB787" s="308"/>
      <c r="CC787" s="308"/>
      <c r="CD787" s="308"/>
      <c r="CE787" s="308"/>
      <c r="CF787" s="308"/>
      <c r="CG787" s="308"/>
      <c r="CH787" s="308"/>
      <c r="CI787" s="308"/>
      <c r="CJ787" s="308"/>
      <c r="CK787" s="308"/>
      <c r="CL787" s="308"/>
      <c r="CM787" s="308"/>
      <c r="CN787" s="308"/>
      <c r="CO787" s="308"/>
      <c r="CP787" s="308"/>
      <c r="CQ787" s="308"/>
      <c r="CR787" s="308"/>
      <c r="CS787" s="308"/>
      <c r="CT787" s="308"/>
      <c r="CU787" s="308"/>
      <c r="CV787" s="308"/>
      <c r="CW787" s="308"/>
      <c r="CX787" s="308"/>
      <c r="CY787" s="308"/>
      <c r="CZ787" s="308"/>
    </row>
    <row r="788" ht="25.15" customHeight="true" x14ac:dyDescent="0.2">
      <c r="C788" s="512"/>
      <c r="D788" s="512"/>
      <c r="E788" s="512"/>
      <c r="F788" s="512"/>
      <c r="G788" s="512"/>
      <c r="H788" s="512"/>
      <c r="I788" s="512"/>
      <c r="J788" s="512"/>
      <c r="K788" s="512"/>
      <c r="L788" s="512"/>
      <c r="M788" s="512"/>
      <c r="N788" s="512"/>
      <c r="O788" s="512"/>
      <c r="P788" s="512"/>
      <c r="Q788" s="512"/>
      <c r="BA788" s="308"/>
      <c r="BB788" s="361"/>
      <c r="BC788" s="308"/>
      <c r="BD788" s="308"/>
      <c r="BE788" s="308"/>
      <c r="BF788" s="308"/>
      <c r="BG788" s="308"/>
      <c r="BH788" s="308"/>
      <c r="BI788" s="308"/>
      <c r="BJ788" s="308"/>
      <c r="BK788" s="308"/>
      <c r="BL788" s="308"/>
      <c r="BM788" s="308"/>
      <c r="BN788" s="308"/>
      <c r="BO788" s="308"/>
      <c r="BP788" s="308"/>
      <c r="BQ788" s="308"/>
      <c r="BR788" s="308"/>
      <c r="BS788" s="308"/>
      <c r="BT788" s="308"/>
      <c r="BU788" s="308"/>
      <c r="BV788" s="308"/>
      <c r="BW788" s="308"/>
      <c r="BX788" s="308"/>
      <c r="BY788" s="308"/>
      <c r="BZ788" s="308"/>
      <c r="CA788" s="308"/>
      <c r="CB788" s="308"/>
      <c r="CC788" s="308"/>
      <c r="CD788" s="308"/>
      <c r="CE788" s="308"/>
      <c r="CF788" s="308"/>
      <c r="CG788" s="308"/>
      <c r="CH788" s="308"/>
      <c r="CI788" s="308"/>
      <c r="CJ788" s="308"/>
      <c r="CK788" s="308"/>
      <c r="CL788" s="308"/>
      <c r="CM788" s="308"/>
      <c r="CN788" s="308"/>
      <c r="CO788" s="308"/>
      <c r="CP788" s="308"/>
      <c r="CQ788" s="308"/>
      <c r="CR788" s="308"/>
      <c r="CS788" s="308"/>
      <c r="CT788" s="308"/>
      <c r="CU788" s="308"/>
      <c r="CV788" s="308"/>
      <c r="CW788" s="308"/>
      <c r="CX788" s="308"/>
      <c r="CY788" s="308"/>
      <c r="CZ788" s="308"/>
    </row>
    <row r="789" ht="25.15" customHeight="true" x14ac:dyDescent="0.2">
      <c r="C789" s="512"/>
      <c r="D789" s="512"/>
      <c r="E789" s="512"/>
      <c r="F789" s="512"/>
      <c r="G789" s="512"/>
      <c r="H789" s="512"/>
      <c r="I789" s="512"/>
      <c r="J789" s="512"/>
      <c r="K789" s="512"/>
      <c r="L789" s="512"/>
      <c r="M789" s="512"/>
      <c r="N789" s="512"/>
      <c r="O789" s="512"/>
      <c r="P789" s="512"/>
      <c r="Q789" s="512"/>
      <c r="BA789" s="308"/>
      <c r="BB789" s="361"/>
      <c r="BC789" s="308"/>
      <c r="BD789" s="308"/>
      <c r="BE789" s="308"/>
      <c r="BF789" s="308"/>
      <c r="BG789" s="308"/>
      <c r="BH789" s="308"/>
      <c r="BI789" s="308"/>
      <c r="BJ789" s="308"/>
      <c r="BK789" s="308"/>
      <c r="BL789" s="308"/>
      <c r="BM789" s="308"/>
      <c r="BN789" s="308"/>
      <c r="BO789" s="308"/>
      <c r="BP789" s="308"/>
      <c r="BQ789" s="308"/>
      <c r="BR789" s="308"/>
      <c r="BS789" s="308"/>
      <c r="BT789" s="308"/>
      <c r="BU789" s="308"/>
      <c r="BV789" s="308"/>
      <c r="BW789" s="308"/>
      <c r="BX789" s="308"/>
      <c r="BY789" s="308"/>
      <c r="BZ789" s="308"/>
      <c r="CA789" s="308"/>
      <c r="CB789" s="308"/>
      <c r="CC789" s="308"/>
      <c r="CD789" s="308"/>
      <c r="CE789" s="308"/>
      <c r="CF789" s="308"/>
      <c r="CG789" s="308"/>
      <c r="CH789" s="308"/>
      <c r="CI789" s="308"/>
      <c r="CJ789" s="308"/>
      <c r="CK789" s="308"/>
      <c r="CL789" s="308"/>
      <c r="CM789" s="308"/>
      <c r="CN789" s="308"/>
      <c r="CO789" s="308"/>
      <c r="CP789" s="308"/>
      <c r="CQ789" s="308"/>
      <c r="CR789" s="308"/>
      <c r="CS789" s="308"/>
      <c r="CT789" s="308"/>
      <c r="CU789" s="308"/>
      <c r="CV789" s="308"/>
      <c r="CW789" s="308"/>
      <c r="CX789" s="308"/>
      <c r="CY789" s="308"/>
      <c r="CZ789" s="308"/>
    </row>
    <row r="790" ht="25.15" customHeight="true" x14ac:dyDescent="0.2">
      <c r="C790" s="512"/>
      <c r="D790" s="512"/>
      <c r="E790" s="512"/>
      <c r="F790" s="512"/>
      <c r="G790" s="512"/>
      <c r="H790" s="512"/>
      <c r="I790" s="512"/>
      <c r="J790" s="512"/>
      <c r="K790" s="512"/>
      <c r="L790" s="512"/>
      <c r="M790" s="512"/>
      <c r="N790" s="512"/>
      <c r="O790" s="512"/>
      <c r="P790" s="512"/>
      <c r="Q790" s="512"/>
      <c r="BA790" s="308"/>
      <c r="BB790" s="361"/>
      <c r="BC790" s="308"/>
      <c r="BD790" s="308"/>
      <c r="BE790" s="308"/>
      <c r="BF790" s="308"/>
      <c r="BG790" s="308"/>
      <c r="BH790" s="308"/>
      <c r="BI790" s="308"/>
      <c r="BJ790" s="308"/>
      <c r="BK790" s="308"/>
      <c r="BL790" s="308"/>
      <c r="BM790" s="308"/>
      <c r="BN790" s="308"/>
      <c r="BO790" s="308"/>
      <c r="BP790" s="308"/>
      <c r="BQ790" s="308"/>
      <c r="BR790" s="308"/>
      <c r="BS790" s="308"/>
      <c r="BT790" s="308"/>
      <c r="BU790" s="308"/>
      <c r="BV790" s="308"/>
      <c r="BW790" s="308"/>
      <c r="BX790" s="308"/>
      <c r="BY790" s="308"/>
      <c r="BZ790" s="308"/>
      <c r="CA790" s="308"/>
      <c r="CB790" s="308"/>
      <c r="CC790" s="308"/>
      <c r="CD790" s="308"/>
      <c r="CE790" s="308"/>
      <c r="CF790" s="308"/>
      <c r="CG790" s="308"/>
      <c r="CH790" s="308"/>
      <c r="CI790" s="308"/>
      <c r="CJ790" s="308"/>
      <c r="CK790" s="308"/>
      <c r="CL790" s="308"/>
      <c r="CM790" s="308"/>
      <c r="CN790" s="308"/>
      <c r="CO790" s="308"/>
      <c r="CP790" s="308"/>
      <c r="CQ790" s="308"/>
      <c r="CR790" s="308"/>
      <c r="CS790" s="308"/>
      <c r="CT790" s="308"/>
      <c r="CU790" s="308"/>
      <c r="CV790" s="308"/>
      <c r="CW790" s="308"/>
      <c r="CX790" s="308"/>
      <c r="CY790" s="308"/>
      <c r="CZ790" s="308"/>
    </row>
    <row r="791" ht="25.15" customHeight="true" x14ac:dyDescent="0.2">
      <c r="C791" s="512"/>
      <c r="D791" s="512"/>
      <c r="E791" s="512"/>
      <c r="F791" s="512"/>
      <c r="G791" s="512"/>
      <c r="H791" s="512"/>
      <c r="I791" s="512"/>
      <c r="J791" s="512"/>
      <c r="K791" s="512"/>
      <c r="L791" s="512"/>
      <c r="M791" s="512"/>
      <c r="N791" s="512"/>
      <c r="O791" s="512"/>
      <c r="P791" s="512"/>
      <c r="Q791" s="512"/>
      <c r="BA791" s="308"/>
      <c r="BB791" s="361"/>
      <c r="BC791" s="308"/>
      <c r="BD791" s="308"/>
      <c r="BE791" s="308"/>
      <c r="BF791" s="308"/>
      <c r="BG791" s="308"/>
      <c r="BH791" s="308"/>
      <c r="BI791" s="308"/>
      <c r="BJ791" s="308"/>
      <c r="BK791" s="308"/>
      <c r="BL791" s="308"/>
      <c r="BM791" s="308"/>
      <c r="BN791" s="308"/>
      <c r="BO791" s="308"/>
      <c r="BP791" s="308"/>
      <c r="BQ791" s="308"/>
      <c r="BR791" s="308"/>
      <c r="BS791" s="308"/>
      <c r="BT791" s="308"/>
      <c r="BU791" s="308"/>
      <c r="BV791" s="308"/>
      <c r="BW791" s="308"/>
      <c r="BX791" s="308"/>
      <c r="BY791" s="308"/>
      <c r="BZ791" s="308"/>
      <c r="CA791" s="308"/>
      <c r="CB791" s="308"/>
      <c r="CC791" s="308"/>
      <c r="CD791" s="308"/>
      <c r="CE791" s="308"/>
      <c r="CF791" s="308"/>
      <c r="CG791" s="308"/>
      <c r="CH791" s="308"/>
      <c r="CI791" s="308"/>
      <c r="CJ791" s="308"/>
      <c r="CK791" s="308"/>
      <c r="CL791" s="308"/>
      <c r="CM791" s="308"/>
      <c r="CN791" s="308"/>
      <c r="CO791" s="308"/>
      <c r="CP791" s="308"/>
      <c r="CQ791" s="308"/>
      <c r="CR791" s="308"/>
      <c r="CS791" s="308"/>
      <c r="CT791" s="308"/>
      <c r="CU791" s="308"/>
      <c r="CV791" s="308"/>
      <c r="CW791" s="308"/>
      <c r="CX791" s="308"/>
      <c r="CY791" s="308"/>
      <c r="CZ791" s="308"/>
    </row>
    <row r="792" ht="25.15" customHeight="true" x14ac:dyDescent="0.2">
      <c r="C792" s="512"/>
      <c r="D792" s="512"/>
      <c r="E792" s="512"/>
      <c r="F792" s="512"/>
      <c r="G792" s="512"/>
      <c r="H792" s="512"/>
      <c r="I792" s="512"/>
      <c r="J792" s="512"/>
      <c r="K792" s="512"/>
      <c r="L792" s="512"/>
      <c r="M792" s="512"/>
      <c r="N792" s="512"/>
      <c r="O792" s="512"/>
      <c r="P792" s="512"/>
      <c r="Q792" s="512"/>
      <c r="BA792" s="308"/>
      <c r="BB792" s="361"/>
      <c r="BC792" s="308"/>
      <c r="BD792" s="308"/>
      <c r="BE792" s="308"/>
      <c r="BF792" s="308"/>
      <c r="BG792" s="308"/>
      <c r="BH792" s="308"/>
      <c r="BI792" s="308"/>
      <c r="BJ792" s="308"/>
      <c r="BK792" s="308"/>
      <c r="BL792" s="308"/>
      <c r="BM792" s="308"/>
      <c r="BN792" s="308"/>
      <c r="BO792" s="308"/>
      <c r="BP792" s="308"/>
      <c r="BQ792" s="308"/>
      <c r="BR792" s="308"/>
      <c r="BS792" s="308"/>
      <c r="BT792" s="308"/>
      <c r="BU792" s="308"/>
      <c r="BV792" s="308"/>
      <c r="BW792" s="308"/>
      <c r="BX792" s="308"/>
      <c r="BY792" s="308"/>
      <c r="BZ792" s="308"/>
      <c r="CA792" s="308"/>
      <c r="CB792" s="308"/>
      <c r="CC792" s="308"/>
      <c r="CD792" s="308"/>
      <c r="CE792" s="308"/>
      <c r="CF792" s="308"/>
      <c r="CG792" s="308"/>
      <c r="CH792" s="308"/>
      <c r="CI792" s="308"/>
      <c r="CJ792" s="308"/>
      <c r="CK792" s="308"/>
      <c r="CL792" s="308"/>
      <c r="CM792" s="308"/>
      <c r="CN792" s="308"/>
      <c r="CO792" s="308"/>
      <c r="CP792" s="308"/>
      <c r="CQ792" s="308"/>
      <c r="CR792" s="308"/>
      <c r="CS792" s="308"/>
      <c r="CT792" s="308"/>
      <c r="CU792" s="308"/>
      <c r="CV792" s="308"/>
      <c r="CW792" s="308"/>
      <c r="CX792" s="308"/>
      <c r="CY792" s="308"/>
      <c r="CZ792" s="308"/>
    </row>
    <row r="793" ht="25.15" customHeight="true" x14ac:dyDescent="0.2">
      <c r="C793" s="512"/>
      <c r="D793" s="512"/>
      <c r="E793" s="512"/>
      <c r="F793" s="512"/>
      <c r="G793" s="512"/>
      <c r="H793" s="512"/>
      <c r="I793" s="512"/>
      <c r="J793" s="512"/>
      <c r="K793" s="512"/>
      <c r="L793" s="512"/>
      <c r="M793" s="512"/>
      <c r="N793" s="512"/>
      <c r="O793" s="512"/>
      <c r="P793" s="512"/>
      <c r="Q793" s="512"/>
      <c r="BA793" s="308"/>
      <c r="BB793" s="361"/>
      <c r="BC793" s="308"/>
      <c r="BD793" s="308"/>
      <c r="BE793" s="308"/>
      <c r="BF793" s="308"/>
      <c r="BG793" s="308"/>
      <c r="BH793" s="308"/>
      <c r="BI793" s="308"/>
      <c r="BJ793" s="308"/>
      <c r="BK793" s="308"/>
      <c r="BL793" s="308"/>
      <c r="BM793" s="308"/>
      <c r="BN793" s="308"/>
      <c r="BO793" s="308"/>
      <c r="BP793" s="308"/>
      <c r="BQ793" s="308"/>
      <c r="BR793" s="308"/>
      <c r="BS793" s="308"/>
      <c r="BT793" s="308"/>
      <c r="BU793" s="308"/>
      <c r="BV793" s="308"/>
      <c r="BW793" s="308"/>
      <c r="BX793" s="308"/>
      <c r="BY793" s="308"/>
      <c r="BZ793" s="308"/>
      <c r="CA793" s="308"/>
      <c r="CB793" s="308"/>
      <c r="CC793" s="308"/>
      <c r="CD793" s="308"/>
      <c r="CE793" s="308"/>
      <c r="CF793" s="308"/>
      <c r="CG793" s="308"/>
      <c r="CH793" s="308"/>
      <c r="CI793" s="308"/>
      <c r="CJ793" s="308"/>
      <c r="CK793" s="308"/>
      <c r="CL793" s="308"/>
      <c r="CM793" s="308"/>
      <c r="CN793" s="308"/>
      <c r="CO793" s="308"/>
      <c r="CP793" s="308"/>
      <c r="CQ793" s="308"/>
      <c r="CR793" s="308"/>
      <c r="CS793" s="308"/>
      <c r="CT793" s="308"/>
      <c r="CU793" s="308"/>
      <c r="CV793" s="308"/>
      <c r="CW793" s="308"/>
      <c r="CX793" s="308"/>
      <c r="CY793" s="308"/>
      <c r="CZ793" s="308"/>
    </row>
    <row r="794" ht="25.15" customHeight="true" x14ac:dyDescent="0.2">
      <c r="C794" s="512"/>
      <c r="D794" s="512"/>
      <c r="E794" s="512"/>
      <c r="F794" s="512"/>
      <c r="G794" s="512"/>
      <c r="H794" s="512"/>
      <c r="I794" s="512"/>
      <c r="J794" s="512"/>
      <c r="K794" s="512"/>
      <c r="L794" s="512"/>
      <c r="M794" s="512"/>
      <c r="N794" s="512"/>
      <c r="O794" s="512"/>
      <c r="P794" s="512"/>
      <c r="Q794" s="512"/>
      <c r="BA794" s="308"/>
      <c r="BB794" s="361"/>
      <c r="BC794" s="308"/>
      <c r="BD794" s="308"/>
      <c r="BE794" s="308"/>
      <c r="BF794" s="308"/>
      <c r="BG794" s="308"/>
      <c r="BH794" s="308"/>
      <c r="BI794" s="308"/>
      <c r="BJ794" s="308"/>
      <c r="BK794" s="308"/>
      <c r="BL794" s="308"/>
      <c r="BM794" s="308"/>
      <c r="BN794" s="308"/>
      <c r="BO794" s="308"/>
      <c r="BP794" s="308"/>
      <c r="BQ794" s="308"/>
      <c r="BR794" s="308"/>
      <c r="BS794" s="308"/>
      <c r="BT794" s="308"/>
      <c r="BU794" s="308"/>
      <c r="BV794" s="308"/>
      <c r="BW794" s="308"/>
      <c r="BX794" s="308"/>
      <c r="BY794" s="308"/>
      <c r="BZ794" s="308"/>
      <c r="CA794" s="308"/>
      <c r="CB794" s="308"/>
      <c r="CC794" s="308"/>
      <c r="CD794" s="308"/>
      <c r="CE794" s="308"/>
      <c r="CF794" s="308"/>
      <c r="CG794" s="308"/>
      <c r="CH794" s="308"/>
      <c r="CI794" s="308"/>
      <c r="CJ794" s="308"/>
      <c r="CK794" s="308"/>
      <c r="CL794" s="308"/>
      <c r="CM794" s="308"/>
      <c r="CN794" s="308"/>
      <c r="CO794" s="308"/>
      <c r="CP794" s="308"/>
      <c r="CQ794" s="308"/>
      <c r="CR794" s="308"/>
      <c r="CS794" s="308"/>
      <c r="CT794" s="308"/>
      <c r="CU794" s="308"/>
      <c r="CV794" s="308"/>
      <c r="CW794" s="308"/>
      <c r="CX794" s="308"/>
      <c r="CY794" s="308"/>
      <c r="CZ794" s="308"/>
    </row>
    <row r="795" ht="25.15" customHeight="true" x14ac:dyDescent="0.2">
      <c r="C795" s="512"/>
      <c r="D795" s="512"/>
      <c r="E795" s="512"/>
      <c r="F795" s="512"/>
      <c r="G795" s="512"/>
      <c r="H795" s="512"/>
      <c r="I795" s="512"/>
      <c r="J795" s="512"/>
      <c r="K795" s="512"/>
      <c r="L795" s="512"/>
      <c r="M795" s="512"/>
      <c r="N795" s="512"/>
      <c r="O795" s="512"/>
      <c r="P795" s="512"/>
      <c r="Q795" s="512"/>
      <c r="BA795" s="308"/>
      <c r="BB795" s="361"/>
      <c r="BC795" s="308"/>
      <c r="BD795" s="308"/>
      <c r="BE795" s="308"/>
      <c r="BF795" s="308"/>
      <c r="BG795" s="308"/>
      <c r="BH795" s="308"/>
      <c r="BI795" s="308"/>
      <c r="BJ795" s="308"/>
      <c r="BK795" s="308"/>
      <c r="BL795" s="308"/>
      <c r="BM795" s="308"/>
      <c r="BN795" s="308"/>
      <c r="BO795" s="308"/>
      <c r="BP795" s="308"/>
      <c r="BQ795" s="308"/>
      <c r="BR795" s="308"/>
      <c r="BS795" s="308"/>
      <c r="BT795" s="308"/>
      <c r="BU795" s="308"/>
      <c r="BV795" s="308"/>
      <c r="BW795" s="308"/>
      <c r="BX795" s="308"/>
      <c r="BY795" s="308"/>
      <c r="BZ795" s="308"/>
      <c r="CA795" s="308"/>
      <c r="CB795" s="308"/>
      <c r="CC795" s="308"/>
      <c r="CD795" s="308"/>
      <c r="CE795" s="308"/>
      <c r="CF795" s="308"/>
      <c r="CG795" s="308"/>
      <c r="CH795" s="308"/>
      <c r="CI795" s="308"/>
      <c r="CJ795" s="308"/>
      <c r="CK795" s="308"/>
      <c r="CL795" s="308"/>
      <c r="CM795" s="308"/>
      <c r="CN795" s="308"/>
      <c r="CO795" s="308"/>
      <c r="CP795" s="308"/>
      <c r="CQ795" s="308"/>
      <c r="CR795" s="308"/>
      <c r="CS795" s="308"/>
      <c r="CT795" s="308"/>
      <c r="CU795" s="308"/>
      <c r="CV795" s="308"/>
      <c r="CW795" s="308"/>
      <c r="CX795" s="308"/>
      <c r="CY795" s="308"/>
      <c r="CZ795" s="308"/>
    </row>
    <row r="796" ht="25.15" customHeight="true" x14ac:dyDescent="0.2">
      <c r="C796" s="512"/>
      <c r="D796" s="512"/>
      <c r="E796" s="512"/>
      <c r="F796" s="512"/>
      <c r="G796" s="512"/>
      <c r="H796" s="512"/>
      <c r="I796" s="512"/>
      <c r="J796" s="512"/>
      <c r="K796" s="512"/>
      <c r="L796" s="512"/>
      <c r="M796" s="512"/>
      <c r="N796" s="512"/>
      <c r="O796" s="512"/>
      <c r="P796" s="512"/>
      <c r="Q796" s="512"/>
      <c r="BA796" s="308"/>
      <c r="BB796" s="361"/>
      <c r="BC796" s="308"/>
      <c r="BD796" s="308"/>
      <c r="BE796" s="308"/>
      <c r="BF796" s="308"/>
      <c r="BG796" s="308"/>
      <c r="BH796" s="308"/>
      <c r="BI796" s="308"/>
      <c r="BJ796" s="308"/>
      <c r="BK796" s="308"/>
      <c r="BL796" s="308"/>
      <c r="BM796" s="308"/>
      <c r="BN796" s="308"/>
      <c r="BO796" s="308"/>
      <c r="BP796" s="308"/>
      <c r="BQ796" s="308"/>
      <c r="BR796" s="308"/>
      <c r="BS796" s="308"/>
      <c r="BT796" s="308"/>
      <c r="BU796" s="308"/>
      <c r="BV796" s="308"/>
      <c r="BW796" s="308"/>
      <c r="BX796" s="308"/>
      <c r="BY796" s="308"/>
      <c r="BZ796" s="308"/>
      <c r="CA796" s="308"/>
      <c r="CB796" s="308"/>
      <c r="CC796" s="308"/>
      <c r="CD796" s="308"/>
      <c r="CE796" s="308"/>
      <c r="CF796" s="308"/>
      <c r="CG796" s="308"/>
      <c r="CH796" s="308"/>
      <c r="CI796" s="308"/>
      <c r="CJ796" s="308"/>
      <c r="CK796" s="308"/>
      <c r="CL796" s="308"/>
      <c r="CM796" s="308"/>
      <c r="CN796" s="308"/>
      <c r="CO796" s="308"/>
      <c r="CP796" s="308"/>
      <c r="CQ796" s="308"/>
      <c r="CR796" s="308"/>
      <c r="CS796" s="308"/>
      <c r="CT796" s="308"/>
      <c r="CU796" s="308"/>
      <c r="CV796" s="308"/>
      <c r="CW796" s="308"/>
      <c r="CX796" s="308"/>
      <c r="CY796" s="308"/>
      <c r="CZ796" s="308"/>
    </row>
    <row r="797" ht="25.15" customHeight="true" x14ac:dyDescent="0.2">
      <c r="C797" s="512"/>
      <c r="D797" s="512"/>
      <c r="E797" s="512"/>
      <c r="F797" s="512"/>
      <c r="G797" s="512"/>
      <c r="H797" s="512"/>
      <c r="I797" s="512"/>
      <c r="J797" s="512"/>
      <c r="K797" s="512"/>
      <c r="L797" s="512"/>
      <c r="M797" s="512"/>
      <c r="N797" s="512"/>
      <c r="O797" s="512"/>
      <c r="P797" s="512"/>
      <c r="Q797" s="512"/>
      <c r="BA797" s="308"/>
      <c r="BB797" s="361"/>
      <c r="BC797" s="308"/>
      <c r="BD797" s="308"/>
      <c r="BE797" s="308"/>
      <c r="BF797" s="308"/>
      <c r="BG797" s="308"/>
      <c r="BH797" s="308"/>
      <c r="BI797" s="308"/>
      <c r="BJ797" s="308"/>
      <c r="BK797" s="308"/>
      <c r="BL797" s="308"/>
      <c r="BM797" s="308"/>
      <c r="BN797" s="308"/>
      <c r="BO797" s="308"/>
      <c r="BP797" s="308"/>
      <c r="BQ797" s="308"/>
      <c r="BR797" s="308"/>
      <c r="BS797" s="308"/>
      <c r="BT797" s="308"/>
      <c r="BU797" s="308"/>
      <c r="BV797" s="308"/>
      <c r="BW797" s="308"/>
      <c r="BX797" s="308"/>
      <c r="BY797" s="308"/>
      <c r="BZ797" s="308"/>
      <c r="CA797" s="308"/>
      <c r="CB797" s="308"/>
      <c r="CC797" s="308"/>
      <c r="CD797" s="308"/>
      <c r="CE797" s="308"/>
      <c r="CF797" s="308"/>
      <c r="CG797" s="308"/>
      <c r="CH797" s="308"/>
      <c r="CI797" s="308"/>
      <c r="CJ797" s="308"/>
      <c r="CK797" s="308"/>
      <c r="CL797" s="308"/>
      <c r="CM797" s="308"/>
      <c r="CN797" s="308"/>
      <c r="CO797" s="308"/>
      <c r="CP797" s="308"/>
      <c r="CQ797" s="308"/>
      <c r="CR797" s="308"/>
      <c r="CS797" s="308"/>
      <c r="CT797" s="308"/>
      <c r="CU797" s="308"/>
      <c r="CV797" s="308"/>
      <c r="CW797" s="308"/>
      <c r="CX797" s="308"/>
      <c r="CY797" s="308"/>
      <c r="CZ797" s="308"/>
    </row>
    <row r="798" ht="25.15" customHeight="true" x14ac:dyDescent="0.2">
      <c r="C798" s="512"/>
      <c r="D798" s="512"/>
      <c r="E798" s="512"/>
      <c r="F798" s="512"/>
      <c r="G798" s="512"/>
      <c r="H798" s="512"/>
      <c r="I798" s="512"/>
      <c r="J798" s="512"/>
      <c r="K798" s="512"/>
      <c r="L798" s="512"/>
      <c r="M798" s="512"/>
      <c r="N798" s="512"/>
      <c r="O798" s="512"/>
      <c r="P798" s="512"/>
      <c r="Q798" s="512"/>
      <c r="BA798" s="308"/>
      <c r="BB798" s="361"/>
      <c r="BC798" s="308"/>
      <c r="BD798" s="308"/>
      <c r="BE798" s="308"/>
      <c r="BF798" s="308"/>
      <c r="BG798" s="308"/>
      <c r="BH798" s="308"/>
      <c r="BI798" s="308"/>
      <c r="BJ798" s="308"/>
      <c r="BK798" s="308"/>
      <c r="BL798" s="308"/>
      <c r="BM798" s="308"/>
      <c r="BN798" s="308"/>
      <c r="BO798" s="308"/>
      <c r="BP798" s="308"/>
      <c r="BQ798" s="308"/>
      <c r="BR798" s="308"/>
      <c r="BS798" s="308"/>
      <c r="BT798" s="308"/>
      <c r="BU798" s="308"/>
      <c r="BV798" s="308"/>
      <c r="BW798" s="308"/>
      <c r="BX798" s="308"/>
      <c r="BY798" s="308"/>
      <c r="BZ798" s="308"/>
      <c r="CA798" s="308"/>
      <c r="CB798" s="308"/>
      <c r="CC798" s="308"/>
      <c r="CD798" s="308"/>
      <c r="CE798" s="308"/>
      <c r="CF798" s="308"/>
      <c r="CG798" s="308"/>
      <c r="CH798" s="308"/>
      <c r="CI798" s="308"/>
      <c r="CJ798" s="308"/>
      <c r="CK798" s="308"/>
      <c r="CL798" s="308"/>
      <c r="CM798" s="308"/>
      <c r="CN798" s="308"/>
      <c r="CO798" s="308"/>
      <c r="CP798" s="308"/>
      <c r="CQ798" s="308"/>
      <c r="CR798" s="308"/>
      <c r="CS798" s="308"/>
      <c r="CT798" s="308"/>
      <c r="CU798" s="308"/>
      <c r="CV798" s="308"/>
      <c r="CW798" s="308"/>
      <c r="CX798" s="308"/>
      <c r="CY798" s="308"/>
      <c r="CZ798" s="308"/>
    </row>
    <row r="799" ht="25.15" customHeight="true" x14ac:dyDescent="0.2">
      <c r="C799" s="512"/>
      <c r="D799" s="512"/>
      <c r="E799" s="512"/>
      <c r="F799" s="512"/>
      <c r="G799" s="512"/>
      <c r="H799" s="512"/>
      <c r="I799" s="512"/>
      <c r="J799" s="512"/>
      <c r="K799" s="512"/>
      <c r="L799" s="512"/>
      <c r="M799" s="512"/>
      <c r="N799" s="512"/>
      <c r="O799" s="512"/>
      <c r="P799" s="512"/>
      <c r="Q799" s="512"/>
      <c r="BA799" s="308"/>
      <c r="BB799" s="361"/>
      <c r="BC799" s="308"/>
      <c r="BD799" s="308"/>
      <c r="BE799" s="308"/>
      <c r="BF799" s="308"/>
      <c r="BG799" s="308"/>
      <c r="BH799" s="308"/>
      <c r="BI799" s="308"/>
      <c r="BJ799" s="308"/>
      <c r="BK799" s="308"/>
      <c r="BL799" s="308"/>
      <c r="BM799" s="308"/>
      <c r="BN799" s="308"/>
      <c r="BO799" s="308"/>
      <c r="BP799" s="308"/>
      <c r="BQ799" s="308"/>
      <c r="BR799" s="308"/>
      <c r="BS799" s="308"/>
      <c r="BT799" s="308"/>
      <c r="BU799" s="308"/>
      <c r="BV799" s="308"/>
      <c r="BW799" s="308"/>
      <c r="BX799" s="308"/>
      <c r="BY799" s="308"/>
      <c r="BZ799" s="308"/>
      <c r="CA799" s="308"/>
      <c r="CB799" s="308"/>
      <c r="CC799" s="308"/>
      <c r="CD799" s="308"/>
      <c r="CE799" s="308"/>
      <c r="CF799" s="308"/>
      <c r="CG799" s="308"/>
      <c r="CH799" s="308"/>
      <c r="CI799" s="308"/>
      <c r="CJ799" s="308"/>
      <c r="CK799" s="308"/>
      <c r="CL799" s="308"/>
      <c r="CM799" s="308"/>
      <c r="CN799" s="308"/>
      <c r="CO799" s="308"/>
      <c r="CP799" s="308"/>
      <c r="CQ799" s="308"/>
      <c r="CR799" s="308"/>
      <c r="CS799" s="308"/>
      <c r="CT799" s="308"/>
      <c r="CU799" s="308"/>
      <c r="CV799" s="308"/>
      <c r="CW799" s="308"/>
      <c r="CX799" s="308"/>
      <c r="CY799" s="308"/>
      <c r="CZ799" s="308"/>
    </row>
    <row r="800" ht="25.15" customHeight="true" x14ac:dyDescent="0.2">
      <c r="C800" s="512"/>
      <c r="D800" s="512"/>
      <c r="E800" s="512"/>
      <c r="F800" s="512"/>
      <c r="G800" s="512"/>
      <c r="H800" s="512"/>
      <c r="I800" s="512"/>
      <c r="J800" s="512"/>
      <c r="K800" s="512"/>
      <c r="L800" s="512"/>
      <c r="M800" s="512"/>
      <c r="N800" s="512"/>
      <c r="O800" s="512"/>
      <c r="P800" s="512"/>
      <c r="Q800" s="512"/>
      <c r="BA800" s="308"/>
      <c r="BB800" s="361"/>
      <c r="BC800" s="308"/>
      <c r="BD800" s="308"/>
      <c r="BE800" s="308"/>
      <c r="BF800" s="308"/>
      <c r="BG800" s="308"/>
      <c r="BH800" s="308"/>
      <c r="BI800" s="308"/>
      <c r="BJ800" s="308"/>
      <c r="BK800" s="308"/>
      <c r="BL800" s="308"/>
      <c r="BM800" s="308"/>
      <c r="BN800" s="308"/>
      <c r="BO800" s="308"/>
      <c r="BP800" s="308"/>
      <c r="BQ800" s="308"/>
      <c r="BR800" s="308"/>
      <c r="BS800" s="308"/>
      <c r="BT800" s="308"/>
      <c r="BU800" s="308"/>
      <c r="BV800" s="308"/>
      <c r="BW800" s="308"/>
      <c r="BX800" s="308"/>
      <c r="BY800" s="308"/>
      <c r="BZ800" s="308"/>
      <c r="CA800" s="308"/>
      <c r="CB800" s="308"/>
      <c r="CC800" s="308"/>
      <c r="CD800" s="308"/>
      <c r="CE800" s="308"/>
      <c r="CF800" s="308"/>
      <c r="CG800" s="308"/>
      <c r="CH800" s="308"/>
      <c r="CI800" s="308"/>
      <c r="CJ800" s="308"/>
      <c r="CK800" s="308"/>
      <c r="CL800" s="308"/>
      <c r="CM800" s="308"/>
      <c r="CN800" s="308"/>
      <c r="CO800" s="308"/>
      <c r="CP800" s="308"/>
      <c r="CQ800" s="308"/>
      <c r="CR800" s="308"/>
      <c r="CS800" s="308"/>
      <c r="CT800" s="308"/>
      <c r="CU800" s="308"/>
      <c r="CV800" s="308"/>
      <c r="CW800" s="308"/>
      <c r="CX800" s="308"/>
      <c r="CY800" s="308"/>
      <c r="CZ800" s="308"/>
    </row>
    <row r="801" ht="25.15" customHeight="true" x14ac:dyDescent="0.2">
      <c r="C801" s="512"/>
      <c r="D801" s="512"/>
      <c r="E801" s="512"/>
      <c r="F801" s="512"/>
      <c r="G801" s="512"/>
      <c r="H801" s="512"/>
      <c r="I801" s="512"/>
      <c r="J801" s="512"/>
      <c r="K801" s="512"/>
      <c r="L801" s="512"/>
      <c r="M801" s="512"/>
      <c r="N801" s="512"/>
      <c r="O801" s="512"/>
      <c r="P801" s="512"/>
      <c r="Q801" s="512"/>
    </row>
    <row r="802" ht="25.15" customHeight="true" x14ac:dyDescent="0.2">
      <c r="C802" s="512"/>
      <c r="D802" s="512"/>
      <c r="E802" s="512"/>
      <c r="F802" s="512"/>
      <c r="G802" s="512"/>
      <c r="H802" s="512"/>
      <c r="I802" s="512"/>
      <c r="J802" s="512"/>
      <c r="K802" s="512"/>
      <c r="L802" s="512"/>
      <c r="M802" s="512"/>
      <c r="N802" s="512"/>
      <c r="O802" s="512"/>
      <c r="P802" s="512"/>
      <c r="Q802" s="512"/>
    </row>
    <row r="803" ht="25.15" customHeight="true" x14ac:dyDescent="0.2">
      <c r="C803" s="512"/>
      <c r="D803" s="512"/>
      <c r="E803" s="512"/>
      <c r="F803" s="512"/>
      <c r="G803" s="512"/>
      <c r="H803" s="512"/>
      <c r="I803" s="512"/>
      <c r="J803" s="512"/>
      <c r="K803" s="512"/>
      <c r="L803" s="512"/>
      <c r="M803" s="512"/>
      <c r="N803" s="512"/>
      <c r="O803" s="512"/>
      <c r="P803" s="512"/>
      <c r="Q803" s="512"/>
    </row>
    <row r="804" ht="25.15" customHeight="true" x14ac:dyDescent="0.2">
      <c r="C804" s="512"/>
      <c r="D804" s="512"/>
      <c r="E804" s="512"/>
      <c r="F804" s="512"/>
      <c r="G804" s="512"/>
      <c r="H804" s="512"/>
      <c r="I804" s="512"/>
      <c r="J804" s="512"/>
      <c r="K804" s="512"/>
      <c r="L804" s="512"/>
      <c r="M804" s="512"/>
      <c r="N804" s="512"/>
      <c r="O804" s="512"/>
      <c r="P804" s="512"/>
      <c r="Q804" s="512"/>
    </row>
    <row r="805" ht="25.15" customHeight="true" x14ac:dyDescent="0.2">
      <c r="C805" s="512"/>
      <c r="D805" s="512"/>
      <c r="E805" s="512"/>
      <c r="F805" s="512"/>
      <c r="G805" s="512"/>
      <c r="H805" s="512"/>
      <c r="I805" s="512"/>
      <c r="J805" s="512"/>
      <c r="K805" s="512"/>
      <c r="L805" s="512"/>
      <c r="M805" s="512"/>
      <c r="N805" s="512"/>
      <c r="O805" s="512"/>
      <c r="P805" s="512"/>
      <c r="Q805" s="512"/>
    </row>
    <row r="806" ht="25.15" customHeight="true" x14ac:dyDescent="0.2">
      <c r="C806" s="512"/>
      <c r="D806" s="512"/>
      <c r="E806" s="512"/>
      <c r="F806" s="512"/>
      <c r="G806" s="512"/>
      <c r="H806" s="512"/>
      <c r="I806" s="512"/>
      <c r="J806" s="512"/>
      <c r="K806" s="512"/>
      <c r="L806" s="512"/>
      <c r="M806" s="512"/>
      <c r="N806" s="512"/>
      <c r="O806" s="512"/>
      <c r="P806" s="512"/>
      <c r="Q806" s="512"/>
    </row>
    <row r="807" ht="25.15" customHeight="true" x14ac:dyDescent="0.2">
      <c r="C807" s="512"/>
      <c r="D807" s="512"/>
      <c r="E807" s="512"/>
      <c r="F807" s="512"/>
      <c r="G807" s="512"/>
      <c r="H807" s="512"/>
      <c r="I807" s="512"/>
      <c r="J807" s="512"/>
      <c r="K807" s="512"/>
      <c r="L807" s="512"/>
      <c r="M807" s="512"/>
      <c r="N807" s="512"/>
      <c r="O807" s="512"/>
      <c r="P807" s="512"/>
      <c r="Q807" s="512"/>
    </row>
    <row r="808" ht="25.15" customHeight="true" x14ac:dyDescent="0.2">
      <c r="C808" s="512"/>
      <c r="D808" s="512"/>
      <c r="E808" s="512"/>
      <c r="F808" s="512"/>
      <c r="G808" s="512"/>
      <c r="H808" s="512"/>
      <c r="I808" s="512"/>
      <c r="J808" s="512"/>
      <c r="K808" s="512"/>
      <c r="L808" s="512"/>
      <c r="M808" s="512"/>
      <c r="N808" s="512"/>
      <c r="O808" s="512"/>
      <c r="P808" s="512"/>
      <c r="Q808" s="512"/>
    </row>
    <row r="809" ht="25.15" customHeight="true" x14ac:dyDescent="0.2">
      <c r="C809" s="512"/>
      <c r="D809" s="512"/>
      <c r="E809" s="512"/>
      <c r="F809" s="512"/>
      <c r="G809" s="512"/>
      <c r="H809" s="512"/>
      <c r="I809" s="512"/>
      <c r="J809" s="512"/>
      <c r="K809" s="512"/>
      <c r="L809" s="512"/>
      <c r="M809" s="512"/>
      <c r="N809" s="512"/>
      <c r="O809" s="512"/>
      <c r="P809" s="512"/>
      <c r="Q809" s="512"/>
    </row>
    <row r="810" ht="25.15" customHeight="true" x14ac:dyDescent="0.2">
      <c r="C810" s="512"/>
      <c r="D810" s="512"/>
      <c r="E810" s="512"/>
      <c r="F810" s="512"/>
      <c r="G810" s="512"/>
      <c r="H810" s="512"/>
      <c r="I810" s="512"/>
      <c r="J810" s="512"/>
      <c r="K810" s="512"/>
      <c r="L810" s="512"/>
      <c r="M810" s="512"/>
      <c r="N810" s="512"/>
      <c r="O810" s="512"/>
      <c r="P810" s="512"/>
      <c r="Q810" s="512"/>
    </row>
    <row r="811" ht="25.15" customHeight="true" x14ac:dyDescent="0.2">
      <c r="C811" s="512"/>
      <c r="D811" s="512"/>
      <c r="E811" s="512"/>
      <c r="F811" s="512"/>
      <c r="G811" s="512"/>
      <c r="H811" s="512"/>
      <c r="I811" s="512"/>
      <c r="J811" s="512"/>
      <c r="K811" s="512"/>
      <c r="L811" s="512"/>
      <c r="M811" s="512"/>
      <c r="N811" s="512"/>
      <c r="O811" s="512"/>
      <c r="P811" s="512"/>
      <c r="Q811" s="512"/>
    </row>
    <row r="812" ht="25.15" customHeight="true" x14ac:dyDescent="0.2">
      <c r="C812" s="512"/>
      <c r="D812" s="512"/>
      <c r="E812" s="512"/>
      <c r="F812" s="512"/>
      <c r="G812" s="512"/>
      <c r="H812" s="512"/>
      <c r="I812" s="512"/>
      <c r="J812" s="512"/>
      <c r="K812" s="512"/>
      <c r="L812" s="512"/>
      <c r="M812" s="512"/>
      <c r="N812" s="512"/>
      <c r="O812" s="512"/>
      <c r="P812" s="512"/>
      <c r="Q812" s="512"/>
    </row>
    <row r="813" ht="25.15" customHeight="true" x14ac:dyDescent="0.2">
      <c r="C813" s="512"/>
      <c r="D813" s="512"/>
      <c r="E813" s="512"/>
      <c r="F813" s="512"/>
      <c r="G813" s="512"/>
      <c r="H813" s="512"/>
      <c r="I813" s="512"/>
      <c r="J813" s="512"/>
      <c r="K813" s="512"/>
      <c r="L813" s="512"/>
      <c r="M813" s="512"/>
      <c r="N813" s="512"/>
      <c r="O813" s="512"/>
      <c r="P813" s="512"/>
      <c r="Q813" s="512"/>
    </row>
    <row r="814" ht="25.15" customHeight="true" x14ac:dyDescent="0.2">
      <c r="C814" s="512"/>
      <c r="D814" s="512"/>
      <c r="E814" s="512"/>
      <c r="F814" s="512"/>
      <c r="G814" s="512"/>
      <c r="H814" s="512"/>
      <c r="I814" s="512"/>
      <c r="J814" s="512"/>
      <c r="K814" s="512"/>
      <c r="L814" s="512"/>
      <c r="M814" s="512"/>
      <c r="N814" s="512"/>
      <c r="O814" s="512"/>
      <c r="P814" s="512"/>
      <c r="Q814" s="512"/>
    </row>
    <row r="815" ht="25.15" customHeight="true" x14ac:dyDescent="0.2">
      <c r="C815" s="512"/>
      <c r="D815" s="512"/>
      <c r="E815" s="512"/>
      <c r="F815" s="512"/>
      <c r="G815" s="512"/>
      <c r="H815" s="512"/>
      <c r="I815" s="512"/>
      <c r="J815" s="512"/>
      <c r="K815" s="512"/>
      <c r="L815" s="512"/>
      <c r="M815" s="512"/>
      <c r="N815" s="512"/>
      <c r="O815" s="512"/>
      <c r="P815" s="512"/>
      <c r="Q815" s="512"/>
    </row>
    <row r="816" ht="25.15" customHeight="true" x14ac:dyDescent="0.2">
      <c r="C816" s="512"/>
      <c r="D816" s="512"/>
      <c r="E816" s="512"/>
      <c r="F816" s="512"/>
      <c r="G816" s="512"/>
      <c r="H816" s="512"/>
      <c r="I816" s="512"/>
      <c r="J816" s="512"/>
      <c r="K816" s="512"/>
      <c r="L816" s="512"/>
      <c r="M816" s="512"/>
      <c r="N816" s="512"/>
      <c r="O816" s="512"/>
      <c r="P816" s="512"/>
      <c r="Q816" s="512"/>
    </row>
    <row r="817" ht="25.15" customHeight="true" x14ac:dyDescent="0.2">
      <c r="C817" s="512"/>
      <c r="D817" s="512"/>
      <c r="E817" s="512"/>
      <c r="F817" s="512"/>
      <c r="G817" s="512"/>
      <c r="H817" s="512"/>
      <c r="I817" s="512"/>
      <c r="J817" s="512"/>
      <c r="K817" s="512"/>
      <c r="L817" s="512"/>
      <c r="M817" s="512"/>
      <c r="N817" s="512"/>
      <c r="O817" s="512"/>
      <c r="P817" s="512"/>
      <c r="Q817" s="512"/>
    </row>
    <row r="818" ht="25.15" customHeight="true" x14ac:dyDescent="0.2">
      <c r="C818" s="512"/>
      <c r="D818" s="512"/>
      <c r="E818" s="512"/>
      <c r="F818" s="512"/>
      <c r="G818" s="512"/>
      <c r="H818" s="512"/>
      <c r="I818" s="512"/>
      <c r="J818" s="512"/>
      <c r="K818" s="512"/>
      <c r="L818" s="512"/>
      <c r="M818" s="512"/>
      <c r="N818" s="512"/>
      <c r="O818" s="512"/>
      <c r="P818" s="512"/>
      <c r="Q818" s="512"/>
    </row>
    <row r="819" ht="25.15" customHeight="true" x14ac:dyDescent="0.2">
      <c r="C819" s="512"/>
      <c r="D819" s="512"/>
      <c r="E819" s="512"/>
      <c r="F819" s="512"/>
      <c r="G819" s="512"/>
      <c r="H819" s="512"/>
      <c r="I819" s="512"/>
      <c r="J819" s="512"/>
      <c r="K819" s="512"/>
      <c r="L819" s="512"/>
      <c r="M819" s="512"/>
      <c r="N819" s="512"/>
      <c r="O819" s="512"/>
      <c r="P819" s="512"/>
      <c r="Q819" s="512"/>
    </row>
    <row r="820" ht="25.15" customHeight="true" x14ac:dyDescent="0.2">
      <c r="C820" s="512"/>
      <c r="D820" s="512"/>
      <c r="E820" s="512"/>
      <c r="F820" s="512"/>
      <c r="G820" s="512"/>
      <c r="H820" s="512"/>
      <c r="I820" s="512"/>
      <c r="J820" s="512"/>
      <c r="K820" s="512"/>
      <c r="L820" s="512"/>
      <c r="M820" s="512"/>
      <c r="N820" s="512"/>
      <c r="O820" s="512"/>
      <c r="P820" s="512"/>
      <c r="Q820" s="512"/>
    </row>
    <row r="821" ht="25.15" customHeight="true" x14ac:dyDescent="0.2">
      <c r="C821" s="512"/>
      <c r="D821" s="512"/>
      <c r="E821" s="512"/>
      <c r="F821" s="512"/>
      <c r="G821" s="512"/>
      <c r="H821" s="512"/>
      <c r="I821" s="512"/>
      <c r="J821" s="512"/>
      <c r="K821" s="512"/>
      <c r="L821" s="512"/>
      <c r="M821" s="512"/>
      <c r="N821" s="512"/>
      <c r="O821" s="512"/>
      <c r="P821" s="512"/>
      <c r="Q821" s="512"/>
    </row>
    <row r="822" ht="25.15" customHeight="true" x14ac:dyDescent="0.2">
      <c r="C822" s="512"/>
      <c r="D822" s="512"/>
      <c r="E822" s="512"/>
      <c r="F822" s="512"/>
      <c r="G822" s="512"/>
      <c r="H822" s="512"/>
      <c r="I822" s="512"/>
      <c r="J822" s="512"/>
      <c r="K822" s="512"/>
      <c r="L822" s="512"/>
      <c r="M822" s="512"/>
      <c r="N822" s="512"/>
      <c r="O822" s="512"/>
      <c r="P822" s="512"/>
      <c r="Q822" s="512"/>
    </row>
    <row r="823" ht="25.15" customHeight="true" x14ac:dyDescent="0.2">
      <c r="C823" s="512"/>
      <c r="D823" s="512"/>
      <c r="E823" s="512"/>
      <c r="F823" s="512"/>
      <c r="G823" s="512"/>
      <c r="H823" s="512"/>
      <c r="I823" s="512"/>
      <c r="J823" s="512"/>
      <c r="K823" s="512"/>
      <c r="L823" s="512"/>
      <c r="M823" s="512"/>
      <c r="N823" s="512"/>
      <c r="O823" s="512"/>
      <c r="P823" s="512"/>
      <c r="Q823" s="512"/>
    </row>
    <row r="824" ht="25.15" customHeight="true" x14ac:dyDescent="0.2">
      <c r="C824" s="512"/>
      <c r="D824" s="512"/>
      <c r="E824" s="512"/>
      <c r="F824" s="512"/>
      <c r="G824" s="512"/>
      <c r="H824" s="512"/>
      <c r="I824" s="512"/>
      <c r="J824" s="512"/>
      <c r="K824" s="512"/>
      <c r="L824" s="512"/>
      <c r="M824" s="512"/>
      <c r="N824" s="512"/>
      <c r="O824" s="512"/>
      <c r="P824" s="512"/>
      <c r="Q824" s="512"/>
    </row>
    <row r="825" ht="25.15" customHeight="true" x14ac:dyDescent="0.2">
      <c r="C825" s="512"/>
      <c r="D825" s="512"/>
      <c r="E825" s="512"/>
      <c r="F825" s="512"/>
      <c r="G825" s="512"/>
      <c r="H825" s="512"/>
      <c r="I825" s="512"/>
      <c r="J825" s="512"/>
      <c r="K825" s="512"/>
      <c r="L825" s="512"/>
      <c r="M825" s="512"/>
      <c r="N825" s="512"/>
      <c r="O825" s="512"/>
      <c r="P825" s="512"/>
      <c r="Q825" s="512"/>
    </row>
    <row r="826" ht="25.15" customHeight="true" x14ac:dyDescent="0.2">
      <c r="C826" s="512"/>
      <c r="D826" s="512"/>
      <c r="E826" s="512"/>
      <c r="F826" s="512"/>
      <c r="G826" s="512"/>
      <c r="H826" s="512"/>
      <c r="I826" s="512"/>
      <c r="J826" s="512"/>
      <c r="K826" s="512"/>
      <c r="L826" s="512"/>
      <c r="M826" s="512"/>
      <c r="N826" s="512"/>
      <c r="O826" s="512"/>
      <c r="P826" s="512"/>
      <c r="Q826" s="512"/>
    </row>
    <row r="827" ht="25.15" customHeight="true" x14ac:dyDescent="0.2">
      <c r="C827" s="512"/>
      <c r="D827" s="512"/>
      <c r="E827" s="512"/>
      <c r="F827" s="512"/>
      <c r="G827" s="512"/>
      <c r="H827" s="512"/>
      <c r="I827" s="512"/>
      <c r="J827" s="512"/>
      <c r="K827" s="512"/>
      <c r="L827" s="512"/>
      <c r="M827" s="512"/>
      <c r="N827" s="512"/>
      <c r="O827" s="512"/>
      <c r="P827" s="512"/>
      <c r="Q827" s="512"/>
    </row>
    <row r="828" ht="25.15" customHeight="true" x14ac:dyDescent="0.2">
      <c r="C828" s="512"/>
      <c r="D828" s="512"/>
      <c r="E828" s="512"/>
      <c r="F828" s="512"/>
      <c r="G828" s="512"/>
      <c r="H828" s="512"/>
      <c r="I828" s="512"/>
      <c r="J828" s="512"/>
      <c r="K828" s="512"/>
      <c r="L828" s="512"/>
      <c r="M828" s="512"/>
      <c r="N828" s="512"/>
      <c r="O828" s="512"/>
      <c r="P828" s="512"/>
      <c r="Q828" s="512"/>
    </row>
    <row r="829" ht="25.15" customHeight="true" x14ac:dyDescent="0.2">
      <c r="C829" s="512"/>
      <c r="D829" s="512"/>
      <c r="E829" s="512"/>
      <c r="F829" s="512"/>
      <c r="G829" s="512"/>
      <c r="H829" s="512"/>
      <c r="I829" s="512"/>
      <c r="J829" s="512"/>
      <c r="K829" s="512"/>
      <c r="L829" s="512"/>
      <c r="M829" s="512"/>
      <c r="N829" s="512"/>
      <c r="O829" s="512"/>
      <c r="P829" s="512"/>
      <c r="Q829" s="512"/>
    </row>
    <row r="830" ht="25.15" customHeight="true" x14ac:dyDescent="0.2">
      <c r="C830" s="512"/>
      <c r="D830" s="512"/>
      <c r="E830" s="512"/>
      <c r="F830" s="512"/>
      <c r="G830" s="512"/>
      <c r="H830" s="512"/>
      <c r="I830" s="512"/>
      <c r="J830" s="512"/>
      <c r="K830" s="512"/>
      <c r="L830" s="512"/>
      <c r="M830" s="512"/>
      <c r="N830" s="512"/>
      <c r="O830" s="512"/>
      <c r="P830" s="512"/>
      <c r="Q830" s="512"/>
    </row>
    <row r="831" ht="25.15" customHeight="true" x14ac:dyDescent="0.2">
      <c r="C831" s="512"/>
      <c r="D831" s="512"/>
      <c r="E831" s="512"/>
      <c r="F831" s="512"/>
      <c r="G831" s="512"/>
      <c r="H831" s="512"/>
      <c r="I831" s="512"/>
      <c r="J831" s="512"/>
      <c r="K831" s="512"/>
      <c r="L831" s="512"/>
      <c r="M831" s="512"/>
      <c r="N831" s="512"/>
      <c r="O831" s="512"/>
      <c r="P831" s="512"/>
      <c r="Q831" s="512"/>
    </row>
    <row r="832" ht="25.15" customHeight="true" x14ac:dyDescent="0.2">
      <c r="C832" s="512"/>
      <c r="D832" s="512"/>
      <c r="E832" s="512"/>
      <c r="F832" s="512"/>
      <c r="G832" s="512"/>
      <c r="H832" s="512"/>
      <c r="I832" s="512"/>
      <c r="J832" s="512"/>
      <c r="K832" s="512"/>
      <c r="L832" s="512"/>
      <c r="M832" s="512"/>
      <c r="N832" s="512"/>
      <c r="O832" s="512"/>
      <c r="P832" s="512"/>
      <c r="Q832" s="512"/>
    </row>
    <row r="833" ht="25.15" customHeight="true" x14ac:dyDescent="0.2">
      <c r="C833" s="512"/>
      <c r="D833" s="512"/>
      <c r="E833" s="512"/>
      <c r="F833" s="512"/>
      <c r="G833" s="512"/>
      <c r="H833" s="512"/>
      <c r="I833" s="512"/>
      <c r="J833" s="512"/>
      <c r="K833" s="512"/>
      <c r="L833" s="512"/>
      <c r="M833" s="512"/>
      <c r="N833" s="512"/>
      <c r="O833" s="512"/>
      <c r="P833" s="512"/>
      <c r="Q833" s="512"/>
    </row>
    <row r="834" ht="25.15" customHeight="true" x14ac:dyDescent="0.2">
      <c r="C834" s="512"/>
      <c r="D834" s="512"/>
      <c r="E834" s="512"/>
      <c r="F834" s="512"/>
      <c r="G834" s="512"/>
      <c r="H834" s="512"/>
      <c r="I834" s="512"/>
      <c r="J834" s="512"/>
      <c r="K834" s="512"/>
      <c r="L834" s="512"/>
      <c r="M834" s="512"/>
      <c r="N834" s="512"/>
      <c r="O834" s="512"/>
      <c r="P834" s="512"/>
      <c r="Q834" s="512"/>
    </row>
    <row r="835" ht="25.15" customHeight="true" x14ac:dyDescent="0.2">
      <c r="C835" s="512"/>
      <c r="D835" s="512"/>
      <c r="E835" s="512"/>
      <c r="F835" s="512"/>
      <c r="G835" s="512"/>
      <c r="H835" s="512"/>
      <c r="I835" s="512"/>
      <c r="J835" s="512"/>
      <c r="K835" s="512"/>
      <c r="L835" s="512"/>
      <c r="M835" s="512"/>
      <c r="N835" s="512"/>
      <c r="O835" s="512"/>
      <c r="P835" s="512"/>
      <c r="Q835" s="512"/>
    </row>
    <row r="836" ht="25.15" customHeight="true" x14ac:dyDescent="0.2">
      <c r="C836" s="512"/>
      <c r="D836" s="512"/>
      <c r="E836" s="512"/>
      <c r="F836" s="512"/>
      <c r="G836" s="512"/>
      <c r="H836" s="512"/>
      <c r="I836" s="512"/>
      <c r="J836" s="512"/>
      <c r="K836" s="512"/>
      <c r="L836" s="512"/>
      <c r="M836" s="512"/>
      <c r="N836" s="512"/>
      <c r="O836" s="512"/>
      <c r="P836" s="512"/>
      <c r="Q836" s="512"/>
    </row>
    <row r="837" ht="25.15" customHeight="true" x14ac:dyDescent="0.2">
      <c r="C837" s="512"/>
      <c r="D837" s="512"/>
      <c r="E837" s="512"/>
      <c r="F837" s="512"/>
      <c r="G837" s="512"/>
      <c r="H837" s="512"/>
      <c r="I837" s="512"/>
      <c r="J837" s="512"/>
      <c r="K837" s="512"/>
      <c r="L837" s="512"/>
      <c r="M837" s="512"/>
      <c r="N837" s="512"/>
      <c r="O837" s="512"/>
      <c r="P837" s="512"/>
      <c r="Q837" s="512"/>
    </row>
    <row r="838" ht="25.15" customHeight="true" x14ac:dyDescent="0.2">
      <c r="C838" s="512"/>
      <c r="D838" s="512"/>
      <c r="E838" s="512"/>
      <c r="F838" s="512"/>
      <c r="G838" s="512"/>
      <c r="H838" s="512"/>
      <c r="I838" s="512"/>
      <c r="J838" s="512"/>
      <c r="K838" s="512"/>
      <c r="L838" s="512"/>
      <c r="M838" s="512"/>
      <c r="N838" s="512"/>
      <c r="O838" s="512"/>
      <c r="P838" s="512"/>
      <c r="Q838" s="512"/>
    </row>
    <row r="839" ht="25.15" customHeight="true" x14ac:dyDescent="0.2">
      <c r="C839" s="512"/>
      <c r="D839" s="512"/>
      <c r="E839" s="512"/>
      <c r="F839" s="512"/>
      <c r="G839" s="512"/>
      <c r="H839" s="512"/>
      <c r="I839" s="512"/>
      <c r="J839" s="512"/>
      <c r="K839" s="512"/>
      <c r="L839" s="512"/>
      <c r="M839" s="512"/>
      <c r="N839" s="512"/>
      <c r="O839" s="512"/>
      <c r="P839" s="512"/>
      <c r="Q839" s="512"/>
    </row>
    <row r="840" ht="25.15" customHeight="true" x14ac:dyDescent="0.2">
      <c r="C840" s="512"/>
      <c r="D840" s="512"/>
      <c r="E840" s="512"/>
      <c r="F840" s="512"/>
      <c r="G840" s="512"/>
      <c r="H840" s="512"/>
      <c r="I840" s="512"/>
      <c r="J840" s="512"/>
      <c r="K840" s="512"/>
      <c r="L840" s="512"/>
      <c r="M840" s="512"/>
      <c r="N840" s="512"/>
      <c r="O840" s="512"/>
      <c r="P840" s="512"/>
      <c r="Q840" s="512"/>
    </row>
    <row r="841" ht="25.15" customHeight="true" x14ac:dyDescent="0.2">
      <c r="C841" s="512"/>
      <c r="D841" s="512"/>
      <c r="E841" s="512"/>
      <c r="F841" s="512"/>
      <c r="G841" s="512"/>
      <c r="H841" s="512"/>
      <c r="I841" s="512"/>
      <c r="J841" s="512"/>
      <c r="K841" s="512"/>
      <c r="L841" s="512"/>
      <c r="M841" s="512"/>
      <c r="N841" s="512"/>
      <c r="O841" s="512"/>
      <c r="P841" s="512"/>
      <c r="Q841" s="512"/>
    </row>
    <row r="842" ht="25.15" customHeight="true" x14ac:dyDescent="0.2">
      <c r="C842" s="512"/>
      <c r="D842" s="512"/>
      <c r="E842" s="512"/>
      <c r="F842" s="512"/>
      <c r="G842" s="512"/>
      <c r="H842" s="512"/>
      <c r="I842" s="512"/>
      <c r="J842" s="512"/>
      <c r="K842" s="512"/>
      <c r="L842" s="512"/>
      <c r="M842" s="512"/>
      <c r="N842" s="512"/>
      <c r="O842" s="512"/>
      <c r="P842" s="512"/>
      <c r="Q842" s="512"/>
    </row>
    <row r="843" ht="25.15" customHeight="true" x14ac:dyDescent="0.2">
      <c r="C843" s="512"/>
      <c r="D843" s="512"/>
      <c r="E843" s="512"/>
      <c r="F843" s="512"/>
      <c r="G843" s="512"/>
      <c r="H843" s="512"/>
      <c r="I843" s="512"/>
      <c r="J843" s="512"/>
      <c r="K843" s="512"/>
      <c r="L843" s="512"/>
      <c r="M843" s="512"/>
      <c r="N843" s="512"/>
      <c r="O843" s="512"/>
      <c r="P843" s="512"/>
      <c r="Q843" s="512"/>
    </row>
    <row r="844" ht="25.15" customHeight="true" x14ac:dyDescent="0.2">
      <c r="C844" s="512"/>
      <c r="D844" s="512"/>
      <c r="E844" s="512"/>
      <c r="F844" s="512"/>
      <c r="G844" s="512"/>
      <c r="H844" s="512"/>
      <c r="I844" s="512"/>
      <c r="J844" s="512"/>
      <c r="K844" s="512"/>
      <c r="L844" s="512"/>
      <c r="M844" s="512"/>
      <c r="N844" s="512"/>
      <c r="O844" s="512"/>
      <c r="P844" s="512"/>
      <c r="Q844" s="512"/>
    </row>
    <row r="845" ht="25.15" customHeight="true" x14ac:dyDescent="0.2">
      <c r="C845" s="512"/>
      <c r="D845" s="512"/>
      <c r="E845" s="512"/>
      <c r="F845" s="512"/>
      <c r="G845" s="512"/>
      <c r="H845" s="512"/>
      <c r="I845" s="512"/>
      <c r="J845" s="512"/>
      <c r="K845" s="512"/>
      <c r="L845" s="512"/>
      <c r="M845" s="512"/>
      <c r="N845" s="512"/>
      <c r="O845" s="512"/>
      <c r="P845" s="512"/>
      <c r="Q845" s="512"/>
    </row>
    <row r="846" ht="25.15" customHeight="true" x14ac:dyDescent="0.2">
      <c r="C846" s="512"/>
      <c r="D846" s="512"/>
      <c r="E846" s="512"/>
      <c r="F846" s="512"/>
      <c r="G846" s="512"/>
      <c r="H846" s="512"/>
      <c r="I846" s="512"/>
      <c r="J846" s="512"/>
      <c r="K846" s="512"/>
      <c r="L846" s="512"/>
      <c r="M846" s="512"/>
      <c r="N846" s="512"/>
      <c r="O846" s="512"/>
      <c r="P846" s="512"/>
      <c r="Q846" s="512"/>
    </row>
    <row r="847" ht="25.15" customHeight="true" x14ac:dyDescent="0.2">
      <c r="C847" s="512"/>
      <c r="D847" s="512"/>
      <c r="E847" s="512"/>
      <c r="F847" s="512"/>
      <c r="G847" s="512"/>
      <c r="H847" s="512"/>
      <c r="I847" s="512"/>
      <c r="J847" s="512"/>
      <c r="K847" s="512"/>
      <c r="L847" s="512"/>
      <c r="M847" s="512"/>
      <c r="N847" s="512"/>
      <c r="O847" s="512"/>
      <c r="P847" s="512"/>
      <c r="Q847" s="512"/>
    </row>
    <row r="848" ht="25.15" customHeight="true" x14ac:dyDescent="0.2">
      <c r="C848" s="512"/>
      <c r="D848" s="512"/>
      <c r="E848" s="512"/>
      <c r="F848" s="512"/>
      <c r="G848" s="512"/>
      <c r="H848" s="512"/>
      <c r="I848" s="512"/>
      <c r="J848" s="512"/>
      <c r="K848" s="512"/>
      <c r="L848" s="512"/>
      <c r="M848" s="512"/>
      <c r="N848" s="512"/>
      <c r="O848" s="512"/>
      <c r="P848" s="512"/>
      <c r="Q848" s="512"/>
    </row>
    <row r="849" ht="25.15" customHeight="true" x14ac:dyDescent="0.2">
      <c r="C849" s="512"/>
      <c r="D849" s="512"/>
      <c r="E849" s="512"/>
      <c r="F849" s="512"/>
      <c r="G849" s="512"/>
      <c r="H849" s="512"/>
      <c r="I849" s="512"/>
      <c r="J849" s="512"/>
      <c r="K849" s="512"/>
      <c r="L849" s="512"/>
      <c r="M849" s="512"/>
      <c r="N849" s="512"/>
      <c r="O849" s="512"/>
      <c r="P849" s="512"/>
      <c r="Q849" s="512"/>
    </row>
    <row r="850" ht="25.15" customHeight="true" x14ac:dyDescent="0.2">
      <c r="C850" s="512"/>
      <c r="D850" s="512"/>
      <c r="E850" s="512"/>
      <c r="F850" s="512"/>
      <c r="G850" s="512"/>
      <c r="H850" s="512"/>
      <c r="I850" s="512"/>
      <c r="J850" s="512"/>
      <c r="K850" s="512"/>
      <c r="L850" s="512"/>
      <c r="M850" s="512"/>
      <c r="N850" s="512"/>
      <c r="O850" s="512"/>
      <c r="P850" s="512"/>
      <c r="Q850" s="512"/>
    </row>
    <row r="851" ht="25.15" customHeight="true" x14ac:dyDescent="0.2">
      <c r="C851" s="512"/>
      <c r="D851" s="512"/>
      <c r="E851" s="512"/>
      <c r="F851" s="512"/>
      <c r="G851" s="512"/>
      <c r="H851" s="512"/>
      <c r="I851" s="512"/>
      <c r="J851" s="512"/>
      <c r="K851" s="512"/>
      <c r="L851" s="512"/>
      <c r="M851" s="512"/>
      <c r="N851" s="512"/>
      <c r="O851" s="512"/>
      <c r="P851" s="512"/>
      <c r="Q851" s="512"/>
    </row>
    <row r="852" ht="25.15" customHeight="true" x14ac:dyDescent="0.2">
      <c r="C852" s="512"/>
      <c r="D852" s="512"/>
      <c r="E852" s="512"/>
      <c r="F852" s="512"/>
      <c r="G852" s="512"/>
      <c r="H852" s="512"/>
      <c r="I852" s="512"/>
      <c r="J852" s="512"/>
      <c r="K852" s="512"/>
      <c r="L852" s="512"/>
      <c r="M852" s="512"/>
      <c r="N852" s="512"/>
      <c r="O852" s="512"/>
      <c r="P852" s="512"/>
      <c r="Q852" s="512"/>
    </row>
    <row r="853" ht="25.15" customHeight="true" x14ac:dyDescent="0.2">
      <c r="C853" s="512"/>
      <c r="D853" s="512"/>
      <c r="E853" s="512"/>
      <c r="F853" s="512"/>
      <c r="G853" s="512"/>
      <c r="H853" s="512"/>
      <c r="I853" s="512"/>
      <c r="J853" s="512"/>
      <c r="K853" s="512"/>
      <c r="L853" s="512"/>
      <c r="M853" s="512"/>
      <c r="N853" s="512"/>
      <c r="O853" s="512"/>
      <c r="P853" s="512"/>
      <c r="Q853" s="512"/>
    </row>
    <row r="854" ht="25.15" customHeight="true" x14ac:dyDescent="0.2">
      <c r="C854" s="512"/>
      <c r="D854" s="512"/>
      <c r="E854" s="512"/>
      <c r="F854" s="512"/>
      <c r="G854" s="512"/>
      <c r="H854" s="512"/>
      <c r="I854" s="512"/>
      <c r="J854" s="512"/>
      <c r="K854" s="512"/>
      <c r="L854" s="512"/>
      <c r="M854" s="512"/>
      <c r="N854" s="512"/>
      <c r="O854" s="512"/>
      <c r="P854" s="512"/>
      <c r="Q854" s="512"/>
    </row>
    <row r="855" ht="25.15" customHeight="true" x14ac:dyDescent="0.2">
      <c r="C855" s="512"/>
      <c r="D855" s="512"/>
      <c r="E855" s="512"/>
      <c r="F855" s="512"/>
      <c r="G855" s="512"/>
      <c r="H855" s="512"/>
      <c r="I855" s="512"/>
      <c r="J855" s="512"/>
      <c r="K855" s="512"/>
      <c r="L855" s="512"/>
      <c r="M855" s="512"/>
      <c r="N855" s="512"/>
      <c r="O855" s="512"/>
      <c r="P855" s="512"/>
      <c r="Q855" s="512"/>
    </row>
    <row r="856" ht="25.15" customHeight="true" x14ac:dyDescent="0.2">
      <c r="C856" s="512"/>
      <c r="D856" s="512"/>
      <c r="E856" s="512"/>
      <c r="F856" s="512"/>
      <c r="G856" s="512"/>
      <c r="H856" s="512"/>
      <c r="I856" s="512"/>
      <c r="J856" s="512"/>
      <c r="K856" s="512"/>
      <c r="L856" s="512"/>
      <c r="M856" s="512"/>
      <c r="N856" s="512"/>
      <c r="O856" s="512"/>
      <c r="P856" s="512"/>
      <c r="Q856" s="512"/>
    </row>
    <row r="857" ht="25.15" customHeight="true" x14ac:dyDescent="0.2">
      <c r="C857" s="512"/>
      <c r="D857" s="512"/>
      <c r="E857" s="512"/>
      <c r="F857" s="512"/>
      <c r="G857" s="512"/>
      <c r="H857" s="512"/>
      <c r="I857" s="512"/>
      <c r="J857" s="512"/>
      <c r="K857" s="512"/>
      <c r="L857" s="512"/>
      <c r="M857" s="512"/>
      <c r="N857" s="512"/>
      <c r="O857" s="512"/>
      <c r="P857" s="512"/>
      <c r="Q857" s="512"/>
    </row>
    <row r="858" ht="25.15" customHeight="true" x14ac:dyDescent="0.2">
      <c r="C858" s="512"/>
      <c r="D858" s="512"/>
      <c r="E858" s="512"/>
      <c r="F858" s="512"/>
      <c r="G858" s="512"/>
      <c r="H858" s="512"/>
      <c r="I858" s="512"/>
      <c r="J858" s="512"/>
      <c r="K858" s="512"/>
      <c r="L858" s="512"/>
      <c r="M858" s="512"/>
      <c r="N858" s="512"/>
      <c r="O858" s="512"/>
      <c r="P858" s="512"/>
      <c r="Q858" s="512"/>
    </row>
    <row r="859" ht="25.15" customHeight="true" x14ac:dyDescent="0.2">
      <c r="C859" s="512"/>
      <c r="D859" s="512"/>
      <c r="E859" s="512"/>
      <c r="F859" s="512"/>
      <c r="G859" s="512"/>
      <c r="H859" s="512"/>
      <c r="I859" s="512"/>
      <c r="J859" s="512"/>
      <c r="K859" s="512"/>
      <c r="L859" s="512"/>
      <c r="M859" s="512"/>
      <c r="N859" s="512"/>
      <c r="O859" s="512"/>
      <c r="P859" s="512"/>
      <c r="Q859" s="512"/>
    </row>
    <row r="860" ht="25.15" customHeight="true" x14ac:dyDescent="0.2">
      <c r="C860" s="512"/>
      <c r="D860" s="512"/>
      <c r="E860" s="512"/>
      <c r="F860" s="512"/>
      <c r="G860" s="512"/>
      <c r="H860" s="512"/>
      <c r="I860" s="512"/>
      <c r="J860" s="512"/>
      <c r="K860" s="512"/>
      <c r="L860" s="512"/>
      <c r="M860" s="512"/>
      <c r="N860" s="512"/>
      <c r="O860" s="512"/>
      <c r="P860" s="512"/>
      <c r="Q860" s="512"/>
    </row>
    <row r="861" ht="25.15" customHeight="true" x14ac:dyDescent="0.2">
      <c r="C861" s="512"/>
      <c r="D861" s="512"/>
      <c r="E861" s="512"/>
      <c r="F861" s="512"/>
      <c r="G861" s="512"/>
      <c r="H861" s="512"/>
      <c r="I861" s="512"/>
      <c r="J861" s="512"/>
      <c r="K861" s="512"/>
      <c r="L861" s="512"/>
      <c r="M861" s="512"/>
      <c r="N861" s="512"/>
      <c r="O861" s="512"/>
      <c r="P861" s="512"/>
      <c r="Q861" s="512"/>
    </row>
    <row r="862" ht="25.15" customHeight="true" x14ac:dyDescent="0.2">
      <c r="C862" s="512"/>
      <c r="D862" s="512"/>
      <c r="E862" s="512"/>
      <c r="F862" s="512"/>
      <c r="G862" s="512"/>
      <c r="H862" s="512"/>
      <c r="I862" s="512"/>
      <c r="J862" s="512"/>
      <c r="K862" s="512"/>
      <c r="L862" s="512"/>
      <c r="M862" s="512"/>
      <c r="N862" s="512"/>
      <c r="O862" s="512"/>
      <c r="P862" s="512"/>
      <c r="Q862" s="512"/>
    </row>
    <row r="863" ht="25.15" customHeight="true" x14ac:dyDescent="0.2">
      <c r="C863" s="512"/>
      <c r="D863" s="512"/>
      <c r="E863" s="512"/>
      <c r="F863" s="512"/>
      <c r="G863" s="512"/>
      <c r="H863" s="512"/>
      <c r="I863" s="512"/>
      <c r="J863" s="512"/>
      <c r="K863" s="512"/>
      <c r="L863" s="512"/>
      <c r="M863" s="512"/>
      <c r="N863" s="512"/>
      <c r="O863" s="512"/>
      <c r="P863" s="512"/>
      <c r="Q863" s="512"/>
    </row>
    <row r="864" ht="25.15" customHeight="true" x14ac:dyDescent="0.2">
      <c r="C864" s="512"/>
      <c r="D864" s="512"/>
      <c r="E864" s="512"/>
      <c r="F864" s="512"/>
      <c r="G864" s="512"/>
      <c r="H864" s="512"/>
      <c r="I864" s="512"/>
      <c r="J864" s="512"/>
      <c r="K864" s="512"/>
      <c r="L864" s="512"/>
      <c r="M864" s="512"/>
      <c r="N864" s="512"/>
      <c r="O864" s="512"/>
      <c r="P864" s="512"/>
      <c r="Q864" s="512"/>
    </row>
    <row r="865" ht="25.15" customHeight="true" x14ac:dyDescent="0.2">
      <c r="C865" s="512"/>
      <c r="D865" s="512"/>
      <c r="E865" s="512"/>
      <c r="F865" s="512"/>
      <c r="G865" s="512"/>
      <c r="H865" s="512"/>
      <c r="I865" s="512"/>
      <c r="J865" s="512"/>
      <c r="K865" s="512"/>
      <c r="L865" s="512"/>
      <c r="M865" s="512"/>
      <c r="N865" s="512"/>
      <c r="O865" s="512"/>
      <c r="P865" s="512"/>
      <c r="Q865" s="512"/>
    </row>
    <row r="866" ht="25.15" customHeight="true" x14ac:dyDescent="0.2">
      <c r="C866" s="512"/>
      <c r="D866" s="512"/>
      <c r="E866" s="512"/>
      <c r="F866" s="512"/>
      <c r="G866" s="512"/>
      <c r="H866" s="512"/>
      <c r="I866" s="512"/>
      <c r="J866" s="512"/>
      <c r="K866" s="512"/>
      <c r="L866" s="512"/>
      <c r="M866" s="512"/>
      <c r="N866" s="512"/>
      <c r="O866" s="512"/>
      <c r="P866" s="512"/>
      <c r="Q866" s="512"/>
    </row>
    <row r="867" ht="25.15" customHeight="true" x14ac:dyDescent="0.2">
      <c r="C867" s="512"/>
      <c r="D867" s="512"/>
      <c r="E867" s="512"/>
      <c r="F867" s="512"/>
      <c r="G867" s="512"/>
      <c r="H867" s="512"/>
      <c r="I867" s="512"/>
      <c r="J867" s="512"/>
      <c r="K867" s="512"/>
      <c r="L867" s="512"/>
      <c r="M867" s="512"/>
      <c r="N867" s="512"/>
      <c r="O867" s="512"/>
      <c r="P867" s="512"/>
      <c r="Q867" s="512"/>
    </row>
    <row r="868" ht="25.15" customHeight="true" x14ac:dyDescent="0.2">
      <c r="C868" s="512"/>
      <c r="D868" s="512"/>
      <c r="E868" s="512"/>
      <c r="F868" s="512"/>
      <c r="G868" s="512"/>
      <c r="H868" s="512"/>
      <c r="I868" s="512"/>
      <c r="J868" s="512"/>
      <c r="K868" s="512"/>
      <c r="L868" s="512"/>
      <c r="M868" s="512"/>
      <c r="N868" s="512"/>
      <c r="O868" s="512"/>
      <c r="P868" s="512"/>
      <c r="Q868" s="512"/>
    </row>
    <row r="869" ht="25.15" customHeight="true" x14ac:dyDescent="0.2">
      <c r="C869" s="512"/>
      <c r="D869" s="512"/>
      <c r="E869" s="512"/>
      <c r="F869" s="512"/>
      <c r="G869" s="512"/>
      <c r="H869" s="512"/>
      <c r="I869" s="512"/>
      <c r="J869" s="512"/>
      <c r="K869" s="512"/>
      <c r="L869" s="512"/>
      <c r="M869" s="512"/>
      <c r="N869" s="512"/>
      <c r="O869" s="512"/>
      <c r="P869" s="512"/>
      <c r="Q869" s="512"/>
    </row>
    <row r="870" ht="25.15" customHeight="true" x14ac:dyDescent="0.2">
      <c r="C870" s="512"/>
      <c r="D870" s="512"/>
      <c r="E870" s="512"/>
      <c r="F870" s="512"/>
      <c r="G870" s="512"/>
      <c r="H870" s="512"/>
      <c r="I870" s="512"/>
      <c r="J870" s="512"/>
      <c r="K870" s="512"/>
      <c r="L870" s="512"/>
      <c r="M870" s="512"/>
      <c r="N870" s="512"/>
      <c r="O870" s="512"/>
      <c r="P870" s="512"/>
      <c r="Q870" s="512"/>
    </row>
    <row r="871" ht="25.15" customHeight="true" x14ac:dyDescent="0.2">
      <c r="C871" s="512"/>
      <c r="D871" s="512"/>
      <c r="E871" s="512"/>
      <c r="F871" s="512"/>
      <c r="G871" s="512"/>
      <c r="H871" s="512"/>
      <c r="I871" s="512"/>
      <c r="J871" s="512"/>
      <c r="K871" s="512"/>
      <c r="L871" s="512"/>
      <c r="M871" s="512"/>
      <c r="N871" s="512"/>
      <c r="O871" s="512"/>
      <c r="P871" s="512"/>
      <c r="Q871" s="512"/>
    </row>
    <row r="872" ht="25.15" customHeight="true" x14ac:dyDescent="0.2">
      <c r="C872" s="512"/>
      <c r="D872" s="512"/>
      <c r="E872" s="512"/>
      <c r="F872" s="512"/>
      <c r="G872" s="512"/>
      <c r="H872" s="512"/>
      <c r="I872" s="512"/>
      <c r="J872" s="512"/>
      <c r="K872" s="512"/>
      <c r="L872" s="512"/>
      <c r="M872" s="512"/>
      <c r="N872" s="512"/>
      <c r="O872" s="512"/>
      <c r="P872" s="512"/>
      <c r="Q872" s="512"/>
    </row>
    <row r="873" ht="25.15" customHeight="true" x14ac:dyDescent="0.2">
      <c r="C873" s="512"/>
      <c r="D873" s="512"/>
      <c r="E873" s="512"/>
      <c r="F873" s="512"/>
      <c r="G873" s="512"/>
      <c r="H873" s="512"/>
      <c r="I873" s="512"/>
      <c r="J873" s="512"/>
      <c r="K873" s="512"/>
      <c r="L873" s="512"/>
      <c r="M873" s="512"/>
      <c r="N873" s="512"/>
      <c r="O873" s="512"/>
      <c r="P873" s="512"/>
      <c r="Q873" s="512"/>
    </row>
    <row r="874" ht="25.15" customHeight="true" x14ac:dyDescent="0.2">
      <c r="C874" s="512"/>
      <c r="D874" s="512"/>
      <c r="E874" s="512"/>
      <c r="F874" s="512"/>
      <c r="G874" s="512"/>
      <c r="H874" s="512"/>
      <c r="I874" s="512"/>
      <c r="J874" s="512"/>
      <c r="K874" s="512"/>
      <c r="L874" s="512"/>
      <c r="M874" s="512"/>
      <c r="N874" s="512"/>
      <c r="O874" s="512"/>
      <c r="P874" s="512"/>
      <c r="Q874" s="512"/>
    </row>
    <row r="875" ht="25.15" customHeight="true" x14ac:dyDescent="0.2">
      <c r="C875" s="512"/>
      <c r="D875" s="512"/>
      <c r="E875" s="512"/>
      <c r="F875" s="512"/>
      <c r="G875" s="512"/>
      <c r="H875" s="512"/>
      <c r="I875" s="512"/>
      <c r="J875" s="512"/>
      <c r="K875" s="512"/>
      <c r="L875" s="512"/>
      <c r="M875" s="512"/>
      <c r="N875" s="512"/>
      <c r="O875" s="512"/>
      <c r="P875" s="512"/>
      <c r="Q875" s="512"/>
    </row>
    <row r="876" ht="25.15" customHeight="true" x14ac:dyDescent="0.2">
      <c r="C876" s="512"/>
      <c r="D876" s="512"/>
      <c r="E876" s="512"/>
      <c r="F876" s="512"/>
      <c r="G876" s="512"/>
      <c r="H876" s="512"/>
      <c r="I876" s="512"/>
      <c r="J876" s="512"/>
      <c r="K876" s="512"/>
      <c r="L876" s="512"/>
      <c r="M876" s="512"/>
      <c r="N876" s="512"/>
      <c r="O876" s="512"/>
      <c r="P876" s="512"/>
      <c r="Q876" s="512"/>
    </row>
    <row r="877" ht="25.15" customHeight="true" x14ac:dyDescent="0.2">
      <c r="C877" s="512"/>
      <c r="D877" s="512"/>
      <c r="E877" s="512"/>
      <c r="F877" s="512"/>
      <c r="G877" s="512"/>
      <c r="H877" s="512"/>
      <c r="I877" s="512"/>
      <c r="J877" s="512"/>
      <c r="K877" s="512"/>
      <c r="L877" s="512"/>
      <c r="M877" s="512"/>
      <c r="N877" s="512"/>
      <c r="O877" s="512"/>
      <c r="P877" s="512"/>
      <c r="Q877" s="512"/>
    </row>
    <row r="878" ht="25.15" customHeight="true" x14ac:dyDescent="0.2">
      <c r="C878" s="512"/>
      <c r="D878" s="512"/>
      <c r="E878" s="512"/>
      <c r="F878" s="512"/>
      <c r="G878" s="512"/>
      <c r="H878" s="512"/>
      <c r="I878" s="512"/>
      <c r="J878" s="512"/>
      <c r="K878" s="512"/>
      <c r="L878" s="512"/>
      <c r="M878" s="512"/>
      <c r="N878" s="512"/>
      <c r="O878" s="512"/>
      <c r="P878" s="512"/>
      <c r="Q878" s="512"/>
    </row>
    <row r="879" ht="25.15" customHeight="true" x14ac:dyDescent="0.2">
      <c r="C879" s="512"/>
      <c r="D879" s="512"/>
      <c r="E879" s="512"/>
      <c r="F879" s="512"/>
      <c r="G879" s="512"/>
      <c r="H879" s="512"/>
      <c r="I879" s="512"/>
      <c r="J879" s="512"/>
      <c r="K879" s="512"/>
      <c r="L879" s="512"/>
      <c r="M879" s="512"/>
      <c r="N879" s="512"/>
      <c r="O879" s="512"/>
      <c r="P879" s="512"/>
      <c r="Q879" s="512"/>
    </row>
    <row r="880" ht="25.15" customHeight="true" x14ac:dyDescent="0.2">
      <c r="C880" s="512"/>
      <c r="D880" s="512"/>
      <c r="E880" s="512"/>
      <c r="F880" s="512"/>
      <c r="G880" s="512"/>
      <c r="H880" s="512"/>
      <c r="I880" s="512"/>
      <c r="J880" s="512"/>
      <c r="K880" s="512"/>
      <c r="L880" s="512"/>
      <c r="M880" s="512"/>
      <c r="N880" s="512"/>
      <c r="O880" s="512"/>
      <c r="P880" s="512"/>
      <c r="Q880" s="512"/>
    </row>
    <row r="881" ht="25.15" customHeight="true" x14ac:dyDescent="0.2">
      <c r="C881" s="512"/>
      <c r="D881" s="512"/>
      <c r="E881" s="512"/>
      <c r="F881" s="512"/>
      <c r="G881" s="512"/>
      <c r="H881" s="512"/>
      <c r="I881" s="512"/>
      <c r="J881" s="512"/>
      <c r="K881" s="512"/>
      <c r="L881" s="512"/>
      <c r="M881" s="512"/>
      <c r="N881" s="512"/>
      <c r="O881" s="512"/>
      <c r="P881" s="512"/>
      <c r="Q881" s="512"/>
    </row>
    <row r="882" ht="25.15" customHeight="true" x14ac:dyDescent="0.2">
      <c r="C882" s="512"/>
      <c r="D882" s="512"/>
      <c r="E882" s="512"/>
      <c r="F882" s="512"/>
      <c r="G882" s="512"/>
      <c r="H882" s="512"/>
      <c r="I882" s="512"/>
      <c r="J882" s="512"/>
      <c r="K882" s="512"/>
      <c r="L882" s="512"/>
      <c r="M882" s="512"/>
      <c r="N882" s="512"/>
      <c r="O882" s="512"/>
      <c r="P882" s="512"/>
      <c r="Q882" s="512"/>
    </row>
    <row r="883" ht="25.15" customHeight="true" x14ac:dyDescent="0.2">
      <c r="C883" s="512"/>
      <c r="D883" s="512"/>
      <c r="E883" s="512"/>
      <c r="F883" s="512"/>
      <c r="G883" s="512"/>
      <c r="H883" s="512"/>
      <c r="I883" s="512"/>
      <c r="J883" s="512"/>
      <c r="K883" s="512"/>
      <c r="L883" s="512"/>
      <c r="M883" s="512"/>
      <c r="N883" s="512"/>
      <c r="O883" s="512"/>
      <c r="P883" s="512"/>
      <c r="Q883" s="512"/>
    </row>
    <row r="884" ht="25.15" customHeight="true" x14ac:dyDescent="0.2">
      <c r="C884" s="512"/>
      <c r="D884" s="512"/>
      <c r="E884" s="512"/>
      <c r="F884" s="512"/>
      <c r="G884" s="512"/>
      <c r="H884" s="512"/>
      <c r="I884" s="512"/>
      <c r="J884" s="512"/>
      <c r="K884" s="512"/>
      <c r="L884" s="512"/>
      <c r="M884" s="512"/>
      <c r="N884" s="512"/>
      <c r="O884" s="512"/>
      <c r="P884" s="512"/>
      <c r="Q884" s="512"/>
    </row>
    <row r="885" ht="25.15" customHeight="true" x14ac:dyDescent="0.2">
      <c r="C885" s="512"/>
      <c r="D885" s="512"/>
      <c r="E885" s="512"/>
      <c r="F885" s="512"/>
      <c r="G885" s="512"/>
      <c r="H885" s="512"/>
      <c r="I885" s="512"/>
      <c r="J885" s="512"/>
      <c r="K885" s="512"/>
      <c r="L885" s="512"/>
      <c r="M885" s="512"/>
      <c r="N885" s="512"/>
      <c r="O885" s="512"/>
      <c r="P885" s="512"/>
      <c r="Q885" s="512"/>
    </row>
    <row r="886" ht="25.15" customHeight="true" x14ac:dyDescent="0.2">
      <c r="C886" s="512"/>
      <c r="D886" s="512"/>
      <c r="E886" s="512"/>
      <c r="F886" s="512"/>
      <c r="G886" s="512"/>
      <c r="H886" s="512"/>
      <c r="I886" s="512"/>
      <c r="J886" s="512"/>
      <c r="K886" s="512"/>
      <c r="L886" s="512"/>
      <c r="M886" s="512"/>
      <c r="N886" s="512"/>
      <c r="O886" s="512"/>
      <c r="P886" s="512"/>
      <c r="Q886" s="512"/>
    </row>
    <row r="887" ht="25.15" customHeight="true" x14ac:dyDescent="0.2">
      <c r="C887" s="512"/>
      <c r="D887" s="512"/>
      <c r="E887" s="512"/>
      <c r="F887" s="512"/>
      <c r="G887" s="512"/>
      <c r="H887" s="512"/>
      <c r="I887" s="512"/>
      <c r="J887" s="512"/>
      <c r="K887" s="512"/>
      <c r="L887" s="512"/>
      <c r="M887" s="512"/>
      <c r="N887" s="512"/>
      <c r="O887" s="512"/>
      <c r="P887" s="512"/>
      <c r="Q887" s="512"/>
    </row>
    <row r="888" ht="25.15" customHeight="true" x14ac:dyDescent="0.2">
      <c r="C888" s="512"/>
      <c r="D888" s="512"/>
      <c r="E888" s="512"/>
      <c r="F888" s="512"/>
      <c r="G888" s="512"/>
      <c r="H888" s="512"/>
      <c r="I888" s="512"/>
      <c r="J888" s="512"/>
      <c r="K888" s="512"/>
      <c r="L888" s="512"/>
      <c r="M888" s="512"/>
      <c r="N888" s="512"/>
      <c r="O888" s="512"/>
      <c r="P888" s="512"/>
      <c r="Q888" s="512"/>
    </row>
    <row r="889" ht="25.15" customHeight="true" x14ac:dyDescent="0.2">
      <c r="C889" s="512"/>
      <c r="D889" s="512"/>
      <c r="E889" s="512"/>
      <c r="F889" s="512"/>
      <c r="G889" s="512"/>
      <c r="H889" s="512"/>
      <c r="I889" s="512"/>
      <c r="J889" s="512"/>
      <c r="K889" s="512"/>
      <c r="L889" s="512"/>
      <c r="M889" s="512"/>
      <c r="N889" s="512"/>
      <c r="O889" s="512"/>
      <c r="P889" s="512"/>
      <c r="Q889" s="512"/>
    </row>
    <row r="890" ht="25.15" customHeight="true" x14ac:dyDescent="0.2">
      <c r="C890" s="512"/>
      <c r="D890" s="512"/>
      <c r="E890" s="512"/>
      <c r="F890" s="512"/>
      <c r="G890" s="512"/>
      <c r="H890" s="512"/>
      <c r="I890" s="512"/>
      <c r="J890" s="512"/>
      <c r="K890" s="512"/>
      <c r="L890" s="512"/>
      <c r="M890" s="512"/>
      <c r="N890" s="512"/>
      <c r="O890" s="512"/>
      <c r="P890" s="512"/>
      <c r="Q890" s="512"/>
    </row>
    <row r="891" ht="25.15" customHeight="true" x14ac:dyDescent="0.2">
      <c r="C891" s="512"/>
      <c r="D891" s="512"/>
      <c r="E891" s="512"/>
      <c r="F891" s="512"/>
      <c r="G891" s="512"/>
      <c r="H891" s="512"/>
      <c r="I891" s="512"/>
      <c r="J891" s="512"/>
      <c r="K891" s="512"/>
      <c r="L891" s="512"/>
      <c r="M891" s="512"/>
      <c r="N891" s="512"/>
      <c r="O891" s="512"/>
      <c r="P891" s="512"/>
      <c r="Q891" s="512"/>
    </row>
    <row r="892" ht="25.15" customHeight="true" x14ac:dyDescent="0.2">
      <c r="C892" s="512"/>
      <c r="D892" s="512"/>
      <c r="E892" s="512"/>
      <c r="F892" s="512"/>
      <c r="G892" s="512"/>
      <c r="H892" s="512"/>
      <c r="I892" s="512"/>
      <c r="J892" s="512"/>
      <c r="K892" s="512"/>
      <c r="L892" s="512"/>
      <c r="M892" s="512"/>
      <c r="N892" s="512"/>
      <c r="O892" s="512"/>
      <c r="P892" s="512"/>
      <c r="Q892" s="512"/>
    </row>
    <row r="893" ht="25.15" customHeight="true" x14ac:dyDescent="0.2">
      <c r="C893" s="512"/>
      <c r="D893" s="512"/>
      <c r="E893" s="512"/>
      <c r="F893" s="512"/>
      <c r="G893" s="512"/>
      <c r="H893" s="512"/>
      <c r="I893" s="512"/>
      <c r="J893" s="512"/>
      <c r="K893" s="512"/>
      <c r="L893" s="512"/>
      <c r="M893" s="512"/>
      <c r="N893" s="512"/>
      <c r="O893" s="512"/>
      <c r="P893" s="512"/>
      <c r="Q893" s="512"/>
    </row>
    <row r="894" ht="25.15" customHeight="true" x14ac:dyDescent="0.2">
      <c r="C894" s="512"/>
      <c r="D894" s="512"/>
      <c r="E894" s="512"/>
      <c r="F894" s="512"/>
      <c r="G894" s="512"/>
      <c r="H894" s="512"/>
      <c r="I894" s="512"/>
      <c r="J894" s="512"/>
      <c r="K894" s="512"/>
      <c r="L894" s="512"/>
      <c r="M894" s="512"/>
      <c r="N894" s="512"/>
      <c r="O894" s="512"/>
      <c r="P894" s="512"/>
      <c r="Q894" s="512"/>
    </row>
    <row r="895" ht="25.15" customHeight="true" x14ac:dyDescent="0.2">
      <c r="C895" s="512"/>
      <c r="D895" s="512"/>
      <c r="E895" s="512"/>
      <c r="F895" s="512"/>
      <c r="G895" s="512"/>
      <c r="H895" s="512"/>
      <c r="I895" s="512"/>
      <c r="J895" s="512"/>
      <c r="K895" s="512"/>
      <c r="L895" s="512"/>
      <c r="M895" s="512"/>
      <c r="N895" s="512"/>
      <c r="O895" s="512"/>
      <c r="P895" s="512"/>
      <c r="Q895" s="512"/>
    </row>
    <row r="896" ht="25.15" customHeight="true" x14ac:dyDescent="0.2">
      <c r="C896" s="512"/>
      <c r="D896" s="512"/>
      <c r="E896" s="512"/>
      <c r="F896" s="512"/>
      <c r="G896" s="512"/>
      <c r="H896" s="512"/>
      <c r="I896" s="512"/>
      <c r="J896" s="512"/>
      <c r="K896" s="512"/>
      <c r="L896" s="512"/>
      <c r="M896" s="512"/>
      <c r="N896" s="512"/>
      <c r="O896" s="512"/>
      <c r="P896" s="512"/>
      <c r="Q896" s="512"/>
    </row>
    <row r="897" ht="25.15" customHeight="true" x14ac:dyDescent="0.2">
      <c r="C897" s="512"/>
      <c r="D897" s="512"/>
      <c r="E897" s="512"/>
      <c r="F897" s="512"/>
      <c r="G897" s="512"/>
      <c r="H897" s="512"/>
      <c r="I897" s="512"/>
      <c r="J897" s="512"/>
      <c r="K897" s="512"/>
      <c r="L897" s="512"/>
      <c r="M897" s="512"/>
      <c r="N897" s="512"/>
      <c r="O897" s="512"/>
      <c r="P897" s="512"/>
      <c r="Q897" s="512"/>
    </row>
    <row r="898" ht="25.15" customHeight="true" x14ac:dyDescent="0.2">
      <c r="C898" s="512"/>
      <c r="D898" s="512"/>
      <c r="E898" s="512"/>
      <c r="F898" s="512"/>
      <c r="G898" s="512"/>
      <c r="H898" s="512"/>
      <c r="I898" s="512"/>
      <c r="J898" s="512"/>
      <c r="K898" s="512"/>
      <c r="L898" s="512"/>
      <c r="M898" s="512"/>
      <c r="N898" s="512"/>
      <c r="O898" s="512"/>
      <c r="P898" s="512"/>
      <c r="Q898" s="512"/>
    </row>
    <row r="899" ht="25.15" customHeight="true" x14ac:dyDescent="0.2">
      <c r="C899" s="512"/>
      <c r="D899" s="512"/>
      <c r="E899" s="512"/>
      <c r="F899" s="512"/>
      <c r="G899" s="512"/>
      <c r="H899" s="512"/>
      <c r="I899" s="512"/>
      <c r="J899" s="512"/>
      <c r="K899" s="512"/>
      <c r="L899" s="512"/>
      <c r="M899" s="512"/>
      <c r="N899" s="512"/>
      <c r="O899" s="512"/>
      <c r="P899" s="512"/>
      <c r="Q899" s="512"/>
    </row>
    <row r="900" ht="25.15" customHeight="true" x14ac:dyDescent="0.2">
      <c r="C900" s="512"/>
      <c r="D900" s="512"/>
      <c r="E900" s="512"/>
      <c r="F900" s="512"/>
      <c r="G900" s="512"/>
      <c r="H900" s="512"/>
      <c r="I900" s="512"/>
      <c r="J900" s="512"/>
      <c r="K900" s="512"/>
      <c r="L900" s="512"/>
      <c r="M900" s="512"/>
      <c r="N900" s="512"/>
      <c r="O900" s="512"/>
      <c r="P900" s="512"/>
      <c r="Q900" s="512"/>
    </row>
    <row r="901" ht="25.15" customHeight="true" x14ac:dyDescent="0.2">
      <c r="C901" s="512"/>
      <c r="D901" s="512"/>
      <c r="E901" s="512"/>
      <c r="F901" s="512"/>
      <c r="G901" s="512"/>
      <c r="H901" s="512"/>
      <c r="I901" s="512"/>
      <c r="J901" s="512"/>
      <c r="K901" s="512"/>
      <c r="L901" s="512"/>
      <c r="M901" s="512"/>
      <c r="N901" s="512"/>
      <c r="O901" s="512"/>
      <c r="P901" s="512"/>
      <c r="Q901" s="512"/>
    </row>
    <row r="902" ht="25.15" customHeight="true" x14ac:dyDescent="0.2">
      <c r="C902" s="512"/>
      <c r="D902" s="512"/>
      <c r="E902" s="512"/>
      <c r="F902" s="512"/>
      <c r="G902" s="512"/>
      <c r="H902" s="512"/>
      <c r="I902" s="512"/>
      <c r="J902" s="512"/>
      <c r="K902" s="512"/>
      <c r="L902" s="512"/>
      <c r="M902" s="512"/>
      <c r="N902" s="512"/>
      <c r="O902" s="512"/>
      <c r="P902" s="512"/>
      <c r="Q902" s="512"/>
    </row>
    <row r="903" ht="25.15" customHeight="true" x14ac:dyDescent="0.2">
      <c r="C903" s="512"/>
      <c r="D903" s="512"/>
      <c r="E903" s="512"/>
      <c r="F903" s="512"/>
      <c r="G903" s="512"/>
      <c r="H903" s="512"/>
      <c r="I903" s="512"/>
      <c r="J903" s="512"/>
      <c r="K903" s="512"/>
      <c r="L903" s="512"/>
      <c r="M903" s="512"/>
      <c r="N903" s="512"/>
      <c r="O903" s="512"/>
      <c r="P903" s="512"/>
      <c r="Q903" s="512"/>
    </row>
    <row r="904" ht="25.15" customHeight="true" x14ac:dyDescent="0.2">
      <c r="C904" s="512"/>
      <c r="D904" s="512"/>
      <c r="E904" s="512"/>
      <c r="F904" s="512"/>
      <c r="G904" s="512"/>
      <c r="H904" s="512"/>
      <c r="I904" s="512"/>
      <c r="J904" s="512"/>
      <c r="K904" s="512"/>
      <c r="L904" s="512"/>
      <c r="M904" s="512"/>
      <c r="N904" s="512"/>
      <c r="O904" s="512"/>
      <c r="P904" s="512"/>
      <c r="Q904" s="512"/>
    </row>
    <row r="905" ht="25.15" customHeight="true" x14ac:dyDescent="0.2">
      <c r="C905" s="512"/>
      <c r="D905" s="512"/>
      <c r="E905" s="512"/>
      <c r="F905" s="512"/>
      <c r="G905" s="512"/>
      <c r="H905" s="512"/>
      <c r="I905" s="512"/>
      <c r="J905" s="512"/>
      <c r="K905" s="512"/>
      <c r="L905" s="512"/>
      <c r="M905" s="512"/>
      <c r="N905" s="512"/>
      <c r="O905" s="512"/>
      <c r="P905" s="512"/>
      <c r="Q905" s="512"/>
    </row>
    <row r="906" ht="25.15" customHeight="true" x14ac:dyDescent="0.2">
      <c r="C906" s="512"/>
      <c r="D906" s="512"/>
      <c r="E906" s="512"/>
      <c r="F906" s="512"/>
      <c r="G906" s="512"/>
      <c r="H906" s="512"/>
      <c r="I906" s="512"/>
      <c r="J906" s="512"/>
      <c r="K906" s="512"/>
      <c r="L906" s="512"/>
      <c r="M906" s="512"/>
      <c r="N906" s="512"/>
      <c r="O906" s="512"/>
      <c r="P906" s="512"/>
      <c r="Q906" s="512"/>
    </row>
    <row r="907" ht="25.15" customHeight="true" x14ac:dyDescent="0.2">
      <c r="C907" s="512"/>
      <c r="D907" s="512"/>
      <c r="E907" s="512"/>
      <c r="F907" s="512"/>
      <c r="G907" s="512"/>
      <c r="H907" s="512"/>
      <c r="I907" s="512"/>
      <c r="J907" s="512"/>
      <c r="K907" s="512"/>
      <c r="L907" s="512"/>
      <c r="M907" s="512"/>
      <c r="N907" s="512"/>
      <c r="O907" s="512"/>
      <c r="P907" s="512"/>
      <c r="Q907" s="512"/>
    </row>
    <row r="908" ht="25.15" customHeight="true" x14ac:dyDescent="0.2">
      <c r="C908" s="512"/>
      <c r="D908" s="512"/>
      <c r="E908" s="512"/>
      <c r="F908" s="512"/>
      <c r="G908" s="512"/>
      <c r="H908" s="512"/>
      <c r="I908" s="512"/>
      <c r="J908" s="512"/>
      <c r="K908" s="512"/>
      <c r="L908" s="512"/>
      <c r="M908" s="512"/>
      <c r="N908" s="512"/>
      <c r="O908" s="512"/>
      <c r="P908" s="512"/>
      <c r="Q908" s="512"/>
    </row>
    <row r="909" ht="25.15" customHeight="true" x14ac:dyDescent="0.2">
      <c r="C909" s="512"/>
      <c r="D909" s="512"/>
      <c r="E909" s="512"/>
      <c r="F909" s="512"/>
      <c r="G909" s="512"/>
      <c r="H909" s="512"/>
      <c r="I909" s="512"/>
      <c r="J909" s="512"/>
      <c r="K909" s="512"/>
      <c r="L909" s="512"/>
      <c r="M909" s="512"/>
      <c r="N909" s="512"/>
      <c r="O909" s="512"/>
      <c r="P909" s="512"/>
      <c r="Q909" s="512"/>
    </row>
    <row r="910" ht="25.15" customHeight="true" x14ac:dyDescent="0.2">
      <c r="C910" s="512"/>
      <c r="D910" s="512"/>
      <c r="E910" s="512"/>
      <c r="F910" s="512"/>
      <c r="G910" s="512"/>
      <c r="H910" s="512"/>
      <c r="I910" s="512"/>
      <c r="J910" s="512"/>
      <c r="K910" s="512"/>
      <c r="L910" s="512"/>
      <c r="M910" s="512"/>
      <c r="N910" s="512"/>
      <c r="O910" s="512"/>
      <c r="P910" s="512"/>
      <c r="Q910" s="512"/>
    </row>
    <row r="911" ht="25.15" customHeight="true" x14ac:dyDescent="0.2">
      <c r="C911" s="512"/>
      <c r="D911" s="512"/>
      <c r="E911" s="512"/>
      <c r="F911" s="512"/>
      <c r="G911" s="512"/>
      <c r="H911" s="512"/>
      <c r="I911" s="512"/>
      <c r="J911" s="512"/>
      <c r="K911" s="512"/>
      <c r="L911" s="512"/>
      <c r="M911" s="512"/>
      <c r="N911" s="512"/>
      <c r="O911" s="512"/>
      <c r="P911" s="512"/>
      <c r="Q911" s="512"/>
    </row>
    <row r="912" ht="25.15" customHeight="true" x14ac:dyDescent="0.2">
      <c r="C912" s="512"/>
      <c r="D912" s="512"/>
      <c r="E912" s="512"/>
      <c r="F912" s="512"/>
      <c r="G912" s="512"/>
      <c r="H912" s="512"/>
      <c r="I912" s="512"/>
      <c r="J912" s="512"/>
      <c r="K912" s="512"/>
      <c r="L912" s="512"/>
      <c r="M912" s="512"/>
      <c r="N912" s="512"/>
      <c r="O912" s="512"/>
      <c r="P912" s="512"/>
      <c r="Q912" s="512"/>
    </row>
    <row r="913" ht="25.15" customHeight="true" x14ac:dyDescent="0.2">
      <c r="C913" s="512"/>
      <c r="D913" s="512"/>
      <c r="E913" s="512"/>
      <c r="F913" s="512"/>
      <c r="G913" s="512"/>
      <c r="H913" s="512"/>
      <c r="I913" s="512"/>
      <c r="J913" s="512"/>
      <c r="K913" s="512"/>
      <c r="L913" s="512"/>
      <c r="M913" s="512"/>
      <c r="N913" s="512"/>
      <c r="O913" s="512"/>
      <c r="P913" s="512"/>
      <c r="Q913" s="512"/>
    </row>
    <row r="914" ht="25.15" customHeight="true" x14ac:dyDescent="0.2">
      <c r="C914" s="512"/>
      <c r="D914" s="512"/>
      <c r="E914" s="512"/>
      <c r="F914" s="512"/>
      <c r="G914" s="512"/>
      <c r="H914" s="512"/>
      <c r="I914" s="512"/>
      <c r="J914" s="512"/>
      <c r="K914" s="512"/>
      <c r="L914" s="512"/>
      <c r="M914" s="512"/>
      <c r="N914" s="512"/>
      <c r="O914" s="512"/>
      <c r="P914" s="512"/>
      <c r="Q914" s="512"/>
    </row>
    <row r="915" ht="25.15" customHeight="true" x14ac:dyDescent="0.2">
      <c r="C915" s="512"/>
      <c r="D915" s="512"/>
      <c r="E915" s="512"/>
      <c r="F915" s="512"/>
      <c r="G915" s="512"/>
      <c r="H915" s="512"/>
      <c r="I915" s="512"/>
      <c r="J915" s="512"/>
      <c r="K915" s="512"/>
      <c r="L915" s="512"/>
      <c r="M915" s="512"/>
      <c r="N915" s="512"/>
      <c r="O915" s="512"/>
      <c r="P915" s="512"/>
      <c r="Q915" s="512"/>
    </row>
    <row r="916" ht="25.15" customHeight="true" x14ac:dyDescent="0.2">
      <c r="C916" s="512"/>
      <c r="D916" s="512"/>
      <c r="E916" s="512"/>
      <c r="F916" s="512"/>
      <c r="G916" s="512"/>
      <c r="H916" s="512"/>
      <c r="I916" s="512"/>
      <c r="J916" s="512"/>
      <c r="K916" s="512"/>
      <c r="L916" s="512"/>
      <c r="M916" s="512"/>
      <c r="N916" s="512"/>
      <c r="O916" s="512"/>
      <c r="P916" s="512"/>
      <c r="Q916" s="512"/>
    </row>
    <row r="917" ht="25.15" customHeight="true" x14ac:dyDescent="0.2">
      <c r="C917" s="512"/>
      <c r="D917" s="512"/>
      <c r="E917" s="512"/>
      <c r="F917" s="512"/>
      <c r="G917" s="512"/>
      <c r="H917" s="512"/>
      <c r="I917" s="512"/>
      <c r="J917" s="512"/>
      <c r="K917" s="512"/>
      <c r="L917" s="512"/>
      <c r="M917" s="512"/>
      <c r="N917" s="512"/>
      <c r="O917" s="512"/>
      <c r="P917" s="512"/>
      <c r="Q917" s="512"/>
    </row>
    <row r="918" ht="25.15" customHeight="true" x14ac:dyDescent="0.2">
      <c r="C918" s="512"/>
      <c r="D918" s="512"/>
      <c r="E918" s="512"/>
      <c r="F918" s="512"/>
      <c r="G918" s="512"/>
      <c r="H918" s="512"/>
      <c r="I918" s="512"/>
      <c r="J918" s="512"/>
      <c r="K918" s="512"/>
      <c r="L918" s="512"/>
      <c r="M918" s="512"/>
      <c r="N918" s="512"/>
      <c r="O918" s="512"/>
      <c r="P918" s="512"/>
      <c r="Q918" s="512"/>
    </row>
    <row r="919" ht="25.15" customHeight="true" x14ac:dyDescent="0.2">
      <c r="C919" s="512"/>
      <c r="D919" s="512"/>
      <c r="E919" s="512"/>
      <c r="F919" s="512"/>
      <c r="G919" s="512"/>
      <c r="H919" s="512"/>
      <c r="I919" s="512"/>
      <c r="J919" s="512"/>
      <c r="K919" s="512"/>
      <c r="L919" s="512"/>
      <c r="M919" s="512"/>
      <c r="N919" s="512"/>
      <c r="O919" s="512"/>
      <c r="P919" s="512"/>
      <c r="Q919" s="512"/>
    </row>
    <row r="920" ht="25.15" customHeight="true" x14ac:dyDescent="0.2">
      <c r="C920" s="512"/>
      <c r="D920" s="512"/>
      <c r="E920" s="512"/>
      <c r="F920" s="512"/>
      <c r="G920" s="512"/>
      <c r="H920" s="512"/>
      <c r="I920" s="512"/>
      <c r="J920" s="512"/>
      <c r="K920" s="512"/>
      <c r="L920" s="512"/>
      <c r="M920" s="512"/>
      <c r="N920" s="512"/>
      <c r="O920" s="512"/>
      <c r="P920" s="512"/>
      <c r="Q920" s="512"/>
    </row>
    <row r="921" ht="25.15" customHeight="true" x14ac:dyDescent="0.2">
      <c r="C921" s="512"/>
      <c r="D921" s="512"/>
      <c r="E921" s="512"/>
      <c r="F921" s="512"/>
      <c r="G921" s="512"/>
      <c r="H921" s="512"/>
      <c r="I921" s="512"/>
      <c r="J921" s="512"/>
      <c r="K921" s="512"/>
      <c r="L921" s="512"/>
      <c r="M921" s="512"/>
      <c r="N921" s="512"/>
      <c r="O921" s="512"/>
      <c r="P921" s="512"/>
      <c r="Q921" s="512"/>
    </row>
    <row r="922" ht="25.15" customHeight="true" x14ac:dyDescent="0.2">
      <c r="C922" s="512"/>
      <c r="D922" s="512"/>
      <c r="E922" s="512"/>
      <c r="F922" s="512"/>
      <c r="G922" s="512"/>
      <c r="H922" s="512"/>
      <c r="I922" s="512"/>
      <c r="J922" s="512"/>
      <c r="K922" s="512"/>
      <c r="L922" s="512"/>
      <c r="M922" s="512"/>
      <c r="N922" s="512"/>
      <c r="O922" s="512"/>
      <c r="P922" s="512"/>
      <c r="Q922" s="512"/>
    </row>
    <row r="923" ht="25.15" customHeight="true" x14ac:dyDescent="0.2">
      <c r="C923" s="512"/>
      <c r="D923" s="512"/>
      <c r="E923" s="512"/>
      <c r="F923" s="512"/>
      <c r="G923" s="512"/>
      <c r="H923" s="512"/>
      <c r="I923" s="512"/>
      <c r="J923" s="512"/>
      <c r="K923" s="512"/>
      <c r="L923" s="512"/>
      <c r="M923" s="512"/>
      <c r="N923" s="512"/>
      <c r="O923" s="512"/>
      <c r="P923" s="512"/>
      <c r="Q923" s="512"/>
    </row>
    <row r="924" ht="25.15" customHeight="true" x14ac:dyDescent="0.2">
      <c r="C924" s="512"/>
      <c r="D924" s="512"/>
      <c r="E924" s="512"/>
      <c r="F924" s="512"/>
      <c r="G924" s="512"/>
      <c r="H924" s="512"/>
      <c r="I924" s="512"/>
      <c r="J924" s="512"/>
      <c r="K924" s="512"/>
      <c r="L924" s="512"/>
      <c r="M924" s="512"/>
      <c r="N924" s="512"/>
      <c r="O924" s="512"/>
      <c r="P924" s="512"/>
      <c r="Q924" s="512"/>
    </row>
    <row r="925" ht="25.15" customHeight="true" x14ac:dyDescent="0.2">
      <c r="C925" s="512"/>
      <c r="D925" s="512"/>
      <c r="E925" s="512"/>
      <c r="F925" s="512"/>
      <c r="G925" s="512"/>
      <c r="H925" s="512"/>
      <c r="I925" s="512"/>
      <c r="J925" s="512"/>
      <c r="K925" s="512"/>
      <c r="L925" s="512"/>
      <c r="M925" s="512"/>
      <c r="N925" s="512"/>
      <c r="O925" s="512"/>
      <c r="P925" s="512"/>
      <c r="Q925" s="512"/>
    </row>
    <row r="926" ht="25.15" customHeight="true" x14ac:dyDescent="0.2">
      <c r="C926" s="512"/>
      <c r="D926" s="512"/>
      <c r="E926" s="512"/>
      <c r="F926" s="512"/>
      <c r="G926" s="512"/>
      <c r="H926" s="512"/>
      <c r="I926" s="512"/>
      <c r="J926" s="512"/>
      <c r="K926" s="512"/>
      <c r="L926" s="512"/>
      <c r="M926" s="512"/>
      <c r="N926" s="512"/>
      <c r="O926" s="512"/>
      <c r="P926" s="512"/>
      <c r="Q926" s="512"/>
    </row>
    <row r="927" ht="25.15" customHeight="true" x14ac:dyDescent="0.2">
      <c r="C927" s="512"/>
      <c r="D927" s="512"/>
      <c r="E927" s="512"/>
      <c r="F927" s="512"/>
      <c r="G927" s="512"/>
      <c r="H927" s="512"/>
      <c r="I927" s="512"/>
      <c r="J927" s="512"/>
      <c r="K927" s="512"/>
      <c r="L927" s="512"/>
      <c r="M927" s="512"/>
      <c r="N927" s="512"/>
      <c r="O927" s="512"/>
      <c r="P927" s="512"/>
      <c r="Q927" s="512"/>
    </row>
    <row r="928" ht="25.15" customHeight="true" x14ac:dyDescent="0.2">
      <c r="C928" s="512"/>
      <c r="D928" s="512"/>
      <c r="E928" s="512"/>
      <c r="F928" s="512"/>
      <c r="G928" s="512"/>
      <c r="H928" s="512"/>
      <c r="I928" s="512"/>
      <c r="J928" s="512"/>
      <c r="K928" s="512"/>
      <c r="L928" s="512"/>
      <c r="M928" s="512"/>
      <c r="N928" s="512"/>
      <c r="O928" s="512"/>
      <c r="P928" s="512"/>
      <c r="Q928" s="512"/>
    </row>
    <row r="929" ht="25.15" customHeight="true" x14ac:dyDescent="0.2">
      <c r="C929" s="512"/>
      <c r="D929" s="512"/>
      <c r="E929" s="512"/>
      <c r="F929" s="512"/>
      <c r="G929" s="512"/>
      <c r="H929" s="512"/>
      <c r="I929" s="512"/>
      <c r="J929" s="512"/>
      <c r="K929" s="512"/>
      <c r="L929" s="512"/>
      <c r="M929" s="512"/>
      <c r="N929" s="512"/>
      <c r="O929" s="512"/>
      <c r="P929" s="512"/>
      <c r="Q929" s="512"/>
    </row>
    <row r="930" ht="25.15" customHeight="true" x14ac:dyDescent="0.2">
      <c r="C930" s="512"/>
      <c r="D930" s="512"/>
      <c r="E930" s="512"/>
      <c r="F930" s="512"/>
      <c r="G930" s="512"/>
      <c r="H930" s="512"/>
      <c r="I930" s="512"/>
      <c r="J930" s="512"/>
      <c r="K930" s="512"/>
      <c r="L930" s="512"/>
      <c r="M930" s="512"/>
      <c r="N930" s="512"/>
      <c r="O930" s="512"/>
      <c r="P930" s="512"/>
      <c r="Q930" s="512"/>
    </row>
    <row r="931" ht="25.15" customHeight="true" x14ac:dyDescent="0.2">
      <c r="C931" s="512"/>
      <c r="D931" s="512"/>
      <c r="E931" s="512"/>
      <c r="F931" s="512"/>
      <c r="G931" s="512"/>
      <c r="H931" s="512"/>
      <c r="I931" s="512"/>
      <c r="J931" s="512"/>
      <c r="K931" s="512"/>
      <c r="L931" s="512"/>
      <c r="M931" s="512"/>
      <c r="N931" s="512"/>
      <c r="O931" s="512"/>
      <c r="P931" s="512"/>
      <c r="Q931" s="512"/>
    </row>
    <row r="932" ht="25.15" customHeight="true" x14ac:dyDescent="0.2">
      <c r="C932" s="512"/>
      <c r="D932" s="512"/>
      <c r="E932" s="512"/>
      <c r="F932" s="512"/>
      <c r="G932" s="512"/>
      <c r="H932" s="512"/>
      <c r="I932" s="512"/>
      <c r="J932" s="512"/>
      <c r="K932" s="512"/>
      <c r="L932" s="512"/>
      <c r="M932" s="512"/>
      <c r="N932" s="512"/>
      <c r="O932" s="512"/>
      <c r="P932" s="512"/>
      <c r="Q932" s="512"/>
    </row>
    <row r="933" ht="25.15" customHeight="true" x14ac:dyDescent="0.2">
      <c r="C933" s="512"/>
      <c r="D933" s="512"/>
      <c r="E933" s="512"/>
      <c r="F933" s="512"/>
      <c r="G933" s="512"/>
      <c r="H933" s="512"/>
      <c r="I933" s="512"/>
      <c r="J933" s="512"/>
      <c r="K933" s="512"/>
      <c r="L933" s="512"/>
      <c r="M933" s="512"/>
      <c r="N933" s="512"/>
      <c r="O933" s="512"/>
      <c r="P933" s="512"/>
      <c r="Q933" s="512"/>
    </row>
    <row r="934" ht="25.15" customHeight="true" x14ac:dyDescent="0.2">
      <c r="C934" s="512"/>
      <c r="D934" s="512"/>
      <c r="E934" s="512"/>
      <c r="F934" s="512"/>
      <c r="G934" s="512"/>
      <c r="H934" s="512"/>
      <c r="I934" s="512"/>
      <c r="J934" s="512"/>
      <c r="K934" s="512"/>
      <c r="L934" s="512"/>
      <c r="M934" s="512"/>
      <c r="N934" s="512"/>
      <c r="O934" s="512"/>
      <c r="P934" s="512"/>
      <c r="Q934" s="512"/>
    </row>
    <row r="935" ht="25.15" customHeight="true" x14ac:dyDescent="0.2">
      <c r="C935" s="512"/>
      <c r="D935" s="512"/>
      <c r="E935" s="512"/>
      <c r="F935" s="512"/>
      <c r="G935" s="512"/>
      <c r="H935" s="512"/>
      <c r="I935" s="512"/>
      <c r="J935" s="512"/>
      <c r="K935" s="512"/>
      <c r="L935" s="512"/>
      <c r="M935" s="512"/>
      <c r="N935" s="512"/>
      <c r="O935" s="512"/>
      <c r="P935" s="512"/>
      <c r="Q935" s="512"/>
    </row>
    <row r="936" ht="25.15" customHeight="true" x14ac:dyDescent="0.2">
      <c r="C936" s="512"/>
      <c r="D936" s="512"/>
      <c r="E936" s="512"/>
      <c r="F936" s="512"/>
      <c r="G936" s="512"/>
      <c r="H936" s="512"/>
      <c r="I936" s="512"/>
      <c r="J936" s="512"/>
      <c r="K936" s="512"/>
      <c r="L936" s="512"/>
      <c r="M936" s="512"/>
      <c r="N936" s="512"/>
      <c r="O936" s="512"/>
      <c r="P936" s="512"/>
      <c r="Q936" s="512"/>
    </row>
    <row r="937" ht="25.15" customHeight="true" x14ac:dyDescent="0.2">
      <c r="C937" s="512"/>
      <c r="D937" s="512"/>
      <c r="E937" s="512"/>
      <c r="F937" s="512"/>
      <c r="G937" s="512"/>
      <c r="H937" s="512"/>
      <c r="I937" s="512"/>
      <c r="J937" s="512"/>
      <c r="K937" s="512"/>
      <c r="L937" s="512"/>
      <c r="M937" s="512"/>
      <c r="N937" s="512"/>
      <c r="O937" s="512"/>
      <c r="P937" s="512"/>
      <c r="Q937" s="512"/>
    </row>
    <row r="938" ht="25.15" customHeight="true" x14ac:dyDescent="0.2">
      <c r="C938" s="512"/>
      <c r="D938" s="512"/>
      <c r="E938" s="512"/>
      <c r="F938" s="512"/>
      <c r="G938" s="512"/>
      <c r="H938" s="512"/>
      <c r="I938" s="512"/>
      <c r="J938" s="512"/>
      <c r="K938" s="512"/>
      <c r="L938" s="512"/>
      <c r="M938" s="512"/>
      <c r="N938" s="512"/>
      <c r="O938" s="512"/>
      <c r="P938" s="512"/>
      <c r="Q938" s="512"/>
    </row>
    <row r="939" ht="25.15" customHeight="true" x14ac:dyDescent="0.2">
      <c r="C939" s="512"/>
      <c r="D939" s="512"/>
      <c r="E939" s="512"/>
      <c r="F939" s="512"/>
      <c r="G939" s="512"/>
      <c r="H939" s="512"/>
      <c r="I939" s="512"/>
      <c r="J939" s="512"/>
      <c r="K939" s="512"/>
      <c r="L939" s="512"/>
      <c r="M939" s="512"/>
      <c r="N939" s="512"/>
      <c r="O939" s="512"/>
      <c r="P939" s="512"/>
      <c r="Q939" s="512"/>
    </row>
    <row r="940" ht="25.15" customHeight="true" x14ac:dyDescent="0.2">
      <c r="C940" s="512"/>
      <c r="D940" s="512"/>
      <c r="E940" s="512"/>
      <c r="F940" s="512"/>
      <c r="G940" s="512"/>
      <c r="H940" s="512"/>
      <c r="I940" s="512"/>
      <c r="J940" s="512"/>
      <c r="K940" s="512"/>
      <c r="L940" s="512"/>
      <c r="M940" s="512"/>
      <c r="N940" s="512"/>
      <c r="O940" s="512"/>
      <c r="P940" s="512"/>
      <c r="Q940" s="512"/>
    </row>
    <row r="941" ht="25.15" customHeight="true" x14ac:dyDescent="0.2">
      <c r="C941" s="512"/>
      <c r="D941" s="512"/>
      <c r="E941" s="512"/>
      <c r="F941" s="512"/>
      <c r="G941" s="512"/>
      <c r="H941" s="512"/>
      <c r="I941" s="512"/>
      <c r="J941" s="512"/>
      <c r="K941" s="512"/>
      <c r="L941" s="512"/>
      <c r="M941" s="512"/>
      <c r="N941" s="512"/>
      <c r="O941" s="512"/>
      <c r="P941" s="512"/>
      <c r="Q941" s="512"/>
    </row>
    <row r="942" ht="25.15" customHeight="true" x14ac:dyDescent="0.2">
      <c r="C942" s="512"/>
      <c r="D942" s="512"/>
      <c r="E942" s="512"/>
      <c r="F942" s="512"/>
      <c r="G942" s="512"/>
      <c r="H942" s="512"/>
      <c r="I942" s="512"/>
      <c r="J942" s="512"/>
      <c r="K942" s="512"/>
      <c r="L942" s="512"/>
      <c r="M942" s="512"/>
      <c r="N942" s="512"/>
      <c r="O942" s="512"/>
      <c r="P942" s="512"/>
      <c r="Q942" s="512"/>
    </row>
    <row r="943" ht="25.15" customHeight="true" x14ac:dyDescent="0.2">
      <c r="C943" s="512"/>
      <c r="D943" s="512"/>
      <c r="E943" s="512"/>
      <c r="F943" s="512"/>
      <c r="G943" s="512"/>
      <c r="H943" s="512"/>
      <c r="I943" s="512"/>
      <c r="J943" s="512"/>
      <c r="K943" s="512"/>
      <c r="L943" s="512"/>
      <c r="M943" s="512"/>
      <c r="N943" s="512"/>
      <c r="O943" s="512"/>
      <c r="P943" s="512"/>
      <c r="Q943" s="512"/>
    </row>
    <row r="944" ht="25.15" customHeight="true" x14ac:dyDescent="0.2">
      <c r="C944" s="512"/>
      <c r="D944" s="512"/>
      <c r="E944" s="512"/>
      <c r="F944" s="512"/>
      <c r="G944" s="512"/>
      <c r="H944" s="512"/>
      <c r="I944" s="512"/>
      <c r="J944" s="512"/>
      <c r="K944" s="512"/>
      <c r="L944" s="512"/>
      <c r="M944" s="512"/>
      <c r="N944" s="512"/>
      <c r="O944" s="512"/>
      <c r="P944" s="512"/>
      <c r="Q944" s="512"/>
    </row>
    <row r="945" ht="25.15" customHeight="true" x14ac:dyDescent="0.2">
      <c r="C945" s="512"/>
      <c r="D945" s="512"/>
      <c r="E945" s="512"/>
      <c r="F945" s="512"/>
      <c r="G945" s="512"/>
      <c r="H945" s="512"/>
      <c r="I945" s="512"/>
      <c r="J945" s="512"/>
      <c r="K945" s="512"/>
      <c r="L945" s="512"/>
      <c r="M945" s="512"/>
      <c r="N945" s="512"/>
      <c r="O945" s="512"/>
      <c r="P945" s="512"/>
      <c r="Q945" s="512"/>
    </row>
    <row r="946" ht="25.15" customHeight="true" x14ac:dyDescent="0.2">
      <c r="C946" s="512"/>
      <c r="D946" s="512"/>
      <c r="E946" s="512"/>
      <c r="F946" s="512"/>
      <c r="G946" s="512"/>
      <c r="H946" s="512"/>
      <c r="I946" s="512"/>
      <c r="J946" s="512"/>
      <c r="K946" s="512"/>
      <c r="L946" s="512"/>
      <c r="M946" s="512"/>
      <c r="N946" s="512"/>
      <c r="O946" s="512"/>
      <c r="P946" s="512"/>
      <c r="Q946" s="512"/>
    </row>
    <row r="947" ht="25.15" customHeight="true" x14ac:dyDescent="0.2">
      <c r="C947" s="512"/>
      <c r="D947" s="512"/>
      <c r="E947" s="512"/>
      <c r="F947" s="512"/>
      <c r="G947" s="512"/>
      <c r="H947" s="512"/>
      <c r="I947" s="512"/>
      <c r="J947" s="512"/>
      <c r="K947" s="512"/>
      <c r="L947" s="512"/>
      <c r="M947" s="512"/>
      <c r="N947" s="512"/>
      <c r="O947" s="512"/>
      <c r="P947" s="512"/>
      <c r="Q947" s="512"/>
    </row>
    <row r="948" ht="25.15" customHeight="true" x14ac:dyDescent="0.2">
      <c r="C948" s="512"/>
      <c r="D948" s="512"/>
      <c r="E948" s="512"/>
      <c r="F948" s="512"/>
      <c r="G948" s="512"/>
      <c r="H948" s="512"/>
      <c r="I948" s="512"/>
      <c r="J948" s="512"/>
      <c r="K948" s="512"/>
      <c r="L948" s="512"/>
      <c r="M948" s="512"/>
      <c r="N948" s="512"/>
      <c r="O948" s="512"/>
      <c r="P948" s="512"/>
      <c r="Q948" s="512"/>
    </row>
    <row r="949" ht="25.15" customHeight="true" x14ac:dyDescent="0.2">
      <c r="C949" s="512"/>
      <c r="D949" s="512"/>
      <c r="E949" s="512"/>
      <c r="F949" s="512"/>
      <c r="G949" s="512"/>
      <c r="H949" s="512"/>
      <c r="I949" s="512"/>
      <c r="J949" s="512"/>
      <c r="K949" s="512"/>
      <c r="L949" s="512"/>
      <c r="M949" s="512"/>
      <c r="N949" s="512"/>
      <c r="O949" s="512"/>
      <c r="P949" s="512"/>
      <c r="Q949" s="512"/>
    </row>
    <row r="950" ht="25.15" customHeight="true" x14ac:dyDescent="0.2">
      <c r="C950" s="512"/>
      <c r="D950" s="512"/>
      <c r="E950" s="512"/>
      <c r="F950" s="512"/>
      <c r="G950" s="512"/>
      <c r="H950" s="512"/>
      <c r="I950" s="512"/>
      <c r="J950" s="512"/>
      <c r="K950" s="512"/>
      <c r="L950" s="512"/>
      <c r="M950" s="512"/>
      <c r="N950" s="512"/>
      <c r="O950" s="512"/>
      <c r="P950" s="512"/>
      <c r="Q950" s="512"/>
    </row>
    <row r="951" ht="25.15" customHeight="true" x14ac:dyDescent="0.2">
      <c r="C951" s="512"/>
      <c r="D951" s="512"/>
      <c r="E951" s="512"/>
      <c r="F951" s="512"/>
      <c r="G951" s="512"/>
      <c r="H951" s="512"/>
      <c r="I951" s="512"/>
      <c r="J951" s="512"/>
      <c r="K951" s="512"/>
      <c r="L951" s="512"/>
      <c r="M951" s="512"/>
      <c r="N951" s="512"/>
      <c r="O951" s="512"/>
      <c r="P951" s="512"/>
      <c r="Q951" s="512"/>
    </row>
    <row r="952" ht="25.15" customHeight="true" x14ac:dyDescent="0.2">
      <c r="C952" s="512"/>
      <c r="D952" s="512"/>
      <c r="E952" s="512"/>
      <c r="F952" s="512"/>
      <c r="G952" s="512"/>
      <c r="H952" s="512"/>
      <c r="I952" s="512"/>
      <c r="J952" s="512"/>
      <c r="K952" s="512"/>
      <c r="L952" s="512"/>
      <c r="M952" s="512"/>
      <c r="N952" s="512"/>
      <c r="O952" s="512"/>
      <c r="P952" s="512"/>
      <c r="Q952" s="512"/>
    </row>
    <row r="953" ht="25.15" customHeight="true" x14ac:dyDescent="0.2">
      <c r="C953" s="512"/>
      <c r="D953" s="512"/>
      <c r="E953" s="512"/>
      <c r="F953" s="512"/>
      <c r="G953" s="512"/>
      <c r="H953" s="512"/>
      <c r="I953" s="512"/>
      <c r="J953" s="512"/>
      <c r="K953" s="512"/>
      <c r="L953" s="512"/>
      <c r="M953" s="512"/>
      <c r="N953" s="512"/>
      <c r="O953" s="512"/>
      <c r="P953" s="512"/>
      <c r="Q953" s="512"/>
    </row>
    <row r="954" ht="25.15" customHeight="true" x14ac:dyDescent="0.2">
      <c r="C954" s="512"/>
      <c r="D954" s="512"/>
      <c r="E954" s="512"/>
      <c r="F954" s="512"/>
      <c r="G954" s="512"/>
      <c r="H954" s="512"/>
      <c r="I954" s="512"/>
      <c r="J954" s="512"/>
      <c r="K954" s="512"/>
      <c r="L954" s="512"/>
      <c r="M954" s="512"/>
      <c r="N954" s="512"/>
      <c r="O954" s="512"/>
      <c r="P954" s="512"/>
      <c r="Q954" s="512"/>
    </row>
    <row r="955" ht="25.15" customHeight="true" x14ac:dyDescent="0.2">
      <c r="C955" s="512"/>
      <c r="D955" s="512"/>
      <c r="E955" s="512"/>
      <c r="F955" s="512"/>
      <c r="G955" s="512"/>
      <c r="H955" s="512"/>
      <c r="I955" s="512"/>
      <c r="J955" s="512"/>
      <c r="K955" s="512"/>
      <c r="L955" s="512"/>
      <c r="M955" s="512"/>
      <c r="N955" s="512"/>
      <c r="O955" s="512"/>
      <c r="P955" s="512"/>
      <c r="Q955" s="512"/>
    </row>
    <row r="956" ht="25.15" customHeight="true" x14ac:dyDescent="0.2">
      <c r="C956" s="512"/>
      <c r="D956" s="512"/>
      <c r="E956" s="512"/>
      <c r="F956" s="512"/>
      <c r="G956" s="512"/>
      <c r="H956" s="512"/>
      <c r="I956" s="512"/>
      <c r="J956" s="512"/>
      <c r="K956" s="512"/>
      <c r="L956" s="512"/>
      <c r="M956" s="512"/>
      <c r="N956" s="512"/>
      <c r="O956" s="512"/>
      <c r="P956" s="512"/>
      <c r="Q956" s="512"/>
    </row>
    <row r="957" ht="25.15" customHeight="true" x14ac:dyDescent="0.2">
      <c r="C957" s="512"/>
      <c r="D957" s="512"/>
      <c r="E957" s="512"/>
      <c r="F957" s="512"/>
      <c r="G957" s="512"/>
      <c r="H957" s="512"/>
      <c r="I957" s="512"/>
      <c r="J957" s="512"/>
      <c r="K957" s="512"/>
      <c r="L957" s="512"/>
      <c r="M957" s="512"/>
      <c r="N957" s="512"/>
      <c r="O957" s="512"/>
      <c r="P957" s="512"/>
      <c r="Q957" s="512"/>
    </row>
    <row r="958" ht="25.15" customHeight="true" x14ac:dyDescent="0.2">
      <c r="C958" s="512"/>
      <c r="D958" s="512"/>
      <c r="E958" s="512"/>
      <c r="F958" s="512"/>
      <c r="G958" s="512"/>
      <c r="H958" s="512"/>
      <c r="I958" s="512"/>
      <c r="J958" s="512"/>
      <c r="K958" s="512"/>
      <c r="L958" s="512"/>
      <c r="M958" s="512"/>
      <c r="N958" s="512"/>
      <c r="O958" s="512"/>
      <c r="P958" s="512"/>
      <c r="Q958" s="512"/>
    </row>
    <row r="959" ht="25.15" customHeight="true" x14ac:dyDescent="0.2">
      <c r="C959" s="512"/>
      <c r="D959" s="512"/>
      <c r="E959" s="512"/>
      <c r="F959" s="512"/>
      <c r="G959" s="512"/>
      <c r="H959" s="512"/>
      <c r="I959" s="512"/>
      <c r="J959" s="512"/>
      <c r="K959" s="512"/>
      <c r="L959" s="512"/>
      <c r="M959" s="512"/>
      <c r="N959" s="512"/>
      <c r="O959" s="512"/>
      <c r="P959" s="512"/>
      <c r="Q959" s="512"/>
    </row>
    <row r="960" ht="25.15" customHeight="true" x14ac:dyDescent="0.2">
      <c r="C960" s="512"/>
      <c r="D960" s="512"/>
      <c r="E960" s="512"/>
      <c r="F960" s="512"/>
      <c r="G960" s="512"/>
      <c r="H960" s="512"/>
      <c r="I960" s="512"/>
      <c r="J960" s="512"/>
      <c r="K960" s="512"/>
      <c r="L960" s="512"/>
      <c r="M960" s="512"/>
      <c r="N960" s="512"/>
      <c r="O960" s="512"/>
      <c r="P960" s="512"/>
      <c r="Q960" s="512"/>
    </row>
    <row r="961" ht="25.15" customHeight="true" x14ac:dyDescent="0.2">
      <c r="C961" s="512"/>
      <c r="D961" s="512"/>
      <c r="E961" s="512"/>
      <c r="F961" s="512"/>
      <c r="G961" s="512"/>
      <c r="H961" s="512"/>
      <c r="I961" s="512"/>
      <c r="J961" s="512"/>
      <c r="K961" s="512"/>
      <c r="L961" s="512"/>
      <c r="M961" s="512"/>
      <c r="N961" s="512"/>
      <c r="O961" s="512"/>
      <c r="P961" s="512"/>
      <c r="Q961" s="512"/>
    </row>
    <row r="962" ht="25.15" customHeight="true" x14ac:dyDescent="0.2">
      <c r="C962" s="512"/>
      <c r="D962" s="512"/>
      <c r="E962" s="512"/>
      <c r="F962" s="512"/>
      <c r="G962" s="512"/>
      <c r="H962" s="512"/>
      <c r="I962" s="512"/>
      <c r="J962" s="512"/>
      <c r="K962" s="512"/>
      <c r="L962" s="512"/>
      <c r="M962" s="512"/>
      <c r="N962" s="512"/>
      <c r="O962" s="512"/>
      <c r="P962" s="512"/>
      <c r="Q962" s="512"/>
    </row>
    <row r="963" ht="25.15" customHeight="true" x14ac:dyDescent="0.2">
      <c r="C963" s="512"/>
      <c r="D963" s="512"/>
      <c r="E963" s="512"/>
      <c r="F963" s="512"/>
      <c r="G963" s="512"/>
      <c r="H963" s="512"/>
      <c r="I963" s="512"/>
      <c r="J963" s="512"/>
      <c r="K963" s="512"/>
      <c r="L963" s="512"/>
      <c r="M963" s="512"/>
      <c r="N963" s="512"/>
      <c r="O963" s="512"/>
      <c r="P963" s="512"/>
      <c r="Q963" s="512"/>
    </row>
    <row r="964" ht="25.15" customHeight="true" x14ac:dyDescent="0.2">
      <c r="C964" s="512"/>
      <c r="D964" s="512"/>
      <c r="E964" s="512"/>
      <c r="F964" s="512"/>
      <c r="G964" s="512"/>
      <c r="H964" s="512"/>
      <c r="I964" s="512"/>
      <c r="J964" s="512"/>
      <c r="K964" s="512"/>
      <c r="L964" s="512"/>
      <c r="M964" s="512"/>
      <c r="N964" s="512"/>
      <c r="O964" s="512"/>
      <c r="P964" s="512"/>
      <c r="Q964" s="512"/>
    </row>
    <row r="965" ht="25.15" customHeight="true" x14ac:dyDescent="0.2">
      <c r="C965" s="512"/>
      <c r="D965" s="512"/>
      <c r="E965" s="512"/>
      <c r="F965" s="512"/>
      <c r="G965" s="512"/>
      <c r="H965" s="512"/>
      <c r="I965" s="512"/>
      <c r="J965" s="512"/>
      <c r="K965" s="512"/>
      <c r="L965" s="512"/>
      <c r="M965" s="512"/>
      <c r="N965" s="512"/>
      <c r="O965" s="512"/>
      <c r="P965" s="512"/>
      <c r="Q965" s="512"/>
    </row>
    <row r="966" ht="25.15" customHeight="true" x14ac:dyDescent="0.2">
      <c r="C966" s="512"/>
      <c r="D966" s="512"/>
      <c r="E966" s="512"/>
      <c r="F966" s="512"/>
      <c r="G966" s="512"/>
      <c r="H966" s="512"/>
      <c r="I966" s="512"/>
      <c r="J966" s="512"/>
      <c r="K966" s="512"/>
      <c r="L966" s="512"/>
      <c r="M966" s="512"/>
      <c r="N966" s="512"/>
      <c r="O966" s="512"/>
      <c r="P966" s="512"/>
      <c r="Q966" s="512"/>
    </row>
    <row r="967" ht="25.15" customHeight="true" x14ac:dyDescent="0.2">
      <c r="C967" s="512"/>
      <c r="D967" s="512"/>
      <c r="E967" s="512"/>
      <c r="F967" s="512"/>
      <c r="G967" s="512"/>
      <c r="H967" s="512"/>
      <c r="I967" s="512"/>
      <c r="J967" s="512"/>
      <c r="K967" s="512"/>
      <c r="L967" s="512"/>
      <c r="M967" s="512"/>
      <c r="N967" s="512"/>
      <c r="O967" s="512"/>
      <c r="P967" s="512"/>
      <c r="Q967" s="512"/>
    </row>
    <row r="968" ht="25.15" customHeight="true" x14ac:dyDescent="0.2">
      <c r="C968" s="512"/>
      <c r="D968" s="512"/>
      <c r="E968" s="512"/>
      <c r="F968" s="512"/>
      <c r="G968" s="512"/>
      <c r="H968" s="512"/>
      <c r="I968" s="512"/>
      <c r="J968" s="512"/>
      <c r="K968" s="512"/>
      <c r="L968" s="512"/>
      <c r="M968" s="512"/>
      <c r="N968" s="512"/>
      <c r="O968" s="512"/>
      <c r="P968" s="512"/>
      <c r="Q968" s="512"/>
    </row>
    <row r="969" ht="25.15" customHeight="true" x14ac:dyDescent="0.2">
      <c r="C969" s="512"/>
      <c r="D969" s="512"/>
      <c r="E969" s="512"/>
      <c r="F969" s="512"/>
      <c r="G969" s="512"/>
      <c r="H969" s="512"/>
      <c r="I969" s="512"/>
      <c r="J969" s="512"/>
      <c r="K969" s="512"/>
      <c r="L969" s="512"/>
      <c r="M969" s="512"/>
      <c r="N969" s="512"/>
      <c r="O969" s="512"/>
      <c r="P969" s="512"/>
      <c r="Q969" s="512"/>
    </row>
    <row r="970" ht="25.15" customHeight="true" x14ac:dyDescent="0.2">
      <c r="C970" s="512"/>
      <c r="D970" s="512"/>
      <c r="E970" s="512"/>
      <c r="F970" s="512"/>
      <c r="G970" s="512"/>
      <c r="H970" s="512"/>
      <c r="I970" s="512"/>
      <c r="J970" s="512"/>
      <c r="K970" s="512"/>
      <c r="L970" s="512"/>
      <c r="M970" s="512"/>
      <c r="N970" s="512"/>
      <c r="O970" s="512"/>
      <c r="P970" s="512"/>
      <c r="Q970" s="512"/>
    </row>
    <row r="971" ht="25.15" customHeight="true" x14ac:dyDescent="0.2">
      <c r="C971" s="512"/>
      <c r="D971" s="512"/>
      <c r="E971" s="512"/>
      <c r="F971" s="512"/>
      <c r="G971" s="512"/>
      <c r="H971" s="512"/>
      <c r="I971" s="512"/>
      <c r="J971" s="512"/>
      <c r="K971" s="512"/>
      <c r="L971" s="512"/>
      <c r="M971" s="512"/>
      <c r="N971" s="512"/>
      <c r="O971" s="512"/>
      <c r="P971" s="512"/>
      <c r="Q971" s="512"/>
    </row>
    <row r="972" ht="25.15" customHeight="true" x14ac:dyDescent="0.2">
      <c r="C972" s="512"/>
      <c r="D972" s="512"/>
      <c r="E972" s="512"/>
      <c r="F972" s="512"/>
      <c r="G972" s="512"/>
      <c r="H972" s="512"/>
      <c r="I972" s="512"/>
      <c r="J972" s="512"/>
      <c r="K972" s="512"/>
      <c r="L972" s="512"/>
      <c r="M972" s="512"/>
      <c r="N972" s="512"/>
      <c r="O972" s="512"/>
      <c r="P972" s="512"/>
      <c r="Q972" s="512"/>
    </row>
    <row r="973" ht="25.15" customHeight="true" x14ac:dyDescent="0.2">
      <c r="C973" s="512"/>
      <c r="D973" s="512"/>
      <c r="E973" s="512"/>
      <c r="F973" s="512"/>
      <c r="G973" s="512"/>
      <c r="H973" s="512"/>
      <c r="I973" s="512"/>
      <c r="J973" s="512"/>
      <c r="K973" s="512"/>
      <c r="L973" s="512"/>
      <c r="M973" s="512"/>
      <c r="N973" s="512"/>
      <c r="O973" s="512"/>
      <c r="P973" s="512"/>
      <c r="Q973" s="512"/>
    </row>
    <row r="974" ht="25.15" customHeight="true" x14ac:dyDescent="0.2">
      <c r="C974" s="512"/>
      <c r="D974" s="512"/>
      <c r="E974" s="512"/>
      <c r="F974" s="512"/>
      <c r="G974" s="512"/>
      <c r="H974" s="512"/>
      <c r="I974" s="512"/>
      <c r="J974" s="512"/>
      <c r="K974" s="512"/>
      <c r="L974" s="512"/>
      <c r="M974" s="512"/>
      <c r="N974" s="512"/>
      <c r="O974" s="512"/>
      <c r="P974" s="512"/>
      <c r="Q974" s="512"/>
    </row>
    <row r="975" ht="25.15" customHeight="true" x14ac:dyDescent="0.2">
      <c r="C975" s="512"/>
      <c r="D975" s="512"/>
      <c r="E975" s="512"/>
      <c r="F975" s="512"/>
      <c r="G975" s="512"/>
      <c r="H975" s="512"/>
      <c r="I975" s="512"/>
      <c r="J975" s="512"/>
      <c r="K975" s="512"/>
      <c r="L975" s="512"/>
      <c r="M975" s="512"/>
      <c r="N975" s="512"/>
      <c r="O975" s="512"/>
      <c r="P975" s="512"/>
      <c r="Q975" s="512"/>
    </row>
    <row r="976" ht="25.15" customHeight="true" x14ac:dyDescent="0.2">
      <c r="C976" s="512"/>
      <c r="D976" s="512"/>
      <c r="E976" s="512"/>
      <c r="F976" s="512"/>
      <c r="G976" s="512"/>
      <c r="H976" s="512"/>
      <c r="I976" s="512"/>
      <c r="J976" s="512"/>
      <c r="K976" s="512"/>
      <c r="L976" s="512"/>
      <c r="M976" s="512"/>
      <c r="N976" s="512"/>
      <c r="O976" s="512"/>
      <c r="P976" s="512"/>
      <c r="Q976" s="512"/>
    </row>
    <row r="977" ht="25.15" customHeight="true" x14ac:dyDescent="0.2">
      <c r="C977" s="512"/>
      <c r="D977" s="512"/>
      <c r="E977" s="512"/>
      <c r="F977" s="512"/>
      <c r="G977" s="512"/>
      <c r="H977" s="512"/>
      <c r="I977" s="512"/>
      <c r="J977" s="512"/>
      <c r="K977" s="512"/>
      <c r="L977" s="512"/>
      <c r="M977" s="512"/>
      <c r="N977" s="512"/>
      <c r="O977" s="512"/>
      <c r="P977" s="512"/>
      <c r="Q977" s="512"/>
    </row>
    <row r="978" ht="25.15" customHeight="true" x14ac:dyDescent="0.2">
      <c r="C978" s="512"/>
      <c r="D978" s="512"/>
      <c r="E978" s="512"/>
      <c r="F978" s="512"/>
      <c r="G978" s="512"/>
      <c r="H978" s="512"/>
      <c r="I978" s="512"/>
      <c r="J978" s="512"/>
      <c r="K978" s="512"/>
      <c r="L978" s="512"/>
      <c r="M978" s="512"/>
      <c r="N978" s="512"/>
      <c r="O978" s="512"/>
      <c r="P978" s="512"/>
      <c r="Q978" s="512"/>
    </row>
    <row r="979" ht="25.15" customHeight="true" x14ac:dyDescent="0.2">
      <c r="C979" s="512"/>
      <c r="D979" s="512"/>
      <c r="E979" s="512"/>
      <c r="F979" s="512"/>
      <c r="G979" s="512"/>
      <c r="H979" s="512"/>
      <c r="I979" s="512"/>
      <c r="J979" s="512"/>
      <c r="K979" s="512"/>
      <c r="L979" s="512"/>
      <c r="M979" s="512"/>
      <c r="N979" s="512"/>
      <c r="O979" s="512"/>
      <c r="P979" s="512"/>
      <c r="Q979" s="512"/>
    </row>
    <row r="980" ht="25.15" customHeight="true" x14ac:dyDescent="0.2">
      <c r="C980" s="512"/>
      <c r="D980" s="512"/>
      <c r="E980" s="512"/>
      <c r="F980" s="512"/>
      <c r="G980" s="512"/>
      <c r="H980" s="512"/>
      <c r="I980" s="512"/>
      <c r="J980" s="512"/>
      <c r="K980" s="512"/>
      <c r="L980" s="512"/>
      <c r="M980" s="512"/>
      <c r="N980" s="512"/>
      <c r="O980" s="512"/>
      <c r="P980" s="512"/>
      <c r="Q980" s="512"/>
    </row>
    <row r="981" ht="25.15" customHeight="true" x14ac:dyDescent="0.2">
      <c r="C981" s="512"/>
      <c r="D981" s="512"/>
      <c r="E981" s="512"/>
      <c r="F981" s="512"/>
      <c r="G981" s="512"/>
      <c r="H981" s="512"/>
      <c r="I981" s="512"/>
      <c r="J981" s="512"/>
      <c r="K981" s="512"/>
      <c r="L981" s="512"/>
      <c r="M981" s="512"/>
      <c r="N981" s="512"/>
      <c r="O981" s="512"/>
      <c r="P981" s="512"/>
      <c r="Q981" s="512"/>
    </row>
    <row r="982" ht="25.15" customHeight="true" x14ac:dyDescent="0.2">
      <c r="C982" s="512"/>
      <c r="D982" s="512"/>
      <c r="E982" s="512"/>
      <c r="F982" s="512"/>
      <c r="G982" s="512"/>
      <c r="H982" s="512"/>
      <c r="I982" s="512"/>
      <c r="J982" s="512"/>
      <c r="K982" s="512"/>
      <c r="L982" s="512"/>
      <c r="M982" s="512"/>
      <c r="N982" s="512"/>
      <c r="O982" s="512"/>
      <c r="P982" s="512"/>
      <c r="Q982" s="512"/>
    </row>
    <row r="983" ht="25.15" customHeight="true" x14ac:dyDescent="0.2">
      <c r="C983" s="512"/>
      <c r="D983" s="512"/>
      <c r="E983" s="512"/>
      <c r="F983" s="512"/>
      <c r="G983" s="512"/>
      <c r="H983" s="512"/>
      <c r="I983" s="512"/>
      <c r="J983" s="512"/>
      <c r="K983" s="512"/>
      <c r="L983" s="512"/>
      <c r="M983" s="512"/>
      <c r="N983" s="512"/>
      <c r="O983" s="512"/>
      <c r="P983" s="512"/>
      <c r="Q983" s="512"/>
    </row>
    <row r="984" ht="25.15" customHeight="true" x14ac:dyDescent="0.2">
      <c r="C984" s="512"/>
      <c r="D984" s="512"/>
      <c r="E984" s="512"/>
      <c r="F984" s="512"/>
      <c r="G984" s="512"/>
      <c r="H984" s="512"/>
      <c r="I984" s="512"/>
      <c r="J984" s="512"/>
      <c r="K984" s="512"/>
      <c r="L984" s="512"/>
      <c r="M984" s="512"/>
      <c r="N984" s="512"/>
      <c r="O984" s="512"/>
      <c r="P984" s="512"/>
      <c r="Q984" s="512"/>
    </row>
    <row r="985" ht="25.15" customHeight="true" x14ac:dyDescent="0.2">
      <c r="C985" s="512"/>
      <c r="D985" s="512"/>
      <c r="E985" s="512"/>
      <c r="F985" s="512"/>
      <c r="G985" s="512"/>
      <c r="H985" s="512"/>
      <c r="I985" s="512"/>
      <c r="J985" s="512"/>
      <c r="K985" s="512"/>
      <c r="L985" s="512"/>
      <c r="M985" s="512"/>
      <c r="N985" s="512"/>
      <c r="O985" s="512"/>
      <c r="P985" s="512"/>
      <c r="Q985" s="512"/>
    </row>
    <row r="986" ht="25.15" customHeight="true" x14ac:dyDescent="0.2">
      <c r="C986" s="512"/>
      <c r="D986" s="512"/>
      <c r="E986" s="512"/>
      <c r="F986" s="512"/>
      <c r="G986" s="512"/>
      <c r="H986" s="512"/>
      <c r="I986" s="512"/>
      <c r="J986" s="512"/>
      <c r="K986" s="512"/>
      <c r="L986" s="512"/>
      <c r="M986" s="512"/>
      <c r="N986" s="512"/>
      <c r="O986" s="512"/>
      <c r="P986" s="512"/>
      <c r="Q986" s="512"/>
    </row>
    <row r="987" ht="25.15" customHeight="true" x14ac:dyDescent="0.2">
      <c r="C987" s="512"/>
      <c r="D987" s="512"/>
      <c r="E987" s="512"/>
      <c r="F987" s="512"/>
      <c r="G987" s="512"/>
      <c r="H987" s="512"/>
      <c r="I987" s="512"/>
      <c r="J987" s="512"/>
      <c r="K987" s="512"/>
      <c r="L987" s="512"/>
      <c r="M987" s="512"/>
      <c r="N987" s="512"/>
      <c r="O987" s="512"/>
      <c r="P987" s="512"/>
      <c r="Q987" s="512"/>
    </row>
    <row r="988" ht="25.15" customHeight="true" x14ac:dyDescent="0.2">
      <c r="C988" s="512"/>
      <c r="D988" s="512"/>
      <c r="E988" s="512"/>
      <c r="F988" s="512"/>
      <c r="G988" s="512"/>
      <c r="H988" s="512"/>
      <c r="I988" s="512"/>
      <c r="J988" s="512"/>
      <c r="K988" s="512"/>
      <c r="L988" s="512"/>
      <c r="M988" s="512"/>
      <c r="N988" s="512"/>
      <c r="O988" s="512"/>
      <c r="P988" s="512"/>
      <c r="Q988" s="512"/>
    </row>
    <row r="989" ht="25.15" customHeight="true" x14ac:dyDescent="0.2">
      <c r="C989" s="512"/>
      <c r="D989" s="512"/>
      <c r="E989" s="512"/>
      <c r="F989" s="512"/>
      <c r="G989" s="512"/>
      <c r="H989" s="512"/>
      <c r="I989" s="512"/>
      <c r="J989" s="512"/>
      <c r="K989" s="512"/>
      <c r="L989" s="512"/>
      <c r="M989" s="512"/>
      <c r="N989" s="512"/>
      <c r="O989" s="512"/>
      <c r="P989" s="512"/>
      <c r="Q989" s="512"/>
    </row>
    <row r="990" ht="25.15" customHeight="true" x14ac:dyDescent="0.2">
      <c r="C990" s="512"/>
      <c r="D990" s="512"/>
      <c r="E990" s="512"/>
      <c r="F990" s="512"/>
      <c r="G990" s="512"/>
      <c r="H990" s="512"/>
      <c r="I990" s="512"/>
      <c r="J990" s="512"/>
      <c r="K990" s="512"/>
      <c r="L990" s="512"/>
      <c r="M990" s="512"/>
      <c r="N990" s="512"/>
      <c r="O990" s="512"/>
      <c r="P990" s="512"/>
      <c r="Q990" s="512"/>
    </row>
    <row r="991" ht="25.15" customHeight="true" x14ac:dyDescent="0.2">
      <c r="C991" s="512"/>
      <c r="D991" s="512"/>
      <c r="E991" s="512"/>
      <c r="F991" s="512"/>
      <c r="G991" s="512"/>
      <c r="H991" s="512"/>
      <c r="I991" s="512"/>
      <c r="J991" s="512"/>
      <c r="K991" s="512"/>
      <c r="L991" s="512"/>
      <c r="M991" s="512"/>
      <c r="N991" s="512"/>
      <c r="O991" s="512"/>
      <c r="P991" s="512"/>
      <c r="Q991" s="512"/>
    </row>
    <row r="992" ht="25.15" customHeight="true" x14ac:dyDescent="0.2">
      <c r="C992" s="512"/>
      <c r="D992" s="512"/>
      <c r="E992" s="512"/>
      <c r="F992" s="512"/>
      <c r="G992" s="512"/>
      <c r="H992" s="512"/>
      <c r="I992" s="512"/>
      <c r="J992" s="512"/>
      <c r="K992" s="512"/>
      <c r="L992" s="512"/>
      <c r="M992" s="512"/>
      <c r="N992" s="512"/>
      <c r="O992" s="512"/>
      <c r="P992" s="512"/>
      <c r="Q992" s="512"/>
    </row>
    <row r="993" ht="25.15" customHeight="true" x14ac:dyDescent="0.2">
      <c r="C993" s="512"/>
      <c r="D993" s="512"/>
      <c r="E993" s="512"/>
      <c r="F993" s="512"/>
      <c r="G993" s="512"/>
      <c r="H993" s="512"/>
      <c r="I993" s="512"/>
      <c r="J993" s="512"/>
      <c r="K993" s="512"/>
      <c r="L993" s="512"/>
      <c r="M993" s="512"/>
      <c r="N993" s="512"/>
      <c r="O993" s="512"/>
      <c r="P993" s="512"/>
      <c r="Q993" s="512"/>
    </row>
    <row r="994" ht="25.15" customHeight="true" x14ac:dyDescent="0.2">
      <c r="C994" s="512"/>
      <c r="D994" s="512"/>
      <c r="E994" s="512"/>
      <c r="F994" s="512"/>
      <c r="G994" s="512"/>
      <c r="H994" s="512"/>
      <c r="I994" s="512"/>
      <c r="J994" s="512"/>
      <c r="K994" s="512"/>
      <c r="L994" s="512"/>
      <c r="M994" s="512"/>
      <c r="N994" s="512"/>
      <c r="O994" s="512"/>
      <c r="P994" s="512"/>
      <c r="Q994" s="512"/>
    </row>
    <row r="995" ht="25.15" customHeight="true" x14ac:dyDescent="0.2">
      <c r="C995" s="512"/>
      <c r="D995" s="512"/>
      <c r="E995" s="512"/>
      <c r="F995" s="512"/>
      <c r="G995" s="512"/>
      <c r="H995" s="512"/>
      <c r="I995" s="512"/>
      <c r="J995" s="512"/>
      <c r="K995" s="512"/>
      <c r="L995" s="512"/>
      <c r="M995" s="512"/>
      <c r="N995" s="512"/>
      <c r="O995" s="512"/>
      <c r="P995" s="512"/>
      <c r="Q995" s="512"/>
    </row>
    <row r="996" ht="25.15" customHeight="true" x14ac:dyDescent="0.2">
      <c r="C996" s="512"/>
      <c r="D996" s="512"/>
      <c r="E996" s="512"/>
      <c r="F996" s="512"/>
      <c r="G996" s="512"/>
      <c r="H996" s="512"/>
      <c r="I996" s="512"/>
      <c r="J996" s="512"/>
      <c r="K996" s="512"/>
      <c r="L996" s="512"/>
      <c r="M996" s="512"/>
      <c r="N996" s="512"/>
      <c r="O996" s="512"/>
      <c r="P996" s="512"/>
      <c r="Q996" s="512"/>
    </row>
    <row r="997" ht="25.15" customHeight="true" x14ac:dyDescent="0.2">
      <c r="C997" s="512"/>
      <c r="D997" s="512"/>
      <c r="E997" s="512"/>
      <c r="F997" s="512"/>
      <c r="G997" s="512"/>
      <c r="H997" s="512"/>
      <c r="I997" s="512"/>
      <c r="J997" s="512"/>
      <c r="K997" s="512"/>
      <c r="L997" s="512"/>
      <c r="M997" s="512"/>
      <c r="N997" s="512"/>
      <c r="O997" s="512"/>
      <c r="P997" s="512"/>
      <c r="Q997" s="512"/>
    </row>
    <row r="998" ht="25.15" customHeight="true" x14ac:dyDescent="0.2">
      <c r="C998" s="512"/>
      <c r="D998" s="512"/>
      <c r="E998" s="512"/>
      <c r="F998" s="512"/>
      <c r="G998" s="512"/>
      <c r="H998" s="512"/>
      <c r="I998" s="512"/>
      <c r="J998" s="512"/>
      <c r="K998" s="512"/>
      <c r="L998" s="512"/>
      <c r="M998" s="512"/>
      <c r="N998" s="512"/>
      <c r="O998" s="512"/>
      <c r="P998" s="512"/>
      <c r="Q998" s="512"/>
    </row>
    <row r="999" ht="25.15" customHeight="true" x14ac:dyDescent="0.2">
      <c r="C999" s="512"/>
      <c r="D999" s="512"/>
      <c r="E999" s="512"/>
      <c r="F999" s="512"/>
      <c r="G999" s="512"/>
      <c r="H999" s="512"/>
      <c r="I999" s="512"/>
      <c r="J999" s="512"/>
      <c r="K999" s="512"/>
      <c r="L999" s="512"/>
      <c r="M999" s="512"/>
      <c r="N999" s="512"/>
      <c r="O999" s="512"/>
      <c r="P999" s="512"/>
      <c r="Q999" s="512"/>
    </row>
    <row r="1000" ht="25.15" customHeight="true" x14ac:dyDescent="0.2">
      <c r="C1000" s="512"/>
      <c r="D1000" s="512"/>
      <c r="E1000" s="512"/>
      <c r="F1000" s="512"/>
      <c r="G1000" s="512"/>
      <c r="H1000" s="512"/>
      <c r="I1000" s="512"/>
      <c r="J1000" s="512"/>
      <c r="K1000" s="512"/>
      <c r="L1000" s="512"/>
      <c r="M1000" s="512"/>
      <c r="N1000" s="512"/>
      <c r="O1000" s="512"/>
      <c r="P1000" s="512"/>
      <c r="Q1000" s="512"/>
    </row>
    <row r="1001" ht="25.15" customHeight="true" x14ac:dyDescent="0.2">
      <c r="C1001" s="512"/>
      <c r="D1001" s="512"/>
      <c r="E1001" s="512"/>
      <c r="F1001" s="512"/>
      <c r="G1001" s="512"/>
      <c r="H1001" s="512"/>
      <c r="I1001" s="512"/>
      <c r="J1001" s="512"/>
      <c r="K1001" s="512"/>
      <c r="L1001" s="512"/>
      <c r="M1001" s="512"/>
      <c r="N1001" s="512"/>
      <c r="O1001" s="512"/>
      <c r="P1001" s="512"/>
      <c r="Q1001" s="512"/>
    </row>
    <row r="1002" ht="25.15" customHeight="true" x14ac:dyDescent="0.2">
      <c r="C1002" s="512"/>
      <c r="D1002" s="512"/>
      <c r="E1002" s="512"/>
      <c r="F1002" s="512"/>
      <c r="G1002" s="512"/>
      <c r="H1002" s="512"/>
      <c r="I1002" s="512"/>
      <c r="J1002" s="512"/>
      <c r="K1002" s="512"/>
      <c r="L1002" s="512"/>
      <c r="M1002" s="512"/>
      <c r="N1002" s="512"/>
      <c r="O1002" s="512"/>
      <c r="P1002" s="512"/>
      <c r="Q1002" s="512"/>
    </row>
    <row r="1003" ht="25.15" customHeight="true" x14ac:dyDescent="0.2">
      <c r="C1003" s="512"/>
      <c r="D1003" s="512"/>
      <c r="E1003" s="512"/>
      <c r="F1003" s="512"/>
      <c r="G1003" s="512"/>
      <c r="H1003" s="512"/>
      <c r="I1003" s="512"/>
      <c r="J1003" s="512"/>
      <c r="K1003" s="512"/>
      <c r="L1003" s="512"/>
      <c r="M1003" s="512"/>
      <c r="N1003" s="512"/>
      <c r="O1003" s="512"/>
      <c r="P1003" s="512"/>
      <c r="Q1003" s="512"/>
    </row>
    <row r="1004" ht="25.15" customHeight="true" x14ac:dyDescent="0.2">
      <c r="C1004" s="512"/>
      <c r="D1004" s="512"/>
      <c r="E1004" s="512"/>
      <c r="F1004" s="512"/>
      <c r="G1004" s="512"/>
      <c r="H1004" s="512"/>
      <c r="I1004" s="512"/>
      <c r="J1004" s="512"/>
      <c r="K1004" s="512"/>
      <c r="L1004" s="512"/>
      <c r="M1004" s="512"/>
      <c r="N1004" s="512"/>
      <c r="O1004" s="512"/>
      <c r="P1004" s="512"/>
      <c r="Q1004" s="512"/>
    </row>
    <row r="1005" ht="25.15" customHeight="true" x14ac:dyDescent="0.2">
      <c r="C1005" s="512"/>
      <c r="D1005" s="512"/>
      <c r="E1005" s="512"/>
      <c r="F1005" s="512"/>
      <c r="G1005" s="512"/>
      <c r="H1005" s="512"/>
      <c r="I1005" s="512"/>
      <c r="J1005" s="512"/>
      <c r="K1005" s="512"/>
      <c r="L1005" s="512"/>
      <c r="M1005" s="512"/>
      <c r="N1005" s="512"/>
      <c r="O1005" s="512"/>
      <c r="P1005" s="512"/>
      <c r="Q1005" s="512"/>
    </row>
    <row r="1006" ht="25.15" customHeight="true" x14ac:dyDescent="0.2">
      <c r="C1006" s="512"/>
      <c r="D1006" s="512"/>
      <c r="E1006" s="512"/>
      <c r="F1006" s="512"/>
      <c r="G1006" s="512"/>
      <c r="H1006" s="512"/>
      <c r="I1006" s="512"/>
      <c r="J1006" s="512"/>
      <c r="K1006" s="512"/>
      <c r="L1006" s="512"/>
      <c r="M1006" s="512"/>
      <c r="N1006" s="512"/>
      <c r="O1006" s="512"/>
      <c r="P1006" s="512"/>
      <c r="Q1006" s="512"/>
    </row>
    <row r="1007" ht="25.15" customHeight="true" x14ac:dyDescent="0.2">
      <c r="C1007" s="512"/>
      <c r="D1007" s="512"/>
      <c r="E1007" s="512"/>
      <c r="F1007" s="512"/>
      <c r="G1007" s="512"/>
      <c r="H1007" s="512"/>
      <c r="I1007" s="512"/>
      <c r="J1007" s="512"/>
      <c r="K1007" s="512"/>
      <c r="L1007" s="512"/>
      <c r="M1007" s="512"/>
      <c r="N1007" s="512"/>
      <c r="O1007" s="512"/>
      <c r="P1007" s="512"/>
      <c r="Q1007" s="512"/>
    </row>
    <row r="1008" ht="25.15" customHeight="true" x14ac:dyDescent="0.2">
      <c r="C1008" s="512"/>
      <c r="D1008" s="512"/>
      <c r="E1008" s="512"/>
      <c r="F1008" s="512"/>
      <c r="G1008" s="512"/>
      <c r="H1008" s="512"/>
      <c r="I1008" s="512"/>
      <c r="J1008" s="512"/>
      <c r="K1008" s="512"/>
      <c r="L1008" s="512"/>
      <c r="M1008" s="512"/>
      <c r="N1008" s="512"/>
      <c r="O1008" s="512"/>
      <c r="P1008" s="512"/>
      <c r="Q1008" s="512"/>
    </row>
    <row r="1009" ht="25.15" customHeight="true" x14ac:dyDescent="0.2">
      <c r="C1009" s="512"/>
      <c r="D1009" s="512"/>
      <c r="E1009" s="512"/>
      <c r="F1009" s="512"/>
      <c r="G1009" s="512"/>
      <c r="H1009" s="512"/>
      <c r="I1009" s="512"/>
      <c r="J1009" s="512"/>
      <c r="K1009" s="512"/>
      <c r="L1009" s="512"/>
      <c r="M1009" s="512"/>
      <c r="N1009" s="512"/>
      <c r="O1009" s="512"/>
      <c r="P1009" s="512"/>
      <c r="Q1009" s="512"/>
    </row>
    <row r="1010" ht="25.15" customHeight="true" x14ac:dyDescent="0.2">
      <c r="C1010" s="512"/>
      <c r="D1010" s="512"/>
      <c r="E1010" s="512"/>
      <c r="F1010" s="512"/>
      <c r="G1010" s="512"/>
      <c r="H1010" s="512"/>
      <c r="I1010" s="512"/>
      <c r="J1010" s="512"/>
      <c r="K1010" s="512"/>
      <c r="L1010" s="512"/>
      <c r="M1010" s="512"/>
      <c r="N1010" s="512"/>
      <c r="O1010" s="512"/>
      <c r="P1010" s="512"/>
      <c r="Q1010" s="512"/>
    </row>
    <row r="1011" ht="25.15" customHeight="true" x14ac:dyDescent="0.2">
      <c r="C1011" s="512"/>
      <c r="D1011" s="512"/>
      <c r="E1011" s="512"/>
      <c r="F1011" s="512"/>
      <c r="G1011" s="512"/>
      <c r="H1011" s="512"/>
      <c r="I1011" s="512"/>
      <c r="J1011" s="512"/>
      <c r="K1011" s="512"/>
      <c r="L1011" s="512"/>
      <c r="M1011" s="512"/>
      <c r="N1011" s="512"/>
      <c r="O1011" s="512"/>
      <c r="P1011" s="512"/>
      <c r="Q1011" s="512"/>
    </row>
    <row r="1012" ht="25.15" customHeight="true" x14ac:dyDescent="0.2">
      <c r="C1012" s="512"/>
      <c r="D1012" s="512"/>
      <c r="E1012" s="512"/>
      <c r="F1012" s="512"/>
      <c r="G1012" s="512"/>
      <c r="H1012" s="512"/>
      <c r="I1012" s="512"/>
      <c r="J1012" s="512"/>
      <c r="K1012" s="512"/>
      <c r="L1012" s="512"/>
      <c r="M1012" s="512"/>
      <c r="N1012" s="512"/>
      <c r="O1012" s="512"/>
      <c r="P1012" s="512"/>
      <c r="Q1012" s="512"/>
    </row>
    <row r="1013" ht="25.15" customHeight="true" x14ac:dyDescent="0.2">
      <c r="C1013" s="512"/>
      <c r="D1013" s="512"/>
      <c r="E1013" s="512"/>
      <c r="F1013" s="512"/>
      <c r="G1013" s="512"/>
      <c r="H1013" s="512"/>
      <c r="I1013" s="512"/>
      <c r="J1013" s="512"/>
      <c r="K1013" s="512"/>
      <c r="L1013" s="512"/>
      <c r="M1013" s="512"/>
      <c r="N1013" s="512"/>
      <c r="O1013" s="512"/>
      <c r="P1013" s="512"/>
      <c r="Q1013" s="512"/>
    </row>
    <row r="1014" ht="25.15" customHeight="true" x14ac:dyDescent="0.2">
      <c r="C1014" s="512"/>
      <c r="D1014" s="512"/>
      <c r="E1014" s="512"/>
      <c r="F1014" s="512"/>
      <c r="G1014" s="512"/>
      <c r="H1014" s="512"/>
      <c r="I1014" s="512"/>
      <c r="J1014" s="512"/>
      <c r="K1014" s="512"/>
      <c r="L1014" s="512"/>
      <c r="M1014" s="512"/>
      <c r="N1014" s="512"/>
      <c r="O1014" s="512"/>
      <c r="P1014" s="512"/>
      <c r="Q1014" s="512"/>
    </row>
    <row r="1015" ht="25.15" customHeight="true" x14ac:dyDescent="0.2">
      <c r="C1015" s="512"/>
      <c r="D1015" s="512"/>
      <c r="E1015" s="512"/>
      <c r="F1015" s="512"/>
      <c r="G1015" s="512"/>
      <c r="H1015" s="512"/>
      <c r="I1015" s="512"/>
      <c r="J1015" s="512"/>
      <c r="K1015" s="512"/>
      <c r="L1015" s="512"/>
      <c r="M1015" s="512"/>
      <c r="N1015" s="512"/>
      <c r="O1015" s="512"/>
      <c r="P1015" s="512"/>
      <c r="Q1015" s="512"/>
    </row>
    <row r="1016" ht="25.15" customHeight="true" x14ac:dyDescent="0.2">
      <c r="C1016" s="512"/>
      <c r="D1016" s="512"/>
      <c r="E1016" s="512"/>
      <c r="F1016" s="512"/>
      <c r="G1016" s="512"/>
      <c r="H1016" s="512"/>
      <c r="I1016" s="512"/>
      <c r="J1016" s="512"/>
      <c r="K1016" s="512"/>
      <c r="L1016" s="512"/>
      <c r="M1016" s="512"/>
      <c r="N1016" s="512"/>
      <c r="O1016" s="512"/>
      <c r="P1016" s="512"/>
      <c r="Q1016" s="512"/>
    </row>
    <row r="1017" ht="25.15" customHeight="true" x14ac:dyDescent="0.2">
      <c r="C1017" s="512"/>
      <c r="D1017" s="512"/>
      <c r="E1017" s="512"/>
      <c r="F1017" s="512"/>
      <c r="G1017" s="512"/>
      <c r="H1017" s="512"/>
      <c r="I1017" s="512"/>
      <c r="J1017" s="512"/>
      <c r="K1017" s="512"/>
      <c r="L1017" s="512"/>
      <c r="M1017" s="512"/>
      <c r="N1017" s="512"/>
      <c r="O1017" s="512"/>
      <c r="P1017" s="512"/>
      <c r="Q1017" s="512"/>
    </row>
    <row r="1018" ht="25.15" customHeight="true" x14ac:dyDescent="0.2">
      <c r="C1018" s="512"/>
      <c r="D1018" s="512"/>
      <c r="E1018" s="512"/>
      <c r="F1018" s="512"/>
      <c r="G1018" s="512"/>
      <c r="H1018" s="512"/>
      <c r="I1018" s="512"/>
      <c r="J1018" s="512"/>
      <c r="K1018" s="512"/>
      <c r="L1018" s="512"/>
      <c r="M1018" s="512"/>
      <c r="N1018" s="512"/>
      <c r="O1018" s="512"/>
      <c r="P1018" s="512"/>
      <c r="Q1018" s="512"/>
    </row>
    <row r="1019" ht="25.15" customHeight="true" x14ac:dyDescent="0.2">
      <c r="C1019" s="512"/>
      <c r="D1019" s="512"/>
      <c r="E1019" s="512"/>
      <c r="F1019" s="512"/>
      <c r="G1019" s="512"/>
      <c r="H1019" s="512"/>
      <c r="I1019" s="512"/>
      <c r="J1019" s="512"/>
      <c r="K1019" s="512"/>
      <c r="L1019" s="512"/>
      <c r="M1019" s="512"/>
      <c r="N1019" s="512"/>
      <c r="O1019" s="512"/>
      <c r="P1019" s="512"/>
      <c r="Q1019" s="512"/>
    </row>
    <row r="1020" ht="25.15" customHeight="true" x14ac:dyDescent="0.2">
      <c r="C1020" s="512"/>
      <c r="D1020" s="512"/>
      <c r="E1020" s="512"/>
      <c r="F1020" s="512"/>
      <c r="G1020" s="512"/>
      <c r="H1020" s="512"/>
      <c r="I1020" s="512"/>
      <c r="J1020" s="512"/>
      <c r="K1020" s="512"/>
      <c r="L1020" s="512"/>
      <c r="M1020" s="512"/>
      <c r="N1020" s="512"/>
      <c r="O1020" s="512"/>
      <c r="P1020" s="512"/>
      <c r="Q1020" s="512"/>
    </row>
    <row r="1021" ht="25.15" customHeight="true" x14ac:dyDescent="0.2">
      <c r="C1021" s="512"/>
      <c r="D1021" s="512"/>
      <c r="E1021" s="512"/>
      <c r="F1021" s="512"/>
      <c r="G1021" s="512"/>
      <c r="H1021" s="512"/>
      <c r="I1021" s="512"/>
      <c r="J1021" s="512"/>
      <c r="K1021" s="512"/>
      <c r="L1021" s="512"/>
      <c r="M1021" s="512"/>
      <c r="N1021" s="512"/>
      <c r="O1021" s="512"/>
      <c r="P1021" s="512"/>
      <c r="Q1021" s="512"/>
    </row>
    <row r="1022" ht="25.15" customHeight="true" x14ac:dyDescent="0.2">
      <c r="C1022" s="512"/>
      <c r="D1022" s="512"/>
      <c r="E1022" s="512"/>
      <c r="F1022" s="512"/>
      <c r="G1022" s="512"/>
      <c r="H1022" s="512"/>
      <c r="I1022" s="512"/>
      <c r="J1022" s="512"/>
      <c r="K1022" s="512"/>
      <c r="L1022" s="512"/>
      <c r="M1022" s="512"/>
      <c r="N1022" s="512"/>
      <c r="O1022" s="512"/>
      <c r="P1022" s="512"/>
      <c r="Q1022" s="512"/>
    </row>
    <row r="1023" ht="25.15" customHeight="true" x14ac:dyDescent="0.2">
      <c r="C1023" s="512"/>
      <c r="D1023" s="512"/>
      <c r="E1023" s="512"/>
      <c r="F1023" s="512"/>
      <c r="G1023" s="512"/>
      <c r="H1023" s="512"/>
      <c r="I1023" s="512"/>
      <c r="J1023" s="512"/>
      <c r="K1023" s="512"/>
      <c r="L1023" s="512"/>
      <c r="M1023" s="512"/>
      <c r="N1023" s="512"/>
      <c r="O1023" s="512"/>
      <c r="P1023" s="512"/>
      <c r="Q1023" s="512"/>
    </row>
    <row r="1024" ht="25.15" customHeight="true" x14ac:dyDescent="0.2">
      <c r="C1024" s="512"/>
      <c r="D1024" s="512"/>
      <c r="E1024" s="512"/>
      <c r="F1024" s="512"/>
      <c r="G1024" s="512"/>
      <c r="H1024" s="512"/>
      <c r="I1024" s="512"/>
      <c r="J1024" s="512"/>
      <c r="K1024" s="512"/>
      <c r="L1024" s="512"/>
      <c r="M1024" s="512"/>
      <c r="N1024" s="512"/>
      <c r="O1024" s="512"/>
      <c r="P1024" s="512"/>
      <c r="Q1024" s="512"/>
    </row>
    <row r="1025" s="314" customFormat="true" ht="21" customHeight="true" x14ac:dyDescent="0.2">
      <c r="A1025" s="842" t="s">
        <v>180</v>
      </c>
      <c r="B1025" s="842"/>
      <c r="C1025" s="842"/>
      <c r="W1025" s="307"/>
      <c r="X1025" s="307"/>
      <c r="Y1025" s="307"/>
      <c r="Z1025" s="307"/>
      <c r="AA1025" s="307"/>
      <c r="AB1025" s="307"/>
      <c r="AC1025" s="307"/>
      <c r="AD1025" s="307"/>
      <c r="AE1025" s="307"/>
      <c r="AF1025" s="307"/>
      <c r="AG1025" s="307"/>
      <c r="AH1025" s="307"/>
      <c r="AI1025" s="307"/>
      <c r="AJ1025" s="307"/>
      <c r="AK1025" s="307"/>
      <c r="AL1025" s="307"/>
      <c r="AM1025" s="307"/>
      <c r="AN1025" s="307"/>
      <c r="AO1025" s="307"/>
      <c r="AP1025" s="307"/>
      <c r="AQ1025" s="307"/>
      <c r="AR1025" s="307"/>
      <c r="AS1025" s="307"/>
      <c r="AT1025" s="307"/>
      <c r="AU1025" s="307"/>
      <c r="AV1025" s="307"/>
      <c r="AW1025" s="307"/>
      <c r="AX1025" s="307"/>
      <c r="AY1025" s="307"/>
      <c r="AZ1025" s="307"/>
      <c r="BA1025" s="319"/>
      <c r="BB1025" s="362"/>
      <c r="BC1025"/>
      <c r="BD1025"/>
      <c r="BE1025"/>
      <c r="BF1025"/>
      <c r="BG1025"/>
      <c r="BH1025"/>
      <c r="BI1025"/>
      <c r="BJ1025"/>
      <c r="BK1025"/>
      <c r="BL1025"/>
      <c r="BM1025"/>
      <c r="BN1025"/>
      <c r="BO1025"/>
      <c r="BP1025"/>
      <c r="BQ1025"/>
      <c r="BR1025"/>
      <c r="BS1025"/>
      <c r="BT1025"/>
      <c r="BU1025"/>
      <c r="BV1025" s="319"/>
      <c r="BW1025" s="320"/>
      <c r="BX1025" s="320"/>
      <c r="BY1025" s="320"/>
      <c r="BZ1025" s="320"/>
      <c r="CA1025" s="320"/>
      <c r="CB1025" s="320"/>
      <c r="CC1025" s="320"/>
      <c r="CD1025" s="320"/>
      <c r="CE1025" s="320"/>
      <c r="CF1025" s="320"/>
      <c r="CG1025" s="320"/>
      <c r="CH1025" s="320"/>
      <c r="CI1025" s="320"/>
      <c r="CJ1025" s="320"/>
      <c r="CK1025" s="320"/>
      <c r="CL1025" s="320"/>
      <c r="CM1025" s="320"/>
      <c r="CN1025" s="320"/>
      <c r="CO1025" s="320"/>
      <c r="CP1025" s="320"/>
      <c r="CQ1025" s="320"/>
      <c r="CR1025" s="320"/>
      <c r="CS1025" s="320"/>
      <c r="CT1025" s="320"/>
      <c r="CU1025" s="320"/>
      <c r="CV1025" s="320"/>
      <c r="CW1025" s="320"/>
      <c r="CX1025" s="320"/>
      <c r="CY1025" s="320"/>
      <c r="CZ1025" s="320"/>
    </row>
    <row r="1026" s="314" customFormat="true" ht="15.95" customHeight="true" x14ac:dyDescent="0.2">
      <c r="A1026" s="845" t="s">
        <v>181</v>
      </c>
      <c r="B1026" s="845"/>
      <c r="C1026" s="410" t="s">
        <v>182</v>
      </c>
      <c r="W1026" s="307"/>
      <c r="X1026" s="307"/>
      <c r="Y1026" s="307"/>
      <c r="Z1026" s="307"/>
      <c r="AA1026" s="307"/>
      <c r="AB1026" s="307"/>
      <c r="AC1026" s="307"/>
      <c r="AD1026" s="307"/>
      <c r="AE1026" s="307"/>
      <c r="AF1026" s="307"/>
      <c r="AG1026" s="307"/>
      <c r="AH1026" s="307"/>
      <c r="AI1026" s="307"/>
      <c r="AJ1026" s="307"/>
      <c r="AK1026" s="307"/>
      <c r="AL1026" s="307"/>
      <c r="AM1026" s="307"/>
      <c r="AN1026" s="307"/>
      <c r="AO1026" s="307"/>
      <c r="AP1026" s="307"/>
      <c r="AQ1026" s="307"/>
      <c r="AR1026" s="307"/>
      <c r="AS1026" s="307"/>
      <c r="AT1026" s="307"/>
      <c r="AU1026" s="307"/>
      <c r="AV1026" s="307"/>
      <c r="AW1026" s="307"/>
      <c r="AX1026" s="307"/>
      <c r="AY1026" s="307"/>
      <c r="AZ1026" s="307"/>
      <c r="BA1026" s="319"/>
      <c r="BB1026" s="362"/>
      <c r="BC1026"/>
      <c r="BD1026"/>
      <c r="BE1026"/>
      <c r="BF1026"/>
      <c r="BG1026"/>
      <c r="BH1026"/>
      <c r="BI1026"/>
      <c r="BJ1026"/>
      <c r="BK1026"/>
      <c r="BL1026"/>
      <c r="BM1026"/>
      <c r="BN1026"/>
      <c r="BO1026"/>
      <c r="BP1026"/>
      <c r="BQ1026"/>
      <c r="BR1026"/>
      <c r="BS1026"/>
      <c r="BT1026"/>
      <c r="BU1026"/>
      <c r="BV1026" s="319"/>
      <c r="BW1026" s="320"/>
      <c r="BX1026" s="320"/>
      <c r="BY1026" s="320"/>
      <c r="BZ1026" s="320"/>
      <c r="CA1026" s="320"/>
      <c r="CB1026" s="320"/>
      <c r="CC1026" s="320"/>
      <c r="CD1026" s="320"/>
      <c r="CE1026" s="320"/>
      <c r="CF1026" s="320"/>
      <c r="CG1026" s="320"/>
      <c r="CH1026" s="320"/>
      <c r="CI1026" s="320"/>
      <c r="CJ1026" s="320"/>
      <c r="CK1026" s="320"/>
      <c r="CL1026" s="320"/>
      <c r="CM1026" s="320"/>
      <c r="CN1026" s="320"/>
      <c r="CO1026" s="320"/>
      <c r="CP1026" s="320"/>
      <c r="CQ1026" s="320"/>
      <c r="CR1026" s="320"/>
      <c r="CS1026" s="320"/>
      <c r="CT1026" s="320"/>
      <c r="CU1026" s="320"/>
      <c r="CV1026" s="320"/>
      <c r="CW1026" s="320"/>
      <c r="CX1026" s="320"/>
      <c r="CY1026" s="320"/>
      <c r="CZ1026" s="320"/>
    </row>
    <row r="1027" s="314" customFormat="true" ht="17.1" hidden="true" customHeight="true" x14ac:dyDescent="0.2">
      <c r="A1027" s="411" t="s">
        <v>183</v>
      </c>
      <c r="B1027" s="412" t="s">
        <v>184</v>
      </c>
      <c r="C1027" s="413">
        <v>8200</v>
      </c>
      <c r="W1027" s="307"/>
      <c r="X1027" s="307"/>
      <c r="Y1027" s="307"/>
      <c r="Z1027" s="307"/>
      <c r="AA1027" s="307"/>
      <c r="AB1027" s="307"/>
      <c r="AC1027" s="307"/>
      <c r="AD1027" s="307"/>
      <c r="AE1027" s="307"/>
      <c r="AF1027" s="307"/>
      <c r="AG1027" s="307"/>
      <c r="AH1027" s="307"/>
      <c r="AI1027" s="307"/>
      <c r="AJ1027" s="307"/>
      <c r="AK1027" s="307"/>
      <c r="AL1027" s="307"/>
      <c r="AM1027" s="307"/>
      <c r="AN1027" s="307"/>
      <c r="AO1027" s="307"/>
      <c r="AP1027" s="307"/>
      <c r="AQ1027" s="307"/>
      <c r="AR1027" s="307"/>
      <c r="AS1027" s="307"/>
      <c r="AT1027" s="307"/>
      <c r="AU1027" s="307"/>
      <c r="AV1027" s="307"/>
      <c r="AW1027" s="307"/>
      <c r="AX1027" s="307"/>
      <c r="AY1027" s="307"/>
      <c r="AZ1027" s="307"/>
      <c r="BA1027" s="319"/>
      <c r="BB1027" s="362"/>
      <c r="BC1027"/>
      <c r="BD1027"/>
      <c r="BE1027"/>
      <c r="BF1027"/>
      <c r="BG1027"/>
      <c r="BH1027"/>
      <c r="BI1027"/>
      <c r="BJ1027"/>
      <c r="BK1027"/>
      <c r="BL1027"/>
      <c r="BM1027"/>
      <c r="BN1027"/>
      <c r="BO1027"/>
      <c r="BP1027"/>
      <c r="BQ1027"/>
      <c r="BR1027"/>
      <c r="BS1027"/>
      <c r="BT1027"/>
      <c r="BU1027"/>
      <c r="BV1027" s="319"/>
      <c r="BW1027" s="320"/>
      <c r="BX1027" s="320"/>
      <c r="BY1027" s="320"/>
      <c r="BZ1027" s="320"/>
      <c r="CA1027" s="320"/>
      <c r="CB1027" s="320"/>
      <c r="CC1027" s="320"/>
      <c r="CD1027" s="320"/>
      <c r="CE1027" s="320"/>
      <c r="CF1027" s="320"/>
      <c r="CG1027" s="320"/>
      <c r="CH1027" s="320"/>
      <c r="CI1027" s="320"/>
      <c r="CJ1027" s="320"/>
      <c r="CK1027" s="320"/>
      <c r="CL1027" s="320"/>
      <c r="CM1027" s="320"/>
      <c r="CN1027" s="320"/>
      <c r="CO1027" s="320"/>
      <c r="CP1027" s="320"/>
      <c r="CQ1027" s="320"/>
      <c r="CR1027" s="320"/>
      <c r="CS1027" s="320"/>
      <c r="CT1027" s="320"/>
      <c r="CU1027" s="320"/>
      <c r="CV1027" s="320"/>
      <c r="CW1027" s="320"/>
      <c r="CX1027" s="320"/>
      <c r="CY1027" s="320"/>
      <c r="CZ1027" s="320"/>
    </row>
    <row r="1028" s="314" customFormat="true" ht="17.1" hidden="true" customHeight="true" x14ac:dyDescent="0.2">
      <c r="A1028" s="414" t="s">
        <v>185</v>
      </c>
      <c r="B1028" s="415" t="s">
        <v>184</v>
      </c>
      <c r="C1028" s="416">
        <v>8200</v>
      </c>
      <c r="W1028" s="307"/>
      <c r="X1028" s="307"/>
      <c r="Y1028" s="307"/>
      <c r="Z1028" s="307"/>
      <c r="AA1028" s="307"/>
      <c r="AB1028" s="307"/>
      <c r="AC1028" s="307"/>
      <c r="AD1028" s="307"/>
      <c r="AE1028" s="307"/>
      <c r="AF1028" s="307"/>
      <c r="AG1028" s="307"/>
      <c r="AH1028" s="307"/>
      <c r="AI1028" s="307"/>
      <c r="AJ1028" s="307"/>
      <c r="AK1028" s="307"/>
      <c r="AL1028" s="307"/>
      <c r="AM1028" s="307"/>
      <c r="AN1028" s="307"/>
      <c r="AO1028" s="307"/>
      <c r="AP1028" s="307"/>
      <c r="AQ1028" s="307"/>
      <c r="AR1028" s="307"/>
      <c r="AS1028" s="307"/>
      <c r="AT1028" s="307"/>
      <c r="AU1028" s="307"/>
      <c r="AV1028" s="307"/>
      <c r="AW1028" s="307"/>
      <c r="AX1028" s="307"/>
      <c r="AY1028" s="307"/>
      <c r="AZ1028" s="307"/>
      <c r="BA1028" s="319"/>
      <c r="BB1028" s="362"/>
      <c r="BC1028"/>
      <c r="BD1028"/>
      <c r="BE1028"/>
      <c r="BF1028"/>
      <c r="BG1028"/>
      <c r="BH1028"/>
      <c r="BI1028"/>
      <c r="BJ1028"/>
      <c r="BK1028"/>
      <c r="BL1028"/>
      <c r="BM1028"/>
      <c r="BN1028"/>
      <c r="BO1028"/>
      <c r="BP1028"/>
      <c r="BQ1028"/>
      <c r="BR1028"/>
      <c r="BS1028"/>
      <c r="BT1028"/>
      <c r="BU1028"/>
      <c r="BV1028" s="319"/>
      <c r="BW1028" s="320"/>
      <c r="BX1028" s="320"/>
      <c r="BY1028" s="320"/>
      <c r="BZ1028" s="320"/>
      <c r="CA1028" s="320"/>
      <c r="CB1028" s="320"/>
      <c r="CC1028" s="320"/>
      <c r="CD1028" s="320"/>
      <c r="CE1028" s="320"/>
      <c r="CF1028" s="320"/>
      <c r="CG1028" s="320"/>
      <c r="CH1028" s="320"/>
      <c r="CI1028" s="320"/>
      <c r="CJ1028" s="320"/>
      <c r="CK1028" s="320"/>
      <c r="CL1028" s="320"/>
      <c r="CM1028" s="320"/>
      <c r="CN1028" s="320"/>
      <c r="CO1028" s="320"/>
      <c r="CP1028" s="320"/>
      <c r="CQ1028" s="320"/>
      <c r="CR1028" s="320"/>
      <c r="CS1028" s="320"/>
      <c r="CT1028" s="320"/>
      <c r="CU1028" s="320"/>
      <c r="CV1028" s="320"/>
      <c r="CW1028" s="320"/>
      <c r="CX1028" s="320"/>
      <c r="CY1028" s="320"/>
      <c r="CZ1028" s="320"/>
    </row>
    <row r="1029" s="314" customFormat="true" ht="17.1" hidden="true" customHeight="true" x14ac:dyDescent="0.2">
      <c r="A1029" s="414" t="s">
        <v>186</v>
      </c>
      <c r="B1029" s="415" t="s">
        <v>184</v>
      </c>
      <c r="C1029" s="416">
        <v>8200</v>
      </c>
      <c r="W1029" s="307"/>
      <c r="X1029" s="307"/>
      <c r="Y1029" s="307"/>
      <c r="Z1029" s="307"/>
      <c r="AA1029" s="307"/>
      <c r="AB1029" s="307"/>
      <c r="AC1029" s="307"/>
      <c r="AD1029" s="307"/>
      <c r="AE1029" s="307"/>
      <c r="AF1029" s="307"/>
      <c r="AG1029" s="307"/>
      <c r="AH1029" s="307"/>
      <c r="AI1029" s="307"/>
      <c r="AJ1029" s="307"/>
      <c r="AK1029" s="307"/>
      <c r="AL1029" s="307"/>
      <c r="AM1029" s="307"/>
      <c r="AN1029" s="307"/>
      <c r="AO1029" s="307"/>
      <c r="AP1029" s="307"/>
      <c r="AQ1029" s="307"/>
      <c r="AR1029" s="307"/>
      <c r="AS1029" s="307"/>
      <c r="AT1029" s="307"/>
      <c r="AU1029" s="307"/>
      <c r="AV1029" s="307"/>
      <c r="AW1029" s="307"/>
      <c r="AX1029" s="307"/>
      <c r="AY1029" s="307"/>
      <c r="AZ1029" s="307"/>
      <c r="BA1029" s="319"/>
      <c r="BB1029" s="362"/>
      <c r="BC1029"/>
      <c r="BD1029"/>
      <c r="BE1029"/>
      <c r="BF1029"/>
      <c r="BG1029"/>
      <c r="BH1029"/>
      <c r="BI1029"/>
      <c r="BJ1029"/>
      <c r="BK1029"/>
      <c r="BL1029"/>
      <c r="BM1029"/>
      <c r="BN1029"/>
      <c r="BO1029"/>
      <c r="BP1029"/>
      <c r="BQ1029"/>
      <c r="BR1029"/>
      <c r="BS1029"/>
      <c r="BT1029"/>
      <c r="BU1029"/>
      <c r="BV1029" s="319"/>
      <c r="BW1029" s="320"/>
      <c r="BX1029" s="320"/>
      <c r="BY1029" s="320"/>
      <c r="BZ1029" s="320"/>
      <c r="CA1029" s="320"/>
      <c r="CB1029" s="320"/>
      <c r="CC1029" s="320"/>
      <c r="CD1029" s="320"/>
      <c r="CE1029" s="320"/>
      <c r="CF1029" s="320"/>
      <c r="CG1029" s="320"/>
      <c r="CH1029" s="320"/>
      <c r="CI1029" s="320"/>
      <c r="CJ1029" s="320"/>
      <c r="CK1029" s="320"/>
      <c r="CL1029" s="320"/>
      <c r="CM1029" s="320"/>
      <c r="CN1029" s="320"/>
      <c r="CO1029" s="320"/>
      <c r="CP1029" s="320"/>
      <c r="CQ1029" s="320"/>
      <c r="CR1029" s="320"/>
      <c r="CS1029" s="320"/>
      <c r="CT1029" s="320"/>
      <c r="CU1029" s="320"/>
      <c r="CV1029" s="320"/>
      <c r="CW1029" s="320"/>
      <c r="CX1029" s="320"/>
      <c r="CY1029" s="320"/>
      <c r="CZ1029" s="320"/>
    </row>
    <row r="1030" s="314" customFormat="true" ht="17.1" hidden="true" customHeight="true" x14ac:dyDescent="0.2">
      <c r="A1030" s="414" t="s">
        <v>187</v>
      </c>
      <c r="B1030" s="415" t="s">
        <v>184</v>
      </c>
      <c r="C1030" s="416">
        <v>8200</v>
      </c>
      <c r="W1030" s="307"/>
      <c r="X1030" s="307"/>
      <c r="Y1030" s="307"/>
      <c r="Z1030" s="307"/>
      <c r="AA1030" s="307"/>
      <c r="AB1030" s="307"/>
      <c r="AC1030" s="307"/>
      <c r="AD1030" s="307"/>
      <c r="AE1030" s="307"/>
      <c r="AF1030" s="307"/>
      <c r="AG1030" s="307"/>
      <c r="AH1030" s="307"/>
      <c r="AI1030" s="307"/>
      <c r="AJ1030" s="307"/>
      <c r="AK1030" s="307"/>
      <c r="AL1030" s="307"/>
      <c r="AM1030" s="307"/>
      <c r="AN1030" s="307"/>
      <c r="AO1030" s="307"/>
      <c r="AP1030" s="307"/>
      <c r="AQ1030" s="307"/>
      <c r="AR1030" s="307"/>
      <c r="AS1030" s="307"/>
      <c r="AT1030" s="307"/>
      <c r="AU1030" s="307"/>
      <c r="AV1030" s="307"/>
      <c r="AW1030" s="307"/>
      <c r="AX1030" s="307"/>
      <c r="AY1030" s="307"/>
      <c r="AZ1030" s="307"/>
      <c r="BA1030" s="319"/>
      <c r="BB1030" s="362"/>
      <c r="BC1030"/>
      <c r="BD1030"/>
      <c r="BE1030"/>
      <c r="BF1030"/>
      <c r="BG1030"/>
      <c r="BH1030"/>
      <c r="BI1030"/>
      <c r="BJ1030"/>
      <c r="BK1030"/>
      <c r="BL1030"/>
      <c r="BM1030"/>
      <c r="BN1030"/>
      <c r="BO1030"/>
      <c r="BP1030"/>
      <c r="BQ1030"/>
      <c r="BR1030"/>
      <c r="BS1030"/>
      <c r="BT1030"/>
      <c r="BU1030"/>
      <c r="BV1030" s="319"/>
      <c r="BW1030" s="320"/>
      <c r="BX1030" s="320"/>
      <c r="BY1030" s="320"/>
      <c r="BZ1030" s="320"/>
      <c r="CA1030" s="320"/>
      <c r="CB1030" s="320"/>
      <c r="CC1030" s="320"/>
      <c r="CD1030" s="320"/>
      <c r="CE1030" s="320"/>
      <c r="CF1030" s="320"/>
      <c r="CG1030" s="320"/>
      <c r="CH1030" s="320"/>
      <c r="CI1030" s="320"/>
      <c r="CJ1030" s="320"/>
      <c r="CK1030" s="320"/>
      <c r="CL1030" s="320"/>
      <c r="CM1030" s="320"/>
      <c r="CN1030" s="320"/>
      <c r="CO1030" s="320"/>
      <c r="CP1030" s="320"/>
      <c r="CQ1030" s="320"/>
      <c r="CR1030" s="320"/>
      <c r="CS1030" s="320"/>
      <c r="CT1030" s="320"/>
      <c r="CU1030" s="320"/>
      <c r="CV1030" s="320"/>
      <c r="CW1030" s="320"/>
      <c r="CX1030" s="320"/>
      <c r="CY1030" s="320"/>
      <c r="CZ1030" s="320"/>
    </row>
    <row r="1031" s="314" customFormat="true" ht="17.1" customHeight="true" x14ac:dyDescent="0.2">
      <c r="A1031" s="846" t="s">
        <v>188</v>
      </c>
      <c r="B1031" s="846"/>
      <c r="C1031" s="417">
        <v>8200</v>
      </c>
      <c r="W1031" s="307"/>
      <c r="X1031" s="307"/>
      <c r="Y1031" s="307"/>
      <c r="Z1031" s="307"/>
      <c r="AA1031" s="307"/>
      <c r="AB1031" s="307"/>
      <c r="AC1031" s="307"/>
      <c r="AD1031" s="307"/>
      <c r="AE1031" s="307"/>
      <c r="AF1031" s="307"/>
      <c r="AG1031" s="307"/>
      <c r="AH1031" s="307"/>
      <c r="AI1031" s="307"/>
      <c r="AJ1031" s="307"/>
      <c r="AK1031" s="307"/>
      <c r="AL1031" s="307"/>
      <c r="AM1031" s="307"/>
      <c r="AN1031" s="307"/>
      <c r="AO1031" s="307"/>
      <c r="AP1031" s="307"/>
      <c r="AQ1031" s="307"/>
      <c r="AR1031" s="307"/>
      <c r="AS1031" s="307"/>
      <c r="AT1031" s="307"/>
      <c r="AU1031" s="307"/>
      <c r="AV1031" s="307"/>
      <c r="AW1031" s="307"/>
      <c r="AX1031" s="307"/>
      <c r="AY1031" s="307"/>
      <c r="AZ1031" s="307"/>
      <c r="BA1031" s="319"/>
      <c r="BB1031" s="362"/>
      <c r="BC1031"/>
      <c r="BD1031"/>
      <c r="BE1031"/>
      <c r="BF1031"/>
      <c r="BG1031"/>
      <c r="BH1031"/>
      <c r="BI1031"/>
      <c r="BJ1031"/>
      <c r="BK1031"/>
      <c r="BL1031"/>
      <c r="BM1031"/>
      <c r="BN1031"/>
      <c r="BO1031"/>
      <c r="BP1031"/>
      <c r="BQ1031"/>
      <c r="BR1031"/>
      <c r="BS1031"/>
      <c r="BT1031"/>
      <c r="BU1031"/>
      <c r="BV1031" s="319"/>
      <c r="BW1031" s="320"/>
      <c r="BX1031" s="320"/>
      <c r="BY1031" s="320"/>
      <c r="BZ1031" s="320"/>
      <c r="CA1031" s="320"/>
      <c r="CB1031" s="320"/>
      <c r="CC1031" s="320"/>
      <c r="CD1031" s="320"/>
      <c r="CE1031" s="320"/>
      <c r="CF1031" s="320"/>
      <c r="CG1031" s="320"/>
      <c r="CH1031" s="320"/>
      <c r="CI1031" s="320"/>
      <c r="CJ1031" s="320"/>
      <c r="CK1031" s="320"/>
      <c r="CL1031" s="320"/>
      <c r="CM1031" s="320"/>
      <c r="CN1031" s="320"/>
      <c r="CO1031" s="320"/>
      <c r="CP1031" s="320"/>
      <c r="CQ1031" s="320"/>
      <c r="CR1031" s="320"/>
      <c r="CS1031" s="320"/>
      <c r="CT1031" s="320"/>
      <c r="CU1031" s="320"/>
      <c r="CV1031" s="320"/>
      <c r="CW1031" s="320"/>
      <c r="CX1031" s="320"/>
      <c r="CY1031" s="320"/>
      <c r="CZ1031" s="320"/>
    </row>
    <row r="1032" s="314" customFormat="true" ht="12.95" customHeight="true" x14ac:dyDescent="0.2">
      <c r="A1032" s="847" t="s">
        <v>189</v>
      </c>
      <c r="B1032" s="847"/>
      <c r="C1032" s="847"/>
      <c r="W1032" s="307"/>
      <c r="X1032" s="307"/>
      <c r="Y1032" s="307"/>
      <c r="Z1032" s="307"/>
      <c r="AA1032" s="307"/>
      <c r="AB1032" s="307"/>
      <c r="AC1032" s="307"/>
      <c r="AD1032" s="307"/>
      <c r="AE1032" s="307"/>
      <c r="AF1032" s="307"/>
      <c r="AG1032" s="307"/>
      <c r="AH1032" s="307"/>
      <c r="AI1032" s="307"/>
      <c r="AJ1032" s="307"/>
      <c r="AK1032" s="307"/>
      <c r="AL1032" s="307"/>
      <c r="AM1032" s="307"/>
      <c r="AN1032" s="307"/>
      <c r="AO1032" s="307"/>
      <c r="AP1032" s="307"/>
      <c r="AQ1032" s="307"/>
      <c r="AR1032" s="307"/>
      <c r="AS1032" s="307"/>
      <c r="AT1032" s="307"/>
      <c r="AU1032" s="307"/>
      <c r="AV1032" s="307"/>
      <c r="AW1032" s="307"/>
      <c r="AX1032" s="307"/>
      <c r="AY1032" s="307"/>
      <c r="AZ1032" s="307"/>
      <c r="BA1032" s="319"/>
      <c r="BB1032" s="362"/>
      <c r="BC1032"/>
      <c r="BD1032"/>
      <c r="BE1032"/>
      <c r="BF1032"/>
      <c r="BG1032"/>
      <c r="BH1032"/>
      <c r="BI1032"/>
      <c r="BJ1032"/>
      <c r="BK1032"/>
      <c r="BL1032"/>
      <c r="BM1032"/>
      <c r="BN1032"/>
      <c r="BO1032"/>
      <c r="BP1032"/>
      <c r="BQ1032"/>
      <c r="BR1032"/>
      <c r="BS1032"/>
      <c r="BT1032"/>
      <c r="BU1032"/>
      <c r="BV1032" s="319"/>
      <c r="BW1032" s="320"/>
      <c r="BX1032" s="320"/>
      <c r="BY1032" s="320"/>
      <c r="BZ1032" s="320"/>
      <c r="CA1032" s="320"/>
      <c r="CB1032" s="320"/>
      <c r="CC1032" s="320"/>
      <c r="CD1032" s="320"/>
      <c r="CE1032" s="320"/>
      <c r="CF1032" s="320"/>
      <c r="CG1032" s="320"/>
      <c r="CH1032" s="320"/>
      <c r="CI1032" s="320"/>
      <c r="CJ1032" s="320"/>
      <c r="CK1032" s="320"/>
      <c r="CL1032" s="320"/>
      <c r="CM1032" s="320"/>
      <c r="CN1032" s="320"/>
      <c r="CO1032" s="320"/>
      <c r="CP1032" s="320"/>
      <c r="CQ1032" s="320"/>
      <c r="CR1032" s="320"/>
      <c r="CS1032" s="320"/>
      <c r="CT1032" s="320"/>
      <c r="CU1032" s="320"/>
      <c r="CV1032" s="320"/>
      <c r="CW1032" s="320"/>
      <c r="CX1032" s="320"/>
      <c r="CY1032" s="320"/>
      <c r="CZ1032" s="320"/>
    </row>
    <row r="1033" s="314" customFormat="true" ht="15" customHeight="true" x14ac:dyDescent="0.2">
      <c r="A1033" s="418"/>
      <c r="B1033" s="419"/>
      <c r="C1033" s="420"/>
      <c r="W1033" s="307"/>
      <c r="X1033" s="307"/>
      <c r="Y1033" s="307"/>
      <c r="Z1033" s="307"/>
      <c r="AA1033" s="307"/>
      <c r="AB1033" s="307"/>
      <c r="AC1033" s="307"/>
      <c r="AD1033" s="307"/>
      <c r="AE1033" s="307"/>
      <c r="AF1033" s="307"/>
      <c r="AG1033" s="307"/>
      <c r="AH1033" s="307"/>
      <c r="AI1033" s="307"/>
      <c r="AJ1033" s="307"/>
      <c r="AK1033" s="307"/>
      <c r="AL1033" s="307"/>
      <c r="AM1033" s="307"/>
      <c r="AN1033" s="307"/>
      <c r="AO1033" s="307"/>
      <c r="AP1033" s="307"/>
      <c r="AQ1033" s="307"/>
      <c r="AR1033" s="307"/>
      <c r="AS1033" s="307"/>
      <c r="AT1033" s="307"/>
      <c r="AU1033" s="307"/>
      <c r="AV1033" s="307"/>
      <c r="AW1033" s="307"/>
      <c r="AX1033" s="307"/>
      <c r="AY1033" s="307"/>
      <c r="AZ1033" s="307"/>
      <c r="BA1033" s="423"/>
      <c r="BB1033" s="289"/>
      <c r="BC1033" s="423"/>
      <c r="BD1033" s="423"/>
      <c r="BE1033" s="423"/>
      <c r="BF1033" s="423"/>
      <c r="BG1033" s="423"/>
      <c r="BH1033" s="423"/>
      <c r="BI1033" s="423"/>
      <c r="BJ1033" s="423"/>
      <c r="BK1033" s="423"/>
      <c r="BL1033" s="423"/>
      <c r="BM1033" s="423"/>
      <c r="BN1033" s="423"/>
      <c r="BO1033" s="423"/>
      <c r="BP1033" s="423"/>
      <c r="BQ1033" s="423"/>
      <c r="BR1033" s="423"/>
      <c r="BS1033" s="423"/>
      <c r="BT1033" s="423"/>
      <c r="BU1033" s="423"/>
      <c r="BV1033" s="423"/>
      <c r="BW1033" s="307"/>
      <c r="BX1033" s="307"/>
      <c r="BY1033" s="307"/>
      <c r="BZ1033" s="307"/>
      <c r="CA1033" s="307"/>
      <c r="CB1033" s="307"/>
      <c r="CC1033" s="307"/>
      <c r="CD1033" s="307"/>
      <c r="CE1033" s="307"/>
      <c r="CF1033" s="307"/>
      <c r="CG1033" s="307"/>
      <c r="CH1033" s="307"/>
      <c r="CI1033" s="307"/>
      <c r="CJ1033" s="307"/>
      <c r="CK1033" s="307"/>
      <c r="CL1033" s="307"/>
      <c r="CM1033" s="307"/>
      <c r="CN1033" s="307"/>
      <c r="CO1033" s="307"/>
      <c r="CP1033" s="307"/>
      <c r="CQ1033" s="307"/>
      <c r="CR1033" s="307"/>
      <c r="CS1033" s="307"/>
      <c r="CT1033" s="307"/>
      <c r="CU1033" s="307"/>
      <c r="CV1033" s="307"/>
      <c r="CW1033" s="307"/>
      <c r="CX1033" s="307"/>
      <c r="CY1033" s="307"/>
      <c r="CZ1033" s="307"/>
    </row>
    <row r="1034" s="314" customFormat="true" ht="15" customHeight="true" x14ac:dyDescent="0.2">
      <c r="A1034" s="847" t="s">
        <v>189</v>
      </c>
      <c r="B1034" s="847"/>
      <c r="C1034" s="847"/>
      <c r="W1034" s="307"/>
      <c r="X1034" s="307"/>
      <c r="Y1034" s="307"/>
      <c r="Z1034" s="307"/>
      <c r="AA1034" s="307"/>
      <c r="AB1034" s="307"/>
      <c r="AC1034" s="307"/>
      <c r="AD1034" s="307"/>
      <c r="AE1034" s="307"/>
      <c r="AF1034" s="307"/>
      <c r="AG1034" s="307"/>
      <c r="AH1034" s="307"/>
      <c r="AI1034" s="307"/>
      <c r="AJ1034" s="307"/>
      <c r="AK1034" s="307"/>
      <c r="AL1034" s="307"/>
      <c r="AM1034" s="307"/>
      <c r="AN1034" s="307"/>
      <c r="AO1034" s="307"/>
      <c r="AP1034" s="307"/>
      <c r="AQ1034" s="307"/>
      <c r="AR1034" s="307"/>
      <c r="AS1034" s="307"/>
      <c r="AT1034" s="307"/>
      <c r="AU1034" s="307"/>
      <c r="AV1034" s="307"/>
      <c r="AW1034" s="307"/>
      <c r="AX1034" s="307"/>
      <c r="AY1034" s="307"/>
      <c r="AZ1034" s="307"/>
      <c r="BA1034" s="319"/>
      <c r="BB1034" s="362"/>
      <c r="BC1034"/>
      <c r="BD1034"/>
      <c r="BE1034"/>
      <c r="BF1034"/>
      <c r="BG1034"/>
      <c r="BH1034"/>
      <c r="BI1034"/>
      <c r="BJ1034"/>
      <c r="BK1034"/>
      <c r="BL1034"/>
      <c r="BM1034"/>
      <c r="BN1034"/>
      <c r="BO1034"/>
      <c r="BP1034"/>
      <c r="BQ1034"/>
      <c r="BR1034"/>
      <c r="BS1034"/>
      <c r="BT1034"/>
      <c r="BU1034"/>
      <c r="BV1034" s="319"/>
      <c r="BW1034" s="320"/>
      <c r="BX1034" s="320"/>
      <c r="BY1034" s="320"/>
      <c r="BZ1034" s="320"/>
      <c r="CA1034" s="320"/>
      <c r="CB1034" s="320"/>
      <c r="CC1034" s="320"/>
      <c r="CD1034" s="320"/>
      <c r="CE1034" s="320"/>
      <c r="CF1034" s="320"/>
      <c r="CG1034" s="320"/>
      <c r="CH1034" s="320"/>
      <c r="CI1034" s="320"/>
      <c r="CJ1034" s="320"/>
      <c r="CK1034" s="320"/>
      <c r="CL1034" s="320"/>
      <c r="CM1034" s="320"/>
      <c r="CN1034" s="320"/>
      <c r="CO1034" s="320"/>
      <c r="CP1034" s="320"/>
      <c r="CQ1034" s="320"/>
      <c r="CR1034" s="320"/>
      <c r="CS1034" s="320"/>
      <c r="CT1034" s="320"/>
      <c r="CU1034" s="320"/>
      <c r="CV1034" s="320"/>
      <c r="CW1034" s="320"/>
      <c r="CX1034" s="320"/>
      <c r="CY1034" s="320"/>
      <c r="CZ1034" s="320"/>
    </row>
    <row r="1035" s="314" customFormat="true" ht="15" customHeight="true" x14ac:dyDescent="0.2">
      <c r="B1035" s="403"/>
      <c r="W1035" s="307"/>
      <c r="X1035" s="307"/>
      <c r="Y1035" s="307"/>
      <c r="Z1035" s="307"/>
      <c r="AA1035" s="307"/>
      <c r="AB1035" s="307"/>
      <c r="AC1035" s="307"/>
      <c r="AD1035" s="307"/>
      <c r="AE1035" s="307"/>
      <c r="AF1035" s="307"/>
      <c r="AG1035" s="307"/>
      <c r="AH1035" s="307"/>
      <c r="AI1035" s="307"/>
      <c r="AJ1035" s="307"/>
      <c r="AK1035" s="307"/>
      <c r="AL1035" s="307"/>
      <c r="AM1035" s="307"/>
      <c r="AN1035" s="307"/>
      <c r="AO1035" s="307"/>
      <c r="AP1035" s="307"/>
      <c r="AQ1035" s="307"/>
      <c r="AR1035" s="307"/>
      <c r="AS1035" s="307"/>
      <c r="AT1035" s="307"/>
      <c r="AU1035" s="307"/>
      <c r="AV1035" s="307"/>
      <c r="AW1035" s="307"/>
      <c r="AX1035" s="307"/>
      <c r="AY1035" s="307"/>
      <c r="AZ1035" s="307"/>
      <c r="BA1035" s="402"/>
      <c r="BB1035" s="331"/>
      <c r="BC1035" s="402"/>
      <c r="BD1035" s="402"/>
      <c r="BE1035" s="402"/>
      <c r="BF1035" s="402"/>
      <c r="BG1035" s="402"/>
      <c r="BH1035" s="402"/>
      <c r="BI1035" s="402"/>
      <c r="BJ1035" s="402"/>
      <c r="BK1035" s="402"/>
      <c r="BL1035" s="402"/>
      <c r="BM1035" s="402"/>
      <c r="BN1035" s="402"/>
      <c r="BO1035" s="402"/>
      <c r="BP1035" s="402"/>
      <c r="BQ1035" s="402"/>
      <c r="BR1035" s="402"/>
      <c r="BS1035" s="402"/>
      <c r="BT1035" s="402"/>
      <c r="BU1035" s="402"/>
      <c r="BV1035" s="402"/>
      <c r="BW1035" s="307"/>
      <c r="BX1035" s="307"/>
      <c r="BY1035" s="307"/>
      <c r="BZ1035" s="307"/>
      <c r="CA1035" s="307"/>
      <c r="CB1035" s="307"/>
      <c r="CC1035" s="307"/>
      <c r="CD1035" s="307"/>
      <c r="CE1035" s="307"/>
      <c r="CF1035" s="307"/>
      <c r="CG1035" s="307"/>
      <c r="CH1035" s="307"/>
      <c r="CI1035" s="307"/>
      <c r="CJ1035" s="307"/>
      <c r="CK1035" s="307"/>
      <c r="CL1035" s="307"/>
      <c r="CM1035" s="307"/>
      <c r="CN1035" s="307"/>
      <c r="CO1035" s="307"/>
      <c r="CP1035" s="307"/>
      <c r="CQ1035" s="307"/>
      <c r="CR1035" s="307"/>
      <c r="CS1035" s="307"/>
      <c r="CT1035" s="307"/>
      <c r="CU1035" s="307"/>
      <c r="CV1035" s="307"/>
      <c r="CW1035" s="307"/>
      <c r="CX1035" s="307"/>
      <c r="CY1035" s="307"/>
      <c r="CZ1035" s="307"/>
    </row>
    <row r="1036" ht="15" customHeight="true" x14ac:dyDescent="0.25">
      <c r="A1036" s="363" t="s">
        <v>120</v>
      </c>
      <c r="B1036" s="271" t="s">
        <v>121</v>
      </c>
    </row>
    <row r="1037" ht="15" customHeight="true" x14ac:dyDescent="0.2">
      <c r="A1037" s="364" t="str">
        <f>R15</f>
        <v>Centre</v>
      </c>
      <c r="B1037" s="364">
        <f>BR122+BR123</f>
        <v>8941.3026569999965</v>
      </c>
    </row>
    <row r="1038" ht="15" customHeight="true" x14ac:dyDescent="0.2">
      <c r="A1038" s="364" t="str">
        <f>S15</f>
        <v>Est</v>
      </c>
      <c r="B1038" s="364">
        <f>BS122+BS123</f>
        <v>2866.8275710000003</v>
      </c>
    </row>
    <row r="1039" ht="15" customHeight="true" x14ac:dyDescent="0.2">
      <c r="A1039" s="364" t="str">
        <f>T15</f>
        <v>Nord</v>
      </c>
      <c r="B1039" s="364">
        <f>BT122+BT123</f>
        <v>13374.269451999986</v>
      </c>
    </row>
    <row r="1040" ht="15" customHeight="true" x14ac:dyDescent="0.2">
      <c r="A1040" s="364" t="str">
        <f>U15</f>
        <v>Ouest</v>
      </c>
      <c r="B1040" s="364">
        <f>BU122+BU123</f>
        <v>8891.1678229999852</v>
      </c>
    </row>
    <row r="1041" ht="15" customHeight="true" x14ac:dyDescent="0.2">
      <c r="A1041" s="364" t="str">
        <f>V15</f>
        <v>Sud</v>
      </c>
      <c r="B1041" s="364">
        <f>BV122+BV123</f>
        <v>6559.4733030000052</v>
      </c>
    </row>
    <row r="1042" ht="15" customHeight="true" x14ac:dyDescent="0.2">
      <c r="A1042" s="364">
        <f>W15</f>
        <v>0</v>
      </c>
      <c r="B1042" s="364">
        <f>BW122+BW123</f>
        <v>0</v>
      </c>
    </row>
    <row r="1043" ht="15" customHeight="true" x14ac:dyDescent="0.2">
      <c r="A1043" s="364">
        <f>X15</f>
        <v>0</v>
      </c>
      <c r="B1043" s="364">
        <f>BX122+XR123</f>
        <v>0</v>
      </c>
    </row>
    <row r="1044" ht="15" customHeight="true" x14ac:dyDescent="0.2">
      <c r="A1044" s="364">
        <f>Y15</f>
        <v>0</v>
      </c>
      <c r="B1044" s="364">
        <f>BY122+BY123</f>
        <v>0</v>
      </c>
    </row>
    <row r="1045" ht="15" customHeight="true" x14ac:dyDescent="0.2">
      <c r="A1045" s="364">
        <f>Z15</f>
        <v>0</v>
      </c>
      <c r="B1045" s="364">
        <f>BZ122+BZ123</f>
        <v>0</v>
      </c>
    </row>
    <row r="1046" ht="15" customHeight="true" x14ac:dyDescent="0.2">
      <c r="A1046" s="331">
        <f>AA15</f>
        <v>0</v>
      </c>
      <c r="B1046" s="364">
        <f>CA122+CA123</f>
        <v>0</v>
      </c>
    </row>
    <row r="1047" ht="15" customHeight="true" x14ac:dyDescent="0.2">
      <c r="A1047" s="331">
        <f>AB15</f>
        <v>0</v>
      </c>
      <c r="B1047" s="364">
        <f>CB122+CB123</f>
        <v>0</v>
      </c>
    </row>
    <row r="1048" ht="15" customHeight="true" x14ac:dyDescent="0.2">
      <c r="A1048" s="331">
        <f>AC15</f>
        <v>0</v>
      </c>
      <c r="B1048" s="364">
        <f>CC122+CC123</f>
        <v>0</v>
      </c>
    </row>
    <row r="1049" ht="15" customHeight="true" x14ac:dyDescent="0.2">
      <c r="A1049" s="331">
        <f>AD15</f>
        <v>0</v>
      </c>
      <c r="B1049" s="364">
        <f>CD122+CD123</f>
        <v>0</v>
      </c>
    </row>
    <row r="1050" ht="15" customHeight="true" x14ac:dyDescent="0.2">
      <c r="A1050" s="331">
        <f>AE15</f>
        <v>0</v>
      </c>
      <c r="B1050" s="364">
        <f>CE122+CE123</f>
        <v>0</v>
      </c>
    </row>
    <row r="1051" ht="15" customHeight="true" x14ac:dyDescent="0.2">
      <c r="A1051" s="331">
        <f>AF15</f>
        <v>0</v>
      </c>
      <c r="B1051" s="364">
        <f>CF122+CF123</f>
        <v>0</v>
      </c>
    </row>
    <row r="1052" ht="15" customHeight="true" x14ac:dyDescent="0.2">
      <c r="A1052" s="331">
        <f>AG15</f>
        <v>0</v>
      </c>
      <c r="B1052" s="364">
        <f>CG122+CG123</f>
        <v>0</v>
      </c>
    </row>
    <row r="1053" ht="15" customHeight="true" x14ac:dyDescent="0.2">
      <c r="A1053" s="331">
        <f>AH15</f>
        <v>0</v>
      </c>
      <c r="B1053" s="364">
        <f>CH122+CH123</f>
        <v>0</v>
      </c>
    </row>
    <row r="1054" ht="15" customHeight="true" x14ac:dyDescent="0.2">
      <c r="A1054" s="331">
        <f>AI15</f>
        <v>0</v>
      </c>
      <c r="B1054" s="364">
        <f>CI122+CI123</f>
        <v>0</v>
      </c>
    </row>
    <row r="1055" ht="15" customHeight="true" x14ac:dyDescent="0.2">
      <c r="A1055" s="331">
        <f>AJ15</f>
        <v>0</v>
      </c>
      <c r="B1055" s="364">
        <f>CJ122+CJ123</f>
        <v>0</v>
      </c>
    </row>
    <row r="1056" ht="15" customHeight="true" x14ac:dyDescent="0.2">
      <c r="A1056" s="331">
        <f>AK15</f>
        <v>0</v>
      </c>
      <c r="B1056" s="364">
        <f>CK122+CK123</f>
        <v>0</v>
      </c>
    </row>
    <row r="1057" ht="15" customHeight="true" x14ac:dyDescent="0.2">
      <c r="A1057" s="331">
        <f>AL15</f>
        <v>0</v>
      </c>
      <c r="B1057" s="364">
        <f>CL122+CL123</f>
        <v>0</v>
      </c>
    </row>
    <row r="1058" ht="15" customHeight="true" x14ac:dyDescent="0.2">
      <c r="A1058" s="331">
        <f>AM15</f>
        <v>0</v>
      </c>
      <c r="B1058" s="364">
        <f>CM122+CM123</f>
        <v>0</v>
      </c>
    </row>
    <row r="1059" ht="15" customHeight="true" x14ac:dyDescent="0.2">
      <c r="A1059" s="331">
        <f>AN15</f>
        <v>0</v>
      </c>
      <c r="B1059" s="364">
        <f>CN122+CN123</f>
        <v>0</v>
      </c>
    </row>
    <row r="1060" ht="15" customHeight="true" x14ac:dyDescent="0.2">
      <c r="A1060" s="331">
        <f>AO15</f>
        <v>0</v>
      </c>
      <c r="B1060" s="364">
        <f>CO122+CO123</f>
        <v>0</v>
      </c>
    </row>
    <row r="1061" ht="15" customHeight="true" x14ac:dyDescent="0.2">
      <c r="A1061" s="331">
        <f>AP15</f>
        <v>0</v>
      </c>
      <c r="B1061" s="364">
        <f>CP122+CP123</f>
        <v>0</v>
      </c>
    </row>
    <row r="1062" ht="15" customHeight="true" x14ac:dyDescent="0.2">
      <c r="A1062" s="331">
        <f>AQ15</f>
        <v>0</v>
      </c>
      <c r="B1062" s="364">
        <f>CQ122+CQ123</f>
        <v>0</v>
      </c>
    </row>
    <row r="1063" ht="15" customHeight="true" x14ac:dyDescent="0.2">
      <c r="A1063" s="331">
        <f>AR15</f>
        <v>0</v>
      </c>
      <c r="B1063" s="364">
        <f>CR122+CR123</f>
        <v>0</v>
      </c>
    </row>
    <row r="1064" ht="15" customHeight="true" x14ac:dyDescent="0.2">
      <c r="A1064" s="331">
        <f>AS15</f>
        <v>0</v>
      </c>
      <c r="B1064" s="364">
        <f>CS122+CS123</f>
        <v>0</v>
      </c>
    </row>
    <row r="1065" ht="15" customHeight="true" x14ac:dyDescent="0.2">
      <c r="A1065" s="331">
        <f>AT15</f>
        <v>0</v>
      </c>
      <c r="B1065" s="364">
        <f>CT122+CT123</f>
        <v>0</v>
      </c>
    </row>
    <row r="1066" ht="15" customHeight="true" x14ac:dyDescent="0.2">
      <c r="A1066" s="331">
        <f>AU15</f>
        <v>0</v>
      </c>
      <c r="B1066" s="364">
        <f>CU122+CU123</f>
        <v>0</v>
      </c>
    </row>
    <row r="1067" ht="15" customHeight="true" x14ac:dyDescent="0.2">
      <c r="A1067" s="331">
        <f>AV15</f>
        <v>0</v>
      </c>
      <c r="B1067" s="364">
        <f>CV122+CV123</f>
        <v>0</v>
      </c>
    </row>
    <row r="1068" ht="15" customHeight="true" x14ac:dyDescent="0.2">
      <c r="A1068" s="331">
        <f>AW15</f>
        <v>0</v>
      </c>
      <c r="B1068" s="364">
        <f>CW122+CW123</f>
        <v>0</v>
      </c>
    </row>
    <row r="1069" ht="15" customHeight="true" x14ac:dyDescent="0.2">
      <c r="A1069" s="331">
        <f>AX15</f>
        <v>0</v>
      </c>
      <c r="B1069" s="364">
        <f>CX122+CX123</f>
        <v>0</v>
      </c>
    </row>
    <row r="1070" ht="15" customHeight="true" x14ac:dyDescent="0.2">
      <c r="A1070" s="331">
        <f>AY15</f>
        <v>0</v>
      </c>
      <c r="B1070" s="364">
        <f>CY122+CY123</f>
        <v>0</v>
      </c>
    </row>
    <row r="1071" ht="15" customHeight="true" x14ac:dyDescent="0.2">
      <c r="A1071" s="331"/>
      <c r="B1071" s="364"/>
    </row>
    <row r="1072" ht="15" customHeight="true" x14ac:dyDescent="0.2">
      <c r="A1072" s="364">
        <f>34-COUNTIF(A1037:A1071,"0")</f>
        <v>5</v>
      </c>
      <c r="B1072" s="331" t="s">
        <v>136</v>
      </c>
    </row>
    <row r="1100" s="307" customFormat="true" ht="17.1" customHeight="true" x14ac:dyDescent="0.2">
      <c r="A1100" s="695"/>
      <c r="B1100" s="679"/>
      <c r="BA1100" s="402"/>
      <c r="BB1100" s="331"/>
      <c r="BC1100" s="402"/>
      <c r="BD1100" s="402"/>
      <c r="BE1100" s="402"/>
      <c r="BF1100" s="402"/>
      <c r="BG1100" s="402"/>
      <c r="BH1100" s="402"/>
      <c r="BI1100" s="402"/>
      <c r="BJ1100" s="402"/>
      <c r="BK1100" s="402"/>
      <c r="BL1100" s="402"/>
      <c r="BM1100" s="402"/>
      <c r="BN1100" s="402"/>
      <c r="BO1100" s="402"/>
      <c r="BP1100" s="402"/>
      <c r="BQ1100" s="402"/>
      <c r="BR1100" s="402"/>
      <c r="BS1100" s="402"/>
      <c r="BT1100" s="402"/>
      <c r="BU1100" s="402"/>
      <c r="BV1100" s="402"/>
    </row>
    <row r="1101" s="307" customFormat="true" ht="17.1" customHeight="true" x14ac:dyDescent="0.2">
      <c r="A1101" s="696"/>
      <c r="B1101" s="680"/>
      <c r="BA1101" s="402"/>
      <c r="BB1101" s="331"/>
      <c r="BC1101" s="402"/>
      <c r="BD1101" s="402"/>
      <c r="BE1101" s="402"/>
      <c r="BF1101" s="402"/>
      <c r="BG1101" s="402"/>
      <c r="BH1101" s="402"/>
      <c r="BI1101" s="402"/>
      <c r="BJ1101" s="402"/>
      <c r="BK1101" s="402"/>
      <c r="BL1101" s="402"/>
      <c r="BM1101" s="402"/>
      <c r="BN1101" s="402"/>
      <c r="BO1101" s="402"/>
      <c r="BP1101" s="402"/>
      <c r="BQ1101" s="402"/>
      <c r="BR1101" s="402"/>
      <c r="BS1101" s="402"/>
      <c r="BT1101" s="402"/>
      <c r="BU1101" s="402"/>
      <c r="BV1101" s="402"/>
    </row>
    <row r="1102" s="307" customFormat="true" ht="15" customHeight="true" x14ac:dyDescent="0.2">
      <c r="BA1102" s="402"/>
      <c r="BB1102" s="331"/>
      <c r="BC1102" s="402"/>
      <c r="BD1102" s="402"/>
      <c r="BE1102" s="402"/>
      <c r="BF1102" s="402"/>
      <c r="BG1102" s="402"/>
      <c r="BH1102" s="402"/>
      <c r="BI1102" s="402"/>
      <c r="BJ1102" s="402"/>
      <c r="BK1102" s="402"/>
      <c r="BL1102" s="402"/>
      <c r="BM1102" s="402"/>
      <c r="BN1102" s="402"/>
      <c r="BO1102" s="402"/>
      <c r="BP1102" s="402"/>
      <c r="BQ1102" s="402"/>
      <c r="BR1102" s="402"/>
      <c r="BS1102" s="402"/>
      <c r="BT1102" s="402"/>
      <c r="BU1102" s="402"/>
      <c r="BV1102" s="402"/>
    </row>
    <row r="1103" s="307" customFormat="true" ht="15" customHeight="true" x14ac:dyDescent="0.2">
      <c r="BA1103" s="402"/>
      <c r="BB1103" s="331"/>
      <c r="BC1103" s="402"/>
      <c r="BD1103" s="402"/>
      <c r="BE1103" s="402"/>
      <c r="BF1103" s="402"/>
      <c r="BG1103" s="402"/>
      <c r="BH1103" s="402"/>
      <c r="BI1103" s="402"/>
      <c r="BJ1103" s="402"/>
      <c r="BK1103" s="402"/>
      <c r="BL1103" s="402"/>
      <c r="BM1103" s="402"/>
      <c r="BN1103" s="402"/>
      <c r="BO1103" s="402"/>
      <c r="BP1103" s="402"/>
      <c r="BQ1103" s="402"/>
      <c r="BR1103" s="402"/>
      <c r="BS1103" s="402"/>
      <c r="BT1103" s="402"/>
      <c r="BU1103" s="402"/>
      <c r="BV1103" s="402"/>
    </row>
    <row r="1104" s="307" customFormat="true" ht="15" customHeight="true" x14ac:dyDescent="0.2">
      <c r="BA1104" s="402"/>
      <c r="BB1104" s="331"/>
      <c r="BC1104" s="402"/>
      <c r="BD1104" s="402"/>
      <c r="BE1104" s="402"/>
      <c r="BF1104" s="402"/>
      <c r="BG1104" s="402"/>
      <c r="BH1104" s="402"/>
      <c r="BI1104" s="402"/>
      <c r="BJ1104" s="402"/>
      <c r="BK1104" s="402"/>
      <c r="BL1104" s="402"/>
      <c r="BM1104" s="402"/>
      <c r="BN1104" s="402"/>
      <c r="BO1104" s="402"/>
      <c r="BP1104" s="402"/>
      <c r="BQ1104" s="402"/>
      <c r="BR1104" s="402"/>
      <c r="BS1104" s="402"/>
      <c r="BT1104" s="402"/>
      <c r="BU1104" s="402"/>
      <c r="BV1104" s="402"/>
    </row>
    <row r="1105" s="307" customFormat="true" ht="15" customHeight="true" x14ac:dyDescent="0.2">
      <c r="BA1105" s="402"/>
      <c r="BB1105" s="331"/>
      <c r="BC1105" s="402"/>
      <c r="BD1105" s="402"/>
      <c r="BE1105" s="402"/>
      <c r="BF1105" s="402"/>
      <c r="BG1105" s="402"/>
      <c r="BH1105" s="402"/>
      <c r="BI1105" s="402"/>
      <c r="BJ1105" s="402"/>
      <c r="BK1105" s="402"/>
      <c r="BL1105" s="402"/>
      <c r="BM1105" s="402"/>
      <c r="BN1105" s="402"/>
      <c r="BO1105" s="402"/>
      <c r="BP1105" s="402"/>
      <c r="BQ1105" s="402"/>
      <c r="BR1105" s="402"/>
      <c r="BS1105" s="402"/>
      <c r="BT1105" s="402"/>
      <c r="BU1105" s="402"/>
      <c r="BV1105" s="402"/>
    </row>
    <row r="1106" s="307" customFormat="true" ht="15" customHeight="true" x14ac:dyDescent="0.2">
      <c r="BA1106" s="402"/>
      <c r="BB1106" s="331"/>
      <c r="BC1106" s="402"/>
      <c r="BD1106" s="402"/>
      <c r="BE1106" s="402"/>
      <c r="BF1106" s="402"/>
      <c r="BG1106" s="402"/>
      <c r="BH1106" s="402"/>
      <c r="BI1106" s="402"/>
      <c r="BJ1106" s="402"/>
      <c r="BK1106" s="402"/>
      <c r="BL1106" s="402"/>
      <c r="BM1106" s="402"/>
      <c r="BN1106" s="402"/>
      <c r="BO1106" s="402"/>
      <c r="BP1106" s="402"/>
      <c r="BQ1106" s="402"/>
      <c r="BR1106" s="402"/>
      <c r="BS1106" s="402"/>
      <c r="BT1106" s="402"/>
      <c r="BU1106" s="402"/>
      <c r="BV1106" s="402"/>
    </row>
    <row r="1107" s="307" customFormat="true" ht="15" customHeight="true" x14ac:dyDescent="0.2">
      <c r="BA1107" s="402"/>
      <c r="BB1107" s="331"/>
      <c r="BC1107" s="402"/>
      <c r="BD1107" s="402"/>
      <c r="BE1107" s="402"/>
      <c r="BF1107" s="402"/>
      <c r="BG1107" s="402"/>
      <c r="BH1107" s="402"/>
      <c r="BI1107" s="402"/>
      <c r="BJ1107" s="402"/>
      <c r="BK1107" s="402"/>
      <c r="BL1107" s="402"/>
      <c r="BM1107" s="402"/>
      <c r="BN1107" s="402"/>
      <c r="BO1107" s="402"/>
      <c r="BP1107" s="402"/>
      <c r="BQ1107" s="402"/>
      <c r="BR1107" s="402"/>
      <c r="BS1107" s="402"/>
      <c r="BT1107" s="402"/>
      <c r="BU1107" s="402"/>
      <c r="BV1107" s="402"/>
    </row>
    <row r="1108" s="307" customFormat="true" ht="15" customHeight="true" x14ac:dyDescent="0.2">
      <c r="BA1108" s="402"/>
      <c r="BB1108" s="331"/>
      <c r="BC1108" s="402"/>
      <c r="BD1108" s="402"/>
      <c r="BE1108" s="402"/>
      <c r="BF1108" s="402"/>
      <c r="BG1108" s="402"/>
      <c r="BH1108" s="402"/>
      <c r="BI1108" s="402"/>
      <c r="BJ1108" s="402"/>
      <c r="BK1108" s="402"/>
      <c r="BL1108" s="402"/>
      <c r="BM1108" s="402"/>
      <c r="BN1108" s="402"/>
      <c r="BO1108" s="402"/>
      <c r="BP1108" s="402"/>
      <c r="BQ1108" s="402"/>
      <c r="BR1108" s="402"/>
      <c r="BS1108" s="402"/>
      <c r="BT1108" s="402"/>
      <c r="BU1108" s="402"/>
      <c r="BV1108" s="402"/>
    </row>
    <row r="1109" s="307" customFormat="true" ht="15" customHeight="true" x14ac:dyDescent="0.2">
      <c r="BA1109" s="402"/>
      <c r="BB1109" s="331"/>
      <c r="BC1109" s="402"/>
      <c r="BD1109" s="402"/>
      <c r="BE1109" s="402"/>
      <c r="BF1109" s="402"/>
      <c r="BG1109" s="402"/>
      <c r="BH1109" s="402"/>
      <c r="BI1109" s="402"/>
      <c r="BJ1109" s="402"/>
      <c r="BK1109" s="402"/>
      <c r="BL1109" s="402"/>
      <c r="BM1109" s="402"/>
      <c r="BN1109" s="402"/>
      <c r="BO1109" s="402"/>
      <c r="BP1109" s="402"/>
      <c r="BQ1109" s="402"/>
      <c r="BR1109" s="402"/>
      <c r="BS1109" s="402"/>
      <c r="BT1109" s="402"/>
      <c r="BU1109" s="402"/>
      <c r="BV1109" s="402"/>
    </row>
    <row r="1110" s="307" customFormat="true" ht="15" customHeight="true" x14ac:dyDescent="0.2">
      <c r="BA1110" s="402"/>
      <c r="BB1110" s="331"/>
      <c r="BC1110" s="402"/>
      <c r="BD1110" s="402"/>
      <c r="BE1110" s="402"/>
      <c r="BF1110" s="402"/>
      <c r="BG1110" s="402"/>
      <c r="BH1110" s="402"/>
      <c r="BI1110" s="402"/>
      <c r="BJ1110" s="402"/>
      <c r="BK1110" s="402"/>
      <c r="BL1110" s="402"/>
      <c r="BM1110" s="402"/>
      <c r="BN1110" s="402"/>
      <c r="BO1110" s="402"/>
      <c r="BP1110" s="402"/>
      <c r="BQ1110" s="402"/>
      <c r="BR1110" s="402"/>
      <c r="BS1110" s="402"/>
      <c r="BT1110" s="402"/>
      <c r="BU1110" s="402"/>
      <c r="BV1110" s="402"/>
    </row>
    <row r="1111" s="307" customFormat="true" ht="15" customHeight="true" x14ac:dyDescent="0.2">
      <c r="BA1111" s="402"/>
      <c r="BB1111" s="331"/>
      <c r="BC1111" s="402"/>
      <c r="BD1111" s="402"/>
      <c r="BE1111" s="402"/>
      <c r="BF1111" s="402"/>
      <c r="BG1111" s="402"/>
      <c r="BH1111" s="402"/>
      <c r="BI1111" s="402"/>
      <c r="BJ1111" s="402"/>
      <c r="BK1111" s="402"/>
      <c r="BL1111" s="402"/>
      <c r="BM1111" s="402"/>
      <c r="BN1111" s="402"/>
      <c r="BO1111" s="402"/>
      <c r="BP1111" s="402"/>
      <c r="BQ1111" s="402"/>
      <c r="BR1111" s="402"/>
      <c r="BS1111" s="402"/>
      <c r="BT1111" s="402"/>
      <c r="BU1111" s="402"/>
      <c r="BV1111" s="402"/>
    </row>
    <row r="1112" s="307" customFormat="true" ht="15" customHeight="true" x14ac:dyDescent="0.2">
      <c r="BA1112" s="402"/>
      <c r="BB1112" s="331"/>
      <c r="BC1112" s="402"/>
      <c r="BD1112" s="402"/>
      <c r="BE1112" s="402"/>
      <c r="BF1112" s="402"/>
      <c r="BG1112" s="402"/>
      <c r="BH1112" s="402"/>
      <c r="BI1112" s="402"/>
      <c r="BJ1112" s="402"/>
      <c r="BK1112" s="402"/>
      <c r="BL1112" s="402"/>
      <c r="BM1112" s="402"/>
      <c r="BN1112" s="402"/>
      <c r="BO1112" s="402"/>
      <c r="BP1112" s="402"/>
      <c r="BQ1112" s="402"/>
      <c r="BR1112" s="402"/>
      <c r="BS1112" s="402"/>
      <c r="BT1112" s="402"/>
      <c r="BU1112" s="402"/>
      <c r="BV1112" s="402"/>
    </row>
    <row r="1113" s="307" customFormat="true" ht="15" customHeight="true" x14ac:dyDescent="0.2">
      <c r="BA1113" s="402"/>
      <c r="BB1113" s="331"/>
      <c r="BC1113" s="402"/>
      <c r="BD1113" s="402"/>
      <c r="BE1113" s="402"/>
      <c r="BF1113" s="402"/>
      <c r="BG1113" s="402"/>
      <c r="BH1113" s="402"/>
      <c r="BI1113" s="402"/>
      <c r="BJ1113" s="402"/>
      <c r="BK1113" s="402"/>
      <c r="BL1113" s="402"/>
      <c r="BM1113" s="402"/>
      <c r="BN1113" s="402"/>
      <c r="BO1113" s="402"/>
      <c r="BP1113" s="402"/>
      <c r="BQ1113" s="402"/>
      <c r="BR1113" s="402"/>
      <c r="BS1113" s="402"/>
      <c r="BT1113" s="402"/>
      <c r="BU1113" s="402"/>
      <c r="BV1113" s="402"/>
    </row>
    <row r="1114" s="307" customFormat="true" ht="17.1" customHeight="true" x14ac:dyDescent="0.2">
      <c r="A1114" s="696"/>
      <c r="B1114" s="680"/>
      <c r="C1114" s="681"/>
      <c r="D1114" s="682"/>
      <c r="E1114" s="682"/>
      <c r="F1114" s="682"/>
      <c r="G1114" s="683"/>
      <c r="H1114" s="682"/>
      <c r="I1114" s="682"/>
      <c r="J1114" s="682"/>
      <c r="K1114" s="682"/>
      <c r="L1114" s="683"/>
      <c r="M1114" s="682"/>
      <c r="N1114" s="682"/>
      <c r="O1114" s="682"/>
      <c r="P1114" s="682"/>
      <c r="Q1114" s="683"/>
      <c r="R1114" s="682"/>
      <c r="S1114" s="682"/>
      <c r="T1114" s="682"/>
      <c r="U1114" s="682"/>
      <c r="V1114" s="684"/>
      <c r="BA1114" s="402"/>
      <c r="BB1114" s="331"/>
      <c r="BC1114" s="402"/>
      <c r="BD1114" s="402"/>
      <c r="BE1114" s="402"/>
      <c r="BF1114" s="402"/>
      <c r="BG1114" s="402"/>
      <c r="BH1114" s="402"/>
      <c r="BI1114" s="402"/>
      <c r="BJ1114" s="402"/>
      <c r="BK1114" s="402"/>
      <c r="BL1114" s="402"/>
      <c r="BM1114" s="402"/>
      <c r="BN1114" s="402"/>
      <c r="BO1114" s="402"/>
      <c r="BP1114" s="402"/>
      <c r="BQ1114" s="402"/>
      <c r="BR1114" s="402"/>
      <c r="BS1114" s="402"/>
      <c r="BT1114" s="402"/>
      <c r="BU1114" s="402"/>
      <c r="BV1114" s="402"/>
    </row>
    <row r="1115" s="307" customFormat="true" ht="17.1" customHeight="true" x14ac:dyDescent="0.2">
      <c r="A1115" s="696"/>
      <c r="B1115" s="680"/>
      <c r="C1115" s="681"/>
      <c r="D1115" s="682"/>
      <c r="E1115" s="682"/>
      <c r="F1115" s="682"/>
      <c r="G1115" s="683"/>
      <c r="H1115" s="682"/>
      <c r="I1115" s="682"/>
      <c r="J1115" s="682"/>
      <c r="K1115" s="682"/>
      <c r="L1115" s="683"/>
      <c r="M1115" s="682"/>
      <c r="N1115" s="682"/>
      <c r="O1115" s="682"/>
      <c r="P1115" s="682"/>
      <c r="Q1115" s="683"/>
      <c r="R1115" s="682"/>
      <c r="S1115" s="682"/>
      <c r="T1115" s="682"/>
      <c r="U1115" s="682"/>
      <c r="V1115" s="684"/>
      <c r="BA1115" s="402"/>
      <c r="BB1115" s="331"/>
      <c r="BC1115" s="402"/>
      <c r="BD1115" s="402"/>
      <c r="BE1115" s="402"/>
      <c r="BF1115" s="402"/>
      <c r="BG1115" s="402"/>
      <c r="BH1115" s="402"/>
      <c r="BI1115" s="402"/>
      <c r="BJ1115" s="402"/>
      <c r="BK1115" s="402"/>
      <c r="BL1115" s="402"/>
      <c r="BM1115" s="402"/>
      <c r="BN1115" s="402"/>
      <c r="BO1115" s="402"/>
      <c r="BP1115" s="402"/>
      <c r="BQ1115" s="402"/>
      <c r="BR1115" s="402"/>
      <c r="BS1115" s="402"/>
      <c r="BT1115" s="402"/>
      <c r="BU1115" s="402"/>
      <c r="BV1115" s="402"/>
    </row>
    <row r="1116" s="307" customFormat="true" ht="17.1" customHeight="true" x14ac:dyDescent="0.2">
      <c r="A1116" s="696"/>
      <c r="B1116" s="680"/>
      <c r="C1116" s="681"/>
      <c r="D1116" s="682"/>
      <c r="E1116" s="682"/>
      <c r="F1116" s="682"/>
      <c r="G1116" s="683"/>
      <c r="H1116" s="682"/>
      <c r="I1116" s="682"/>
      <c r="J1116" s="682"/>
      <c r="K1116" s="682"/>
      <c r="L1116" s="683"/>
      <c r="M1116" s="682"/>
      <c r="N1116" s="682"/>
      <c r="O1116" s="682"/>
      <c r="P1116" s="682"/>
      <c r="Q1116" s="683"/>
      <c r="R1116" s="682"/>
      <c r="S1116" s="682"/>
      <c r="T1116" s="682"/>
      <c r="U1116" s="682"/>
      <c r="V1116" s="684"/>
      <c r="BA1116" s="402"/>
      <c r="BB1116" s="331"/>
      <c r="BC1116" s="402"/>
      <c r="BD1116" s="402"/>
      <c r="BE1116" s="402"/>
      <c r="BF1116" s="402"/>
      <c r="BG1116" s="402"/>
      <c r="BH1116" s="402"/>
      <c r="BI1116" s="402"/>
      <c r="BJ1116" s="402"/>
      <c r="BK1116" s="402"/>
      <c r="BL1116" s="402"/>
      <c r="BM1116" s="402"/>
      <c r="BN1116" s="402"/>
      <c r="BO1116" s="402"/>
      <c r="BP1116" s="402"/>
      <c r="BQ1116" s="402"/>
      <c r="BR1116" s="402"/>
      <c r="BS1116" s="402"/>
      <c r="BT1116" s="402"/>
      <c r="BU1116" s="402"/>
      <c r="BV1116" s="402"/>
    </row>
    <row r="1117" s="307" customFormat="true" ht="17.1" customHeight="true" x14ac:dyDescent="0.2">
      <c r="A1117" s="697"/>
      <c r="B1117" s="685"/>
      <c r="C1117" s="686"/>
      <c r="D1117" s="687"/>
      <c r="E1117" s="687"/>
      <c r="F1117" s="687"/>
      <c r="G1117" s="688"/>
      <c r="H1117" s="687"/>
      <c r="I1117" s="687"/>
      <c r="J1117" s="687"/>
      <c r="K1117" s="687"/>
      <c r="L1117" s="688"/>
      <c r="M1117" s="687"/>
      <c r="N1117" s="687"/>
      <c r="O1117" s="687"/>
      <c r="P1117" s="687"/>
      <c r="Q1117" s="688"/>
      <c r="R1117" s="687"/>
      <c r="S1117" s="687"/>
      <c r="T1117" s="687"/>
      <c r="U1117" s="687"/>
      <c r="V1117" s="689"/>
      <c r="BA1117" s="402"/>
      <c r="BB1117" s="331"/>
      <c r="BC1117" s="402"/>
      <c r="BD1117" s="402"/>
      <c r="BE1117" s="402"/>
      <c r="BF1117" s="402"/>
      <c r="BG1117" s="402"/>
      <c r="BH1117" s="402"/>
      <c r="BI1117" s="402"/>
      <c r="BJ1117" s="402"/>
      <c r="BK1117" s="402"/>
      <c r="BL1117" s="402"/>
      <c r="BM1117" s="402"/>
      <c r="BN1117" s="402"/>
      <c r="BO1117" s="402"/>
      <c r="BP1117" s="402"/>
      <c r="BQ1117" s="402"/>
      <c r="BR1117" s="402"/>
      <c r="BS1117" s="402"/>
      <c r="BT1117" s="402"/>
      <c r="BU1117" s="402"/>
      <c r="BV1117" s="402"/>
    </row>
    <row r="1118" s="307" customFormat="true" ht="15" customHeight="true" x14ac:dyDescent="0.2">
      <c r="BA1118" s="402"/>
      <c r="BB1118" s="331"/>
      <c r="BC1118" s="402"/>
      <c r="BD1118" s="402"/>
      <c r="BE1118" s="402"/>
      <c r="BF1118" s="402"/>
      <c r="BG1118" s="402"/>
      <c r="BH1118" s="402"/>
      <c r="BI1118" s="402"/>
      <c r="BJ1118" s="402"/>
      <c r="BK1118" s="402"/>
      <c r="BL1118" s="402"/>
      <c r="BM1118" s="402"/>
      <c r="BN1118" s="402"/>
      <c r="BO1118" s="402"/>
      <c r="BP1118" s="402"/>
      <c r="BQ1118" s="402"/>
      <c r="BR1118" s="402"/>
      <c r="BS1118" s="402"/>
      <c r="BT1118" s="402"/>
      <c r="BU1118" s="402"/>
      <c r="BV1118" s="402"/>
    </row>
    <row r="1119" s="307" customFormat="true" ht="15" customHeight="true" x14ac:dyDescent="0.2">
      <c r="BA1119" s="402"/>
      <c r="BB1119" s="331"/>
      <c r="BC1119" s="402"/>
      <c r="BD1119" s="402"/>
      <c r="BE1119" s="402"/>
      <c r="BF1119" s="402"/>
      <c r="BG1119" s="402"/>
      <c r="BH1119" s="402"/>
      <c r="BI1119" s="402"/>
      <c r="BJ1119" s="402"/>
      <c r="BK1119" s="402"/>
      <c r="BL1119" s="402"/>
      <c r="BM1119" s="402"/>
      <c r="BN1119" s="402"/>
      <c r="BO1119" s="402"/>
      <c r="BP1119" s="402"/>
      <c r="BQ1119" s="402"/>
      <c r="BR1119" s="402"/>
      <c r="BS1119" s="402"/>
      <c r="BT1119" s="402"/>
      <c r="BU1119" s="402"/>
      <c r="BV1119" s="402"/>
    </row>
    <row r="1120" s="307" customFormat="true" ht="15" customHeight="true" x14ac:dyDescent="0.2">
      <c r="BA1120" s="402"/>
      <c r="BB1120" s="331"/>
      <c r="BC1120" s="402"/>
      <c r="BD1120" s="402"/>
      <c r="BE1120" s="402"/>
      <c r="BF1120" s="402"/>
      <c r="BG1120" s="402"/>
      <c r="BH1120" s="402"/>
      <c r="BI1120" s="402"/>
      <c r="BJ1120" s="402"/>
      <c r="BK1120" s="402"/>
      <c r="BL1120" s="402"/>
      <c r="BM1120" s="402"/>
      <c r="BN1120" s="402"/>
      <c r="BO1120" s="402"/>
      <c r="BP1120" s="402"/>
      <c r="BQ1120" s="402"/>
      <c r="BR1120" s="402"/>
      <c r="BS1120" s="402"/>
      <c r="BT1120" s="402"/>
      <c r="BU1120" s="402"/>
      <c r="BV1120" s="402"/>
    </row>
    <row r="1121" s="307" customFormat="true" ht="15" customHeight="true" x14ac:dyDescent="0.2">
      <c r="BA1121" s="402"/>
      <c r="BB1121" s="331"/>
      <c r="BC1121" s="402"/>
      <c r="BD1121" s="402"/>
      <c r="BE1121" s="402"/>
      <c r="BF1121" s="402"/>
      <c r="BG1121" s="402"/>
      <c r="BH1121" s="402"/>
      <c r="BI1121" s="402"/>
      <c r="BJ1121" s="402"/>
      <c r="BK1121" s="402"/>
      <c r="BL1121" s="402"/>
      <c r="BM1121" s="402"/>
      <c r="BN1121" s="402"/>
      <c r="BO1121" s="402"/>
      <c r="BP1121" s="402"/>
      <c r="BQ1121" s="402"/>
      <c r="BR1121" s="402"/>
      <c r="BS1121" s="402"/>
      <c r="BT1121" s="402"/>
      <c r="BU1121" s="402"/>
      <c r="BV1121" s="402"/>
    </row>
    <row r="1122" s="307" customFormat="true" ht="15" customHeight="true" x14ac:dyDescent="0.2">
      <c r="BA1122" s="402"/>
      <c r="BB1122" s="331"/>
      <c r="BC1122" s="402"/>
      <c r="BD1122" s="402"/>
      <c r="BE1122" s="402"/>
      <c r="BF1122" s="402"/>
      <c r="BG1122" s="402"/>
      <c r="BH1122" s="402"/>
      <c r="BI1122" s="402"/>
      <c r="BJ1122" s="402"/>
      <c r="BK1122" s="402"/>
      <c r="BL1122" s="402"/>
      <c r="BM1122" s="402"/>
      <c r="BN1122" s="402"/>
      <c r="BO1122" s="402"/>
      <c r="BP1122" s="402"/>
      <c r="BQ1122" s="402"/>
      <c r="BR1122" s="402"/>
      <c r="BS1122" s="402"/>
      <c r="BT1122" s="402"/>
      <c r="BU1122" s="402"/>
      <c r="BV1122" s="402"/>
    </row>
    <row r="1123" s="307" customFormat="true" ht="15" customHeight="true" x14ac:dyDescent="0.2">
      <c r="BA1123" s="402"/>
      <c r="BB1123" s="331"/>
      <c r="BC1123" s="402"/>
      <c r="BD1123" s="402"/>
      <c r="BE1123" s="402"/>
      <c r="BF1123" s="402"/>
      <c r="BG1123" s="402"/>
      <c r="BH1123" s="402"/>
      <c r="BI1123" s="402"/>
      <c r="BJ1123" s="402"/>
      <c r="BK1123" s="402"/>
      <c r="BL1123" s="402"/>
      <c r="BM1123" s="402"/>
      <c r="BN1123" s="402"/>
      <c r="BO1123" s="402"/>
      <c r="BP1123" s="402"/>
      <c r="BQ1123" s="402"/>
      <c r="BR1123" s="402"/>
      <c r="BS1123" s="402"/>
      <c r="BT1123" s="402"/>
      <c r="BU1123" s="402"/>
      <c r="BV1123" s="402"/>
    </row>
    <row r="1124" s="307" customFormat="true" ht="15" customHeight="true" x14ac:dyDescent="0.2">
      <c r="BA1124" s="402"/>
      <c r="BB1124" s="331"/>
      <c r="BC1124" s="402"/>
      <c r="BD1124" s="402"/>
      <c r="BE1124" s="402"/>
      <c r="BF1124" s="402"/>
      <c r="BG1124" s="402"/>
      <c r="BH1124" s="402"/>
      <c r="BI1124" s="402"/>
      <c r="BJ1124" s="402"/>
      <c r="BK1124" s="402"/>
      <c r="BL1124" s="402"/>
      <c r="BM1124" s="402"/>
      <c r="BN1124" s="402"/>
      <c r="BO1124" s="402"/>
      <c r="BP1124" s="402"/>
      <c r="BQ1124" s="402"/>
      <c r="BR1124" s="402"/>
      <c r="BS1124" s="402"/>
      <c r="BT1124" s="402"/>
      <c r="BU1124" s="402"/>
      <c r="BV1124" s="402"/>
    </row>
    <row r="1125" s="307" customFormat="true" ht="15" customHeight="true" x14ac:dyDescent="0.2">
      <c r="BA1125" s="402"/>
      <c r="BB1125" s="331"/>
      <c r="BC1125" s="402"/>
      <c r="BD1125" s="402"/>
      <c r="BE1125" s="402"/>
      <c r="BF1125" s="402"/>
      <c r="BG1125" s="402"/>
      <c r="BH1125" s="402"/>
      <c r="BI1125" s="402"/>
      <c r="BJ1125" s="402"/>
      <c r="BK1125" s="402"/>
      <c r="BL1125" s="402"/>
      <c r="BM1125" s="402"/>
      <c r="BN1125" s="402"/>
      <c r="BO1125" s="402"/>
      <c r="BP1125" s="402"/>
      <c r="BQ1125" s="402"/>
      <c r="BR1125" s="402"/>
      <c r="BS1125" s="402"/>
      <c r="BT1125" s="402"/>
      <c r="BU1125" s="402"/>
      <c r="BV1125" s="402"/>
    </row>
    <row r="1126" s="307" customFormat="true" ht="15" customHeight="true" x14ac:dyDescent="0.2">
      <c r="BA1126" s="402"/>
      <c r="BB1126" s="331"/>
      <c r="BC1126" s="402"/>
      <c r="BD1126" s="402"/>
      <c r="BE1126" s="402"/>
      <c r="BF1126" s="402"/>
      <c r="BG1126" s="402"/>
      <c r="BH1126" s="402"/>
      <c r="BI1126" s="402"/>
      <c r="BJ1126" s="402"/>
      <c r="BK1126" s="402"/>
      <c r="BL1126" s="402"/>
      <c r="BM1126" s="402"/>
      <c r="BN1126" s="402"/>
      <c r="BO1126" s="402"/>
      <c r="BP1126" s="402"/>
      <c r="BQ1126" s="402"/>
      <c r="BR1126" s="402"/>
      <c r="BS1126" s="402"/>
      <c r="BT1126" s="402"/>
      <c r="BU1126" s="402"/>
      <c r="BV1126" s="402"/>
    </row>
    <row r="1127" s="307" customFormat="true" ht="15" customHeight="true" x14ac:dyDescent="0.2">
      <c r="BA1127" s="402"/>
      <c r="BB1127" s="331"/>
      <c r="BC1127" s="402"/>
      <c r="BD1127" s="402"/>
      <c r="BE1127" s="402"/>
      <c r="BF1127" s="402"/>
      <c r="BG1127" s="402"/>
      <c r="BH1127" s="402"/>
      <c r="BI1127" s="402"/>
      <c r="BJ1127" s="402"/>
      <c r="BK1127" s="402"/>
      <c r="BL1127" s="402"/>
      <c r="BM1127" s="402"/>
      <c r="BN1127" s="402"/>
      <c r="BO1127" s="402"/>
      <c r="BP1127" s="402"/>
      <c r="BQ1127" s="402"/>
      <c r="BR1127" s="402"/>
      <c r="BS1127" s="402"/>
      <c r="BT1127" s="402"/>
      <c r="BU1127" s="402"/>
      <c r="BV1127" s="402"/>
    </row>
    <row r="1128" s="307" customFormat="true" ht="15" customHeight="true" x14ac:dyDescent="0.2">
      <c r="BA1128" s="402"/>
      <c r="BB1128" s="331"/>
      <c r="BC1128" s="402"/>
      <c r="BD1128" s="402"/>
      <c r="BE1128" s="402"/>
      <c r="BF1128" s="402"/>
      <c r="BG1128" s="402"/>
      <c r="BH1128" s="402"/>
      <c r="BI1128" s="402"/>
      <c r="BJ1128" s="402"/>
      <c r="BK1128" s="402"/>
      <c r="BL1128" s="402"/>
      <c r="BM1128" s="402"/>
      <c r="BN1128" s="402"/>
      <c r="BO1128" s="402"/>
      <c r="BP1128" s="402"/>
      <c r="BQ1128" s="402"/>
      <c r="BR1128" s="402"/>
      <c r="BS1128" s="402"/>
      <c r="BT1128" s="402"/>
      <c r="BU1128" s="402"/>
      <c r="BV1128" s="402"/>
    </row>
    <row r="1129" s="307" customFormat="true" ht="15" customHeight="true" x14ac:dyDescent="0.2">
      <c r="BA1129" s="402"/>
      <c r="BB1129" s="331"/>
      <c r="BC1129" s="402"/>
      <c r="BD1129" s="402"/>
      <c r="BE1129" s="402"/>
      <c r="BF1129" s="402"/>
      <c r="BG1129" s="402"/>
      <c r="BH1129" s="402"/>
      <c r="BI1129" s="402"/>
      <c r="BJ1129" s="402"/>
      <c r="BK1129" s="402"/>
      <c r="BL1129" s="402"/>
      <c r="BM1129" s="402"/>
      <c r="BN1129" s="402"/>
      <c r="BO1129" s="402"/>
      <c r="BP1129" s="402"/>
      <c r="BQ1129" s="402"/>
      <c r="BR1129" s="402"/>
      <c r="BS1129" s="402"/>
      <c r="BT1129" s="402"/>
      <c r="BU1129" s="402"/>
      <c r="BV1129" s="402"/>
    </row>
    <row r="1130" s="307" customFormat="true" ht="15" customHeight="true" x14ac:dyDescent="0.2">
      <c r="BA1130" s="402"/>
      <c r="BB1130" s="331"/>
      <c r="BC1130" s="402"/>
      <c r="BD1130" s="402"/>
      <c r="BE1130" s="402"/>
      <c r="BF1130" s="402"/>
      <c r="BG1130" s="402"/>
      <c r="BH1130" s="402"/>
      <c r="BI1130" s="402"/>
      <c r="BJ1130" s="402"/>
      <c r="BK1130" s="402"/>
      <c r="BL1130" s="402"/>
      <c r="BM1130" s="402"/>
      <c r="BN1130" s="402"/>
      <c r="BO1130" s="402"/>
      <c r="BP1130" s="402"/>
      <c r="BQ1130" s="402"/>
      <c r="BR1130" s="402"/>
      <c r="BS1130" s="402"/>
      <c r="BT1130" s="402"/>
      <c r="BU1130" s="402"/>
      <c r="BV1130" s="402"/>
    </row>
    <row r="1131" s="307" customFormat="true" ht="15" customHeight="true" x14ac:dyDescent="0.2">
      <c r="BA1131" s="402"/>
      <c r="BB1131" s="331"/>
      <c r="BC1131" s="402"/>
      <c r="BD1131" s="402"/>
      <c r="BE1131" s="402"/>
      <c r="BF1131" s="402"/>
      <c r="BG1131" s="402"/>
      <c r="BH1131" s="402"/>
      <c r="BI1131" s="402"/>
      <c r="BJ1131" s="402"/>
      <c r="BK1131" s="402"/>
      <c r="BL1131" s="402"/>
      <c r="BM1131" s="402"/>
      <c r="BN1131" s="402"/>
      <c r="BO1131" s="402"/>
      <c r="BP1131" s="402"/>
      <c r="BQ1131" s="402"/>
      <c r="BR1131" s="402"/>
      <c r="BS1131" s="402"/>
      <c r="BT1131" s="402"/>
      <c r="BU1131" s="402"/>
      <c r="BV1131" s="402"/>
    </row>
    <row r="1132" s="307" customFormat="true" ht="15" customHeight="true" x14ac:dyDescent="0.2">
      <c r="BA1132" s="402"/>
      <c r="BB1132" s="331"/>
      <c r="BC1132" s="402"/>
      <c r="BD1132" s="402"/>
      <c r="BE1132" s="402"/>
      <c r="BF1132" s="402"/>
      <c r="BG1132" s="402"/>
      <c r="BH1132" s="402"/>
      <c r="BI1132" s="402"/>
      <c r="BJ1132" s="402"/>
      <c r="BK1132" s="402"/>
      <c r="BL1132" s="402"/>
      <c r="BM1132" s="402"/>
      <c r="BN1132" s="402"/>
      <c r="BO1132" s="402"/>
      <c r="BP1132" s="402"/>
      <c r="BQ1132" s="402"/>
      <c r="BR1132" s="402"/>
      <c r="BS1132" s="402"/>
      <c r="BT1132" s="402"/>
      <c r="BU1132" s="402"/>
      <c r="BV1132" s="402"/>
    </row>
    <row r="1133" s="307" customFormat="true" ht="15" customHeight="true" x14ac:dyDescent="0.2">
      <c r="BA1133" s="402"/>
      <c r="BB1133" s="331"/>
      <c r="BC1133" s="402"/>
      <c r="BD1133" s="402"/>
      <c r="BE1133" s="402"/>
      <c r="BF1133" s="402"/>
      <c r="BG1133" s="402"/>
      <c r="BH1133" s="402"/>
      <c r="BI1133" s="402"/>
      <c r="BJ1133" s="402"/>
      <c r="BK1133" s="402"/>
      <c r="BL1133" s="402"/>
      <c r="BM1133" s="402"/>
      <c r="BN1133" s="402"/>
      <c r="BO1133" s="402"/>
      <c r="BP1133" s="402"/>
      <c r="BQ1133" s="402"/>
      <c r="BR1133" s="402"/>
      <c r="BS1133" s="402"/>
      <c r="BT1133" s="402"/>
      <c r="BU1133" s="402"/>
      <c r="BV1133" s="402"/>
    </row>
    <row r="1134" s="307" customFormat="true" ht="15" customHeight="true" x14ac:dyDescent="0.2">
      <c r="BA1134" s="402"/>
      <c r="BB1134" s="331"/>
      <c r="BC1134" s="402"/>
      <c r="BD1134" s="402"/>
      <c r="BE1134" s="402"/>
      <c r="BF1134" s="402"/>
      <c r="BG1134" s="402"/>
      <c r="BH1134" s="402"/>
      <c r="BI1134" s="402"/>
      <c r="BJ1134" s="402"/>
      <c r="BK1134" s="402"/>
      <c r="BL1134" s="402"/>
      <c r="BM1134" s="402"/>
      <c r="BN1134" s="402"/>
      <c r="BO1134" s="402"/>
      <c r="BP1134" s="402"/>
      <c r="BQ1134" s="402"/>
      <c r="BR1134" s="402"/>
      <c r="BS1134" s="402"/>
      <c r="BT1134" s="402"/>
      <c r="BU1134" s="402"/>
      <c r="BV1134" s="402"/>
    </row>
    <row r="1135" s="307" customFormat="true" ht="15" customHeight="true" x14ac:dyDescent="0.2">
      <c r="BA1135" s="402"/>
      <c r="BB1135" s="331"/>
      <c r="BC1135" s="402"/>
      <c r="BD1135" s="402"/>
      <c r="BE1135" s="402"/>
      <c r="BF1135" s="402"/>
      <c r="BG1135" s="402"/>
      <c r="BH1135" s="402"/>
      <c r="BI1135" s="402"/>
      <c r="BJ1135" s="402"/>
      <c r="BK1135" s="402"/>
      <c r="BL1135" s="402"/>
      <c r="BM1135" s="402"/>
      <c r="BN1135" s="402"/>
      <c r="BO1135" s="402"/>
      <c r="BP1135" s="402"/>
      <c r="BQ1135" s="402"/>
      <c r="BR1135" s="402"/>
      <c r="BS1135" s="402"/>
      <c r="BT1135" s="402"/>
      <c r="BU1135" s="402"/>
      <c r="BV1135" s="402"/>
    </row>
    <row r="1136" s="307" customFormat="true" ht="15" customHeight="true" x14ac:dyDescent="0.2">
      <c r="BA1136" s="402"/>
      <c r="BB1136" s="331"/>
      <c r="BC1136" s="402"/>
      <c r="BD1136" s="402"/>
      <c r="BE1136" s="402"/>
      <c r="BF1136" s="402"/>
      <c r="BG1136" s="402"/>
      <c r="BH1136" s="402"/>
      <c r="BI1136" s="402"/>
      <c r="BJ1136" s="402"/>
      <c r="BK1136" s="402"/>
      <c r="BL1136" s="402"/>
      <c r="BM1136" s="402"/>
      <c r="BN1136" s="402"/>
      <c r="BO1136" s="402"/>
      <c r="BP1136" s="402"/>
      <c r="BQ1136" s="402"/>
      <c r="BR1136" s="402"/>
      <c r="BS1136" s="402"/>
      <c r="BT1136" s="402"/>
      <c r="BU1136" s="402"/>
      <c r="BV1136" s="402"/>
    </row>
    <row r="1137" s="307" customFormat="true" ht="15" customHeight="true" x14ac:dyDescent="0.2">
      <c r="BA1137" s="402"/>
      <c r="BB1137" s="331"/>
      <c r="BC1137" s="402"/>
      <c r="BD1137" s="402"/>
      <c r="BE1137" s="402"/>
      <c r="BF1137" s="402"/>
      <c r="BG1137" s="402"/>
      <c r="BH1137" s="402"/>
      <c r="BI1137" s="402"/>
      <c r="BJ1137" s="402"/>
      <c r="BK1137" s="402"/>
      <c r="BL1137" s="402"/>
      <c r="BM1137" s="402"/>
      <c r="BN1137" s="402"/>
      <c r="BO1137" s="402"/>
      <c r="BP1137" s="402"/>
      <c r="BQ1137" s="402"/>
      <c r="BR1137" s="402"/>
      <c r="BS1137" s="402"/>
      <c r="BT1137" s="402"/>
      <c r="BU1137" s="402"/>
      <c r="BV1137" s="402"/>
    </row>
    <row r="1138" s="307" customFormat="true" ht="15" customHeight="true" x14ac:dyDescent="0.2">
      <c r="BA1138" s="402"/>
      <c r="BB1138" s="331"/>
      <c r="BC1138" s="402"/>
      <c r="BD1138" s="402"/>
      <c r="BE1138" s="402"/>
      <c r="BF1138" s="402"/>
      <c r="BG1138" s="402"/>
      <c r="BH1138" s="402"/>
      <c r="BI1138" s="402"/>
      <c r="BJ1138" s="402"/>
      <c r="BK1138" s="402"/>
      <c r="BL1138" s="402"/>
      <c r="BM1138" s="402"/>
      <c r="BN1138" s="402"/>
      <c r="BO1138" s="402"/>
      <c r="BP1138" s="402"/>
      <c r="BQ1138" s="402"/>
      <c r="BR1138" s="402"/>
      <c r="BS1138" s="402"/>
      <c r="BT1138" s="402"/>
      <c r="BU1138" s="402"/>
      <c r="BV1138" s="402"/>
    </row>
    <row r="1139" s="307" customFormat="true" ht="15" customHeight="true" x14ac:dyDescent="0.2">
      <c r="BA1139" s="402"/>
      <c r="BB1139" s="331"/>
      <c r="BC1139" s="402"/>
      <c r="BD1139" s="402"/>
      <c r="BE1139" s="402"/>
      <c r="BF1139" s="402"/>
      <c r="BG1139" s="402"/>
      <c r="BH1139" s="402"/>
      <c r="BI1139" s="402"/>
      <c r="BJ1139" s="402"/>
      <c r="BK1139" s="402"/>
      <c r="BL1139" s="402"/>
      <c r="BM1139" s="402"/>
      <c r="BN1139" s="402"/>
      <c r="BO1139" s="402"/>
      <c r="BP1139" s="402"/>
      <c r="BQ1139" s="402"/>
      <c r="BR1139" s="402"/>
      <c r="BS1139" s="402"/>
      <c r="BT1139" s="402"/>
      <c r="BU1139" s="402"/>
      <c r="BV1139" s="402"/>
    </row>
    <row r="1140" s="307" customFormat="true" ht="15" customHeight="true" x14ac:dyDescent="0.2">
      <c r="BA1140" s="402"/>
      <c r="BB1140" s="331"/>
      <c r="BC1140" s="402"/>
      <c r="BD1140" s="402"/>
      <c r="BE1140" s="402"/>
      <c r="BF1140" s="402"/>
      <c r="BG1140" s="402"/>
      <c r="BH1140" s="402"/>
      <c r="BI1140" s="402"/>
      <c r="BJ1140" s="402"/>
      <c r="BK1140" s="402"/>
      <c r="BL1140" s="402"/>
      <c r="BM1140" s="402"/>
      <c r="BN1140" s="402"/>
      <c r="BO1140" s="402"/>
      <c r="BP1140" s="402"/>
      <c r="BQ1140" s="402"/>
      <c r="BR1140" s="402"/>
      <c r="BS1140" s="402"/>
      <c r="BT1140" s="402"/>
      <c r="BU1140" s="402"/>
      <c r="BV1140" s="402"/>
    </row>
    <row r="1141" s="307" customFormat="true" ht="15" customHeight="true" x14ac:dyDescent="0.2">
      <c r="BA1141" s="402"/>
      <c r="BB1141" s="331"/>
      <c r="BC1141" s="402"/>
      <c r="BD1141" s="402"/>
      <c r="BE1141" s="402"/>
      <c r="BF1141" s="402"/>
      <c r="BG1141" s="402"/>
      <c r="BH1141" s="402"/>
      <c r="BI1141" s="402"/>
      <c r="BJ1141" s="402"/>
      <c r="BK1141" s="402"/>
      <c r="BL1141" s="402"/>
      <c r="BM1141" s="402"/>
      <c r="BN1141" s="402"/>
      <c r="BO1141" s="402"/>
      <c r="BP1141" s="402"/>
      <c r="BQ1141" s="402"/>
      <c r="BR1141" s="402"/>
      <c r="BS1141" s="402"/>
      <c r="BT1141" s="402"/>
      <c r="BU1141" s="402"/>
      <c r="BV1141" s="402"/>
    </row>
    <row r="1142" s="307" customFormat="true" ht="15" customHeight="true" x14ac:dyDescent="0.2">
      <c r="BA1142" s="402"/>
      <c r="BB1142" s="331"/>
      <c r="BC1142" s="402"/>
      <c r="BD1142" s="402"/>
      <c r="BE1142" s="402"/>
      <c r="BF1142" s="402"/>
      <c r="BG1142" s="402"/>
      <c r="BH1142" s="402"/>
      <c r="BI1142" s="402"/>
      <c r="BJ1142" s="402"/>
      <c r="BK1142" s="402"/>
      <c r="BL1142" s="402"/>
      <c r="BM1142" s="402"/>
      <c r="BN1142" s="402"/>
      <c r="BO1142" s="402"/>
      <c r="BP1142" s="402"/>
      <c r="BQ1142" s="402"/>
      <c r="BR1142" s="402"/>
      <c r="BS1142" s="402"/>
      <c r="BT1142" s="402"/>
      <c r="BU1142" s="402"/>
      <c r="BV1142" s="402"/>
    </row>
    <row r="1143" s="307" customFormat="true" ht="15" customHeight="true" x14ac:dyDescent="0.2">
      <c r="BA1143" s="402"/>
      <c r="BB1143" s="331"/>
      <c r="BC1143" s="402"/>
      <c r="BD1143" s="402"/>
      <c r="BE1143" s="402"/>
      <c r="BF1143" s="402"/>
      <c r="BG1143" s="402"/>
      <c r="BH1143" s="402"/>
      <c r="BI1143" s="402"/>
      <c r="BJ1143" s="402"/>
      <c r="BK1143" s="402"/>
      <c r="BL1143" s="402"/>
      <c r="BM1143" s="402"/>
      <c r="BN1143" s="402"/>
      <c r="BO1143" s="402"/>
      <c r="BP1143" s="402"/>
      <c r="BQ1143" s="402"/>
      <c r="BR1143" s="402"/>
      <c r="BS1143" s="402"/>
      <c r="BT1143" s="402"/>
      <c r="BU1143" s="402"/>
      <c r="BV1143" s="402"/>
    </row>
    <row r="1144" s="307" customFormat="true" ht="15" customHeight="true" x14ac:dyDescent="0.2">
      <c r="BA1144" s="402"/>
      <c r="BB1144" s="331"/>
      <c r="BC1144" s="402"/>
      <c r="BD1144" s="402"/>
      <c r="BE1144" s="402"/>
      <c r="BF1144" s="402"/>
      <c r="BG1144" s="402"/>
      <c r="BH1144" s="402"/>
      <c r="BI1144" s="402"/>
      <c r="BJ1144" s="402"/>
      <c r="BK1144" s="402"/>
      <c r="BL1144" s="402"/>
      <c r="BM1144" s="402"/>
      <c r="BN1144" s="402"/>
      <c r="BO1144" s="402"/>
      <c r="BP1144" s="402"/>
      <c r="BQ1144" s="402"/>
      <c r="BR1144" s="402"/>
      <c r="BS1144" s="402"/>
      <c r="BT1144" s="402"/>
      <c r="BU1144" s="402"/>
      <c r="BV1144" s="402"/>
    </row>
    <row r="1145" s="307" customFormat="true" ht="15" customHeight="true" x14ac:dyDescent="0.2">
      <c r="BA1145" s="402"/>
      <c r="BB1145" s="331"/>
      <c r="BC1145" s="402"/>
      <c r="BD1145" s="402"/>
      <c r="BE1145" s="402"/>
      <c r="BF1145" s="402"/>
      <c r="BG1145" s="402"/>
      <c r="BH1145" s="402"/>
      <c r="BI1145" s="402"/>
      <c r="BJ1145" s="402"/>
      <c r="BK1145" s="402"/>
      <c r="BL1145" s="402"/>
      <c r="BM1145" s="402"/>
      <c r="BN1145" s="402"/>
      <c r="BO1145" s="402"/>
      <c r="BP1145" s="402"/>
      <c r="BQ1145" s="402"/>
      <c r="BR1145" s="402"/>
      <c r="BS1145" s="402"/>
      <c r="BT1145" s="402"/>
      <c r="BU1145" s="402"/>
      <c r="BV1145" s="402"/>
    </row>
    <row r="1146" s="307" customFormat="true" ht="15" customHeight="true" x14ac:dyDescent="0.2">
      <c r="BA1146" s="402"/>
      <c r="BB1146" s="331"/>
      <c r="BC1146" s="402"/>
      <c r="BD1146" s="402"/>
      <c r="BE1146" s="402"/>
      <c r="BF1146" s="402"/>
      <c r="BG1146" s="402"/>
      <c r="BH1146" s="402"/>
      <c r="BI1146" s="402"/>
      <c r="BJ1146" s="402"/>
      <c r="BK1146" s="402"/>
      <c r="BL1146" s="402"/>
      <c r="BM1146" s="402"/>
      <c r="BN1146" s="402"/>
      <c r="BO1146" s="402"/>
      <c r="BP1146" s="402"/>
      <c r="BQ1146" s="402"/>
      <c r="BR1146" s="402"/>
      <c r="BS1146" s="402"/>
      <c r="BT1146" s="402"/>
      <c r="BU1146" s="402"/>
      <c r="BV1146" s="402"/>
    </row>
    <row r="1147" s="307" customFormat="true" ht="15" customHeight="true" x14ac:dyDescent="0.2">
      <c r="BA1147" s="402"/>
      <c r="BB1147" s="331"/>
      <c r="BC1147" s="402"/>
      <c r="BD1147" s="402"/>
      <c r="BE1147" s="402"/>
      <c r="BF1147" s="402"/>
      <c r="BG1147" s="402"/>
      <c r="BH1147" s="402"/>
      <c r="BI1147" s="402"/>
      <c r="BJ1147" s="402"/>
      <c r="BK1147" s="402"/>
      <c r="BL1147" s="402"/>
      <c r="BM1147" s="402"/>
      <c r="BN1147" s="402"/>
      <c r="BO1147" s="402"/>
      <c r="BP1147" s="402"/>
      <c r="BQ1147" s="402"/>
      <c r="BR1147" s="402"/>
      <c r="BS1147" s="402"/>
      <c r="BT1147" s="402"/>
      <c r="BU1147" s="402"/>
      <c r="BV1147" s="402"/>
    </row>
    <row r="1148" s="307" customFormat="true" ht="15" customHeight="true" x14ac:dyDescent="0.2">
      <c r="BA1148" s="402"/>
      <c r="BB1148" s="331"/>
      <c r="BC1148" s="402"/>
      <c r="BD1148" s="402"/>
      <c r="BE1148" s="402"/>
      <c r="BF1148" s="402"/>
      <c r="BG1148" s="402"/>
      <c r="BH1148" s="402"/>
      <c r="BI1148" s="402"/>
      <c r="BJ1148" s="402"/>
      <c r="BK1148" s="402"/>
      <c r="BL1148" s="402"/>
      <c r="BM1148" s="402"/>
      <c r="BN1148" s="402"/>
      <c r="BO1148" s="402"/>
      <c r="BP1148" s="402"/>
      <c r="BQ1148" s="402"/>
      <c r="BR1148" s="402"/>
      <c r="BS1148" s="402"/>
      <c r="BT1148" s="402"/>
      <c r="BU1148" s="402"/>
      <c r="BV1148" s="402"/>
    </row>
    <row r="1149" s="307" customFormat="true" ht="15" customHeight="true" x14ac:dyDescent="0.2">
      <c r="BA1149" s="402"/>
      <c r="BB1149" s="331"/>
      <c r="BC1149" s="402"/>
      <c r="BD1149" s="402"/>
      <c r="BE1149" s="402"/>
      <c r="BF1149" s="402"/>
      <c r="BG1149" s="402"/>
      <c r="BH1149" s="402"/>
      <c r="BI1149" s="402"/>
      <c r="BJ1149" s="402"/>
      <c r="BK1149" s="402"/>
      <c r="BL1149" s="402"/>
      <c r="BM1149" s="402"/>
      <c r="BN1149" s="402"/>
      <c r="BO1149" s="402"/>
      <c r="BP1149" s="402"/>
      <c r="BQ1149" s="402"/>
      <c r="BR1149" s="402"/>
      <c r="BS1149" s="402"/>
      <c r="BT1149" s="402"/>
      <c r="BU1149" s="402"/>
      <c r="BV1149" s="402"/>
    </row>
    <row r="1150" s="307" customFormat="true" ht="15" customHeight="true" x14ac:dyDescent="0.2">
      <c r="BA1150" s="402"/>
      <c r="BB1150" s="331"/>
      <c r="BC1150" s="402"/>
      <c r="BD1150" s="402"/>
      <c r="BE1150" s="402"/>
      <c r="BF1150" s="402"/>
      <c r="BG1150" s="402"/>
      <c r="BH1150" s="402"/>
      <c r="BI1150" s="402"/>
      <c r="BJ1150" s="402"/>
      <c r="BK1150" s="402"/>
      <c r="BL1150" s="402"/>
      <c r="BM1150" s="402"/>
      <c r="BN1150" s="402"/>
      <c r="BO1150" s="402"/>
      <c r="BP1150" s="402"/>
      <c r="BQ1150" s="402"/>
      <c r="BR1150" s="402"/>
      <c r="BS1150" s="402"/>
      <c r="BT1150" s="402"/>
      <c r="BU1150" s="402"/>
      <c r="BV1150" s="402"/>
    </row>
    <row r="1151" s="307" customFormat="true" ht="15" customHeight="true" x14ac:dyDescent="0.2">
      <c r="BA1151" s="402"/>
      <c r="BB1151" s="331"/>
      <c r="BC1151" s="402"/>
      <c r="BD1151" s="402"/>
      <c r="BE1151" s="402"/>
      <c r="BF1151" s="402"/>
      <c r="BG1151" s="402"/>
      <c r="BH1151" s="402"/>
      <c r="BI1151" s="402"/>
      <c r="BJ1151" s="402"/>
      <c r="BK1151" s="402"/>
      <c r="BL1151" s="402"/>
      <c r="BM1151" s="402"/>
      <c r="BN1151" s="402"/>
      <c r="BO1151" s="402"/>
      <c r="BP1151" s="402"/>
      <c r="BQ1151" s="402"/>
      <c r="BR1151" s="402"/>
      <c r="BS1151" s="402"/>
      <c r="BT1151" s="402"/>
      <c r="BU1151" s="402"/>
      <c r="BV1151" s="402"/>
    </row>
    <row r="1152" s="307" customFormat="true" ht="15" customHeight="true" x14ac:dyDescent="0.2">
      <c r="BA1152" s="402"/>
      <c r="BB1152" s="331"/>
      <c r="BC1152" s="402"/>
      <c r="BD1152" s="402"/>
      <c r="BE1152" s="402"/>
      <c r="BF1152" s="402"/>
      <c r="BG1152" s="402"/>
      <c r="BH1152" s="402"/>
      <c r="BI1152" s="402"/>
      <c r="BJ1152" s="402"/>
      <c r="BK1152" s="402"/>
      <c r="BL1152" s="402"/>
      <c r="BM1152" s="402"/>
      <c r="BN1152" s="402"/>
      <c r="BO1152" s="402"/>
      <c r="BP1152" s="402"/>
      <c r="BQ1152" s="402"/>
      <c r="BR1152" s="402"/>
      <c r="BS1152" s="402"/>
      <c r="BT1152" s="402"/>
      <c r="BU1152" s="402"/>
      <c r="BV1152" s="402"/>
    </row>
    <row r="1153" s="307" customFormat="true" ht="15" customHeight="true" x14ac:dyDescent="0.2">
      <c r="BA1153" s="402"/>
      <c r="BB1153" s="331"/>
      <c r="BC1153" s="402"/>
      <c r="BD1153" s="402"/>
      <c r="BE1153" s="402"/>
      <c r="BF1153" s="402"/>
      <c r="BG1153" s="402"/>
      <c r="BH1153" s="402"/>
      <c r="BI1153" s="402"/>
      <c r="BJ1153" s="402"/>
      <c r="BK1153" s="402"/>
      <c r="BL1153" s="402"/>
      <c r="BM1153" s="402"/>
      <c r="BN1153" s="402"/>
      <c r="BO1153" s="402"/>
      <c r="BP1153" s="402"/>
      <c r="BQ1153" s="402"/>
      <c r="BR1153" s="402"/>
      <c r="BS1153" s="402"/>
      <c r="BT1153" s="402"/>
      <c r="BU1153" s="402"/>
      <c r="BV1153" s="402"/>
    </row>
    <row r="1154" s="307" customFormat="true" ht="15" customHeight="true" x14ac:dyDescent="0.2">
      <c r="BA1154" s="402"/>
      <c r="BB1154" s="331"/>
      <c r="BC1154" s="402"/>
      <c r="BD1154" s="402"/>
      <c r="BE1154" s="402"/>
      <c r="BF1154" s="402"/>
      <c r="BG1154" s="402"/>
      <c r="BH1154" s="402"/>
      <c r="BI1154" s="402"/>
      <c r="BJ1154" s="402"/>
      <c r="BK1154" s="402"/>
      <c r="BL1154" s="402"/>
      <c r="BM1154" s="402"/>
      <c r="BN1154" s="402"/>
      <c r="BO1154" s="402"/>
      <c r="BP1154" s="402"/>
      <c r="BQ1154" s="402"/>
      <c r="BR1154" s="402"/>
      <c r="BS1154" s="402"/>
      <c r="BT1154" s="402"/>
      <c r="BU1154" s="402"/>
      <c r="BV1154" s="402"/>
    </row>
    <row r="1155" s="307" customFormat="true" ht="15" customHeight="true" x14ac:dyDescent="0.2">
      <c r="BA1155" s="402"/>
      <c r="BB1155" s="331"/>
      <c r="BC1155" s="402"/>
      <c r="BD1155" s="402"/>
      <c r="BE1155" s="402"/>
      <c r="BF1155" s="402"/>
      <c r="BG1155" s="402"/>
      <c r="BH1155" s="402"/>
      <c r="BI1155" s="402"/>
      <c r="BJ1155" s="402"/>
      <c r="BK1155" s="402"/>
      <c r="BL1155" s="402"/>
      <c r="BM1155" s="402"/>
      <c r="BN1155" s="402"/>
      <c r="BO1155" s="402"/>
      <c r="BP1155" s="402"/>
      <c r="BQ1155" s="402"/>
      <c r="BR1155" s="402"/>
      <c r="BS1155" s="402"/>
      <c r="BT1155" s="402"/>
      <c r="BU1155" s="402"/>
      <c r="BV1155" s="402"/>
    </row>
    <row r="1156" s="307" customFormat="true" ht="15" customHeight="true" x14ac:dyDescent="0.2">
      <c r="BA1156" s="402"/>
      <c r="BB1156" s="331"/>
      <c r="BC1156" s="402"/>
      <c r="BD1156" s="402"/>
      <c r="BE1156" s="402"/>
      <c r="BF1156" s="402"/>
      <c r="BG1156" s="402"/>
      <c r="BH1156" s="402"/>
      <c r="BI1156" s="402"/>
      <c r="BJ1156" s="402"/>
      <c r="BK1156" s="402"/>
      <c r="BL1156" s="402"/>
      <c r="BM1156" s="402"/>
      <c r="BN1156" s="402"/>
      <c r="BO1156" s="402"/>
      <c r="BP1156" s="402"/>
      <c r="BQ1156" s="402"/>
      <c r="BR1156" s="402"/>
      <c r="BS1156" s="402"/>
      <c r="BT1156" s="402"/>
      <c r="BU1156" s="402"/>
      <c r="BV1156" s="402"/>
    </row>
    <row r="1157" s="307" customFormat="true" ht="15" customHeight="true" x14ac:dyDescent="0.2">
      <c r="BA1157" s="402"/>
      <c r="BB1157" s="331"/>
      <c r="BC1157" s="402"/>
      <c r="BD1157" s="402"/>
      <c r="BE1157" s="402"/>
      <c r="BF1157" s="402"/>
      <c r="BG1157" s="402"/>
      <c r="BH1157" s="402"/>
      <c r="BI1157" s="402"/>
      <c r="BJ1157" s="402"/>
      <c r="BK1157" s="402"/>
      <c r="BL1157" s="402"/>
      <c r="BM1157" s="402"/>
      <c r="BN1157" s="402"/>
      <c r="BO1157" s="402"/>
      <c r="BP1157" s="402"/>
      <c r="BQ1157" s="402"/>
      <c r="BR1157" s="402"/>
      <c r="BS1157" s="402"/>
      <c r="BT1157" s="402"/>
      <c r="BU1157" s="402"/>
      <c r="BV1157" s="402"/>
    </row>
    <row r="1158" s="307" customFormat="true" ht="15" customHeight="true" x14ac:dyDescent="0.2">
      <c r="BA1158" s="402"/>
      <c r="BB1158" s="331"/>
      <c r="BC1158" s="402"/>
      <c r="BD1158" s="402"/>
      <c r="BE1158" s="402"/>
      <c r="BF1158" s="402"/>
      <c r="BG1158" s="402"/>
      <c r="BH1158" s="402"/>
      <c r="BI1158" s="402"/>
      <c r="BJ1158" s="402"/>
      <c r="BK1158" s="402"/>
      <c r="BL1158" s="402"/>
      <c r="BM1158" s="402"/>
      <c r="BN1158" s="402"/>
      <c r="BO1158" s="402"/>
      <c r="BP1158" s="402"/>
      <c r="BQ1158" s="402"/>
      <c r="BR1158" s="402"/>
      <c r="BS1158" s="402"/>
      <c r="BT1158" s="402"/>
      <c r="BU1158" s="402"/>
      <c r="BV1158" s="402"/>
    </row>
    <row r="1159" s="307" customFormat="true" ht="15" customHeight="true" x14ac:dyDescent="0.2">
      <c r="BA1159" s="402"/>
      <c r="BB1159" s="331"/>
      <c r="BC1159" s="402"/>
      <c r="BD1159" s="402"/>
      <c r="BE1159" s="402"/>
      <c r="BF1159" s="402"/>
      <c r="BG1159" s="402"/>
      <c r="BH1159" s="402"/>
      <c r="BI1159" s="402"/>
      <c r="BJ1159" s="402"/>
      <c r="BK1159" s="402"/>
      <c r="BL1159" s="402"/>
      <c r="BM1159" s="402"/>
      <c r="BN1159" s="402"/>
      <c r="BO1159" s="402"/>
      <c r="BP1159" s="402"/>
      <c r="BQ1159" s="402"/>
      <c r="BR1159" s="402"/>
      <c r="BS1159" s="402"/>
      <c r="BT1159" s="402"/>
      <c r="BU1159" s="402"/>
      <c r="BV1159" s="402"/>
    </row>
    <row r="1160" s="307" customFormat="true" ht="15" customHeight="true" x14ac:dyDescent="0.2">
      <c r="BA1160" s="402"/>
      <c r="BB1160" s="331"/>
      <c r="BC1160" s="402"/>
      <c r="BD1160" s="402"/>
      <c r="BE1160" s="402"/>
      <c r="BF1160" s="402"/>
      <c r="BG1160" s="402"/>
      <c r="BH1160" s="402"/>
      <c r="BI1160" s="402"/>
      <c r="BJ1160" s="402"/>
      <c r="BK1160" s="402"/>
      <c r="BL1160" s="402"/>
      <c r="BM1160" s="402"/>
      <c r="BN1160" s="402"/>
      <c r="BO1160" s="402"/>
      <c r="BP1160" s="402"/>
      <c r="BQ1160" s="402"/>
      <c r="BR1160" s="402"/>
      <c r="BS1160" s="402"/>
      <c r="BT1160" s="402"/>
      <c r="BU1160" s="402"/>
      <c r="BV1160" s="402"/>
    </row>
    <row r="1161" s="307" customFormat="true" ht="15" customHeight="true" x14ac:dyDescent="0.2">
      <c r="BA1161" s="402"/>
      <c r="BB1161" s="331"/>
      <c r="BC1161" s="402"/>
      <c r="BD1161" s="402"/>
      <c r="BE1161" s="402"/>
      <c r="BF1161" s="402"/>
      <c r="BG1161" s="402"/>
      <c r="BH1161" s="402"/>
      <c r="BI1161" s="402"/>
      <c r="BJ1161" s="402"/>
      <c r="BK1161" s="402"/>
      <c r="BL1161" s="402"/>
      <c r="BM1161" s="402"/>
      <c r="BN1161" s="402"/>
      <c r="BO1161" s="402"/>
      <c r="BP1161" s="402"/>
      <c r="BQ1161" s="402"/>
      <c r="BR1161" s="402"/>
      <c r="BS1161" s="402"/>
      <c r="BT1161" s="402"/>
      <c r="BU1161" s="402"/>
      <c r="BV1161" s="402"/>
    </row>
    <row r="1162" s="307" customFormat="true" ht="15" customHeight="true" x14ac:dyDescent="0.2">
      <c r="BA1162" s="402"/>
      <c r="BB1162" s="331"/>
      <c r="BC1162" s="402"/>
      <c r="BD1162" s="402"/>
      <c r="BE1162" s="402"/>
      <c r="BF1162" s="402"/>
      <c r="BG1162" s="402"/>
      <c r="BH1162" s="402"/>
      <c r="BI1162" s="402"/>
      <c r="BJ1162" s="402"/>
      <c r="BK1162" s="402"/>
      <c r="BL1162" s="402"/>
      <c r="BM1162" s="402"/>
      <c r="BN1162" s="402"/>
      <c r="BO1162" s="402"/>
      <c r="BP1162" s="402"/>
      <c r="BQ1162" s="402"/>
      <c r="BR1162" s="402"/>
      <c r="BS1162" s="402"/>
      <c r="BT1162" s="402"/>
      <c r="BU1162" s="402"/>
      <c r="BV1162" s="402"/>
    </row>
    <row r="1163" s="307" customFormat="true" ht="15" customHeight="true" x14ac:dyDescent="0.2">
      <c r="BA1163" s="402"/>
      <c r="BB1163" s="331"/>
      <c r="BC1163" s="402"/>
      <c r="BD1163" s="402"/>
      <c r="BE1163" s="402"/>
      <c r="BF1163" s="402"/>
      <c r="BG1163" s="402"/>
      <c r="BH1163" s="402"/>
      <c r="BI1163" s="402"/>
      <c r="BJ1163" s="402"/>
      <c r="BK1163" s="402"/>
      <c r="BL1163" s="402"/>
      <c r="BM1163" s="402"/>
      <c r="BN1163" s="402"/>
      <c r="BO1163" s="402"/>
      <c r="BP1163" s="402"/>
      <c r="BQ1163" s="402"/>
      <c r="BR1163" s="402"/>
      <c r="BS1163" s="402"/>
      <c r="BT1163" s="402"/>
      <c r="BU1163" s="402"/>
      <c r="BV1163" s="402"/>
    </row>
    <row r="1164" s="307" customFormat="true" ht="15" customHeight="true" x14ac:dyDescent="0.2">
      <c r="BA1164" s="402"/>
      <c r="BB1164" s="331"/>
      <c r="BC1164" s="402"/>
      <c r="BD1164" s="402"/>
      <c r="BE1164" s="402"/>
      <c r="BF1164" s="402"/>
      <c r="BG1164" s="402"/>
      <c r="BH1164" s="402"/>
      <c r="BI1164" s="402"/>
      <c r="BJ1164" s="402"/>
      <c r="BK1164" s="402"/>
      <c r="BL1164" s="402"/>
      <c r="BM1164" s="402"/>
      <c r="BN1164" s="402"/>
      <c r="BO1164" s="402"/>
      <c r="BP1164" s="402"/>
      <c r="BQ1164" s="402"/>
      <c r="BR1164" s="402"/>
      <c r="BS1164" s="402"/>
      <c r="BT1164" s="402"/>
      <c r="BU1164" s="402"/>
      <c r="BV1164" s="402"/>
    </row>
    <row r="1165" s="307" customFormat="true" ht="15" customHeight="true" x14ac:dyDescent="0.2">
      <c r="BA1165" s="402"/>
      <c r="BB1165" s="331"/>
      <c r="BC1165" s="402"/>
      <c r="BD1165" s="402"/>
      <c r="BE1165" s="402"/>
      <c r="BF1165" s="402"/>
      <c r="BG1165" s="402"/>
      <c r="BH1165" s="402"/>
      <c r="BI1165" s="402"/>
      <c r="BJ1165" s="402"/>
      <c r="BK1165" s="402"/>
      <c r="BL1165" s="402"/>
      <c r="BM1165" s="402"/>
      <c r="BN1165" s="402"/>
      <c r="BO1165" s="402"/>
      <c r="BP1165" s="402"/>
      <c r="BQ1165" s="402"/>
      <c r="BR1165" s="402"/>
      <c r="BS1165" s="402"/>
      <c r="BT1165" s="402"/>
      <c r="BU1165" s="402"/>
      <c r="BV1165" s="402"/>
    </row>
    <row r="1166" s="307" customFormat="true" ht="15" customHeight="true" x14ac:dyDescent="0.2">
      <c r="BA1166" s="402"/>
      <c r="BB1166" s="331"/>
      <c r="BC1166" s="402"/>
      <c r="BD1166" s="402"/>
      <c r="BE1166" s="402"/>
      <c r="BF1166" s="402"/>
      <c r="BG1166" s="402"/>
      <c r="BH1166" s="402"/>
      <c r="BI1166" s="402"/>
      <c r="BJ1166" s="402"/>
      <c r="BK1166" s="402"/>
      <c r="BL1166" s="402"/>
      <c r="BM1166" s="402"/>
      <c r="BN1166" s="402"/>
      <c r="BO1166" s="402"/>
      <c r="BP1166" s="402"/>
      <c r="BQ1166" s="402"/>
      <c r="BR1166" s="402"/>
      <c r="BS1166" s="402"/>
      <c r="BT1166" s="402"/>
      <c r="BU1166" s="402"/>
      <c r="BV1166" s="402"/>
    </row>
    <row r="1167" s="307" customFormat="true" ht="15" customHeight="true" x14ac:dyDescent="0.2">
      <c r="BA1167" s="402"/>
      <c r="BB1167" s="331"/>
      <c r="BC1167" s="402"/>
      <c r="BD1167" s="402"/>
      <c r="BE1167" s="402"/>
      <c r="BF1167" s="402"/>
      <c r="BG1167" s="402"/>
      <c r="BH1167" s="402"/>
      <c r="BI1167" s="402"/>
      <c r="BJ1167" s="402"/>
      <c r="BK1167" s="402"/>
      <c r="BL1167" s="402"/>
      <c r="BM1167" s="402"/>
      <c r="BN1167" s="402"/>
      <c r="BO1167" s="402"/>
      <c r="BP1167" s="402"/>
      <c r="BQ1167" s="402"/>
      <c r="BR1167" s="402"/>
      <c r="BS1167" s="402"/>
      <c r="BT1167" s="402"/>
      <c r="BU1167" s="402"/>
      <c r="BV1167" s="402"/>
    </row>
    <row r="1168" s="307" customFormat="true" ht="15" customHeight="true" x14ac:dyDescent="0.2">
      <c r="BA1168" s="402"/>
      <c r="BB1168" s="331"/>
      <c r="BC1168" s="402"/>
      <c r="BD1168" s="402"/>
      <c r="BE1168" s="402"/>
      <c r="BF1168" s="402"/>
      <c r="BG1168" s="402"/>
      <c r="BH1168" s="402"/>
      <c r="BI1168" s="402"/>
      <c r="BJ1168" s="402"/>
      <c r="BK1168" s="402"/>
      <c r="BL1168" s="402"/>
      <c r="BM1168" s="402"/>
      <c r="BN1168" s="402"/>
      <c r="BO1168" s="402"/>
      <c r="BP1168" s="402"/>
      <c r="BQ1168" s="402"/>
      <c r="BR1168" s="402"/>
      <c r="BS1168" s="402"/>
      <c r="BT1168" s="402"/>
      <c r="BU1168" s="402"/>
      <c r="BV1168" s="402"/>
    </row>
    <row r="1169" s="307" customFormat="true" ht="15" customHeight="true" x14ac:dyDescent="0.2">
      <c r="BA1169" s="402"/>
      <c r="BB1169" s="331"/>
      <c r="BC1169" s="402"/>
      <c r="BD1169" s="402"/>
      <c r="BE1169" s="402"/>
      <c r="BF1169" s="402"/>
      <c r="BG1169" s="402"/>
      <c r="BH1169" s="402"/>
      <c r="BI1169" s="402"/>
      <c r="BJ1169" s="402"/>
      <c r="BK1169" s="402"/>
      <c r="BL1169" s="402"/>
      <c r="BM1169" s="402"/>
      <c r="BN1169" s="402"/>
      <c r="BO1169" s="402"/>
      <c r="BP1169" s="402"/>
      <c r="BQ1169" s="402"/>
      <c r="BR1169" s="402"/>
      <c r="BS1169" s="402"/>
      <c r="BT1169" s="402"/>
      <c r="BU1169" s="402"/>
      <c r="BV1169" s="402"/>
    </row>
    <row r="1170" s="307" customFormat="true" ht="15" customHeight="true" x14ac:dyDescent="0.2">
      <c r="A1170" s="376"/>
      <c r="B1170" s="690"/>
      <c r="C1170" s="691"/>
      <c r="D1170" s="691"/>
      <c r="E1170" s="691"/>
      <c r="F1170" s="691"/>
      <c r="G1170" s="691"/>
      <c r="H1170" s="691"/>
      <c r="I1170" s="691"/>
      <c r="J1170" s="691"/>
      <c r="K1170" s="691"/>
      <c r="L1170" s="691"/>
      <c r="M1170" s="691"/>
      <c r="N1170" s="691"/>
      <c r="O1170" s="691"/>
      <c r="P1170" s="691"/>
      <c r="Q1170" s="691"/>
      <c r="R1170" s="691"/>
      <c r="S1170" s="691"/>
      <c r="T1170" s="691"/>
      <c r="U1170" s="691"/>
      <c r="V1170" s="691"/>
      <c r="BA1170" s="402"/>
      <c r="BB1170" s="331"/>
      <c r="BC1170" s="402"/>
      <c r="BD1170" s="402"/>
      <c r="BE1170" s="402"/>
      <c r="BF1170" s="402"/>
      <c r="BG1170" s="402"/>
      <c r="BH1170" s="402"/>
      <c r="BI1170" s="402"/>
      <c r="BJ1170" s="402"/>
      <c r="BK1170" s="402"/>
      <c r="BL1170" s="402"/>
      <c r="BM1170" s="402"/>
      <c r="BN1170" s="402"/>
      <c r="BO1170" s="402"/>
      <c r="BP1170" s="402"/>
      <c r="BQ1170" s="402"/>
      <c r="BR1170" s="402"/>
      <c r="BS1170" s="402"/>
      <c r="BT1170" s="402"/>
      <c r="BU1170" s="402"/>
      <c r="BV1170" s="402"/>
    </row>
    <row r="1171" s="307" customFormat="true" ht="15" customHeight="true" x14ac:dyDescent="0.2">
      <c r="A1171" s="376"/>
      <c r="B1171" s="690"/>
      <c r="C1171" s="691"/>
      <c r="D1171" s="691"/>
      <c r="E1171" s="691"/>
      <c r="F1171" s="691"/>
      <c r="G1171" s="691"/>
      <c r="H1171" s="691"/>
      <c r="I1171" s="691"/>
      <c r="J1171" s="691"/>
      <c r="K1171" s="691"/>
      <c r="L1171" s="691"/>
      <c r="M1171" s="691"/>
      <c r="N1171" s="691"/>
      <c r="O1171" s="691"/>
      <c r="P1171" s="691"/>
      <c r="Q1171" s="691"/>
      <c r="R1171" s="691"/>
      <c r="S1171" s="691"/>
      <c r="T1171" s="691"/>
      <c r="U1171" s="691"/>
      <c r="V1171" s="691"/>
      <c r="BA1171" s="402"/>
      <c r="BB1171" s="331"/>
      <c r="BC1171" s="402"/>
      <c r="BD1171" s="402"/>
      <c r="BE1171" s="402"/>
      <c r="BF1171" s="402"/>
      <c r="BG1171" s="402"/>
      <c r="BH1171" s="402"/>
      <c r="BI1171" s="402"/>
      <c r="BJ1171" s="402"/>
      <c r="BK1171" s="402"/>
      <c r="BL1171" s="402"/>
      <c r="BM1171" s="402"/>
      <c r="BN1171" s="402"/>
      <c r="BO1171" s="402"/>
      <c r="BP1171" s="402"/>
      <c r="BQ1171" s="402"/>
      <c r="BR1171" s="402"/>
      <c r="BS1171" s="402"/>
      <c r="BT1171" s="402"/>
      <c r="BU1171" s="402"/>
      <c r="BV1171" s="402"/>
    </row>
    <row r="1172" s="307" customFormat="true" ht="15" customHeight="true" x14ac:dyDescent="0.2">
      <c r="A1172" s="376"/>
      <c r="B1172" s="690"/>
      <c r="C1172" s="691"/>
      <c r="D1172" s="691"/>
      <c r="E1172" s="691"/>
      <c r="F1172" s="691"/>
      <c r="G1172" s="691"/>
      <c r="H1172" s="691"/>
      <c r="I1172" s="691"/>
      <c r="J1172" s="691"/>
      <c r="K1172" s="691"/>
      <c r="L1172" s="691"/>
      <c r="M1172" s="691"/>
      <c r="N1172" s="691"/>
      <c r="O1172" s="691"/>
      <c r="P1172" s="691"/>
      <c r="Q1172" s="691"/>
      <c r="R1172" s="691"/>
      <c r="S1172" s="691"/>
      <c r="T1172" s="691"/>
      <c r="U1172" s="691"/>
      <c r="V1172" s="691"/>
      <c r="BA1172" s="402"/>
      <c r="BB1172" s="331"/>
      <c r="BC1172" s="402"/>
      <c r="BD1172" s="402"/>
      <c r="BE1172" s="402"/>
      <c r="BF1172" s="402"/>
      <c r="BG1172" s="402"/>
      <c r="BH1172" s="402"/>
      <c r="BI1172" s="402"/>
      <c r="BJ1172" s="402"/>
      <c r="BK1172" s="402"/>
      <c r="BL1172" s="402"/>
      <c r="BM1172" s="402"/>
      <c r="BN1172" s="402"/>
      <c r="BO1172" s="402"/>
      <c r="BP1172" s="402"/>
      <c r="BQ1172" s="402"/>
      <c r="BR1172" s="402"/>
      <c r="BS1172" s="402"/>
      <c r="BT1172" s="402"/>
      <c r="BU1172" s="402"/>
      <c r="BV1172" s="402"/>
    </row>
    <row r="1173" s="307" customFormat="true" ht="15" customHeight="true" x14ac:dyDescent="0.2">
      <c r="A1173" s="376"/>
      <c r="B1173" s="690"/>
      <c r="C1173" s="691"/>
      <c r="D1173" s="691"/>
      <c r="E1173" s="691"/>
      <c r="F1173" s="691"/>
      <c r="G1173" s="691"/>
      <c r="H1173" s="691"/>
      <c r="I1173" s="691"/>
      <c r="J1173" s="691"/>
      <c r="K1173" s="691"/>
      <c r="L1173" s="691"/>
      <c r="M1173" s="691"/>
      <c r="N1173" s="691"/>
      <c r="O1173" s="691"/>
      <c r="P1173" s="691"/>
      <c r="Q1173" s="691"/>
      <c r="R1173" s="691"/>
      <c r="S1173" s="691"/>
      <c r="T1173" s="691"/>
      <c r="U1173" s="691"/>
      <c r="V1173" s="691"/>
      <c r="BA1173" s="402"/>
      <c r="BB1173" s="331"/>
      <c r="BC1173" s="402"/>
      <c r="BD1173" s="402"/>
      <c r="BE1173" s="402"/>
      <c r="BF1173" s="402"/>
      <c r="BG1173" s="402"/>
      <c r="BH1173" s="402"/>
      <c r="BI1173" s="402"/>
      <c r="BJ1173" s="402"/>
      <c r="BK1173" s="402"/>
      <c r="BL1173" s="402"/>
      <c r="BM1173" s="402"/>
      <c r="BN1173" s="402"/>
      <c r="BO1173" s="402"/>
      <c r="BP1173" s="402"/>
      <c r="BQ1173" s="402"/>
      <c r="BR1173" s="402"/>
      <c r="BS1173" s="402"/>
      <c r="BT1173" s="402"/>
      <c r="BU1173" s="402"/>
      <c r="BV1173" s="402"/>
    </row>
    <row r="1174" s="307" customFormat="true" ht="15" customHeight="true" x14ac:dyDescent="0.2">
      <c r="A1174" s="376"/>
      <c r="B1174" s="690"/>
      <c r="C1174" s="691"/>
      <c r="D1174" s="691"/>
      <c r="E1174" s="691"/>
      <c r="F1174" s="691"/>
      <c r="G1174" s="691"/>
      <c r="H1174" s="691"/>
      <c r="I1174" s="691"/>
      <c r="J1174" s="691"/>
      <c r="K1174" s="691"/>
      <c r="L1174" s="691"/>
      <c r="M1174" s="691"/>
      <c r="N1174" s="691"/>
      <c r="O1174" s="691"/>
      <c r="P1174" s="691"/>
      <c r="Q1174" s="691"/>
      <c r="R1174" s="691"/>
      <c r="S1174" s="691"/>
      <c r="T1174" s="691"/>
      <c r="U1174" s="691"/>
      <c r="V1174" s="691"/>
      <c r="BA1174" s="402"/>
      <c r="BB1174" s="331"/>
      <c r="BC1174" s="402"/>
      <c r="BD1174" s="402"/>
      <c r="BE1174" s="402"/>
      <c r="BF1174" s="402"/>
      <c r="BG1174" s="402"/>
      <c r="BH1174" s="402"/>
      <c r="BI1174" s="402"/>
      <c r="BJ1174" s="402"/>
      <c r="BK1174" s="402"/>
      <c r="BL1174" s="402"/>
      <c r="BM1174" s="402"/>
      <c r="BN1174" s="402"/>
      <c r="BO1174" s="402"/>
      <c r="BP1174" s="402"/>
      <c r="BQ1174" s="402"/>
      <c r="BR1174" s="402"/>
      <c r="BS1174" s="402"/>
      <c r="BT1174" s="402"/>
      <c r="BU1174" s="402"/>
      <c r="BV1174" s="402"/>
    </row>
    <row r="1175" s="307" customFormat="true" ht="15" customHeight="true" x14ac:dyDescent="0.2">
      <c r="A1175" s="376"/>
      <c r="B1175" s="690"/>
      <c r="C1175" s="691"/>
      <c r="D1175" s="691"/>
      <c r="E1175" s="691"/>
      <c r="F1175" s="691"/>
      <c r="G1175" s="691"/>
      <c r="H1175" s="691"/>
      <c r="I1175" s="691"/>
      <c r="J1175" s="691"/>
      <c r="K1175" s="691"/>
      <c r="L1175" s="691"/>
      <c r="M1175" s="691"/>
      <c r="N1175" s="691"/>
      <c r="O1175" s="691"/>
      <c r="P1175" s="691"/>
      <c r="Q1175" s="691"/>
      <c r="R1175" s="691"/>
      <c r="S1175" s="691"/>
      <c r="T1175" s="691"/>
      <c r="U1175" s="691"/>
      <c r="V1175" s="691"/>
      <c r="BA1175" s="402"/>
      <c r="BB1175" s="331"/>
      <c r="BC1175" s="402"/>
      <c r="BD1175" s="402"/>
      <c r="BE1175" s="402"/>
      <c r="BF1175" s="402"/>
      <c r="BG1175" s="402"/>
      <c r="BH1175" s="402"/>
      <c r="BI1175" s="402"/>
      <c r="BJ1175" s="402"/>
      <c r="BK1175" s="402"/>
      <c r="BL1175" s="402"/>
      <c r="BM1175" s="402"/>
      <c r="BN1175" s="402"/>
      <c r="BO1175" s="402"/>
      <c r="BP1175" s="402"/>
      <c r="BQ1175" s="402"/>
      <c r="BR1175" s="402"/>
      <c r="BS1175" s="402"/>
      <c r="BT1175" s="402"/>
      <c r="BU1175" s="402"/>
      <c r="BV1175" s="402"/>
    </row>
    <row r="1176" s="307" customFormat="true" ht="15" customHeight="true" x14ac:dyDescent="0.2">
      <c r="A1176" s="692"/>
      <c r="B1176" s="376"/>
      <c r="C1176" s="693"/>
      <c r="D1176" s="694"/>
      <c r="E1176" s="694"/>
      <c r="F1176" s="694"/>
      <c r="G1176" s="694"/>
      <c r="H1176" s="693"/>
      <c r="I1176" s="694"/>
      <c r="J1176" s="694"/>
      <c r="K1176" s="694"/>
      <c r="L1176" s="694"/>
      <c r="M1176" s="693"/>
      <c r="N1176" s="694"/>
      <c r="O1176" s="694"/>
      <c r="P1176" s="694"/>
      <c r="Q1176" s="694"/>
      <c r="R1176" s="693"/>
      <c r="S1176" s="694"/>
      <c r="T1176" s="694"/>
      <c r="U1176" s="694"/>
      <c r="BA1176" s="402"/>
      <c r="BB1176" s="331"/>
      <c r="BC1176" s="402"/>
      <c r="BD1176" s="402"/>
      <c r="BE1176" s="402"/>
      <c r="BF1176" s="402"/>
      <c r="BG1176" s="402"/>
      <c r="BH1176" s="402"/>
      <c r="BI1176" s="402"/>
      <c r="BJ1176" s="402"/>
      <c r="BK1176" s="402"/>
      <c r="BL1176" s="402"/>
      <c r="BM1176" s="402"/>
      <c r="BN1176" s="402"/>
      <c r="BO1176" s="402"/>
      <c r="BP1176" s="402"/>
      <c r="BQ1176" s="402"/>
      <c r="BR1176" s="402"/>
      <c r="BS1176" s="402"/>
      <c r="BT1176" s="402"/>
      <c r="BU1176" s="402"/>
      <c r="BV1176" s="402"/>
    </row>
    <row r="1177" s="307" customFormat="true" ht="15" customHeight="true" x14ac:dyDescent="0.2">
      <c r="A1177" s="694"/>
      <c r="B1177" s="694"/>
      <c r="C1177" s="693"/>
      <c r="D1177" s="693"/>
      <c r="E1177" s="693"/>
      <c r="F1177" s="693"/>
      <c r="G1177" s="693"/>
      <c r="H1177" s="693"/>
      <c r="I1177" s="693"/>
      <c r="J1177" s="693"/>
      <c r="K1177" s="693"/>
      <c r="L1177" s="693"/>
      <c r="M1177" s="693"/>
      <c r="N1177" s="693"/>
      <c r="O1177" s="693"/>
      <c r="P1177" s="693"/>
      <c r="Q1177" s="693"/>
      <c r="R1177" s="693"/>
      <c r="S1177" s="693"/>
      <c r="T1177" s="693"/>
      <c r="U1177" s="693"/>
      <c r="BA1177" s="402"/>
      <c r="BB1177" s="331"/>
      <c r="BC1177" s="402"/>
      <c r="BD1177" s="402"/>
      <c r="BE1177" s="402"/>
      <c r="BF1177" s="402"/>
      <c r="BG1177" s="402"/>
      <c r="BH1177" s="402"/>
      <c r="BI1177" s="402"/>
      <c r="BJ1177" s="402"/>
      <c r="BK1177" s="402"/>
      <c r="BL1177" s="402"/>
      <c r="BM1177" s="402"/>
      <c r="BN1177" s="402"/>
      <c r="BO1177" s="402"/>
      <c r="BP1177" s="402"/>
      <c r="BQ1177" s="402"/>
      <c r="BR1177" s="402"/>
      <c r="BS1177" s="402"/>
      <c r="BT1177" s="402"/>
      <c r="BU1177" s="402"/>
      <c r="BV1177" s="402"/>
    </row>
    <row r="1178" s="307" customFormat="true" ht="15" customHeight="true" x14ac:dyDescent="0.2">
      <c r="BA1178" s="402"/>
      <c r="BB1178" s="331"/>
      <c r="BC1178" s="402"/>
      <c r="BD1178" s="402"/>
      <c r="BE1178" s="402"/>
      <c r="BF1178" s="402"/>
      <c r="BG1178" s="402"/>
      <c r="BH1178" s="402"/>
      <c r="BI1178" s="402"/>
      <c r="BJ1178" s="402"/>
      <c r="BK1178" s="402"/>
      <c r="BL1178" s="402"/>
      <c r="BM1178" s="402"/>
      <c r="BN1178" s="402"/>
      <c r="BO1178" s="402"/>
      <c r="BP1178" s="402"/>
      <c r="BQ1178" s="402"/>
      <c r="BR1178" s="402"/>
      <c r="BS1178" s="402"/>
      <c r="BT1178" s="402"/>
      <c r="BU1178" s="402"/>
      <c r="BV1178" s="402"/>
    </row>
    <row r="1179" s="307" customFormat="true" ht="15" customHeight="true" x14ac:dyDescent="0.2">
      <c r="BA1179" s="402"/>
      <c r="BB1179" s="331"/>
      <c r="BC1179" s="402"/>
      <c r="BD1179" s="402"/>
      <c r="BE1179" s="402"/>
      <c r="BF1179" s="402"/>
      <c r="BG1179" s="402"/>
      <c r="BH1179" s="402"/>
      <c r="BI1179" s="402"/>
      <c r="BJ1179" s="402"/>
      <c r="BK1179" s="402"/>
      <c r="BL1179" s="402"/>
      <c r="BM1179" s="402"/>
      <c r="BN1179" s="402"/>
      <c r="BO1179" s="402"/>
      <c r="BP1179" s="402"/>
      <c r="BQ1179" s="402"/>
      <c r="BR1179" s="402"/>
      <c r="BS1179" s="402"/>
      <c r="BT1179" s="402"/>
      <c r="BU1179" s="402"/>
      <c r="BV1179" s="402"/>
    </row>
    <row r="1180" s="307" customFormat="true" ht="15" customHeight="true" x14ac:dyDescent="0.2">
      <c r="BA1180" s="402"/>
      <c r="BB1180" s="331"/>
      <c r="BC1180" s="402"/>
      <c r="BD1180" s="402"/>
      <c r="BE1180" s="402"/>
      <c r="BF1180" s="402"/>
      <c r="BG1180" s="402"/>
      <c r="BH1180" s="402"/>
      <c r="BI1180" s="402"/>
      <c r="BJ1180" s="402"/>
      <c r="BK1180" s="402"/>
      <c r="BL1180" s="402"/>
      <c r="BM1180" s="402"/>
      <c r="BN1180" s="402"/>
      <c r="BO1180" s="402"/>
      <c r="BP1180" s="402"/>
      <c r="BQ1180" s="402"/>
      <c r="BR1180" s="402"/>
      <c r="BS1180" s="402"/>
      <c r="BT1180" s="402"/>
      <c r="BU1180" s="402"/>
      <c r="BV1180" s="402"/>
    </row>
    <row r="1181" s="307" customFormat="true" ht="15" customHeight="true" x14ac:dyDescent="0.2">
      <c r="BA1181" s="402"/>
      <c r="BB1181" s="331"/>
      <c r="BC1181" s="402"/>
      <c r="BD1181" s="402"/>
      <c r="BE1181" s="402"/>
      <c r="BF1181" s="402"/>
      <c r="BG1181" s="402"/>
      <c r="BH1181" s="402"/>
      <c r="BI1181" s="402"/>
      <c r="BJ1181" s="402"/>
      <c r="BK1181" s="402"/>
      <c r="BL1181" s="402"/>
      <c r="BM1181" s="402"/>
      <c r="BN1181" s="402"/>
      <c r="BO1181" s="402"/>
      <c r="BP1181" s="402"/>
      <c r="BQ1181" s="402"/>
      <c r="BR1181" s="402"/>
      <c r="BS1181" s="402"/>
      <c r="BT1181" s="402"/>
      <c r="BU1181" s="402"/>
      <c r="BV1181" s="402"/>
    </row>
    <row r="1182" s="307" customFormat="true" ht="15" customHeight="true" x14ac:dyDescent="0.2">
      <c r="BA1182" s="402"/>
      <c r="BB1182" s="331"/>
      <c r="BC1182" s="402"/>
      <c r="BD1182" s="402"/>
      <c r="BE1182" s="402"/>
      <c r="BF1182" s="402"/>
      <c r="BG1182" s="402"/>
      <c r="BH1182" s="402"/>
      <c r="BI1182" s="402"/>
      <c r="BJ1182" s="402"/>
      <c r="BK1182" s="402"/>
      <c r="BL1182" s="402"/>
      <c r="BM1182" s="402"/>
      <c r="BN1182" s="402"/>
      <c r="BO1182" s="402"/>
      <c r="BP1182" s="402"/>
      <c r="BQ1182" s="402"/>
      <c r="BR1182" s="402"/>
      <c r="BS1182" s="402"/>
      <c r="BT1182" s="402"/>
      <c r="BU1182" s="402"/>
      <c r="BV1182" s="402"/>
    </row>
    <row r="1183" s="307" customFormat="true" ht="15" customHeight="true" x14ac:dyDescent="0.2">
      <c r="BA1183" s="402"/>
      <c r="BB1183" s="331"/>
      <c r="BC1183" s="402"/>
      <c r="BD1183" s="402"/>
      <c r="BE1183" s="402"/>
      <c r="BF1183" s="402"/>
      <c r="BG1183" s="402"/>
      <c r="BH1183" s="402"/>
      <c r="BI1183" s="402"/>
      <c r="BJ1183" s="402"/>
      <c r="BK1183" s="402"/>
      <c r="BL1183" s="402"/>
      <c r="BM1183" s="402"/>
      <c r="BN1183" s="402"/>
      <c r="BO1183" s="402"/>
      <c r="BP1183" s="402"/>
      <c r="BQ1183" s="402"/>
      <c r="BR1183" s="402"/>
      <c r="BS1183" s="402"/>
      <c r="BT1183" s="402"/>
      <c r="BU1183" s="402"/>
      <c r="BV1183" s="402"/>
    </row>
    <row r="1184" s="307" customFormat="true" ht="15" customHeight="true" x14ac:dyDescent="0.2">
      <c r="BA1184" s="402"/>
      <c r="BB1184" s="331"/>
      <c r="BC1184" s="402"/>
      <c r="BD1184" s="402"/>
      <c r="BE1184" s="402"/>
      <c r="BF1184" s="402"/>
      <c r="BG1184" s="402"/>
      <c r="BH1184" s="402"/>
      <c r="BI1184" s="402"/>
      <c r="BJ1184" s="402"/>
      <c r="BK1184" s="402"/>
      <c r="BL1184" s="402"/>
      <c r="BM1184" s="402"/>
      <c r="BN1184" s="402"/>
      <c r="BO1184" s="402"/>
      <c r="BP1184" s="402"/>
      <c r="BQ1184" s="402"/>
      <c r="BR1184" s="402"/>
      <c r="BS1184" s="402"/>
      <c r="BT1184" s="402"/>
      <c r="BU1184" s="402"/>
      <c r="BV1184" s="402"/>
    </row>
    <row r="1185" s="307" customFormat="true" ht="15" customHeight="true" x14ac:dyDescent="0.2">
      <c r="BA1185" s="402"/>
      <c r="BB1185" s="331"/>
      <c r="BC1185" s="402"/>
      <c r="BD1185" s="402"/>
      <c r="BE1185" s="402"/>
      <c r="BF1185" s="402"/>
      <c r="BG1185" s="402"/>
      <c r="BH1185" s="402"/>
      <c r="BI1185" s="402"/>
      <c r="BJ1185" s="402"/>
      <c r="BK1185" s="402"/>
      <c r="BL1185" s="402"/>
      <c r="BM1185" s="402"/>
      <c r="BN1185" s="402"/>
      <c r="BO1185" s="402"/>
      <c r="BP1185" s="402"/>
      <c r="BQ1185" s="402"/>
      <c r="BR1185" s="402"/>
      <c r="BS1185" s="402"/>
      <c r="BT1185" s="402"/>
      <c r="BU1185" s="402"/>
      <c r="BV1185" s="402"/>
    </row>
    <row r="1186" s="307" customFormat="true" ht="15" customHeight="true" x14ac:dyDescent="0.2">
      <c r="BA1186" s="402"/>
      <c r="BB1186" s="331"/>
      <c r="BC1186" s="402"/>
      <c r="BD1186" s="402"/>
      <c r="BE1186" s="402"/>
      <c r="BF1186" s="402"/>
      <c r="BG1186" s="402"/>
      <c r="BH1186" s="402"/>
      <c r="BI1186" s="402"/>
      <c r="BJ1186" s="402"/>
      <c r="BK1186" s="402"/>
      <c r="BL1186" s="402"/>
      <c r="BM1186" s="402"/>
      <c r="BN1186" s="402"/>
      <c r="BO1186" s="402"/>
      <c r="BP1186" s="402"/>
      <c r="BQ1186" s="402"/>
      <c r="BR1186" s="402"/>
      <c r="BS1186" s="402"/>
      <c r="BT1186" s="402"/>
      <c r="BU1186" s="402"/>
      <c r="BV1186" s="402"/>
    </row>
    <row r="1187" s="307" customFormat="true" ht="15" customHeight="true" x14ac:dyDescent="0.2">
      <c r="BA1187" s="402"/>
      <c r="BB1187" s="331"/>
      <c r="BC1187" s="402"/>
      <c r="BD1187" s="402"/>
      <c r="BE1187" s="402"/>
      <c r="BF1187" s="402"/>
      <c r="BG1187" s="402"/>
      <c r="BH1187" s="402"/>
      <c r="BI1187" s="402"/>
      <c r="BJ1187" s="402"/>
      <c r="BK1187" s="402"/>
      <c r="BL1187" s="402"/>
      <c r="BM1187" s="402"/>
      <c r="BN1187" s="402"/>
      <c r="BO1187" s="402"/>
      <c r="BP1187" s="402"/>
      <c r="BQ1187" s="402"/>
      <c r="BR1187" s="402"/>
      <c r="BS1187" s="402"/>
      <c r="BT1187" s="402"/>
      <c r="BU1187" s="402"/>
      <c r="BV1187" s="402"/>
    </row>
    <row r="1188" s="307" customFormat="true" ht="15" customHeight="true" x14ac:dyDescent="0.2">
      <c r="BA1188" s="402"/>
      <c r="BB1188" s="331"/>
      <c r="BC1188" s="402"/>
      <c r="BD1188" s="402"/>
      <c r="BE1188" s="402"/>
      <c r="BF1188" s="402"/>
      <c r="BG1188" s="402"/>
      <c r="BH1188" s="402"/>
      <c r="BI1188" s="402"/>
      <c r="BJ1188" s="402"/>
      <c r="BK1188" s="402"/>
      <c r="BL1188" s="402"/>
      <c r="BM1188" s="402"/>
      <c r="BN1188" s="402"/>
      <c r="BO1188" s="402"/>
      <c r="BP1188" s="402"/>
      <c r="BQ1188" s="402"/>
      <c r="BR1188" s="402"/>
      <c r="BS1188" s="402"/>
      <c r="BT1188" s="402"/>
      <c r="BU1188" s="402"/>
      <c r="BV1188" s="402"/>
    </row>
    <row r="1189" s="307" customFormat="true" ht="15" customHeight="true" x14ac:dyDescent="0.2">
      <c r="BA1189" s="402"/>
      <c r="BB1189" s="331"/>
      <c r="BC1189" s="402"/>
      <c r="BD1189" s="402"/>
      <c r="BE1189" s="402"/>
      <c r="BF1189" s="402"/>
      <c r="BG1189" s="402"/>
      <c r="BH1189" s="402"/>
      <c r="BI1189" s="402"/>
      <c r="BJ1189" s="402"/>
      <c r="BK1189" s="402"/>
      <c r="BL1189" s="402"/>
      <c r="BM1189" s="402"/>
      <c r="BN1189" s="402"/>
      <c r="BO1189" s="402"/>
      <c r="BP1189" s="402"/>
      <c r="BQ1189" s="402"/>
      <c r="BR1189" s="402"/>
      <c r="BS1189" s="402"/>
      <c r="BT1189" s="402"/>
      <c r="BU1189" s="402"/>
      <c r="BV1189" s="402"/>
    </row>
    <row r="1190" s="307" customFormat="true" ht="15" customHeight="true" x14ac:dyDescent="0.2">
      <c r="BA1190" s="402"/>
      <c r="BB1190" s="331"/>
      <c r="BC1190" s="402"/>
      <c r="BD1190" s="402"/>
      <c r="BE1190" s="402"/>
      <c r="BF1190" s="402"/>
      <c r="BG1190" s="402"/>
      <c r="BH1190" s="402"/>
      <c r="BI1190" s="402"/>
      <c r="BJ1190" s="402"/>
      <c r="BK1190" s="402"/>
      <c r="BL1190" s="402"/>
      <c r="BM1190" s="402"/>
      <c r="BN1190" s="402"/>
      <c r="BO1190" s="402"/>
      <c r="BP1190" s="402"/>
      <c r="BQ1190" s="402"/>
      <c r="BR1190" s="402"/>
      <c r="BS1190" s="402"/>
      <c r="BT1190" s="402"/>
      <c r="BU1190" s="402"/>
      <c r="BV1190" s="402"/>
    </row>
    <row r="1191" s="307" customFormat="true" ht="15" customHeight="true" x14ac:dyDescent="0.2">
      <c r="BA1191" s="402"/>
      <c r="BB1191" s="331"/>
      <c r="BC1191" s="402"/>
      <c r="BD1191" s="402"/>
      <c r="BE1191" s="402"/>
      <c r="BF1191" s="402"/>
      <c r="BG1191" s="402"/>
      <c r="BH1191" s="402"/>
      <c r="BI1191" s="402"/>
      <c r="BJ1191" s="402"/>
      <c r="BK1191" s="402"/>
      <c r="BL1191" s="402"/>
      <c r="BM1191" s="402"/>
      <c r="BN1191" s="402"/>
      <c r="BO1191" s="402"/>
      <c r="BP1191" s="402"/>
      <c r="BQ1191" s="402"/>
      <c r="BR1191" s="402"/>
      <c r="BS1191" s="402"/>
      <c r="BT1191" s="402"/>
      <c r="BU1191" s="402"/>
      <c r="BV1191" s="402"/>
    </row>
    <row r="1192" s="307" customFormat="true" ht="15" customHeight="true" x14ac:dyDescent="0.2">
      <c r="BA1192" s="402"/>
      <c r="BB1192" s="331"/>
      <c r="BC1192" s="402"/>
      <c r="BD1192" s="402"/>
      <c r="BE1192" s="402"/>
      <c r="BF1192" s="402"/>
      <c r="BG1192" s="402"/>
      <c r="BH1192" s="402"/>
      <c r="BI1192" s="402"/>
      <c r="BJ1192" s="402"/>
      <c r="BK1192" s="402"/>
      <c r="BL1192" s="402"/>
      <c r="BM1192" s="402"/>
      <c r="BN1192" s="402"/>
      <c r="BO1192" s="402"/>
      <c r="BP1192" s="402"/>
      <c r="BQ1192" s="402"/>
      <c r="BR1192" s="402"/>
      <c r="BS1192" s="402"/>
      <c r="BT1192" s="402"/>
      <c r="BU1192" s="402"/>
      <c r="BV1192" s="402"/>
    </row>
    <row r="1193" s="307" customFormat="true" ht="15" customHeight="true" x14ac:dyDescent="0.2">
      <c r="BA1193" s="402"/>
      <c r="BB1193" s="331"/>
      <c r="BC1193" s="402"/>
      <c r="BD1193" s="402"/>
      <c r="BE1193" s="402"/>
      <c r="BF1193" s="402"/>
      <c r="BG1193" s="402"/>
      <c r="BH1193" s="402"/>
      <c r="BI1193" s="402"/>
      <c r="BJ1193" s="402"/>
      <c r="BK1193" s="402"/>
      <c r="BL1193" s="402"/>
      <c r="BM1193" s="402"/>
      <c r="BN1193" s="402"/>
      <c r="BO1193" s="402"/>
      <c r="BP1193" s="402"/>
      <c r="BQ1193" s="402"/>
      <c r="BR1193" s="402"/>
      <c r="BS1193" s="402"/>
      <c r="BT1193" s="402"/>
      <c r="BU1193" s="402"/>
      <c r="BV1193" s="402"/>
    </row>
    <row r="1194" s="307" customFormat="true" ht="15" customHeight="true" x14ac:dyDescent="0.2">
      <c r="BA1194" s="402"/>
      <c r="BB1194" s="331"/>
      <c r="BC1194" s="402"/>
      <c r="BD1194" s="402"/>
      <c r="BE1194" s="402"/>
      <c r="BF1194" s="402"/>
      <c r="BG1194" s="402"/>
      <c r="BH1194" s="402"/>
      <c r="BI1194" s="402"/>
      <c r="BJ1194" s="402"/>
      <c r="BK1194" s="402"/>
      <c r="BL1194" s="402"/>
      <c r="BM1194" s="402"/>
      <c r="BN1194" s="402"/>
      <c r="BO1194" s="402"/>
      <c r="BP1194" s="402"/>
      <c r="BQ1194" s="402"/>
      <c r="BR1194" s="402"/>
      <c r="BS1194" s="402"/>
      <c r="BT1194" s="402"/>
      <c r="BU1194" s="402"/>
      <c r="BV1194" s="402"/>
    </row>
    <row r="1195" s="307" customFormat="true" ht="15" customHeight="true" x14ac:dyDescent="0.2">
      <c r="BA1195" s="402"/>
      <c r="BB1195" s="331"/>
      <c r="BC1195" s="402"/>
      <c r="BD1195" s="402"/>
      <c r="BE1195" s="402"/>
      <c r="BF1195" s="402"/>
      <c r="BG1195" s="402"/>
      <c r="BH1195" s="402"/>
      <c r="BI1195" s="402"/>
      <c r="BJ1195" s="402"/>
      <c r="BK1195" s="402"/>
      <c r="BL1195" s="402"/>
      <c r="BM1195" s="402"/>
      <c r="BN1195" s="402"/>
      <c r="BO1195" s="402"/>
      <c r="BP1195" s="402"/>
      <c r="BQ1195" s="402"/>
      <c r="BR1195" s="402"/>
      <c r="BS1195" s="402"/>
      <c r="BT1195" s="402"/>
      <c r="BU1195" s="402"/>
      <c r="BV1195" s="402"/>
    </row>
    <row r="1196" s="307" customFormat="true" ht="15" customHeight="true" x14ac:dyDescent="0.2">
      <c r="BA1196" s="402"/>
      <c r="BB1196" s="331"/>
      <c r="BC1196" s="402"/>
      <c r="BD1196" s="402"/>
      <c r="BE1196" s="402"/>
      <c r="BF1196" s="402"/>
      <c r="BG1196" s="402"/>
      <c r="BH1196" s="402"/>
      <c r="BI1196" s="402"/>
      <c r="BJ1196" s="402"/>
      <c r="BK1196" s="402"/>
      <c r="BL1196" s="402"/>
      <c r="BM1196" s="402"/>
      <c r="BN1196" s="402"/>
      <c r="BO1196" s="402"/>
      <c r="BP1196" s="402"/>
      <c r="BQ1196" s="402"/>
      <c r="BR1196" s="402"/>
      <c r="BS1196" s="402"/>
      <c r="BT1196" s="402"/>
      <c r="BU1196" s="402"/>
      <c r="BV1196" s="402"/>
    </row>
    <row r="1197" s="307" customFormat="true" ht="15" customHeight="true" x14ac:dyDescent="0.2">
      <c r="BA1197" s="402"/>
      <c r="BB1197" s="331"/>
      <c r="BC1197" s="402"/>
      <c r="BD1197" s="402"/>
      <c r="BE1197" s="402"/>
      <c r="BF1197" s="402"/>
      <c r="BG1197" s="402"/>
      <c r="BH1197" s="402"/>
      <c r="BI1197" s="402"/>
      <c r="BJ1197" s="402"/>
      <c r="BK1197" s="402"/>
      <c r="BL1197" s="402"/>
      <c r="BM1197" s="402"/>
      <c r="BN1197" s="402"/>
      <c r="BO1197" s="402"/>
      <c r="BP1197" s="402"/>
      <c r="BQ1197" s="402"/>
      <c r="BR1197" s="402"/>
      <c r="BS1197" s="402"/>
      <c r="BT1197" s="402"/>
      <c r="BU1197" s="402"/>
      <c r="BV1197" s="402"/>
    </row>
    <row r="1198" s="307" customFormat="true" ht="15" customHeight="true" x14ac:dyDescent="0.2">
      <c r="BA1198" s="402"/>
      <c r="BB1198" s="331"/>
      <c r="BC1198" s="402"/>
      <c r="BD1198" s="402"/>
      <c r="BE1198" s="402"/>
      <c r="BF1198" s="402"/>
      <c r="BG1198" s="402"/>
      <c r="BH1198" s="402"/>
      <c r="BI1198" s="402"/>
      <c r="BJ1198" s="402"/>
      <c r="BK1198" s="402"/>
      <c r="BL1198" s="402"/>
      <c r="BM1198" s="402"/>
      <c r="BN1198" s="402"/>
      <c r="BO1198" s="402"/>
      <c r="BP1198" s="402"/>
      <c r="BQ1198" s="402"/>
      <c r="BR1198" s="402"/>
      <c r="BS1198" s="402"/>
      <c r="BT1198" s="402"/>
      <c r="BU1198" s="402"/>
      <c r="BV1198" s="402"/>
    </row>
    <row r="1199" s="307" customFormat="true" ht="15" customHeight="true" x14ac:dyDescent="0.2">
      <c r="BA1199" s="402"/>
      <c r="BB1199" s="331"/>
      <c r="BC1199" s="402"/>
      <c r="BD1199" s="402"/>
      <c r="BE1199" s="402"/>
      <c r="BF1199" s="402"/>
      <c r="BG1199" s="402"/>
      <c r="BH1199" s="402"/>
      <c r="BI1199" s="402"/>
      <c r="BJ1199" s="402"/>
      <c r="BK1199" s="402"/>
      <c r="BL1199" s="402"/>
      <c r="BM1199" s="402"/>
      <c r="BN1199" s="402"/>
      <c r="BO1199" s="402"/>
      <c r="BP1199" s="402"/>
      <c r="BQ1199" s="402"/>
      <c r="BR1199" s="402"/>
      <c r="BS1199" s="402"/>
      <c r="BT1199" s="402"/>
      <c r="BU1199" s="402"/>
      <c r="BV1199" s="402"/>
    </row>
    <row r="1200" s="307" customFormat="true" ht="15" customHeight="true" x14ac:dyDescent="0.2">
      <c r="BA1200" s="402"/>
      <c r="BB1200" s="331"/>
      <c r="BC1200" s="402"/>
      <c r="BD1200" s="402"/>
      <c r="BE1200" s="402"/>
      <c r="BF1200" s="402"/>
      <c r="BG1200" s="402"/>
      <c r="BH1200" s="402"/>
      <c r="BI1200" s="402"/>
      <c r="BJ1200" s="402"/>
      <c r="BK1200" s="402"/>
      <c r="BL1200" s="402"/>
      <c r="BM1200" s="402"/>
      <c r="BN1200" s="402"/>
      <c r="BO1200" s="402"/>
      <c r="BP1200" s="402"/>
      <c r="BQ1200" s="402"/>
      <c r="BR1200" s="402"/>
      <c r="BS1200" s="402"/>
      <c r="BT1200" s="402"/>
      <c r="BU1200" s="402"/>
      <c r="BV1200" s="402"/>
    </row>
  </sheetData>
  <mergeCells count="99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O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E619"/>
    <mergeCell ref="H619:I619"/>
    <mergeCell ref="M619:N619"/>
    <mergeCell ref="C616:D616"/>
    <mergeCell ref="H616:I616"/>
    <mergeCell ref="M616:N616"/>
    <mergeCell ref="C617:D617"/>
    <mergeCell ref="H617:I617"/>
    <mergeCell ref="M617:N61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J610"/>
    <mergeCell ref="M610:N610"/>
    <mergeCell ref="C611:D611"/>
    <mergeCell ref="H611:I611"/>
    <mergeCell ref="M611:N611"/>
    <mergeCell ref="C608:D608"/>
    <mergeCell ref="H608:I608"/>
    <mergeCell ref="M608:N608"/>
    <mergeCell ref="C609:D609"/>
    <mergeCell ref="H609:I609"/>
    <mergeCell ref="M609:N60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57:D557"/>
    <mergeCell ref="H557:I557"/>
    <mergeCell ref="M557:N557"/>
    <mergeCell ref="C558:D558"/>
    <mergeCell ref="H558:I558"/>
    <mergeCell ref="M558:N558"/>
    <mergeCell ref="C555:D555"/>
    <mergeCell ref="H555:I555"/>
    <mergeCell ref="M555:N556"/>
    <mergeCell ref="C561:D561"/>
    <mergeCell ref="H561:I561"/>
    <mergeCell ref="M561:N562"/>
    <mergeCell ref="C562:D562"/>
    <mergeCell ref="H562:I562"/>
    <mergeCell ref="C563:D563"/>
    <mergeCell ref="H563:I563"/>
    <mergeCell ref="M563:N563"/>
    <mergeCell ref="C559:D559"/>
    <mergeCell ref="H559:I559"/>
    <mergeCell ref="M559:N559"/>
    <mergeCell ref="C560:D560"/>
    <mergeCell ref="H560:I560"/>
    <mergeCell ref="M560:O560"/>
    <mergeCell ref="C551:D551"/>
    <mergeCell ref="H551:I551"/>
    <mergeCell ref="M551:N551"/>
    <mergeCell ref="C552:D552"/>
    <mergeCell ref="H552:I552"/>
    <mergeCell ref="M552:N552"/>
    <mergeCell ref="C548:E548"/>
    <mergeCell ref="H548:I548"/>
    <mergeCell ref="M548:N548"/>
    <mergeCell ref="C549:D550"/>
    <mergeCell ref="H549:I549"/>
    <mergeCell ref="M549:N549"/>
    <mergeCell ref="H550:I550"/>
    <mergeCell ref="M550:N550"/>
    <mergeCell ref="O555:Q555"/>
    <mergeCell ref="C556:D556"/>
    <mergeCell ref="H556:I556"/>
    <mergeCell ref="C553:D553"/>
    <mergeCell ref="H553:I553"/>
    <mergeCell ref="M553:N553"/>
    <mergeCell ref="C554:D554"/>
    <mergeCell ref="H554:I554"/>
    <mergeCell ref="M554:Q554"/>
    <mergeCell ref="C541:D541"/>
    <mergeCell ref="H541:I541"/>
    <mergeCell ref="M541:N541"/>
    <mergeCell ref="C542:G542"/>
    <mergeCell ref="H542:J542"/>
    <mergeCell ref="M542:N542"/>
    <mergeCell ref="C539:D539"/>
    <mergeCell ref="H539:I539"/>
    <mergeCell ref="M539:N539"/>
    <mergeCell ref="C540:D540"/>
    <mergeCell ref="H540:I540"/>
    <mergeCell ref="M540:N540"/>
    <mergeCell ref="C546:D546"/>
    <mergeCell ref="H546:I546"/>
    <mergeCell ref="M546:N546"/>
    <mergeCell ref="C547:D547"/>
    <mergeCell ref="H547:I547"/>
    <mergeCell ref="M547:N547"/>
    <mergeCell ref="C543:D544"/>
    <mergeCell ref="E543:G543"/>
    <mergeCell ref="H543:I544"/>
    <mergeCell ref="M543:N543"/>
    <mergeCell ref="M544:N544"/>
    <mergeCell ref="C545:D545"/>
    <mergeCell ref="H545:I545"/>
    <mergeCell ref="M545:N545"/>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8"/>
    <mergeCell ref="J537:L537"/>
    <mergeCell ref="M537:N537"/>
    <mergeCell ref="C538:D538"/>
    <mergeCell ref="M538:N538"/>
    <mergeCell ref="C535:D535"/>
    <mergeCell ref="H535:I535"/>
    <mergeCell ref="M535:N535"/>
    <mergeCell ref="C536:D536"/>
    <mergeCell ref="H536:L536"/>
    <mergeCell ref="M536:N53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77:D477"/>
    <mergeCell ref="H477:I477"/>
    <mergeCell ref="M477:N477"/>
    <mergeCell ref="C478:D478"/>
    <mergeCell ref="H478:I478"/>
    <mergeCell ref="M478:O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69:D469"/>
    <mergeCell ref="H469:J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E472"/>
    <mergeCell ref="H472:I472"/>
    <mergeCell ref="M472:N47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H421:I421"/>
    <mergeCell ref="M421:N421"/>
    <mergeCell ref="C422:D422"/>
    <mergeCell ref="H422:I422"/>
    <mergeCell ref="M422:N422"/>
    <mergeCell ref="C419:D419"/>
    <mergeCell ref="H419:I419"/>
    <mergeCell ref="M419:N419"/>
    <mergeCell ref="C420:D420"/>
    <mergeCell ref="H420:I420"/>
    <mergeCell ref="M420:N420"/>
    <mergeCell ref="M425:N425"/>
    <mergeCell ref="C426:D426"/>
    <mergeCell ref="H426:I426"/>
    <mergeCell ref="M426:N426"/>
    <mergeCell ref="C423:D423"/>
    <mergeCell ref="H423:I423"/>
    <mergeCell ref="M423:N423"/>
    <mergeCell ref="C424:D424"/>
    <mergeCell ref="H424:I424"/>
    <mergeCell ref="M424:N424"/>
    <mergeCell ref="M414:N414"/>
    <mergeCell ref="C411:D411"/>
    <mergeCell ref="H411:I411"/>
    <mergeCell ref="M411:N411"/>
    <mergeCell ref="C412:D412"/>
    <mergeCell ref="H412:I412"/>
    <mergeCell ref="M412:N412"/>
    <mergeCell ref="C413:D413"/>
    <mergeCell ref="H413:I413"/>
    <mergeCell ref="M413:N413"/>
    <mergeCell ref="M417:N417"/>
    <mergeCell ref="C418:D418"/>
    <mergeCell ref="H418:I418"/>
    <mergeCell ref="M418:N418"/>
    <mergeCell ref="C415:D415"/>
    <mergeCell ref="H415:I415"/>
    <mergeCell ref="M415:N415"/>
    <mergeCell ref="C416:D416"/>
    <mergeCell ref="H416:I416"/>
    <mergeCell ref="M416:N416"/>
    <mergeCell ref="M409:N409"/>
    <mergeCell ref="C410:D410"/>
    <mergeCell ref="H410:I410"/>
    <mergeCell ref="M410:N410"/>
    <mergeCell ref="C407:D407"/>
    <mergeCell ref="H407:I407"/>
    <mergeCell ref="M407:N407"/>
    <mergeCell ref="C408:D408"/>
    <mergeCell ref="H408:I408"/>
    <mergeCell ref="M408:N408"/>
    <mergeCell ref="A1025:C1025"/>
    <mergeCell ref="A1026:B1026"/>
    <mergeCell ref="A1031:B1031"/>
    <mergeCell ref="A1032:C1032"/>
    <mergeCell ref="A1034:C1034"/>
    <mergeCell ref="A222:A224"/>
    <mergeCell ref="B402:B445"/>
    <mergeCell ref="C403:D403"/>
    <mergeCell ref="H403:I403"/>
    <mergeCell ref="C404:D404"/>
    <mergeCell ref="H404:I404"/>
    <mergeCell ref="C399:F399"/>
    <mergeCell ref="H399:K399"/>
    <mergeCell ref="C401:D402"/>
    <mergeCell ref="H401:I402"/>
    <mergeCell ref="C409:D409"/>
    <mergeCell ref="H409:I409"/>
    <mergeCell ref="C417:D417"/>
    <mergeCell ref="H417:I417"/>
    <mergeCell ref="C414:D414"/>
    <mergeCell ref="H414:I414"/>
    <mergeCell ref="C425:D425"/>
    <mergeCell ref="H425:I425"/>
    <mergeCell ref="C421:D421"/>
    <mergeCell ref="M399:P399"/>
    <mergeCell ref="C400:E400"/>
    <mergeCell ref="H400:J400"/>
    <mergeCell ref="M400:O400"/>
    <mergeCell ref="C405:D405"/>
    <mergeCell ref="H405:I405"/>
    <mergeCell ref="M405:N405"/>
    <mergeCell ref="C406:D406"/>
    <mergeCell ref="H406:I406"/>
    <mergeCell ref="M406:N406"/>
    <mergeCell ref="M401:N402"/>
    <mergeCell ref="M403:N403"/>
    <mergeCell ref="M404:N404"/>
    <mergeCell ref="A153:A161"/>
    <mergeCell ref="C133:G133"/>
    <mergeCell ref="H133:L133"/>
    <mergeCell ref="C220:G220"/>
    <mergeCell ref="H220:L220"/>
    <mergeCell ref="M220:Q220"/>
    <mergeCell ref="A208:B208"/>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44:A147"/>
    <mergeCell ref="H56:L56"/>
    <mergeCell ref="M56:Q56"/>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3:BA162"/>
    <mergeCell ref="BA144:BA147"/>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1495F-C7D2-45BD-85A9-9E777E00C0E1}">
  <sheetPr codeName="Feuil8"/>
  <dimension ref="A1:CZ1200"/>
  <sheetViews>
    <sheetView showGridLines="false" workbookViewId="0"/>
  </sheetViews>
  <sheetFormatPr defaultColWidth="9.140625" defaultRowHeight="15" customHeight="true" x14ac:dyDescent="0.2"/>
  <cols>
    <col min="1" max="1" width="31.5703125" style="401" customWidth="true"/>
    <col min="2" max="2" width="41.5703125" style="401" customWidth="true"/>
    <col min="3" max="17" width="10.7109375" style="401" customWidth="true"/>
    <col min="18" max="22" width="12.5703125" style="401" customWidth="true"/>
    <col min="23" max="52" width="12.5703125" style="307" customWidth="true"/>
    <col min="53" max="53" width="31.5703125" style="402" customWidth="true"/>
    <col min="54" max="54" width="41.5703125" style="331" customWidth="true"/>
    <col min="55" max="69" width="9.140625" style="402"/>
    <col min="70" max="74" width="12.5703125" style="402" customWidth="true"/>
    <col min="75" max="104" width="12.5703125" style="307" customWidth="true"/>
    <col min="105" max="16384" width="9.140625" style="401"/>
  </cols>
  <sheetData>
    <row r="1" s="264" customFormat="true" ht="18" customHeight="true" x14ac:dyDescent="0.2">
      <c r="W1" s="307"/>
      <c r="X1" s="307"/>
      <c r="Y1" s="307"/>
      <c r="Z1" s="307"/>
      <c r="AA1" s="307"/>
      <c r="AB1" s="307"/>
      <c r="AC1" s="307"/>
      <c r="AD1" s="307"/>
      <c r="AE1" s="307"/>
      <c r="AF1" s="307"/>
      <c r="AG1" s="307"/>
      <c r="AH1" s="307"/>
      <c r="AI1" s="307"/>
      <c r="AJ1" s="307"/>
      <c r="AK1" s="307"/>
      <c r="AL1" s="307"/>
      <c r="AM1" s="307"/>
      <c r="AN1" s="307"/>
      <c r="AO1" s="307"/>
      <c r="AP1" s="307"/>
      <c r="AQ1" s="307"/>
      <c r="AR1" s="307"/>
      <c r="AS1" s="307"/>
      <c r="AT1" s="307"/>
      <c r="AU1" s="307"/>
      <c r="AV1" s="307"/>
      <c r="AW1" s="307"/>
      <c r="AX1" s="307"/>
      <c r="AY1" s="307"/>
      <c r="AZ1" s="307"/>
      <c r="BB1" s="287"/>
      <c r="BW1" s="307"/>
      <c r="BX1" s="307"/>
      <c r="BY1" s="307"/>
      <c r="BZ1" s="307"/>
      <c r="CA1" s="307"/>
      <c r="CB1" s="307"/>
      <c r="CC1" s="307"/>
      <c r="CD1" s="307"/>
      <c r="CE1" s="307"/>
      <c r="CF1" s="307"/>
      <c r="CG1" s="307"/>
      <c r="CH1" s="307"/>
      <c r="CI1" s="307"/>
      <c r="CJ1" s="307"/>
      <c r="CK1" s="307"/>
      <c r="CL1" s="307"/>
      <c r="CM1" s="307"/>
      <c r="CN1" s="307"/>
      <c r="CO1" s="307"/>
      <c r="CP1" s="307"/>
      <c r="CQ1" s="307"/>
      <c r="CR1" s="307"/>
      <c r="CS1" s="307"/>
      <c r="CT1" s="307"/>
      <c r="CU1" s="307"/>
      <c r="CV1" s="307"/>
      <c r="CW1" s="307"/>
      <c r="CX1" s="307"/>
      <c r="CY1" s="307"/>
      <c r="CZ1" s="307"/>
    </row>
    <row r="2" s="264" customFormat="true" ht="22.5" customHeight="true" x14ac:dyDescent="0.35">
      <c r="A2" s="321" t="str">
        <f>A1026</f>
        <v>Burundi</v>
      </c>
      <c r="B2" s="322"/>
      <c r="W2" s="307"/>
      <c r="X2" s="307"/>
      <c r="Y2" s="307"/>
      <c r="Z2" s="307"/>
      <c r="AA2" s="30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B2" s="287"/>
      <c r="BW2" s="307"/>
      <c r="BX2" s="307"/>
      <c r="BY2" s="307"/>
      <c r="BZ2" s="307"/>
      <c r="CA2" s="307"/>
      <c r="CB2" s="307"/>
      <c r="CC2" s="307"/>
      <c r="CD2" s="307"/>
      <c r="CE2" s="307"/>
      <c r="CF2" s="307"/>
      <c r="CG2" s="307"/>
      <c r="CH2" s="307"/>
      <c r="CI2" s="307"/>
      <c r="CJ2" s="307"/>
      <c r="CK2" s="307"/>
      <c r="CL2" s="307"/>
      <c r="CM2" s="307"/>
      <c r="CN2" s="307"/>
      <c r="CO2" s="307"/>
      <c r="CP2" s="307"/>
      <c r="CQ2" s="307"/>
      <c r="CR2" s="307"/>
      <c r="CS2" s="307"/>
      <c r="CT2" s="307"/>
      <c r="CU2" s="307"/>
      <c r="CV2" s="307"/>
      <c r="CW2" s="307"/>
      <c r="CX2" s="307"/>
      <c r="CY2" s="307"/>
      <c r="CZ2" s="307"/>
    </row>
    <row r="3" s="264" customFormat="true" ht="22.5" customHeight="true" x14ac:dyDescent="0.35">
      <c r="A3" s="291" t="str">
        <f>A1034</f>
        <v>2010</v>
      </c>
      <c r="B3" s="324"/>
      <c r="W3" s="307"/>
      <c r="X3" s="307"/>
      <c r="Y3" s="307"/>
      <c r="Z3" s="307"/>
      <c r="AA3" s="307"/>
      <c r="AB3" s="307"/>
      <c r="AC3" s="307"/>
      <c r="AD3" s="307"/>
      <c r="AE3" s="307"/>
      <c r="AF3" s="307"/>
      <c r="AG3" s="307"/>
      <c r="AH3" s="307"/>
      <c r="AI3" s="307"/>
      <c r="AJ3" s="307"/>
      <c r="AK3" s="307"/>
      <c r="AL3" s="307"/>
      <c r="AM3" s="307"/>
      <c r="AN3" s="307"/>
      <c r="AO3" s="307"/>
      <c r="AP3" s="307"/>
      <c r="AQ3" s="307"/>
      <c r="AR3" s="307"/>
      <c r="AS3" s="307"/>
      <c r="AT3" s="307"/>
      <c r="AU3" s="307"/>
      <c r="AV3" s="307"/>
      <c r="AW3" s="307"/>
      <c r="AX3" s="307"/>
      <c r="AY3" s="307"/>
      <c r="AZ3" s="307"/>
      <c r="BB3" s="287"/>
      <c r="BW3" s="307"/>
      <c r="BX3" s="307"/>
      <c r="BY3" s="307"/>
      <c r="BZ3" s="307"/>
      <c r="CA3" s="307"/>
      <c r="CB3" s="307"/>
      <c r="CC3" s="307"/>
      <c r="CD3" s="307"/>
      <c r="CE3" s="307"/>
      <c r="CF3" s="307"/>
      <c r="CG3" s="307"/>
      <c r="CH3" s="307"/>
      <c r="CI3" s="307"/>
      <c r="CJ3" s="307"/>
      <c r="CK3" s="307"/>
      <c r="CL3" s="307"/>
      <c r="CM3" s="307"/>
      <c r="CN3" s="307"/>
      <c r="CO3" s="307"/>
      <c r="CP3" s="307"/>
      <c r="CQ3" s="307"/>
      <c r="CR3" s="307"/>
      <c r="CS3" s="307"/>
      <c r="CT3" s="307"/>
      <c r="CU3" s="307"/>
      <c r="CV3" s="307"/>
      <c r="CW3" s="307"/>
      <c r="CX3" s="307"/>
      <c r="CY3" s="307"/>
      <c r="CZ3" s="307"/>
    </row>
    <row r="4" s="264" customFormat="true" ht="22.5" customHeight="true" x14ac:dyDescent="0.35">
      <c r="A4" s="323" t="s">
        <v>95</v>
      </c>
      <c r="B4" s="324"/>
      <c r="W4" s="307"/>
      <c r="X4" s="307"/>
      <c r="Y4" s="307"/>
      <c r="Z4" s="307"/>
      <c r="AA4" s="307"/>
      <c r="AB4" s="307"/>
      <c r="AC4" s="307"/>
      <c r="AD4" s="307"/>
      <c r="AE4" s="307"/>
      <c r="AF4" s="307"/>
      <c r="AG4" s="307"/>
      <c r="AH4" s="307"/>
      <c r="AI4" s="307"/>
      <c r="AJ4" s="307"/>
      <c r="AK4" s="307"/>
      <c r="AL4" s="307"/>
      <c r="AM4" s="307"/>
      <c r="AN4" s="307"/>
      <c r="AO4" s="307"/>
      <c r="AP4" s="307"/>
      <c r="AQ4" s="307"/>
      <c r="AR4" s="307"/>
      <c r="AS4" s="307"/>
      <c r="AT4" s="307"/>
      <c r="AU4" s="307"/>
      <c r="AV4" s="307"/>
      <c r="AW4" s="307"/>
      <c r="AX4" s="307"/>
      <c r="AY4" s="307"/>
      <c r="AZ4" s="307"/>
      <c r="BB4" s="287"/>
      <c r="BW4" s="307"/>
      <c r="BX4" s="307"/>
      <c r="BY4" s="307"/>
      <c r="BZ4" s="307"/>
      <c r="CA4" s="307"/>
      <c r="CB4" s="307"/>
      <c r="CC4" s="307"/>
      <c r="CD4" s="307"/>
      <c r="CE4" s="307"/>
      <c r="CF4" s="307"/>
      <c r="CG4" s="307"/>
      <c r="CH4" s="307"/>
      <c r="CI4" s="307"/>
      <c r="CJ4" s="307"/>
      <c r="CK4" s="307"/>
      <c r="CL4" s="307"/>
      <c r="CM4" s="307"/>
      <c r="CN4" s="307"/>
      <c r="CO4" s="307"/>
      <c r="CP4" s="307"/>
      <c r="CQ4" s="307"/>
      <c r="CR4" s="307"/>
      <c r="CS4" s="307"/>
      <c r="CT4" s="307"/>
      <c r="CU4" s="307"/>
      <c r="CV4" s="307"/>
      <c r="CW4" s="307"/>
      <c r="CX4" s="307"/>
      <c r="CY4" s="307"/>
      <c r="CZ4" s="307"/>
    </row>
    <row r="5" s="264" customFormat="true" ht="20.1" customHeight="true" x14ac:dyDescent="0.35">
      <c r="A5" s="323" t="s">
        <v>96</v>
      </c>
      <c r="B5" s="324"/>
      <c r="W5" s="307"/>
      <c r="X5" s="307"/>
      <c r="Y5" s="307"/>
      <c r="Z5" s="307"/>
      <c r="AA5" s="307"/>
      <c r="AB5" s="307"/>
      <c r="AC5" s="307"/>
      <c r="AD5" s="307"/>
      <c r="AE5" s="307"/>
      <c r="AF5" s="307"/>
      <c r="AG5" s="307"/>
      <c r="AH5" s="307"/>
      <c r="AI5" s="307"/>
      <c r="AJ5" s="307"/>
      <c r="AK5" s="307"/>
      <c r="AL5" s="307"/>
      <c r="AM5" s="307"/>
      <c r="AN5" s="307"/>
      <c r="AO5" s="307"/>
      <c r="AP5" s="307"/>
      <c r="AQ5" s="307"/>
      <c r="AR5" s="307"/>
      <c r="AS5" s="307"/>
      <c r="AT5" s="307"/>
      <c r="AU5" s="307"/>
      <c r="AV5" s="307"/>
      <c r="AW5" s="307"/>
      <c r="AX5" s="307"/>
      <c r="AY5" s="307"/>
      <c r="AZ5" s="307"/>
      <c r="BB5" s="287"/>
      <c r="BW5" s="307"/>
      <c r="BX5" s="307"/>
      <c r="BY5" s="307"/>
      <c r="BZ5" s="307"/>
      <c r="CA5" s="307"/>
      <c r="CB5" s="307"/>
      <c r="CC5" s="307"/>
      <c r="CD5" s="307"/>
      <c r="CE5" s="307"/>
      <c r="CF5" s="307"/>
      <c r="CG5" s="307"/>
      <c r="CH5" s="307"/>
      <c r="CI5" s="307"/>
      <c r="CJ5" s="307"/>
      <c r="CK5" s="307"/>
      <c r="CL5" s="307"/>
      <c r="CM5" s="307"/>
      <c r="CN5" s="307"/>
      <c r="CO5" s="307"/>
      <c r="CP5" s="307"/>
      <c r="CQ5" s="307"/>
      <c r="CR5" s="307"/>
      <c r="CS5" s="307"/>
      <c r="CT5" s="307"/>
      <c r="CU5" s="307"/>
      <c r="CV5" s="307"/>
      <c r="CW5" s="307"/>
      <c r="CX5" s="307"/>
      <c r="CY5" s="307"/>
      <c r="CZ5" s="307"/>
    </row>
    <row r="6" s="264" customFormat="true" ht="15" customHeight="true" x14ac:dyDescent="0.2">
      <c r="A6" s="325" t="s">
        <v>97</v>
      </c>
      <c r="B6" s="326"/>
      <c r="W6" s="307"/>
      <c r="X6" s="307"/>
      <c r="Y6" s="307"/>
      <c r="Z6" s="307"/>
      <c r="AA6" s="307"/>
      <c r="AB6" s="307"/>
      <c r="AC6" s="307"/>
      <c r="AD6" s="307"/>
      <c r="AE6" s="307"/>
      <c r="AF6" s="307"/>
      <c r="AG6" s="307"/>
      <c r="AH6" s="307"/>
      <c r="AI6" s="307"/>
      <c r="AJ6" s="307"/>
      <c r="AK6" s="307"/>
      <c r="AL6" s="307"/>
      <c r="AM6" s="307"/>
      <c r="AN6" s="307"/>
      <c r="AO6" s="307"/>
      <c r="AP6" s="307"/>
      <c r="AQ6" s="307"/>
      <c r="AR6" s="307"/>
      <c r="AS6" s="307"/>
      <c r="AT6" s="307"/>
      <c r="AU6" s="307"/>
      <c r="AV6" s="307"/>
      <c r="AW6" s="307"/>
      <c r="AX6" s="307"/>
      <c r="AY6" s="307"/>
      <c r="AZ6" s="307"/>
      <c r="BB6" s="287"/>
      <c r="BW6" s="307"/>
      <c r="BX6" s="307"/>
      <c r="BY6" s="307"/>
      <c r="BZ6" s="307"/>
      <c r="CA6" s="307"/>
      <c r="CB6" s="307"/>
      <c r="CC6" s="307"/>
      <c r="CD6" s="307"/>
      <c r="CE6" s="307"/>
      <c r="CF6" s="307"/>
      <c r="CG6" s="307"/>
      <c r="CH6" s="307"/>
      <c r="CI6" s="307"/>
      <c r="CJ6" s="307"/>
      <c r="CK6" s="307"/>
      <c r="CL6" s="307"/>
      <c r="CM6" s="307"/>
      <c r="CN6" s="307"/>
      <c r="CO6" s="307"/>
      <c r="CP6" s="307"/>
      <c r="CQ6" s="307"/>
      <c r="CR6" s="307"/>
      <c r="CS6" s="307"/>
      <c r="CT6" s="307"/>
      <c r="CU6" s="307"/>
      <c r="CV6" s="307"/>
      <c r="CW6" s="307"/>
      <c r="CX6" s="307"/>
      <c r="CY6" s="307"/>
      <c r="CZ6" s="307"/>
    </row>
    <row r="7" s="264" customFormat="true" ht="15" customHeight="true" x14ac:dyDescent="0.2">
      <c r="A7" s="327" t="s">
        <v>40</v>
      </c>
      <c r="B7" s="328"/>
      <c r="W7" s="307"/>
      <c r="X7" s="307"/>
      <c r="Y7" s="307"/>
      <c r="Z7" s="307"/>
      <c r="AA7" s="307"/>
      <c r="AB7" s="307"/>
      <c r="AC7" s="307"/>
      <c r="AD7" s="307"/>
      <c r="AE7" s="307"/>
      <c r="AF7" s="307"/>
      <c r="AG7" s="307"/>
      <c r="AH7" s="307"/>
      <c r="AI7" s="307"/>
      <c r="AJ7" s="307"/>
      <c r="AK7" s="307"/>
      <c r="AL7" s="307"/>
      <c r="AM7" s="307"/>
      <c r="AN7" s="307"/>
      <c r="AO7" s="307"/>
      <c r="AP7" s="307"/>
      <c r="AQ7" s="307"/>
      <c r="AR7" s="307"/>
      <c r="AS7" s="307"/>
      <c r="AT7" s="307"/>
      <c r="AU7" s="307"/>
      <c r="AV7" s="307"/>
      <c r="AW7" s="307"/>
      <c r="AX7" s="307"/>
      <c r="AY7" s="307"/>
      <c r="AZ7" s="307"/>
      <c r="BB7" s="287"/>
      <c r="BW7" s="307"/>
      <c r="BX7" s="307"/>
      <c r="BY7" s="307"/>
      <c r="BZ7" s="307"/>
      <c r="CA7" s="307"/>
      <c r="CB7" s="307"/>
      <c r="CC7" s="307"/>
      <c r="CD7" s="307"/>
      <c r="CE7" s="307"/>
      <c r="CF7" s="307"/>
      <c r="CG7" s="307"/>
      <c r="CH7" s="307"/>
      <c r="CI7" s="307"/>
      <c r="CJ7" s="307"/>
      <c r="CK7" s="307"/>
      <c r="CL7" s="307"/>
      <c r="CM7" s="307"/>
      <c r="CN7" s="307"/>
      <c r="CO7" s="307"/>
      <c r="CP7" s="307"/>
      <c r="CQ7" s="307"/>
      <c r="CR7" s="307"/>
      <c r="CS7" s="307"/>
      <c r="CT7" s="307"/>
      <c r="CU7" s="307"/>
      <c r="CV7" s="307"/>
      <c r="CW7" s="307"/>
      <c r="CX7" s="307"/>
      <c r="CY7" s="307"/>
      <c r="CZ7" s="307"/>
    </row>
    <row r="8" s="264" customFormat="true" ht="15" customHeight="true" x14ac:dyDescent="0.2">
      <c r="A8" s="327" t="s">
        <v>39</v>
      </c>
      <c r="B8" s="328"/>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B8" s="28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row>
    <row r="9" s="264" customFormat="true" ht="15" customHeight="true" x14ac:dyDescent="0.2">
      <c r="A9" s="327" t="s">
        <v>133</v>
      </c>
      <c r="B9" s="329" t="str">
        <f>A1025</f>
        <v>DHS10</v>
      </c>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B9" s="28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row>
    <row r="10" s="264" customFormat="true" ht="15" customHeight="true" x14ac:dyDescent="0.2">
      <c r="A10" s="150" t="str">
        <f>B1028</f>
        <v/>
      </c>
      <c r="B10" s="149"/>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B10" s="28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row>
    <row r="11" s="264" customFormat="true" ht="15" customHeight="true" x14ac:dyDescent="0.2">
      <c r="A11" s="150" t="str">
        <f>B1027</f>
        <v/>
      </c>
      <c r="B11" s="148"/>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B11" s="28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row>
    <row r="12" s="264" customFormat="true" ht="18" customHeight="true" x14ac:dyDescent="0.2">
      <c r="A12" s="147"/>
      <c r="B12" s="149"/>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B12" s="28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row>
    <row r="13" s="264" customFormat="true" ht="18" customHeight="true" x14ac:dyDescent="0.2">
      <c r="A13" s="146"/>
      <c r="B13" s="145"/>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B13" s="28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row>
    <row r="14" s="404" customFormat="true" ht="15" customHeight="true" x14ac:dyDescent="0.2">
      <c r="A14" s="268" t="s">
        <v>95</v>
      </c>
      <c r="B14" s="304"/>
      <c r="C14" s="830" t="s">
        <v>114</v>
      </c>
      <c r="D14" s="831"/>
      <c r="E14" s="831"/>
      <c r="F14" s="831"/>
      <c r="G14" s="832"/>
      <c r="H14" s="833" t="s">
        <v>38</v>
      </c>
      <c r="I14" s="822"/>
      <c r="J14" s="822"/>
      <c r="K14" s="822"/>
      <c r="L14" s="824"/>
      <c r="M14" s="812" t="s">
        <v>37</v>
      </c>
      <c r="N14" s="813"/>
      <c r="O14" s="813"/>
      <c r="P14" s="813"/>
      <c r="Q14" s="814"/>
      <c r="R14" s="16" t="s">
        <v>137</v>
      </c>
      <c r="S14" s="366"/>
      <c r="T14" s="366"/>
      <c r="U14" s="366"/>
      <c r="V14" s="366"/>
      <c r="W14" s="376"/>
      <c r="X14" s="376"/>
      <c r="Y14" s="376"/>
      <c r="Z14" s="376"/>
      <c r="AA14" s="376"/>
      <c r="AB14" s="376"/>
      <c r="AC14" s="376"/>
      <c r="AD14" s="376"/>
      <c r="AE14" s="376"/>
      <c r="AF14" s="376"/>
      <c r="AG14" s="376"/>
      <c r="AH14" s="376"/>
      <c r="AI14" s="376"/>
      <c r="AJ14" s="376"/>
      <c r="AK14" s="376"/>
      <c r="AL14" s="376"/>
      <c r="AM14" s="376"/>
      <c r="AN14" s="376"/>
      <c r="AO14" s="376"/>
      <c r="AP14" s="376"/>
      <c r="AQ14" s="376"/>
      <c r="AR14" s="376"/>
      <c r="AS14" s="376"/>
      <c r="AT14" s="376"/>
      <c r="AU14" s="376"/>
      <c r="AV14" s="376"/>
      <c r="AW14" s="376"/>
      <c r="AX14" s="376"/>
      <c r="AY14" s="376"/>
      <c r="AZ14" s="151"/>
      <c r="BA14" s="313" t="s">
        <v>128</v>
      </c>
      <c r="BB14" s="268" t="s">
        <v>95</v>
      </c>
      <c r="BC14" s="812" t="s">
        <v>114</v>
      </c>
      <c r="BD14" s="813"/>
      <c r="BE14" s="813"/>
      <c r="BF14" s="813"/>
      <c r="BG14" s="819"/>
      <c r="BH14" s="812" t="s">
        <v>38</v>
      </c>
      <c r="BI14" s="813"/>
      <c r="BJ14" s="813"/>
      <c r="BK14" s="813"/>
      <c r="BL14" s="819"/>
      <c r="BM14" s="812" t="s">
        <v>37</v>
      </c>
      <c r="BN14" s="813"/>
      <c r="BO14" s="813"/>
      <c r="BP14" s="813"/>
      <c r="BQ14" s="814"/>
      <c r="BR14" s="15" t="s">
        <v>137</v>
      </c>
      <c r="BS14" s="366"/>
      <c r="BT14" s="366"/>
      <c r="BU14" s="366"/>
      <c r="BV14" s="366"/>
      <c r="BW14" s="4"/>
      <c r="BX14" s="4"/>
      <c r="BY14" s="4"/>
      <c r="BZ14" s="311"/>
      <c r="CA14" s="311"/>
      <c r="CB14" s="311"/>
      <c r="CC14" s="311"/>
      <c r="CD14" s="311"/>
      <c r="CE14" s="311"/>
      <c r="CF14" s="311"/>
      <c r="CG14" s="311"/>
      <c r="CH14" s="311"/>
      <c r="CI14" s="311"/>
      <c r="CJ14" s="311"/>
      <c r="CK14" s="311"/>
      <c r="CL14" s="311"/>
      <c r="CM14" s="311"/>
      <c r="CN14" s="311"/>
      <c r="CO14" s="311"/>
      <c r="CP14" s="311"/>
      <c r="CQ14" s="311"/>
      <c r="CR14" s="311"/>
      <c r="CS14" s="311"/>
      <c r="CT14" s="311"/>
      <c r="CU14" s="311"/>
      <c r="CV14" s="311"/>
      <c r="CW14" s="311"/>
      <c r="CX14" s="311"/>
      <c r="CY14" s="311"/>
      <c r="CZ14" s="311"/>
    </row>
    <row r="15" s="404" customFormat="true" ht="12.75" x14ac:dyDescent="0.2">
      <c r="A15" s="301" t="s">
        <v>87</v>
      </c>
      <c r="B15" s="335"/>
      <c r="C15" s="358" t="s">
        <v>0</v>
      </c>
      <c r="D15" s="485" t="s">
        <v>1</v>
      </c>
      <c r="E15" s="485" t="s">
        <v>2</v>
      </c>
      <c r="F15" s="485" t="s">
        <v>3</v>
      </c>
      <c r="G15" s="486" t="s">
        <v>4</v>
      </c>
      <c r="H15" s="340" t="s">
        <v>0</v>
      </c>
      <c r="I15" s="488" t="s">
        <v>1</v>
      </c>
      <c r="J15" s="488" t="s">
        <v>2</v>
      </c>
      <c r="K15" s="488" t="s">
        <v>3</v>
      </c>
      <c r="L15" s="489" t="s">
        <v>4</v>
      </c>
      <c r="M15" s="341" t="s">
        <v>0</v>
      </c>
      <c r="N15" s="488" t="s">
        <v>1</v>
      </c>
      <c r="O15" s="488" t="s">
        <v>2</v>
      </c>
      <c r="P15" s="488" t="s">
        <v>3</v>
      </c>
      <c r="Q15" s="484" t="s">
        <v>4</v>
      </c>
      <c r="R15" s="340" t="s">
        <v>275</v>
      </c>
      <c r="S15" s="488" t="s">
        <v>276</v>
      </c>
      <c r="T15" s="488" t="s">
        <v>277</v>
      </c>
      <c r="U15" s="488" t="s">
        <v>278</v>
      </c>
      <c r="V15" s="489" t="s">
        <v>279</v>
      </c>
      <c r="W15" s="376"/>
      <c r="X15" s="376"/>
      <c r="Y15" s="376"/>
      <c r="Z15" s="376"/>
      <c r="AA15" s="376"/>
      <c r="AB15" s="376"/>
      <c r="AC15" s="376"/>
      <c r="AD15" s="376"/>
      <c r="AE15" s="376"/>
      <c r="AF15" s="376"/>
      <c r="AG15" s="376"/>
      <c r="AH15" s="376"/>
      <c r="AI15" s="376"/>
      <c r="AJ15" s="376"/>
      <c r="AK15" s="376"/>
      <c r="AL15" s="376"/>
      <c r="AM15" s="376"/>
      <c r="AN15" s="376"/>
      <c r="AO15" s="376"/>
      <c r="AP15" s="376"/>
      <c r="AQ15" s="376"/>
      <c r="AR15" s="376"/>
      <c r="AS15" s="376"/>
      <c r="AT15" s="376"/>
      <c r="AU15" s="376"/>
      <c r="AV15" s="376"/>
      <c r="AW15" s="376"/>
      <c r="AX15" s="376"/>
      <c r="AY15" s="376"/>
      <c r="AZ15" s="151"/>
      <c r="BA15" s="301" t="s">
        <v>119</v>
      </c>
      <c r="BB15" s="300"/>
      <c r="BC15" s="388" t="s">
        <v>0</v>
      </c>
      <c r="BD15" s="446" t="s">
        <v>1</v>
      </c>
      <c r="BE15" s="446" t="s">
        <v>2</v>
      </c>
      <c r="BF15" s="446" t="s">
        <v>3</v>
      </c>
      <c r="BG15" s="389" t="s">
        <v>4</v>
      </c>
      <c r="BH15" s="388" t="s">
        <v>0</v>
      </c>
      <c r="BI15" s="446" t="s">
        <v>1</v>
      </c>
      <c r="BJ15" s="446" t="s">
        <v>2</v>
      </c>
      <c r="BK15" s="446" t="s">
        <v>3</v>
      </c>
      <c r="BL15" s="389" t="s">
        <v>4</v>
      </c>
      <c r="BM15" s="388" t="s">
        <v>0</v>
      </c>
      <c r="BN15" s="446" t="s">
        <v>1</v>
      </c>
      <c r="BO15" s="446" t="s">
        <v>2</v>
      </c>
      <c r="BP15" s="446" t="s">
        <v>3</v>
      </c>
      <c r="BQ15" s="389" t="s">
        <v>4</v>
      </c>
      <c r="BR15" s="388" t="s">
        <v>275</v>
      </c>
      <c r="BS15" s="446" t="s">
        <v>276</v>
      </c>
      <c r="BT15" s="446" t="s">
        <v>277</v>
      </c>
      <c r="BU15" s="446" t="s">
        <v>278</v>
      </c>
      <c r="BV15" s="447" t="s">
        <v>279</v>
      </c>
      <c r="BW15" s="152"/>
      <c r="BX15" s="152"/>
      <c r="BY15" s="152"/>
      <c r="BZ15" s="152"/>
      <c r="CA15" s="152"/>
      <c r="CB15" s="152"/>
      <c r="CC15" s="152"/>
      <c r="CD15" s="152"/>
      <c r="CE15" s="152"/>
      <c r="CF15" s="152"/>
      <c r="CG15" s="152"/>
      <c r="CH15" s="152"/>
      <c r="CI15" s="152"/>
      <c r="CJ15" s="152"/>
      <c r="CK15" s="152"/>
      <c r="CL15" s="152"/>
      <c r="CM15" s="152"/>
      <c r="CN15" s="152"/>
      <c r="CO15" s="152"/>
      <c r="CP15" s="152"/>
      <c r="CQ15" s="152"/>
      <c r="CR15" s="152"/>
      <c r="CS15" s="152"/>
      <c r="CT15" s="152"/>
      <c r="CU15" s="152"/>
      <c r="CV15" s="152"/>
      <c r="CW15" s="152"/>
      <c r="CX15" s="152"/>
      <c r="CY15" s="152"/>
      <c r="CZ15" s="152"/>
    </row>
    <row r="16" s="404" customFormat="true" ht="15" customHeight="true" x14ac:dyDescent="0.2">
      <c r="A16" s="834" t="s">
        <v>13</v>
      </c>
      <c r="B16" s="337" t="s">
        <v>14</v>
      </c>
      <c r="C16" s="107">
        <v>68.683530252741747</v>
      </c>
      <c r="D16" s="106">
        <v>73.132607632107408</v>
      </c>
      <c r="E16" s="106">
        <v>75.909950904430772</v>
      </c>
      <c r="F16" s="106">
        <v>75.084017014712174</v>
      </c>
      <c r="G16" s="105">
        <v>84.958079346669734</v>
      </c>
      <c r="H16" s="104">
        <v>73.653464733524132</v>
      </c>
      <c r="I16" s="106">
        <v>78.024644476588975</v>
      </c>
      <c r="J16" s="106">
        <v>87.652310322728766</v>
      </c>
      <c r="K16" s="106">
        <v>94.877904982865942</v>
      </c>
      <c r="L16" s="103">
        <v>97.729286645598108</v>
      </c>
      <c r="M16" s="107">
        <v>68.575528358032074</v>
      </c>
      <c r="N16" s="106">
        <v>73.142405255738012</v>
      </c>
      <c r="O16" s="106">
        <v>74.587501341322238</v>
      </c>
      <c r="P16" s="106">
        <v>75.646483398710956</v>
      </c>
      <c r="Q16" s="105">
        <v>79.83409341569444</v>
      </c>
      <c r="R16" s="104">
        <v>90.658248170675151</v>
      </c>
      <c r="S16" s="106">
        <v>78.792731902015618</v>
      </c>
      <c r="T16" s="106">
        <v>81.899441607813955</v>
      </c>
      <c r="U16" s="106">
        <v>68.135395643930465</v>
      </c>
      <c r="V16" s="103">
        <v>64.685338113717066</v>
      </c>
      <c r="W16" s="376"/>
      <c r="X16" s="376"/>
      <c r="Y16" s="376"/>
      <c r="Z16" s="376"/>
      <c r="AA16" s="376"/>
      <c r="AB16" s="376"/>
      <c r="AC16" s="376"/>
      <c r="AD16" s="376"/>
      <c r="AE16" s="376"/>
      <c r="AF16" s="376"/>
      <c r="AG16" s="376"/>
      <c r="AH16" s="376"/>
      <c r="AI16" s="376"/>
      <c r="AJ16" s="376"/>
      <c r="AK16" s="376"/>
      <c r="AL16" s="376"/>
      <c r="AM16" s="376"/>
      <c r="AN16" s="376"/>
      <c r="AO16" s="376"/>
      <c r="AP16" s="376"/>
      <c r="AQ16" s="376"/>
      <c r="AR16" s="376"/>
      <c r="AS16" s="376"/>
      <c r="AT16" s="376"/>
      <c r="AU16" s="376"/>
      <c r="AV16" s="376"/>
      <c r="AW16" s="376"/>
      <c r="AX16" s="376"/>
      <c r="AY16" s="376"/>
      <c r="AZ16" s="151"/>
      <c r="BA16" s="818" t="s">
        <v>13</v>
      </c>
      <c r="BB16" s="494" t="s">
        <v>14</v>
      </c>
      <c r="BC16" s="38" t="s">
        <v>35</v>
      </c>
      <c r="BD16" s="34" t="s">
        <v>35</v>
      </c>
      <c r="BE16" s="34" t="s">
        <v>35</v>
      </c>
      <c r="BF16" s="34" t="s">
        <v>35</v>
      </c>
      <c r="BG16" s="29" t="s">
        <v>35</v>
      </c>
      <c r="BH16" s="38" t="s">
        <v>35</v>
      </c>
      <c r="BI16" s="34" t="s">
        <v>35</v>
      </c>
      <c r="BJ16" s="34" t="s">
        <v>35</v>
      </c>
      <c r="BK16" s="34" t="s">
        <v>35</v>
      </c>
      <c r="BL16" s="29" t="s">
        <v>35</v>
      </c>
      <c r="BM16" s="38" t="s">
        <v>35</v>
      </c>
      <c r="BN16" s="34" t="s">
        <v>35</v>
      </c>
      <c r="BO16" s="34" t="s">
        <v>35</v>
      </c>
      <c r="BP16" s="34" t="s">
        <v>35</v>
      </c>
      <c r="BQ16" s="29" t="s">
        <v>35</v>
      </c>
      <c r="BR16" s="38" t="s">
        <v>35</v>
      </c>
      <c r="BS16" s="34" t="s">
        <v>35</v>
      </c>
      <c r="BT16" s="34" t="s">
        <v>35</v>
      </c>
      <c r="BU16" s="34" t="s">
        <v>35</v>
      </c>
      <c r="BV16" s="23" t="s">
        <v>35</v>
      </c>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404" customFormat="true" ht="15" customHeight="true" x14ac:dyDescent="0.2">
      <c r="A17" s="825"/>
      <c r="B17" s="338" t="s">
        <v>51</v>
      </c>
      <c r="C17" s="102">
        <v>31.316469747258207</v>
      </c>
      <c r="D17" s="101">
        <v>26.867392367892673</v>
      </c>
      <c r="E17" s="101">
        <v>24.090049095569409</v>
      </c>
      <c r="F17" s="101">
        <v>24.915982985287837</v>
      </c>
      <c r="G17" s="100">
        <v>15.041920653330326</v>
      </c>
      <c r="H17" s="99">
        <v>26.346535266475879</v>
      </c>
      <c r="I17" s="101">
        <v>21.975355523410979</v>
      </c>
      <c r="J17" s="101">
        <v>12.347689677271283</v>
      </c>
      <c r="K17" s="101">
        <v>5.1220950171340904</v>
      </c>
      <c r="L17" s="98">
        <v>2.270713354401892</v>
      </c>
      <c r="M17" s="102">
        <v>31.424471641967905</v>
      </c>
      <c r="N17" s="101">
        <v>26.857594744262116</v>
      </c>
      <c r="O17" s="101">
        <v>25.412498658677862</v>
      </c>
      <c r="P17" s="101">
        <v>24.353516601289073</v>
      </c>
      <c r="Q17" s="100">
        <v>20.165906584305564</v>
      </c>
      <c r="R17" s="99">
        <v>9.3417518293250073</v>
      </c>
      <c r="S17" s="101">
        <v>21.207268097984535</v>
      </c>
      <c r="T17" s="101">
        <v>18.100558392185903</v>
      </c>
      <c r="U17" s="101">
        <v>31.864604356069453</v>
      </c>
      <c r="V17" s="98">
        <v>35.314661886283155</v>
      </c>
      <c r="W17" s="376"/>
      <c r="X17" s="376"/>
      <c r="Y17" s="376"/>
      <c r="Z17" s="376"/>
      <c r="AA17" s="376"/>
      <c r="AB17" s="376"/>
      <c r="AC17" s="376"/>
      <c r="AD17" s="376"/>
      <c r="AE17" s="376"/>
      <c r="AF17" s="376"/>
      <c r="AG17" s="376"/>
      <c r="AH17" s="376"/>
      <c r="AI17" s="376"/>
      <c r="AJ17" s="376"/>
      <c r="AK17" s="376"/>
      <c r="AL17" s="376"/>
      <c r="AM17" s="376"/>
      <c r="AN17" s="376"/>
      <c r="AO17" s="376"/>
      <c r="AP17" s="376"/>
      <c r="AQ17" s="376"/>
      <c r="AR17" s="376"/>
      <c r="AS17" s="376"/>
      <c r="AT17" s="376"/>
      <c r="AU17" s="376"/>
      <c r="AV17" s="376"/>
      <c r="AW17" s="376"/>
      <c r="AX17" s="376"/>
      <c r="AY17" s="376"/>
      <c r="AZ17" s="151"/>
      <c r="BA17" s="816"/>
      <c r="BB17" s="492" t="s">
        <v>51</v>
      </c>
      <c r="BC17" s="37" t="s">
        <v>35</v>
      </c>
      <c r="BD17" s="33" t="s">
        <v>35</v>
      </c>
      <c r="BE17" s="33" t="s">
        <v>35</v>
      </c>
      <c r="BF17" s="33" t="s">
        <v>35</v>
      </c>
      <c r="BG17" s="28" t="s">
        <v>35</v>
      </c>
      <c r="BH17" s="37" t="s">
        <v>35</v>
      </c>
      <c r="BI17" s="33" t="s">
        <v>35</v>
      </c>
      <c r="BJ17" s="33" t="s">
        <v>35</v>
      </c>
      <c r="BK17" s="33" t="s">
        <v>35</v>
      </c>
      <c r="BL17" s="28" t="s">
        <v>35</v>
      </c>
      <c r="BM17" s="37" t="s">
        <v>35</v>
      </c>
      <c r="BN17" s="33" t="s">
        <v>35</v>
      </c>
      <c r="BO17" s="33" t="s">
        <v>35</v>
      </c>
      <c r="BP17" s="33" t="s">
        <v>35</v>
      </c>
      <c r="BQ17" s="28" t="s">
        <v>35</v>
      </c>
      <c r="BR17" s="37" t="s">
        <v>35</v>
      </c>
      <c r="BS17" s="33" t="s">
        <v>35</v>
      </c>
      <c r="BT17" s="33" t="s">
        <v>35</v>
      </c>
      <c r="BU17" s="33" t="s">
        <v>35</v>
      </c>
      <c r="BV17" s="22" t="s">
        <v>35</v>
      </c>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404" customFormat="true" ht="15" customHeight="true" x14ac:dyDescent="0.2">
      <c r="A18" s="825" t="s">
        <v>60</v>
      </c>
      <c r="B18" s="338" t="s">
        <v>15</v>
      </c>
      <c r="C18" s="102">
        <f>C16*C23/100</f>
        <v>45.310876232844784</v>
      </c>
      <c r="D18" s="101">
        <f>D16*D23/100</f>
        <v>50.881169939183891</v>
      </c>
      <c r="E18" s="101">
        <f t="shared" ref="E18:V18" si="0">E16*E23/100</f>
        <v>52.248991574098426</v>
      </c>
      <c r="F18" s="101">
        <f t="shared" si="0"/>
        <v>51.367373158635537</v>
      </c>
      <c r="G18" s="100">
        <f t="shared" si="0"/>
        <v>68.644022338987639</v>
      </c>
      <c r="H18" s="99">
        <f t="shared" si="0"/>
        <v>61.025739359437146</v>
      </c>
      <c r="I18" s="101">
        <f t="shared" si="0"/>
        <v>68.698404648301349</v>
      </c>
      <c r="J18" s="101">
        <f t="shared" si="0"/>
        <v>82.242931067648826</v>
      </c>
      <c r="K18" s="101">
        <f t="shared" si="0"/>
        <v>92.432011132793974</v>
      </c>
      <c r="L18" s="98">
        <f t="shared" si="0"/>
        <v>95.447557462295407</v>
      </c>
      <c r="M18" s="102">
        <f t="shared" si="0"/>
        <v>44.88636474787387</v>
      </c>
      <c r="N18" s="101">
        <f t="shared" si="0"/>
        <v>51.666617010762685</v>
      </c>
      <c r="O18" s="101">
        <f t="shared" si="0"/>
        <v>49.806909259659299</v>
      </c>
      <c r="P18" s="101">
        <f t="shared" si="0"/>
        <v>52.433458222401256</v>
      </c>
      <c r="Q18" s="100">
        <f t="shared" si="0"/>
        <v>55.160068503331125</v>
      </c>
      <c r="R18" s="99">
        <f t="shared" si="0"/>
        <v>88.143064153729654</v>
      </c>
      <c r="S18" s="101">
        <f t="shared" si="0"/>
        <v>55.27141857163808</v>
      </c>
      <c r="T18" s="101">
        <f t="shared" si="0"/>
        <v>50.314864845420509</v>
      </c>
      <c r="U18" s="101">
        <f t="shared" si="0"/>
        <v>50.830948475281467</v>
      </c>
      <c r="V18" s="98">
        <f t="shared" si="0"/>
        <v>47.925209920777824</v>
      </c>
      <c r="W18" s="376"/>
      <c r="X18" s="376"/>
      <c r="Y18" s="376"/>
      <c r="Z18" s="376"/>
      <c r="AA18" s="376"/>
      <c r="AB18" s="376"/>
      <c r="AC18" s="376"/>
      <c r="AD18" s="376"/>
      <c r="AE18" s="376"/>
      <c r="AF18" s="376"/>
      <c r="AG18" s="376"/>
      <c r="AH18" s="376"/>
      <c r="AI18" s="376"/>
      <c r="AJ18" s="376"/>
      <c r="AK18" s="376"/>
      <c r="AL18" s="376"/>
      <c r="AM18" s="376"/>
      <c r="AN18" s="376"/>
      <c r="AO18" s="376"/>
      <c r="AP18" s="376"/>
      <c r="AQ18" s="376"/>
      <c r="AR18" s="376"/>
      <c r="AS18" s="376"/>
      <c r="AT18" s="376"/>
      <c r="AU18" s="376"/>
      <c r="AV18" s="376"/>
      <c r="AW18" s="376"/>
      <c r="AX18" s="376"/>
      <c r="AY18" s="376"/>
      <c r="AZ18" s="151"/>
      <c r="BA18" s="816" t="s">
        <v>60</v>
      </c>
      <c r="BB18" s="492" t="s">
        <v>15</v>
      </c>
      <c r="BC18" s="37" t="s">
        <v>35</v>
      </c>
      <c r="BD18" s="33" t="s">
        <v>35</v>
      </c>
      <c r="BE18" s="33" t="s">
        <v>35</v>
      </c>
      <c r="BF18" s="33" t="s">
        <v>35</v>
      </c>
      <c r="BG18" s="28" t="s">
        <v>35</v>
      </c>
      <c r="BH18" s="37" t="s">
        <v>35</v>
      </c>
      <c r="BI18" s="33" t="s">
        <v>35</v>
      </c>
      <c r="BJ18" s="33" t="s">
        <v>35</v>
      </c>
      <c r="BK18" s="33" t="s">
        <v>35</v>
      </c>
      <c r="BL18" s="28" t="s">
        <v>35</v>
      </c>
      <c r="BM18" s="37" t="s">
        <v>35</v>
      </c>
      <c r="BN18" s="33" t="s">
        <v>35</v>
      </c>
      <c r="BO18" s="33" t="s">
        <v>35</v>
      </c>
      <c r="BP18" s="33" t="s">
        <v>35</v>
      </c>
      <c r="BQ18" s="28" t="s">
        <v>35</v>
      </c>
      <c r="BR18" s="37" t="s">
        <v>35</v>
      </c>
      <c r="BS18" s="33" t="s">
        <v>35</v>
      </c>
      <c r="BT18" s="33" t="s">
        <v>35</v>
      </c>
      <c r="BU18" s="33" t="s">
        <v>35</v>
      </c>
      <c r="BV18" s="22" t="s">
        <v>35</v>
      </c>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404" customFormat="true" ht="15" customHeight="true" x14ac:dyDescent="0.2">
      <c r="A19" s="825"/>
      <c r="B19" s="338" t="s">
        <v>16</v>
      </c>
      <c r="C19" s="102">
        <f>C16*C22/100</f>
        <v>23.372654019897055</v>
      </c>
      <c r="D19" s="101">
        <f>D16*D22/100</f>
        <v>22.251437692923531</v>
      </c>
      <c r="E19" s="101">
        <f t="shared" ref="E19:V19" si="1">E16*E22/100</f>
        <v>23.660959330332417</v>
      </c>
      <c r="F19" s="101">
        <f t="shared" si="1"/>
        <v>23.716643856076622</v>
      </c>
      <c r="G19" s="100">
        <f t="shared" si="1"/>
        <v>16.314057007682003</v>
      </c>
      <c r="H19" s="99">
        <f t="shared" si="1"/>
        <v>12.627725374086946</v>
      </c>
      <c r="I19" s="101">
        <f t="shared" si="1"/>
        <v>9.3262398282875978</v>
      </c>
      <c r="J19" s="101">
        <f t="shared" si="1"/>
        <v>5.4093792550799469</v>
      </c>
      <c r="K19" s="101">
        <f t="shared" si="1"/>
        <v>2.4458938500719687</v>
      </c>
      <c r="L19" s="98">
        <f t="shared" si="1"/>
        <v>2.2817291833027014</v>
      </c>
      <c r="M19" s="102">
        <f t="shared" si="1"/>
        <v>23.689163610158246</v>
      </c>
      <c r="N19" s="101">
        <f t="shared" si="1"/>
        <v>21.475788244975302</v>
      </c>
      <c r="O19" s="101">
        <f t="shared" si="1"/>
        <v>24.780592081663002</v>
      </c>
      <c r="P19" s="101">
        <f t="shared" si="1"/>
        <v>23.213025176309703</v>
      </c>
      <c r="Q19" s="100">
        <f t="shared" si="1"/>
        <v>24.674024912363439</v>
      </c>
      <c r="R19" s="99">
        <f t="shared" si="1"/>
        <v>2.5151840169454727</v>
      </c>
      <c r="S19" s="101">
        <f t="shared" si="1"/>
        <v>23.521313330377552</v>
      </c>
      <c r="T19" s="101">
        <f t="shared" si="1"/>
        <v>31.584576762393628</v>
      </c>
      <c r="U19" s="101">
        <f t="shared" si="1"/>
        <v>17.304447168648984</v>
      </c>
      <c r="V19" s="98">
        <f t="shared" si="1"/>
        <v>16.760128192939213</v>
      </c>
      <c r="W19" s="376"/>
      <c r="X19" s="376"/>
      <c r="Y19" s="376"/>
      <c r="Z19" s="376"/>
      <c r="AA19" s="376"/>
      <c r="AB19" s="376"/>
      <c r="AC19" s="376"/>
      <c r="AD19" s="376"/>
      <c r="AE19" s="376"/>
      <c r="AF19" s="376"/>
      <c r="AG19" s="376"/>
      <c r="AH19" s="376"/>
      <c r="AI19" s="376"/>
      <c r="AJ19" s="376"/>
      <c r="AK19" s="376"/>
      <c r="AL19" s="376"/>
      <c r="AM19" s="376"/>
      <c r="AN19" s="376"/>
      <c r="AO19" s="376"/>
      <c r="AP19" s="376"/>
      <c r="AQ19" s="376"/>
      <c r="AR19" s="376"/>
      <c r="AS19" s="376"/>
      <c r="AT19" s="376"/>
      <c r="AU19" s="376"/>
      <c r="AV19" s="376"/>
      <c r="AW19" s="376"/>
      <c r="AX19" s="376"/>
      <c r="AY19" s="376"/>
      <c r="AZ19" s="151"/>
      <c r="BA19" s="816"/>
      <c r="BB19" s="492" t="s">
        <v>16</v>
      </c>
      <c r="BC19" s="37" t="s">
        <v>35</v>
      </c>
      <c r="BD19" s="33" t="s">
        <v>35</v>
      </c>
      <c r="BE19" s="33" t="s">
        <v>35</v>
      </c>
      <c r="BF19" s="33" t="s">
        <v>35</v>
      </c>
      <c r="BG19" s="28" t="s">
        <v>35</v>
      </c>
      <c r="BH19" s="37" t="s">
        <v>35</v>
      </c>
      <c r="BI19" s="33" t="s">
        <v>35</v>
      </c>
      <c r="BJ19" s="33" t="s">
        <v>35</v>
      </c>
      <c r="BK19" s="33" t="s">
        <v>35</v>
      </c>
      <c r="BL19" s="28" t="s">
        <v>35</v>
      </c>
      <c r="BM19" s="37" t="s">
        <v>35</v>
      </c>
      <c r="BN19" s="33" t="s">
        <v>35</v>
      </c>
      <c r="BO19" s="33" t="s">
        <v>35</v>
      </c>
      <c r="BP19" s="33" t="s">
        <v>35</v>
      </c>
      <c r="BQ19" s="28" t="s">
        <v>35</v>
      </c>
      <c r="BR19" s="37" t="s">
        <v>35</v>
      </c>
      <c r="BS19" s="33" t="s">
        <v>35</v>
      </c>
      <c r="BT19" s="33" t="s">
        <v>35</v>
      </c>
      <c r="BU19" s="33" t="s">
        <v>35</v>
      </c>
      <c r="BV19" s="22" t="s">
        <v>35</v>
      </c>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404" customFormat="true" ht="15" customHeight="true" x14ac:dyDescent="0.2">
      <c r="A20" s="825"/>
      <c r="B20" s="338" t="s">
        <v>22</v>
      </c>
      <c r="C20" s="102">
        <f>100-C18-C19-C21</f>
        <v>19.747337496239666</v>
      </c>
      <c r="D20" s="101">
        <f>100-D18-D19-D21</f>
        <v>17.996329786122281</v>
      </c>
      <c r="E20" s="101">
        <f t="shared" ref="E20:V20" si="2">100-E18-E19-E21</f>
        <v>15.563486678045345</v>
      </c>
      <c r="F20" s="101">
        <f t="shared" si="2"/>
        <v>14.618153461665022</v>
      </c>
      <c r="G20" s="100">
        <f t="shared" si="2"/>
        <v>11.69042621428534</v>
      </c>
      <c r="H20" s="99">
        <f t="shared" si="2"/>
        <v>24.210001022462873</v>
      </c>
      <c r="I20" s="101">
        <f t="shared" si="2"/>
        <v>21.640137269968086</v>
      </c>
      <c r="J20" s="101">
        <f t="shared" si="2"/>
        <v>12.347689677271227</v>
      </c>
      <c r="K20" s="101">
        <f t="shared" si="2"/>
        <v>5.1220950171340576</v>
      </c>
      <c r="L20" s="98">
        <f t="shared" si="2"/>
        <v>2.0157098010170444</v>
      </c>
      <c r="M20" s="102">
        <f t="shared" si="2"/>
        <v>19.406141416088598</v>
      </c>
      <c r="N20" s="101">
        <f t="shared" si="2"/>
        <v>18.614024228909454</v>
      </c>
      <c r="O20" s="101">
        <f t="shared" si="2"/>
        <v>15.773154242464003</v>
      </c>
      <c r="P20" s="101">
        <f t="shared" si="2"/>
        <v>14.264832495206365</v>
      </c>
      <c r="Q20" s="100">
        <f t="shared" si="2"/>
        <v>13.131960312624825</v>
      </c>
      <c r="R20" s="99">
        <f t="shared" si="2"/>
        <v>8.8894367766044571</v>
      </c>
      <c r="S20" s="101">
        <f t="shared" si="2"/>
        <v>16.558894318007724</v>
      </c>
      <c r="T20" s="101">
        <f t="shared" si="2"/>
        <v>12.147091962805723</v>
      </c>
      <c r="U20" s="101">
        <f t="shared" si="2"/>
        <v>15.915546081189841</v>
      </c>
      <c r="V20" s="98">
        <f t="shared" si="2"/>
        <v>23.755579773016489</v>
      </c>
      <c r="W20" s="376"/>
      <c r="X20" s="376"/>
      <c r="Y20" s="376"/>
      <c r="Z20" s="376"/>
      <c r="AA20" s="376"/>
      <c r="AB20" s="376"/>
      <c r="AC20" s="376"/>
      <c r="AD20" s="376"/>
      <c r="AE20" s="376"/>
      <c r="AF20" s="376"/>
      <c r="AG20" s="376"/>
      <c r="AH20" s="376"/>
      <c r="AI20" s="376"/>
      <c r="AJ20" s="376"/>
      <c r="AK20" s="376"/>
      <c r="AL20" s="376"/>
      <c r="AM20" s="376"/>
      <c r="AN20" s="376"/>
      <c r="AO20" s="376"/>
      <c r="AP20" s="376"/>
      <c r="AQ20" s="376"/>
      <c r="AR20" s="376"/>
      <c r="AS20" s="376"/>
      <c r="AT20" s="376"/>
      <c r="AU20" s="376"/>
      <c r="AV20" s="376"/>
      <c r="AW20" s="376"/>
      <c r="AX20" s="376"/>
      <c r="AY20" s="376"/>
      <c r="AZ20" s="151"/>
      <c r="BA20" s="816"/>
      <c r="BB20" s="492" t="s">
        <v>22</v>
      </c>
      <c r="BC20" s="37" t="s">
        <v>35</v>
      </c>
      <c r="BD20" s="33" t="s">
        <v>35</v>
      </c>
      <c r="BE20" s="33" t="s">
        <v>35</v>
      </c>
      <c r="BF20" s="33" t="s">
        <v>35</v>
      </c>
      <c r="BG20" s="28" t="s">
        <v>35</v>
      </c>
      <c r="BH20" s="37" t="s">
        <v>35</v>
      </c>
      <c r="BI20" s="33" t="s">
        <v>35</v>
      </c>
      <c r="BJ20" s="33" t="s">
        <v>35</v>
      </c>
      <c r="BK20" s="33" t="s">
        <v>35</v>
      </c>
      <c r="BL20" s="28" t="s">
        <v>35</v>
      </c>
      <c r="BM20" s="37" t="s">
        <v>35</v>
      </c>
      <c r="BN20" s="33" t="s">
        <v>35</v>
      </c>
      <c r="BO20" s="33" t="s">
        <v>35</v>
      </c>
      <c r="BP20" s="33" t="s">
        <v>35</v>
      </c>
      <c r="BQ20" s="28" t="s">
        <v>35</v>
      </c>
      <c r="BR20" s="37" t="s">
        <v>35</v>
      </c>
      <c r="BS20" s="33" t="s">
        <v>35</v>
      </c>
      <c r="BT20" s="33" t="s">
        <v>35</v>
      </c>
      <c r="BU20" s="33" t="s">
        <v>35</v>
      </c>
      <c r="BV20" s="22" t="s">
        <v>35</v>
      </c>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404" customFormat="true" ht="15" customHeight="true" x14ac:dyDescent="0.2">
      <c r="A21" s="825"/>
      <c r="B21" s="338" t="s">
        <v>17</v>
      </c>
      <c r="C21" s="102">
        <v>11.569132251018493</v>
      </c>
      <c r="D21" s="101">
        <v>8.8710625817702962</v>
      </c>
      <c r="E21" s="101">
        <v>8.5265624175238113</v>
      </c>
      <c r="F21" s="101">
        <v>10.297829523622818</v>
      </c>
      <c r="G21" s="100">
        <v>3.3514944390450183</v>
      </c>
      <c r="H21" s="99">
        <v>2.1365342440130348</v>
      </c>
      <c r="I21" s="101">
        <v>0.33521825344296735</v>
      </c>
      <c r="J21" s="101">
        <v>0</v>
      </c>
      <c r="K21" s="101">
        <v>0</v>
      </c>
      <c r="L21" s="98">
        <v>0.25500355338484715</v>
      </c>
      <c r="M21" s="102">
        <v>12.018330225879286</v>
      </c>
      <c r="N21" s="101">
        <v>8.2435705153525589</v>
      </c>
      <c r="O21" s="101">
        <v>9.6393444162136959</v>
      </c>
      <c r="P21" s="101">
        <v>10.088684106082676</v>
      </c>
      <c r="Q21" s="100">
        <v>7.0339462716806107</v>
      </c>
      <c r="R21" s="99">
        <v>0.45231505272041683</v>
      </c>
      <c r="S21" s="101">
        <v>4.6483737799766427</v>
      </c>
      <c r="T21" s="101">
        <v>5.9534664293801409</v>
      </c>
      <c r="U21" s="101">
        <v>15.949058274879707</v>
      </c>
      <c r="V21" s="98">
        <v>11.559082113266474</v>
      </c>
      <c r="W21" s="376"/>
      <c r="X21" s="376"/>
      <c r="Y21" s="376"/>
      <c r="Z21" s="376"/>
      <c r="AA21" s="376"/>
      <c r="AB21" s="376"/>
      <c r="AC21" s="376"/>
      <c r="AD21" s="376"/>
      <c r="AE21" s="376"/>
      <c r="AF21" s="376"/>
      <c r="AG21" s="376"/>
      <c r="AH21" s="376"/>
      <c r="AI21" s="376"/>
      <c r="AJ21" s="376"/>
      <c r="AK21" s="376"/>
      <c r="AL21" s="376"/>
      <c r="AM21" s="376"/>
      <c r="AN21" s="376"/>
      <c r="AO21" s="376"/>
      <c r="AP21" s="376"/>
      <c r="AQ21" s="376"/>
      <c r="AR21" s="376"/>
      <c r="AS21" s="376"/>
      <c r="AT21" s="376"/>
      <c r="AU21" s="376"/>
      <c r="AV21" s="376"/>
      <c r="AW21" s="376"/>
      <c r="AX21" s="376"/>
      <c r="AY21" s="376"/>
      <c r="AZ21" s="151"/>
      <c r="BA21" s="816"/>
      <c r="BB21" s="492" t="s">
        <v>17</v>
      </c>
      <c r="BC21" s="37" t="s">
        <v>35</v>
      </c>
      <c r="BD21" s="33" t="s">
        <v>35</v>
      </c>
      <c r="BE21" s="33" t="s">
        <v>35</v>
      </c>
      <c r="BF21" s="33" t="s">
        <v>35</v>
      </c>
      <c r="BG21" s="28" t="s">
        <v>35</v>
      </c>
      <c r="BH21" s="37" t="s">
        <v>35</v>
      </c>
      <c r="BI21" s="33" t="s">
        <v>35</v>
      </c>
      <c r="BJ21" s="33" t="s">
        <v>35</v>
      </c>
      <c r="BK21" s="33" t="s">
        <v>35</v>
      </c>
      <c r="BL21" s="28" t="s">
        <v>35</v>
      </c>
      <c r="BM21" s="37" t="s">
        <v>35</v>
      </c>
      <c r="BN21" s="33" t="s">
        <v>35</v>
      </c>
      <c r="BO21" s="33" t="s">
        <v>35</v>
      </c>
      <c r="BP21" s="33" t="s">
        <v>35</v>
      </c>
      <c r="BQ21" s="28" t="s">
        <v>35</v>
      </c>
      <c r="BR21" s="37" t="s">
        <v>35</v>
      </c>
      <c r="BS21" s="33" t="s">
        <v>35</v>
      </c>
      <c r="BT21" s="33" t="s">
        <v>35</v>
      </c>
      <c r="BU21" s="33" t="s">
        <v>35</v>
      </c>
      <c r="BV21" s="22" t="s">
        <v>35</v>
      </c>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404" customFormat="true" ht="15" customHeight="true" x14ac:dyDescent="0.2">
      <c r="A22" s="825" t="s">
        <v>54</v>
      </c>
      <c r="B22" s="338" t="s">
        <v>49</v>
      </c>
      <c r="C22" s="102">
        <v>34.029488487109397</v>
      </c>
      <c r="D22" s="101">
        <v>30.426151088252023</v>
      </c>
      <c r="E22" s="101">
        <v>31.16977293282817</v>
      </c>
      <c r="F22" s="101">
        <v>31.586807417921598</v>
      </c>
      <c r="G22" s="100">
        <v>19.202478602550347</v>
      </c>
      <c r="H22" s="99">
        <v>17.144781199056489</v>
      </c>
      <c r="I22" s="101">
        <v>11.952941139111379</v>
      </c>
      <c r="J22" s="101">
        <v>6.1714052204249352</v>
      </c>
      <c r="K22" s="101">
        <v>2.5779382992422462</v>
      </c>
      <c r="L22" s="98">
        <v>2.3347445393488648</v>
      </c>
      <c r="M22" s="102">
        <v>34.544631557889552</v>
      </c>
      <c r="N22" s="101">
        <v>29.36161064144186</v>
      </c>
      <c r="O22" s="101">
        <v>33.223518198127792</v>
      </c>
      <c r="P22" s="101">
        <v>30.686192051995981</v>
      </c>
      <c r="Q22" s="100">
        <v>30.906626300478308</v>
      </c>
      <c r="R22" s="99">
        <v>2.77435762073224</v>
      </c>
      <c r="S22" s="101">
        <v>29.852135803119484</v>
      </c>
      <c r="T22" s="101">
        <v>38.565069727386479</v>
      </c>
      <c r="U22" s="101">
        <v>25.397147848205787</v>
      </c>
      <c r="V22" s="98">
        <v>25.910242848966558</v>
      </c>
      <c r="W22" s="376"/>
      <c r="X22" s="376"/>
      <c r="Y22" s="376"/>
      <c r="Z22" s="376"/>
      <c r="AA22" s="376"/>
      <c r="AB22" s="376"/>
      <c r="AC22" s="376"/>
      <c r="AD22" s="376"/>
      <c r="AE22" s="376"/>
      <c r="AF22" s="376"/>
      <c r="AG22" s="376"/>
      <c r="AH22" s="376"/>
      <c r="AI22" s="376"/>
      <c r="AJ22" s="376"/>
      <c r="AK22" s="376"/>
      <c r="AL22" s="376"/>
      <c r="AM22" s="376"/>
      <c r="AN22" s="376"/>
      <c r="AO22" s="376"/>
      <c r="AP22" s="376"/>
      <c r="AQ22" s="376"/>
      <c r="AR22" s="376"/>
      <c r="AS22" s="376"/>
      <c r="AT22" s="376"/>
      <c r="AU22" s="376"/>
      <c r="AV22" s="376"/>
      <c r="AW22" s="376"/>
      <c r="AX22" s="376"/>
      <c r="AY22" s="376"/>
      <c r="AZ22" s="151"/>
      <c r="BA22" s="816" t="s">
        <v>54</v>
      </c>
      <c r="BB22" s="492" t="s">
        <v>49</v>
      </c>
      <c r="BC22" s="37" t="s">
        <v>35</v>
      </c>
      <c r="BD22" s="33" t="s">
        <v>35</v>
      </c>
      <c r="BE22" s="33" t="s">
        <v>35</v>
      </c>
      <c r="BF22" s="33" t="s">
        <v>35</v>
      </c>
      <c r="BG22" s="28" t="s">
        <v>35</v>
      </c>
      <c r="BH22" s="37" t="s">
        <v>35</v>
      </c>
      <c r="BI22" s="33" t="s">
        <v>35</v>
      </c>
      <c r="BJ22" s="33" t="s">
        <v>35</v>
      </c>
      <c r="BK22" s="33" t="s">
        <v>35</v>
      </c>
      <c r="BL22" s="28" t="s">
        <v>35</v>
      </c>
      <c r="BM22" s="37" t="s">
        <v>35</v>
      </c>
      <c r="BN22" s="33" t="s">
        <v>35</v>
      </c>
      <c r="BO22" s="33" t="s">
        <v>35</v>
      </c>
      <c r="BP22" s="33" t="s">
        <v>35</v>
      </c>
      <c r="BQ22" s="28" t="s">
        <v>35</v>
      </c>
      <c r="BR22" s="37" t="s">
        <v>35</v>
      </c>
      <c r="BS22" s="33" t="s">
        <v>35</v>
      </c>
      <c r="BT22" s="33" t="s">
        <v>35</v>
      </c>
      <c r="BU22" s="33" t="s">
        <v>35</v>
      </c>
      <c r="BV22" s="22" t="s">
        <v>35</v>
      </c>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404" customFormat="true" ht="15" customHeight="true" x14ac:dyDescent="0.2">
      <c r="A23" s="826"/>
      <c r="B23" s="339" t="s">
        <v>48</v>
      </c>
      <c r="C23" s="97">
        <v>65.970511512890738</v>
      </c>
      <c r="D23" s="96">
        <v>69.573848911748001</v>
      </c>
      <c r="E23" s="96">
        <v>68.830227067171919</v>
      </c>
      <c r="F23" s="96">
        <v>68.413192582078381</v>
      </c>
      <c r="G23" s="95">
        <v>80.797521397449543</v>
      </c>
      <c r="H23" s="94">
        <v>82.855218800943462</v>
      </c>
      <c r="I23" s="96">
        <v>88.047058860888583</v>
      </c>
      <c r="J23" s="96">
        <v>93.82859477957507</v>
      </c>
      <c r="K23" s="96">
        <v>97.422061700757752</v>
      </c>
      <c r="L23" s="93">
        <v>97.665255460651139</v>
      </c>
      <c r="M23" s="97">
        <v>65.455368442110512</v>
      </c>
      <c r="N23" s="96">
        <v>70.638389358558101</v>
      </c>
      <c r="O23" s="96">
        <v>66.776481801872293</v>
      </c>
      <c r="P23" s="96">
        <v>69.313807948004026</v>
      </c>
      <c r="Q23" s="95">
        <v>69.093373699521848</v>
      </c>
      <c r="R23" s="94">
        <v>97.225642379267725</v>
      </c>
      <c r="S23" s="96">
        <v>70.147864196880533</v>
      </c>
      <c r="T23" s="96">
        <v>61.434930272613741</v>
      </c>
      <c r="U23" s="96">
        <v>74.602852151794195</v>
      </c>
      <c r="V23" s="93">
        <v>74.089757151033396</v>
      </c>
      <c r="W23" s="376"/>
      <c r="X23" s="376"/>
      <c r="Y23" s="376"/>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151"/>
      <c r="BA23" s="820"/>
      <c r="BB23" s="495" t="s">
        <v>48</v>
      </c>
      <c r="BC23" s="36" t="s">
        <v>35</v>
      </c>
      <c r="BD23" s="32" t="s">
        <v>35</v>
      </c>
      <c r="BE23" s="32" t="s">
        <v>35</v>
      </c>
      <c r="BF23" s="32" t="s">
        <v>35</v>
      </c>
      <c r="BG23" s="27" t="s">
        <v>35</v>
      </c>
      <c r="BH23" s="36" t="s">
        <v>35</v>
      </c>
      <c r="BI23" s="32" t="s">
        <v>35</v>
      </c>
      <c r="BJ23" s="32" t="s">
        <v>35</v>
      </c>
      <c r="BK23" s="32" t="s">
        <v>35</v>
      </c>
      <c r="BL23" s="27" t="s">
        <v>35</v>
      </c>
      <c r="BM23" s="36" t="s">
        <v>35</v>
      </c>
      <c r="BN23" s="32" t="s">
        <v>35</v>
      </c>
      <c r="BO23" s="32" t="s">
        <v>35</v>
      </c>
      <c r="BP23" s="32" t="s">
        <v>35</v>
      </c>
      <c r="BQ23" s="27" t="s">
        <v>35</v>
      </c>
      <c r="BR23" s="36" t="s">
        <v>35</v>
      </c>
      <c r="BS23" s="32" t="s">
        <v>35</v>
      </c>
      <c r="BT23" s="32" t="s">
        <v>35</v>
      </c>
      <c r="BU23" s="32" t="s">
        <v>35</v>
      </c>
      <c r="BV23" s="21" t="s">
        <v>35</v>
      </c>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284" customFormat="true" ht="15" hidden="true" customHeight="true" x14ac:dyDescent="0.2">
      <c r="A24" s="835" t="s">
        <v>47</v>
      </c>
      <c r="B24" s="336" t="s">
        <v>59</v>
      </c>
      <c r="C24" s="342"/>
      <c r="D24" s="343"/>
      <c r="E24" s="343"/>
      <c r="F24" s="343"/>
      <c r="G24" s="344"/>
      <c r="H24" s="345"/>
      <c r="I24" s="343"/>
      <c r="J24" s="343"/>
      <c r="K24" s="343"/>
      <c r="L24" s="346"/>
      <c r="M24" s="342"/>
      <c r="N24" s="343"/>
      <c r="O24" s="343"/>
      <c r="P24" s="343"/>
      <c r="Q24" s="344"/>
      <c r="R24" s="345"/>
      <c r="S24" s="343"/>
      <c r="T24" s="343"/>
      <c r="U24" s="343"/>
      <c r="V24" s="346"/>
      <c r="W24" s="694"/>
      <c r="X24" s="694"/>
      <c r="Y24" s="694"/>
      <c r="Z24" s="694"/>
      <c r="AA24" s="694"/>
      <c r="AB24" s="694"/>
      <c r="AC24" s="694"/>
      <c r="AD24" s="694"/>
      <c r="AE24" s="694"/>
      <c r="AF24" s="694"/>
      <c r="AG24" s="694"/>
      <c r="AH24" s="694"/>
      <c r="AI24" s="694"/>
      <c r="AJ24" s="694"/>
      <c r="AK24" s="694"/>
      <c r="AL24" s="694"/>
      <c r="AM24" s="694"/>
      <c r="AN24" s="694"/>
      <c r="AO24" s="694"/>
      <c r="AP24" s="694"/>
      <c r="AQ24" s="694"/>
      <c r="AR24" s="694"/>
      <c r="AS24" s="694"/>
      <c r="AT24" s="694"/>
      <c r="AU24" s="694"/>
      <c r="AV24" s="694"/>
      <c r="AW24" s="694"/>
      <c r="AX24" s="694"/>
      <c r="AY24" s="694"/>
      <c r="AZ24" s="312"/>
      <c r="BB24" s="286"/>
      <c r="BW24" s="312"/>
      <c r="BX24" s="312"/>
      <c r="BY24" s="312"/>
      <c r="BZ24" s="312"/>
      <c r="CA24" s="312"/>
      <c r="CB24" s="312"/>
      <c r="CC24" s="312"/>
      <c r="CD24" s="312"/>
      <c r="CE24" s="312"/>
      <c r="CF24" s="312"/>
      <c r="CG24" s="312"/>
      <c r="CH24" s="312"/>
      <c r="CI24" s="312"/>
      <c r="CJ24" s="312"/>
      <c r="CK24" s="312"/>
      <c r="CL24" s="312"/>
      <c r="CM24" s="312"/>
      <c r="CN24" s="312"/>
      <c r="CO24" s="312"/>
      <c r="CP24" s="312"/>
      <c r="CQ24" s="312"/>
      <c r="CR24" s="312"/>
      <c r="CS24" s="312"/>
      <c r="CT24" s="312"/>
      <c r="CU24" s="312"/>
      <c r="CV24" s="312"/>
      <c r="CW24" s="312"/>
      <c r="CX24" s="312"/>
      <c r="CY24" s="312"/>
      <c r="CZ24" s="312"/>
    </row>
    <row r="25" s="284" customFormat="true" ht="15" hidden="true" customHeight="true" x14ac:dyDescent="0.2">
      <c r="A25" s="836"/>
      <c r="B25" s="333" t="s">
        <v>58</v>
      </c>
      <c r="C25" s="347"/>
      <c r="D25" s="348"/>
      <c r="E25" s="348"/>
      <c r="F25" s="348"/>
      <c r="G25" s="349"/>
      <c r="H25" s="350"/>
      <c r="I25" s="348"/>
      <c r="J25" s="348"/>
      <c r="K25" s="348"/>
      <c r="L25" s="351"/>
      <c r="M25" s="347"/>
      <c r="N25" s="348"/>
      <c r="O25" s="348"/>
      <c r="P25" s="348"/>
      <c r="Q25" s="349"/>
      <c r="R25" s="350"/>
      <c r="S25" s="348"/>
      <c r="T25" s="348"/>
      <c r="U25" s="348"/>
      <c r="V25" s="351"/>
      <c r="W25" s="694"/>
      <c r="X25" s="694"/>
      <c r="Y25" s="694"/>
      <c r="Z25" s="694"/>
      <c r="AA25" s="694"/>
      <c r="AB25" s="694"/>
      <c r="AC25" s="694"/>
      <c r="AD25" s="694"/>
      <c r="AE25" s="694"/>
      <c r="AF25" s="694"/>
      <c r="AG25" s="694"/>
      <c r="AH25" s="694"/>
      <c r="AI25" s="694"/>
      <c r="AJ25" s="694"/>
      <c r="AK25" s="694"/>
      <c r="AL25" s="694"/>
      <c r="AM25" s="694"/>
      <c r="AN25" s="694"/>
      <c r="AO25" s="694"/>
      <c r="AP25" s="694"/>
      <c r="AQ25" s="694"/>
      <c r="AR25" s="694"/>
      <c r="AS25" s="694"/>
      <c r="AT25" s="694"/>
      <c r="AU25" s="694"/>
      <c r="AV25" s="694"/>
      <c r="AW25" s="694"/>
      <c r="AX25" s="694"/>
      <c r="AY25" s="694"/>
      <c r="AZ25" s="312"/>
      <c r="BB25" s="286"/>
      <c r="BW25" s="312"/>
      <c r="BX25" s="312"/>
      <c r="BY25" s="312"/>
      <c r="BZ25" s="312"/>
      <c r="CA25" s="312"/>
      <c r="CB25" s="312"/>
      <c r="CC25" s="312"/>
      <c r="CD25" s="312"/>
      <c r="CE25" s="312"/>
      <c r="CF25" s="312"/>
      <c r="CG25" s="312"/>
      <c r="CH25" s="312"/>
      <c r="CI25" s="312"/>
      <c r="CJ25" s="312"/>
      <c r="CK25" s="312"/>
      <c r="CL25" s="312"/>
      <c r="CM25" s="312"/>
      <c r="CN25" s="312"/>
      <c r="CO25" s="312"/>
      <c r="CP25" s="312"/>
      <c r="CQ25" s="312"/>
      <c r="CR25" s="312"/>
      <c r="CS25" s="312"/>
      <c r="CT25" s="312"/>
      <c r="CU25" s="312"/>
      <c r="CV25" s="312"/>
      <c r="CW25" s="312"/>
      <c r="CX25" s="312"/>
      <c r="CY25" s="312"/>
      <c r="CZ25" s="312"/>
    </row>
    <row r="26" s="284" customFormat="true" ht="15" hidden="true" customHeight="true" x14ac:dyDescent="0.2">
      <c r="A26" s="837"/>
      <c r="B26" s="334" t="s">
        <v>46</v>
      </c>
      <c r="C26" s="352"/>
      <c r="D26" s="353"/>
      <c r="E26" s="353"/>
      <c r="F26" s="353"/>
      <c r="G26" s="354"/>
      <c r="H26" s="355"/>
      <c r="I26" s="353"/>
      <c r="J26" s="353"/>
      <c r="K26" s="353"/>
      <c r="L26" s="356"/>
      <c r="M26" s="352"/>
      <c r="N26" s="353"/>
      <c r="O26" s="353"/>
      <c r="P26" s="353"/>
      <c r="Q26" s="354"/>
      <c r="R26" s="14"/>
      <c r="S26" s="13"/>
      <c r="T26" s="13"/>
      <c r="U26" s="13"/>
      <c r="V26" s="8"/>
      <c r="W26" s="694"/>
      <c r="X26" s="694"/>
      <c r="Y26" s="694"/>
      <c r="Z26" s="694"/>
      <c r="AA26" s="694"/>
      <c r="AB26" s="694"/>
      <c r="AC26" s="694"/>
      <c r="AD26" s="694"/>
      <c r="AE26" s="694"/>
      <c r="AF26" s="694"/>
      <c r="AG26" s="694"/>
      <c r="AH26" s="694"/>
      <c r="AI26" s="694"/>
      <c r="AJ26" s="694"/>
      <c r="AK26" s="694"/>
      <c r="AL26" s="694"/>
      <c r="AM26" s="694"/>
      <c r="AN26" s="694"/>
      <c r="AO26" s="694"/>
      <c r="AP26" s="694"/>
      <c r="AQ26" s="694"/>
      <c r="AR26" s="694"/>
      <c r="AS26" s="694"/>
      <c r="AT26" s="694"/>
      <c r="AU26" s="694"/>
      <c r="AV26" s="694"/>
      <c r="AW26" s="694"/>
      <c r="AX26" s="694"/>
      <c r="AY26" s="694"/>
      <c r="AZ26" s="312"/>
      <c r="BB26" s="286"/>
      <c r="BW26" s="312"/>
      <c r="BX26" s="312"/>
      <c r="BY26" s="312"/>
      <c r="BZ26" s="312"/>
      <c r="CA26" s="312"/>
      <c r="CB26" s="312"/>
      <c r="CC26" s="312"/>
      <c r="CD26" s="312"/>
      <c r="CE26" s="312"/>
      <c r="CF26" s="312"/>
      <c r="CG26" s="312"/>
      <c r="CH26" s="312"/>
      <c r="CI26" s="312"/>
      <c r="CJ26" s="312"/>
      <c r="CK26" s="312"/>
      <c r="CL26" s="312"/>
      <c r="CM26" s="312"/>
      <c r="CN26" s="312"/>
      <c r="CO26" s="312"/>
      <c r="CP26" s="312"/>
      <c r="CQ26" s="312"/>
      <c r="CR26" s="312"/>
      <c r="CS26" s="312"/>
      <c r="CT26" s="312"/>
      <c r="CU26" s="312"/>
      <c r="CV26" s="312"/>
      <c r="CW26" s="312"/>
      <c r="CX26" s="312"/>
      <c r="CY26" s="312"/>
      <c r="CZ26" s="312"/>
    </row>
    <row r="27" s="405" customFormat="true" ht="15" customHeight="true" x14ac:dyDescent="0.2">
      <c r="A27" s="283"/>
      <c r="B27" s="335"/>
      <c r="C27" s="827" t="s">
        <v>114</v>
      </c>
      <c r="D27" s="828"/>
      <c r="E27" s="828"/>
      <c r="F27" s="828"/>
      <c r="G27" s="829"/>
      <c r="H27" s="833" t="s">
        <v>38</v>
      </c>
      <c r="I27" s="822"/>
      <c r="J27" s="822"/>
      <c r="K27" s="822"/>
      <c r="L27" s="824"/>
      <c r="M27" s="821" t="s">
        <v>37</v>
      </c>
      <c r="N27" s="822"/>
      <c r="O27" s="822"/>
      <c r="P27" s="822"/>
      <c r="Q27" s="824"/>
      <c r="R27" s="16" t="s">
        <v>137</v>
      </c>
      <c r="S27" s="366"/>
      <c r="T27" s="366"/>
      <c r="U27" s="366"/>
      <c r="V27" s="366"/>
      <c r="W27" s="376"/>
      <c r="X27" s="694"/>
      <c r="Y27" s="694"/>
      <c r="Z27" s="694"/>
      <c r="AA27" s="694"/>
      <c r="AB27" s="694"/>
      <c r="AC27" s="694"/>
      <c r="AD27" s="694"/>
      <c r="AE27" s="694"/>
      <c r="AF27" s="694"/>
      <c r="AG27" s="694"/>
      <c r="AH27" s="694"/>
      <c r="AI27" s="694"/>
      <c r="AJ27" s="694"/>
      <c r="AK27" s="694"/>
      <c r="AL27" s="694"/>
      <c r="AM27" s="694"/>
      <c r="AN27" s="694"/>
      <c r="AO27" s="694"/>
      <c r="AP27" s="694"/>
      <c r="AQ27" s="694"/>
      <c r="AR27" s="694"/>
      <c r="AS27" s="694"/>
      <c r="AT27" s="694"/>
      <c r="AU27" s="694"/>
      <c r="AV27" s="694"/>
      <c r="AW27" s="694"/>
      <c r="AX27" s="694"/>
      <c r="AY27" s="694"/>
      <c r="AZ27" s="312"/>
      <c r="BA27" s="313" t="s">
        <v>128</v>
      </c>
      <c r="BB27" s="268" t="s">
        <v>95</v>
      </c>
      <c r="BC27" s="812" t="s">
        <v>114</v>
      </c>
      <c r="BD27" s="813"/>
      <c r="BE27" s="813"/>
      <c r="BF27" s="813"/>
      <c r="BG27" s="819"/>
      <c r="BH27" s="812" t="s">
        <v>38</v>
      </c>
      <c r="BI27" s="813"/>
      <c r="BJ27" s="813"/>
      <c r="BK27" s="813"/>
      <c r="BL27" s="819"/>
      <c r="BM27" s="812" t="s">
        <v>37</v>
      </c>
      <c r="BN27" s="813"/>
      <c r="BO27" s="813"/>
      <c r="BP27" s="813"/>
      <c r="BQ27" s="814"/>
      <c r="BR27" s="15" t="s">
        <v>137</v>
      </c>
      <c r="BS27" s="366"/>
      <c r="BT27" s="366"/>
      <c r="BU27" s="366"/>
      <c r="BV27" s="366"/>
      <c r="BW27" s="4"/>
      <c r="BX27" s="4"/>
      <c r="BY27" s="4"/>
      <c r="BZ27" s="311"/>
      <c r="CA27" s="311"/>
      <c r="CB27" s="311"/>
      <c r="CC27" s="311"/>
      <c r="CD27" s="311"/>
      <c r="CE27" s="311"/>
      <c r="CF27" s="311"/>
      <c r="CG27" s="311"/>
      <c r="CH27" s="311"/>
      <c r="CI27" s="311"/>
      <c r="CJ27" s="311"/>
      <c r="CK27" s="311"/>
      <c r="CL27" s="311"/>
      <c r="CM27" s="311"/>
      <c r="CN27" s="311"/>
      <c r="CO27" s="311"/>
      <c r="CP27" s="311"/>
      <c r="CQ27" s="311"/>
      <c r="CR27" s="311"/>
      <c r="CS27" s="311"/>
      <c r="CT27" s="311"/>
      <c r="CU27" s="311"/>
      <c r="CV27" s="311"/>
      <c r="CW27" s="311"/>
      <c r="CX27" s="311"/>
      <c r="CY27" s="311"/>
      <c r="CZ27" s="311"/>
    </row>
    <row r="28" s="405" customFormat="true" ht="12.75" x14ac:dyDescent="0.2">
      <c r="A28" s="301" t="s">
        <v>69</v>
      </c>
      <c r="B28" s="335"/>
      <c r="C28" s="358" t="s">
        <v>0</v>
      </c>
      <c r="D28" s="485" t="s">
        <v>1</v>
      </c>
      <c r="E28" s="485" t="s">
        <v>2</v>
      </c>
      <c r="F28" s="485" t="s">
        <v>3</v>
      </c>
      <c r="G28" s="486" t="s">
        <v>4</v>
      </c>
      <c r="H28" s="340" t="s">
        <v>0</v>
      </c>
      <c r="I28" s="488" t="s">
        <v>1</v>
      </c>
      <c r="J28" s="488" t="s">
        <v>2</v>
      </c>
      <c r="K28" s="488" t="s">
        <v>3</v>
      </c>
      <c r="L28" s="489" t="s">
        <v>4</v>
      </c>
      <c r="M28" s="341" t="s">
        <v>0</v>
      </c>
      <c r="N28" s="488" t="s">
        <v>1</v>
      </c>
      <c r="O28" s="488" t="s">
        <v>2</v>
      </c>
      <c r="P28" s="488" t="s">
        <v>3</v>
      </c>
      <c r="Q28" s="484" t="s">
        <v>4</v>
      </c>
      <c r="R28" s="340" t="s">
        <v>275</v>
      </c>
      <c r="S28" s="488" t="s">
        <v>276</v>
      </c>
      <c r="T28" s="488" t="s">
        <v>277</v>
      </c>
      <c r="U28" s="488" t="s">
        <v>278</v>
      </c>
      <c r="V28" s="489" t="s">
        <v>279</v>
      </c>
      <c r="W28" s="694"/>
      <c r="X28" s="694"/>
      <c r="Y28" s="694"/>
      <c r="Z28" s="694"/>
      <c r="AA28" s="694"/>
      <c r="AB28" s="694"/>
      <c r="AC28" s="694"/>
      <c r="AD28" s="694"/>
      <c r="AE28" s="694"/>
      <c r="AF28" s="694"/>
      <c r="AG28" s="694"/>
      <c r="AH28" s="694"/>
      <c r="AI28" s="694"/>
      <c r="AJ28" s="694"/>
      <c r="AK28" s="694"/>
      <c r="AL28" s="694"/>
      <c r="AM28" s="694"/>
      <c r="AN28" s="694"/>
      <c r="AO28" s="694"/>
      <c r="AP28" s="694"/>
      <c r="AQ28" s="694"/>
      <c r="AR28" s="694"/>
      <c r="AS28" s="694"/>
      <c r="AT28" s="694"/>
      <c r="AU28" s="694"/>
      <c r="AV28" s="694"/>
      <c r="AW28" s="694"/>
      <c r="AX28" s="694"/>
      <c r="AY28" s="694"/>
      <c r="AZ28" s="312"/>
      <c r="BA28" s="301" t="s">
        <v>119</v>
      </c>
      <c r="BB28" s="300"/>
      <c r="BC28" s="388" t="s">
        <v>0</v>
      </c>
      <c r="BD28" s="446" t="s">
        <v>1</v>
      </c>
      <c r="BE28" s="446" t="s">
        <v>2</v>
      </c>
      <c r="BF28" s="446" t="s">
        <v>3</v>
      </c>
      <c r="BG28" s="389" t="s">
        <v>4</v>
      </c>
      <c r="BH28" s="388" t="s">
        <v>0</v>
      </c>
      <c r="BI28" s="446" t="s">
        <v>1</v>
      </c>
      <c r="BJ28" s="446" t="s">
        <v>2</v>
      </c>
      <c r="BK28" s="446" t="s">
        <v>3</v>
      </c>
      <c r="BL28" s="389" t="s">
        <v>4</v>
      </c>
      <c r="BM28" s="388" t="s">
        <v>0</v>
      </c>
      <c r="BN28" s="446" t="s">
        <v>1</v>
      </c>
      <c r="BO28" s="446" t="s">
        <v>2</v>
      </c>
      <c r="BP28" s="446" t="s">
        <v>3</v>
      </c>
      <c r="BQ28" s="389" t="s">
        <v>4</v>
      </c>
      <c r="BR28" s="388" t="s">
        <v>275</v>
      </c>
      <c r="BS28" s="446" t="s">
        <v>276</v>
      </c>
      <c r="BT28" s="446" t="s">
        <v>277</v>
      </c>
      <c r="BU28" s="446" t="s">
        <v>278</v>
      </c>
      <c r="BV28" s="447" t="s">
        <v>279</v>
      </c>
      <c r="BW28" s="152"/>
      <c r="BX28" s="152"/>
      <c r="BY28" s="152"/>
      <c r="BZ28" s="152"/>
      <c r="CA28" s="152"/>
      <c r="CB28" s="152"/>
      <c r="CC28" s="152"/>
      <c r="CD28" s="152"/>
      <c r="CE28" s="152"/>
      <c r="CF28" s="152"/>
      <c r="CG28" s="152"/>
      <c r="CH28" s="152"/>
      <c r="CI28" s="152"/>
      <c r="CJ28" s="152"/>
      <c r="CK28" s="152"/>
      <c r="CL28" s="152"/>
      <c r="CM28" s="152"/>
      <c r="CN28" s="152"/>
      <c r="CO28" s="152"/>
      <c r="CP28" s="152"/>
      <c r="CQ28" s="152"/>
      <c r="CR28" s="152"/>
      <c r="CS28" s="152"/>
      <c r="CT28" s="152"/>
      <c r="CU28" s="152"/>
      <c r="CV28" s="152"/>
      <c r="CW28" s="152"/>
      <c r="CX28" s="152"/>
      <c r="CY28" s="152"/>
      <c r="CZ28" s="152"/>
    </row>
    <row r="29" s="405" customFormat="true" ht="15" customHeight="true" x14ac:dyDescent="0.2">
      <c r="A29" s="834" t="s">
        <v>57</v>
      </c>
      <c r="B29" s="337" t="s">
        <v>49</v>
      </c>
      <c r="C29" s="107">
        <v>16.284640992348606</v>
      </c>
      <c r="D29" s="106">
        <v>17.509135153720727</v>
      </c>
      <c r="E29" s="106">
        <v>26.170630481593388</v>
      </c>
      <c r="F29" s="106">
        <v>29.345682555141302</v>
      </c>
      <c r="G29" s="105">
        <v>59.558650402574699</v>
      </c>
      <c r="H29" s="104">
        <v>52.991861882800173</v>
      </c>
      <c r="I29" s="106">
        <v>69.722005718617723</v>
      </c>
      <c r="J29" s="106">
        <v>77.649747318482483</v>
      </c>
      <c r="K29" s="106">
        <v>90.685778681439345</v>
      </c>
      <c r="L29" s="103">
        <v>94.49771714893059</v>
      </c>
      <c r="M29" s="107">
        <v>15.313502065438724</v>
      </c>
      <c r="N29" s="106">
        <v>17.830844128668385</v>
      </c>
      <c r="O29" s="106">
        <v>23.943487835362877</v>
      </c>
      <c r="P29" s="106">
        <v>27.062444139177664</v>
      </c>
      <c r="Q29" s="105">
        <v>38.584087409344377</v>
      </c>
      <c r="R29" s="104">
        <v>89.996943514689747</v>
      </c>
      <c r="S29" s="106">
        <v>16.552452937913152</v>
      </c>
      <c r="T29" s="106">
        <v>14.221337624946909</v>
      </c>
      <c r="U29" s="106">
        <v>35.479741254860606</v>
      </c>
      <c r="V29" s="103">
        <v>43.428312720434157</v>
      </c>
      <c r="W29" s="694"/>
      <c r="X29" s="694"/>
      <c r="Y29" s="694"/>
      <c r="Z29" s="694"/>
      <c r="AA29" s="694"/>
      <c r="AB29" s="694"/>
      <c r="AC29" s="694"/>
      <c r="AD29" s="694"/>
      <c r="AE29" s="694"/>
      <c r="AF29" s="694"/>
      <c r="AG29" s="694"/>
      <c r="AH29" s="694"/>
      <c r="AI29" s="694"/>
      <c r="AJ29" s="694"/>
      <c r="AK29" s="694"/>
      <c r="AL29" s="694"/>
      <c r="AM29" s="694"/>
      <c r="AN29" s="694"/>
      <c r="AO29" s="694"/>
      <c r="AP29" s="694"/>
      <c r="AQ29" s="694"/>
      <c r="AR29" s="694"/>
      <c r="AS29" s="694"/>
      <c r="AT29" s="694"/>
      <c r="AU29" s="694"/>
      <c r="AV29" s="694"/>
      <c r="AW29" s="694"/>
      <c r="AX29" s="694"/>
      <c r="AY29" s="694"/>
      <c r="AZ29" s="312"/>
      <c r="BA29" s="818" t="s">
        <v>57</v>
      </c>
      <c r="BB29" s="494" t="s">
        <v>49</v>
      </c>
      <c r="BC29" s="38" t="s">
        <v>35</v>
      </c>
      <c r="BD29" s="34" t="s">
        <v>35</v>
      </c>
      <c r="BE29" s="34" t="s">
        <v>35</v>
      </c>
      <c r="BF29" s="34" t="s">
        <v>35</v>
      </c>
      <c r="BG29" s="29" t="s">
        <v>35</v>
      </c>
      <c r="BH29" s="38" t="s">
        <v>35</v>
      </c>
      <c r="BI29" s="34" t="s">
        <v>35</v>
      </c>
      <c r="BJ29" s="34" t="s">
        <v>35</v>
      </c>
      <c r="BK29" s="34" t="s">
        <v>35</v>
      </c>
      <c r="BL29" s="29" t="s">
        <v>35</v>
      </c>
      <c r="BM29" s="38" t="s">
        <v>35</v>
      </c>
      <c r="BN29" s="34" t="s">
        <v>35</v>
      </c>
      <c r="BO29" s="34" t="s">
        <v>35</v>
      </c>
      <c r="BP29" s="34" t="s">
        <v>35</v>
      </c>
      <c r="BQ29" s="29" t="s">
        <v>35</v>
      </c>
      <c r="BR29" s="38" t="s">
        <v>35</v>
      </c>
      <c r="BS29" s="34" t="s">
        <v>35</v>
      </c>
      <c r="BT29" s="34" t="s">
        <v>35</v>
      </c>
      <c r="BU29" s="34" t="s">
        <v>35</v>
      </c>
      <c r="BV29" s="23" t="s">
        <v>35</v>
      </c>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405" customFormat="true" ht="15" customHeight="true" x14ac:dyDescent="0.2">
      <c r="A30" s="825"/>
      <c r="B30" s="338" t="s">
        <v>48</v>
      </c>
      <c r="C30" s="102">
        <v>83.715359007651315</v>
      </c>
      <c r="D30" s="101">
        <v>82.490864846279294</v>
      </c>
      <c r="E30" s="101">
        <v>73.829369518406807</v>
      </c>
      <c r="F30" s="101">
        <v>70.654317444858705</v>
      </c>
      <c r="G30" s="100">
        <v>40.441349597425308</v>
      </c>
      <c r="H30" s="99">
        <v>47.008138117199756</v>
      </c>
      <c r="I30" s="101">
        <v>30.27799428138221</v>
      </c>
      <c r="J30" s="101">
        <v>22.350252681517496</v>
      </c>
      <c r="K30" s="101">
        <v>9.3142213185607137</v>
      </c>
      <c r="L30" s="98">
        <v>5.5022828510694204</v>
      </c>
      <c r="M30" s="102">
        <v>84.686497934561217</v>
      </c>
      <c r="N30" s="101">
        <v>82.169155871331597</v>
      </c>
      <c r="O30" s="101">
        <v>76.056512164637226</v>
      </c>
      <c r="P30" s="101">
        <v>72.937555860822386</v>
      </c>
      <c r="Q30" s="100">
        <v>61.415912590655672</v>
      </c>
      <c r="R30" s="99">
        <v>10.003056485310402</v>
      </c>
      <c r="S30" s="101">
        <v>83.447547062086997</v>
      </c>
      <c r="T30" s="101">
        <v>85.778662375052974</v>
      </c>
      <c r="U30" s="101">
        <v>64.520258745139358</v>
      </c>
      <c r="V30" s="98">
        <v>56.57168727956612</v>
      </c>
      <c r="W30" s="694"/>
      <c r="X30" s="694"/>
      <c r="Y30" s="694"/>
      <c r="Z30" s="694"/>
      <c r="AA30" s="694"/>
      <c r="AB30" s="694"/>
      <c r="AC30" s="694"/>
      <c r="AD30" s="694"/>
      <c r="AE30" s="694"/>
      <c r="AF30" s="694"/>
      <c r="AG30" s="694"/>
      <c r="AH30" s="694"/>
      <c r="AI30" s="694"/>
      <c r="AJ30" s="694"/>
      <c r="AK30" s="694"/>
      <c r="AL30" s="694"/>
      <c r="AM30" s="694"/>
      <c r="AN30" s="694"/>
      <c r="AO30" s="694"/>
      <c r="AP30" s="694"/>
      <c r="AQ30" s="694"/>
      <c r="AR30" s="694"/>
      <c r="AS30" s="694"/>
      <c r="AT30" s="694"/>
      <c r="AU30" s="694"/>
      <c r="AV30" s="694"/>
      <c r="AW30" s="694"/>
      <c r="AX30" s="694"/>
      <c r="AY30" s="694"/>
      <c r="AZ30" s="312"/>
      <c r="BA30" s="816"/>
      <c r="BB30" s="492" t="s">
        <v>48</v>
      </c>
      <c r="BC30" s="37" t="s">
        <v>35</v>
      </c>
      <c r="BD30" s="33" t="s">
        <v>35</v>
      </c>
      <c r="BE30" s="33" t="s">
        <v>35</v>
      </c>
      <c r="BF30" s="33" t="s">
        <v>35</v>
      </c>
      <c r="BG30" s="28" t="s">
        <v>35</v>
      </c>
      <c r="BH30" s="37" t="s">
        <v>35</v>
      </c>
      <c r="BI30" s="33" t="s">
        <v>35</v>
      </c>
      <c r="BJ30" s="33" t="s">
        <v>35</v>
      </c>
      <c r="BK30" s="33" t="s">
        <v>35</v>
      </c>
      <c r="BL30" s="28" t="s">
        <v>35</v>
      </c>
      <c r="BM30" s="37" t="s">
        <v>35</v>
      </c>
      <c r="BN30" s="33" t="s">
        <v>35</v>
      </c>
      <c r="BO30" s="33" t="s">
        <v>35</v>
      </c>
      <c r="BP30" s="33" t="s">
        <v>35</v>
      </c>
      <c r="BQ30" s="28" t="s">
        <v>35</v>
      </c>
      <c r="BR30" s="37" t="s">
        <v>35</v>
      </c>
      <c r="BS30" s="33" t="s">
        <v>35</v>
      </c>
      <c r="BT30" s="33" t="s">
        <v>35</v>
      </c>
      <c r="BU30" s="33" t="s">
        <v>35</v>
      </c>
      <c r="BV30" s="22" t="s">
        <v>35</v>
      </c>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283" customFormat="true" ht="15" customHeight="true" x14ac:dyDescent="0.2">
      <c r="A31" s="825" t="s">
        <v>103</v>
      </c>
      <c r="B31" s="338" t="s">
        <v>49</v>
      </c>
      <c r="C31" s="102">
        <v>0</v>
      </c>
      <c r="D31" s="101">
        <v>0.30556745750178854</v>
      </c>
      <c r="E31" s="101">
        <v>0.52258851424463315</v>
      </c>
      <c r="F31" s="101">
        <v>1.4524271002335061</v>
      </c>
      <c r="G31" s="100">
        <v>26.421187039518699</v>
      </c>
      <c r="H31" s="99">
        <v>4.8733793872215241</v>
      </c>
      <c r="I31" s="101">
        <v>15.113754473135607</v>
      </c>
      <c r="J31" s="101">
        <v>41.55962521690811</v>
      </c>
      <c r="K31" s="101">
        <v>75.430240068536406</v>
      </c>
      <c r="L31" s="98">
        <v>90.059440242042882</v>
      </c>
      <c r="M31" s="102">
        <v>0</v>
      </c>
      <c r="N31" s="101">
        <v>0.33960907615119867</v>
      </c>
      <c r="O31" s="101">
        <v>0.31244830841542298</v>
      </c>
      <c r="P31" s="101">
        <v>1.1620986528789532</v>
      </c>
      <c r="Q31" s="100">
        <v>4.9969681281202618</v>
      </c>
      <c r="R31" s="99">
        <v>56.793166658991169</v>
      </c>
      <c r="S31" s="101">
        <v>1.8110600909627437</v>
      </c>
      <c r="T31" s="101">
        <v>1.6556631415838894</v>
      </c>
      <c r="U31" s="101">
        <v>2.9236428215122268</v>
      </c>
      <c r="V31" s="98">
        <v>2.3983774423494806</v>
      </c>
      <c r="W31" s="694"/>
      <c r="X31" s="694"/>
      <c r="Y31" s="694"/>
      <c r="Z31" s="694"/>
      <c r="AA31" s="694"/>
      <c r="AB31" s="694"/>
      <c r="AC31" s="694"/>
      <c r="AD31" s="694"/>
      <c r="AE31" s="694"/>
      <c r="AF31" s="694"/>
      <c r="AG31" s="694"/>
      <c r="AH31" s="694"/>
      <c r="AI31" s="694"/>
      <c r="AJ31" s="694"/>
      <c r="AK31" s="694"/>
      <c r="AL31" s="694"/>
      <c r="AM31" s="694"/>
      <c r="AN31" s="694"/>
      <c r="AO31" s="694"/>
      <c r="AP31" s="694"/>
      <c r="AQ31" s="694"/>
      <c r="AR31" s="694"/>
      <c r="AS31" s="694"/>
      <c r="AT31" s="694"/>
      <c r="AU31" s="694"/>
      <c r="AV31" s="694"/>
      <c r="AW31" s="694"/>
      <c r="AX31" s="694"/>
      <c r="AY31" s="694"/>
      <c r="AZ31" s="312"/>
      <c r="BA31" s="816" t="s">
        <v>103</v>
      </c>
      <c r="BB31" s="492" t="s">
        <v>49</v>
      </c>
      <c r="BC31" s="37" t="s">
        <v>35</v>
      </c>
      <c r="BD31" s="33" t="s">
        <v>35</v>
      </c>
      <c r="BE31" s="33" t="s">
        <v>35</v>
      </c>
      <c r="BF31" s="33" t="s">
        <v>35</v>
      </c>
      <c r="BG31" s="28" t="s">
        <v>35</v>
      </c>
      <c r="BH31" s="37" t="s">
        <v>35</v>
      </c>
      <c r="BI31" s="33" t="s">
        <v>35</v>
      </c>
      <c r="BJ31" s="33" t="s">
        <v>35</v>
      </c>
      <c r="BK31" s="33" t="s">
        <v>35</v>
      </c>
      <c r="BL31" s="28" t="s">
        <v>35</v>
      </c>
      <c r="BM31" s="37" t="s">
        <v>35</v>
      </c>
      <c r="BN31" s="33" t="s">
        <v>35</v>
      </c>
      <c r="BO31" s="33" t="s">
        <v>35</v>
      </c>
      <c r="BP31" s="33" t="s">
        <v>35</v>
      </c>
      <c r="BQ31" s="28" t="s">
        <v>35</v>
      </c>
      <c r="BR31" s="37" t="s">
        <v>35</v>
      </c>
      <c r="BS31" s="33" t="s">
        <v>35</v>
      </c>
      <c r="BT31" s="33" t="s">
        <v>35</v>
      </c>
      <c r="BU31" s="33" t="s">
        <v>35</v>
      </c>
      <c r="BV31" s="22" t="s">
        <v>35</v>
      </c>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283" customFormat="true" ht="15" customHeight="true" x14ac:dyDescent="0.2">
      <c r="A32" s="825"/>
      <c r="B32" s="338" t="s">
        <v>48</v>
      </c>
      <c r="C32" s="102">
        <v>100</v>
      </c>
      <c r="D32" s="101">
        <v>99.694432542498191</v>
      </c>
      <c r="E32" s="101">
        <v>99.477411485755397</v>
      </c>
      <c r="F32" s="101">
        <v>98.547572899766493</v>
      </c>
      <c r="G32" s="100">
        <v>73.5788129604814</v>
      </c>
      <c r="H32" s="99">
        <v>95.126620612778467</v>
      </c>
      <c r="I32" s="101">
        <v>84.886245526864286</v>
      </c>
      <c r="J32" s="101">
        <v>58.440374783091919</v>
      </c>
      <c r="K32" s="101">
        <v>24.569759931463629</v>
      </c>
      <c r="L32" s="98">
        <v>9.9405597579571534</v>
      </c>
      <c r="M32" s="102">
        <v>100</v>
      </c>
      <c r="N32" s="101">
        <v>99.66039092384878</v>
      </c>
      <c r="O32" s="101">
        <v>99.687551691584574</v>
      </c>
      <c r="P32" s="101">
        <v>98.837901347121033</v>
      </c>
      <c r="Q32" s="100">
        <v>95.003031871879728</v>
      </c>
      <c r="R32" s="99">
        <v>43.206833341008952</v>
      </c>
      <c r="S32" s="101">
        <v>98.188939909037202</v>
      </c>
      <c r="T32" s="101">
        <v>98.344336858416042</v>
      </c>
      <c r="U32" s="101">
        <v>97.076357178487712</v>
      </c>
      <c r="V32" s="98">
        <v>97.601622557650529</v>
      </c>
      <c r="W32" s="694"/>
      <c r="X32" s="694"/>
      <c r="Y32" s="694"/>
      <c r="Z32" s="694"/>
      <c r="AA32" s="694"/>
      <c r="AB32" s="694"/>
      <c r="AC32" s="694"/>
      <c r="AD32" s="694"/>
      <c r="AE32" s="694"/>
      <c r="AF32" s="694"/>
      <c r="AG32" s="694"/>
      <c r="AH32" s="694"/>
      <c r="AI32" s="694"/>
      <c r="AJ32" s="694"/>
      <c r="AK32" s="694"/>
      <c r="AL32" s="694"/>
      <c r="AM32" s="694"/>
      <c r="AN32" s="694"/>
      <c r="AO32" s="694"/>
      <c r="AP32" s="694"/>
      <c r="AQ32" s="694"/>
      <c r="AR32" s="694"/>
      <c r="AS32" s="694"/>
      <c r="AT32" s="694"/>
      <c r="AU32" s="694"/>
      <c r="AV32" s="694"/>
      <c r="AW32" s="694"/>
      <c r="AX32" s="694"/>
      <c r="AY32" s="694"/>
      <c r="AZ32" s="312"/>
      <c r="BA32" s="816"/>
      <c r="BB32" s="492" t="s">
        <v>48</v>
      </c>
      <c r="BC32" s="37" t="s">
        <v>35</v>
      </c>
      <c r="BD32" s="33" t="s">
        <v>35</v>
      </c>
      <c r="BE32" s="33" t="s">
        <v>35</v>
      </c>
      <c r="BF32" s="33" t="s">
        <v>35</v>
      </c>
      <c r="BG32" s="28" t="s">
        <v>35</v>
      </c>
      <c r="BH32" s="37" t="s">
        <v>35</v>
      </c>
      <c r="BI32" s="33" t="s">
        <v>35</v>
      </c>
      <c r="BJ32" s="33" t="s">
        <v>35</v>
      </c>
      <c r="BK32" s="33" t="s">
        <v>35</v>
      </c>
      <c r="BL32" s="28" t="s">
        <v>35</v>
      </c>
      <c r="BM32" s="37" t="s">
        <v>35</v>
      </c>
      <c r="BN32" s="33" t="s">
        <v>35</v>
      </c>
      <c r="BO32" s="33" t="s">
        <v>35</v>
      </c>
      <c r="BP32" s="33" t="s">
        <v>35</v>
      </c>
      <c r="BQ32" s="28" t="s">
        <v>35</v>
      </c>
      <c r="BR32" s="37" t="s">
        <v>35</v>
      </c>
      <c r="BS32" s="33" t="s">
        <v>35</v>
      </c>
      <c r="BT32" s="33" t="s">
        <v>35</v>
      </c>
      <c r="BU32" s="33" t="s">
        <v>35</v>
      </c>
      <c r="BV32" s="22" t="s">
        <v>35</v>
      </c>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283" customFormat="true" ht="15" customHeight="true" x14ac:dyDescent="0.2">
      <c r="A33" s="825" t="s">
        <v>104</v>
      </c>
      <c r="B33" s="338" t="s">
        <v>49</v>
      </c>
      <c r="C33" s="53" t="s">
        <v>35</v>
      </c>
      <c r="D33" s="50" t="s">
        <v>35</v>
      </c>
      <c r="E33" s="50" t="s">
        <v>35</v>
      </c>
      <c r="F33" s="50" t="s">
        <v>35</v>
      </c>
      <c r="G33" s="47" t="s">
        <v>35</v>
      </c>
      <c r="H33" s="44" t="s">
        <v>35</v>
      </c>
      <c r="I33" s="50" t="s">
        <v>35</v>
      </c>
      <c r="J33" s="50" t="s">
        <v>35</v>
      </c>
      <c r="K33" s="50" t="s">
        <v>35</v>
      </c>
      <c r="L33" s="41" t="s">
        <v>35</v>
      </c>
      <c r="M33" s="53" t="s">
        <v>35</v>
      </c>
      <c r="N33" s="50" t="s">
        <v>35</v>
      </c>
      <c r="O33" s="50" t="s">
        <v>35</v>
      </c>
      <c r="P33" s="50" t="s">
        <v>35</v>
      </c>
      <c r="Q33" s="47" t="s">
        <v>35</v>
      </c>
      <c r="R33" s="44" t="s">
        <v>35</v>
      </c>
      <c r="S33" s="50" t="s">
        <v>35</v>
      </c>
      <c r="T33" s="50" t="s">
        <v>35</v>
      </c>
      <c r="U33" s="50" t="s">
        <v>35</v>
      </c>
      <c r="V33" s="41" t="s">
        <v>35</v>
      </c>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11"/>
      <c r="BA33" s="816" t="s">
        <v>104</v>
      </c>
      <c r="BB33" s="492" t="s">
        <v>49</v>
      </c>
      <c r="BC33" s="37" t="s">
        <v>35</v>
      </c>
      <c r="BD33" s="33" t="s">
        <v>35</v>
      </c>
      <c r="BE33" s="33" t="s">
        <v>35</v>
      </c>
      <c r="BF33" s="33" t="s">
        <v>35</v>
      </c>
      <c r="BG33" s="28" t="s">
        <v>35</v>
      </c>
      <c r="BH33" s="37" t="s">
        <v>35</v>
      </c>
      <c r="BI33" s="33" t="s">
        <v>35</v>
      </c>
      <c r="BJ33" s="33" t="s">
        <v>35</v>
      </c>
      <c r="BK33" s="33" t="s">
        <v>35</v>
      </c>
      <c r="BL33" s="28" t="s">
        <v>35</v>
      </c>
      <c r="BM33" s="37" t="s">
        <v>35</v>
      </c>
      <c r="BN33" s="33" t="s">
        <v>35</v>
      </c>
      <c r="BO33" s="33" t="s">
        <v>35</v>
      </c>
      <c r="BP33" s="33" t="s">
        <v>35</v>
      </c>
      <c r="BQ33" s="28" t="s">
        <v>35</v>
      </c>
      <c r="BR33" s="37" t="s">
        <v>35</v>
      </c>
      <c r="BS33" s="33" t="s">
        <v>35</v>
      </c>
      <c r="BT33" s="33" t="s">
        <v>35</v>
      </c>
      <c r="BU33" s="33" t="s">
        <v>35</v>
      </c>
      <c r="BV33" s="22" t="s">
        <v>35</v>
      </c>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283" customFormat="true" ht="15" customHeight="true" x14ac:dyDescent="0.2">
      <c r="A34" s="825"/>
      <c r="B34" s="338" t="s">
        <v>48</v>
      </c>
      <c r="C34" s="53" t="s">
        <v>35</v>
      </c>
      <c r="D34" s="50" t="s">
        <v>35</v>
      </c>
      <c r="E34" s="50" t="s">
        <v>35</v>
      </c>
      <c r="F34" s="50" t="s">
        <v>35</v>
      </c>
      <c r="G34" s="47" t="s">
        <v>35</v>
      </c>
      <c r="H34" s="44" t="s">
        <v>35</v>
      </c>
      <c r="I34" s="50" t="s">
        <v>35</v>
      </c>
      <c r="J34" s="50" t="s">
        <v>35</v>
      </c>
      <c r="K34" s="50" t="s">
        <v>35</v>
      </c>
      <c r="L34" s="41" t="s">
        <v>35</v>
      </c>
      <c r="M34" s="53" t="s">
        <v>35</v>
      </c>
      <c r="N34" s="50" t="s">
        <v>35</v>
      </c>
      <c r="O34" s="50" t="s">
        <v>35</v>
      </c>
      <c r="P34" s="50" t="s">
        <v>35</v>
      </c>
      <c r="Q34" s="47" t="s">
        <v>35</v>
      </c>
      <c r="R34" s="44" t="s">
        <v>35</v>
      </c>
      <c r="S34" s="50" t="s">
        <v>35</v>
      </c>
      <c r="T34" s="50" t="s">
        <v>35</v>
      </c>
      <c r="U34" s="50" t="s">
        <v>35</v>
      </c>
      <c r="V34" s="41" t="s">
        <v>35</v>
      </c>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11"/>
      <c r="BA34" s="816"/>
      <c r="BB34" s="492" t="s">
        <v>48</v>
      </c>
      <c r="BC34" s="37" t="s">
        <v>35</v>
      </c>
      <c r="BD34" s="33" t="s">
        <v>35</v>
      </c>
      <c r="BE34" s="33" t="s">
        <v>35</v>
      </c>
      <c r="BF34" s="33" t="s">
        <v>35</v>
      </c>
      <c r="BG34" s="28" t="s">
        <v>35</v>
      </c>
      <c r="BH34" s="37" t="s">
        <v>35</v>
      </c>
      <c r="BI34" s="33" t="s">
        <v>35</v>
      </c>
      <c r="BJ34" s="33" t="s">
        <v>35</v>
      </c>
      <c r="BK34" s="33" t="s">
        <v>35</v>
      </c>
      <c r="BL34" s="28" t="s">
        <v>35</v>
      </c>
      <c r="BM34" s="37" t="s">
        <v>35</v>
      </c>
      <c r="BN34" s="33" t="s">
        <v>35</v>
      </c>
      <c r="BO34" s="33" t="s">
        <v>35</v>
      </c>
      <c r="BP34" s="33" t="s">
        <v>35</v>
      </c>
      <c r="BQ34" s="28" t="s">
        <v>35</v>
      </c>
      <c r="BR34" s="37" t="s">
        <v>35</v>
      </c>
      <c r="BS34" s="33" t="s">
        <v>35</v>
      </c>
      <c r="BT34" s="33" t="s">
        <v>35</v>
      </c>
      <c r="BU34" s="33" t="s">
        <v>35</v>
      </c>
      <c r="BV34" s="22" t="s">
        <v>35</v>
      </c>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405" customFormat="true" ht="15" customHeight="true" x14ac:dyDescent="0.2">
      <c r="A35" s="825" t="s">
        <v>55</v>
      </c>
      <c r="B35" s="338" t="s">
        <v>49</v>
      </c>
      <c r="C35" s="102">
        <v>1.9709613122904299E-2</v>
      </c>
      <c r="D35" s="101">
        <v>0.49572796133332864</v>
      </c>
      <c r="E35" s="101">
        <v>0.74648734175506004</v>
      </c>
      <c r="F35" s="101">
        <v>1.6813049809442506</v>
      </c>
      <c r="G35" s="100">
        <v>26.762707224516436</v>
      </c>
      <c r="H35" s="99">
        <v>5.5659096492129985</v>
      </c>
      <c r="I35" s="101">
        <v>15.713406825313225</v>
      </c>
      <c r="J35" s="101">
        <v>41.72319624640744</v>
      </c>
      <c r="K35" s="101">
        <v>75.495377896829439</v>
      </c>
      <c r="L35" s="98">
        <v>90.373725714669746</v>
      </c>
      <c r="M35" s="102">
        <v>2.1883242697555753E-2</v>
      </c>
      <c r="N35" s="101">
        <v>0.55095433377339753</v>
      </c>
      <c r="O35" s="101">
        <v>0.56076967137718636</v>
      </c>
      <c r="P35" s="101">
        <v>1.2280334330595053</v>
      </c>
      <c r="Q35" s="100">
        <v>5.3619023863576887</v>
      </c>
      <c r="R35" s="99">
        <v>57.183373320276566</v>
      </c>
      <c r="S35" s="101">
        <v>1.9366154490280827</v>
      </c>
      <c r="T35" s="101">
        <v>1.9467461460931219</v>
      </c>
      <c r="U35" s="101">
        <v>2.9919658614620719</v>
      </c>
      <c r="V35" s="98">
        <v>2.6518478425977707</v>
      </c>
      <c r="W35" s="376"/>
      <c r="X35" s="694"/>
      <c r="Y35" s="694"/>
      <c r="Z35" s="694"/>
      <c r="AA35" s="694"/>
      <c r="AB35" s="694"/>
      <c r="AC35" s="694"/>
      <c r="AD35" s="694"/>
      <c r="AE35" s="694"/>
      <c r="AF35" s="694"/>
      <c r="AG35" s="694"/>
      <c r="AH35" s="694"/>
      <c r="AI35" s="694"/>
      <c r="AJ35" s="694"/>
      <c r="AK35" s="694"/>
      <c r="AL35" s="694"/>
      <c r="AM35" s="694"/>
      <c r="AN35" s="694"/>
      <c r="AO35" s="694"/>
      <c r="AP35" s="694"/>
      <c r="AQ35" s="694"/>
      <c r="AR35" s="694"/>
      <c r="AS35" s="694"/>
      <c r="AT35" s="694"/>
      <c r="AU35" s="694"/>
      <c r="AV35" s="694"/>
      <c r="AW35" s="694"/>
      <c r="AX35" s="694"/>
      <c r="AY35" s="694"/>
      <c r="AZ35" s="312"/>
      <c r="BA35" s="816" t="s">
        <v>55</v>
      </c>
      <c r="BB35" s="492" t="s">
        <v>49</v>
      </c>
      <c r="BC35" s="37" t="s">
        <v>35</v>
      </c>
      <c r="BD35" s="33" t="s">
        <v>35</v>
      </c>
      <c r="BE35" s="33" t="s">
        <v>35</v>
      </c>
      <c r="BF35" s="33" t="s">
        <v>35</v>
      </c>
      <c r="BG35" s="28" t="s">
        <v>35</v>
      </c>
      <c r="BH35" s="37" t="s">
        <v>35</v>
      </c>
      <c r="BI35" s="33" t="s">
        <v>35</v>
      </c>
      <c r="BJ35" s="33" t="s">
        <v>35</v>
      </c>
      <c r="BK35" s="33" t="s">
        <v>35</v>
      </c>
      <c r="BL35" s="28" t="s">
        <v>35</v>
      </c>
      <c r="BM35" s="37" t="s">
        <v>35</v>
      </c>
      <c r="BN35" s="33" t="s">
        <v>35</v>
      </c>
      <c r="BO35" s="33" t="s">
        <v>35</v>
      </c>
      <c r="BP35" s="33" t="s">
        <v>35</v>
      </c>
      <c r="BQ35" s="28" t="s">
        <v>35</v>
      </c>
      <c r="BR35" s="37" t="s">
        <v>35</v>
      </c>
      <c r="BS35" s="33" t="s">
        <v>35</v>
      </c>
      <c r="BT35" s="33" t="s">
        <v>35</v>
      </c>
      <c r="BU35" s="33" t="s">
        <v>35</v>
      </c>
      <c r="BV35" s="22" t="s">
        <v>35</v>
      </c>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405" customFormat="true" ht="15" customHeight="true" x14ac:dyDescent="0.2">
      <c r="A36" s="825"/>
      <c r="B36" s="338" t="s">
        <v>48</v>
      </c>
      <c r="C36" s="102">
        <v>99.980290386877087</v>
      </c>
      <c r="D36" s="101">
        <v>99.504272038666656</v>
      </c>
      <c r="E36" s="101">
        <v>99.253512658245</v>
      </c>
      <c r="F36" s="101">
        <v>98.318695019055767</v>
      </c>
      <c r="G36" s="100">
        <v>73.237292775483681</v>
      </c>
      <c r="H36" s="99">
        <v>94.434090350787002</v>
      </c>
      <c r="I36" s="101">
        <v>84.286593174686672</v>
      </c>
      <c r="J36" s="101">
        <v>58.276803753592596</v>
      </c>
      <c r="K36" s="101">
        <v>24.504622103170583</v>
      </c>
      <c r="L36" s="98">
        <v>9.626274285330279</v>
      </c>
      <c r="M36" s="102">
        <v>99.978116757302445</v>
      </c>
      <c r="N36" s="101">
        <v>99.44904566622661</v>
      </c>
      <c r="O36" s="101">
        <v>99.439230328622813</v>
      </c>
      <c r="P36" s="101">
        <v>98.771966566940478</v>
      </c>
      <c r="Q36" s="100">
        <v>94.63809761364233</v>
      </c>
      <c r="R36" s="99">
        <v>42.816626679723576</v>
      </c>
      <c r="S36" s="101">
        <v>98.063384550971861</v>
      </c>
      <c r="T36" s="101">
        <v>98.053253853906838</v>
      </c>
      <c r="U36" s="101">
        <v>97.008034138537866</v>
      </c>
      <c r="V36" s="98">
        <v>97.348152157402254</v>
      </c>
      <c r="W36" s="376"/>
      <c r="X36" s="694"/>
      <c r="Y36" s="694"/>
      <c r="Z36" s="694"/>
      <c r="AA36" s="694"/>
      <c r="AB36" s="694"/>
      <c r="AC36" s="694"/>
      <c r="AD36" s="694"/>
      <c r="AE36" s="694"/>
      <c r="AF36" s="694"/>
      <c r="AG36" s="694"/>
      <c r="AH36" s="694"/>
      <c r="AI36" s="694"/>
      <c r="AJ36" s="694"/>
      <c r="AK36" s="694"/>
      <c r="AL36" s="694"/>
      <c r="AM36" s="694"/>
      <c r="AN36" s="694"/>
      <c r="AO36" s="694"/>
      <c r="AP36" s="694"/>
      <c r="AQ36" s="694"/>
      <c r="AR36" s="694"/>
      <c r="AS36" s="694"/>
      <c r="AT36" s="694"/>
      <c r="AU36" s="694"/>
      <c r="AV36" s="694"/>
      <c r="AW36" s="694"/>
      <c r="AX36" s="694"/>
      <c r="AY36" s="694"/>
      <c r="AZ36" s="312"/>
      <c r="BA36" s="816"/>
      <c r="BB36" s="492" t="s">
        <v>48</v>
      </c>
      <c r="BC36" s="37" t="s">
        <v>35</v>
      </c>
      <c r="BD36" s="33" t="s">
        <v>35</v>
      </c>
      <c r="BE36" s="33" t="s">
        <v>35</v>
      </c>
      <c r="BF36" s="33" t="s">
        <v>35</v>
      </c>
      <c r="BG36" s="28" t="s">
        <v>35</v>
      </c>
      <c r="BH36" s="37" t="s">
        <v>35</v>
      </c>
      <c r="BI36" s="33" t="s">
        <v>35</v>
      </c>
      <c r="BJ36" s="33" t="s">
        <v>35</v>
      </c>
      <c r="BK36" s="33" t="s">
        <v>35</v>
      </c>
      <c r="BL36" s="28" t="s">
        <v>35</v>
      </c>
      <c r="BM36" s="37" t="s">
        <v>35</v>
      </c>
      <c r="BN36" s="33" t="s">
        <v>35</v>
      </c>
      <c r="BO36" s="33" t="s">
        <v>35</v>
      </c>
      <c r="BP36" s="33" t="s">
        <v>35</v>
      </c>
      <c r="BQ36" s="28" t="s">
        <v>35</v>
      </c>
      <c r="BR36" s="37" t="s">
        <v>35</v>
      </c>
      <c r="BS36" s="33" t="s">
        <v>35</v>
      </c>
      <c r="BT36" s="33" t="s">
        <v>35</v>
      </c>
      <c r="BU36" s="33" t="s">
        <v>35</v>
      </c>
      <c r="BV36" s="22" t="s">
        <v>35</v>
      </c>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405" customFormat="true" ht="15" customHeight="true" x14ac:dyDescent="0.2">
      <c r="A37" s="825" t="s">
        <v>151</v>
      </c>
      <c r="B37" s="338" t="s">
        <v>49</v>
      </c>
      <c r="C37" s="102">
        <v>0</v>
      </c>
      <c r="D37" s="101">
        <v>0.67784805900410583</v>
      </c>
      <c r="E37" s="101">
        <v>0.98338535707245267</v>
      </c>
      <c r="F37" s="101">
        <v>2.239231527283378</v>
      </c>
      <c r="G37" s="100">
        <v>31.449448238774941</v>
      </c>
      <c r="H37" s="99">
        <v>7.5568877436387831</v>
      </c>
      <c r="I37" s="101">
        <v>19.873859064417946</v>
      </c>
      <c r="J37" s="101">
        <v>47.600794654226434</v>
      </c>
      <c r="K37" s="101">
        <v>79.571084448442647</v>
      </c>
      <c r="L37" s="98">
        <v>92.473534614447459</v>
      </c>
      <c r="M37" s="102">
        <v>0</v>
      </c>
      <c r="N37" s="101">
        <v>0.75326253197036519</v>
      </c>
      <c r="O37" s="101">
        <v>0.75182793536819315</v>
      </c>
      <c r="P37" s="101">
        <v>1.6233846940205965</v>
      </c>
      <c r="Q37" s="100">
        <v>6.6838861833064502</v>
      </c>
      <c r="R37" s="99">
        <v>63.006909821215494</v>
      </c>
      <c r="S37" s="101">
        <v>2.4130333595237263</v>
      </c>
      <c r="T37" s="101">
        <v>2.3769956276568616</v>
      </c>
      <c r="U37" s="101">
        <v>4.3912064106853066</v>
      </c>
      <c r="V37" s="98">
        <v>4.0996119366892891</v>
      </c>
      <c r="W37" s="376"/>
      <c r="X37" s="694"/>
      <c r="Y37" s="694"/>
      <c r="Z37" s="694"/>
      <c r="AA37" s="694"/>
      <c r="AB37" s="694"/>
      <c r="AC37" s="694"/>
      <c r="AD37" s="694"/>
      <c r="AE37" s="694"/>
      <c r="AF37" s="694"/>
      <c r="AG37" s="694"/>
      <c r="AH37" s="694"/>
      <c r="AI37" s="694"/>
      <c r="AJ37" s="694"/>
      <c r="AK37" s="694"/>
      <c r="AL37" s="694"/>
      <c r="AM37" s="694"/>
      <c r="AN37" s="694"/>
      <c r="AO37" s="694"/>
      <c r="AP37" s="694"/>
      <c r="AQ37" s="694"/>
      <c r="AR37" s="694"/>
      <c r="AS37" s="694"/>
      <c r="AT37" s="694"/>
      <c r="AU37" s="694"/>
      <c r="AV37" s="694"/>
      <c r="AW37" s="694"/>
      <c r="AX37" s="694"/>
      <c r="AY37" s="694"/>
      <c r="AZ37" s="312"/>
      <c r="BA37" s="816" t="s">
        <v>125</v>
      </c>
      <c r="BB37" s="492" t="s">
        <v>49</v>
      </c>
      <c r="BC37" s="37" t="s">
        <v>35</v>
      </c>
      <c r="BD37" s="33" t="s">
        <v>35</v>
      </c>
      <c r="BE37" s="33" t="s">
        <v>35</v>
      </c>
      <c r="BF37" s="33" t="s">
        <v>35</v>
      </c>
      <c r="BG37" s="28" t="s">
        <v>35</v>
      </c>
      <c r="BH37" s="37" t="s">
        <v>35</v>
      </c>
      <c r="BI37" s="33" t="s">
        <v>35</v>
      </c>
      <c r="BJ37" s="33" t="s">
        <v>35</v>
      </c>
      <c r="BK37" s="33" t="s">
        <v>35</v>
      </c>
      <c r="BL37" s="28" t="s">
        <v>35</v>
      </c>
      <c r="BM37" s="37" t="s">
        <v>35</v>
      </c>
      <c r="BN37" s="33" t="s">
        <v>35</v>
      </c>
      <c r="BO37" s="33" t="s">
        <v>35</v>
      </c>
      <c r="BP37" s="33" t="s">
        <v>35</v>
      </c>
      <c r="BQ37" s="28" t="s">
        <v>35</v>
      </c>
      <c r="BR37" s="37" t="s">
        <v>35</v>
      </c>
      <c r="BS37" s="33" t="s">
        <v>35</v>
      </c>
      <c r="BT37" s="33" t="s">
        <v>35</v>
      </c>
      <c r="BU37" s="33" t="s">
        <v>35</v>
      </c>
      <c r="BV37" s="22" t="s">
        <v>35</v>
      </c>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405" customFormat="true" ht="15" customHeight="true" x14ac:dyDescent="0.2">
      <c r="A38" s="825"/>
      <c r="B38" s="338" t="s">
        <v>48</v>
      </c>
      <c r="C38" s="102">
        <v>100</v>
      </c>
      <c r="D38" s="101">
        <v>99.322151940995866</v>
      </c>
      <c r="E38" s="101">
        <v>99.016614642927564</v>
      </c>
      <c r="F38" s="101">
        <v>97.760768472716592</v>
      </c>
      <c r="G38" s="100">
        <v>68.550551761225094</v>
      </c>
      <c r="H38" s="99">
        <v>92.443112256361232</v>
      </c>
      <c r="I38" s="101">
        <v>80.126140935581972</v>
      </c>
      <c r="J38" s="101">
        <v>52.399205345773566</v>
      </c>
      <c r="K38" s="101">
        <v>20.428915551557346</v>
      </c>
      <c r="L38" s="98">
        <v>7.5264653855525641</v>
      </c>
      <c r="M38" s="102">
        <v>100</v>
      </c>
      <c r="N38" s="101">
        <v>99.24673746802965</v>
      </c>
      <c r="O38" s="101">
        <v>99.248172064631817</v>
      </c>
      <c r="P38" s="101">
        <v>98.376615305979442</v>
      </c>
      <c r="Q38" s="100">
        <v>93.316113816693615</v>
      </c>
      <c r="R38" s="99">
        <v>36.993090178784485</v>
      </c>
      <c r="S38" s="101">
        <v>97.586966640476319</v>
      </c>
      <c r="T38" s="101">
        <v>97.623004372343132</v>
      </c>
      <c r="U38" s="101">
        <v>95.608793589314743</v>
      </c>
      <c r="V38" s="98">
        <v>95.900388063310643</v>
      </c>
      <c r="W38" s="376"/>
      <c r="X38" s="694"/>
      <c r="Y38" s="694"/>
      <c r="Z38" s="694"/>
      <c r="AA38" s="694"/>
      <c r="AB38" s="694"/>
      <c r="AC38" s="694"/>
      <c r="AD38" s="694"/>
      <c r="AE38" s="694"/>
      <c r="AF38" s="694"/>
      <c r="AG38" s="694"/>
      <c r="AH38" s="694"/>
      <c r="AI38" s="694"/>
      <c r="AJ38" s="694"/>
      <c r="AK38" s="694"/>
      <c r="AL38" s="694"/>
      <c r="AM38" s="694"/>
      <c r="AN38" s="694"/>
      <c r="AO38" s="694"/>
      <c r="AP38" s="694"/>
      <c r="AQ38" s="694"/>
      <c r="AR38" s="694"/>
      <c r="AS38" s="694"/>
      <c r="AT38" s="694"/>
      <c r="AU38" s="694"/>
      <c r="AV38" s="694"/>
      <c r="AW38" s="694"/>
      <c r="AX38" s="694"/>
      <c r="AY38" s="694"/>
      <c r="AZ38" s="312"/>
      <c r="BA38" s="816"/>
      <c r="BB38" s="492" t="s">
        <v>48</v>
      </c>
      <c r="BC38" s="37" t="s">
        <v>35</v>
      </c>
      <c r="BD38" s="33" t="s">
        <v>35</v>
      </c>
      <c r="BE38" s="33" t="s">
        <v>35</v>
      </c>
      <c r="BF38" s="33" t="s">
        <v>35</v>
      </c>
      <c r="BG38" s="28" t="s">
        <v>35</v>
      </c>
      <c r="BH38" s="37" t="s">
        <v>35</v>
      </c>
      <c r="BI38" s="33" t="s">
        <v>35</v>
      </c>
      <c r="BJ38" s="33" t="s">
        <v>35</v>
      </c>
      <c r="BK38" s="33" t="s">
        <v>35</v>
      </c>
      <c r="BL38" s="28" t="s">
        <v>35</v>
      </c>
      <c r="BM38" s="37" t="s">
        <v>35</v>
      </c>
      <c r="BN38" s="33" t="s">
        <v>35</v>
      </c>
      <c r="BO38" s="33" t="s">
        <v>35</v>
      </c>
      <c r="BP38" s="33" t="s">
        <v>35</v>
      </c>
      <c r="BQ38" s="28" t="s">
        <v>35</v>
      </c>
      <c r="BR38" s="37" t="s">
        <v>35</v>
      </c>
      <c r="BS38" s="33" t="s">
        <v>35</v>
      </c>
      <c r="BT38" s="33" t="s">
        <v>35</v>
      </c>
      <c r="BU38" s="33" t="s">
        <v>35</v>
      </c>
      <c r="BV38" s="22" t="s">
        <v>35</v>
      </c>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283" customFormat="true" ht="15" customHeight="true" x14ac:dyDescent="0.2">
      <c r="A39" s="825" t="s">
        <v>122</v>
      </c>
      <c r="B39" s="338" t="s">
        <v>49</v>
      </c>
      <c r="C39" s="53" t="s">
        <v>35</v>
      </c>
      <c r="D39" s="50" t="s">
        <v>35</v>
      </c>
      <c r="E39" s="50" t="s">
        <v>35</v>
      </c>
      <c r="F39" s="50" t="s">
        <v>35</v>
      </c>
      <c r="G39" s="47" t="s">
        <v>35</v>
      </c>
      <c r="H39" s="44" t="s">
        <v>35</v>
      </c>
      <c r="I39" s="50" t="s">
        <v>35</v>
      </c>
      <c r="J39" s="50" t="s">
        <v>35</v>
      </c>
      <c r="K39" s="50" t="s">
        <v>35</v>
      </c>
      <c r="L39" s="41" t="s">
        <v>35</v>
      </c>
      <c r="M39" s="53" t="s">
        <v>35</v>
      </c>
      <c r="N39" s="50" t="s">
        <v>35</v>
      </c>
      <c r="O39" s="50" t="s">
        <v>35</v>
      </c>
      <c r="P39" s="50" t="s">
        <v>35</v>
      </c>
      <c r="Q39" s="47" t="s">
        <v>35</v>
      </c>
      <c r="R39" s="44" t="s">
        <v>35</v>
      </c>
      <c r="S39" s="50" t="s">
        <v>35</v>
      </c>
      <c r="T39" s="50" t="s">
        <v>35</v>
      </c>
      <c r="U39" s="50" t="s">
        <v>35</v>
      </c>
      <c r="V39" s="41" t="s">
        <v>35</v>
      </c>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11"/>
      <c r="BA39" s="816" t="s">
        <v>122</v>
      </c>
      <c r="BB39" s="492" t="s">
        <v>49</v>
      </c>
      <c r="BC39" s="37" t="s">
        <v>35</v>
      </c>
      <c r="BD39" s="33" t="s">
        <v>35</v>
      </c>
      <c r="BE39" s="33" t="s">
        <v>35</v>
      </c>
      <c r="BF39" s="33" t="s">
        <v>35</v>
      </c>
      <c r="BG39" s="28" t="s">
        <v>35</v>
      </c>
      <c r="BH39" s="37" t="s">
        <v>35</v>
      </c>
      <c r="BI39" s="33" t="s">
        <v>35</v>
      </c>
      <c r="BJ39" s="33" t="s">
        <v>35</v>
      </c>
      <c r="BK39" s="33" t="s">
        <v>35</v>
      </c>
      <c r="BL39" s="28" t="s">
        <v>35</v>
      </c>
      <c r="BM39" s="37" t="s">
        <v>35</v>
      </c>
      <c r="BN39" s="33" t="s">
        <v>35</v>
      </c>
      <c r="BO39" s="33" t="s">
        <v>35</v>
      </c>
      <c r="BP39" s="33" t="s">
        <v>35</v>
      </c>
      <c r="BQ39" s="28" t="s">
        <v>35</v>
      </c>
      <c r="BR39" s="37" t="s">
        <v>35</v>
      </c>
      <c r="BS39" s="33" t="s">
        <v>35</v>
      </c>
      <c r="BT39" s="33" t="s">
        <v>35</v>
      </c>
      <c r="BU39" s="33" t="s">
        <v>35</v>
      </c>
      <c r="BV39" s="22" t="s">
        <v>35</v>
      </c>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283" customFormat="true" ht="15" customHeight="true" x14ac:dyDescent="0.2">
      <c r="A40" s="825"/>
      <c r="B40" s="338" t="s">
        <v>48</v>
      </c>
      <c r="C40" s="53" t="s">
        <v>35</v>
      </c>
      <c r="D40" s="50" t="s">
        <v>35</v>
      </c>
      <c r="E40" s="50" t="s">
        <v>35</v>
      </c>
      <c r="F40" s="50" t="s">
        <v>35</v>
      </c>
      <c r="G40" s="47" t="s">
        <v>35</v>
      </c>
      <c r="H40" s="44" t="s">
        <v>35</v>
      </c>
      <c r="I40" s="50" t="s">
        <v>35</v>
      </c>
      <c r="J40" s="50" t="s">
        <v>35</v>
      </c>
      <c r="K40" s="50" t="s">
        <v>35</v>
      </c>
      <c r="L40" s="41" t="s">
        <v>35</v>
      </c>
      <c r="M40" s="53" t="s">
        <v>35</v>
      </c>
      <c r="N40" s="50" t="s">
        <v>35</v>
      </c>
      <c r="O40" s="50" t="s">
        <v>35</v>
      </c>
      <c r="P40" s="50" t="s">
        <v>35</v>
      </c>
      <c r="Q40" s="47" t="s">
        <v>35</v>
      </c>
      <c r="R40" s="44" t="s">
        <v>35</v>
      </c>
      <c r="S40" s="50" t="s">
        <v>35</v>
      </c>
      <c r="T40" s="50" t="s">
        <v>35</v>
      </c>
      <c r="U40" s="50" t="s">
        <v>35</v>
      </c>
      <c r="V40" s="41" t="s">
        <v>35</v>
      </c>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11"/>
      <c r="BA40" s="816"/>
      <c r="BB40" s="492" t="s">
        <v>48</v>
      </c>
      <c r="BC40" s="37" t="s">
        <v>35</v>
      </c>
      <c r="BD40" s="33" t="s">
        <v>35</v>
      </c>
      <c r="BE40" s="33" t="s">
        <v>35</v>
      </c>
      <c r="BF40" s="33" t="s">
        <v>35</v>
      </c>
      <c r="BG40" s="28" t="s">
        <v>35</v>
      </c>
      <c r="BH40" s="37" t="s">
        <v>35</v>
      </c>
      <c r="BI40" s="33" t="s">
        <v>35</v>
      </c>
      <c r="BJ40" s="33" t="s">
        <v>35</v>
      </c>
      <c r="BK40" s="33" t="s">
        <v>35</v>
      </c>
      <c r="BL40" s="28" t="s">
        <v>35</v>
      </c>
      <c r="BM40" s="37" t="s">
        <v>35</v>
      </c>
      <c r="BN40" s="33" t="s">
        <v>35</v>
      </c>
      <c r="BO40" s="33" t="s">
        <v>35</v>
      </c>
      <c r="BP40" s="33" t="s">
        <v>35</v>
      </c>
      <c r="BQ40" s="28" t="s">
        <v>35</v>
      </c>
      <c r="BR40" s="37" t="s">
        <v>35</v>
      </c>
      <c r="BS40" s="33" t="s">
        <v>35</v>
      </c>
      <c r="BT40" s="33" t="s">
        <v>35</v>
      </c>
      <c r="BU40" s="33" t="s">
        <v>35</v>
      </c>
      <c r="BV40" s="22" t="s">
        <v>35</v>
      </c>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405" customFormat="true" ht="15" customHeight="true" x14ac:dyDescent="0.2">
      <c r="A41" s="825" t="s">
        <v>56</v>
      </c>
      <c r="B41" s="338" t="s">
        <v>49</v>
      </c>
      <c r="C41" s="102">
        <v>35.013700296616477</v>
      </c>
      <c r="D41" s="101">
        <v>31.297447702723808</v>
      </c>
      <c r="E41" s="101">
        <v>29.832788141266047</v>
      </c>
      <c r="F41" s="101">
        <v>31.760054731262027</v>
      </c>
      <c r="G41" s="100">
        <v>19.529174946290482</v>
      </c>
      <c r="H41" s="99">
        <v>16.267159615449209</v>
      </c>
      <c r="I41" s="101">
        <v>13.273590549181357</v>
      </c>
      <c r="J41" s="101">
        <v>6.9104304555845859</v>
      </c>
      <c r="K41" s="101">
        <v>3.2830415503047541</v>
      </c>
      <c r="L41" s="98">
        <v>2.2817291833027014</v>
      </c>
      <c r="M41" s="102">
        <v>35.387185403811188</v>
      </c>
      <c r="N41" s="101">
        <v>31.411610959562143</v>
      </c>
      <c r="O41" s="101">
        <v>31.467870617602735</v>
      </c>
      <c r="P41" s="101">
        <v>31.010125000870215</v>
      </c>
      <c r="Q41" s="100">
        <v>29.809666180923656</v>
      </c>
      <c r="R41" s="99">
        <v>3.7962297206678284</v>
      </c>
      <c r="S41" s="101">
        <v>28.012931300041494</v>
      </c>
      <c r="T41" s="101">
        <v>41.517104480965997</v>
      </c>
      <c r="U41" s="101">
        <v>25.73432115379347</v>
      </c>
      <c r="V41" s="98">
        <v>26.202299013361525</v>
      </c>
      <c r="W41" s="376"/>
      <c r="X41" s="694"/>
      <c r="Y41" s="694"/>
      <c r="Z41" s="694"/>
      <c r="AA41" s="694"/>
      <c r="AB41" s="694"/>
      <c r="AC41" s="694"/>
      <c r="AD41" s="694"/>
      <c r="AE41" s="694"/>
      <c r="AF41" s="694"/>
      <c r="AG41" s="694"/>
      <c r="AH41" s="694"/>
      <c r="AI41" s="694"/>
      <c r="AJ41" s="694"/>
      <c r="AK41" s="694"/>
      <c r="AL41" s="694"/>
      <c r="AM41" s="694"/>
      <c r="AN41" s="694"/>
      <c r="AO41" s="694"/>
      <c r="AP41" s="694"/>
      <c r="AQ41" s="694"/>
      <c r="AR41" s="694"/>
      <c r="AS41" s="694"/>
      <c r="AT41" s="694"/>
      <c r="AU41" s="694"/>
      <c r="AV41" s="694"/>
      <c r="AW41" s="694"/>
      <c r="AX41" s="694"/>
      <c r="AY41" s="694"/>
      <c r="AZ41" s="312"/>
      <c r="BA41" s="816" t="s">
        <v>56</v>
      </c>
      <c r="BB41" s="492" t="s">
        <v>49</v>
      </c>
      <c r="BC41" s="37" t="s">
        <v>35</v>
      </c>
      <c r="BD41" s="33" t="s">
        <v>35</v>
      </c>
      <c r="BE41" s="33" t="s">
        <v>35</v>
      </c>
      <c r="BF41" s="33" t="s">
        <v>35</v>
      </c>
      <c r="BG41" s="28" t="s">
        <v>35</v>
      </c>
      <c r="BH41" s="37" t="s">
        <v>35</v>
      </c>
      <c r="BI41" s="33" t="s">
        <v>35</v>
      </c>
      <c r="BJ41" s="33" t="s">
        <v>35</v>
      </c>
      <c r="BK41" s="33" t="s">
        <v>35</v>
      </c>
      <c r="BL41" s="28" t="s">
        <v>35</v>
      </c>
      <c r="BM41" s="37" t="s">
        <v>35</v>
      </c>
      <c r="BN41" s="33" t="s">
        <v>35</v>
      </c>
      <c r="BO41" s="33" t="s">
        <v>35</v>
      </c>
      <c r="BP41" s="33" t="s">
        <v>35</v>
      </c>
      <c r="BQ41" s="28" t="s">
        <v>35</v>
      </c>
      <c r="BR41" s="37" t="s">
        <v>35</v>
      </c>
      <c r="BS41" s="33" t="s">
        <v>35</v>
      </c>
      <c r="BT41" s="33" t="s">
        <v>35</v>
      </c>
      <c r="BU41" s="33" t="s">
        <v>35</v>
      </c>
      <c r="BV41" s="22" t="s">
        <v>35</v>
      </c>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405" customFormat="true" ht="15" customHeight="true" x14ac:dyDescent="0.2">
      <c r="A42" s="825"/>
      <c r="B42" s="338" t="s">
        <v>48</v>
      </c>
      <c r="C42" s="102">
        <v>64.986299703383494</v>
      </c>
      <c r="D42" s="101">
        <v>68.702552297276227</v>
      </c>
      <c r="E42" s="101">
        <v>70.167211858734163</v>
      </c>
      <c r="F42" s="101">
        <v>68.239945268737941</v>
      </c>
      <c r="G42" s="100">
        <v>80.47082505370949</v>
      </c>
      <c r="H42" s="99">
        <v>83.732840384550755</v>
      </c>
      <c r="I42" s="101">
        <v>86.726409450818622</v>
      </c>
      <c r="J42" s="101">
        <v>93.089569544415411</v>
      </c>
      <c r="K42" s="101">
        <v>96.716958449695227</v>
      </c>
      <c r="L42" s="98">
        <v>97.718270816697284</v>
      </c>
      <c r="M42" s="102">
        <v>64.612814596188826</v>
      </c>
      <c r="N42" s="101">
        <v>68.588389040437875</v>
      </c>
      <c r="O42" s="101">
        <v>68.532129382397329</v>
      </c>
      <c r="P42" s="101">
        <v>68.989874999129796</v>
      </c>
      <c r="Q42" s="100">
        <v>70.190333819076429</v>
      </c>
      <c r="R42" s="99">
        <v>96.203770279332261</v>
      </c>
      <c r="S42" s="101">
        <v>71.987068699958797</v>
      </c>
      <c r="T42" s="101">
        <v>58.482895519033974</v>
      </c>
      <c r="U42" s="101">
        <v>74.265678846206484</v>
      </c>
      <c r="V42" s="98">
        <v>73.797700986638674</v>
      </c>
      <c r="W42" s="376"/>
      <c r="X42" s="694"/>
      <c r="Y42" s="694"/>
      <c r="Z42" s="694"/>
      <c r="AA42" s="694"/>
      <c r="AB42" s="694"/>
      <c r="AC42" s="694"/>
      <c r="AD42" s="694"/>
      <c r="AE42" s="694"/>
      <c r="AF42" s="694"/>
      <c r="AG42" s="694"/>
      <c r="AH42" s="694"/>
      <c r="AI42" s="694"/>
      <c r="AJ42" s="694"/>
      <c r="AK42" s="694"/>
      <c r="AL42" s="694"/>
      <c r="AM42" s="694"/>
      <c r="AN42" s="694"/>
      <c r="AO42" s="694"/>
      <c r="AP42" s="694"/>
      <c r="AQ42" s="694"/>
      <c r="AR42" s="694"/>
      <c r="AS42" s="694"/>
      <c r="AT42" s="694"/>
      <c r="AU42" s="694"/>
      <c r="AV42" s="694"/>
      <c r="AW42" s="694"/>
      <c r="AX42" s="694"/>
      <c r="AY42" s="694"/>
      <c r="AZ42" s="312"/>
      <c r="BA42" s="816"/>
      <c r="BB42" s="492" t="s">
        <v>48</v>
      </c>
      <c r="BC42" s="37" t="s">
        <v>35</v>
      </c>
      <c r="BD42" s="33" t="s">
        <v>35</v>
      </c>
      <c r="BE42" s="33" t="s">
        <v>35</v>
      </c>
      <c r="BF42" s="33" t="s">
        <v>35</v>
      </c>
      <c r="BG42" s="28" t="s">
        <v>35</v>
      </c>
      <c r="BH42" s="37" t="s">
        <v>35</v>
      </c>
      <c r="BI42" s="33" t="s">
        <v>35</v>
      </c>
      <c r="BJ42" s="33" t="s">
        <v>35</v>
      </c>
      <c r="BK42" s="33" t="s">
        <v>35</v>
      </c>
      <c r="BL42" s="28" t="s">
        <v>35</v>
      </c>
      <c r="BM42" s="37" t="s">
        <v>35</v>
      </c>
      <c r="BN42" s="33" t="s">
        <v>35</v>
      </c>
      <c r="BO42" s="33" t="s">
        <v>35</v>
      </c>
      <c r="BP42" s="33" t="s">
        <v>35</v>
      </c>
      <c r="BQ42" s="28" t="s">
        <v>35</v>
      </c>
      <c r="BR42" s="37" t="s">
        <v>35</v>
      </c>
      <c r="BS42" s="33" t="s">
        <v>35</v>
      </c>
      <c r="BT42" s="33" t="s">
        <v>35</v>
      </c>
      <c r="BU42" s="33" t="s">
        <v>35</v>
      </c>
      <c r="BV42" s="22" t="s">
        <v>35</v>
      </c>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405" customFormat="true" ht="15" customHeight="true" x14ac:dyDescent="0.2">
      <c r="A43" s="825" t="s">
        <v>53</v>
      </c>
      <c r="B43" s="338" t="s">
        <v>49</v>
      </c>
      <c r="C43" s="53" t="s">
        <v>35</v>
      </c>
      <c r="D43" s="50" t="s">
        <v>35</v>
      </c>
      <c r="E43" s="50" t="s">
        <v>35</v>
      </c>
      <c r="F43" s="50" t="s">
        <v>35</v>
      </c>
      <c r="G43" s="47" t="s">
        <v>35</v>
      </c>
      <c r="H43" s="44" t="s">
        <v>35</v>
      </c>
      <c r="I43" s="50" t="s">
        <v>35</v>
      </c>
      <c r="J43" s="50" t="s">
        <v>35</v>
      </c>
      <c r="K43" s="50" t="s">
        <v>35</v>
      </c>
      <c r="L43" s="41" t="s">
        <v>35</v>
      </c>
      <c r="M43" s="53" t="s">
        <v>35</v>
      </c>
      <c r="N43" s="50" t="s">
        <v>35</v>
      </c>
      <c r="O43" s="50" t="s">
        <v>35</v>
      </c>
      <c r="P43" s="50" t="s">
        <v>35</v>
      </c>
      <c r="Q43" s="47" t="s">
        <v>35</v>
      </c>
      <c r="R43" s="44" t="s">
        <v>35</v>
      </c>
      <c r="S43" s="50" t="s">
        <v>35</v>
      </c>
      <c r="T43" s="50" t="s">
        <v>35</v>
      </c>
      <c r="U43" s="50" t="s">
        <v>35</v>
      </c>
      <c r="V43" s="41" t="s">
        <v>35</v>
      </c>
      <c r="W43" s="694"/>
      <c r="X43" s="694"/>
      <c r="Y43" s="694"/>
      <c r="Z43" s="694"/>
      <c r="AA43" s="694"/>
      <c r="AB43" s="694"/>
      <c r="AC43" s="694"/>
      <c r="AD43" s="694"/>
      <c r="AE43" s="694"/>
      <c r="AF43" s="694"/>
      <c r="AG43" s="694"/>
      <c r="AH43" s="694"/>
      <c r="AI43" s="694"/>
      <c r="AJ43" s="694"/>
      <c r="AK43" s="694"/>
      <c r="AL43" s="694"/>
      <c r="AM43" s="694"/>
      <c r="AN43" s="694"/>
      <c r="AO43" s="694"/>
      <c r="AP43" s="694"/>
      <c r="AQ43" s="694"/>
      <c r="AR43" s="694"/>
      <c r="AS43" s="694"/>
      <c r="AT43" s="694"/>
      <c r="AU43" s="694"/>
      <c r="AV43" s="694"/>
      <c r="AW43" s="694"/>
      <c r="AX43" s="694"/>
      <c r="AY43" s="694"/>
      <c r="AZ43" s="312"/>
      <c r="BA43" s="816" t="s">
        <v>53</v>
      </c>
      <c r="BB43" s="492" t="s">
        <v>49</v>
      </c>
      <c r="BC43" s="37" t="s">
        <v>35</v>
      </c>
      <c r="BD43" s="33" t="s">
        <v>35</v>
      </c>
      <c r="BE43" s="33" t="s">
        <v>35</v>
      </c>
      <c r="BF43" s="33" t="s">
        <v>35</v>
      </c>
      <c r="BG43" s="28" t="s">
        <v>35</v>
      </c>
      <c r="BH43" s="37" t="s">
        <v>35</v>
      </c>
      <c r="BI43" s="33" t="s">
        <v>35</v>
      </c>
      <c r="BJ43" s="33" t="s">
        <v>35</v>
      </c>
      <c r="BK43" s="33" t="s">
        <v>35</v>
      </c>
      <c r="BL43" s="28" t="s">
        <v>35</v>
      </c>
      <c r="BM43" s="37" t="s">
        <v>35</v>
      </c>
      <c r="BN43" s="33" t="s">
        <v>35</v>
      </c>
      <c r="BO43" s="33" t="s">
        <v>35</v>
      </c>
      <c r="BP43" s="33" t="s">
        <v>35</v>
      </c>
      <c r="BQ43" s="28" t="s">
        <v>35</v>
      </c>
      <c r="BR43" s="37" t="s">
        <v>35</v>
      </c>
      <c r="BS43" s="33" t="s">
        <v>35</v>
      </c>
      <c r="BT43" s="33" t="s">
        <v>35</v>
      </c>
      <c r="BU43" s="33" t="s">
        <v>35</v>
      </c>
      <c r="BV43" s="22" t="s">
        <v>35</v>
      </c>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405" customFormat="true" ht="15" customHeight="true" x14ac:dyDescent="0.2">
      <c r="A44" s="825"/>
      <c r="B44" s="338" t="s">
        <v>48</v>
      </c>
      <c r="C44" s="53" t="s">
        <v>35</v>
      </c>
      <c r="D44" s="50" t="s">
        <v>35</v>
      </c>
      <c r="E44" s="50" t="s">
        <v>35</v>
      </c>
      <c r="F44" s="50" t="s">
        <v>35</v>
      </c>
      <c r="G44" s="47" t="s">
        <v>35</v>
      </c>
      <c r="H44" s="44" t="s">
        <v>35</v>
      </c>
      <c r="I44" s="50" t="s">
        <v>35</v>
      </c>
      <c r="J44" s="50" t="s">
        <v>35</v>
      </c>
      <c r="K44" s="50" t="s">
        <v>35</v>
      </c>
      <c r="L44" s="41" t="s">
        <v>35</v>
      </c>
      <c r="M44" s="53" t="s">
        <v>35</v>
      </c>
      <c r="N44" s="50" t="s">
        <v>35</v>
      </c>
      <c r="O44" s="50" t="s">
        <v>35</v>
      </c>
      <c r="P44" s="50" t="s">
        <v>35</v>
      </c>
      <c r="Q44" s="47" t="s">
        <v>35</v>
      </c>
      <c r="R44" s="44" t="s">
        <v>35</v>
      </c>
      <c r="S44" s="50" t="s">
        <v>35</v>
      </c>
      <c r="T44" s="50" t="s">
        <v>35</v>
      </c>
      <c r="U44" s="50" t="s">
        <v>35</v>
      </c>
      <c r="V44" s="41" t="s">
        <v>35</v>
      </c>
      <c r="W44" s="694"/>
      <c r="X44" s="694"/>
      <c r="Y44" s="694"/>
      <c r="Z44" s="694"/>
      <c r="AA44" s="694"/>
      <c r="AB44" s="694"/>
      <c r="AC44" s="694"/>
      <c r="AD44" s="694"/>
      <c r="AE44" s="694"/>
      <c r="AF44" s="694"/>
      <c r="AG44" s="694"/>
      <c r="AH44" s="694"/>
      <c r="AI44" s="694"/>
      <c r="AJ44" s="694"/>
      <c r="AK44" s="694"/>
      <c r="AL44" s="694"/>
      <c r="AM44" s="694"/>
      <c r="AN44" s="694"/>
      <c r="AO44" s="694"/>
      <c r="AP44" s="694"/>
      <c r="AQ44" s="694"/>
      <c r="AR44" s="694"/>
      <c r="AS44" s="694"/>
      <c r="AT44" s="694"/>
      <c r="AU44" s="694"/>
      <c r="AV44" s="694"/>
      <c r="AW44" s="694"/>
      <c r="AX44" s="694"/>
      <c r="AY44" s="694"/>
      <c r="AZ44" s="312"/>
      <c r="BA44" s="816"/>
      <c r="BB44" s="492" t="s">
        <v>48</v>
      </c>
      <c r="BC44" s="37" t="s">
        <v>35</v>
      </c>
      <c r="BD44" s="33" t="s">
        <v>35</v>
      </c>
      <c r="BE44" s="33" t="s">
        <v>35</v>
      </c>
      <c r="BF44" s="33" t="s">
        <v>35</v>
      </c>
      <c r="BG44" s="28" t="s">
        <v>35</v>
      </c>
      <c r="BH44" s="37" t="s">
        <v>35</v>
      </c>
      <c r="BI44" s="33" t="s">
        <v>35</v>
      </c>
      <c r="BJ44" s="33" t="s">
        <v>35</v>
      </c>
      <c r="BK44" s="33" t="s">
        <v>35</v>
      </c>
      <c r="BL44" s="28" t="s">
        <v>35</v>
      </c>
      <c r="BM44" s="37" t="s">
        <v>35</v>
      </c>
      <c r="BN44" s="33" t="s">
        <v>35</v>
      </c>
      <c r="BO44" s="33" t="s">
        <v>35</v>
      </c>
      <c r="BP44" s="33" t="s">
        <v>35</v>
      </c>
      <c r="BQ44" s="28" t="s">
        <v>35</v>
      </c>
      <c r="BR44" s="37" t="s">
        <v>35</v>
      </c>
      <c r="BS44" s="33" t="s">
        <v>35</v>
      </c>
      <c r="BT44" s="33" t="s">
        <v>35</v>
      </c>
      <c r="BU44" s="33" t="s">
        <v>35</v>
      </c>
      <c r="BV44" s="22" t="s">
        <v>35</v>
      </c>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405" customFormat="true" ht="15" customHeight="true" x14ac:dyDescent="0.2">
      <c r="A45" s="825" t="s">
        <v>52</v>
      </c>
      <c r="B45" s="338" t="s">
        <v>49</v>
      </c>
      <c r="C45" s="53" t="s">
        <v>35</v>
      </c>
      <c r="D45" s="50" t="s">
        <v>35</v>
      </c>
      <c r="E45" s="50" t="s">
        <v>35</v>
      </c>
      <c r="F45" s="50" t="s">
        <v>35</v>
      </c>
      <c r="G45" s="47" t="s">
        <v>35</v>
      </c>
      <c r="H45" s="44" t="s">
        <v>35</v>
      </c>
      <c r="I45" s="50" t="s">
        <v>35</v>
      </c>
      <c r="J45" s="50" t="s">
        <v>35</v>
      </c>
      <c r="K45" s="50" t="s">
        <v>35</v>
      </c>
      <c r="L45" s="41" t="s">
        <v>35</v>
      </c>
      <c r="M45" s="53" t="s">
        <v>35</v>
      </c>
      <c r="N45" s="50" t="s">
        <v>35</v>
      </c>
      <c r="O45" s="50" t="s">
        <v>35</v>
      </c>
      <c r="P45" s="50" t="s">
        <v>35</v>
      </c>
      <c r="Q45" s="47" t="s">
        <v>35</v>
      </c>
      <c r="R45" s="44" t="s">
        <v>35</v>
      </c>
      <c r="S45" s="50" t="s">
        <v>35</v>
      </c>
      <c r="T45" s="50" t="s">
        <v>35</v>
      </c>
      <c r="U45" s="50" t="s">
        <v>35</v>
      </c>
      <c r="V45" s="41" t="s">
        <v>35</v>
      </c>
      <c r="W45" s="694"/>
      <c r="X45" s="694"/>
      <c r="Y45" s="694"/>
      <c r="Z45" s="694"/>
      <c r="AA45" s="694"/>
      <c r="AB45" s="694"/>
      <c r="AC45" s="694"/>
      <c r="AD45" s="694"/>
      <c r="AE45" s="694"/>
      <c r="AF45" s="694"/>
      <c r="AG45" s="694"/>
      <c r="AH45" s="694"/>
      <c r="AI45" s="694"/>
      <c r="AJ45" s="694"/>
      <c r="AK45" s="694"/>
      <c r="AL45" s="694"/>
      <c r="AM45" s="694"/>
      <c r="AN45" s="694"/>
      <c r="AO45" s="694"/>
      <c r="AP45" s="694"/>
      <c r="AQ45" s="694"/>
      <c r="AR45" s="694"/>
      <c r="AS45" s="694"/>
      <c r="AT45" s="694"/>
      <c r="AU45" s="694"/>
      <c r="AV45" s="694"/>
      <c r="AW45" s="694"/>
      <c r="AX45" s="694"/>
      <c r="AY45" s="694"/>
      <c r="AZ45" s="312"/>
      <c r="BA45" s="816" t="s">
        <v>52</v>
      </c>
      <c r="BB45" s="492" t="s">
        <v>49</v>
      </c>
      <c r="BC45" s="37" t="s">
        <v>35</v>
      </c>
      <c r="BD45" s="33" t="s">
        <v>35</v>
      </c>
      <c r="BE45" s="33" t="s">
        <v>35</v>
      </c>
      <c r="BF45" s="33" t="s">
        <v>35</v>
      </c>
      <c r="BG45" s="28" t="s">
        <v>35</v>
      </c>
      <c r="BH45" s="37" t="s">
        <v>35</v>
      </c>
      <c r="BI45" s="33" t="s">
        <v>35</v>
      </c>
      <c r="BJ45" s="33" t="s">
        <v>35</v>
      </c>
      <c r="BK45" s="33" t="s">
        <v>35</v>
      </c>
      <c r="BL45" s="28" t="s">
        <v>35</v>
      </c>
      <c r="BM45" s="37" t="s">
        <v>35</v>
      </c>
      <c r="BN45" s="33" t="s">
        <v>35</v>
      </c>
      <c r="BO45" s="33" t="s">
        <v>35</v>
      </c>
      <c r="BP45" s="33" t="s">
        <v>35</v>
      </c>
      <c r="BQ45" s="28" t="s">
        <v>35</v>
      </c>
      <c r="BR45" s="37" t="s">
        <v>35</v>
      </c>
      <c r="BS45" s="33" t="s">
        <v>35</v>
      </c>
      <c r="BT45" s="33" t="s">
        <v>35</v>
      </c>
      <c r="BU45" s="33" t="s">
        <v>35</v>
      </c>
      <c r="BV45" s="22" t="s">
        <v>35</v>
      </c>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405" customFormat="true" ht="15" customHeight="true" x14ac:dyDescent="0.2">
      <c r="A46" s="825"/>
      <c r="B46" s="338" t="s">
        <v>48</v>
      </c>
      <c r="C46" s="53" t="s">
        <v>35</v>
      </c>
      <c r="D46" s="50" t="s">
        <v>35</v>
      </c>
      <c r="E46" s="50" t="s">
        <v>35</v>
      </c>
      <c r="F46" s="50" t="s">
        <v>35</v>
      </c>
      <c r="G46" s="47" t="s">
        <v>35</v>
      </c>
      <c r="H46" s="44" t="s">
        <v>35</v>
      </c>
      <c r="I46" s="50" t="s">
        <v>35</v>
      </c>
      <c r="J46" s="50" t="s">
        <v>35</v>
      </c>
      <c r="K46" s="50" t="s">
        <v>35</v>
      </c>
      <c r="L46" s="41" t="s">
        <v>35</v>
      </c>
      <c r="M46" s="53" t="s">
        <v>35</v>
      </c>
      <c r="N46" s="50" t="s">
        <v>35</v>
      </c>
      <c r="O46" s="50" t="s">
        <v>35</v>
      </c>
      <c r="P46" s="50" t="s">
        <v>35</v>
      </c>
      <c r="Q46" s="47" t="s">
        <v>35</v>
      </c>
      <c r="R46" s="44" t="s">
        <v>35</v>
      </c>
      <c r="S46" s="50" t="s">
        <v>35</v>
      </c>
      <c r="T46" s="50" t="s">
        <v>35</v>
      </c>
      <c r="U46" s="50" t="s">
        <v>35</v>
      </c>
      <c r="V46" s="41" t="s">
        <v>35</v>
      </c>
      <c r="W46" s="694"/>
      <c r="X46" s="694"/>
      <c r="Y46" s="694"/>
      <c r="Z46" s="694"/>
      <c r="AA46" s="694"/>
      <c r="AB46" s="694"/>
      <c r="AC46" s="694"/>
      <c r="AD46" s="694"/>
      <c r="AE46" s="694"/>
      <c r="AF46" s="694"/>
      <c r="AG46" s="694"/>
      <c r="AH46" s="694"/>
      <c r="AI46" s="694"/>
      <c r="AJ46" s="694"/>
      <c r="AK46" s="694"/>
      <c r="AL46" s="694"/>
      <c r="AM46" s="694"/>
      <c r="AN46" s="694"/>
      <c r="AO46" s="694"/>
      <c r="AP46" s="694"/>
      <c r="AQ46" s="694"/>
      <c r="AR46" s="694"/>
      <c r="AS46" s="694"/>
      <c r="AT46" s="694"/>
      <c r="AU46" s="694"/>
      <c r="AV46" s="694"/>
      <c r="AW46" s="694"/>
      <c r="AX46" s="694"/>
      <c r="AY46" s="694"/>
      <c r="AZ46" s="312"/>
      <c r="BA46" s="816"/>
      <c r="BB46" s="492" t="s">
        <v>48</v>
      </c>
      <c r="BC46" s="37" t="s">
        <v>35</v>
      </c>
      <c r="BD46" s="33" t="s">
        <v>35</v>
      </c>
      <c r="BE46" s="33" t="s">
        <v>35</v>
      </c>
      <c r="BF46" s="33" t="s">
        <v>35</v>
      </c>
      <c r="BG46" s="28" t="s">
        <v>35</v>
      </c>
      <c r="BH46" s="37" t="s">
        <v>35</v>
      </c>
      <c r="BI46" s="33" t="s">
        <v>35</v>
      </c>
      <c r="BJ46" s="33" t="s">
        <v>35</v>
      </c>
      <c r="BK46" s="33" t="s">
        <v>35</v>
      </c>
      <c r="BL46" s="28" t="s">
        <v>35</v>
      </c>
      <c r="BM46" s="37" t="s">
        <v>35</v>
      </c>
      <c r="BN46" s="33" t="s">
        <v>35</v>
      </c>
      <c r="BO46" s="33" t="s">
        <v>35</v>
      </c>
      <c r="BP46" s="33" t="s">
        <v>35</v>
      </c>
      <c r="BQ46" s="28" t="s">
        <v>35</v>
      </c>
      <c r="BR46" s="37" t="s">
        <v>35</v>
      </c>
      <c r="BS46" s="33" t="s">
        <v>35</v>
      </c>
      <c r="BT46" s="33" t="s">
        <v>35</v>
      </c>
      <c r="BU46" s="33" t="s">
        <v>35</v>
      </c>
      <c r="BV46" s="22" t="s">
        <v>35</v>
      </c>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283" customFormat="true" ht="15" customHeight="true" x14ac:dyDescent="0.2">
      <c r="A47" s="825" t="s">
        <v>101</v>
      </c>
      <c r="B47" s="338" t="s">
        <v>100</v>
      </c>
      <c r="C47" s="53" t="s">
        <v>35</v>
      </c>
      <c r="D47" s="50" t="s">
        <v>35</v>
      </c>
      <c r="E47" s="50" t="s">
        <v>35</v>
      </c>
      <c r="F47" s="50" t="s">
        <v>35</v>
      </c>
      <c r="G47" s="47" t="s">
        <v>35</v>
      </c>
      <c r="H47" s="44" t="s">
        <v>35</v>
      </c>
      <c r="I47" s="50" t="s">
        <v>35</v>
      </c>
      <c r="J47" s="50" t="s">
        <v>35</v>
      </c>
      <c r="K47" s="50" t="s">
        <v>35</v>
      </c>
      <c r="L47" s="41" t="s">
        <v>35</v>
      </c>
      <c r="M47" s="53" t="s">
        <v>35</v>
      </c>
      <c r="N47" s="50" t="s">
        <v>35</v>
      </c>
      <c r="O47" s="50" t="s">
        <v>35</v>
      </c>
      <c r="P47" s="50" t="s">
        <v>35</v>
      </c>
      <c r="Q47" s="47" t="s">
        <v>35</v>
      </c>
      <c r="R47" s="44" t="s">
        <v>35</v>
      </c>
      <c r="S47" s="50" t="s">
        <v>35</v>
      </c>
      <c r="T47" s="50" t="s">
        <v>35</v>
      </c>
      <c r="U47" s="50" t="s">
        <v>35</v>
      </c>
      <c r="V47" s="41" t="s">
        <v>35</v>
      </c>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11"/>
      <c r="BA47" s="816" t="s">
        <v>101</v>
      </c>
      <c r="BB47" s="492" t="s">
        <v>100</v>
      </c>
      <c r="BC47" s="37" t="s">
        <v>35</v>
      </c>
      <c r="BD47" s="33" t="s">
        <v>35</v>
      </c>
      <c r="BE47" s="33" t="s">
        <v>35</v>
      </c>
      <c r="BF47" s="33" t="s">
        <v>35</v>
      </c>
      <c r="BG47" s="28" t="s">
        <v>35</v>
      </c>
      <c r="BH47" s="37" t="s">
        <v>35</v>
      </c>
      <c r="BI47" s="33" t="s">
        <v>35</v>
      </c>
      <c r="BJ47" s="33" t="s">
        <v>35</v>
      </c>
      <c r="BK47" s="33" t="s">
        <v>35</v>
      </c>
      <c r="BL47" s="28" t="s">
        <v>35</v>
      </c>
      <c r="BM47" s="37" t="s">
        <v>35</v>
      </c>
      <c r="BN47" s="33" t="s">
        <v>35</v>
      </c>
      <c r="BO47" s="33" t="s">
        <v>35</v>
      </c>
      <c r="BP47" s="33" t="s">
        <v>35</v>
      </c>
      <c r="BQ47" s="28" t="s">
        <v>35</v>
      </c>
      <c r="BR47" s="37" t="s">
        <v>35</v>
      </c>
      <c r="BS47" s="33" t="s">
        <v>35</v>
      </c>
      <c r="BT47" s="33" t="s">
        <v>35</v>
      </c>
      <c r="BU47" s="33" t="s">
        <v>35</v>
      </c>
      <c r="BV47" s="22" t="s">
        <v>35</v>
      </c>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283" customFormat="true" ht="15" customHeight="true" x14ac:dyDescent="0.2">
      <c r="A48" s="825"/>
      <c r="B48" s="338" t="s">
        <v>99</v>
      </c>
      <c r="C48" s="53" t="s">
        <v>35</v>
      </c>
      <c r="D48" s="50" t="s">
        <v>35</v>
      </c>
      <c r="E48" s="50" t="s">
        <v>35</v>
      </c>
      <c r="F48" s="50" t="s">
        <v>35</v>
      </c>
      <c r="G48" s="47" t="s">
        <v>35</v>
      </c>
      <c r="H48" s="44" t="s">
        <v>35</v>
      </c>
      <c r="I48" s="50" t="s">
        <v>35</v>
      </c>
      <c r="J48" s="50" t="s">
        <v>35</v>
      </c>
      <c r="K48" s="50" t="s">
        <v>35</v>
      </c>
      <c r="L48" s="41" t="s">
        <v>35</v>
      </c>
      <c r="M48" s="53" t="s">
        <v>35</v>
      </c>
      <c r="N48" s="50" t="s">
        <v>35</v>
      </c>
      <c r="O48" s="50" t="s">
        <v>35</v>
      </c>
      <c r="P48" s="50" t="s">
        <v>35</v>
      </c>
      <c r="Q48" s="47" t="s">
        <v>35</v>
      </c>
      <c r="R48" s="44" t="s">
        <v>35</v>
      </c>
      <c r="S48" s="50" t="s">
        <v>35</v>
      </c>
      <c r="T48" s="50" t="s">
        <v>35</v>
      </c>
      <c r="U48" s="50" t="s">
        <v>35</v>
      </c>
      <c r="V48" s="41" t="s">
        <v>35</v>
      </c>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11"/>
      <c r="BA48" s="816"/>
      <c r="BB48" s="492" t="s">
        <v>99</v>
      </c>
      <c r="BC48" s="37" t="s">
        <v>35</v>
      </c>
      <c r="BD48" s="33" t="s">
        <v>35</v>
      </c>
      <c r="BE48" s="33" t="s">
        <v>35</v>
      </c>
      <c r="BF48" s="33" t="s">
        <v>35</v>
      </c>
      <c r="BG48" s="28" t="s">
        <v>35</v>
      </c>
      <c r="BH48" s="37" t="s">
        <v>35</v>
      </c>
      <c r="BI48" s="33" t="s">
        <v>35</v>
      </c>
      <c r="BJ48" s="33" t="s">
        <v>35</v>
      </c>
      <c r="BK48" s="33" t="s">
        <v>35</v>
      </c>
      <c r="BL48" s="28" t="s">
        <v>35</v>
      </c>
      <c r="BM48" s="37" t="s">
        <v>35</v>
      </c>
      <c r="BN48" s="33" t="s">
        <v>35</v>
      </c>
      <c r="BO48" s="33" t="s">
        <v>35</v>
      </c>
      <c r="BP48" s="33" t="s">
        <v>35</v>
      </c>
      <c r="BQ48" s="28" t="s">
        <v>35</v>
      </c>
      <c r="BR48" s="37" t="s">
        <v>35</v>
      </c>
      <c r="BS48" s="33" t="s">
        <v>35</v>
      </c>
      <c r="BT48" s="33" t="s">
        <v>35</v>
      </c>
      <c r="BU48" s="33" t="s">
        <v>35</v>
      </c>
      <c r="BV48" s="22" t="s">
        <v>35</v>
      </c>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283" customFormat="true" ht="15" customHeight="true" x14ac:dyDescent="0.2">
      <c r="A49" s="825"/>
      <c r="B49" s="338" t="s">
        <v>68</v>
      </c>
      <c r="C49" s="53" t="s">
        <v>35</v>
      </c>
      <c r="D49" s="50" t="s">
        <v>35</v>
      </c>
      <c r="E49" s="50" t="s">
        <v>35</v>
      </c>
      <c r="F49" s="50" t="s">
        <v>35</v>
      </c>
      <c r="G49" s="47" t="s">
        <v>35</v>
      </c>
      <c r="H49" s="44" t="s">
        <v>35</v>
      </c>
      <c r="I49" s="50" t="s">
        <v>35</v>
      </c>
      <c r="J49" s="50" t="s">
        <v>35</v>
      </c>
      <c r="K49" s="50" t="s">
        <v>35</v>
      </c>
      <c r="L49" s="41" t="s">
        <v>35</v>
      </c>
      <c r="M49" s="53" t="s">
        <v>35</v>
      </c>
      <c r="N49" s="50" t="s">
        <v>35</v>
      </c>
      <c r="O49" s="50" t="s">
        <v>35</v>
      </c>
      <c r="P49" s="50" t="s">
        <v>35</v>
      </c>
      <c r="Q49" s="47" t="s">
        <v>35</v>
      </c>
      <c r="R49" s="44" t="s">
        <v>35</v>
      </c>
      <c r="S49" s="50" t="s">
        <v>35</v>
      </c>
      <c r="T49" s="50" t="s">
        <v>35</v>
      </c>
      <c r="U49" s="50" t="s">
        <v>35</v>
      </c>
      <c r="V49" s="41" t="s">
        <v>35</v>
      </c>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11"/>
      <c r="BA49" s="816"/>
      <c r="BB49" s="492" t="s">
        <v>68</v>
      </c>
      <c r="BC49" s="37" t="s">
        <v>35</v>
      </c>
      <c r="BD49" s="33" t="s">
        <v>35</v>
      </c>
      <c r="BE49" s="33" t="s">
        <v>35</v>
      </c>
      <c r="BF49" s="33" t="s">
        <v>35</v>
      </c>
      <c r="BG49" s="28" t="s">
        <v>35</v>
      </c>
      <c r="BH49" s="37" t="s">
        <v>35</v>
      </c>
      <c r="BI49" s="33" t="s">
        <v>35</v>
      </c>
      <c r="BJ49" s="33" t="s">
        <v>35</v>
      </c>
      <c r="BK49" s="33" t="s">
        <v>35</v>
      </c>
      <c r="BL49" s="28" t="s">
        <v>35</v>
      </c>
      <c r="BM49" s="37" t="s">
        <v>35</v>
      </c>
      <c r="BN49" s="33" t="s">
        <v>35</v>
      </c>
      <c r="BO49" s="33" t="s">
        <v>35</v>
      </c>
      <c r="BP49" s="33" t="s">
        <v>35</v>
      </c>
      <c r="BQ49" s="28" t="s">
        <v>35</v>
      </c>
      <c r="BR49" s="37" t="s">
        <v>35</v>
      </c>
      <c r="BS49" s="33" t="s">
        <v>35</v>
      </c>
      <c r="BT49" s="33" t="s">
        <v>35</v>
      </c>
      <c r="BU49" s="33" t="s">
        <v>35</v>
      </c>
      <c r="BV49" s="22" t="s">
        <v>35</v>
      </c>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283" customFormat="true" ht="15" customHeight="true" x14ac:dyDescent="0.2">
      <c r="A50" s="825" t="s">
        <v>102</v>
      </c>
      <c r="B50" s="338" t="s">
        <v>100</v>
      </c>
      <c r="C50" s="53" t="s">
        <v>35</v>
      </c>
      <c r="D50" s="50" t="s">
        <v>35</v>
      </c>
      <c r="E50" s="50" t="s">
        <v>35</v>
      </c>
      <c r="F50" s="50" t="s">
        <v>35</v>
      </c>
      <c r="G50" s="47" t="s">
        <v>35</v>
      </c>
      <c r="H50" s="44" t="s">
        <v>35</v>
      </c>
      <c r="I50" s="50" t="s">
        <v>35</v>
      </c>
      <c r="J50" s="50" t="s">
        <v>35</v>
      </c>
      <c r="K50" s="50" t="s">
        <v>35</v>
      </c>
      <c r="L50" s="41" t="s">
        <v>35</v>
      </c>
      <c r="M50" s="53" t="s">
        <v>35</v>
      </c>
      <c r="N50" s="50" t="s">
        <v>35</v>
      </c>
      <c r="O50" s="50" t="s">
        <v>35</v>
      </c>
      <c r="P50" s="50" t="s">
        <v>35</v>
      </c>
      <c r="Q50" s="47" t="s">
        <v>35</v>
      </c>
      <c r="R50" s="44" t="s">
        <v>35</v>
      </c>
      <c r="S50" s="50" t="s">
        <v>35</v>
      </c>
      <c r="T50" s="50" t="s">
        <v>35</v>
      </c>
      <c r="U50" s="50" t="s">
        <v>35</v>
      </c>
      <c r="V50" s="41" t="s">
        <v>35</v>
      </c>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11"/>
      <c r="BA50" s="816" t="s">
        <v>102</v>
      </c>
      <c r="BB50" s="492" t="s">
        <v>100</v>
      </c>
      <c r="BC50" s="37" t="s">
        <v>35</v>
      </c>
      <c r="BD50" s="33" t="s">
        <v>35</v>
      </c>
      <c r="BE50" s="33" t="s">
        <v>35</v>
      </c>
      <c r="BF50" s="33" t="s">
        <v>35</v>
      </c>
      <c r="BG50" s="28" t="s">
        <v>35</v>
      </c>
      <c r="BH50" s="37" t="s">
        <v>35</v>
      </c>
      <c r="BI50" s="33" t="s">
        <v>35</v>
      </c>
      <c r="BJ50" s="33" t="s">
        <v>35</v>
      </c>
      <c r="BK50" s="33" t="s">
        <v>35</v>
      </c>
      <c r="BL50" s="28" t="s">
        <v>35</v>
      </c>
      <c r="BM50" s="37" t="s">
        <v>35</v>
      </c>
      <c r="BN50" s="33" t="s">
        <v>35</v>
      </c>
      <c r="BO50" s="33" t="s">
        <v>35</v>
      </c>
      <c r="BP50" s="33" t="s">
        <v>35</v>
      </c>
      <c r="BQ50" s="28" t="s">
        <v>35</v>
      </c>
      <c r="BR50" s="37" t="s">
        <v>35</v>
      </c>
      <c r="BS50" s="33" t="s">
        <v>35</v>
      </c>
      <c r="BT50" s="33" t="s">
        <v>35</v>
      </c>
      <c r="BU50" s="33" t="s">
        <v>35</v>
      </c>
      <c r="BV50" s="22" t="s">
        <v>35</v>
      </c>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283" customFormat="true" ht="15" customHeight="true" x14ac:dyDescent="0.2">
      <c r="A51" s="825"/>
      <c r="B51" s="338" t="s">
        <v>99</v>
      </c>
      <c r="C51" s="53" t="s">
        <v>35</v>
      </c>
      <c r="D51" s="50" t="s">
        <v>35</v>
      </c>
      <c r="E51" s="50" t="s">
        <v>35</v>
      </c>
      <c r="F51" s="50" t="s">
        <v>35</v>
      </c>
      <c r="G51" s="47" t="s">
        <v>35</v>
      </c>
      <c r="H51" s="44" t="s">
        <v>35</v>
      </c>
      <c r="I51" s="50" t="s">
        <v>35</v>
      </c>
      <c r="J51" s="50" t="s">
        <v>35</v>
      </c>
      <c r="K51" s="50" t="s">
        <v>35</v>
      </c>
      <c r="L51" s="41" t="s">
        <v>35</v>
      </c>
      <c r="M51" s="53" t="s">
        <v>35</v>
      </c>
      <c r="N51" s="50" t="s">
        <v>35</v>
      </c>
      <c r="O51" s="50" t="s">
        <v>35</v>
      </c>
      <c r="P51" s="50" t="s">
        <v>35</v>
      </c>
      <c r="Q51" s="47" t="s">
        <v>35</v>
      </c>
      <c r="R51" s="44" t="s">
        <v>35</v>
      </c>
      <c r="S51" s="50" t="s">
        <v>35</v>
      </c>
      <c r="T51" s="50" t="s">
        <v>35</v>
      </c>
      <c r="U51" s="50" t="s">
        <v>35</v>
      </c>
      <c r="V51" s="41" t="s">
        <v>35</v>
      </c>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11"/>
      <c r="BA51" s="816"/>
      <c r="BB51" s="492" t="s">
        <v>99</v>
      </c>
      <c r="BC51" s="37" t="s">
        <v>35</v>
      </c>
      <c r="BD51" s="33" t="s">
        <v>35</v>
      </c>
      <c r="BE51" s="33" t="s">
        <v>35</v>
      </c>
      <c r="BF51" s="33" t="s">
        <v>35</v>
      </c>
      <c r="BG51" s="28" t="s">
        <v>35</v>
      </c>
      <c r="BH51" s="37" t="s">
        <v>35</v>
      </c>
      <c r="BI51" s="33" t="s">
        <v>35</v>
      </c>
      <c r="BJ51" s="33" t="s">
        <v>35</v>
      </c>
      <c r="BK51" s="33" t="s">
        <v>35</v>
      </c>
      <c r="BL51" s="28" t="s">
        <v>35</v>
      </c>
      <c r="BM51" s="37" t="s">
        <v>35</v>
      </c>
      <c r="BN51" s="33" t="s">
        <v>35</v>
      </c>
      <c r="BO51" s="33" t="s">
        <v>35</v>
      </c>
      <c r="BP51" s="33" t="s">
        <v>35</v>
      </c>
      <c r="BQ51" s="28" t="s">
        <v>35</v>
      </c>
      <c r="BR51" s="37" t="s">
        <v>35</v>
      </c>
      <c r="BS51" s="33" t="s">
        <v>35</v>
      </c>
      <c r="BT51" s="33" t="s">
        <v>35</v>
      </c>
      <c r="BU51" s="33" t="s">
        <v>35</v>
      </c>
      <c r="BV51" s="22" t="s">
        <v>35</v>
      </c>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283" customFormat="true" ht="15" customHeight="true" x14ac:dyDescent="0.2">
      <c r="A52" s="825"/>
      <c r="B52" s="338" t="s">
        <v>68</v>
      </c>
      <c r="C52" s="53" t="s">
        <v>35</v>
      </c>
      <c r="D52" s="50" t="s">
        <v>35</v>
      </c>
      <c r="E52" s="50" t="s">
        <v>35</v>
      </c>
      <c r="F52" s="50" t="s">
        <v>35</v>
      </c>
      <c r="G52" s="47" t="s">
        <v>35</v>
      </c>
      <c r="H52" s="44" t="s">
        <v>35</v>
      </c>
      <c r="I52" s="50" t="s">
        <v>35</v>
      </c>
      <c r="J52" s="50" t="s">
        <v>35</v>
      </c>
      <c r="K52" s="50" t="s">
        <v>35</v>
      </c>
      <c r="L52" s="41" t="s">
        <v>35</v>
      </c>
      <c r="M52" s="53" t="s">
        <v>35</v>
      </c>
      <c r="N52" s="50" t="s">
        <v>35</v>
      </c>
      <c r="O52" s="50" t="s">
        <v>35</v>
      </c>
      <c r="P52" s="50" t="s">
        <v>35</v>
      </c>
      <c r="Q52" s="47" t="s">
        <v>35</v>
      </c>
      <c r="R52" s="44" t="s">
        <v>35</v>
      </c>
      <c r="S52" s="50" t="s">
        <v>35</v>
      </c>
      <c r="T52" s="50" t="s">
        <v>35</v>
      </c>
      <c r="U52" s="50" t="s">
        <v>35</v>
      </c>
      <c r="V52" s="41" t="s">
        <v>35</v>
      </c>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11"/>
      <c r="BA52" s="816"/>
      <c r="BB52" s="492" t="s">
        <v>68</v>
      </c>
      <c r="BC52" s="37" t="s">
        <v>35</v>
      </c>
      <c r="BD52" s="33" t="s">
        <v>35</v>
      </c>
      <c r="BE52" s="33" t="s">
        <v>35</v>
      </c>
      <c r="BF52" s="33" t="s">
        <v>35</v>
      </c>
      <c r="BG52" s="28" t="s">
        <v>35</v>
      </c>
      <c r="BH52" s="37" t="s">
        <v>35</v>
      </c>
      <c r="BI52" s="33" t="s">
        <v>35</v>
      </c>
      <c r="BJ52" s="33" t="s">
        <v>35</v>
      </c>
      <c r="BK52" s="33" t="s">
        <v>35</v>
      </c>
      <c r="BL52" s="28" t="s">
        <v>35</v>
      </c>
      <c r="BM52" s="37" t="s">
        <v>35</v>
      </c>
      <c r="BN52" s="33" t="s">
        <v>35</v>
      </c>
      <c r="BO52" s="33" t="s">
        <v>35</v>
      </c>
      <c r="BP52" s="33" t="s">
        <v>35</v>
      </c>
      <c r="BQ52" s="28" t="s">
        <v>35</v>
      </c>
      <c r="BR52" s="37" t="s">
        <v>35</v>
      </c>
      <c r="BS52" s="33" t="s">
        <v>35</v>
      </c>
      <c r="BT52" s="33" t="s">
        <v>35</v>
      </c>
      <c r="BU52" s="33" t="s">
        <v>35</v>
      </c>
      <c r="BV52" s="22" t="s">
        <v>35</v>
      </c>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283" customFormat="true" ht="15" customHeight="true" x14ac:dyDescent="0.2">
      <c r="A53" s="825" t="s">
        <v>105</v>
      </c>
      <c r="B53" s="338" t="s">
        <v>100</v>
      </c>
      <c r="C53" s="53" t="s">
        <v>35</v>
      </c>
      <c r="D53" s="50" t="s">
        <v>35</v>
      </c>
      <c r="E53" s="50" t="s">
        <v>35</v>
      </c>
      <c r="F53" s="50" t="s">
        <v>35</v>
      </c>
      <c r="G53" s="47" t="s">
        <v>35</v>
      </c>
      <c r="H53" s="44" t="s">
        <v>35</v>
      </c>
      <c r="I53" s="50" t="s">
        <v>35</v>
      </c>
      <c r="J53" s="50" t="s">
        <v>35</v>
      </c>
      <c r="K53" s="50" t="s">
        <v>35</v>
      </c>
      <c r="L53" s="41" t="s">
        <v>35</v>
      </c>
      <c r="M53" s="53" t="s">
        <v>35</v>
      </c>
      <c r="N53" s="50" t="s">
        <v>35</v>
      </c>
      <c r="O53" s="50" t="s">
        <v>35</v>
      </c>
      <c r="P53" s="50" t="s">
        <v>35</v>
      </c>
      <c r="Q53" s="47" t="s">
        <v>35</v>
      </c>
      <c r="R53" s="44" t="s">
        <v>35</v>
      </c>
      <c r="S53" s="50" t="s">
        <v>35</v>
      </c>
      <c r="T53" s="50" t="s">
        <v>35</v>
      </c>
      <c r="U53" s="50" t="s">
        <v>35</v>
      </c>
      <c r="V53" s="41" t="s">
        <v>35</v>
      </c>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11"/>
      <c r="BA53" s="816" t="s">
        <v>105</v>
      </c>
      <c r="BB53" s="492" t="s">
        <v>100</v>
      </c>
      <c r="BC53" s="37" t="s">
        <v>35</v>
      </c>
      <c r="BD53" s="33" t="s">
        <v>35</v>
      </c>
      <c r="BE53" s="33" t="s">
        <v>35</v>
      </c>
      <c r="BF53" s="33" t="s">
        <v>35</v>
      </c>
      <c r="BG53" s="28" t="s">
        <v>35</v>
      </c>
      <c r="BH53" s="37" t="s">
        <v>35</v>
      </c>
      <c r="BI53" s="33" t="s">
        <v>35</v>
      </c>
      <c r="BJ53" s="33" t="s">
        <v>35</v>
      </c>
      <c r="BK53" s="33" t="s">
        <v>35</v>
      </c>
      <c r="BL53" s="28" t="s">
        <v>35</v>
      </c>
      <c r="BM53" s="37" t="s">
        <v>35</v>
      </c>
      <c r="BN53" s="33" t="s">
        <v>35</v>
      </c>
      <c r="BO53" s="33" t="s">
        <v>35</v>
      </c>
      <c r="BP53" s="33" t="s">
        <v>35</v>
      </c>
      <c r="BQ53" s="28" t="s">
        <v>35</v>
      </c>
      <c r="BR53" s="37" t="s">
        <v>35</v>
      </c>
      <c r="BS53" s="33" t="s">
        <v>35</v>
      </c>
      <c r="BT53" s="33" t="s">
        <v>35</v>
      </c>
      <c r="BU53" s="33" t="s">
        <v>35</v>
      </c>
      <c r="BV53" s="22" t="s">
        <v>35</v>
      </c>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283" customFormat="true" ht="15" customHeight="true" x14ac:dyDescent="0.2">
      <c r="A54" s="825"/>
      <c r="B54" s="338" t="s">
        <v>99</v>
      </c>
      <c r="C54" s="53" t="s">
        <v>35</v>
      </c>
      <c r="D54" s="50" t="s">
        <v>35</v>
      </c>
      <c r="E54" s="50" t="s">
        <v>35</v>
      </c>
      <c r="F54" s="50" t="s">
        <v>35</v>
      </c>
      <c r="G54" s="47" t="s">
        <v>35</v>
      </c>
      <c r="H54" s="44" t="s">
        <v>35</v>
      </c>
      <c r="I54" s="50" t="s">
        <v>35</v>
      </c>
      <c r="J54" s="50" t="s">
        <v>35</v>
      </c>
      <c r="K54" s="50" t="s">
        <v>35</v>
      </c>
      <c r="L54" s="41" t="s">
        <v>35</v>
      </c>
      <c r="M54" s="53" t="s">
        <v>35</v>
      </c>
      <c r="N54" s="50" t="s">
        <v>35</v>
      </c>
      <c r="O54" s="50" t="s">
        <v>35</v>
      </c>
      <c r="P54" s="50" t="s">
        <v>35</v>
      </c>
      <c r="Q54" s="47" t="s">
        <v>35</v>
      </c>
      <c r="R54" s="44" t="s">
        <v>35</v>
      </c>
      <c r="S54" s="50" t="s">
        <v>35</v>
      </c>
      <c r="T54" s="50" t="s">
        <v>35</v>
      </c>
      <c r="U54" s="50" t="s">
        <v>35</v>
      </c>
      <c r="V54" s="41" t="s">
        <v>35</v>
      </c>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11"/>
      <c r="BA54" s="816"/>
      <c r="BB54" s="492" t="s">
        <v>99</v>
      </c>
      <c r="BC54" s="37" t="s">
        <v>35</v>
      </c>
      <c r="BD54" s="33" t="s">
        <v>35</v>
      </c>
      <c r="BE54" s="33" t="s">
        <v>35</v>
      </c>
      <c r="BF54" s="33" t="s">
        <v>35</v>
      </c>
      <c r="BG54" s="28" t="s">
        <v>35</v>
      </c>
      <c r="BH54" s="37" t="s">
        <v>35</v>
      </c>
      <c r="BI54" s="33" t="s">
        <v>35</v>
      </c>
      <c r="BJ54" s="33" t="s">
        <v>35</v>
      </c>
      <c r="BK54" s="33" t="s">
        <v>35</v>
      </c>
      <c r="BL54" s="28" t="s">
        <v>35</v>
      </c>
      <c r="BM54" s="37" t="s">
        <v>35</v>
      </c>
      <c r="BN54" s="33" t="s">
        <v>35</v>
      </c>
      <c r="BO54" s="33" t="s">
        <v>35</v>
      </c>
      <c r="BP54" s="33" t="s">
        <v>35</v>
      </c>
      <c r="BQ54" s="28" t="s">
        <v>35</v>
      </c>
      <c r="BR54" s="37" t="s">
        <v>35</v>
      </c>
      <c r="BS54" s="33" t="s">
        <v>35</v>
      </c>
      <c r="BT54" s="33" t="s">
        <v>35</v>
      </c>
      <c r="BU54" s="33" t="s">
        <v>35</v>
      </c>
      <c r="BV54" s="22" t="s">
        <v>35</v>
      </c>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283" customFormat="true" ht="15" customHeight="true" x14ac:dyDescent="0.2">
      <c r="A55" s="826"/>
      <c r="B55" s="339" t="s">
        <v>68</v>
      </c>
      <c r="C55" s="52" t="s">
        <v>35</v>
      </c>
      <c r="D55" s="49" t="s">
        <v>35</v>
      </c>
      <c r="E55" s="49" t="s">
        <v>35</v>
      </c>
      <c r="F55" s="49" t="s">
        <v>35</v>
      </c>
      <c r="G55" s="46" t="s">
        <v>35</v>
      </c>
      <c r="H55" s="43" t="s">
        <v>35</v>
      </c>
      <c r="I55" s="49" t="s">
        <v>35</v>
      </c>
      <c r="J55" s="49" t="s">
        <v>35</v>
      </c>
      <c r="K55" s="49" t="s">
        <v>35</v>
      </c>
      <c r="L55" s="40" t="s">
        <v>35</v>
      </c>
      <c r="M55" s="52" t="s">
        <v>35</v>
      </c>
      <c r="N55" s="49" t="s">
        <v>35</v>
      </c>
      <c r="O55" s="49" t="s">
        <v>35</v>
      </c>
      <c r="P55" s="49" t="s">
        <v>35</v>
      </c>
      <c r="Q55" s="46" t="s">
        <v>35</v>
      </c>
      <c r="R55" s="12" t="s">
        <v>35</v>
      </c>
      <c r="S55" s="11" t="s">
        <v>35</v>
      </c>
      <c r="T55" s="11" t="s">
        <v>35</v>
      </c>
      <c r="U55" s="11" t="s">
        <v>35</v>
      </c>
      <c r="V55" s="7" t="s">
        <v>35</v>
      </c>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11"/>
      <c r="BA55" s="820"/>
      <c r="BB55" s="495" t="s">
        <v>68</v>
      </c>
      <c r="BC55" s="35" t="s">
        <v>35</v>
      </c>
      <c r="BD55" s="31" t="s">
        <v>35</v>
      </c>
      <c r="BE55" s="31" t="s">
        <v>35</v>
      </c>
      <c r="BF55" s="31" t="s">
        <v>35</v>
      </c>
      <c r="BG55" s="26" t="s">
        <v>35</v>
      </c>
      <c r="BH55" s="35" t="s">
        <v>35</v>
      </c>
      <c r="BI55" s="31" t="s">
        <v>35</v>
      </c>
      <c r="BJ55" s="31" t="s">
        <v>35</v>
      </c>
      <c r="BK55" s="31" t="s">
        <v>35</v>
      </c>
      <c r="BL55" s="26" t="s">
        <v>35</v>
      </c>
      <c r="BM55" s="35" t="s">
        <v>35</v>
      </c>
      <c r="BN55" s="31" t="s">
        <v>35</v>
      </c>
      <c r="BO55" s="31" t="s">
        <v>35</v>
      </c>
      <c r="BP55" s="31" t="s">
        <v>35</v>
      </c>
      <c r="BQ55" s="26" t="s">
        <v>35</v>
      </c>
      <c r="BR55" s="10" t="s">
        <v>35</v>
      </c>
      <c r="BS55" s="9" t="s">
        <v>35</v>
      </c>
      <c r="BT55" s="9" t="s">
        <v>35</v>
      </c>
      <c r="BU55" s="9" t="s">
        <v>35</v>
      </c>
      <c r="BV55" s="9" t="s">
        <v>35</v>
      </c>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405" customFormat="true" ht="15" customHeight="true" x14ac:dyDescent="0.2">
      <c r="A56" s="285"/>
      <c r="B56" s="335"/>
      <c r="C56" s="827" t="s">
        <v>114</v>
      </c>
      <c r="D56" s="828"/>
      <c r="E56" s="828"/>
      <c r="F56" s="828"/>
      <c r="G56" s="829"/>
      <c r="H56" s="833" t="s">
        <v>38</v>
      </c>
      <c r="I56" s="822"/>
      <c r="J56" s="822"/>
      <c r="K56" s="822"/>
      <c r="L56" s="824"/>
      <c r="M56" s="821" t="s">
        <v>37</v>
      </c>
      <c r="N56" s="822"/>
      <c r="O56" s="822"/>
      <c r="P56" s="822"/>
      <c r="Q56" s="824"/>
      <c r="R56" s="16" t="s">
        <v>137</v>
      </c>
      <c r="S56" s="366"/>
      <c r="T56" s="366"/>
      <c r="U56" s="366"/>
      <c r="V56" s="366"/>
      <c r="W56" s="376"/>
      <c r="X56" s="694"/>
      <c r="Y56" s="694"/>
      <c r="Z56" s="694"/>
      <c r="AA56" s="694"/>
      <c r="AB56" s="694"/>
      <c r="AC56" s="694"/>
      <c r="AD56" s="694"/>
      <c r="AE56" s="694"/>
      <c r="AF56" s="694"/>
      <c r="AG56" s="694"/>
      <c r="AH56" s="694"/>
      <c r="AI56" s="694"/>
      <c r="AJ56" s="694"/>
      <c r="AK56" s="694"/>
      <c r="AL56" s="694"/>
      <c r="AM56" s="694"/>
      <c r="AN56" s="694"/>
      <c r="AO56" s="694"/>
      <c r="AP56" s="694"/>
      <c r="AQ56" s="694"/>
      <c r="AR56" s="694"/>
      <c r="AS56" s="694"/>
      <c r="AT56" s="694"/>
      <c r="AU56" s="694"/>
      <c r="AV56" s="694"/>
      <c r="AW56" s="694"/>
      <c r="AX56" s="694"/>
      <c r="AY56" s="694"/>
      <c r="AZ56" s="312"/>
      <c r="BA56" s="313" t="s">
        <v>128</v>
      </c>
      <c r="BB56" s="268" t="s">
        <v>95</v>
      </c>
      <c r="BC56" s="821" t="s">
        <v>114</v>
      </c>
      <c r="BD56" s="822"/>
      <c r="BE56" s="822"/>
      <c r="BF56" s="822"/>
      <c r="BG56" s="823"/>
      <c r="BH56" s="821" t="s">
        <v>38</v>
      </c>
      <c r="BI56" s="822"/>
      <c r="BJ56" s="822"/>
      <c r="BK56" s="822"/>
      <c r="BL56" s="823"/>
      <c r="BM56" s="821" t="s">
        <v>37</v>
      </c>
      <c r="BN56" s="822"/>
      <c r="BO56" s="822"/>
      <c r="BP56" s="822"/>
      <c r="BQ56" s="824"/>
      <c r="BR56" s="15" t="s">
        <v>137</v>
      </c>
      <c r="BS56" s="366"/>
      <c r="BT56" s="366"/>
      <c r="BU56" s="366"/>
      <c r="BV56" s="366"/>
      <c r="BW56" s="4"/>
      <c r="BX56" s="4"/>
      <c r="BY56" s="4"/>
      <c r="BZ56" s="311"/>
      <c r="CA56" s="311"/>
      <c r="CB56" s="311"/>
      <c r="CC56" s="311"/>
      <c r="CD56" s="311"/>
      <c r="CE56" s="311"/>
      <c r="CF56" s="311"/>
      <c r="CG56" s="311"/>
      <c r="CH56" s="311"/>
      <c r="CI56" s="311"/>
      <c r="CJ56" s="311"/>
      <c r="CK56" s="311"/>
      <c r="CL56" s="311"/>
      <c r="CM56" s="311"/>
      <c r="CN56" s="311"/>
      <c r="CO56" s="311"/>
      <c r="CP56" s="311"/>
      <c r="CQ56" s="311"/>
      <c r="CR56" s="311"/>
      <c r="CS56" s="311"/>
      <c r="CT56" s="311"/>
      <c r="CU56" s="311"/>
      <c r="CV56" s="311"/>
      <c r="CW56" s="311"/>
      <c r="CX56" s="311"/>
      <c r="CY56" s="311"/>
      <c r="CZ56" s="311"/>
    </row>
    <row r="57" s="405" customFormat="true" ht="12.75" x14ac:dyDescent="0.2">
      <c r="A57" s="301" t="s">
        <v>69</v>
      </c>
      <c r="B57" s="335"/>
      <c r="C57" s="358" t="s">
        <v>0</v>
      </c>
      <c r="D57" s="485" t="s">
        <v>1</v>
      </c>
      <c r="E57" s="485" t="s">
        <v>2</v>
      </c>
      <c r="F57" s="485" t="s">
        <v>3</v>
      </c>
      <c r="G57" s="486" t="s">
        <v>4</v>
      </c>
      <c r="H57" s="340" t="s">
        <v>0</v>
      </c>
      <c r="I57" s="488" t="s">
        <v>1</v>
      </c>
      <c r="J57" s="488" t="s">
        <v>2</v>
      </c>
      <c r="K57" s="488" t="s">
        <v>3</v>
      </c>
      <c r="L57" s="489" t="s">
        <v>4</v>
      </c>
      <c r="M57" s="341" t="s">
        <v>0</v>
      </c>
      <c r="N57" s="488" t="s">
        <v>1</v>
      </c>
      <c r="O57" s="488" t="s">
        <v>2</v>
      </c>
      <c r="P57" s="488" t="s">
        <v>3</v>
      </c>
      <c r="Q57" s="484" t="s">
        <v>4</v>
      </c>
      <c r="R57" s="340" t="s">
        <v>275</v>
      </c>
      <c r="S57" s="488" t="s">
        <v>276</v>
      </c>
      <c r="T57" s="488" t="s">
        <v>277</v>
      </c>
      <c r="U57" s="488" t="s">
        <v>278</v>
      </c>
      <c r="V57" s="489" t="s">
        <v>279</v>
      </c>
      <c r="W57" s="694"/>
      <c r="X57" s="694"/>
      <c r="Y57" s="694"/>
      <c r="Z57" s="694"/>
      <c r="AA57" s="694"/>
      <c r="AB57" s="694"/>
      <c r="AC57" s="694"/>
      <c r="AD57" s="694"/>
      <c r="AE57" s="694"/>
      <c r="AF57" s="694"/>
      <c r="AG57" s="694"/>
      <c r="AH57" s="694"/>
      <c r="AI57" s="694"/>
      <c r="AJ57" s="694"/>
      <c r="AK57" s="694"/>
      <c r="AL57" s="694"/>
      <c r="AM57" s="694"/>
      <c r="AN57" s="694"/>
      <c r="AO57" s="694"/>
      <c r="AP57" s="694"/>
      <c r="AQ57" s="694"/>
      <c r="AR57" s="694"/>
      <c r="AS57" s="694"/>
      <c r="AT57" s="694"/>
      <c r="AU57" s="694"/>
      <c r="AV57" s="694"/>
      <c r="AW57" s="694"/>
      <c r="AX57" s="694"/>
      <c r="AY57" s="694"/>
      <c r="AZ57" s="312"/>
      <c r="BA57" s="301" t="s">
        <v>119</v>
      </c>
      <c r="BB57" s="300"/>
      <c r="BC57" s="388" t="s">
        <v>0</v>
      </c>
      <c r="BD57" s="446" t="s">
        <v>1</v>
      </c>
      <c r="BE57" s="446" t="s">
        <v>2</v>
      </c>
      <c r="BF57" s="446" t="s">
        <v>3</v>
      </c>
      <c r="BG57" s="389" t="s">
        <v>4</v>
      </c>
      <c r="BH57" s="388" t="s">
        <v>0</v>
      </c>
      <c r="BI57" s="446" t="s">
        <v>1</v>
      </c>
      <c r="BJ57" s="446" t="s">
        <v>2</v>
      </c>
      <c r="BK57" s="446" t="s">
        <v>3</v>
      </c>
      <c r="BL57" s="389" t="s">
        <v>4</v>
      </c>
      <c r="BM57" s="388" t="s">
        <v>0</v>
      </c>
      <c r="BN57" s="446" t="s">
        <v>1</v>
      </c>
      <c r="BO57" s="446" t="s">
        <v>2</v>
      </c>
      <c r="BP57" s="446" t="s">
        <v>3</v>
      </c>
      <c r="BQ57" s="389" t="s">
        <v>4</v>
      </c>
      <c r="BR57" s="388" t="s">
        <v>275</v>
      </c>
      <c r="BS57" s="446" t="s">
        <v>276</v>
      </c>
      <c r="BT57" s="446" t="s">
        <v>277</v>
      </c>
      <c r="BU57" s="446" t="s">
        <v>278</v>
      </c>
      <c r="BV57" s="447" t="s">
        <v>279</v>
      </c>
      <c r="BW57" s="152"/>
      <c r="BX57" s="152"/>
      <c r="BY57" s="152"/>
      <c r="BZ57" s="152"/>
      <c r="CA57" s="152"/>
      <c r="CB57" s="152"/>
      <c r="CC57" s="152"/>
      <c r="CD57" s="152"/>
      <c r="CE57" s="152"/>
      <c r="CF57" s="152"/>
      <c r="CG57" s="152"/>
      <c r="CH57" s="152"/>
      <c r="CI57" s="152"/>
      <c r="CJ57" s="152"/>
      <c r="CK57" s="152"/>
      <c r="CL57" s="152"/>
      <c r="CM57" s="152"/>
      <c r="CN57" s="152"/>
      <c r="CO57" s="152"/>
      <c r="CP57" s="152"/>
      <c r="CQ57" s="152"/>
      <c r="CR57" s="152"/>
      <c r="CS57" s="152"/>
      <c r="CT57" s="152"/>
      <c r="CU57" s="152"/>
      <c r="CV57" s="152"/>
      <c r="CW57" s="152"/>
      <c r="CX57" s="152"/>
      <c r="CY57" s="152"/>
      <c r="CZ57" s="152"/>
    </row>
    <row r="58" s="405" customFormat="true" ht="15" customHeight="true" x14ac:dyDescent="0.2">
      <c r="A58" s="834" t="s">
        <v>280</v>
      </c>
      <c r="B58" s="337" t="s">
        <v>281</v>
      </c>
      <c r="C58" s="107">
        <v>0</v>
      </c>
      <c r="D58" s="106">
        <v>0</v>
      </c>
      <c r="E58" s="106">
        <v>0</v>
      </c>
      <c r="F58" s="106">
        <v>0</v>
      </c>
      <c r="G58" s="105">
        <v>8.5256578962438301</v>
      </c>
      <c r="H58" s="104">
        <v>0.19599215161167552</v>
      </c>
      <c r="I58" s="106">
        <v>0.57393431600637979</v>
      </c>
      <c r="J58" s="106">
        <v>2.1967753825581307</v>
      </c>
      <c r="K58" s="106">
        <v>16.483739185685181</v>
      </c>
      <c r="L58" s="103">
        <v>58.141092477114512</v>
      </c>
      <c r="M58" s="107">
        <v>0</v>
      </c>
      <c r="N58" s="106">
        <v>0</v>
      </c>
      <c r="O58" s="106">
        <v>0</v>
      </c>
      <c r="P58" s="106">
        <v>0</v>
      </c>
      <c r="Q58" s="105">
        <v>0.90561738844153528</v>
      </c>
      <c r="R58" s="104">
        <v>19.825960761319763</v>
      </c>
      <c r="S58" s="106">
        <v>0.49432373878732089</v>
      </c>
      <c r="T58" s="106">
        <v>0.46076611861600725</v>
      </c>
      <c r="U58" s="106">
        <v>0.23008274535966067</v>
      </c>
      <c r="V58" s="103">
        <v>0.53071083122470797</v>
      </c>
      <c r="W58" s="694"/>
      <c r="X58" s="694"/>
      <c r="Y58" s="694"/>
      <c r="Z58" s="694"/>
      <c r="AA58" s="694"/>
      <c r="AB58" s="694"/>
      <c r="AC58" s="694"/>
      <c r="AD58" s="694"/>
      <c r="AE58" s="694"/>
      <c r="AF58" s="694"/>
      <c r="AG58" s="694"/>
      <c r="AH58" s="694"/>
      <c r="AI58" s="694"/>
      <c r="AJ58" s="694"/>
      <c r="AK58" s="694"/>
      <c r="AL58" s="694"/>
      <c r="AM58" s="694"/>
      <c r="AN58" s="694"/>
      <c r="AO58" s="694"/>
      <c r="AP58" s="694"/>
      <c r="AQ58" s="694"/>
      <c r="AR58" s="694"/>
      <c r="AS58" s="694"/>
      <c r="AT58" s="694"/>
      <c r="AU58" s="694"/>
      <c r="AV58" s="694"/>
      <c r="AW58" s="694"/>
      <c r="AX58" s="694"/>
      <c r="AY58" s="694"/>
      <c r="AZ58" s="312"/>
      <c r="BA58" s="491"/>
      <c r="BB58" s="494"/>
      <c r="BC58" s="378"/>
      <c r="BD58" s="369"/>
      <c r="BE58" s="369"/>
      <c r="BF58" s="369"/>
      <c r="BG58" s="379"/>
      <c r="BH58" s="378"/>
      <c r="BI58" s="369"/>
      <c r="BJ58" s="369"/>
      <c r="BK58" s="369"/>
      <c r="BL58" s="379"/>
      <c r="BM58" s="378"/>
      <c r="BN58" s="369"/>
      <c r="BO58" s="369"/>
      <c r="BP58" s="369"/>
      <c r="BQ58" s="379"/>
      <c r="BR58" s="378"/>
      <c r="BS58" s="369"/>
      <c r="BT58" s="369"/>
      <c r="BU58" s="369"/>
      <c r="BV58" s="370"/>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405" customFormat="true" ht="15" customHeight="true" x14ac:dyDescent="0.2">
      <c r="A59" s="825"/>
      <c r="B59" s="338" t="s">
        <v>282</v>
      </c>
      <c r="C59" s="102">
        <v>0</v>
      </c>
      <c r="D59" s="101">
        <v>0.30556745750178854</v>
      </c>
      <c r="E59" s="101">
        <v>0.52258851424463315</v>
      </c>
      <c r="F59" s="101">
        <v>1.4524271002335061</v>
      </c>
      <c r="G59" s="100">
        <v>17.895529143274818</v>
      </c>
      <c r="H59" s="99">
        <v>4.6773872356098485</v>
      </c>
      <c r="I59" s="101">
        <v>14.539820157129228</v>
      </c>
      <c r="J59" s="101">
        <v>39.362849834349966</v>
      </c>
      <c r="K59" s="101">
        <v>58.946500882851204</v>
      </c>
      <c r="L59" s="98">
        <v>31.918347764928534</v>
      </c>
      <c r="M59" s="102">
        <v>0</v>
      </c>
      <c r="N59" s="101">
        <v>0.33960907615119867</v>
      </c>
      <c r="O59" s="101">
        <v>0.31244830841542298</v>
      </c>
      <c r="P59" s="101">
        <v>1.1620986528789532</v>
      </c>
      <c r="Q59" s="100">
        <v>4.0913507396787274</v>
      </c>
      <c r="R59" s="99">
        <v>36.967205897671342</v>
      </c>
      <c r="S59" s="101">
        <v>1.3167363521754236</v>
      </c>
      <c r="T59" s="101">
        <v>1.1948970229678832</v>
      </c>
      <c r="U59" s="101">
        <v>2.6935600761525658</v>
      </c>
      <c r="V59" s="98">
        <v>1.8676666111247728</v>
      </c>
      <c r="W59" s="694"/>
      <c r="X59" s="694"/>
      <c r="Y59" s="694"/>
      <c r="Z59" s="694"/>
      <c r="AA59" s="694"/>
      <c r="AB59" s="694"/>
      <c r="AC59" s="694"/>
      <c r="AD59" s="694"/>
      <c r="AE59" s="694"/>
      <c r="AF59" s="694"/>
      <c r="AG59" s="694"/>
      <c r="AH59" s="694"/>
      <c r="AI59" s="694"/>
      <c r="AJ59" s="694"/>
      <c r="AK59" s="694"/>
      <c r="AL59" s="694"/>
      <c r="AM59" s="694"/>
      <c r="AN59" s="694"/>
      <c r="AO59" s="694"/>
      <c r="AP59" s="694"/>
      <c r="AQ59" s="694"/>
      <c r="AR59" s="694"/>
      <c r="AS59" s="694"/>
      <c r="AT59" s="694"/>
      <c r="AU59" s="694"/>
      <c r="AV59" s="694"/>
      <c r="AW59" s="694"/>
      <c r="AX59" s="694"/>
      <c r="AY59" s="694"/>
      <c r="AZ59" s="312"/>
      <c r="BA59" s="493"/>
      <c r="BB59" s="492"/>
      <c r="BC59" s="381"/>
      <c r="BD59" s="373"/>
      <c r="BE59" s="373"/>
      <c r="BF59" s="373"/>
      <c r="BG59" s="385"/>
      <c r="BH59" s="381"/>
      <c r="BI59" s="373"/>
      <c r="BJ59" s="373"/>
      <c r="BK59" s="373"/>
      <c r="BL59" s="385"/>
      <c r="BM59" s="381"/>
      <c r="BN59" s="373"/>
      <c r="BO59" s="373"/>
      <c r="BP59" s="373"/>
      <c r="BQ59" s="385"/>
      <c r="BR59" s="381"/>
      <c r="BS59" s="373"/>
      <c r="BT59" s="373"/>
      <c r="BU59" s="373"/>
      <c r="BV59" s="374"/>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405" customFormat="true" ht="15" customHeight="true" x14ac:dyDescent="0.2">
      <c r="A60" s="825"/>
      <c r="B60" s="338" t="s">
        <v>283</v>
      </c>
      <c r="C60" s="102">
        <v>16.284640992348606</v>
      </c>
      <c r="D60" s="101">
        <v>17.20356769621894</v>
      </c>
      <c r="E60" s="101">
        <v>25.648041967348746</v>
      </c>
      <c r="F60" s="101">
        <v>27.893255454907795</v>
      </c>
      <c r="G60" s="100">
        <v>33.137463363056078</v>
      </c>
      <c r="H60" s="99">
        <v>48.118482495578682</v>
      </c>
      <c r="I60" s="101">
        <v>54.608251245482073</v>
      </c>
      <c r="J60" s="101">
        <v>36.090122101574465</v>
      </c>
      <c r="K60" s="101">
        <v>15.255538612902923</v>
      </c>
      <c r="L60" s="98">
        <v>4.4382769068877312</v>
      </c>
      <c r="M60" s="102">
        <v>15.313502065438724</v>
      </c>
      <c r="N60" s="101">
        <v>17.491235052517187</v>
      </c>
      <c r="O60" s="101">
        <v>23.631039526947458</v>
      </c>
      <c r="P60" s="101">
        <v>25.900345486298722</v>
      </c>
      <c r="Q60" s="100">
        <v>33.587119281224098</v>
      </c>
      <c r="R60" s="99">
        <v>33.203776855698578</v>
      </c>
      <c r="S60" s="101">
        <v>14.741392846950424</v>
      </c>
      <c r="T60" s="101">
        <v>12.565674483363004</v>
      </c>
      <c r="U60" s="101">
        <v>32.55609843334836</v>
      </c>
      <c r="V60" s="98">
        <v>41.029935278084643</v>
      </c>
      <c r="W60" s="694"/>
      <c r="X60" s="694"/>
      <c r="Y60" s="694"/>
      <c r="Z60" s="694"/>
      <c r="AA60" s="694"/>
      <c r="AB60" s="694"/>
      <c r="AC60" s="694"/>
      <c r="AD60" s="694"/>
      <c r="AE60" s="694"/>
      <c r="AF60" s="694"/>
      <c r="AG60" s="694"/>
      <c r="AH60" s="694"/>
      <c r="AI60" s="694"/>
      <c r="AJ60" s="694"/>
      <c r="AK60" s="694"/>
      <c r="AL60" s="694"/>
      <c r="AM60" s="694"/>
      <c r="AN60" s="694"/>
      <c r="AO60" s="694"/>
      <c r="AP60" s="694"/>
      <c r="AQ60" s="694"/>
      <c r="AR60" s="694"/>
      <c r="AS60" s="694"/>
      <c r="AT60" s="694"/>
      <c r="AU60" s="694"/>
      <c r="AV60" s="694"/>
      <c r="AW60" s="694"/>
      <c r="AX60" s="694"/>
      <c r="AY60" s="694"/>
      <c r="AZ60" s="312"/>
      <c r="BA60" s="493"/>
      <c r="BB60" s="492"/>
      <c r="BC60" s="381"/>
      <c r="BD60" s="373"/>
      <c r="BE60" s="373"/>
      <c r="BF60" s="373"/>
      <c r="BG60" s="385"/>
      <c r="BH60" s="381"/>
      <c r="BI60" s="373"/>
      <c r="BJ60" s="373"/>
      <c r="BK60" s="373"/>
      <c r="BL60" s="385"/>
      <c r="BM60" s="381"/>
      <c r="BN60" s="373"/>
      <c r="BO60" s="373"/>
      <c r="BP60" s="373"/>
      <c r="BQ60" s="385"/>
      <c r="BR60" s="381"/>
      <c r="BS60" s="373"/>
      <c r="BT60" s="373"/>
      <c r="BU60" s="373"/>
      <c r="BV60" s="374"/>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405" customFormat="true" ht="15" customHeight="true" x14ac:dyDescent="0.2">
      <c r="A61" s="825"/>
      <c r="B61" s="338" t="s">
        <v>284</v>
      </c>
      <c r="C61" s="102">
        <v>0.56527096907171615</v>
      </c>
      <c r="D61" s="101">
        <v>0.22075778942074054</v>
      </c>
      <c r="E61" s="101">
        <v>0.10352926041141582</v>
      </c>
      <c r="F61" s="101">
        <v>0.33340828323841332</v>
      </c>
      <c r="G61" s="100">
        <v>0.28442939586416205</v>
      </c>
      <c r="H61" s="99">
        <v>0</v>
      </c>
      <c r="I61" s="101">
        <v>0</v>
      </c>
      <c r="J61" s="101">
        <v>0.68499255747083654</v>
      </c>
      <c r="K61" s="101">
        <v>0</v>
      </c>
      <c r="L61" s="98">
        <v>0</v>
      </c>
      <c r="M61" s="102">
        <v>0.6276105841825943</v>
      </c>
      <c r="N61" s="101">
        <v>0.24535122140066154</v>
      </c>
      <c r="O61" s="101">
        <v>0.11482207092213946</v>
      </c>
      <c r="P61" s="101">
        <v>0.29896109812750815</v>
      </c>
      <c r="Q61" s="100">
        <v>0.31139135098601445</v>
      </c>
      <c r="R61" s="99">
        <v>0</v>
      </c>
      <c r="S61" s="101">
        <v>0.31707395040351072</v>
      </c>
      <c r="T61" s="101">
        <v>0.77964612557652979</v>
      </c>
      <c r="U61" s="101">
        <v>0</v>
      </c>
      <c r="V61" s="98">
        <v>0</v>
      </c>
      <c r="W61" s="694"/>
      <c r="X61" s="694"/>
      <c r="Y61" s="694"/>
      <c r="Z61" s="694"/>
      <c r="AA61" s="694"/>
      <c r="AB61" s="694"/>
      <c r="AC61" s="694"/>
      <c r="AD61" s="694"/>
      <c r="AE61" s="694"/>
      <c r="AF61" s="694"/>
      <c r="AG61" s="694"/>
      <c r="AH61" s="694"/>
      <c r="AI61" s="694"/>
      <c r="AJ61" s="694"/>
      <c r="AK61" s="694"/>
      <c r="AL61" s="694"/>
      <c r="AM61" s="694"/>
      <c r="AN61" s="694"/>
      <c r="AO61" s="694"/>
      <c r="AP61" s="694"/>
      <c r="AQ61" s="694"/>
      <c r="AR61" s="694"/>
      <c r="AS61" s="694"/>
      <c r="AT61" s="694"/>
      <c r="AU61" s="694"/>
      <c r="AV61" s="694"/>
      <c r="AW61" s="694"/>
      <c r="AX61" s="694"/>
      <c r="AY61" s="694"/>
      <c r="AZ61" s="312"/>
      <c r="BA61" s="493"/>
      <c r="BB61" s="492"/>
      <c r="BC61" s="381"/>
      <c r="BD61" s="373"/>
      <c r="BE61" s="373"/>
      <c r="BF61" s="373"/>
      <c r="BG61" s="385"/>
      <c r="BH61" s="381"/>
      <c r="BI61" s="373"/>
      <c r="BJ61" s="373"/>
      <c r="BK61" s="373"/>
      <c r="BL61" s="385"/>
      <c r="BM61" s="381"/>
      <c r="BN61" s="373"/>
      <c r="BO61" s="373"/>
      <c r="BP61" s="373"/>
      <c r="BQ61" s="385"/>
      <c r="BR61" s="381"/>
      <c r="BS61" s="373"/>
      <c r="BT61" s="373"/>
      <c r="BU61" s="373"/>
      <c r="BV61" s="374"/>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405" customFormat="true" ht="15" customHeight="true" x14ac:dyDescent="0.2">
      <c r="A62" s="825"/>
      <c r="B62" s="338" t="s">
        <v>285</v>
      </c>
      <c r="C62" s="102">
        <v>3.7564416577538102</v>
      </c>
      <c r="D62" s="101">
        <v>2.8414422619260011</v>
      </c>
      <c r="E62" s="101">
        <v>2.6095702686776647</v>
      </c>
      <c r="F62" s="101">
        <v>1.8759270762956457</v>
      </c>
      <c r="G62" s="100">
        <v>0.77892639197441027</v>
      </c>
      <c r="H62" s="99">
        <v>2.68484386009166</v>
      </c>
      <c r="I62" s="101">
        <v>1.2165896455142637</v>
      </c>
      <c r="J62" s="101">
        <v>1.7344815435904826</v>
      </c>
      <c r="K62" s="101">
        <v>1.6606286321067105</v>
      </c>
      <c r="L62" s="98">
        <v>0</v>
      </c>
      <c r="M62" s="102">
        <v>3.8825484763624698</v>
      </c>
      <c r="N62" s="101">
        <v>2.631151784213023</v>
      </c>
      <c r="O62" s="101">
        <v>2.6033231956262943</v>
      </c>
      <c r="P62" s="101">
        <v>1.9579956954726905</v>
      </c>
      <c r="Q62" s="100">
        <v>1.2909754825713542</v>
      </c>
      <c r="R62" s="99">
        <v>0</v>
      </c>
      <c r="S62" s="101">
        <v>1.4421340390388913</v>
      </c>
      <c r="T62" s="101">
        <v>6.1485812835718372</v>
      </c>
      <c r="U62" s="101">
        <v>0.48213937884048197</v>
      </c>
      <c r="V62" s="98">
        <v>0.80565860421294133</v>
      </c>
      <c r="W62" s="694"/>
      <c r="X62" s="694"/>
      <c r="Y62" s="694"/>
      <c r="Z62" s="694"/>
      <c r="AA62" s="694"/>
      <c r="AB62" s="694"/>
      <c r="AC62" s="694"/>
      <c r="AD62" s="694"/>
      <c r="AE62" s="694"/>
      <c r="AF62" s="694"/>
      <c r="AG62" s="694"/>
      <c r="AH62" s="694"/>
      <c r="AI62" s="694"/>
      <c r="AJ62" s="694"/>
      <c r="AK62" s="694"/>
      <c r="AL62" s="694"/>
      <c r="AM62" s="694"/>
      <c r="AN62" s="694"/>
      <c r="AO62" s="694"/>
      <c r="AP62" s="694"/>
      <c r="AQ62" s="694"/>
      <c r="AR62" s="694"/>
      <c r="AS62" s="694"/>
      <c r="AT62" s="694"/>
      <c r="AU62" s="694"/>
      <c r="AV62" s="694"/>
      <c r="AW62" s="694"/>
      <c r="AX62" s="694"/>
      <c r="AY62" s="694"/>
      <c r="AZ62" s="312"/>
      <c r="BA62" s="493"/>
      <c r="BB62" s="492"/>
      <c r="BC62" s="381"/>
      <c r="BD62" s="373"/>
      <c r="BE62" s="373"/>
      <c r="BF62" s="373"/>
      <c r="BG62" s="385"/>
      <c r="BH62" s="381"/>
      <c r="BI62" s="373"/>
      <c r="BJ62" s="373"/>
      <c r="BK62" s="373"/>
      <c r="BL62" s="385"/>
      <c r="BM62" s="381"/>
      <c r="BN62" s="373"/>
      <c r="BO62" s="373"/>
      <c r="BP62" s="373"/>
      <c r="BQ62" s="385"/>
      <c r="BR62" s="381"/>
      <c r="BS62" s="373"/>
      <c r="BT62" s="373"/>
      <c r="BU62" s="373"/>
      <c r="BV62" s="374"/>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405" customFormat="true" ht="15" customHeight="true" x14ac:dyDescent="0.2">
      <c r="A63" s="825"/>
      <c r="B63" s="338" t="s">
        <v>286</v>
      </c>
      <c r="C63" s="102">
        <v>1.3707198212805738</v>
      </c>
      <c r="D63" s="101">
        <v>0.58159176148022262</v>
      </c>
      <c r="E63" s="101">
        <v>0.72885430269032359</v>
      </c>
      <c r="F63" s="101">
        <v>0.7530254043510739</v>
      </c>
      <c r="G63" s="100">
        <v>0.42360315571915058</v>
      </c>
      <c r="H63" s="99">
        <v>0.39625412182603431</v>
      </c>
      <c r="I63" s="101">
        <v>0</v>
      </c>
      <c r="J63" s="101">
        <v>0</v>
      </c>
      <c r="K63" s="101">
        <v>0</v>
      </c>
      <c r="L63" s="98">
        <v>0</v>
      </c>
      <c r="M63" s="102">
        <v>1.5104784050206028</v>
      </c>
      <c r="N63" s="101">
        <v>0.6463837557449672</v>
      </c>
      <c r="O63" s="101">
        <v>0.7293014363213941</v>
      </c>
      <c r="P63" s="101">
        <v>0.7037915004398817</v>
      </c>
      <c r="Q63" s="100">
        <v>0.64982735013069159</v>
      </c>
      <c r="R63" s="99">
        <v>0</v>
      </c>
      <c r="S63" s="101">
        <v>0.68749263555749007</v>
      </c>
      <c r="T63" s="101">
        <v>0.54142458419872086</v>
      </c>
      <c r="U63" s="101">
        <v>0.8897766186310222</v>
      </c>
      <c r="V63" s="98">
        <v>1.3892869629270241</v>
      </c>
      <c r="W63" s="694"/>
      <c r="X63" s="694"/>
      <c r="Y63" s="694"/>
      <c r="Z63" s="694"/>
      <c r="AA63" s="694"/>
      <c r="AB63" s="694"/>
      <c r="AC63" s="694"/>
      <c r="AD63" s="694"/>
      <c r="AE63" s="694"/>
      <c r="AF63" s="694"/>
      <c r="AG63" s="694"/>
      <c r="AH63" s="694"/>
      <c r="AI63" s="694"/>
      <c r="AJ63" s="694"/>
      <c r="AK63" s="694"/>
      <c r="AL63" s="694"/>
      <c r="AM63" s="694"/>
      <c r="AN63" s="694"/>
      <c r="AO63" s="694"/>
      <c r="AP63" s="694"/>
      <c r="AQ63" s="694"/>
      <c r="AR63" s="694"/>
      <c r="AS63" s="694"/>
      <c r="AT63" s="694"/>
      <c r="AU63" s="694"/>
      <c r="AV63" s="694"/>
      <c r="AW63" s="694"/>
      <c r="AX63" s="694"/>
      <c r="AY63" s="694"/>
      <c r="AZ63" s="312"/>
      <c r="BA63" s="493"/>
      <c r="BB63" s="492"/>
      <c r="BC63" s="381"/>
      <c r="BD63" s="373"/>
      <c r="BE63" s="373"/>
      <c r="BF63" s="373"/>
      <c r="BG63" s="385"/>
      <c r="BH63" s="381"/>
      <c r="BI63" s="373"/>
      <c r="BJ63" s="373"/>
      <c r="BK63" s="373"/>
      <c r="BL63" s="385"/>
      <c r="BM63" s="381"/>
      <c r="BN63" s="373"/>
      <c r="BO63" s="373"/>
      <c r="BP63" s="373"/>
      <c r="BQ63" s="385"/>
      <c r="BR63" s="381"/>
      <c r="BS63" s="373"/>
      <c r="BT63" s="373"/>
      <c r="BU63" s="373"/>
      <c r="BV63" s="374"/>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405" customFormat="true" ht="15" customHeight="true" x14ac:dyDescent="0.2">
      <c r="A64" s="825"/>
      <c r="B64" s="338" t="s">
        <v>287</v>
      </c>
      <c r="C64" s="102">
        <v>48.047097328084831</v>
      </c>
      <c r="D64" s="101">
        <v>52.561272427040016</v>
      </c>
      <c r="E64" s="101">
        <v>47.008151938025769</v>
      </c>
      <c r="F64" s="101">
        <v>43.469370225876219</v>
      </c>
      <c r="G64" s="100">
        <v>24.033701635801688</v>
      </c>
      <c r="H64" s="99">
        <v>17.911163406251955</v>
      </c>
      <c r="I64" s="101">
        <v>6.954464509402257</v>
      </c>
      <c r="J64" s="101">
        <v>7.2707736436381243</v>
      </c>
      <c r="K64" s="101">
        <v>2.1365242858279991</v>
      </c>
      <c r="L64" s="98">
        <v>1.0941246067332502</v>
      </c>
      <c r="M64" s="102">
        <v>48.718470699201625</v>
      </c>
      <c r="N64" s="101">
        <v>52.435058121455924</v>
      </c>
      <c r="O64" s="101">
        <v>47.925868239410995</v>
      </c>
      <c r="P64" s="101">
        <v>46.240789544857627</v>
      </c>
      <c r="Q64" s="100">
        <v>39.647639172792765</v>
      </c>
      <c r="R64" s="99">
        <v>0</v>
      </c>
      <c r="S64" s="101">
        <v>60.441553924257583</v>
      </c>
      <c r="T64" s="101">
        <v>60.744998998039492</v>
      </c>
      <c r="U64" s="101">
        <v>32.114838395597914</v>
      </c>
      <c r="V64" s="98">
        <v>20.371450989441389</v>
      </c>
      <c r="W64" s="694"/>
      <c r="X64" s="694"/>
      <c r="Y64" s="694"/>
      <c r="Z64" s="694"/>
      <c r="AA64" s="694"/>
      <c r="AB64" s="694"/>
      <c r="AC64" s="694"/>
      <c r="AD64" s="694"/>
      <c r="AE64" s="694"/>
      <c r="AF64" s="694"/>
      <c r="AG64" s="694"/>
      <c r="AH64" s="694"/>
      <c r="AI64" s="694"/>
      <c r="AJ64" s="694"/>
      <c r="AK64" s="694"/>
      <c r="AL64" s="694"/>
      <c r="AM64" s="694"/>
      <c r="AN64" s="694"/>
      <c r="AO64" s="694"/>
      <c r="AP64" s="694"/>
      <c r="AQ64" s="694"/>
      <c r="AR64" s="694"/>
      <c r="AS64" s="694"/>
      <c r="AT64" s="694"/>
      <c r="AU64" s="694"/>
      <c r="AV64" s="694"/>
      <c r="AW64" s="694"/>
      <c r="AX64" s="694"/>
      <c r="AY64" s="694"/>
      <c r="AZ64" s="312"/>
      <c r="BA64" s="493"/>
      <c r="BB64" s="492"/>
      <c r="BC64" s="381"/>
      <c r="BD64" s="373"/>
      <c r="BE64" s="373"/>
      <c r="BF64" s="373"/>
      <c r="BG64" s="385"/>
      <c r="BH64" s="381"/>
      <c r="BI64" s="373"/>
      <c r="BJ64" s="373"/>
      <c r="BK64" s="373"/>
      <c r="BL64" s="385"/>
      <c r="BM64" s="381"/>
      <c r="BN64" s="373"/>
      <c r="BO64" s="373"/>
      <c r="BP64" s="373"/>
      <c r="BQ64" s="385"/>
      <c r="BR64" s="381"/>
      <c r="BS64" s="373"/>
      <c r="BT64" s="373"/>
      <c r="BU64" s="373"/>
      <c r="BV64" s="374"/>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405" customFormat="true" ht="15" customHeight="true" x14ac:dyDescent="0.2">
      <c r="A65" s="825"/>
      <c r="B65" s="338" t="s">
        <v>288</v>
      </c>
      <c r="C65" s="102">
        <v>17.915908135600585</v>
      </c>
      <c r="D65" s="101">
        <v>17.131380530222128</v>
      </c>
      <c r="E65" s="101">
        <v>14.340150162621809</v>
      </c>
      <c r="F65" s="101">
        <v>13.072136724635437</v>
      </c>
      <c r="G65" s="100">
        <v>6.6954831238576054</v>
      </c>
      <c r="H65" s="99">
        <v>13.11765677911367</v>
      </c>
      <c r="I65" s="101">
        <v>2.965634088522672</v>
      </c>
      <c r="J65" s="101">
        <v>2.1317344055632015</v>
      </c>
      <c r="K65" s="101">
        <v>0.48304082393236664</v>
      </c>
      <c r="L65" s="98">
        <v>0</v>
      </c>
      <c r="M65" s="102">
        <v>17.563575159846099</v>
      </c>
      <c r="N65" s="101">
        <v>17.872569492236821</v>
      </c>
      <c r="O65" s="101">
        <v>14.730051734195367</v>
      </c>
      <c r="P65" s="101">
        <v>13.373433322496652</v>
      </c>
      <c r="Q65" s="100">
        <v>11.187605124409552</v>
      </c>
      <c r="R65" s="99">
        <v>0</v>
      </c>
      <c r="S65" s="101">
        <v>15.776281948405039</v>
      </c>
      <c r="T65" s="101">
        <v>11.124617415487197</v>
      </c>
      <c r="U65" s="101">
        <v>13.502789317490729</v>
      </c>
      <c r="V65" s="98">
        <v>20.997193427383106</v>
      </c>
      <c r="W65" s="694"/>
      <c r="X65" s="694"/>
      <c r="Y65" s="694"/>
      <c r="Z65" s="694"/>
      <c r="AA65" s="694"/>
      <c r="AB65" s="694"/>
      <c r="AC65" s="694"/>
      <c r="AD65" s="694"/>
      <c r="AE65" s="694"/>
      <c r="AF65" s="694"/>
      <c r="AG65" s="694"/>
      <c r="AH65" s="694"/>
      <c r="AI65" s="694"/>
      <c r="AJ65" s="694"/>
      <c r="AK65" s="694"/>
      <c r="AL65" s="694"/>
      <c r="AM65" s="694"/>
      <c r="AN65" s="694"/>
      <c r="AO65" s="694"/>
      <c r="AP65" s="694"/>
      <c r="AQ65" s="694"/>
      <c r="AR65" s="694"/>
      <c r="AS65" s="694"/>
      <c r="AT65" s="694"/>
      <c r="AU65" s="694"/>
      <c r="AV65" s="694"/>
      <c r="AW65" s="694"/>
      <c r="AX65" s="694"/>
      <c r="AY65" s="694"/>
      <c r="AZ65" s="312"/>
      <c r="BA65" s="493"/>
      <c r="BB65" s="492"/>
      <c r="BC65" s="381"/>
      <c r="BD65" s="373"/>
      <c r="BE65" s="373"/>
      <c r="BF65" s="373"/>
      <c r="BG65" s="385"/>
      <c r="BH65" s="381"/>
      <c r="BI65" s="373"/>
      <c r="BJ65" s="373"/>
      <c r="BK65" s="373"/>
      <c r="BL65" s="385"/>
      <c r="BM65" s="381"/>
      <c r="BN65" s="373"/>
      <c r="BO65" s="373"/>
      <c r="BP65" s="373"/>
      <c r="BQ65" s="385"/>
      <c r="BR65" s="381"/>
      <c r="BS65" s="373"/>
      <c r="BT65" s="373"/>
      <c r="BU65" s="373"/>
      <c r="BV65" s="374"/>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405" customFormat="true" ht="15" customHeight="true" x14ac:dyDescent="0.2">
      <c r="A66" s="825"/>
      <c r="B66" s="338" t="s">
        <v>289</v>
      </c>
      <c r="C66" s="102">
        <v>11.491755590052943</v>
      </c>
      <c r="D66" s="101">
        <v>8.784053292428089</v>
      </c>
      <c r="E66" s="101">
        <v>8.4455109118282916</v>
      </c>
      <c r="F66" s="101">
        <v>10.220137659199468</v>
      </c>
      <c r="G66" s="100">
        <v>3.3384523677634217</v>
      </c>
      <c r="H66" s="99">
        <v>2.1358484968753264</v>
      </c>
      <c r="I66" s="101">
        <v>0.33449680600178627</v>
      </c>
      <c r="J66" s="101">
        <v>0</v>
      </c>
      <c r="K66" s="101">
        <v>0</v>
      </c>
      <c r="L66" s="98">
        <v>0.25077673683615087</v>
      </c>
      <c r="M66" s="102">
        <v>11.942758116417689</v>
      </c>
      <c r="N66" s="101">
        <v>8.1506994756279827</v>
      </c>
      <c r="O66" s="101">
        <v>9.5662763114646818</v>
      </c>
      <c r="P66" s="101">
        <v>9.9777389211174832</v>
      </c>
      <c r="Q66" s="100">
        <v>7.0109540548813882</v>
      </c>
      <c r="R66" s="99">
        <v>0.45005163179036362</v>
      </c>
      <c r="S66" s="101">
        <v>4.5525190370650614</v>
      </c>
      <c r="T66" s="101">
        <v>5.9522691860081345</v>
      </c>
      <c r="U66" s="101">
        <v>15.832730304226384</v>
      </c>
      <c r="V66" s="98">
        <v>11.530150452699766</v>
      </c>
      <c r="W66" s="694"/>
      <c r="X66" s="694"/>
      <c r="Y66" s="694"/>
      <c r="Z66" s="694"/>
      <c r="AA66" s="694"/>
      <c r="AB66" s="694"/>
      <c r="AC66" s="694"/>
      <c r="AD66" s="694"/>
      <c r="AE66" s="694"/>
      <c r="AF66" s="694"/>
      <c r="AG66" s="694"/>
      <c r="AH66" s="694"/>
      <c r="AI66" s="694"/>
      <c r="AJ66" s="694"/>
      <c r="AK66" s="694"/>
      <c r="AL66" s="694"/>
      <c r="AM66" s="694"/>
      <c r="AN66" s="694"/>
      <c r="AO66" s="694"/>
      <c r="AP66" s="694"/>
      <c r="AQ66" s="694"/>
      <c r="AR66" s="694"/>
      <c r="AS66" s="694"/>
      <c r="AT66" s="694"/>
      <c r="AU66" s="694"/>
      <c r="AV66" s="694"/>
      <c r="AW66" s="694"/>
      <c r="AX66" s="694"/>
      <c r="AY66" s="694"/>
      <c r="AZ66" s="312"/>
      <c r="BA66" s="493"/>
      <c r="BB66" s="492"/>
      <c r="BC66" s="381"/>
      <c r="BD66" s="373"/>
      <c r="BE66" s="373"/>
      <c r="BF66" s="373"/>
      <c r="BG66" s="385"/>
      <c r="BH66" s="381"/>
      <c r="BI66" s="373"/>
      <c r="BJ66" s="373"/>
      <c r="BK66" s="373"/>
      <c r="BL66" s="385"/>
      <c r="BM66" s="381"/>
      <c r="BN66" s="373"/>
      <c r="BO66" s="373"/>
      <c r="BP66" s="373"/>
      <c r="BQ66" s="385"/>
      <c r="BR66" s="381"/>
      <c r="BS66" s="373"/>
      <c r="BT66" s="373"/>
      <c r="BU66" s="373"/>
      <c r="BV66" s="374"/>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405" customFormat="true" ht="15" customHeight="true" x14ac:dyDescent="0.2">
      <c r="A67" s="825"/>
      <c r="B67" s="338" t="s">
        <v>290</v>
      </c>
      <c r="C67" s="102">
        <v>0</v>
      </c>
      <c r="D67" s="101">
        <v>0</v>
      </c>
      <c r="E67" s="101">
        <v>0</v>
      </c>
      <c r="F67" s="101">
        <v>0</v>
      </c>
      <c r="G67" s="100">
        <v>7.1869184739428146E-2</v>
      </c>
      <c r="H67" s="99">
        <v>0</v>
      </c>
      <c r="I67" s="101">
        <v>0.13158460305470621</v>
      </c>
      <c r="J67" s="101">
        <v>0.19653389191161447</v>
      </c>
      <c r="K67" s="101">
        <v>0.39497338349191158</v>
      </c>
      <c r="L67" s="98">
        <v>0</v>
      </c>
      <c r="M67" s="102">
        <v>0</v>
      </c>
      <c r="N67" s="101">
        <v>0</v>
      </c>
      <c r="O67" s="101">
        <v>0</v>
      </c>
      <c r="P67" s="101">
        <v>0</v>
      </c>
      <c r="Q67" s="100">
        <v>0</v>
      </c>
      <c r="R67" s="99">
        <v>0</v>
      </c>
      <c r="S67" s="101">
        <v>0</v>
      </c>
      <c r="T67" s="101">
        <v>0</v>
      </c>
      <c r="U67" s="101">
        <v>0</v>
      </c>
      <c r="V67" s="98">
        <v>7.9915799628580031E-2</v>
      </c>
      <c r="W67" s="694"/>
      <c r="X67" s="694"/>
      <c r="Y67" s="694"/>
      <c r="Z67" s="694"/>
      <c r="AA67" s="694"/>
      <c r="AB67" s="694"/>
      <c r="AC67" s="694"/>
      <c r="AD67" s="694"/>
      <c r="AE67" s="694"/>
      <c r="AF67" s="694"/>
      <c r="AG67" s="694"/>
      <c r="AH67" s="694"/>
      <c r="AI67" s="694"/>
      <c r="AJ67" s="694"/>
      <c r="AK67" s="694"/>
      <c r="AL67" s="694"/>
      <c r="AM67" s="694"/>
      <c r="AN67" s="694"/>
      <c r="AO67" s="694"/>
      <c r="AP67" s="694"/>
      <c r="AQ67" s="694"/>
      <c r="AR67" s="694"/>
      <c r="AS67" s="694"/>
      <c r="AT67" s="694"/>
      <c r="AU67" s="694"/>
      <c r="AV67" s="694"/>
      <c r="AW67" s="694"/>
      <c r="AX67" s="694"/>
      <c r="AY67" s="694"/>
      <c r="AZ67" s="312"/>
      <c r="BA67" s="493"/>
      <c r="BB67" s="492"/>
      <c r="BC67" s="381"/>
      <c r="BD67" s="373"/>
      <c r="BE67" s="373"/>
      <c r="BF67" s="373"/>
      <c r="BG67" s="385"/>
      <c r="BH67" s="381"/>
      <c r="BI67" s="373"/>
      <c r="BJ67" s="373"/>
      <c r="BK67" s="373"/>
      <c r="BL67" s="385"/>
      <c r="BM67" s="381"/>
      <c r="BN67" s="373"/>
      <c r="BO67" s="373"/>
      <c r="BP67" s="373"/>
      <c r="BQ67" s="385"/>
      <c r="BR67" s="381"/>
      <c r="BS67" s="373"/>
      <c r="BT67" s="373"/>
      <c r="BU67" s="373"/>
      <c r="BV67" s="374"/>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405" customFormat="true" ht="15" customHeight="true" x14ac:dyDescent="0.2">
      <c r="A68" s="825"/>
      <c r="B68" s="338" t="s">
        <v>291</v>
      </c>
      <c r="C68" s="102">
        <v>3.0079305482838627E-2</v>
      </c>
      <c r="D68" s="101">
        <v>0</v>
      </c>
      <c r="E68" s="101">
        <v>1.8068955722626949E-2</v>
      </c>
      <c r="F68" s="101">
        <v>5.9628874160573705E-2</v>
      </c>
      <c r="G68" s="100">
        <v>0</v>
      </c>
      <c r="H68" s="99">
        <v>0</v>
      </c>
      <c r="I68" s="101">
        <v>0</v>
      </c>
      <c r="J68" s="101">
        <v>0</v>
      </c>
      <c r="K68" s="101">
        <v>0</v>
      </c>
      <c r="L68" s="98">
        <v>0</v>
      </c>
      <c r="M68" s="102">
        <v>3.3396532846702756E-2</v>
      </c>
      <c r="N68" s="101">
        <v>0</v>
      </c>
      <c r="O68" s="101">
        <v>0</v>
      </c>
      <c r="P68" s="101">
        <v>8.6292921075484447E-2</v>
      </c>
      <c r="Q68" s="100">
        <v>0</v>
      </c>
      <c r="R68" s="99">
        <v>0</v>
      </c>
      <c r="S68" s="101">
        <v>3.9517050402570822E-2</v>
      </c>
      <c r="T68" s="101">
        <v>0</v>
      </c>
      <c r="U68" s="101">
        <v>5.3492066799291159E-2</v>
      </c>
      <c r="V68" s="98">
        <v>0</v>
      </c>
      <c r="W68" s="694"/>
      <c r="X68" s="694"/>
      <c r="Y68" s="694"/>
      <c r="Z68" s="694"/>
      <c r="AA68" s="694"/>
      <c r="AB68" s="694"/>
      <c r="AC68" s="694"/>
      <c r="AD68" s="694"/>
      <c r="AE68" s="694"/>
      <c r="AF68" s="694"/>
      <c r="AG68" s="694"/>
      <c r="AH68" s="694"/>
      <c r="AI68" s="694"/>
      <c r="AJ68" s="694"/>
      <c r="AK68" s="694"/>
      <c r="AL68" s="694"/>
      <c r="AM68" s="694"/>
      <c r="AN68" s="694"/>
      <c r="AO68" s="694"/>
      <c r="AP68" s="694"/>
      <c r="AQ68" s="694"/>
      <c r="AR68" s="694"/>
      <c r="AS68" s="694"/>
      <c r="AT68" s="694"/>
      <c r="AU68" s="694"/>
      <c r="AV68" s="694"/>
      <c r="AW68" s="694"/>
      <c r="AX68" s="694"/>
      <c r="AY68" s="694"/>
      <c r="AZ68" s="312"/>
      <c r="BA68" s="493"/>
      <c r="BB68" s="492"/>
      <c r="BC68" s="381"/>
      <c r="BD68" s="373"/>
      <c r="BE68" s="373"/>
      <c r="BF68" s="373"/>
      <c r="BG68" s="385"/>
      <c r="BH68" s="381"/>
      <c r="BI68" s="373"/>
      <c r="BJ68" s="373"/>
      <c r="BK68" s="373"/>
      <c r="BL68" s="385"/>
      <c r="BM68" s="381"/>
      <c r="BN68" s="373"/>
      <c r="BO68" s="373"/>
      <c r="BP68" s="373"/>
      <c r="BQ68" s="385"/>
      <c r="BR68" s="381"/>
      <c r="BS68" s="373"/>
      <c r="BT68" s="373"/>
      <c r="BU68" s="373"/>
      <c r="BV68" s="374"/>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405" customFormat="true" ht="15" customHeight="true" x14ac:dyDescent="0.2">
      <c r="A69" s="825"/>
      <c r="B69" s="338" t="s">
        <v>292</v>
      </c>
      <c r="C69" s="102">
        <v>0</v>
      </c>
      <c r="D69" s="101">
        <v>0</v>
      </c>
      <c r="E69" s="101">
        <v>0</v>
      </c>
      <c r="F69" s="101">
        <v>0</v>
      </c>
      <c r="G69" s="100">
        <v>0.23050233571530518</v>
      </c>
      <c r="H69" s="99">
        <v>6.5595584380305175E-2</v>
      </c>
      <c r="I69" s="101">
        <v>0</v>
      </c>
      <c r="J69" s="101">
        <v>0.11578136763515529</v>
      </c>
      <c r="K69" s="101">
        <v>0</v>
      </c>
      <c r="L69" s="98">
        <v>2.1374448899342782</v>
      </c>
      <c r="M69" s="102">
        <v>0</v>
      </c>
      <c r="N69" s="101">
        <v>0</v>
      </c>
      <c r="O69" s="101">
        <v>0</v>
      </c>
      <c r="P69" s="101">
        <v>0</v>
      </c>
      <c r="Q69" s="100">
        <v>0</v>
      </c>
      <c r="R69" s="99">
        <v>0.66130465598539345</v>
      </c>
      <c r="S69" s="101">
        <v>0</v>
      </c>
      <c r="T69" s="101">
        <v>4.8775756792724164E-3</v>
      </c>
      <c r="U69" s="101">
        <v>5.1845478322665155E-3</v>
      </c>
      <c r="V69" s="98">
        <v>0</v>
      </c>
      <c r="W69" s="694"/>
      <c r="X69" s="694"/>
      <c r="Y69" s="694"/>
      <c r="Z69" s="694"/>
      <c r="AA69" s="694"/>
      <c r="AB69" s="694"/>
      <c r="AC69" s="694"/>
      <c r="AD69" s="694"/>
      <c r="AE69" s="694"/>
      <c r="AF69" s="694"/>
      <c r="AG69" s="694"/>
      <c r="AH69" s="694"/>
      <c r="AI69" s="694"/>
      <c r="AJ69" s="694"/>
      <c r="AK69" s="694"/>
      <c r="AL69" s="694"/>
      <c r="AM69" s="694"/>
      <c r="AN69" s="694"/>
      <c r="AO69" s="694"/>
      <c r="AP69" s="694"/>
      <c r="AQ69" s="694"/>
      <c r="AR69" s="694"/>
      <c r="AS69" s="694"/>
      <c r="AT69" s="694"/>
      <c r="AU69" s="694"/>
      <c r="AV69" s="694"/>
      <c r="AW69" s="694"/>
      <c r="AX69" s="694"/>
      <c r="AY69" s="694"/>
      <c r="AZ69" s="312"/>
      <c r="BA69" s="493"/>
      <c r="BB69" s="492"/>
      <c r="BC69" s="381"/>
      <c r="BD69" s="373"/>
      <c r="BE69" s="373"/>
      <c r="BF69" s="373"/>
      <c r="BG69" s="385"/>
      <c r="BH69" s="381"/>
      <c r="BI69" s="373"/>
      <c r="BJ69" s="373"/>
      <c r="BK69" s="373"/>
      <c r="BL69" s="385"/>
      <c r="BM69" s="381"/>
      <c r="BN69" s="373"/>
      <c r="BO69" s="373"/>
      <c r="BP69" s="373"/>
      <c r="BQ69" s="385"/>
      <c r="BR69" s="381"/>
      <c r="BS69" s="373"/>
      <c r="BT69" s="373"/>
      <c r="BU69" s="373"/>
      <c r="BV69" s="374"/>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405" customFormat="true" ht="15" customHeight="true" x14ac:dyDescent="0.2">
      <c r="A70" s="825"/>
      <c r="B70" s="338" t="s">
        <v>46</v>
      </c>
      <c r="C70" s="102">
        <v>0.5380862003240916</v>
      </c>
      <c r="D70" s="101">
        <v>0.37036678376222104</v>
      </c>
      <c r="E70" s="101">
        <v>0.57553371842898671</v>
      </c>
      <c r="F70" s="101">
        <v>0.87068319710184827</v>
      </c>
      <c r="G70" s="100">
        <v>4.5843820059901539</v>
      </c>
      <c r="H70" s="99">
        <v>10.696775868660858</v>
      </c>
      <c r="I70" s="101">
        <v>18.675224628886514</v>
      </c>
      <c r="J70" s="101">
        <v>10.215955271708085</v>
      </c>
      <c r="K70" s="101">
        <v>4.6390541932017237</v>
      </c>
      <c r="L70" s="98">
        <v>2.0199366175657416</v>
      </c>
      <c r="M70" s="102">
        <v>0.4076599606835119</v>
      </c>
      <c r="N70" s="101">
        <v>0.18794202065231613</v>
      </c>
      <c r="O70" s="101">
        <v>0.38686917669639942</v>
      </c>
      <c r="P70" s="101">
        <v>0.29855285723501573</v>
      </c>
      <c r="Q70" s="100">
        <v>1.3175200548839325</v>
      </c>
      <c r="R70" s="99">
        <v>8.891700197534643</v>
      </c>
      <c r="S70" s="101">
        <v>0.19097447695695077</v>
      </c>
      <c r="T70" s="101">
        <v>0.48224720649183844</v>
      </c>
      <c r="U70" s="101">
        <v>1.6393081157213103</v>
      </c>
      <c r="V70" s="98">
        <v>1.3980310432732612</v>
      </c>
      <c r="W70" s="694"/>
      <c r="X70" s="694"/>
      <c r="Y70" s="694"/>
      <c r="Z70" s="694"/>
      <c r="AA70" s="694"/>
      <c r="AB70" s="694"/>
      <c r="AC70" s="694"/>
      <c r="AD70" s="694"/>
      <c r="AE70" s="694"/>
      <c r="AF70" s="694"/>
      <c r="AG70" s="694"/>
      <c r="AH70" s="694"/>
      <c r="AI70" s="694"/>
      <c r="AJ70" s="694"/>
      <c r="AK70" s="694"/>
      <c r="AL70" s="694"/>
      <c r="AM70" s="694"/>
      <c r="AN70" s="694"/>
      <c r="AO70" s="694"/>
      <c r="AP70" s="694"/>
      <c r="AQ70" s="694"/>
      <c r="AR70" s="694"/>
      <c r="AS70" s="694"/>
      <c r="AT70" s="694"/>
      <c r="AU70" s="694"/>
      <c r="AV70" s="694"/>
      <c r="AW70" s="694"/>
      <c r="AX70" s="694"/>
      <c r="AY70" s="694"/>
      <c r="AZ70" s="312"/>
      <c r="BA70" s="493"/>
      <c r="BB70" s="492"/>
      <c r="BC70" s="381"/>
      <c r="BD70" s="373"/>
      <c r="BE70" s="373"/>
      <c r="BF70" s="373"/>
      <c r="BG70" s="385"/>
      <c r="BH70" s="381"/>
      <c r="BI70" s="373"/>
      <c r="BJ70" s="373"/>
      <c r="BK70" s="373"/>
      <c r="BL70" s="385"/>
      <c r="BM70" s="381"/>
      <c r="BN70" s="373"/>
      <c r="BO70" s="373"/>
      <c r="BP70" s="373"/>
      <c r="BQ70" s="385"/>
      <c r="BR70" s="381"/>
      <c r="BS70" s="373"/>
      <c r="BT70" s="373"/>
      <c r="BU70" s="373"/>
      <c r="BV70" s="374"/>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405" customFormat="true" ht="15" customHeight="true" x14ac:dyDescent="0.2">
      <c r="A71" s="121"/>
      <c r="B71" s="114"/>
      <c r="C71" s="102"/>
      <c r="D71" s="101"/>
      <c r="E71" s="101"/>
      <c r="F71" s="101"/>
      <c r="G71" s="100"/>
      <c r="H71" s="99"/>
      <c r="I71" s="101"/>
      <c r="J71" s="101"/>
      <c r="K71" s="101"/>
      <c r="L71" s="98"/>
      <c r="M71" s="102"/>
      <c r="N71" s="101"/>
      <c r="O71" s="101"/>
      <c r="P71" s="101"/>
      <c r="Q71" s="100"/>
      <c r="R71" s="99"/>
      <c r="S71" s="101"/>
      <c r="T71" s="101"/>
      <c r="U71" s="101"/>
      <c r="V71" s="98"/>
      <c r="W71" s="376"/>
      <c r="X71" s="694"/>
      <c r="Y71" s="694"/>
      <c r="Z71" s="694"/>
      <c r="AA71" s="694"/>
      <c r="AB71" s="694"/>
      <c r="AC71" s="694"/>
      <c r="AD71" s="694"/>
      <c r="AE71" s="694"/>
      <c r="AF71" s="694"/>
      <c r="AG71" s="694"/>
      <c r="AH71" s="694"/>
      <c r="AI71" s="694"/>
      <c r="AJ71" s="694"/>
      <c r="AK71" s="694"/>
      <c r="AL71" s="694"/>
      <c r="AM71" s="694"/>
      <c r="AN71" s="694"/>
      <c r="AO71" s="694"/>
      <c r="AP71" s="694"/>
      <c r="AQ71" s="694"/>
      <c r="AR71" s="694"/>
      <c r="AS71" s="694"/>
      <c r="AT71" s="694"/>
      <c r="AU71" s="694"/>
      <c r="AV71" s="694"/>
      <c r="AW71" s="694"/>
      <c r="AX71" s="694"/>
      <c r="AY71" s="694"/>
      <c r="AZ71" s="312"/>
      <c r="BA71" s="493"/>
      <c r="BB71" s="492"/>
      <c r="BC71" s="381"/>
      <c r="BD71" s="373"/>
      <c r="BE71" s="373"/>
      <c r="BF71" s="373"/>
      <c r="BG71" s="385"/>
      <c r="BH71" s="381"/>
      <c r="BI71" s="373"/>
      <c r="BJ71" s="373"/>
      <c r="BK71" s="373"/>
      <c r="BL71" s="385"/>
      <c r="BM71" s="381"/>
      <c r="BN71" s="373"/>
      <c r="BO71" s="373"/>
      <c r="BP71" s="373"/>
      <c r="BQ71" s="385"/>
      <c r="BR71" s="381"/>
      <c r="BS71" s="373"/>
      <c r="BT71" s="373"/>
      <c r="BU71" s="373"/>
      <c r="BV71" s="374"/>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405" customFormat="true" ht="15" customHeight="true" x14ac:dyDescent="0.2">
      <c r="A72" s="121"/>
      <c r="B72" s="114"/>
      <c r="C72" s="102"/>
      <c r="D72" s="101"/>
      <c r="E72" s="101"/>
      <c r="F72" s="101"/>
      <c r="G72" s="100"/>
      <c r="H72" s="99"/>
      <c r="I72" s="101"/>
      <c r="J72" s="101"/>
      <c r="K72" s="101"/>
      <c r="L72" s="98"/>
      <c r="M72" s="102"/>
      <c r="N72" s="101"/>
      <c r="O72" s="101"/>
      <c r="P72" s="101"/>
      <c r="Q72" s="100"/>
      <c r="R72" s="99"/>
      <c r="S72" s="101"/>
      <c r="T72" s="101"/>
      <c r="U72" s="101"/>
      <c r="V72" s="98"/>
      <c r="W72" s="376"/>
      <c r="X72" s="694"/>
      <c r="Y72" s="694"/>
      <c r="Z72" s="694"/>
      <c r="AA72" s="694"/>
      <c r="AB72" s="694"/>
      <c r="AC72" s="694"/>
      <c r="AD72" s="694"/>
      <c r="AE72" s="694"/>
      <c r="AF72" s="694"/>
      <c r="AG72" s="694"/>
      <c r="AH72" s="694"/>
      <c r="AI72" s="694"/>
      <c r="AJ72" s="694"/>
      <c r="AK72" s="694"/>
      <c r="AL72" s="694"/>
      <c r="AM72" s="694"/>
      <c r="AN72" s="694"/>
      <c r="AO72" s="694"/>
      <c r="AP72" s="694"/>
      <c r="AQ72" s="694"/>
      <c r="AR72" s="694"/>
      <c r="AS72" s="694"/>
      <c r="AT72" s="694"/>
      <c r="AU72" s="694"/>
      <c r="AV72" s="694"/>
      <c r="AW72" s="694"/>
      <c r="AX72" s="694"/>
      <c r="AY72" s="694"/>
      <c r="AZ72" s="312"/>
      <c r="BA72" s="493"/>
      <c r="BB72" s="492"/>
      <c r="BC72" s="381"/>
      <c r="BD72" s="373"/>
      <c r="BE72" s="373"/>
      <c r="BF72" s="373"/>
      <c r="BG72" s="385"/>
      <c r="BH72" s="381"/>
      <c r="BI72" s="373"/>
      <c r="BJ72" s="373"/>
      <c r="BK72" s="373"/>
      <c r="BL72" s="385"/>
      <c r="BM72" s="381"/>
      <c r="BN72" s="373"/>
      <c r="BO72" s="373"/>
      <c r="BP72" s="373"/>
      <c r="BQ72" s="385"/>
      <c r="BR72" s="381"/>
      <c r="BS72" s="373"/>
      <c r="BT72" s="373"/>
      <c r="BU72" s="373"/>
      <c r="BV72" s="374"/>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405" customFormat="true" ht="15" customHeight="true" x14ac:dyDescent="0.2">
      <c r="A73" s="121"/>
      <c r="B73" s="114"/>
      <c r="C73" s="102"/>
      <c r="D73" s="101"/>
      <c r="E73" s="101"/>
      <c r="F73" s="101"/>
      <c r="G73" s="100"/>
      <c r="H73" s="99"/>
      <c r="I73" s="101"/>
      <c r="J73" s="101"/>
      <c r="K73" s="101"/>
      <c r="L73" s="98"/>
      <c r="M73" s="102"/>
      <c r="N73" s="101"/>
      <c r="O73" s="101"/>
      <c r="P73" s="101"/>
      <c r="Q73" s="100"/>
      <c r="R73" s="99"/>
      <c r="S73" s="101"/>
      <c r="T73" s="101"/>
      <c r="U73" s="101"/>
      <c r="V73" s="98"/>
      <c r="W73" s="376"/>
      <c r="X73" s="694"/>
      <c r="Y73" s="694"/>
      <c r="Z73" s="694"/>
      <c r="AA73" s="694"/>
      <c r="AB73" s="694"/>
      <c r="AC73" s="694"/>
      <c r="AD73" s="694"/>
      <c r="AE73" s="694"/>
      <c r="AF73" s="694"/>
      <c r="AG73" s="694"/>
      <c r="AH73" s="694"/>
      <c r="AI73" s="694"/>
      <c r="AJ73" s="694"/>
      <c r="AK73" s="694"/>
      <c r="AL73" s="694"/>
      <c r="AM73" s="694"/>
      <c r="AN73" s="694"/>
      <c r="AO73" s="694"/>
      <c r="AP73" s="694"/>
      <c r="AQ73" s="694"/>
      <c r="AR73" s="694"/>
      <c r="AS73" s="694"/>
      <c r="AT73" s="694"/>
      <c r="AU73" s="694"/>
      <c r="AV73" s="694"/>
      <c r="AW73" s="694"/>
      <c r="AX73" s="694"/>
      <c r="AY73" s="694"/>
      <c r="AZ73" s="312"/>
      <c r="BA73" s="493"/>
      <c r="BB73" s="492"/>
      <c r="BC73" s="381"/>
      <c r="BD73" s="373"/>
      <c r="BE73" s="373"/>
      <c r="BF73" s="373"/>
      <c r="BG73" s="385"/>
      <c r="BH73" s="381"/>
      <c r="BI73" s="373"/>
      <c r="BJ73" s="373"/>
      <c r="BK73" s="373"/>
      <c r="BL73" s="385"/>
      <c r="BM73" s="381"/>
      <c r="BN73" s="373"/>
      <c r="BO73" s="373"/>
      <c r="BP73" s="373"/>
      <c r="BQ73" s="385"/>
      <c r="BR73" s="381"/>
      <c r="BS73" s="373"/>
      <c r="BT73" s="373"/>
      <c r="BU73" s="373"/>
      <c r="BV73" s="374"/>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405" customFormat="true" ht="15" customHeight="true" x14ac:dyDescent="0.2">
      <c r="A74" s="121"/>
      <c r="B74" s="114"/>
      <c r="C74" s="102"/>
      <c r="D74" s="101"/>
      <c r="E74" s="101"/>
      <c r="F74" s="101"/>
      <c r="G74" s="100"/>
      <c r="H74" s="99"/>
      <c r="I74" s="101"/>
      <c r="J74" s="101"/>
      <c r="K74" s="101"/>
      <c r="L74" s="98"/>
      <c r="M74" s="102"/>
      <c r="N74" s="101"/>
      <c r="O74" s="101"/>
      <c r="P74" s="101"/>
      <c r="Q74" s="100"/>
      <c r="R74" s="99"/>
      <c r="S74" s="101"/>
      <c r="T74" s="101"/>
      <c r="U74" s="101"/>
      <c r="V74" s="98"/>
      <c r="W74" s="376"/>
      <c r="X74" s="694"/>
      <c r="Y74" s="694"/>
      <c r="Z74" s="694"/>
      <c r="AA74" s="694"/>
      <c r="AB74" s="694"/>
      <c r="AC74" s="694"/>
      <c r="AD74" s="694"/>
      <c r="AE74" s="694"/>
      <c r="AF74" s="694"/>
      <c r="AG74" s="694"/>
      <c r="AH74" s="694"/>
      <c r="AI74" s="694"/>
      <c r="AJ74" s="694"/>
      <c r="AK74" s="694"/>
      <c r="AL74" s="694"/>
      <c r="AM74" s="694"/>
      <c r="AN74" s="694"/>
      <c r="AO74" s="694"/>
      <c r="AP74" s="694"/>
      <c r="AQ74" s="694"/>
      <c r="AR74" s="694"/>
      <c r="AS74" s="694"/>
      <c r="AT74" s="694"/>
      <c r="AU74" s="694"/>
      <c r="AV74" s="694"/>
      <c r="AW74" s="694"/>
      <c r="AX74" s="694"/>
      <c r="AY74" s="694"/>
      <c r="AZ74" s="312"/>
      <c r="BA74" s="493"/>
      <c r="BB74" s="492"/>
      <c r="BC74" s="381"/>
      <c r="BD74" s="373"/>
      <c r="BE74" s="373"/>
      <c r="BF74" s="373"/>
      <c r="BG74" s="385"/>
      <c r="BH74" s="381"/>
      <c r="BI74" s="373"/>
      <c r="BJ74" s="373"/>
      <c r="BK74" s="373"/>
      <c r="BL74" s="385"/>
      <c r="BM74" s="381"/>
      <c r="BN74" s="373"/>
      <c r="BO74" s="373"/>
      <c r="BP74" s="373"/>
      <c r="BQ74" s="385"/>
      <c r="BR74" s="381"/>
      <c r="BS74" s="373"/>
      <c r="BT74" s="373"/>
      <c r="BU74" s="373"/>
      <c r="BV74" s="374"/>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405" customFormat="true" ht="15" customHeight="true" x14ac:dyDescent="0.2">
      <c r="A75" s="121"/>
      <c r="B75" s="114"/>
      <c r="C75" s="102"/>
      <c r="D75" s="101"/>
      <c r="E75" s="101"/>
      <c r="F75" s="101"/>
      <c r="G75" s="100"/>
      <c r="H75" s="99"/>
      <c r="I75" s="101"/>
      <c r="J75" s="101"/>
      <c r="K75" s="101"/>
      <c r="L75" s="98"/>
      <c r="M75" s="102"/>
      <c r="N75" s="101"/>
      <c r="O75" s="101"/>
      <c r="P75" s="101"/>
      <c r="Q75" s="100"/>
      <c r="R75" s="99"/>
      <c r="S75" s="101"/>
      <c r="T75" s="101"/>
      <c r="U75" s="101"/>
      <c r="V75" s="98"/>
      <c r="W75" s="376"/>
      <c r="X75" s="694"/>
      <c r="Y75" s="694"/>
      <c r="Z75" s="694"/>
      <c r="AA75" s="694"/>
      <c r="AB75" s="694"/>
      <c r="AC75" s="694"/>
      <c r="AD75" s="694"/>
      <c r="AE75" s="694"/>
      <c r="AF75" s="694"/>
      <c r="AG75" s="694"/>
      <c r="AH75" s="694"/>
      <c r="AI75" s="694"/>
      <c r="AJ75" s="694"/>
      <c r="AK75" s="694"/>
      <c r="AL75" s="694"/>
      <c r="AM75" s="694"/>
      <c r="AN75" s="694"/>
      <c r="AO75" s="694"/>
      <c r="AP75" s="694"/>
      <c r="AQ75" s="694"/>
      <c r="AR75" s="694"/>
      <c r="AS75" s="694"/>
      <c r="AT75" s="694"/>
      <c r="AU75" s="694"/>
      <c r="AV75" s="694"/>
      <c r="AW75" s="694"/>
      <c r="AX75" s="694"/>
      <c r="AY75" s="694"/>
      <c r="AZ75" s="312"/>
      <c r="BA75" s="493"/>
      <c r="BB75" s="492"/>
      <c r="BC75" s="381"/>
      <c r="BD75" s="373"/>
      <c r="BE75" s="373"/>
      <c r="BF75" s="373"/>
      <c r="BG75" s="385"/>
      <c r="BH75" s="381"/>
      <c r="BI75" s="373"/>
      <c r="BJ75" s="373"/>
      <c r="BK75" s="373"/>
      <c r="BL75" s="385"/>
      <c r="BM75" s="381"/>
      <c r="BN75" s="373"/>
      <c r="BO75" s="373"/>
      <c r="BP75" s="373"/>
      <c r="BQ75" s="385"/>
      <c r="BR75" s="381"/>
      <c r="BS75" s="373"/>
      <c r="BT75" s="373"/>
      <c r="BU75" s="373"/>
      <c r="BV75" s="374"/>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405" customFormat="true" ht="15" customHeight="true" x14ac:dyDescent="0.2">
      <c r="A76" s="121"/>
      <c r="B76" s="114"/>
      <c r="C76" s="102"/>
      <c r="D76" s="101"/>
      <c r="E76" s="101"/>
      <c r="F76" s="101"/>
      <c r="G76" s="100"/>
      <c r="H76" s="99"/>
      <c r="I76" s="101"/>
      <c r="J76" s="101"/>
      <c r="K76" s="101"/>
      <c r="L76" s="98"/>
      <c r="M76" s="102"/>
      <c r="N76" s="101"/>
      <c r="O76" s="101"/>
      <c r="P76" s="101"/>
      <c r="Q76" s="100"/>
      <c r="R76" s="99"/>
      <c r="S76" s="101"/>
      <c r="T76" s="101"/>
      <c r="U76" s="101"/>
      <c r="V76" s="98"/>
      <c r="W76" s="376"/>
      <c r="X76" s="694"/>
      <c r="Y76" s="694"/>
      <c r="Z76" s="694"/>
      <c r="AA76" s="694"/>
      <c r="AB76" s="694"/>
      <c r="AC76" s="694"/>
      <c r="AD76" s="694"/>
      <c r="AE76" s="694"/>
      <c r="AF76" s="694"/>
      <c r="AG76" s="694"/>
      <c r="AH76" s="694"/>
      <c r="AI76" s="694"/>
      <c r="AJ76" s="694"/>
      <c r="AK76" s="694"/>
      <c r="AL76" s="694"/>
      <c r="AM76" s="694"/>
      <c r="AN76" s="694"/>
      <c r="AO76" s="694"/>
      <c r="AP76" s="694"/>
      <c r="AQ76" s="694"/>
      <c r="AR76" s="694"/>
      <c r="AS76" s="694"/>
      <c r="AT76" s="694"/>
      <c r="AU76" s="694"/>
      <c r="AV76" s="694"/>
      <c r="AW76" s="694"/>
      <c r="AX76" s="694"/>
      <c r="AY76" s="694"/>
      <c r="AZ76" s="312"/>
      <c r="BA76" s="493"/>
      <c r="BB76" s="492"/>
      <c r="BC76" s="381"/>
      <c r="BD76" s="373"/>
      <c r="BE76" s="373"/>
      <c r="BF76" s="373"/>
      <c r="BG76" s="385"/>
      <c r="BH76" s="381"/>
      <c r="BI76" s="373"/>
      <c r="BJ76" s="373"/>
      <c r="BK76" s="373"/>
      <c r="BL76" s="385"/>
      <c r="BM76" s="381"/>
      <c r="BN76" s="373"/>
      <c r="BO76" s="373"/>
      <c r="BP76" s="373"/>
      <c r="BQ76" s="385"/>
      <c r="BR76" s="381"/>
      <c r="BS76" s="373"/>
      <c r="BT76" s="373"/>
      <c r="BU76" s="373"/>
      <c r="BV76" s="374"/>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405" customFormat="true" ht="15" customHeight="true" x14ac:dyDescent="0.2">
      <c r="A77" s="121"/>
      <c r="B77" s="114"/>
      <c r="C77" s="102"/>
      <c r="D77" s="101"/>
      <c r="E77" s="101"/>
      <c r="F77" s="101"/>
      <c r="G77" s="100"/>
      <c r="H77" s="99"/>
      <c r="I77" s="101"/>
      <c r="J77" s="101"/>
      <c r="K77" s="101"/>
      <c r="L77" s="98"/>
      <c r="M77" s="102"/>
      <c r="N77" s="101"/>
      <c r="O77" s="101"/>
      <c r="P77" s="101"/>
      <c r="Q77" s="100"/>
      <c r="R77" s="99"/>
      <c r="S77" s="101"/>
      <c r="T77" s="101"/>
      <c r="U77" s="101"/>
      <c r="V77" s="98"/>
      <c r="W77" s="376"/>
      <c r="X77" s="694"/>
      <c r="Y77" s="694"/>
      <c r="Z77" s="694"/>
      <c r="AA77" s="694"/>
      <c r="AB77" s="694"/>
      <c r="AC77" s="694"/>
      <c r="AD77" s="694"/>
      <c r="AE77" s="694"/>
      <c r="AF77" s="694"/>
      <c r="AG77" s="694"/>
      <c r="AH77" s="694"/>
      <c r="AI77" s="694"/>
      <c r="AJ77" s="694"/>
      <c r="AK77" s="694"/>
      <c r="AL77" s="694"/>
      <c r="AM77" s="694"/>
      <c r="AN77" s="694"/>
      <c r="AO77" s="694"/>
      <c r="AP77" s="694"/>
      <c r="AQ77" s="694"/>
      <c r="AR77" s="694"/>
      <c r="AS77" s="694"/>
      <c r="AT77" s="694"/>
      <c r="AU77" s="694"/>
      <c r="AV77" s="694"/>
      <c r="AW77" s="694"/>
      <c r="AX77" s="694"/>
      <c r="AY77" s="694"/>
      <c r="AZ77" s="312"/>
      <c r="BA77" s="493"/>
      <c r="BB77" s="492"/>
      <c r="BC77" s="381"/>
      <c r="BD77" s="373"/>
      <c r="BE77" s="373"/>
      <c r="BF77" s="373"/>
      <c r="BG77" s="385"/>
      <c r="BH77" s="381"/>
      <c r="BI77" s="373"/>
      <c r="BJ77" s="373"/>
      <c r="BK77" s="373"/>
      <c r="BL77" s="385"/>
      <c r="BM77" s="381"/>
      <c r="BN77" s="373"/>
      <c r="BO77" s="373"/>
      <c r="BP77" s="373"/>
      <c r="BQ77" s="385"/>
      <c r="BR77" s="381"/>
      <c r="BS77" s="373"/>
      <c r="BT77" s="373"/>
      <c r="BU77" s="373"/>
      <c r="BV77" s="374"/>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405" customFormat="true" ht="15" customHeight="true" x14ac:dyDescent="0.2">
      <c r="A78" s="121"/>
      <c r="B78" s="114"/>
      <c r="C78" s="102"/>
      <c r="D78" s="101"/>
      <c r="E78" s="101"/>
      <c r="F78" s="101"/>
      <c r="G78" s="100"/>
      <c r="H78" s="99"/>
      <c r="I78" s="101"/>
      <c r="J78" s="101"/>
      <c r="K78" s="101"/>
      <c r="L78" s="98"/>
      <c r="M78" s="102"/>
      <c r="N78" s="101"/>
      <c r="O78" s="101"/>
      <c r="P78" s="101"/>
      <c r="Q78" s="100"/>
      <c r="R78" s="99"/>
      <c r="S78" s="101"/>
      <c r="T78" s="101"/>
      <c r="U78" s="101"/>
      <c r="V78" s="98"/>
      <c r="W78" s="376"/>
      <c r="X78" s="694"/>
      <c r="Y78" s="694"/>
      <c r="Z78" s="694"/>
      <c r="AA78" s="694"/>
      <c r="AB78" s="694"/>
      <c r="AC78" s="694"/>
      <c r="AD78" s="694"/>
      <c r="AE78" s="694"/>
      <c r="AF78" s="694"/>
      <c r="AG78" s="694"/>
      <c r="AH78" s="694"/>
      <c r="AI78" s="694"/>
      <c r="AJ78" s="694"/>
      <c r="AK78" s="694"/>
      <c r="AL78" s="694"/>
      <c r="AM78" s="694"/>
      <c r="AN78" s="694"/>
      <c r="AO78" s="694"/>
      <c r="AP78" s="694"/>
      <c r="AQ78" s="694"/>
      <c r="AR78" s="694"/>
      <c r="AS78" s="694"/>
      <c r="AT78" s="694"/>
      <c r="AU78" s="694"/>
      <c r="AV78" s="694"/>
      <c r="AW78" s="694"/>
      <c r="AX78" s="694"/>
      <c r="AY78" s="694"/>
      <c r="AZ78" s="312"/>
      <c r="BA78" s="493"/>
      <c r="BB78" s="492"/>
      <c r="BC78" s="381"/>
      <c r="BD78" s="373"/>
      <c r="BE78" s="373"/>
      <c r="BF78" s="373"/>
      <c r="BG78" s="385"/>
      <c r="BH78" s="381"/>
      <c r="BI78" s="373"/>
      <c r="BJ78" s="373"/>
      <c r="BK78" s="373"/>
      <c r="BL78" s="385"/>
      <c r="BM78" s="381"/>
      <c r="BN78" s="373"/>
      <c r="BO78" s="373"/>
      <c r="BP78" s="373"/>
      <c r="BQ78" s="385"/>
      <c r="BR78" s="381"/>
      <c r="BS78" s="373"/>
      <c r="BT78" s="373"/>
      <c r="BU78" s="373"/>
      <c r="BV78" s="374"/>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405" customFormat="true" ht="15" customHeight="true" x14ac:dyDescent="0.2">
      <c r="A79" s="121"/>
      <c r="B79" s="114"/>
      <c r="C79" s="102"/>
      <c r="D79" s="101"/>
      <c r="E79" s="101"/>
      <c r="F79" s="101"/>
      <c r="G79" s="100"/>
      <c r="H79" s="99"/>
      <c r="I79" s="101"/>
      <c r="J79" s="101"/>
      <c r="K79" s="101"/>
      <c r="L79" s="98"/>
      <c r="M79" s="102"/>
      <c r="N79" s="101"/>
      <c r="O79" s="101"/>
      <c r="P79" s="101"/>
      <c r="Q79" s="100"/>
      <c r="R79" s="99"/>
      <c r="S79" s="101"/>
      <c r="T79" s="101"/>
      <c r="U79" s="101"/>
      <c r="V79" s="98"/>
      <c r="W79" s="376"/>
      <c r="X79" s="694"/>
      <c r="Y79" s="694"/>
      <c r="Z79" s="694"/>
      <c r="AA79" s="694"/>
      <c r="AB79" s="694"/>
      <c r="AC79" s="694"/>
      <c r="AD79" s="694"/>
      <c r="AE79" s="694"/>
      <c r="AF79" s="694"/>
      <c r="AG79" s="694"/>
      <c r="AH79" s="694"/>
      <c r="AI79" s="694"/>
      <c r="AJ79" s="694"/>
      <c r="AK79" s="694"/>
      <c r="AL79" s="694"/>
      <c r="AM79" s="694"/>
      <c r="AN79" s="694"/>
      <c r="AO79" s="694"/>
      <c r="AP79" s="694"/>
      <c r="AQ79" s="694"/>
      <c r="AR79" s="694"/>
      <c r="AS79" s="694"/>
      <c r="AT79" s="694"/>
      <c r="AU79" s="694"/>
      <c r="AV79" s="694"/>
      <c r="AW79" s="694"/>
      <c r="AX79" s="694"/>
      <c r="AY79" s="694"/>
      <c r="AZ79" s="312"/>
      <c r="BA79" s="493"/>
      <c r="BB79" s="492"/>
      <c r="BC79" s="381"/>
      <c r="BD79" s="373"/>
      <c r="BE79" s="373"/>
      <c r="BF79" s="373"/>
      <c r="BG79" s="385"/>
      <c r="BH79" s="381"/>
      <c r="BI79" s="373"/>
      <c r="BJ79" s="373"/>
      <c r="BK79" s="373"/>
      <c r="BL79" s="385"/>
      <c r="BM79" s="381"/>
      <c r="BN79" s="373"/>
      <c r="BO79" s="373"/>
      <c r="BP79" s="373"/>
      <c r="BQ79" s="385"/>
      <c r="BR79" s="381"/>
      <c r="BS79" s="373"/>
      <c r="BT79" s="373"/>
      <c r="BU79" s="373"/>
      <c r="BV79" s="374"/>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405" customFormat="true" ht="15" customHeight="true" x14ac:dyDescent="0.2">
      <c r="A80" s="121"/>
      <c r="B80" s="114"/>
      <c r="C80" s="102"/>
      <c r="D80" s="101"/>
      <c r="E80" s="101"/>
      <c r="F80" s="101"/>
      <c r="G80" s="100"/>
      <c r="H80" s="99"/>
      <c r="I80" s="101"/>
      <c r="J80" s="101"/>
      <c r="K80" s="101"/>
      <c r="L80" s="98"/>
      <c r="M80" s="102"/>
      <c r="N80" s="101"/>
      <c r="O80" s="101"/>
      <c r="P80" s="101"/>
      <c r="Q80" s="100"/>
      <c r="R80" s="99"/>
      <c r="S80" s="101"/>
      <c r="T80" s="101"/>
      <c r="U80" s="101"/>
      <c r="V80" s="98"/>
      <c r="W80" s="376"/>
      <c r="X80" s="694"/>
      <c r="Y80" s="694"/>
      <c r="Z80" s="694"/>
      <c r="AA80" s="694"/>
      <c r="AB80" s="694"/>
      <c r="AC80" s="694"/>
      <c r="AD80" s="694"/>
      <c r="AE80" s="694"/>
      <c r="AF80" s="694"/>
      <c r="AG80" s="694"/>
      <c r="AH80" s="694"/>
      <c r="AI80" s="694"/>
      <c r="AJ80" s="694"/>
      <c r="AK80" s="694"/>
      <c r="AL80" s="694"/>
      <c r="AM80" s="694"/>
      <c r="AN80" s="694"/>
      <c r="AO80" s="694"/>
      <c r="AP80" s="694"/>
      <c r="AQ80" s="694"/>
      <c r="AR80" s="694"/>
      <c r="AS80" s="694"/>
      <c r="AT80" s="694"/>
      <c r="AU80" s="694"/>
      <c r="AV80" s="694"/>
      <c r="AW80" s="694"/>
      <c r="AX80" s="694"/>
      <c r="AY80" s="694"/>
      <c r="AZ80" s="312"/>
      <c r="BA80" s="493"/>
      <c r="BB80" s="492"/>
      <c r="BC80" s="381"/>
      <c r="BD80" s="373"/>
      <c r="BE80" s="373"/>
      <c r="BF80" s="373"/>
      <c r="BG80" s="385"/>
      <c r="BH80" s="381"/>
      <c r="BI80" s="373"/>
      <c r="BJ80" s="373"/>
      <c r="BK80" s="373"/>
      <c r="BL80" s="385"/>
      <c r="BM80" s="381"/>
      <c r="BN80" s="373"/>
      <c r="BO80" s="373"/>
      <c r="BP80" s="373"/>
      <c r="BQ80" s="385"/>
      <c r="BR80" s="381"/>
      <c r="BS80" s="373"/>
      <c r="BT80" s="373"/>
      <c r="BU80" s="373"/>
      <c r="BV80" s="374"/>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405" customFormat="true" ht="15" customHeight="true" x14ac:dyDescent="0.2">
      <c r="A81" s="121"/>
      <c r="B81" s="114"/>
      <c r="C81" s="102"/>
      <c r="D81" s="101"/>
      <c r="E81" s="101"/>
      <c r="F81" s="101"/>
      <c r="G81" s="100"/>
      <c r="H81" s="99"/>
      <c r="I81" s="101"/>
      <c r="J81" s="101"/>
      <c r="K81" s="101"/>
      <c r="L81" s="98"/>
      <c r="M81" s="102"/>
      <c r="N81" s="101"/>
      <c r="O81" s="101"/>
      <c r="P81" s="101"/>
      <c r="Q81" s="100"/>
      <c r="R81" s="99"/>
      <c r="S81" s="101"/>
      <c r="T81" s="101"/>
      <c r="U81" s="101"/>
      <c r="V81" s="98"/>
      <c r="W81" s="376"/>
      <c r="X81" s="694"/>
      <c r="Y81" s="694"/>
      <c r="Z81" s="694"/>
      <c r="AA81" s="694"/>
      <c r="AB81" s="694"/>
      <c r="AC81" s="694"/>
      <c r="AD81" s="694"/>
      <c r="AE81" s="694"/>
      <c r="AF81" s="694"/>
      <c r="AG81" s="694"/>
      <c r="AH81" s="694"/>
      <c r="AI81" s="694"/>
      <c r="AJ81" s="694"/>
      <c r="AK81" s="694"/>
      <c r="AL81" s="694"/>
      <c r="AM81" s="694"/>
      <c r="AN81" s="694"/>
      <c r="AO81" s="694"/>
      <c r="AP81" s="694"/>
      <c r="AQ81" s="694"/>
      <c r="AR81" s="694"/>
      <c r="AS81" s="694"/>
      <c r="AT81" s="694"/>
      <c r="AU81" s="694"/>
      <c r="AV81" s="694"/>
      <c r="AW81" s="694"/>
      <c r="AX81" s="694"/>
      <c r="AY81" s="694"/>
      <c r="AZ81" s="312"/>
      <c r="BA81" s="493"/>
      <c r="BB81" s="492"/>
      <c r="BC81" s="381"/>
      <c r="BD81" s="373"/>
      <c r="BE81" s="373"/>
      <c r="BF81" s="373"/>
      <c r="BG81" s="385"/>
      <c r="BH81" s="381"/>
      <c r="BI81" s="373"/>
      <c r="BJ81" s="373"/>
      <c r="BK81" s="373"/>
      <c r="BL81" s="385"/>
      <c r="BM81" s="381"/>
      <c r="BN81" s="373"/>
      <c r="BO81" s="373"/>
      <c r="BP81" s="373"/>
      <c r="BQ81" s="385"/>
      <c r="BR81" s="381"/>
      <c r="BS81" s="373"/>
      <c r="BT81" s="373"/>
      <c r="BU81" s="373"/>
      <c r="BV81" s="374"/>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405" customFormat="true" ht="15" customHeight="true" x14ac:dyDescent="0.2">
      <c r="A82" s="121"/>
      <c r="B82" s="114"/>
      <c r="C82" s="102"/>
      <c r="D82" s="101"/>
      <c r="E82" s="101"/>
      <c r="F82" s="101"/>
      <c r="G82" s="100"/>
      <c r="H82" s="99"/>
      <c r="I82" s="101"/>
      <c r="J82" s="101"/>
      <c r="K82" s="101"/>
      <c r="L82" s="98"/>
      <c r="M82" s="102"/>
      <c r="N82" s="101"/>
      <c r="O82" s="101"/>
      <c r="P82" s="101"/>
      <c r="Q82" s="100"/>
      <c r="R82" s="99"/>
      <c r="S82" s="101"/>
      <c r="T82" s="101"/>
      <c r="U82" s="101"/>
      <c r="V82" s="98"/>
      <c r="W82" s="694"/>
      <c r="X82" s="694"/>
      <c r="Y82" s="694"/>
      <c r="Z82" s="694"/>
      <c r="AA82" s="694"/>
      <c r="AB82" s="694"/>
      <c r="AC82" s="694"/>
      <c r="AD82" s="694"/>
      <c r="AE82" s="694"/>
      <c r="AF82" s="694"/>
      <c r="AG82" s="694"/>
      <c r="AH82" s="694"/>
      <c r="AI82" s="694"/>
      <c r="AJ82" s="694"/>
      <c r="AK82" s="694"/>
      <c r="AL82" s="694"/>
      <c r="AM82" s="694"/>
      <c r="AN82" s="694"/>
      <c r="AO82" s="694"/>
      <c r="AP82" s="694"/>
      <c r="AQ82" s="694"/>
      <c r="AR82" s="694"/>
      <c r="AS82" s="694"/>
      <c r="AT82" s="694"/>
      <c r="AU82" s="694"/>
      <c r="AV82" s="694"/>
      <c r="AW82" s="694"/>
      <c r="AX82" s="694"/>
      <c r="AY82" s="694"/>
      <c r="AZ82" s="312"/>
      <c r="BA82" s="493"/>
      <c r="BB82" s="492"/>
      <c r="BC82" s="381"/>
      <c r="BD82" s="373"/>
      <c r="BE82" s="373"/>
      <c r="BF82" s="373"/>
      <c r="BG82" s="385"/>
      <c r="BH82" s="381"/>
      <c r="BI82" s="373"/>
      <c r="BJ82" s="373"/>
      <c r="BK82" s="373"/>
      <c r="BL82" s="385"/>
      <c r="BM82" s="381"/>
      <c r="BN82" s="373"/>
      <c r="BO82" s="373"/>
      <c r="BP82" s="373"/>
      <c r="BQ82" s="385"/>
      <c r="BR82" s="381"/>
      <c r="BS82" s="373"/>
      <c r="BT82" s="373"/>
      <c r="BU82" s="373"/>
      <c r="BV82" s="374"/>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405" customFormat="true" ht="15" customHeight="true" x14ac:dyDescent="0.2">
      <c r="A83" s="121"/>
      <c r="B83" s="114"/>
      <c r="C83" s="102"/>
      <c r="D83" s="101"/>
      <c r="E83" s="101"/>
      <c r="F83" s="101"/>
      <c r="G83" s="100"/>
      <c r="H83" s="99"/>
      <c r="I83" s="101"/>
      <c r="J83" s="101"/>
      <c r="K83" s="101"/>
      <c r="L83" s="98"/>
      <c r="M83" s="102"/>
      <c r="N83" s="101"/>
      <c r="O83" s="101"/>
      <c r="P83" s="101"/>
      <c r="Q83" s="100"/>
      <c r="R83" s="99"/>
      <c r="S83" s="101"/>
      <c r="T83" s="101"/>
      <c r="U83" s="101"/>
      <c r="V83" s="98"/>
      <c r="W83" s="694"/>
      <c r="X83" s="694"/>
      <c r="Y83" s="694"/>
      <c r="Z83" s="694"/>
      <c r="AA83" s="694"/>
      <c r="AB83" s="694"/>
      <c r="AC83" s="694"/>
      <c r="AD83" s="694"/>
      <c r="AE83" s="694"/>
      <c r="AF83" s="694"/>
      <c r="AG83" s="694"/>
      <c r="AH83" s="694"/>
      <c r="AI83" s="694"/>
      <c r="AJ83" s="694"/>
      <c r="AK83" s="694"/>
      <c r="AL83" s="694"/>
      <c r="AM83" s="694"/>
      <c r="AN83" s="694"/>
      <c r="AO83" s="694"/>
      <c r="AP83" s="694"/>
      <c r="AQ83" s="694"/>
      <c r="AR83" s="694"/>
      <c r="AS83" s="694"/>
      <c r="AT83" s="694"/>
      <c r="AU83" s="694"/>
      <c r="AV83" s="694"/>
      <c r="AW83" s="694"/>
      <c r="AX83" s="694"/>
      <c r="AY83" s="694"/>
      <c r="AZ83" s="312"/>
      <c r="BA83" s="493"/>
      <c r="BB83" s="492"/>
      <c r="BC83" s="381"/>
      <c r="BD83" s="373"/>
      <c r="BE83" s="373"/>
      <c r="BF83" s="373"/>
      <c r="BG83" s="385"/>
      <c r="BH83" s="381"/>
      <c r="BI83" s="373"/>
      <c r="BJ83" s="373"/>
      <c r="BK83" s="373"/>
      <c r="BL83" s="385"/>
      <c r="BM83" s="381"/>
      <c r="BN83" s="373"/>
      <c r="BO83" s="373"/>
      <c r="BP83" s="373"/>
      <c r="BQ83" s="385"/>
      <c r="BR83" s="381"/>
      <c r="BS83" s="373"/>
      <c r="BT83" s="373"/>
      <c r="BU83" s="373"/>
      <c r="BV83" s="374"/>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405" customFormat="true" ht="15" customHeight="true" x14ac:dyDescent="0.2">
      <c r="A84" s="121"/>
      <c r="B84" s="114"/>
      <c r="C84" s="102"/>
      <c r="D84" s="101"/>
      <c r="E84" s="101"/>
      <c r="F84" s="101"/>
      <c r="G84" s="100"/>
      <c r="H84" s="99"/>
      <c r="I84" s="101"/>
      <c r="J84" s="101"/>
      <c r="K84" s="101"/>
      <c r="L84" s="98"/>
      <c r="M84" s="102"/>
      <c r="N84" s="101"/>
      <c r="O84" s="101"/>
      <c r="P84" s="101"/>
      <c r="Q84" s="100"/>
      <c r="R84" s="99"/>
      <c r="S84" s="101"/>
      <c r="T84" s="101"/>
      <c r="U84" s="101"/>
      <c r="V84" s="98"/>
      <c r="W84" s="694"/>
      <c r="X84" s="694"/>
      <c r="Y84" s="694"/>
      <c r="Z84" s="694"/>
      <c r="AA84" s="694"/>
      <c r="AB84" s="694"/>
      <c r="AC84" s="694"/>
      <c r="AD84" s="694"/>
      <c r="AE84" s="694"/>
      <c r="AF84" s="694"/>
      <c r="AG84" s="694"/>
      <c r="AH84" s="694"/>
      <c r="AI84" s="694"/>
      <c r="AJ84" s="694"/>
      <c r="AK84" s="694"/>
      <c r="AL84" s="694"/>
      <c r="AM84" s="694"/>
      <c r="AN84" s="694"/>
      <c r="AO84" s="694"/>
      <c r="AP84" s="694"/>
      <c r="AQ84" s="694"/>
      <c r="AR84" s="694"/>
      <c r="AS84" s="694"/>
      <c r="AT84" s="694"/>
      <c r="AU84" s="694"/>
      <c r="AV84" s="694"/>
      <c r="AW84" s="694"/>
      <c r="AX84" s="694"/>
      <c r="AY84" s="694"/>
      <c r="AZ84" s="312"/>
      <c r="BA84" s="493"/>
      <c r="BB84" s="492"/>
      <c r="BC84" s="381"/>
      <c r="BD84" s="373"/>
      <c r="BE84" s="373"/>
      <c r="BF84" s="373"/>
      <c r="BG84" s="385"/>
      <c r="BH84" s="381"/>
      <c r="BI84" s="373"/>
      <c r="BJ84" s="373"/>
      <c r="BK84" s="373"/>
      <c r="BL84" s="385"/>
      <c r="BM84" s="381"/>
      <c r="BN84" s="373"/>
      <c r="BO84" s="373"/>
      <c r="BP84" s="373"/>
      <c r="BQ84" s="385"/>
      <c r="BR84" s="381"/>
      <c r="BS84" s="373"/>
      <c r="BT84" s="373"/>
      <c r="BU84" s="373"/>
      <c r="BV84" s="374"/>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405" customFormat="true" ht="15" customHeight="true" x14ac:dyDescent="0.2">
      <c r="A85" s="121"/>
      <c r="B85" s="114"/>
      <c r="C85" s="102"/>
      <c r="D85" s="101"/>
      <c r="E85" s="101"/>
      <c r="F85" s="101"/>
      <c r="G85" s="100"/>
      <c r="H85" s="99"/>
      <c r="I85" s="101"/>
      <c r="J85" s="101"/>
      <c r="K85" s="101"/>
      <c r="L85" s="98"/>
      <c r="M85" s="102"/>
      <c r="N85" s="101"/>
      <c r="O85" s="101"/>
      <c r="P85" s="101"/>
      <c r="Q85" s="100"/>
      <c r="R85" s="99"/>
      <c r="S85" s="101"/>
      <c r="T85" s="101"/>
      <c r="U85" s="101"/>
      <c r="V85" s="98"/>
      <c r="W85" s="694"/>
      <c r="X85" s="694"/>
      <c r="Y85" s="694"/>
      <c r="Z85" s="694"/>
      <c r="AA85" s="694"/>
      <c r="AB85" s="694"/>
      <c r="AC85" s="694"/>
      <c r="AD85" s="694"/>
      <c r="AE85" s="694"/>
      <c r="AF85" s="694"/>
      <c r="AG85" s="694"/>
      <c r="AH85" s="694"/>
      <c r="AI85" s="694"/>
      <c r="AJ85" s="694"/>
      <c r="AK85" s="694"/>
      <c r="AL85" s="694"/>
      <c r="AM85" s="694"/>
      <c r="AN85" s="694"/>
      <c r="AO85" s="694"/>
      <c r="AP85" s="694"/>
      <c r="AQ85" s="694"/>
      <c r="AR85" s="694"/>
      <c r="AS85" s="694"/>
      <c r="AT85" s="694"/>
      <c r="AU85" s="694"/>
      <c r="AV85" s="694"/>
      <c r="AW85" s="694"/>
      <c r="AX85" s="694"/>
      <c r="AY85" s="694"/>
      <c r="AZ85" s="312"/>
      <c r="BA85" s="493"/>
      <c r="BB85" s="492"/>
      <c r="BC85" s="381"/>
      <c r="BD85" s="373"/>
      <c r="BE85" s="373"/>
      <c r="BF85" s="373"/>
      <c r="BG85" s="385"/>
      <c r="BH85" s="381"/>
      <c r="BI85" s="373"/>
      <c r="BJ85" s="373"/>
      <c r="BK85" s="373"/>
      <c r="BL85" s="385"/>
      <c r="BM85" s="381"/>
      <c r="BN85" s="373"/>
      <c r="BO85" s="373"/>
      <c r="BP85" s="373"/>
      <c r="BQ85" s="385"/>
      <c r="BR85" s="381"/>
      <c r="BS85" s="373"/>
      <c r="BT85" s="373"/>
      <c r="BU85" s="373"/>
      <c r="BV85" s="374"/>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05" customFormat="true" ht="15" customHeight="true" x14ac:dyDescent="0.2">
      <c r="A86" s="121"/>
      <c r="B86" s="114"/>
      <c r="C86" s="90"/>
      <c r="D86" s="89"/>
      <c r="E86" s="89"/>
      <c r="F86" s="89"/>
      <c r="G86" s="88"/>
      <c r="H86" s="87"/>
      <c r="I86" s="89"/>
      <c r="J86" s="89"/>
      <c r="K86" s="89"/>
      <c r="L86" s="86"/>
      <c r="M86" s="90"/>
      <c r="N86" s="89"/>
      <c r="O86" s="89"/>
      <c r="P86" s="89"/>
      <c r="Q86" s="88"/>
      <c r="R86" s="87"/>
      <c r="S86" s="89"/>
      <c r="T86" s="89"/>
      <c r="U86" s="89"/>
      <c r="V86" s="86"/>
      <c r="W86" s="694"/>
      <c r="X86" s="694"/>
      <c r="Y86" s="694"/>
      <c r="Z86" s="694"/>
      <c r="AA86" s="694"/>
      <c r="AB86" s="694"/>
      <c r="AC86" s="694"/>
      <c r="AD86" s="694"/>
      <c r="AE86" s="694"/>
      <c r="AF86" s="694"/>
      <c r="AG86" s="694"/>
      <c r="AH86" s="694"/>
      <c r="AI86" s="694"/>
      <c r="AJ86" s="694"/>
      <c r="AK86" s="694"/>
      <c r="AL86" s="694"/>
      <c r="AM86" s="694"/>
      <c r="AN86" s="694"/>
      <c r="AO86" s="694"/>
      <c r="AP86" s="694"/>
      <c r="AQ86" s="694"/>
      <c r="AR86" s="694"/>
      <c r="AS86" s="694"/>
      <c r="AT86" s="694"/>
      <c r="AU86" s="694"/>
      <c r="AV86" s="694"/>
      <c r="AW86" s="694"/>
      <c r="AX86" s="694"/>
      <c r="AY86" s="694"/>
      <c r="AZ86" s="312"/>
      <c r="BA86" s="493"/>
      <c r="BB86" s="492"/>
      <c r="BC86" s="381"/>
      <c r="BD86" s="373"/>
      <c r="BE86" s="373"/>
      <c r="BF86" s="373"/>
      <c r="BG86" s="385"/>
      <c r="BH86" s="381"/>
      <c r="BI86" s="373"/>
      <c r="BJ86" s="373"/>
      <c r="BK86" s="373"/>
      <c r="BL86" s="385"/>
      <c r="BM86" s="381"/>
      <c r="BN86" s="373"/>
      <c r="BO86" s="373"/>
      <c r="BP86" s="373"/>
      <c r="BQ86" s="385"/>
      <c r="BR86" s="381"/>
      <c r="BS86" s="373"/>
      <c r="BT86" s="373"/>
      <c r="BU86" s="373"/>
      <c r="BV86" s="374"/>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05" customFormat="true" ht="15" customHeight="true" x14ac:dyDescent="0.2">
      <c r="A87" s="121"/>
      <c r="B87" s="114"/>
      <c r="C87" s="90"/>
      <c r="D87" s="89"/>
      <c r="E87" s="89"/>
      <c r="F87" s="89"/>
      <c r="G87" s="88"/>
      <c r="H87" s="87"/>
      <c r="I87" s="89"/>
      <c r="J87" s="89"/>
      <c r="K87" s="89"/>
      <c r="L87" s="86"/>
      <c r="M87" s="90"/>
      <c r="N87" s="89"/>
      <c r="O87" s="89"/>
      <c r="P87" s="89"/>
      <c r="Q87" s="88"/>
      <c r="R87" s="87"/>
      <c r="S87" s="89"/>
      <c r="T87" s="89"/>
      <c r="U87" s="89"/>
      <c r="V87" s="86"/>
      <c r="W87" s="694"/>
      <c r="X87" s="694"/>
      <c r="Y87" s="694"/>
      <c r="Z87" s="694"/>
      <c r="AA87" s="694"/>
      <c r="AB87" s="694"/>
      <c r="AC87" s="694"/>
      <c r="AD87" s="694"/>
      <c r="AE87" s="694"/>
      <c r="AF87" s="694"/>
      <c r="AG87" s="694"/>
      <c r="AH87" s="694"/>
      <c r="AI87" s="694"/>
      <c r="AJ87" s="694"/>
      <c r="AK87" s="694"/>
      <c r="AL87" s="694"/>
      <c r="AM87" s="694"/>
      <c r="AN87" s="694"/>
      <c r="AO87" s="694"/>
      <c r="AP87" s="694"/>
      <c r="AQ87" s="694"/>
      <c r="AR87" s="694"/>
      <c r="AS87" s="694"/>
      <c r="AT87" s="694"/>
      <c r="AU87" s="694"/>
      <c r="AV87" s="694"/>
      <c r="AW87" s="694"/>
      <c r="AX87" s="694"/>
      <c r="AY87" s="694"/>
      <c r="AZ87" s="312"/>
      <c r="BA87" s="493"/>
      <c r="BB87" s="492"/>
      <c r="BC87" s="381"/>
      <c r="BD87" s="373"/>
      <c r="BE87" s="373"/>
      <c r="BF87" s="373"/>
      <c r="BG87" s="385"/>
      <c r="BH87" s="381"/>
      <c r="BI87" s="373"/>
      <c r="BJ87" s="373"/>
      <c r="BK87" s="373"/>
      <c r="BL87" s="385"/>
      <c r="BM87" s="381"/>
      <c r="BN87" s="373"/>
      <c r="BO87" s="373"/>
      <c r="BP87" s="373"/>
      <c r="BQ87" s="385"/>
      <c r="BR87" s="381"/>
      <c r="BS87" s="373"/>
      <c r="BT87" s="373"/>
      <c r="BU87" s="373"/>
      <c r="BV87" s="374"/>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05" customFormat="true" ht="15" customHeight="true" x14ac:dyDescent="0.2">
      <c r="A88" s="121"/>
      <c r="B88" s="114"/>
      <c r="C88" s="90"/>
      <c r="D88" s="89"/>
      <c r="E88" s="89"/>
      <c r="F88" s="89"/>
      <c r="G88" s="88"/>
      <c r="H88" s="87"/>
      <c r="I88" s="89"/>
      <c r="J88" s="89"/>
      <c r="K88" s="89"/>
      <c r="L88" s="86"/>
      <c r="M88" s="90"/>
      <c r="N88" s="89"/>
      <c r="O88" s="89"/>
      <c r="P88" s="89"/>
      <c r="Q88" s="88"/>
      <c r="R88" s="87"/>
      <c r="S88" s="89"/>
      <c r="T88" s="89"/>
      <c r="U88" s="89"/>
      <c r="V88" s="86"/>
      <c r="W88" s="694"/>
      <c r="X88" s="694"/>
      <c r="Y88" s="694"/>
      <c r="Z88" s="694"/>
      <c r="AA88" s="694"/>
      <c r="AB88" s="694"/>
      <c r="AC88" s="694"/>
      <c r="AD88" s="694"/>
      <c r="AE88" s="694"/>
      <c r="AF88" s="694"/>
      <c r="AG88" s="694"/>
      <c r="AH88" s="694"/>
      <c r="AI88" s="694"/>
      <c r="AJ88" s="694"/>
      <c r="AK88" s="694"/>
      <c r="AL88" s="694"/>
      <c r="AM88" s="694"/>
      <c r="AN88" s="694"/>
      <c r="AO88" s="694"/>
      <c r="AP88" s="694"/>
      <c r="AQ88" s="694"/>
      <c r="AR88" s="694"/>
      <c r="AS88" s="694"/>
      <c r="AT88" s="694"/>
      <c r="AU88" s="694"/>
      <c r="AV88" s="694"/>
      <c r="AW88" s="694"/>
      <c r="AX88" s="694"/>
      <c r="AY88" s="694"/>
      <c r="AZ88" s="312"/>
      <c r="BA88" s="493"/>
      <c r="BB88" s="492"/>
      <c r="BC88" s="381"/>
      <c r="BD88" s="373"/>
      <c r="BE88" s="373"/>
      <c r="BF88" s="373"/>
      <c r="BG88" s="385"/>
      <c r="BH88" s="381"/>
      <c r="BI88" s="373"/>
      <c r="BJ88" s="373"/>
      <c r="BK88" s="373"/>
      <c r="BL88" s="385"/>
      <c r="BM88" s="381"/>
      <c r="BN88" s="373"/>
      <c r="BO88" s="373"/>
      <c r="BP88" s="373"/>
      <c r="BQ88" s="385"/>
      <c r="BR88" s="381"/>
      <c r="BS88" s="373"/>
      <c r="BT88" s="373"/>
      <c r="BU88" s="373"/>
      <c r="BV88" s="374"/>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05" customFormat="true" ht="15" customHeight="true" x14ac:dyDescent="0.2">
      <c r="A89" s="121"/>
      <c r="B89" s="114"/>
      <c r="C89" s="90"/>
      <c r="D89" s="89"/>
      <c r="E89" s="89"/>
      <c r="F89" s="89"/>
      <c r="G89" s="88"/>
      <c r="H89" s="87"/>
      <c r="I89" s="89"/>
      <c r="J89" s="89"/>
      <c r="K89" s="89"/>
      <c r="L89" s="86"/>
      <c r="M89" s="90"/>
      <c r="N89" s="89"/>
      <c r="O89" s="89"/>
      <c r="P89" s="89"/>
      <c r="Q89" s="88"/>
      <c r="R89" s="87"/>
      <c r="S89" s="89"/>
      <c r="T89" s="89"/>
      <c r="U89" s="89"/>
      <c r="V89" s="86"/>
      <c r="W89" s="694"/>
      <c r="X89" s="694"/>
      <c r="Y89" s="694"/>
      <c r="Z89" s="694"/>
      <c r="AA89" s="694"/>
      <c r="AB89" s="694"/>
      <c r="AC89" s="694"/>
      <c r="AD89" s="694"/>
      <c r="AE89" s="694"/>
      <c r="AF89" s="694"/>
      <c r="AG89" s="694"/>
      <c r="AH89" s="694"/>
      <c r="AI89" s="694"/>
      <c r="AJ89" s="694"/>
      <c r="AK89" s="694"/>
      <c r="AL89" s="694"/>
      <c r="AM89" s="694"/>
      <c r="AN89" s="694"/>
      <c r="AO89" s="694"/>
      <c r="AP89" s="694"/>
      <c r="AQ89" s="694"/>
      <c r="AR89" s="694"/>
      <c r="AS89" s="694"/>
      <c r="AT89" s="694"/>
      <c r="AU89" s="694"/>
      <c r="AV89" s="694"/>
      <c r="AW89" s="694"/>
      <c r="AX89" s="694"/>
      <c r="AY89" s="694"/>
      <c r="AZ89" s="312"/>
      <c r="BA89" s="493"/>
      <c r="BB89" s="492"/>
      <c r="BC89" s="381"/>
      <c r="BD89" s="373"/>
      <c r="BE89" s="373"/>
      <c r="BF89" s="373"/>
      <c r="BG89" s="385"/>
      <c r="BH89" s="381"/>
      <c r="BI89" s="373"/>
      <c r="BJ89" s="373"/>
      <c r="BK89" s="373"/>
      <c r="BL89" s="385"/>
      <c r="BM89" s="381"/>
      <c r="BN89" s="373"/>
      <c r="BO89" s="373"/>
      <c r="BP89" s="373"/>
      <c r="BQ89" s="385"/>
      <c r="BR89" s="381"/>
      <c r="BS89" s="373"/>
      <c r="BT89" s="373"/>
      <c r="BU89" s="373"/>
      <c r="BV89" s="374"/>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05" customFormat="true" ht="15" customHeight="true" x14ac:dyDescent="0.2">
      <c r="A90" s="121"/>
      <c r="B90" s="114"/>
      <c r="C90" s="90"/>
      <c r="D90" s="89"/>
      <c r="E90" s="89"/>
      <c r="F90" s="89"/>
      <c r="G90" s="88"/>
      <c r="H90" s="87"/>
      <c r="I90" s="89"/>
      <c r="J90" s="89"/>
      <c r="K90" s="89"/>
      <c r="L90" s="86"/>
      <c r="M90" s="90"/>
      <c r="N90" s="89"/>
      <c r="O90" s="89"/>
      <c r="P90" s="89"/>
      <c r="Q90" s="88"/>
      <c r="R90" s="87"/>
      <c r="S90" s="89"/>
      <c r="T90" s="89"/>
      <c r="U90" s="89"/>
      <c r="V90" s="86"/>
      <c r="W90" s="694"/>
      <c r="X90" s="694"/>
      <c r="Y90" s="694"/>
      <c r="Z90" s="694"/>
      <c r="AA90" s="694"/>
      <c r="AB90" s="694"/>
      <c r="AC90" s="694"/>
      <c r="AD90" s="694"/>
      <c r="AE90" s="694"/>
      <c r="AF90" s="694"/>
      <c r="AG90" s="694"/>
      <c r="AH90" s="694"/>
      <c r="AI90" s="694"/>
      <c r="AJ90" s="694"/>
      <c r="AK90" s="694"/>
      <c r="AL90" s="694"/>
      <c r="AM90" s="694"/>
      <c r="AN90" s="694"/>
      <c r="AO90" s="694"/>
      <c r="AP90" s="694"/>
      <c r="AQ90" s="694"/>
      <c r="AR90" s="694"/>
      <c r="AS90" s="694"/>
      <c r="AT90" s="694"/>
      <c r="AU90" s="694"/>
      <c r="AV90" s="694"/>
      <c r="AW90" s="694"/>
      <c r="AX90" s="694"/>
      <c r="AY90" s="694"/>
      <c r="AZ90" s="312"/>
      <c r="BA90" s="493"/>
      <c r="BB90" s="492"/>
      <c r="BC90" s="381"/>
      <c r="BD90" s="373"/>
      <c r="BE90" s="373"/>
      <c r="BF90" s="373"/>
      <c r="BG90" s="385"/>
      <c r="BH90" s="381"/>
      <c r="BI90" s="373"/>
      <c r="BJ90" s="373"/>
      <c r="BK90" s="373"/>
      <c r="BL90" s="385"/>
      <c r="BM90" s="381"/>
      <c r="BN90" s="373"/>
      <c r="BO90" s="373"/>
      <c r="BP90" s="373"/>
      <c r="BQ90" s="385"/>
      <c r="BR90" s="381"/>
      <c r="BS90" s="373"/>
      <c r="BT90" s="373"/>
      <c r="BU90" s="373"/>
      <c r="BV90" s="374"/>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05" customFormat="true" ht="15" customHeight="true" x14ac:dyDescent="0.2">
      <c r="A91" s="142"/>
      <c r="B91" s="113"/>
      <c r="C91" s="85"/>
      <c r="D91" s="92"/>
      <c r="E91" s="92"/>
      <c r="F91" s="92"/>
      <c r="G91" s="91"/>
      <c r="H91" s="84"/>
      <c r="I91" s="92"/>
      <c r="J91" s="92"/>
      <c r="K91" s="92"/>
      <c r="L91" s="83"/>
      <c r="M91" s="85"/>
      <c r="N91" s="92"/>
      <c r="O91" s="92"/>
      <c r="P91" s="92"/>
      <c r="Q91" s="91"/>
      <c r="R91" s="84"/>
      <c r="S91" s="92"/>
      <c r="T91" s="92"/>
      <c r="U91" s="92"/>
      <c r="V91" s="83"/>
      <c r="W91" s="694"/>
      <c r="X91" s="694"/>
      <c r="Y91" s="694"/>
      <c r="Z91" s="694"/>
      <c r="AA91" s="694"/>
      <c r="AB91" s="694"/>
      <c r="AC91" s="694"/>
      <c r="AD91" s="694"/>
      <c r="AE91" s="694"/>
      <c r="AF91" s="694"/>
      <c r="AG91" s="694"/>
      <c r="AH91" s="694"/>
      <c r="AI91" s="694"/>
      <c r="AJ91" s="694"/>
      <c r="AK91" s="694"/>
      <c r="AL91" s="694"/>
      <c r="AM91" s="694"/>
      <c r="AN91" s="694"/>
      <c r="AO91" s="694"/>
      <c r="AP91" s="694"/>
      <c r="AQ91" s="694"/>
      <c r="AR91" s="694"/>
      <c r="AS91" s="694"/>
      <c r="AT91" s="694"/>
      <c r="AU91" s="694"/>
      <c r="AV91" s="694"/>
      <c r="AW91" s="694"/>
      <c r="AX91" s="694"/>
      <c r="AY91" s="694"/>
      <c r="AZ91" s="312"/>
      <c r="BA91" s="493"/>
      <c r="BB91" s="492"/>
      <c r="BC91" s="381"/>
      <c r="BD91" s="373"/>
      <c r="BE91" s="373"/>
      <c r="BF91" s="373"/>
      <c r="BG91" s="385"/>
      <c r="BH91" s="381"/>
      <c r="BI91" s="373"/>
      <c r="BJ91" s="373"/>
      <c r="BK91" s="373"/>
      <c r="BL91" s="385"/>
      <c r="BM91" s="381"/>
      <c r="BN91" s="373"/>
      <c r="BO91" s="373"/>
      <c r="BP91" s="373"/>
      <c r="BQ91" s="385"/>
      <c r="BR91" s="381"/>
      <c r="BS91" s="373"/>
      <c r="BT91" s="373"/>
      <c r="BU91" s="373"/>
      <c r="BV91" s="374"/>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05" customFormat="true" ht="15" customHeight="true" x14ac:dyDescent="0.2">
      <c r="A92" s="142"/>
      <c r="B92" s="113"/>
      <c r="C92" s="85"/>
      <c r="D92" s="92"/>
      <c r="E92" s="92"/>
      <c r="F92" s="92"/>
      <c r="G92" s="91"/>
      <c r="H92" s="84"/>
      <c r="I92" s="92"/>
      <c r="J92" s="92"/>
      <c r="K92" s="92"/>
      <c r="L92" s="83"/>
      <c r="M92" s="85"/>
      <c r="N92" s="92"/>
      <c r="O92" s="92"/>
      <c r="P92" s="92"/>
      <c r="Q92" s="91"/>
      <c r="R92" s="84"/>
      <c r="S92" s="92"/>
      <c r="T92" s="92"/>
      <c r="U92" s="92"/>
      <c r="V92" s="83"/>
      <c r="W92" s="694"/>
      <c r="X92" s="694"/>
      <c r="Y92" s="694"/>
      <c r="Z92" s="694"/>
      <c r="AA92" s="694"/>
      <c r="AB92" s="694"/>
      <c r="AC92" s="694"/>
      <c r="AD92" s="694"/>
      <c r="AE92" s="694"/>
      <c r="AF92" s="694"/>
      <c r="AG92" s="694"/>
      <c r="AH92" s="694"/>
      <c r="AI92" s="694"/>
      <c r="AJ92" s="694"/>
      <c r="AK92" s="694"/>
      <c r="AL92" s="694"/>
      <c r="AM92" s="694"/>
      <c r="AN92" s="694"/>
      <c r="AO92" s="694"/>
      <c r="AP92" s="694"/>
      <c r="AQ92" s="694"/>
      <c r="AR92" s="694"/>
      <c r="AS92" s="694"/>
      <c r="AT92" s="694"/>
      <c r="AU92" s="694"/>
      <c r="AV92" s="694"/>
      <c r="AW92" s="694"/>
      <c r="AX92" s="694"/>
      <c r="AY92" s="694"/>
      <c r="AZ92" s="312"/>
      <c r="BA92" s="493"/>
      <c r="BB92" s="492"/>
      <c r="BC92" s="381"/>
      <c r="BD92" s="373"/>
      <c r="BE92" s="373"/>
      <c r="BF92" s="373"/>
      <c r="BG92" s="385"/>
      <c r="BH92" s="381"/>
      <c r="BI92" s="373"/>
      <c r="BJ92" s="373"/>
      <c r="BK92" s="373"/>
      <c r="BL92" s="385"/>
      <c r="BM92" s="381"/>
      <c r="BN92" s="373"/>
      <c r="BO92" s="373"/>
      <c r="BP92" s="373"/>
      <c r="BQ92" s="385"/>
      <c r="BR92" s="381"/>
      <c r="BS92" s="373"/>
      <c r="BT92" s="373"/>
      <c r="BU92" s="373"/>
      <c r="BV92" s="374"/>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05" customFormat="true" ht="15" customHeight="true" x14ac:dyDescent="0.2">
      <c r="A93" s="120"/>
      <c r="B93" s="112"/>
      <c r="C93" s="136"/>
      <c r="D93" s="135"/>
      <c r="E93" s="135"/>
      <c r="F93" s="135"/>
      <c r="G93" s="124"/>
      <c r="H93" s="126"/>
      <c r="I93" s="135"/>
      <c r="J93" s="135"/>
      <c r="K93" s="135"/>
      <c r="L93" s="130"/>
      <c r="M93" s="136"/>
      <c r="N93" s="135"/>
      <c r="O93" s="135"/>
      <c r="P93" s="135"/>
      <c r="Q93" s="124"/>
      <c r="R93" s="126"/>
      <c r="S93" s="135"/>
      <c r="T93" s="135"/>
      <c r="U93" s="135"/>
      <c r="V93" s="130"/>
      <c r="W93" s="694"/>
      <c r="X93" s="694"/>
      <c r="Y93" s="694"/>
      <c r="Z93" s="694"/>
      <c r="AA93" s="694"/>
      <c r="AB93" s="694"/>
      <c r="AC93" s="694"/>
      <c r="AD93" s="694"/>
      <c r="AE93" s="694"/>
      <c r="AF93" s="694"/>
      <c r="AG93" s="694"/>
      <c r="AH93" s="694"/>
      <c r="AI93" s="694"/>
      <c r="AJ93" s="694"/>
      <c r="AK93" s="694"/>
      <c r="AL93" s="694"/>
      <c r="AM93" s="694"/>
      <c r="AN93" s="694"/>
      <c r="AO93" s="694"/>
      <c r="AP93" s="694"/>
      <c r="AQ93" s="694"/>
      <c r="AR93" s="694"/>
      <c r="AS93" s="694"/>
      <c r="AT93" s="694"/>
      <c r="AU93" s="694"/>
      <c r="AV93" s="694"/>
      <c r="AW93" s="694"/>
      <c r="AX93" s="694"/>
      <c r="AY93" s="694"/>
      <c r="AZ93" s="312"/>
      <c r="BA93" s="493"/>
      <c r="BB93" s="492"/>
      <c r="BC93" s="381"/>
      <c r="BD93" s="373"/>
      <c r="BE93" s="373"/>
      <c r="BF93" s="373"/>
      <c r="BG93" s="385"/>
      <c r="BH93" s="381"/>
      <c r="BI93" s="373"/>
      <c r="BJ93" s="373"/>
      <c r="BK93" s="373"/>
      <c r="BL93" s="385"/>
      <c r="BM93" s="381"/>
      <c r="BN93" s="373"/>
      <c r="BO93" s="373"/>
      <c r="BP93" s="373"/>
      <c r="BQ93" s="385"/>
      <c r="BR93" s="381"/>
      <c r="BS93" s="373"/>
      <c r="BT93" s="373"/>
      <c r="BU93" s="373"/>
      <c r="BV93" s="374"/>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05" customFormat="true" ht="15" customHeight="true" x14ac:dyDescent="0.2">
      <c r="A94" s="57"/>
      <c r="B94" s="112"/>
      <c r="C94" s="136"/>
      <c r="D94" s="134"/>
      <c r="E94" s="134"/>
      <c r="F94" s="134"/>
      <c r="G94" s="123"/>
      <c r="H94" s="126"/>
      <c r="I94" s="134"/>
      <c r="J94" s="134"/>
      <c r="K94" s="134"/>
      <c r="L94" s="129"/>
      <c r="M94" s="136"/>
      <c r="N94" s="134"/>
      <c r="O94" s="134"/>
      <c r="P94" s="134"/>
      <c r="Q94" s="123"/>
      <c r="R94" s="126"/>
      <c r="S94" s="134"/>
      <c r="T94" s="134"/>
      <c r="U94" s="134"/>
      <c r="V94" s="129"/>
      <c r="W94" s="694"/>
      <c r="X94" s="694"/>
      <c r="Y94" s="694"/>
      <c r="Z94" s="694"/>
      <c r="AA94" s="694"/>
      <c r="AB94" s="694"/>
      <c r="AC94" s="694"/>
      <c r="AD94" s="694"/>
      <c r="AE94" s="694"/>
      <c r="AF94" s="694"/>
      <c r="AG94" s="694"/>
      <c r="AH94" s="694"/>
      <c r="AI94" s="694"/>
      <c r="AJ94" s="694"/>
      <c r="AK94" s="694"/>
      <c r="AL94" s="694"/>
      <c r="AM94" s="694"/>
      <c r="AN94" s="694"/>
      <c r="AO94" s="694"/>
      <c r="AP94" s="694"/>
      <c r="AQ94" s="694"/>
      <c r="AR94" s="694"/>
      <c r="AS94" s="694"/>
      <c r="AT94" s="694"/>
      <c r="AU94" s="694"/>
      <c r="AV94" s="694"/>
      <c r="AW94" s="694"/>
      <c r="AX94" s="694"/>
      <c r="AY94" s="694"/>
      <c r="AZ94" s="312"/>
      <c r="BA94" s="493"/>
      <c r="BB94" s="492"/>
      <c r="BC94" s="381"/>
      <c r="BD94" s="373"/>
      <c r="BE94" s="373"/>
      <c r="BF94" s="373"/>
      <c r="BG94" s="385"/>
      <c r="BH94" s="381"/>
      <c r="BI94" s="373"/>
      <c r="BJ94" s="373"/>
      <c r="BK94" s="373"/>
      <c r="BL94" s="385"/>
      <c r="BM94" s="381"/>
      <c r="BN94" s="373"/>
      <c r="BO94" s="373"/>
      <c r="BP94" s="373"/>
      <c r="BQ94" s="385"/>
      <c r="BR94" s="381"/>
      <c r="BS94" s="373"/>
      <c r="BT94" s="373"/>
      <c r="BU94" s="373"/>
      <c r="BV94" s="374"/>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05" customFormat="true" ht="15" customHeight="true" x14ac:dyDescent="0.2">
      <c r="A95" s="120"/>
      <c r="B95" s="111"/>
      <c r="C95" s="82"/>
      <c r="D95" s="81"/>
      <c r="E95" s="81"/>
      <c r="F95" s="81"/>
      <c r="G95" s="80"/>
      <c r="H95" s="79"/>
      <c r="I95" s="81"/>
      <c r="J95" s="81"/>
      <c r="K95" s="81"/>
      <c r="L95" s="78"/>
      <c r="M95" s="82"/>
      <c r="N95" s="81"/>
      <c r="O95" s="81"/>
      <c r="P95" s="81"/>
      <c r="Q95" s="80"/>
      <c r="R95" s="79"/>
      <c r="S95" s="81"/>
      <c r="T95" s="81"/>
      <c r="U95" s="81"/>
      <c r="V95" s="78"/>
      <c r="W95" s="694"/>
      <c r="X95" s="694"/>
      <c r="Y95" s="694"/>
      <c r="Z95" s="694"/>
      <c r="AA95" s="694"/>
      <c r="AB95" s="694"/>
      <c r="AC95" s="694"/>
      <c r="AD95" s="694"/>
      <c r="AE95" s="694"/>
      <c r="AF95" s="694"/>
      <c r="AG95" s="694"/>
      <c r="AH95" s="694"/>
      <c r="AI95" s="694"/>
      <c r="AJ95" s="694"/>
      <c r="AK95" s="694"/>
      <c r="AL95" s="694"/>
      <c r="AM95" s="694"/>
      <c r="AN95" s="694"/>
      <c r="AO95" s="694"/>
      <c r="AP95" s="694"/>
      <c r="AQ95" s="694"/>
      <c r="AR95" s="694"/>
      <c r="AS95" s="694"/>
      <c r="AT95" s="694"/>
      <c r="AU95" s="694"/>
      <c r="AV95" s="694"/>
      <c r="AW95" s="694"/>
      <c r="AX95" s="694"/>
      <c r="AY95" s="694"/>
      <c r="AZ95" s="312"/>
      <c r="BA95" s="493"/>
      <c r="BB95" s="492"/>
      <c r="BC95" s="381"/>
      <c r="BD95" s="373"/>
      <c r="BE95" s="373"/>
      <c r="BF95" s="373"/>
      <c r="BG95" s="385"/>
      <c r="BH95" s="381"/>
      <c r="BI95" s="373"/>
      <c r="BJ95" s="373"/>
      <c r="BK95" s="373"/>
      <c r="BL95" s="385"/>
      <c r="BM95" s="381"/>
      <c r="BN95" s="373"/>
      <c r="BO95" s="373"/>
      <c r="BP95" s="373"/>
      <c r="BQ95" s="385"/>
      <c r="BR95" s="381"/>
      <c r="BS95" s="373"/>
      <c r="BT95" s="373"/>
      <c r="BU95" s="373"/>
      <c r="BV95" s="374"/>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284" customFormat="true" ht="15" customHeight="true" x14ac:dyDescent="0.2">
      <c r="A96" s="57"/>
      <c r="B96" s="111"/>
      <c r="C96" s="82"/>
      <c r="D96" s="81"/>
      <c r="E96" s="81"/>
      <c r="F96" s="81"/>
      <c r="G96" s="80"/>
      <c r="H96" s="79"/>
      <c r="I96" s="81"/>
      <c r="J96" s="81"/>
      <c r="K96" s="81"/>
      <c r="L96" s="78"/>
      <c r="M96" s="82"/>
      <c r="N96" s="81"/>
      <c r="O96" s="81"/>
      <c r="P96" s="81"/>
      <c r="Q96" s="80"/>
      <c r="R96" s="79"/>
      <c r="S96" s="81"/>
      <c r="T96" s="81"/>
      <c r="U96" s="81"/>
      <c r="V96" s="78"/>
      <c r="W96" s="694"/>
      <c r="X96" s="694"/>
      <c r="Y96" s="694"/>
      <c r="Z96" s="694"/>
      <c r="AA96" s="694"/>
      <c r="AB96" s="694"/>
      <c r="AC96" s="694"/>
      <c r="AD96" s="694"/>
      <c r="AE96" s="694"/>
      <c r="AF96" s="694"/>
      <c r="AG96" s="694"/>
      <c r="AH96" s="694"/>
      <c r="AI96" s="694"/>
      <c r="AJ96" s="694"/>
      <c r="AK96" s="694"/>
      <c r="AL96" s="694"/>
      <c r="AM96" s="694"/>
      <c r="AN96" s="694"/>
      <c r="AO96" s="694"/>
      <c r="AP96" s="694"/>
      <c r="AQ96" s="694"/>
      <c r="AR96" s="694"/>
      <c r="AS96" s="694"/>
      <c r="AT96" s="694"/>
      <c r="AU96" s="694"/>
      <c r="AV96" s="694"/>
      <c r="AW96" s="694"/>
      <c r="AX96" s="694"/>
      <c r="AY96" s="694"/>
      <c r="AZ96" s="312"/>
      <c r="BA96" s="493"/>
      <c r="BB96" s="492"/>
      <c r="BC96" s="381"/>
      <c r="BD96" s="373"/>
      <c r="BE96" s="373"/>
      <c r="BF96" s="373"/>
      <c r="BG96" s="385"/>
      <c r="BH96" s="381"/>
      <c r="BI96" s="373"/>
      <c r="BJ96" s="373"/>
      <c r="BK96" s="373"/>
      <c r="BL96" s="385"/>
      <c r="BM96" s="381"/>
      <c r="BN96" s="373"/>
      <c r="BO96" s="373"/>
      <c r="BP96" s="373"/>
      <c r="BQ96" s="385"/>
      <c r="BR96" s="381"/>
      <c r="BS96" s="373"/>
      <c r="BT96" s="373"/>
      <c r="BU96" s="373"/>
      <c r="BV96" s="374"/>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284" customFormat="true" ht="15" customHeight="true" x14ac:dyDescent="0.2">
      <c r="A97" s="120"/>
      <c r="B97" s="111"/>
      <c r="C97" s="82"/>
      <c r="D97" s="81"/>
      <c r="E97" s="81"/>
      <c r="F97" s="81"/>
      <c r="G97" s="80"/>
      <c r="H97" s="79"/>
      <c r="I97" s="81"/>
      <c r="J97" s="81"/>
      <c r="K97" s="81"/>
      <c r="L97" s="78"/>
      <c r="M97" s="82"/>
      <c r="N97" s="81"/>
      <c r="O97" s="81"/>
      <c r="P97" s="81"/>
      <c r="Q97" s="80"/>
      <c r="R97" s="79"/>
      <c r="S97" s="81"/>
      <c r="T97" s="81"/>
      <c r="U97" s="81"/>
      <c r="V97" s="78"/>
      <c r="W97" s="694"/>
      <c r="X97" s="694"/>
      <c r="Y97" s="694"/>
      <c r="Z97" s="694"/>
      <c r="AA97" s="694"/>
      <c r="AB97" s="694"/>
      <c r="AC97" s="694"/>
      <c r="AD97" s="694"/>
      <c r="AE97" s="694"/>
      <c r="AF97" s="694"/>
      <c r="AG97" s="694"/>
      <c r="AH97" s="694"/>
      <c r="AI97" s="694"/>
      <c r="AJ97" s="694"/>
      <c r="AK97" s="694"/>
      <c r="AL97" s="694"/>
      <c r="AM97" s="694"/>
      <c r="AN97" s="694"/>
      <c r="AO97" s="694"/>
      <c r="AP97" s="694"/>
      <c r="AQ97" s="694"/>
      <c r="AR97" s="694"/>
      <c r="AS97" s="694"/>
      <c r="AT97" s="694"/>
      <c r="AU97" s="694"/>
      <c r="AV97" s="694"/>
      <c r="AW97" s="694"/>
      <c r="AX97" s="694"/>
      <c r="AY97" s="694"/>
      <c r="AZ97" s="312"/>
      <c r="BA97" s="493"/>
      <c r="BB97" s="492"/>
      <c r="BC97" s="381"/>
      <c r="BD97" s="373"/>
      <c r="BE97" s="373"/>
      <c r="BF97" s="373"/>
      <c r="BG97" s="385"/>
      <c r="BH97" s="381"/>
      <c r="BI97" s="373"/>
      <c r="BJ97" s="373"/>
      <c r="BK97" s="373"/>
      <c r="BL97" s="385"/>
      <c r="BM97" s="381"/>
      <c r="BN97" s="373"/>
      <c r="BO97" s="373"/>
      <c r="BP97" s="373"/>
      <c r="BQ97" s="385"/>
      <c r="BR97" s="381"/>
      <c r="BS97" s="373"/>
      <c r="BT97" s="373"/>
      <c r="BU97" s="373"/>
      <c r="BV97" s="374"/>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284" customFormat="true" ht="15" customHeight="true" x14ac:dyDescent="0.2">
      <c r="A98" s="57"/>
      <c r="B98" s="111"/>
      <c r="C98" s="82"/>
      <c r="D98" s="81"/>
      <c r="E98" s="81"/>
      <c r="F98" s="81"/>
      <c r="G98" s="80"/>
      <c r="H98" s="79"/>
      <c r="I98" s="81"/>
      <c r="J98" s="81"/>
      <c r="K98" s="81"/>
      <c r="L98" s="78"/>
      <c r="M98" s="82"/>
      <c r="N98" s="81"/>
      <c r="O98" s="81"/>
      <c r="P98" s="81"/>
      <c r="Q98" s="80"/>
      <c r="R98" s="79"/>
      <c r="S98" s="81"/>
      <c r="T98" s="81"/>
      <c r="U98" s="81"/>
      <c r="V98" s="78"/>
      <c r="W98" s="694"/>
      <c r="X98" s="694"/>
      <c r="Y98" s="694"/>
      <c r="Z98" s="694"/>
      <c r="AA98" s="694"/>
      <c r="AB98" s="694"/>
      <c r="AC98" s="694"/>
      <c r="AD98" s="694"/>
      <c r="AE98" s="694"/>
      <c r="AF98" s="694"/>
      <c r="AG98" s="694"/>
      <c r="AH98" s="694"/>
      <c r="AI98" s="694"/>
      <c r="AJ98" s="694"/>
      <c r="AK98" s="694"/>
      <c r="AL98" s="694"/>
      <c r="AM98" s="694"/>
      <c r="AN98" s="694"/>
      <c r="AO98" s="694"/>
      <c r="AP98" s="694"/>
      <c r="AQ98" s="694"/>
      <c r="AR98" s="694"/>
      <c r="AS98" s="694"/>
      <c r="AT98" s="694"/>
      <c r="AU98" s="694"/>
      <c r="AV98" s="694"/>
      <c r="AW98" s="694"/>
      <c r="AX98" s="694"/>
      <c r="AY98" s="694"/>
      <c r="AZ98" s="312"/>
      <c r="BA98" s="493"/>
      <c r="BB98" s="492"/>
      <c r="BC98" s="381"/>
      <c r="BD98" s="373"/>
      <c r="BE98" s="373"/>
      <c r="BF98" s="373"/>
      <c r="BG98" s="385"/>
      <c r="BH98" s="381"/>
      <c r="BI98" s="373"/>
      <c r="BJ98" s="373"/>
      <c r="BK98" s="373"/>
      <c r="BL98" s="385"/>
      <c r="BM98" s="381"/>
      <c r="BN98" s="373"/>
      <c r="BO98" s="373"/>
      <c r="BP98" s="373"/>
      <c r="BQ98" s="385"/>
      <c r="BR98" s="381"/>
      <c r="BS98" s="373"/>
      <c r="BT98" s="373"/>
      <c r="BU98" s="373"/>
      <c r="BV98" s="374"/>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284" customFormat="true" ht="15" customHeight="true" x14ac:dyDescent="0.2">
      <c r="A99" s="57"/>
      <c r="B99" s="111"/>
      <c r="C99" s="82"/>
      <c r="D99" s="81"/>
      <c r="E99" s="81"/>
      <c r="F99" s="81"/>
      <c r="G99" s="80"/>
      <c r="H99" s="79"/>
      <c r="I99" s="81"/>
      <c r="J99" s="81"/>
      <c r="K99" s="81"/>
      <c r="L99" s="78"/>
      <c r="M99" s="82"/>
      <c r="N99" s="81"/>
      <c r="O99" s="81"/>
      <c r="P99" s="81"/>
      <c r="Q99" s="80"/>
      <c r="R99" s="79"/>
      <c r="S99" s="81"/>
      <c r="T99" s="81"/>
      <c r="U99" s="81"/>
      <c r="V99" s="78"/>
      <c r="W99" s="694"/>
      <c r="X99" s="694"/>
      <c r="Y99" s="694"/>
      <c r="Z99" s="694"/>
      <c r="AA99" s="694"/>
      <c r="AB99" s="694"/>
      <c r="AC99" s="694"/>
      <c r="AD99" s="694"/>
      <c r="AE99" s="694"/>
      <c r="AF99" s="694"/>
      <c r="AG99" s="694"/>
      <c r="AH99" s="694"/>
      <c r="AI99" s="694"/>
      <c r="AJ99" s="694"/>
      <c r="AK99" s="694"/>
      <c r="AL99" s="694"/>
      <c r="AM99" s="694"/>
      <c r="AN99" s="694"/>
      <c r="AO99" s="694"/>
      <c r="AP99" s="694"/>
      <c r="AQ99" s="694"/>
      <c r="AR99" s="694"/>
      <c r="AS99" s="694"/>
      <c r="AT99" s="694"/>
      <c r="AU99" s="694"/>
      <c r="AV99" s="694"/>
      <c r="AW99" s="694"/>
      <c r="AX99" s="694"/>
      <c r="AY99" s="694"/>
      <c r="AZ99" s="312"/>
      <c r="BA99" s="493"/>
      <c r="BB99" s="492"/>
      <c r="BC99" s="381"/>
      <c r="BD99" s="373"/>
      <c r="BE99" s="373"/>
      <c r="BF99" s="373"/>
      <c r="BG99" s="385"/>
      <c r="BH99" s="381"/>
      <c r="BI99" s="373"/>
      <c r="BJ99" s="373"/>
      <c r="BK99" s="373"/>
      <c r="BL99" s="385"/>
      <c r="BM99" s="381"/>
      <c r="BN99" s="373"/>
      <c r="BO99" s="373"/>
      <c r="BP99" s="373"/>
      <c r="BQ99" s="385"/>
      <c r="BR99" s="381"/>
      <c r="BS99" s="373"/>
      <c r="BT99" s="373"/>
      <c r="BU99" s="373"/>
      <c r="BV99" s="374"/>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284" customFormat="true" ht="15" customHeight="true" x14ac:dyDescent="0.2">
      <c r="A100" s="57"/>
      <c r="B100" s="111"/>
      <c r="C100" s="82"/>
      <c r="D100" s="81"/>
      <c r="E100" s="81"/>
      <c r="F100" s="81"/>
      <c r="G100" s="80"/>
      <c r="H100" s="79"/>
      <c r="I100" s="81"/>
      <c r="J100" s="81"/>
      <c r="K100" s="81"/>
      <c r="L100" s="78"/>
      <c r="M100" s="82"/>
      <c r="N100" s="81"/>
      <c r="O100" s="81"/>
      <c r="P100" s="81"/>
      <c r="Q100" s="80"/>
      <c r="R100" s="79"/>
      <c r="S100" s="81"/>
      <c r="T100" s="81"/>
      <c r="U100" s="81"/>
      <c r="V100" s="78"/>
      <c r="W100" s="694"/>
      <c r="X100" s="694"/>
      <c r="Y100" s="694"/>
      <c r="Z100" s="694"/>
      <c r="AA100" s="694"/>
      <c r="AB100" s="694"/>
      <c r="AC100" s="694"/>
      <c r="AD100" s="694"/>
      <c r="AE100" s="694"/>
      <c r="AF100" s="694"/>
      <c r="AG100" s="694"/>
      <c r="AH100" s="694"/>
      <c r="AI100" s="694"/>
      <c r="AJ100" s="694"/>
      <c r="AK100" s="694"/>
      <c r="AL100" s="694"/>
      <c r="AM100" s="694"/>
      <c r="AN100" s="694"/>
      <c r="AO100" s="694"/>
      <c r="AP100" s="694"/>
      <c r="AQ100" s="694"/>
      <c r="AR100" s="694"/>
      <c r="AS100" s="694"/>
      <c r="AT100" s="694"/>
      <c r="AU100" s="694"/>
      <c r="AV100" s="694"/>
      <c r="AW100" s="694"/>
      <c r="AX100" s="694"/>
      <c r="AY100" s="694"/>
      <c r="AZ100" s="312"/>
      <c r="BA100" s="493"/>
      <c r="BB100" s="492"/>
      <c r="BC100" s="381"/>
      <c r="BD100" s="373"/>
      <c r="BE100" s="373"/>
      <c r="BF100" s="373"/>
      <c r="BG100" s="385"/>
      <c r="BH100" s="381"/>
      <c r="BI100" s="373"/>
      <c r="BJ100" s="373"/>
      <c r="BK100" s="373"/>
      <c r="BL100" s="385"/>
      <c r="BM100" s="381"/>
      <c r="BN100" s="373"/>
      <c r="BO100" s="373"/>
      <c r="BP100" s="373"/>
      <c r="BQ100" s="385"/>
      <c r="BR100" s="381"/>
      <c r="BS100" s="373"/>
      <c r="BT100" s="373"/>
      <c r="BU100" s="373"/>
      <c r="BV100" s="374"/>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284" customFormat="true" ht="15" customHeight="true" x14ac:dyDescent="0.2">
      <c r="A101" s="120"/>
      <c r="B101" s="111"/>
      <c r="C101" s="82"/>
      <c r="D101" s="81"/>
      <c r="E101" s="81"/>
      <c r="F101" s="81"/>
      <c r="G101" s="80"/>
      <c r="H101" s="79"/>
      <c r="I101" s="81"/>
      <c r="J101" s="81"/>
      <c r="K101" s="81"/>
      <c r="L101" s="78"/>
      <c r="M101" s="82"/>
      <c r="N101" s="81"/>
      <c r="O101" s="81"/>
      <c r="P101" s="81"/>
      <c r="Q101" s="80"/>
      <c r="R101" s="79"/>
      <c r="S101" s="81"/>
      <c r="T101" s="81"/>
      <c r="U101" s="81"/>
      <c r="V101" s="78"/>
      <c r="W101" s="694"/>
      <c r="X101" s="694"/>
      <c r="Y101" s="694"/>
      <c r="Z101" s="694"/>
      <c r="AA101" s="694"/>
      <c r="AB101" s="694"/>
      <c r="AC101" s="694"/>
      <c r="AD101" s="694"/>
      <c r="AE101" s="694"/>
      <c r="AF101" s="694"/>
      <c r="AG101" s="694"/>
      <c r="AH101" s="694"/>
      <c r="AI101" s="694"/>
      <c r="AJ101" s="694"/>
      <c r="AK101" s="694"/>
      <c r="AL101" s="694"/>
      <c r="AM101" s="694"/>
      <c r="AN101" s="694"/>
      <c r="AO101" s="694"/>
      <c r="AP101" s="694"/>
      <c r="AQ101" s="694"/>
      <c r="AR101" s="694"/>
      <c r="AS101" s="694"/>
      <c r="AT101" s="694"/>
      <c r="AU101" s="694"/>
      <c r="AV101" s="694"/>
      <c r="AW101" s="694"/>
      <c r="AX101" s="694"/>
      <c r="AY101" s="694"/>
      <c r="AZ101" s="312"/>
      <c r="BA101" s="493"/>
      <c r="BB101" s="492"/>
      <c r="BC101" s="381"/>
      <c r="BD101" s="373"/>
      <c r="BE101" s="373"/>
      <c r="BF101" s="373"/>
      <c r="BG101" s="385"/>
      <c r="BH101" s="381"/>
      <c r="BI101" s="373"/>
      <c r="BJ101" s="373"/>
      <c r="BK101" s="373"/>
      <c r="BL101" s="385"/>
      <c r="BM101" s="381"/>
      <c r="BN101" s="373"/>
      <c r="BO101" s="373"/>
      <c r="BP101" s="373"/>
      <c r="BQ101" s="385"/>
      <c r="BR101" s="381"/>
      <c r="BS101" s="373"/>
      <c r="BT101" s="373"/>
      <c r="BU101" s="373"/>
      <c r="BV101" s="374"/>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284" customFormat="true" ht="15" customHeight="true" x14ac:dyDescent="0.2">
      <c r="A102" s="57"/>
      <c r="B102" s="111"/>
      <c r="C102" s="82"/>
      <c r="D102" s="81"/>
      <c r="E102" s="81"/>
      <c r="F102" s="81"/>
      <c r="G102" s="80"/>
      <c r="H102" s="79"/>
      <c r="I102" s="81"/>
      <c r="J102" s="81"/>
      <c r="K102" s="81"/>
      <c r="L102" s="78"/>
      <c r="M102" s="82"/>
      <c r="N102" s="81"/>
      <c r="O102" s="81"/>
      <c r="P102" s="81"/>
      <c r="Q102" s="80"/>
      <c r="R102" s="79"/>
      <c r="S102" s="81"/>
      <c r="T102" s="81"/>
      <c r="U102" s="81"/>
      <c r="V102" s="78"/>
      <c r="W102" s="694"/>
      <c r="X102" s="694"/>
      <c r="Y102" s="694"/>
      <c r="Z102" s="694"/>
      <c r="AA102" s="694"/>
      <c r="AB102" s="694"/>
      <c r="AC102" s="694"/>
      <c r="AD102" s="694"/>
      <c r="AE102" s="694"/>
      <c r="AF102" s="694"/>
      <c r="AG102" s="694"/>
      <c r="AH102" s="694"/>
      <c r="AI102" s="694"/>
      <c r="AJ102" s="694"/>
      <c r="AK102" s="694"/>
      <c r="AL102" s="694"/>
      <c r="AM102" s="694"/>
      <c r="AN102" s="694"/>
      <c r="AO102" s="694"/>
      <c r="AP102" s="694"/>
      <c r="AQ102" s="694"/>
      <c r="AR102" s="694"/>
      <c r="AS102" s="694"/>
      <c r="AT102" s="694"/>
      <c r="AU102" s="694"/>
      <c r="AV102" s="694"/>
      <c r="AW102" s="694"/>
      <c r="AX102" s="694"/>
      <c r="AY102" s="694"/>
      <c r="AZ102" s="312"/>
      <c r="BA102" s="493"/>
      <c r="BB102" s="492"/>
      <c r="BC102" s="381"/>
      <c r="BD102" s="373"/>
      <c r="BE102" s="373"/>
      <c r="BF102" s="373"/>
      <c r="BG102" s="385"/>
      <c r="BH102" s="381"/>
      <c r="BI102" s="373"/>
      <c r="BJ102" s="373"/>
      <c r="BK102" s="373"/>
      <c r="BL102" s="385"/>
      <c r="BM102" s="381"/>
      <c r="BN102" s="373"/>
      <c r="BO102" s="373"/>
      <c r="BP102" s="373"/>
      <c r="BQ102" s="385"/>
      <c r="BR102" s="381"/>
      <c r="BS102" s="373"/>
      <c r="BT102" s="373"/>
      <c r="BU102" s="373"/>
      <c r="BV102" s="374"/>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284" customFormat="true" ht="15" customHeight="true" x14ac:dyDescent="0.2">
      <c r="A103" s="57"/>
      <c r="B103" s="111"/>
      <c r="C103" s="82"/>
      <c r="D103" s="81"/>
      <c r="E103" s="81"/>
      <c r="F103" s="81"/>
      <c r="G103" s="80"/>
      <c r="H103" s="79"/>
      <c r="I103" s="81"/>
      <c r="J103" s="81"/>
      <c r="K103" s="81"/>
      <c r="L103" s="78"/>
      <c r="M103" s="82"/>
      <c r="N103" s="81"/>
      <c r="O103" s="81"/>
      <c r="P103" s="81"/>
      <c r="Q103" s="80"/>
      <c r="R103" s="79"/>
      <c r="S103" s="81"/>
      <c r="T103" s="81"/>
      <c r="U103" s="81"/>
      <c r="V103" s="78"/>
      <c r="W103" s="694"/>
      <c r="X103" s="694"/>
      <c r="Y103" s="694"/>
      <c r="Z103" s="694"/>
      <c r="AA103" s="694"/>
      <c r="AB103" s="694"/>
      <c r="AC103" s="694"/>
      <c r="AD103" s="694"/>
      <c r="AE103" s="694"/>
      <c r="AF103" s="694"/>
      <c r="AG103" s="694"/>
      <c r="AH103" s="694"/>
      <c r="AI103" s="694"/>
      <c r="AJ103" s="694"/>
      <c r="AK103" s="694"/>
      <c r="AL103" s="694"/>
      <c r="AM103" s="694"/>
      <c r="AN103" s="694"/>
      <c r="AO103" s="694"/>
      <c r="AP103" s="694"/>
      <c r="AQ103" s="694"/>
      <c r="AR103" s="694"/>
      <c r="AS103" s="694"/>
      <c r="AT103" s="694"/>
      <c r="AU103" s="694"/>
      <c r="AV103" s="694"/>
      <c r="AW103" s="694"/>
      <c r="AX103" s="694"/>
      <c r="AY103" s="694"/>
      <c r="AZ103" s="312"/>
      <c r="BA103" s="493"/>
      <c r="BB103" s="492"/>
      <c r="BC103" s="381"/>
      <c r="BD103" s="373"/>
      <c r="BE103" s="373"/>
      <c r="BF103" s="373"/>
      <c r="BG103" s="385"/>
      <c r="BH103" s="381"/>
      <c r="BI103" s="373"/>
      <c r="BJ103" s="373"/>
      <c r="BK103" s="373"/>
      <c r="BL103" s="385"/>
      <c r="BM103" s="381"/>
      <c r="BN103" s="373"/>
      <c r="BO103" s="373"/>
      <c r="BP103" s="373"/>
      <c r="BQ103" s="385"/>
      <c r="BR103" s="381"/>
      <c r="BS103" s="373"/>
      <c r="BT103" s="373"/>
      <c r="BU103" s="373"/>
      <c r="BV103" s="374"/>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284" customFormat="true" ht="15" customHeight="true" x14ac:dyDescent="0.2">
      <c r="A104" s="57"/>
      <c r="B104" s="111"/>
      <c r="C104" s="82"/>
      <c r="D104" s="81"/>
      <c r="E104" s="81"/>
      <c r="F104" s="81"/>
      <c r="G104" s="80"/>
      <c r="H104" s="79"/>
      <c r="I104" s="81"/>
      <c r="J104" s="81"/>
      <c r="K104" s="81"/>
      <c r="L104" s="78"/>
      <c r="M104" s="82"/>
      <c r="N104" s="81"/>
      <c r="O104" s="81"/>
      <c r="P104" s="81"/>
      <c r="Q104" s="80"/>
      <c r="R104" s="79"/>
      <c r="S104" s="81"/>
      <c r="T104" s="81"/>
      <c r="U104" s="81"/>
      <c r="V104" s="78"/>
      <c r="W104" s="694"/>
      <c r="X104" s="694"/>
      <c r="Y104" s="694"/>
      <c r="Z104" s="694"/>
      <c r="AA104" s="694"/>
      <c r="AB104" s="694"/>
      <c r="AC104" s="694"/>
      <c r="AD104" s="694"/>
      <c r="AE104" s="694"/>
      <c r="AF104" s="694"/>
      <c r="AG104" s="694"/>
      <c r="AH104" s="694"/>
      <c r="AI104" s="694"/>
      <c r="AJ104" s="694"/>
      <c r="AK104" s="694"/>
      <c r="AL104" s="694"/>
      <c r="AM104" s="694"/>
      <c r="AN104" s="694"/>
      <c r="AO104" s="694"/>
      <c r="AP104" s="694"/>
      <c r="AQ104" s="694"/>
      <c r="AR104" s="694"/>
      <c r="AS104" s="694"/>
      <c r="AT104" s="694"/>
      <c r="AU104" s="694"/>
      <c r="AV104" s="694"/>
      <c r="AW104" s="694"/>
      <c r="AX104" s="694"/>
      <c r="AY104" s="694"/>
      <c r="AZ104" s="312"/>
      <c r="BA104" s="493"/>
      <c r="BB104" s="492"/>
      <c r="BC104" s="381"/>
      <c r="BD104" s="373"/>
      <c r="BE104" s="373"/>
      <c r="BF104" s="373"/>
      <c r="BG104" s="385"/>
      <c r="BH104" s="381"/>
      <c r="BI104" s="373"/>
      <c r="BJ104" s="373"/>
      <c r="BK104" s="373"/>
      <c r="BL104" s="385"/>
      <c r="BM104" s="381"/>
      <c r="BN104" s="373"/>
      <c r="BO104" s="373"/>
      <c r="BP104" s="373"/>
      <c r="BQ104" s="385"/>
      <c r="BR104" s="381"/>
      <c r="BS104" s="373"/>
      <c r="BT104" s="373"/>
      <c r="BU104" s="373"/>
      <c r="BV104" s="374"/>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284" customFormat="true" ht="15" customHeight="true" x14ac:dyDescent="0.2">
      <c r="A105" s="116"/>
      <c r="B105" s="110"/>
      <c r="C105" s="77"/>
      <c r="D105" s="76"/>
      <c r="E105" s="76"/>
      <c r="F105" s="76"/>
      <c r="G105" s="75"/>
      <c r="H105" s="74"/>
      <c r="I105" s="76"/>
      <c r="J105" s="76"/>
      <c r="K105" s="76"/>
      <c r="L105" s="73"/>
      <c r="M105" s="77"/>
      <c r="N105" s="76"/>
      <c r="O105" s="76"/>
      <c r="P105" s="76"/>
      <c r="Q105" s="75"/>
      <c r="R105" s="74"/>
      <c r="S105" s="76"/>
      <c r="T105" s="76"/>
      <c r="U105" s="76"/>
      <c r="V105" s="73"/>
      <c r="W105" s="694"/>
      <c r="X105" s="694"/>
      <c r="Y105" s="694"/>
      <c r="Z105" s="694"/>
      <c r="AA105" s="694"/>
      <c r="AB105" s="694"/>
      <c r="AC105" s="694"/>
      <c r="AD105" s="694"/>
      <c r="AE105" s="694"/>
      <c r="AF105" s="694"/>
      <c r="AG105" s="694"/>
      <c r="AH105" s="694"/>
      <c r="AI105" s="694"/>
      <c r="AJ105" s="694"/>
      <c r="AK105" s="694"/>
      <c r="AL105" s="694"/>
      <c r="AM105" s="694"/>
      <c r="AN105" s="694"/>
      <c r="AO105" s="694"/>
      <c r="AP105" s="694"/>
      <c r="AQ105" s="694"/>
      <c r="AR105" s="694"/>
      <c r="AS105" s="694"/>
      <c r="AT105" s="694"/>
      <c r="AU105" s="694"/>
      <c r="AV105" s="694"/>
      <c r="AW105" s="694"/>
      <c r="AX105" s="694"/>
      <c r="AY105" s="694"/>
      <c r="AZ105" s="312"/>
      <c r="BA105" s="493"/>
      <c r="BB105" s="492"/>
      <c r="BC105" s="384"/>
      <c r="BD105" s="383"/>
      <c r="BE105" s="383"/>
      <c r="BF105" s="383"/>
      <c r="BG105" s="387"/>
      <c r="BH105" s="384"/>
      <c r="BI105" s="383"/>
      <c r="BJ105" s="383"/>
      <c r="BK105" s="383"/>
      <c r="BL105" s="387"/>
      <c r="BM105" s="384"/>
      <c r="BN105" s="383"/>
      <c r="BO105" s="383"/>
      <c r="BP105" s="383"/>
      <c r="BQ105" s="387"/>
      <c r="BR105" s="384"/>
      <c r="BS105" s="383"/>
      <c r="BT105" s="383"/>
      <c r="BU105" s="383"/>
      <c r="BV105" s="386"/>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284" customFormat="true" ht="250.15" customHeight="true" x14ac:dyDescent="0.2">
      <c r="A106" s="406"/>
      <c r="B106" s="144"/>
      <c r="C106" s="143"/>
      <c r="D106" s="143"/>
      <c r="E106" s="143"/>
      <c r="F106" s="143"/>
      <c r="G106" s="143"/>
      <c r="H106" s="143"/>
      <c r="I106" s="143"/>
      <c r="J106" s="143"/>
      <c r="K106" s="143"/>
      <c r="L106" s="143"/>
      <c r="M106" s="143"/>
      <c r="N106" s="143"/>
      <c r="O106" s="143"/>
      <c r="P106" s="143"/>
      <c r="Q106" s="143"/>
      <c r="R106" s="143"/>
      <c r="S106" s="143"/>
      <c r="T106" s="143"/>
      <c r="U106" s="143"/>
      <c r="V106" s="143"/>
      <c r="W106" s="312"/>
      <c r="X106" s="312"/>
      <c r="Y106" s="312"/>
      <c r="Z106" s="312"/>
      <c r="AA106" s="312"/>
      <c r="AB106" s="312"/>
      <c r="AC106" s="312"/>
      <c r="AD106" s="312"/>
      <c r="AE106" s="312"/>
      <c r="AF106" s="312"/>
      <c r="AG106" s="312"/>
      <c r="AH106" s="312"/>
      <c r="AI106" s="312"/>
      <c r="AJ106" s="312"/>
      <c r="AK106" s="312"/>
      <c r="AL106" s="312"/>
      <c r="AM106" s="312"/>
      <c r="AN106" s="312"/>
      <c r="AO106" s="312"/>
      <c r="AP106" s="312"/>
      <c r="AQ106" s="312"/>
      <c r="AR106" s="312"/>
      <c r="AS106" s="312"/>
      <c r="AT106" s="312"/>
      <c r="AU106" s="312"/>
      <c r="AV106" s="312"/>
      <c r="AW106" s="312"/>
      <c r="AX106" s="312"/>
      <c r="AY106" s="312"/>
      <c r="AZ106" s="312"/>
      <c r="BA106" s="367"/>
      <c r="BB106" s="368"/>
      <c r="BC106" s="368"/>
      <c r="BD106" s="368"/>
      <c r="BE106" s="368"/>
      <c r="BF106" s="368"/>
      <c r="BG106" s="368"/>
      <c r="BH106" s="368"/>
      <c r="BI106" s="368"/>
      <c r="BJ106" s="368"/>
      <c r="BK106" s="368"/>
      <c r="BL106" s="368"/>
      <c r="BM106" s="368"/>
      <c r="BN106" s="368"/>
      <c r="BO106" s="368"/>
      <c r="BP106" s="368"/>
      <c r="BQ106" s="368"/>
      <c r="BR106" s="368"/>
      <c r="BS106" s="368"/>
      <c r="BT106" s="368"/>
      <c r="BU106" s="368"/>
      <c r="BV106" s="367"/>
      <c r="BW106" s="311"/>
      <c r="BX106" s="311"/>
      <c r="BY106" s="311"/>
      <c r="BZ106" s="311"/>
      <c r="CA106" s="311"/>
      <c r="CB106" s="311"/>
      <c r="CC106" s="311"/>
      <c r="CD106" s="311"/>
      <c r="CE106" s="311"/>
      <c r="CF106" s="311"/>
      <c r="CG106" s="311"/>
      <c r="CH106" s="311"/>
      <c r="CI106" s="311"/>
      <c r="CJ106" s="311"/>
      <c r="CK106" s="311"/>
      <c r="CL106" s="311"/>
      <c r="CM106" s="311"/>
      <c r="CN106" s="311"/>
      <c r="CO106" s="311"/>
      <c r="CP106" s="311"/>
      <c r="CQ106" s="311"/>
      <c r="CR106" s="311"/>
      <c r="CS106" s="311"/>
      <c r="CT106" s="311"/>
      <c r="CU106" s="311"/>
      <c r="CV106" s="311"/>
      <c r="CW106" s="311"/>
      <c r="CX106" s="311"/>
      <c r="CY106" s="311"/>
      <c r="CZ106" s="311"/>
    </row>
    <row r="107" s="264" customFormat="true" ht="18" customHeight="true" x14ac:dyDescent="0.2">
      <c r="A107" s="406"/>
      <c r="B107" s="265"/>
      <c r="C107" s="357"/>
      <c r="D107" s="357"/>
      <c r="E107" s="357"/>
      <c r="F107" s="357"/>
      <c r="G107" s="357"/>
      <c r="H107" s="357"/>
      <c r="I107" s="357"/>
      <c r="J107" s="357"/>
      <c r="K107" s="357"/>
      <c r="L107" s="357"/>
      <c r="M107" s="357"/>
      <c r="N107" s="357"/>
      <c r="O107" s="357"/>
      <c r="P107" s="357"/>
      <c r="Q107" s="357"/>
      <c r="R107" s="357"/>
      <c r="S107" s="357"/>
      <c r="T107" s="357"/>
      <c r="U107" s="357"/>
      <c r="V107" s="357"/>
      <c r="W107" s="307"/>
      <c r="X107" s="307"/>
      <c r="Y107" s="307"/>
      <c r="Z107" s="307"/>
      <c r="AA107" s="307"/>
      <c r="AB107" s="307"/>
      <c r="AC107" s="307"/>
      <c r="AD107" s="307"/>
      <c r="AE107" s="307"/>
      <c r="AF107" s="307"/>
      <c r="AG107" s="307"/>
      <c r="AH107" s="307"/>
      <c r="AI107" s="307"/>
      <c r="AJ107" s="307"/>
      <c r="AK107" s="307"/>
      <c r="AL107" s="307"/>
      <c r="AM107" s="307"/>
      <c r="AN107" s="307"/>
      <c r="AO107" s="307"/>
      <c r="AP107" s="307"/>
      <c r="AQ107" s="307"/>
      <c r="AR107" s="307"/>
      <c r="AS107" s="307"/>
      <c r="AT107" s="307"/>
      <c r="AU107" s="307"/>
      <c r="AV107" s="307"/>
      <c r="AW107" s="307"/>
      <c r="AX107" s="307"/>
      <c r="AY107" s="307"/>
      <c r="AZ107" s="307"/>
      <c r="BB107" s="28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row>
    <row r="108" s="264" customFormat="true" ht="22.5" customHeight="true" x14ac:dyDescent="0.35">
      <c r="A108" s="838" t="str">
        <f>A1026</f>
        <v>Burundi</v>
      </c>
      <c r="B108" s="839"/>
      <c r="C108" s="266"/>
      <c r="D108" s="266"/>
      <c r="E108" s="266"/>
      <c r="F108" s="266"/>
      <c r="G108" s="266"/>
      <c r="H108" s="266"/>
      <c r="I108" s="266"/>
      <c r="J108" s="266"/>
      <c r="K108" s="266"/>
      <c r="L108" s="266"/>
      <c r="M108" s="266"/>
      <c r="N108" s="266"/>
      <c r="O108" s="266"/>
      <c r="P108" s="266"/>
      <c r="Q108" s="266"/>
      <c r="R108" s="266"/>
      <c r="S108" s="266"/>
      <c r="T108" s="266"/>
      <c r="U108" s="266"/>
      <c r="W108" s="307"/>
      <c r="X108" s="307"/>
      <c r="Y108" s="307"/>
      <c r="Z108" s="307"/>
      <c r="AA108" s="307"/>
      <c r="AB108" s="307"/>
      <c r="AC108" s="307"/>
      <c r="AD108" s="307"/>
      <c r="AE108" s="307"/>
      <c r="AF108" s="307"/>
      <c r="AG108" s="307"/>
      <c r="AH108" s="307"/>
      <c r="AI108" s="307"/>
      <c r="AJ108" s="307"/>
      <c r="AK108" s="307"/>
      <c r="AL108" s="307"/>
      <c r="AM108" s="307"/>
      <c r="AN108" s="307"/>
      <c r="AO108" s="307"/>
      <c r="AP108" s="307"/>
      <c r="AQ108" s="307"/>
      <c r="AR108" s="307"/>
      <c r="AS108" s="307"/>
      <c r="AT108" s="307"/>
      <c r="AU108" s="307"/>
      <c r="AV108" s="307"/>
      <c r="AW108" s="307"/>
      <c r="AX108" s="307"/>
      <c r="AY108" s="307"/>
      <c r="AZ108" s="307"/>
      <c r="BB108" s="28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row>
    <row r="109" s="264" customFormat="true" ht="22.5" customHeight="true" x14ac:dyDescent="0.35">
      <c r="A109" s="291" t="str">
        <f>A1034</f>
        <v>2010</v>
      </c>
      <c r="B109" s="292"/>
      <c r="C109" s="266"/>
      <c r="D109" s="266"/>
      <c r="E109" s="266"/>
      <c r="F109" s="266"/>
      <c r="G109" s="266"/>
      <c r="H109" s="266"/>
      <c r="I109" s="266"/>
      <c r="J109" s="266"/>
      <c r="K109" s="266"/>
      <c r="L109" s="266"/>
      <c r="M109" s="266"/>
      <c r="N109" s="266"/>
      <c r="O109" s="266"/>
      <c r="P109" s="266"/>
      <c r="Q109" s="266"/>
      <c r="R109" s="266"/>
      <c r="S109" s="266"/>
      <c r="T109" s="266"/>
      <c r="U109" s="266"/>
      <c r="W109" s="307"/>
      <c r="X109" s="307"/>
      <c r="Y109" s="307"/>
      <c r="Z109" s="307"/>
      <c r="AA109" s="307"/>
      <c r="AB109" s="307"/>
      <c r="AC109" s="307"/>
      <c r="AD109" s="307"/>
      <c r="AE109" s="307"/>
      <c r="AF109" s="307"/>
      <c r="AG109" s="307"/>
      <c r="AH109" s="307"/>
      <c r="AI109" s="307"/>
      <c r="AJ109" s="307"/>
      <c r="AK109" s="307"/>
      <c r="AL109" s="307"/>
      <c r="AM109" s="307"/>
      <c r="AN109" s="307"/>
      <c r="AO109" s="307"/>
      <c r="AP109" s="307"/>
      <c r="AQ109" s="307"/>
      <c r="AR109" s="307"/>
      <c r="AS109" s="307"/>
      <c r="AT109" s="307"/>
      <c r="AU109" s="307"/>
      <c r="AV109" s="307"/>
      <c r="AW109" s="307"/>
      <c r="AX109" s="307"/>
      <c r="AY109" s="307"/>
      <c r="AZ109" s="307"/>
      <c r="BB109" s="28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row>
    <row r="110" s="264" customFormat="true" ht="22.5" customHeight="true" x14ac:dyDescent="0.35">
      <c r="A110" s="293" t="s">
        <v>98</v>
      </c>
      <c r="B110" s="294"/>
      <c r="C110" s="266"/>
      <c r="D110" s="266"/>
      <c r="E110" s="266"/>
      <c r="F110" s="266"/>
      <c r="G110" s="266"/>
      <c r="H110" s="266"/>
      <c r="I110" s="266"/>
      <c r="J110" s="266"/>
      <c r="K110" s="266"/>
      <c r="L110" s="266"/>
      <c r="M110" s="266"/>
      <c r="N110" s="266"/>
      <c r="O110" s="266"/>
      <c r="P110" s="266"/>
      <c r="Q110" s="266"/>
      <c r="R110" s="266"/>
      <c r="S110" s="266"/>
      <c r="T110" s="266"/>
      <c r="U110" s="266"/>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c r="AR110" s="307"/>
      <c r="AS110" s="307"/>
      <c r="AT110" s="307"/>
      <c r="AU110" s="307"/>
      <c r="AV110" s="307"/>
      <c r="AW110" s="307"/>
      <c r="AX110" s="307"/>
      <c r="AY110" s="307"/>
      <c r="AZ110" s="307"/>
      <c r="BB110" s="28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row>
    <row r="111" s="264" customFormat="true" ht="20.1" customHeight="true" x14ac:dyDescent="0.35">
      <c r="A111" s="295" t="s">
        <v>96</v>
      </c>
      <c r="B111" s="292"/>
      <c r="C111" s="266"/>
      <c r="D111" s="266"/>
      <c r="E111" s="266"/>
      <c r="F111" s="266"/>
      <c r="G111" s="266"/>
      <c r="H111" s="266"/>
      <c r="I111" s="266"/>
      <c r="J111" s="266"/>
      <c r="K111" s="266"/>
      <c r="L111" s="266"/>
      <c r="M111" s="266"/>
      <c r="N111" s="266"/>
      <c r="O111" s="266"/>
      <c r="P111" s="266"/>
      <c r="Q111" s="266"/>
      <c r="R111" s="266"/>
      <c r="S111" s="266"/>
      <c r="T111" s="266"/>
      <c r="U111" s="266"/>
      <c r="W111" s="307"/>
      <c r="X111" s="307"/>
      <c r="Y111" s="307"/>
      <c r="Z111" s="307"/>
      <c r="AA111" s="307"/>
      <c r="AB111" s="307"/>
      <c r="AC111" s="307"/>
      <c r="AD111" s="307"/>
      <c r="AE111" s="307"/>
      <c r="AF111" s="307"/>
      <c r="AG111" s="307"/>
      <c r="AH111" s="307"/>
      <c r="AI111" s="307"/>
      <c r="AJ111" s="307"/>
      <c r="AK111" s="307"/>
      <c r="AL111" s="307"/>
      <c r="AM111" s="307"/>
      <c r="AN111" s="307"/>
      <c r="AO111" s="307"/>
      <c r="AP111" s="307"/>
      <c r="AQ111" s="307"/>
      <c r="AR111" s="307"/>
      <c r="AS111" s="307"/>
      <c r="AT111" s="307"/>
      <c r="AU111" s="307"/>
      <c r="AV111" s="307"/>
      <c r="AW111" s="307"/>
      <c r="AX111" s="307"/>
      <c r="AY111" s="307"/>
      <c r="AZ111" s="307"/>
      <c r="BB111" s="28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row>
    <row r="112" s="264" customFormat="true" ht="15" customHeight="true" x14ac:dyDescent="0.2">
      <c r="A112" s="490" t="s">
        <v>97</v>
      </c>
      <c r="B112" s="318"/>
      <c r="C112" s="266"/>
      <c r="D112" s="266"/>
      <c r="E112" s="266"/>
      <c r="F112" s="266"/>
      <c r="G112" s="266"/>
      <c r="H112" s="266"/>
      <c r="I112" s="266"/>
      <c r="J112" s="266"/>
      <c r="K112" s="266"/>
      <c r="L112" s="266"/>
      <c r="M112" s="266"/>
      <c r="N112" s="266"/>
      <c r="O112" s="266"/>
      <c r="P112" s="266"/>
      <c r="Q112" s="266"/>
      <c r="R112" s="266"/>
      <c r="S112" s="266"/>
      <c r="T112" s="266"/>
      <c r="U112" s="266"/>
      <c r="W112" s="307"/>
      <c r="X112" s="307"/>
      <c r="Y112" s="307"/>
      <c r="Z112" s="307"/>
      <c r="AA112" s="307"/>
      <c r="AB112" s="307"/>
      <c r="AC112" s="307"/>
      <c r="AD112" s="307"/>
      <c r="AE112" s="307"/>
      <c r="AF112" s="307"/>
      <c r="AG112" s="307"/>
      <c r="AH112" s="307"/>
      <c r="AI112" s="307"/>
      <c r="AJ112" s="307"/>
      <c r="AK112" s="307"/>
      <c r="AL112" s="307"/>
      <c r="AM112" s="307"/>
      <c r="AN112" s="307"/>
      <c r="AO112" s="307"/>
      <c r="AP112" s="307"/>
      <c r="AQ112" s="307"/>
      <c r="AR112" s="307"/>
      <c r="AS112" s="307"/>
      <c r="AT112" s="307"/>
      <c r="AU112" s="307"/>
      <c r="AV112" s="307"/>
      <c r="AW112" s="307"/>
      <c r="AX112" s="307"/>
      <c r="AY112" s="307"/>
      <c r="AZ112" s="307"/>
      <c r="BB112" s="28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row>
    <row r="113" s="264" customFormat="true" ht="15" customHeight="true" x14ac:dyDescent="0.2">
      <c r="A113" s="299" t="s">
        <v>40</v>
      </c>
      <c r="B113" s="298"/>
      <c r="C113" s="266"/>
      <c r="D113" s="266"/>
      <c r="E113" s="266"/>
      <c r="F113" s="266"/>
      <c r="G113" s="266"/>
      <c r="H113" s="266"/>
      <c r="I113" s="266"/>
      <c r="J113" s="266"/>
      <c r="K113" s="266"/>
      <c r="L113" s="266"/>
      <c r="M113" s="266"/>
      <c r="N113" s="266"/>
      <c r="O113" s="266"/>
      <c r="P113" s="266"/>
      <c r="Q113" s="266"/>
      <c r="R113" s="266"/>
      <c r="S113" s="266"/>
      <c r="T113" s="266"/>
      <c r="U113" s="266"/>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B113" s="287"/>
      <c r="BW113" s="307"/>
      <c r="BX113" s="307"/>
      <c r="BY113" s="307"/>
      <c r="BZ113" s="307"/>
      <c r="CA113" s="307"/>
      <c r="CB113" s="307"/>
      <c r="CC113" s="307"/>
      <c r="CD113" s="307"/>
      <c r="CE113" s="307"/>
      <c r="CF113" s="307"/>
      <c r="CG113" s="307"/>
      <c r="CH113" s="307"/>
      <c r="CI113" s="307"/>
      <c r="CJ113" s="307"/>
      <c r="CK113" s="307"/>
      <c r="CL113" s="307"/>
      <c r="CM113" s="307"/>
      <c r="CN113" s="307"/>
      <c r="CO113" s="307"/>
      <c r="CP113" s="307"/>
      <c r="CQ113" s="307"/>
      <c r="CR113" s="307"/>
      <c r="CS113" s="307"/>
      <c r="CT113" s="307"/>
      <c r="CU113" s="307"/>
      <c r="CV113" s="307"/>
      <c r="CW113" s="307"/>
      <c r="CX113" s="307"/>
      <c r="CY113" s="307"/>
      <c r="CZ113" s="307"/>
    </row>
    <row r="114" s="264" customFormat="true" ht="15" customHeight="true" x14ac:dyDescent="0.2">
      <c r="A114" s="297" t="s">
        <v>39</v>
      </c>
      <c r="B114" s="298"/>
      <c r="C114" s="266"/>
      <c r="D114" s="266"/>
      <c r="E114" s="266"/>
      <c r="F114" s="266"/>
      <c r="G114" s="266"/>
      <c r="H114" s="266"/>
      <c r="I114" s="266"/>
      <c r="J114" s="266"/>
      <c r="K114" s="266"/>
      <c r="L114" s="266"/>
      <c r="M114" s="266"/>
      <c r="N114" s="266"/>
      <c r="O114" s="266"/>
      <c r="P114" s="266"/>
      <c r="Q114" s="266"/>
      <c r="R114" s="266"/>
      <c r="S114" s="266"/>
      <c r="T114" s="266"/>
      <c r="U114" s="266"/>
      <c r="W114" s="307"/>
      <c r="X114" s="307"/>
      <c r="Y114" s="307"/>
      <c r="Z114" s="307"/>
      <c r="AA114" s="307"/>
      <c r="AB114" s="307"/>
      <c r="AC114" s="307"/>
      <c r="AD114" s="307"/>
      <c r="AE114" s="307"/>
      <c r="AF114" s="307"/>
      <c r="AG114" s="307"/>
      <c r="AH114" s="307"/>
      <c r="AI114" s="307"/>
      <c r="AJ114" s="307"/>
      <c r="AK114" s="307"/>
      <c r="AL114" s="307"/>
      <c r="AM114" s="307"/>
      <c r="AN114" s="307"/>
      <c r="AO114" s="307"/>
      <c r="AP114" s="307"/>
      <c r="AQ114" s="307"/>
      <c r="AR114" s="307"/>
      <c r="AS114" s="307"/>
      <c r="AT114" s="307"/>
      <c r="AU114" s="307"/>
      <c r="AV114" s="307"/>
      <c r="AW114" s="307"/>
      <c r="AX114" s="307"/>
      <c r="AY114" s="307"/>
      <c r="AZ114" s="307"/>
      <c r="BB114" s="28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row>
    <row r="115" s="264" customFormat="true" ht="15" customHeight="true" x14ac:dyDescent="0.2">
      <c r="A115" s="297" t="s">
        <v>133</v>
      </c>
      <c r="B115" s="317" t="str">
        <f>A1025</f>
        <v>DHS10</v>
      </c>
      <c r="C115" s="266"/>
      <c r="D115" s="266"/>
      <c r="E115" s="266"/>
      <c r="F115" s="266"/>
      <c r="G115" s="266"/>
      <c r="H115" s="266"/>
      <c r="I115" s="266"/>
      <c r="J115" s="266"/>
      <c r="K115" s="266"/>
      <c r="L115" s="266"/>
      <c r="M115" s="266"/>
      <c r="N115" s="266"/>
      <c r="O115" s="266"/>
      <c r="P115" s="266"/>
      <c r="Q115" s="266"/>
      <c r="R115" s="266"/>
      <c r="S115" s="266"/>
      <c r="T115" s="266"/>
      <c r="U115" s="266"/>
      <c r="W115" s="307"/>
      <c r="X115" s="307"/>
      <c r="Y115" s="307"/>
      <c r="Z115" s="307"/>
      <c r="AA115" s="307"/>
      <c r="AB115" s="307"/>
      <c r="AC115" s="307"/>
      <c r="AD115" s="307"/>
      <c r="AE115" s="307"/>
      <c r="AF115" s="307"/>
      <c r="AG115" s="307"/>
      <c r="AH115" s="307"/>
      <c r="AI115" s="307"/>
      <c r="AJ115" s="307"/>
      <c r="AK115" s="307"/>
      <c r="AL115" s="307"/>
      <c r="AM115" s="307"/>
      <c r="AN115" s="307"/>
      <c r="AO115" s="307"/>
      <c r="AP115" s="307"/>
      <c r="AQ115" s="307"/>
      <c r="AR115" s="307"/>
      <c r="AS115" s="307"/>
      <c r="AT115" s="307"/>
      <c r="AU115" s="307"/>
      <c r="AV115" s="307"/>
      <c r="AW115" s="307"/>
      <c r="AX115" s="307"/>
      <c r="AY115" s="307"/>
      <c r="AZ115" s="307"/>
      <c r="BB115" s="28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row>
    <row r="116" s="264" customFormat="true" ht="15" customHeight="true" x14ac:dyDescent="0.2">
      <c r="A116" s="150" t="str">
        <f>B1030</f>
        <v/>
      </c>
      <c r="B116" s="149"/>
      <c r="C116" s="266"/>
      <c r="D116" s="266"/>
      <c r="E116" s="266"/>
      <c r="F116" s="266"/>
      <c r="G116" s="266"/>
      <c r="H116" s="266"/>
      <c r="I116" s="266"/>
      <c r="J116" s="266"/>
      <c r="K116" s="266"/>
      <c r="L116" s="266"/>
      <c r="M116" s="266"/>
      <c r="N116" s="266"/>
      <c r="O116" s="266"/>
      <c r="P116" s="266"/>
      <c r="Q116" s="266"/>
      <c r="R116" s="266"/>
      <c r="S116" s="266"/>
      <c r="T116" s="266"/>
      <c r="U116" s="266"/>
      <c r="W116" s="307"/>
      <c r="X116" s="307"/>
      <c r="Y116" s="307"/>
      <c r="Z116" s="307"/>
      <c r="AA116" s="307"/>
      <c r="AB116" s="307"/>
      <c r="AC116" s="307"/>
      <c r="AD116" s="307"/>
      <c r="AE116" s="307"/>
      <c r="AF116" s="307"/>
      <c r="AG116" s="307"/>
      <c r="AH116" s="307"/>
      <c r="AI116" s="307"/>
      <c r="AJ116" s="307"/>
      <c r="AK116" s="307"/>
      <c r="AL116" s="307"/>
      <c r="AM116" s="307"/>
      <c r="AN116" s="307"/>
      <c r="AO116" s="307"/>
      <c r="AP116" s="307"/>
      <c r="AQ116" s="307"/>
      <c r="AR116" s="307"/>
      <c r="AS116" s="307"/>
      <c r="AT116" s="307"/>
      <c r="AU116" s="307"/>
      <c r="AV116" s="307"/>
      <c r="AW116" s="307"/>
      <c r="AX116" s="307"/>
      <c r="AY116" s="307"/>
      <c r="AZ116" s="307"/>
      <c r="BB116" s="28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row>
    <row r="117" s="264" customFormat="true" ht="15" customHeight="true" x14ac:dyDescent="0.2">
      <c r="A117" s="150" t="str">
        <f>B1029</f>
        <v/>
      </c>
      <c r="B117" s="148"/>
      <c r="C117" s="266"/>
      <c r="D117" s="266"/>
      <c r="E117" s="266"/>
      <c r="F117" s="266"/>
      <c r="G117" s="266"/>
      <c r="H117" s="266"/>
      <c r="I117" s="266"/>
      <c r="J117" s="266"/>
      <c r="K117" s="266"/>
      <c r="L117" s="266"/>
      <c r="M117" s="266"/>
      <c r="N117" s="266"/>
      <c r="O117" s="266"/>
      <c r="P117" s="266"/>
      <c r="Q117" s="266"/>
      <c r="R117" s="266"/>
      <c r="S117" s="266"/>
      <c r="T117" s="266"/>
      <c r="U117" s="266"/>
      <c r="W117" s="307"/>
      <c r="X117" s="307"/>
      <c r="Y117" s="307"/>
      <c r="Z117" s="307"/>
      <c r="AA117" s="307"/>
      <c r="AB117" s="307"/>
      <c r="AC117" s="307"/>
      <c r="AD117" s="307"/>
      <c r="AE117" s="307"/>
      <c r="AF117" s="307"/>
      <c r="AG117" s="307"/>
      <c r="AH117" s="307"/>
      <c r="AI117" s="307"/>
      <c r="AJ117" s="307"/>
      <c r="AK117" s="307"/>
      <c r="AL117" s="307"/>
      <c r="AM117" s="307"/>
      <c r="AN117" s="307"/>
      <c r="AO117" s="307"/>
      <c r="AP117" s="307"/>
      <c r="AQ117" s="307"/>
      <c r="AR117" s="307"/>
      <c r="AS117" s="307"/>
      <c r="AT117" s="307"/>
      <c r="AU117" s="307"/>
      <c r="AV117" s="307"/>
      <c r="AW117" s="307"/>
      <c r="AX117" s="307"/>
      <c r="AY117" s="307"/>
      <c r="AZ117" s="307"/>
      <c r="BB117" s="28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row>
    <row r="118" s="264" customFormat="true" ht="21" customHeight="true" x14ac:dyDescent="0.2">
      <c r="A118" s="147"/>
      <c r="B118" s="149"/>
      <c r="C118" s="266"/>
      <c r="D118" s="266"/>
      <c r="E118" s="266"/>
      <c r="F118" s="266"/>
      <c r="G118" s="266"/>
      <c r="H118" s="266"/>
      <c r="I118" s="266"/>
      <c r="J118" s="266"/>
      <c r="K118" s="266"/>
      <c r="L118" s="266"/>
      <c r="M118" s="266"/>
      <c r="N118" s="266"/>
      <c r="O118" s="266"/>
      <c r="P118" s="266"/>
      <c r="Q118" s="266"/>
      <c r="R118" s="266"/>
      <c r="S118" s="266"/>
      <c r="T118" s="266"/>
      <c r="U118" s="266"/>
      <c r="W118" s="307"/>
      <c r="X118" s="307"/>
      <c r="Y118" s="307"/>
      <c r="Z118" s="307"/>
      <c r="AA118" s="307"/>
      <c r="AB118" s="307"/>
      <c r="AC118" s="307"/>
      <c r="AD118" s="307"/>
      <c r="AE118" s="307"/>
      <c r="AF118" s="307"/>
      <c r="AG118" s="307"/>
      <c r="AH118" s="307"/>
      <c r="AI118" s="307"/>
      <c r="AJ118" s="307"/>
      <c r="AK118" s="307"/>
      <c r="AL118" s="307"/>
      <c r="AM118" s="307"/>
      <c r="AN118" s="307"/>
      <c r="AO118" s="307"/>
      <c r="AP118" s="307"/>
      <c r="AQ118" s="307"/>
      <c r="AR118" s="307"/>
      <c r="AS118" s="307"/>
      <c r="AT118" s="307"/>
      <c r="AU118" s="307"/>
      <c r="AV118" s="307"/>
      <c r="AW118" s="307"/>
      <c r="AX118" s="307"/>
      <c r="AY118" s="307"/>
      <c r="AZ118" s="307"/>
      <c r="BB118" s="28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row>
    <row r="119" s="264" customFormat="true" ht="15" customHeight="true" x14ac:dyDescent="0.2">
      <c r="A119" s="146"/>
      <c r="B119" s="145"/>
      <c r="C119" s="266"/>
      <c r="D119" s="266"/>
      <c r="E119" s="266"/>
      <c r="F119" s="266"/>
      <c r="G119" s="266"/>
      <c r="H119" s="266"/>
      <c r="I119" s="266"/>
      <c r="J119" s="266"/>
      <c r="K119" s="266"/>
      <c r="L119" s="266"/>
      <c r="M119" s="266"/>
      <c r="N119" s="266"/>
      <c r="O119" s="266"/>
      <c r="P119" s="266"/>
      <c r="Q119" s="266"/>
      <c r="R119" s="266"/>
      <c r="S119" s="266"/>
      <c r="T119" s="266"/>
      <c r="U119" s="266"/>
      <c r="W119" s="307"/>
      <c r="X119" s="307"/>
      <c r="Y119" s="307"/>
      <c r="Z119" s="307"/>
      <c r="AA119" s="307"/>
      <c r="AB119" s="307"/>
      <c r="AC119" s="307"/>
      <c r="AD119" s="307"/>
      <c r="AE119" s="307"/>
      <c r="AF119" s="307"/>
      <c r="AG119" s="307"/>
      <c r="AH119" s="307"/>
      <c r="AI119" s="307"/>
      <c r="AJ119" s="307"/>
      <c r="AK119" s="307"/>
      <c r="AL119" s="307"/>
      <c r="AM119" s="307"/>
      <c r="AN119" s="307"/>
      <c r="AO119" s="307"/>
      <c r="AP119" s="307"/>
      <c r="AQ119" s="307"/>
      <c r="AR119" s="307"/>
      <c r="AS119" s="307"/>
      <c r="AT119" s="307"/>
      <c r="AU119" s="307"/>
      <c r="AV119" s="307"/>
      <c r="AW119" s="307"/>
      <c r="AX119" s="307"/>
      <c r="AY119" s="307"/>
      <c r="AZ119" s="307"/>
      <c r="BB119" s="28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row>
    <row r="120" s="405" customFormat="true" ht="15" customHeight="true" x14ac:dyDescent="0.2">
      <c r="A120" s="269" t="s">
        <v>98</v>
      </c>
      <c r="B120" s="303"/>
      <c r="C120" s="830" t="s">
        <v>114</v>
      </c>
      <c r="D120" s="831"/>
      <c r="E120" s="831"/>
      <c r="F120" s="831"/>
      <c r="G120" s="832"/>
      <c r="H120" s="833" t="s">
        <v>38</v>
      </c>
      <c r="I120" s="822"/>
      <c r="J120" s="822"/>
      <c r="K120" s="822"/>
      <c r="L120" s="824"/>
      <c r="M120" s="812" t="s">
        <v>37</v>
      </c>
      <c r="N120" s="813"/>
      <c r="O120" s="813"/>
      <c r="P120" s="813"/>
      <c r="Q120" s="814"/>
      <c r="R120" s="16" t="s">
        <v>137</v>
      </c>
      <c r="S120" s="366"/>
      <c r="T120" s="366"/>
      <c r="U120" s="366"/>
      <c r="V120" s="366"/>
      <c r="W120" s="376"/>
      <c r="X120" s="694"/>
      <c r="Y120" s="694"/>
      <c r="Z120" s="694"/>
      <c r="AA120" s="694"/>
      <c r="AB120" s="694"/>
      <c r="AC120" s="694"/>
      <c r="AD120" s="694"/>
      <c r="AE120" s="694"/>
      <c r="AF120" s="694"/>
      <c r="AG120" s="694"/>
      <c r="AH120" s="694"/>
      <c r="AI120" s="694"/>
      <c r="AJ120" s="694"/>
      <c r="AK120" s="694"/>
      <c r="AL120" s="694"/>
      <c r="AM120" s="694"/>
      <c r="AN120" s="694"/>
      <c r="AO120" s="694"/>
      <c r="AP120" s="694"/>
      <c r="AQ120" s="694"/>
      <c r="AR120" s="694"/>
      <c r="AS120" s="694"/>
      <c r="AT120" s="694"/>
      <c r="AU120" s="694"/>
      <c r="AV120" s="694"/>
      <c r="AW120" s="694"/>
      <c r="AX120" s="694"/>
      <c r="AY120" s="694"/>
      <c r="AZ120" s="312"/>
      <c r="BA120" s="313" t="s">
        <v>128</v>
      </c>
      <c r="BB120" s="269" t="s">
        <v>98</v>
      </c>
      <c r="BC120" s="812" t="s">
        <v>114</v>
      </c>
      <c r="BD120" s="813"/>
      <c r="BE120" s="813"/>
      <c r="BF120" s="813"/>
      <c r="BG120" s="819"/>
      <c r="BH120" s="812" t="s">
        <v>38</v>
      </c>
      <c r="BI120" s="813"/>
      <c r="BJ120" s="813"/>
      <c r="BK120" s="813"/>
      <c r="BL120" s="819"/>
      <c r="BM120" s="812" t="s">
        <v>37</v>
      </c>
      <c r="BN120" s="813"/>
      <c r="BO120" s="813"/>
      <c r="BP120" s="813"/>
      <c r="BQ120" s="814"/>
      <c r="BR120" s="15" t="s">
        <v>137</v>
      </c>
      <c r="BS120" s="366"/>
      <c r="BT120" s="366"/>
      <c r="BU120" s="366"/>
      <c r="BV120" s="366"/>
      <c r="BW120" s="4"/>
      <c r="BX120" s="4"/>
      <c r="BY120" s="4"/>
      <c r="BZ120" s="311"/>
      <c r="CA120" s="311"/>
      <c r="CB120" s="311"/>
      <c r="CC120" s="311"/>
      <c r="CD120" s="311"/>
      <c r="CE120" s="311"/>
      <c r="CF120" s="311"/>
      <c r="CG120" s="311"/>
      <c r="CH120" s="311"/>
      <c r="CI120" s="311"/>
      <c r="CJ120" s="311"/>
      <c r="CK120" s="311"/>
      <c r="CL120" s="311"/>
      <c r="CM120" s="311"/>
      <c r="CN120" s="311"/>
      <c r="CO120" s="311"/>
      <c r="CP120" s="311"/>
      <c r="CQ120" s="311"/>
      <c r="CR120" s="311"/>
      <c r="CS120" s="311"/>
      <c r="CT120" s="311"/>
      <c r="CU120" s="311"/>
      <c r="CV120" s="311"/>
      <c r="CW120" s="311"/>
      <c r="CX120" s="311"/>
      <c r="CY120" s="311"/>
      <c r="CZ120" s="311"/>
    </row>
    <row r="121" s="405" customFormat="true" ht="12.75" x14ac:dyDescent="0.2">
      <c r="A121" s="301" t="s">
        <v>87</v>
      </c>
      <c r="B121" s="335"/>
      <c r="C121" s="358" t="s">
        <v>0</v>
      </c>
      <c r="D121" s="485" t="s">
        <v>1</v>
      </c>
      <c r="E121" s="485" t="s">
        <v>2</v>
      </c>
      <c r="F121" s="485" t="s">
        <v>3</v>
      </c>
      <c r="G121" s="486" t="s">
        <v>4</v>
      </c>
      <c r="H121" s="340" t="s">
        <v>0</v>
      </c>
      <c r="I121" s="488" t="s">
        <v>1</v>
      </c>
      <c r="J121" s="488" t="s">
        <v>2</v>
      </c>
      <c r="K121" s="488" t="s">
        <v>3</v>
      </c>
      <c r="L121" s="489" t="s">
        <v>4</v>
      </c>
      <c r="M121" s="341" t="s">
        <v>0</v>
      </c>
      <c r="N121" s="488" t="s">
        <v>1</v>
      </c>
      <c r="O121" s="488" t="s">
        <v>2</v>
      </c>
      <c r="P121" s="488" t="s">
        <v>3</v>
      </c>
      <c r="Q121" s="484" t="s">
        <v>4</v>
      </c>
      <c r="R121" s="340" t="s">
        <v>275</v>
      </c>
      <c r="S121" s="488" t="s">
        <v>276</v>
      </c>
      <c r="T121" s="488" t="s">
        <v>277</v>
      </c>
      <c r="U121" s="488" t="s">
        <v>278</v>
      </c>
      <c r="V121" s="489" t="s">
        <v>279</v>
      </c>
      <c r="W121" s="694"/>
      <c r="X121" s="694"/>
      <c r="Y121" s="694"/>
      <c r="Z121" s="694"/>
      <c r="AA121" s="694"/>
      <c r="AB121" s="694"/>
      <c r="AC121" s="694"/>
      <c r="AD121" s="694"/>
      <c r="AE121" s="694"/>
      <c r="AF121" s="694"/>
      <c r="AG121" s="694"/>
      <c r="AH121" s="694"/>
      <c r="AI121" s="694"/>
      <c r="AJ121" s="694"/>
      <c r="AK121" s="694"/>
      <c r="AL121" s="694"/>
      <c r="AM121" s="694"/>
      <c r="AN121" s="694"/>
      <c r="AO121" s="694"/>
      <c r="AP121" s="694"/>
      <c r="AQ121" s="694"/>
      <c r="AR121" s="694"/>
      <c r="AS121" s="694"/>
      <c r="AT121" s="694"/>
      <c r="AU121" s="694"/>
      <c r="AV121" s="694"/>
      <c r="AW121" s="694"/>
      <c r="AX121" s="694"/>
      <c r="AY121" s="694"/>
      <c r="AZ121" s="312"/>
      <c r="BA121" s="301" t="s">
        <v>116</v>
      </c>
      <c r="BB121" s="300"/>
      <c r="BC121" s="388" t="s">
        <v>0</v>
      </c>
      <c r="BD121" s="446" t="s">
        <v>1</v>
      </c>
      <c r="BE121" s="446" t="s">
        <v>2</v>
      </c>
      <c r="BF121" s="446" t="s">
        <v>3</v>
      </c>
      <c r="BG121" s="389" t="s">
        <v>4</v>
      </c>
      <c r="BH121" s="388" t="s">
        <v>0</v>
      </c>
      <c r="BI121" s="446" t="s">
        <v>1</v>
      </c>
      <c r="BJ121" s="446" t="s">
        <v>2</v>
      </c>
      <c r="BK121" s="446" t="s">
        <v>3</v>
      </c>
      <c r="BL121" s="389" t="s">
        <v>4</v>
      </c>
      <c r="BM121" s="388" t="s">
        <v>0</v>
      </c>
      <c r="BN121" s="446" t="s">
        <v>1</v>
      </c>
      <c r="BO121" s="446" t="s">
        <v>2</v>
      </c>
      <c r="BP121" s="446" t="s">
        <v>3</v>
      </c>
      <c r="BQ121" s="389" t="s">
        <v>4</v>
      </c>
      <c r="BR121" s="388" t="s">
        <v>275</v>
      </c>
      <c r="BS121" s="446" t="s">
        <v>276</v>
      </c>
      <c r="BT121" s="446" t="s">
        <v>277</v>
      </c>
      <c r="BU121" s="446" t="s">
        <v>278</v>
      </c>
      <c r="BV121" s="447" t="s">
        <v>279</v>
      </c>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c r="CT121" s="152"/>
      <c r="CU121" s="152"/>
      <c r="CV121" s="152"/>
      <c r="CW121" s="152"/>
      <c r="CX121" s="152"/>
      <c r="CY121" s="152"/>
      <c r="CZ121" s="152"/>
    </row>
    <row r="122" s="405" customFormat="true" ht="15" customHeight="true" x14ac:dyDescent="0.2">
      <c r="A122" s="834" t="s">
        <v>18</v>
      </c>
      <c r="B122" s="337" t="s">
        <v>14</v>
      </c>
      <c r="C122" s="107">
        <f>C153+C154+C155+C156+C157+C158+C161</f>
        <v>25.56500564847855</v>
      </c>
      <c r="D122" s="106">
        <f t="shared" ref="D122:V122" si="3">D153+D154+D155+D156+D157+D158+D161</f>
        <v>35.168851769052793</v>
      </c>
      <c r="E122" s="106">
        <f t="shared" si="3"/>
        <v>38.579529711490906</v>
      </c>
      <c r="F122" s="106">
        <f t="shared" si="3"/>
        <v>43.81276821676181</v>
      </c>
      <c r="G122" s="105">
        <f t="shared" si="3"/>
        <v>68.227373136513734</v>
      </c>
      <c r="H122" s="104">
        <f t="shared" si="3"/>
        <v>36.141049024130183</v>
      </c>
      <c r="I122" s="106">
        <f t="shared" si="3"/>
        <v>64.896651043983965</v>
      </c>
      <c r="J122" s="106">
        <f t="shared" si="3"/>
        <v>82.694475021300491</v>
      </c>
      <c r="K122" s="106">
        <f t="shared" si="3"/>
        <v>88.789485957168196</v>
      </c>
      <c r="L122" s="103">
        <f t="shared" si="3"/>
        <v>99.349428893585312</v>
      </c>
      <c r="M122" s="107">
        <f t="shared" si="3"/>
        <v>25.570620553094031</v>
      </c>
      <c r="N122" s="106">
        <f t="shared" si="3"/>
        <v>34.234721548345433</v>
      </c>
      <c r="O122" s="106">
        <f t="shared" si="3"/>
        <v>38.55831454400095</v>
      </c>
      <c r="P122" s="106">
        <f t="shared" si="3"/>
        <v>40.98838923961879</v>
      </c>
      <c r="Q122" s="105">
        <f t="shared" si="3"/>
        <v>54.29498959301857</v>
      </c>
      <c r="R122" s="104">
        <f t="shared" si="3"/>
        <v>86.814319411158323</v>
      </c>
      <c r="S122" s="106">
        <f t="shared" si="3"/>
        <v>44.874760242297363</v>
      </c>
      <c r="T122" s="106">
        <f t="shared" si="3"/>
        <v>19.652092983563715</v>
      </c>
      <c r="U122" s="106">
        <f t="shared" si="3"/>
        <v>55.406903537494692</v>
      </c>
      <c r="V122" s="103">
        <f t="shared" si="3"/>
        <v>42.366603053317348</v>
      </c>
      <c r="W122" s="694"/>
      <c r="X122" s="694"/>
      <c r="Y122" s="694"/>
      <c r="Z122" s="694"/>
      <c r="AA122" s="694"/>
      <c r="AB122" s="694"/>
      <c r="AC122" s="694"/>
      <c r="AD122" s="694"/>
      <c r="AE122" s="694"/>
      <c r="AF122" s="694"/>
      <c r="AG122" s="694"/>
      <c r="AH122" s="694"/>
      <c r="AI122" s="694"/>
      <c r="AJ122" s="694"/>
      <c r="AK122" s="694"/>
      <c r="AL122" s="694"/>
      <c r="AM122" s="694"/>
      <c r="AN122" s="694"/>
      <c r="AO122" s="694"/>
      <c r="AP122" s="694"/>
      <c r="AQ122" s="694"/>
      <c r="AR122" s="694"/>
      <c r="AS122" s="694"/>
      <c r="AT122" s="694"/>
      <c r="AU122" s="694"/>
      <c r="AV122" s="694"/>
      <c r="AW122" s="694"/>
      <c r="AX122" s="694"/>
      <c r="AY122" s="694"/>
      <c r="AZ122" s="312"/>
      <c r="BA122" s="818" t="s">
        <v>18</v>
      </c>
      <c r="BB122" s="494" t="s">
        <v>14</v>
      </c>
      <c r="BC122" s="392">
        <v>2123.3162999999972</v>
      </c>
      <c r="BD122" s="390">
        <v>2922.118348</v>
      </c>
      <c r="BE122" s="390">
        <v>3200.4253560000011</v>
      </c>
      <c r="BF122" s="390">
        <v>3639.0954930000025</v>
      </c>
      <c r="BG122" s="396">
        <v>5662.8801889999986</v>
      </c>
      <c r="BH122" s="392">
        <v>298.68841199999986</v>
      </c>
      <c r="BI122" s="390">
        <v>535.28937400000007</v>
      </c>
      <c r="BJ122" s="390">
        <v>685.01756899999975</v>
      </c>
      <c r="BK122" s="390">
        <v>726.65093600000012</v>
      </c>
      <c r="BL122" s="396">
        <v>820.11449599999867</v>
      </c>
      <c r="BM122" s="392">
        <v>1912.7966599999975</v>
      </c>
      <c r="BN122" s="390">
        <v>2560.2245220000009</v>
      </c>
      <c r="BO122" s="390">
        <v>2882.8672330000027</v>
      </c>
      <c r="BP122" s="390">
        <v>3064.0172020000005</v>
      </c>
      <c r="BQ122" s="396">
        <v>4062.1692820000017</v>
      </c>
      <c r="BR122" s="392">
        <v>2368.6064480000018</v>
      </c>
      <c r="BS122" s="390">
        <v>4540.379229999995</v>
      </c>
      <c r="BT122" s="390">
        <v>2348.117719000003</v>
      </c>
      <c r="BU122" s="390">
        <v>5126.086591000002</v>
      </c>
      <c r="BV122" s="394">
        <v>3164.645698000003</v>
      </c>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3"/>
    </row>
    <row r="123" s="405" customFormat="true" ht="15" customHeight="true" x14ac:dyDescent="0.2">
      <c r="A123" s="825"/>
      <c r="B123" s="338" t="s">
        <v>51</v>
      </c>
      <c r="C123" s="102">
        <f>100-C122</f>
        <v>74.434994351521453</v>
      </c>
      <c r="D123" s="101">
        <f t="shared" ref="D123:U123" si="4">100-D122</f>
        <v>64.831148230947207</v>
      </c>
      <c r="E123" s="101">
        <f t="shared" si="4"/>
        <v>61.420470288509094</v>
      </c>
      <c r="F123" s="101">
        <f t="shared" si="4"/>
        <v>56.18723178323819</v>
      </c>
      <c r="G123" s="100">
        <f t="shared" si="4"/>
        <v>31.772626863486266</v>
      </c>
      <c r="H123" s="99">
        <f t="shared" si="4"/>
        <v>63.858950975869817</v>
      </c>
      <c r="I123" s="101">
        <f t="shared" si="4"/>
        <v>35.103348956016035</v>
      </c>
      <c r="J123" s="101">
        <f t="shared" si="4"/>
        <v>17.305524978699509</v>
      </c>
      <c r="K123" s="101">
        <f t="shared" si="4"/>
        <v>11.210514042831804</v>
      </c>
      <c r="L123" s="98">
        <f t="shared" si="4"/>
        <v>0.65057110641468796</v>
      </c>
      <c r="M123" s="102">
        <f t="shared" si="4"/>
        <v>74.429379446905969</v>
      </c>
      <c r="N123" s="101">
        <f t="shared" si="4"/>
        <v>65.765278451654567</v>
      </c>
      <c r="O123" s="101">
        <f t="shared" si="4"/>
        <v>61.44168545599905</v>
      </c>
      <c r="P123" s="101">
        <f t="shared" si="4"/>
        <v>59.01161076038121</v>
      </c>
      <c r="Q123" s="100">
        <f t="shared" si="4"/>
        <v>45.70501040698143</v>
      </c>
      <c r="R123" s="99">
        <f t="shared" si="4"/>
        <v>13.185680588841677</v>
      </c>
      <c r="S123" s="101">
        <f t="shared" si="4"/>
        <v>55.125239757702637</v>
      </c>
      <c r="T123" s="101">
        <f t="shared" si="4"/>
        <v>80.347907016436281</v>
      </c>
      <c r="U123" s="101">
        <f t="shared" si="4"/>
        <v>44.593096462505308</v>
      </c>
      <c r="V123" s="98">
        <v>57.633396946682858</v>
      </c>
      <c r="W123" s="694"/>
      <c r="X123" s="694"/>
      <c r="Y123" s="694"/>
      <c r="Z123" s="694"/>
      <c r="AA123" s="694"/>
      <c r="AB123" s="694"/>
      <c r="AC123" s="694"/>
      <c r="AD123" s="694"/>
      <c r="AE123" s="694"/>
      <c r="AF123" s="694"/>
      <c r="AG123" s="694"/>
      <c r="AH123" s="694"/>
      <c r="AI123" s="694"/>
      <c r="AJ123" s="694"/>
      <c r="AK123" s="694"/>
      <c r="AL123" s="694"/>
      <c r="AM123" s="694"/>
      <c r="AN123" s="694"/>
      <c r="AO123" s="694"/>
      <c r="AP123" s="694"/>
      <c r="AQ123" s="694"/>
      <c r="AR123" s="694"/>
      <c r="AS123" s="694"/>
      <c r="AT123" s="694"/>
      <c r="AU123" s="694"/>
      <c r="AV123" s="694"/>
      <c r="AW123" s="694"/>
      <c r="AX123" s="694"/>
      <c r="AY123" s="694"/>
      <c r="AZ123" s="312"/>
      <c r="BA123" s="816"/>
      <c r="BB123" s="492" t="s">
        <v>51</v>
      </c>
      <c r="BC123" s="393">
        <v>6183.5743009999933</v>
      </c>
      <c r="BD123" s="391">
        <v>5389.4588100000028</v>
      </c>
      <c r="BE123" s="391">
        <v>5099.0968909999974</v>
      </c>
      <c r="BF123" s="391">
        <v>4673.4478340000051</v>
      </c>
      <c r="BG123" s="397">
        <v>2643.1093969999988</v>
      </c>
      <c r="BH123" s="393">
        <v>527.76355899999976</v>
      </c>
      <c r="BI123" s="391">
        <v>289.5442119999999</v>
      </c>
      <c r="BJ123" s="391">
        <v>143.35405900000003</v>
      </c>
      <c r="BK123" s="391">
        <v>97.724106999999989</v>
      </c>
      <c r="BL123" s="397">
        <v>5.3703660000000006</v>
      </c>
      <c r="BM123" s="393">
        <v>5568.9829949999958</v>
      </c>
      <c r="BN123" s="391">
        <v>4918.2196019999947</v>
      </c>
      <c r="BO123" s="391">
        <v>4600.3926759999977</v>
      </c>
      <c r="BP123" s="391">
        <v>4417.8398490000091</v>
      </c>
      <c r="BQ123" s="397">
        <v>3419.4958079999969</v>
      </c>
      <c r="BR123" s="393">
        <v>365.7302659999998</v>
      </c>
      <c r="BS123" s="391">
        <v>5577.5115519999981</v>
      </c>
      <c r="BT123" s="391">
        <v>9600.3181089999944</v>
      </c>
      <c r="BU123" s="391">
        <v>4140.1023910000031</v>
      </c>
      <c r="BV123" s="395">
        <v>4305.0249150000045</v>
      </c>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3"/>
    </row>
    <row r="124" s="405" customFormat="true" ht="15" customHeight="true" x14ac:dyDescent="0.2">
      <c r="A124" s="825" t="s">
        <v>50</v>
      </c>
      <c r="B124" s="338" t="s">
        <v>15</v>
      </c>
      <c r="C124" s="102">
        <f>C122*C129/100</f>
        <v>22.613306305223801</v>
      </c>
      <c r="D124" s="101">
        <f>D122*D129/100</f>
        <v>31.779927341483493</v>
      </c>
      <c r="E124" s="101">
        <f t="shared" ref="E124:V124" si="5">E122*E129/100</f>
        <v>33.871813670443764</v>
      </c>
      <c r="F124" s="101">
        <f t="shared" si="5"/>
        <v>38.334558735993326</v>
      </c>
      <c r="G124" s="100">
        <f t="shared" si="5"/>
        <v>47.96626703016868</v>
      </c>
      <c r="H124" s="99">
        <f t="shared" si="5"/>
        <v>11.001772418787066</v>
      </c>
      <c r="I124" s="101">
        <f t="shared" si="5"/>
        <v>15.419322777188636</v>
      </c>
      <c r="J124" s="101">
        <f t="shared" si="5"/>
        <v>29.612965329614141</v>
      </c>
      <c r="K124" s="101">
        <f t="shared" si="5"/>
        <v>45.186405340242096</v>
      </c>
      <c r="L124" s="98">
        <f t="shared" si="5"/>
        <v>89.771817402509882</v>
      </c>
      <c r="M124" s="102">
        <f t="shared" si="5"/>
        <v>22.612495059858869</v>
      </c>
      <c r="N124" s="101">
        <f t="shared" si="5"/>
        <v>31.294964676909878</v>
      </c>
      <c r="O124" s="101">
        <f t="shared" si="5"/>
        <v>34.39087665112482</v>
      </c>
      <c r="P124" s="101">
        <f t="shared" si="5"/>
        <v>37.081460751699026</v>
      </c>
      <c r="Q124" s="100">
        <f t="shared" si="5"/>
        <v>47.405185860888217</v>
      </c>
      <c r="R124" s="99">
        <f t="shared" si="5"/>
        <v>40.093122468046403</v>
      </c>
      <c r="S124" s="101">
        <f t="shared" si="5"/>
        <v>40.668699350318327</v>
      </c>
      <c r="T124" s="101">
        <f t="shared" si="5"/>
        <v>16.606736785999324</v>
      </c>
      <c r="U124" s="101">
        <f t="shared" si="5"/>
        <v>49.984574080410141</v>
      </c>
      <c r="V124" s="98">
        <f t="shared" si="5"/>
        <v>35.870036241449505</v>
      </c>
      <c r="W124" s="694"/>
      <c r="X124" s="694"/>
      <c r="Y124" s="694"/>
      <c r="Z124" s="694"/>
      <c r="AA124" s="694"/>
      <c r="AB124" s="694"/>
      <c r="AC124" s="694"/>
      <c r="AD124" s="694"/>
      <c r="AE124" s="694"/>
      <c r="AF124" s="694"/>
      <c r="AG124" s="694"/>
      <c r="AH124" s="694"/>
      <c r="AI124" s="694"/>
      <c r="AJ124" s="694"/>
      <c r="AK124" s="694"/>
      <c r="AL124" s="694"/>
      <c r="AM124" s="694"/>
      <c r="AN124" s="694"/>
      <c r="AO124" s="694"/>
      <c r="AP124" s="694"/>
      <c r="AQ124" s="694"/>
      <c r="AR124" s="694"/>
      <c r="AS124" s="694"/>
      <c r="AT124" s="694"/>
      <c r="AU124" s="694"/>
      <c r="AV124" s="694"/>
      <c r="AW124" s="694"/>
      <c r="AX124" s="694"/>
      <c r="AY124" s="694"/>
      <c r="AZ124" s="312"/>
      <c r="BA124" s="816" t="s">
        <v>50</v>
      </c>
      <c r="BB124" s="492" t="s">
        <v>15</v>
      </c>
      <c r="BC124" s="393">
        <v>1871.874874999997</v>
      </c>
      <c r="BD124" s="391">
        <v>2571.8380960000009</v>
      </c>
      <c r="BE124" s="391">
        <v>2762.9545530000005</v>
      </c>
      <c r="BF124" s="391">
        <v>3173.1697620000018</v>
      </c>
      <c r="BG124" s="397">
        <v>3979.0646310000047</v>
      </c>
      <c r="BH124" s="393">
        <v>90.924364999999995</v>
      </c>
      <c r="BI124" s="391">
        <v>127.18375299999998</v>
      </c>
      <c r="BJ124" s="391">
        <v>245.30540300000007</v>
      </c>
      <c r="BK124" s="391">
        <v>369.80441299999995</v>
      </c>
      <c r="BL124" s="397">
        <v>741.05276299999866</v>
      </c>
      <c r="BM124" s="393">
        <v>1691.5156569999974</v>
      </c>
      <c r="BN124" s="391">
        <v>2274.3131889999991</v>
      </c>
      <c r="BO124" s="391">
        <v>2520.2511810000005</v>
      </c>
      <c r="BP124" s="391">
        <v>2761.6047439999998</v>
      </c>
      <c r="BQ124" s="397">
        <v>3536.9464490000028</v>
      </c>
      <c r="BR124" s="393">
        <v>1093.8843849999996</v>
      </c>
      <c r="BS124" s="391">
        <v>3976.9703480000026</v>
      </c>
      <c r="BT124" s="391">
        <v>1984.2452880000003</v>
      </c>
      <c r="BU124" s="391">
        <v>4624.4283399999995</v>
      </c>
      <c r="BV124" s="395">
        <v>2679.373556</v>
      </c>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3"/>
    </row>
    <row r="125" s="405" customFormat="true" ht="15" customHeight="true" x14ac:dyDescent="0.2">
      <c r="A125" s="825"/>
      <c r="B125" s="338" t="s">
        <v>16</v>
      </c>
      <c r="C125" s="102">
        <f>C122*C128/100</f>
        <v>2.9516993432547549</v>
      </c>
      <c r="D125" s="101">
        <f>D122*D128/100</f>
        <v>3.388924427569322</v>
      </c>
      <c r="E125" s="101">
        <f t="shared" ref="E125:V125" si="6">E122*E128/100</f>
        <v>4.7077160410471484</v>
      </c>
      <c r="F125" s="101">
        <f t="shared" si="6"/>
        <v>5.47820948076847</v>
      </c>
      <c r="G125" s="100">
        <f t="shared" si="6"/>
        <v>20.261106106345114</v>
      </c>
      <c r="H125" s="99">
        <f t="shared" si="6"/>
        <v>25.139276605343142</v>
      </c>
      <c r="I125" s="101">
        <f t="shared" si="6"/>
        <v>49.477328266795304</v>
      </c>
      <c r="J125" s="101">
        <f t="shared" si="6"/>
        <v>53.081509691686385</v>
      </c>
      <c r="K125" s="101">
        <f t="shared" si="6"/>
        <v>43.603080616926071</v>
      </c>
      <c r="L125" s="98">
        <f t="shared" si="6"/>
        <v>9.5776114910754373</v>
      </c>
      <c r="M125" s="102">
        <f t="shared" si="6"/>
        <v>2.9581254932351606</v>
      </c>
      <c r="N125" s="101">
        <f t="shared" si="6"/>
        <v>2.9397568714355486</v>
      </c>
      <c r="O125" s="101">
        <f t="shared" si="6"/>
        <v>4.1674378928761158</v>
      </c>
      <c r="P125" s="101">
        <f t="shared" si="6"/>
        <v>3.9069284879197621</v>
      </c>
      <c r="Q125" s="100">
        <f t="shared" si="6"/>
        <v>6.8898037321303693</v>
      </c>
      <c r="R125" s="99">
        <f t="shared" si="6"/>
        <v>46.721196943111806</v>
      </c>
      <c r="S125" s="101">
        <f t="shared" si="6"/>
        <v>4.2060608919790825</v>
      </c>
      <c r="T125" s="101">
        <f t="shared" si="6"/>
        <v>3.0453561975643701</v>
      </c>
      <c r="U125" s="101">
        <f t="shared" si="6"/>
        <v>5.4223294570845226</v>
      </c>
      <c r="V125" s="98">
        <f t="shared" si="6"/>
        <v>6.4965668118678037</v>
      </c>
      <c r="W125" s="694"/>
      <c r="X125" s="694"/>
      <c r="Y125" s="694"/>
      <c r="Z125" s="694"/>
      <c r="AA125" s="694"/>
      <c r="AB125" s="694"/>
      <c r="AC125" s="694"/>
      <c r="AD125" s="694"/>
      <c r="AE125" s="694"/>
      <c r="AF125" s="694"/>
      <c r="AG125" s="694"/>
      <c r="AH125" s="694"/>
      <c r="AI125" s="694"/>
      <c r="AJ125" s="694"/>
      <c r="AK125" s="694"/>
      <c r="AL125" s="694"/>
      <c r="AM125" s="694"/>
      <c r="AN125" s="694"/>
      <c r="AO125" s="694"/>
      <c r="AP125" s="694"/>
      <c r="AQ125" s="694"/>
      <c r="AR125" s="694"/>
      <c r="AS125" s="694"/>
      <c r="AT125" s="694"/>
      <c r="AU125" s="694"/>
      <c r="AV125" s="694"/>
      <c r="AW125" s="694"/>
      <c r="AX125" s="694"/>
      <c r="AY125" s="694"/>
      <c r="AZ125" s="312"/>
      <c r="BA125" s="816"/>
      <c r="BB125" s="492" t="s">
        <v>16</v>
      </c>
      <c r="BC125" s="393">
        <v>244.33454199999994</v>
      </c>
      <c r="BD125" s="391">
        <v>274.25377199999997</v>
      </c>
      <c r="BE125" s="391">
        <v>384.01266600000014</v>
      </c>
      <c r="BF125" s="391">
        <v>453.46259999999978</v>
      </c>
      <c r="BG125" s="397">
        <v>1680.7697509999987</v>
      </c>
      <c r="BH125" s="393">
        <v>207.76404700000006</v>
      </c>
      <c r="BI125" s="391">
        <v>408.10562099999981</v>
      </c>
      <c r="BJ125" s="391">
        <v>439.71216599999997</v>
      </c>
      <c r="BK125" s="391">
        <v>356.84652299999993</v>
      </c>
      <c r="BL125" s="397">
        <v>79.061733000000004</v>
      </c>
      <c r="BM125" s="393">
        <v>221.28100299999994</v>
      </c>
      <c r="BN125" s="391">
        <v>213.64228700000001</v>
      </c>
      <c r="BO125" s="391">
        <v>305.4004809999999</v>
      </c>
      <c r="BP125" s="391">
        <v>290.96459599999991</v>
      </c>
      <c r="BQ125" s="397">
        <v>514.05487400000004</v>
      </c>
      <c r="BR125" s="393">
        <v>1274.722062999999</v>
      </c>
      <c r="BS125" s="391">
        <v>411.30844400000029</v>
      </c>
      <c r="BT125" s="391">
        <v>363.87243099999995</v>
      </c>
      <c r="BU125" s="391">
        <v>501.65825099999978</v>
      </c>
      <c r="BV125" s="395">
        <v>485.27214199999969</v>
      </c>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3"/>
    </row>
    <row r="126" s="405" customFormat="true" ht="15" customHeight="true" x14ac:dyDescent="0.2">
      <c r="A126" s="825"/>
      <c r="B126" s="338" t="s">
        <v>22</v>
      </c>
      <c r="C126" s="102">
        <f>100-C124-C125-C127</f>
        <v>65.524536897116718</v>
      </c>
      <c r="D126" s="101">
        <f>100-D124-D125-D127</f>
        <v>63.4007112437194</v>
      </c>
      <c r="E126" s="101">
        <f t="shared" ref="E126:V126" si="7">100-E124-E125-E127</f>
        <v>59.510440692583465</v>
      </c>
      <c r="F126" s="101">
        <f t="shared" si="7"/>
        <v>54.672921800298852</v>
      </c>
      <c r="G126" s="100">
        <f t="shared" si="7"/>
        <v>31.136868132546592</v>
      </c>
      <c r="H126" s="99">
        <f t="shared" si="7"/>
        <v>57.030004953548548</v>
      </c>
      <c r="I126" s="101">
        <f t="shared" si="7"/>
        <v>34.050100137411334</v>
      </c>
      <c r="J126" s="101">
        <f t="shared" si="7"/>
        <v>17.305524978699474</v>
      </c>
      <c r="K126" s="101">
        <f t="shared" si="7"/>
        <v>11.210514042831832</v>
      </c>
      <c r="L126" s="98">
        <f t="shared" si="7"/>
        <v>0.65057110641468086</v>
      </c>
      <c r="M126" s="102">
        <f t="shared" si="7"/>
        <v>65.616713618671284</v>
      </c>
      <c r="N126" s="101">
        <f t="shared" si="7"/>
        <v>63.752159001604227</v>
      </c>
      <c r="O126" s="101">
        <f t="shared" si="7"/>
        <v>59.860492418958522</v>
      </c>
      <c r="P126" s="101">
        <f t="shared" si="7"/>
        <v>57.300681736731448</v>
      </c>
      <c r="Q126" s="100">
        <f t="shared" si="7"/>
        <v>44.70731824951153</v>
      </c>
      <c r="R126" s="99">
        <f t="shared" si="7"/>
        <v>12.810480894251434</v>
      </c>
      <c r="S126" s="101">
        <f t="shared" si="7"/>
        <v>53.007095890396677</v>
      </c>
      <c r="T126" s="101">
        <f t="shared" si="7"/>
        <v>75.701798856411799</v>
      </c>
      <c r="U126" s="101">
        <f t="shared" si="7"/>
        <v>42.622423671838959</v>
      </c>
      <c r="V126" s="98">
        <f t="shared" si="7"/>
        <v>54.497536570291558</v>
      </c>
      <c r="W126" s="694"/>
      <c r="X126" s="694"/>
      <c r="Y126" s="694"/>
      <c r="Z126" s="694"/>
      <c r="AA126" s="694"/>
      <c r="AB126" s="694"/>
      <c r="AC126" s="694"/>
      <c r="AD126" s="694"/>
      <c r="AE126" s="694"/>
      <c r="AF126" s="694"/>
      <c r="AG126" s="694"/>
      <c r="AH126" s="694"/>
      <c r="AI126" s="694"/>
      <c r="AJ126" s="694"/>
      <c r="AK126" s="694"/>
      <c r="AL126" s="694"/>
      <c r="AM126" s="694"/>
      <c r="AN126" s="694"/>
      <c r="AO126" s="694"/>
      <c r="AP126" s="694"/>
      <c r="AQ126" s="694"/>
      <c r="AR126" s="694"/>
      <c r="AS126" s="694"/>
      <c r="AT126" s="694"/>
      <c r="AU126" s="694"/>
      <c r="AV126" s="694"/>
      <c r="AW126" s="694"/>
      <c r="AX126" s="694"/>
      <c r="AY126" s="694"/>
      <c r="AZ126" s="312"/>
      <c r="BA126" s="816"/>
      <c r="BB126" s="492" t="s">
        <v>22</v>
      </c>
      <c r="BC126" s="393">
        <v>5444.0256039999922</v>
      </c>
      <c r="BD126" s="391">
        <v>5271.6544470000026</v>
      </c>
      <c r="BE126" s="391">
        <v>4941.5946259999946</v>
      </c>
      <c r="BF126" s="391">
        <v>4547.758891000005</v>
      </c>
      <c r="BG126" s="397">
        <v>2590.3227069999998</v>
      </c>
      <c r="BH126" s="393">
        <v>471.32559999999961</v>
      </c>
      <c r="BI126" s="391">
        <v>280.85666199999991</v>
      </c>
      <c r="BJ126" s="391">
        <v>143.35405900000003</v>
      </c>
      <c r="BK126" s="391">
        <v>97.724106999999989</v>
      </c>
      <c r="BL126" s="397">
        <v>5.3703660000000006</v>
      </c>
      <c r="BM126" s="393">
        <v>4909.6387559999948</v>
      </c>
      <c r="BN126" s="391">
        <v>4769.1244509999942</v>
      </c>
      <c r="BO126" s="391">
        <v>4482.9725799999987</v>
      </c>
      <c r="BP126" s="391">
        <v>4290.0264500000067</v>
      </c>
      <c r="BQ126" s="397">
        <v>3344.9632439999982</v>
      </c>
      <c r="BR126" s="393">
        <v>355.47104299999978</v>
      </c>
      <c r="BS126" s="391">
        <v>5366.4217750000007</v>
      </c>
      <c r="BT126" s="391">
        <v>9045.1808570000103</v>
      </c>
      <c r="BU126" s="391">
        <v>3957.4961260000032</v>
      </c>
      <c r="BV126" s="395">
        <v>4070.7864740000073</v>
      </c>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3"/>
    </row>
    <row r="127" s="405" customFormat="true" ht="15" customHeight="true" x14ac:dyDescent="0.2">
      <c r="A127" s="825"/>
      <c r="B127" s="338" t="s">
        <v>19</v>
      </c>
      <c r="C127" s="102">
        <v>8.9104574544047157</v>
      </c>
      <c r="D127" s="101">
        <v>1.4304369872277773</v>
      </c>
      <c r="E127" s="101">
        <v>1.9100295959256157</v>
      </c>
      <c r="F127" s="101">
        <v>1.5143099829393492</v>
      </c>
      <c r="G127" s="100">
        <v>0.63575873093961377</v>
      </c>
      <c r="H127" s="99">
        <v>6.8289460223212428</v>
      </c>
      <c r="I127" s="101">
        <v>1.0532488186047253</v>
      </c>
      <c r="J127" s="101">
        <v>0</v>
      </c>
      <c r="K127" s="101">
        <v>0</v>
      </c>
      <c r="L127" s="98">
        <v>0</v>
      </c>
      <c r="M127" s="102">
        <v>8.8126658282346799</v>
      </c>
      <c r="N127" s="101">
        <v>2.0131194500503544</v>
      </c>
      <c r="O127" s="101">
        <v>1.5811930370405514</v>
      </c>
      <c r="P127" s="101">
        <v>1.7109290236497641</v>
      </c>
      <c r="Q127" s="100">
        <v>0.99769215746988849</v>
      </c>
      <c r="R127" s="99">
        <v>0.37519969459035712</v>
      </c>
      <c r="S127" s="101">
        <v>2.1181438673059092</v>
      </c>
      <c r="T127" s="101">
        <v>4.6461081600245073</v>
      </c>
      <c r="U127" s="101">
        <v>1.9706727906663792</v>
      </c>
      <c r="V127" s="98">
        <v>3.135860376391141</v>
      </c>
      <c r="W127" s="694"/>
      <c r="X127" s="694"/>
      <c r="Y127" s="694"/>
      <c r="Z127" s="694"/>
      <c r="AA127" s="694"/>
      <c r="AB127" s="694"/>
      <c r="AC127" s="694"/>
      <c r="AD127" s="694"/>
      <c r="AE127" s="694"/>
      <c r="AF127" s="694"/>
      <c r="AG127" s="694"/>
      <c r="AH127" s="694"/>
      <c r="AI127" s="694"/>
      <c r="AJ127" s="694"/>
      <c r="AK127" s="694"/>
      <c r="AL127" s="694"/>
      <c r="AM127" s="694"/>
      <c r="AN127" s="694"/>
      <c r="AO127" s="694"/>
      <c r="AP127" s="694"/>
      <c r="AQ127" s="694"/>
      <c r="AR127" s="694"/>
      <c r="AS127" s="694"/>
      <c r="AT127" s="694"/>
      <c r="AU127" s="694"/>
      <c r="AV127" s="694"/>
      <c r="AW127" s="694"/>
      <c r="AX127" s="694"/>
      <c r="AY127" s="694"/>
      <c r="AZ127" s="312"/>
      <c r="BA127" s="816"/>
      <c r="BB127" s="492" t="s">
        <v>19</v>
      </c>
      <c r="BC127" s="393">
        <v>739.54869700000006</v>
      </c>
      <c r="BD127" s="391">
        <v>117.80436300000001</v>
      </c>
      <c r="BE127" s="391">
        <v>157.50226499999997</v>
      </c>
      <c r="BF127" s="391">
        <v>125.68894299999999</v>
      </c>
      <c r="BG127" s="397">
        <v>52.786689999999993</v>
      </c>
      <c r="BH127" s="393">
        <v>56.437958999999992</v>
      </c>
      <c r="BI127" s="391">
        <v>8.6875499999999999</v>
      </c>
      <c r="BJ127" s="391">
        <v>0</v>
      </c>
      <c r="BK127" s="391">
        <v>0</v>
      </c>
      <c r="BL127" s="397">
        <v>0</v>
      </c>
      <c r="BM127" s="393">
        <v>659.34423899999979</v>
      </c>
      <c r="BN127" s="391">
        <v>149.09515100000004</v>
      </c>
      <c r="BO127" s="391">
        <v>117.42009600000002</v>
      </c>
      <c r="BP127" s="391">
        <v>127.81339899999999</v>
      </c>
      <c r="BQ127" s="397">
        <v>74.532563999999994</v>
      </c>
      <c r="BR127" s="393">
        <v>10.259223</v>
      </c>
      <c r="BS127" s="391">
        <v>211.08977699999988</v>
      </c>
      <c r="BT127" s="391">
        <v>555.13725199999999</v>
      </c>
      <c r="BU127" s="391">
        <v>182.60626500000006</v>
      </c>
      <c r="BV127" s="395">
        <v>234.23844099999999</v>
      </c>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3"/>
    </row>
    <row r="128" s="405" customFormat="true" ht="15" customHeight="true" x14ac:dyDescent="0.2">
      <c r="A128" s="825" t="s">
        <v>168</v>
      </c>
      <c r="B128" s="338" t="s">
        <v>49</v>
      </c>
      <c r="C128" s="102">
        <v>11.545858365301864</v>
      </c>
      <c r="D128" s="101">
        <v>9.6361531784539025</v>
      </c>
      <c r="E128" s="101">
        <v>12.202626823740042</v>
      </c>
      <c r="F128" s="101">
        <v>12.503682610661032</v>
      </c>
      <c r="G128" s="100">
        <v>29.696447591211498</v>
      </c>
      <c r="H128" s="99">
        <v>69.558790583412446</v>
      </c>
      <c r="I128" s="101">
        <v>76.240187237492179</v>
      </c>
      <c r="J128" s="101">
        <v>64.189910726216738</v>
      </c>
      <c r="K128" s="101">
        <v>49.108382762751972</v>
      </c>
      <c r="L128" s="98">
        <v>9.6403286840573212</v>
      </c>
      <c r="M128" s="102">
        <v>11.568454066623069</v>
      </c>
      <c r="N128" s="101">
        <v>8.5870623112388866</v>
      </c>
      <c r="O128" s="101">
        <v>10.808143307510058</v>
      </c>
      <c r="P128" s="101">
        <v>9.5317931745982847</v>
      </c>
      <c r="Q128" s="100">
        <v>12.689575564475811</v>
      </c>
      <c r="R128" s="99">
        <v>53.81738549586175</v>
      </c>
      <c r="S128" s="101">
        <v>9.3728877196642895</v>
      </c>
      <c r="T128" s="101">
        <v>15.496345351670143</v>
      </c>
      <c r="U128" s="101">
        <v>9.7863787919769774</v>
      </c>
      <c r="V128" s="98">
        <v>15.334169708371546</v>
      </c>
      <c r="W128" s="694"/>
      <c r="X128" s="694"/>
      <c r="Y128" s="694"/>
      <c r="Z128" s="694"/>
      <c r="AA128" s="694"/>
      <c r="AB128" s="694"/>
      <c r="AC128" s="694"/>
      <c r="AD128" s="694"/>
      <c r="AE128" s="694"/>
      <c r="AF128" s="694"/>
      <c r="AG128" s="694"/>
      <c r="AH128" s="694"/>
      <c r="AI128" s="694"/>
      <c r="AJ128" s="694"/>
      <c r="AK128" s="694"/>
      <c r="AL128" s="694"/>
      <c r="AM128" s="694"/>
      <c r="AN128" s="694"/>
      <c r="AO128" s="694"/>
      <c r="AP128" s="694"/>
      <c r="AQ128" s="694"/>
      <c r="AR128" s="694"/>
      <c r="AS128" s="694"/>
      <c r="AT128" s="694"/>
      <c r="AU128" s="694"/>
      <c r="AV128" s="694"/>
      <c r="AW128" s="694"/>
      <c r="AX128" s="694"/>
      <c r="AY128" s="694"/>
      <c r="AZ128" s="312"/>
      <c r="BA128" s="816" t="s">
        <v>108</v>
      </c>
      <c r="BB128" s="492" t="s">
        <v>49</v>
      </c>
      <c r="BC128" s="37" t="s">
        <v>35</v>
      </c>
      <c r="BD128" s="33" t="s">
        <v>35</v>
      </c>
      <c r="BE128" s="33" t="s">
        <v>35</v>
      </c>
      <c r="BF128" s="33" t="s">
        <v>35</v>
      </c>
      <c r="BG128" s="28" t="s">
        <v>35</v>
      </c>
      <c r="BH128" s="37" t="s">
        <v>35</v>
      </c>
      <c r="BI128" s="33" t="s">
        <v>35</v>
      </c>
      <c r="BJ128" s="33" t="s">
        <v>35</v>
      </c>
      <c r="BK128" s="33" t="s">
        <v>35</v>
      </c>
      <c r="BL128" s="28" t="s">
        <v>35</v>
      </c>
      <c r="BM128" s="37" t="s">
        <v>35</v>
      </c>
      <c r="BN128" s="33" t="s">
        <v>35</v>
      </c>
      <c r="BO128" s="33" t="s">
        <v>35</v>
      </c>
      <c r="BP128" s="33" t="s">
        <v>35</v>
      </c>
      <c r="BQ128" s="28" t="s">
        <v>35</v>
      </c>
      <c r="BR128" s="37" t="s">
        <v>35</v>
      </c>
      <c r="BS128" s="33" t="s">
        <v>35</v>
      </c>
      <c r="BT128" s="33" t="s">
        <v>35</v>
      </c>
      <c r="BU128" s="33" t="s">
        <v>35</v>
      </c>
      <c r="BV128" s="22" t="s">
        <v>35</v>
      </c>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405" customFormat="true" ht="15" customHeight="true" x14ac:dyDescent="0.2">
      <c r="A129" s="826"/>
      <c r="B129" s="339" t="s">
        <v>48</v>
      </c>
      <c r="C129" s="97">
        <v>88.454141634698146</v>
      </c>
      <c r="D129" s="96">
        <v>90.363846821546161</v>
      </c>
      <c r="E129" s="96">
        <v>87.797373176259967</v>
      </c>
      <c r="F129" s="96">
        <v>87.496317389338941</v>
      </c>
      <c r="G129" s="95">
        <v>70.30355240878859</v>
      </c>
      <c r="H129" s="94">
        <v>30.441209416587622</v>
      </c>
      <c r="I129" s="96">
        <v>23.759812762507774</v>
      </c>
      <c r="J129" s="96">
        <v>35.810089273783305</v>
      </c>
      <c r="K129" s="96">
        <v>50.891617237247999</v>
      </c>
      <c r="L129" s="93">
        <v>90.359671315942677</v>
      </c>
      <c r="M129" s="97">
        <v>88.431545933376924</v>
      </c>
      <c r="N129" s="96">
        <v>91.41293768876109</v>
      </c>
      <c r="O129" s="96">
        <v>89.191856692489907</v>
      </c>
      <c r="P129" s="96">
        <v>90.468206825401708</v>
      </c>
      <c r="Q129" s="95">
        <v>87.310424435524212</v>
      </c>
      <c r="R129" s="94">
        <v>46.182614504138122</v>
      </c>
      <c r="S129" s="96">
        <v>90.627112280335822</v>
      </c>
      <c r="T129" s="96">
        <v>84.503654648329743</v>
      </c>
      <c r="U129" s="96">
        <v>90.213621208022971</v>
      </c>
      <c r="V129" s="93">
        <v>84.665830291628353</v>
      </c>
      <c r="W129" s="694"/>
      <c r="X129" s="694"/>
      <c r="Y129" s="694"/>
      <c r="Z129" s="694"/>
      <c r="AA129" s="694"/>
      <c r="AB129" s="694"/>
      <c r="AC129" s="694"/>
      <c r="AD129" s="694"/>
      <c r="AE129" s="694"/>
      <c r="AF129" s="694"/>
      <c r="AG129" s="694"/>
      <c r="AH129" s="694"/>
      <c r="AI129" s="694"/>
      <c r="AJ129" s="694"/>
      <c r="AK129" s="694"/>
      <c r="AL129" s="694"/>
      <c r="AM129" s="694"/>
      <c r="AN129" s="694"/>
      <c r="AO129" s="694"/>
      <c r="AP129" s="694"/>
      <c r="AQ129" s="694"/>
      <c r="AR129" s="694"/>
      <c r="AS129" s="694"/>
      <c r="AT129" s="694"/>
      <c r="AU129" s="694"/>
      <c r="AV129" s="694"/>
      <c r="AW129" s="694"/>
      <c r="AX129" s="694"/>
      <c r="AY129" s="694"/>
      <c r="AZ129" s="312"/>
      <c r="BA129" s="820"/>
      <c r="BB129" s="495" t="s">
        <v>48</v>
      </c>
      <c r="BC129" s="36" t="s">
        <v>35</v>
      </c>
      <c r="BD129" s="32" t="s">
        <v>35</v>
      </c>
      <c r="BE129" s="32" t="s">
        <v>35</v>
      </c>
      <c r="BF129" s="32" t="s">
        <v>35</v>
      </c>
      <c r="BG129" s="27" t="s">
        <v>35</v>
      </c>
      <c r="BH129" s="36" t="s">
        <v>35</v>
      </c>
      <c r="BI129" s="32" t="s">
        <v>35</v>
      </c>
      <c r="BJ129" s="32" t="s">
        <v>35</v>
      </c>
      <c r="BK129" s="32" t="s">
        <v>35</v>
      </c>
      <c r="BL129" s="27" t="s">
        <v>35</v>
      </c>
      <c r="BM129" s="36" t="s">
        <v>35</v>
      </c>
      <c r="BN129" s="32" t="s">
        <v>35</v>
      </c>
      <c r="BO129" s="32" t="s">
        <v>35</v>
      </c>
      <c r="BP129" s="32" t="s">
        <v>35</v>
      </c>
      <c r="BQ129" s="27" t="s">
        <v>35</v>
      </c>
      <c r="BR129" s="36" t="s">
        <v>35</v>
      </c>
      <c r="BS129" s="32" t="s">
        <v>35</v>
      </c>
      <c r="BT129" s="32" t="s">
        <v>35</v>
      </c>
      <c r="BU129" s="32" t="s">
        <v>35</v>
      </c>
      <c r="BV129" s="21" t="s">
        <v>35</v>
      </c>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284" customFormat="true" ht="15" customHeight="true" x14ac:dyDescent="0.2">
      <c r="A130" s="835" t="s">
        <v>47</v>
      </c>
      <c r="B130" s="336" t="s">
        <v>42</v>
      </c>
      <c r="C130" s="342">
        <f>C158/(C158+C159)*100</f>
        <v>27.934479557197879</v>
      </c>
      <c r="D130" s="343">
        <f t="shared" ref="D130:V130" si="8">D158/(D158+D159)*100</f>
        <v>35.485976643769582</v>
      </c>
      <c r="E130" s="343">
        <f t="shared" si="8"/>
        <v>39.235460163063905</v>
      </c>
      <c r="F130" s="343">
        <f t="shared" si="8"/>
        <v>44.261168337132816</v>
      </c>
      <c r="G130" s="344">
        <f t="shared" si="8"/>
        <v>62.285280220528392</v>
      </c>
      <c r="H130" s="345">
        <f t="shared" si="8"/>
        <v>37.837524534676518</v>
      </c>
      <c r="I130" s="343">
        <f t="shared" si="8"/>
        <v>64.131661762403454</v>
      </c>
      <c r="J130" s="343">
        <f t="shared" si="8"/>
        <v>79.236167223190904</v>
      </c>
      <c r="K130" s="343">
        <f t="shared" si="8"/>
        <v>80.318524717476237</v>
      </c>
      <c r="L130" s="346">
        <f t="shared" si="8"/>
        <v>94.882620947109515</v>
      </c>
      <c r="M130" s="342">
        <f t="shared" si="8"/>
        <v>27.931781778716687</v>
      </c>
      <c r="N130" s="343">
        <f t="shared" si="8"/>
        <v>34.739370962121626</v>
      </c>
      <c r="O130" s="343">
        <f t="shared" si="8"/>
        <v>39.003744533040738</v>
      </c>
      <c r="P130" s="343">
        <f t="shared" si="8"/>
        <v>41.628718741723176</v>
      </c>
      <c r="Q130" s="344">
        <f t="shared" si="8"/>
        <v>53.808715763285207</v>
      </c>
      <c r="R130" s="345">
        <f t="shared" si="8"/>
        <v>78.696738582791525</v>
      </c>
      <c r="S130" s="343">
        <f t="shared" si="8"/>
        <v>45.094338643705832</v>
      </c>
      <c r="T130" s="343">
        <f t="shared" si="8"/>
        <v>19.43135523345514</v>
      </c>
      <c r="U130" s="343">
        <f t="shared" si="8"/>
        <v>56.402344435219945</v>
      </c>
      <c r="V130" s="346">
        <f t="shared" si="8"/>
        <v>43.361171665748472</v>
      </c>
      <c r="W130" s="694"/>
      <c r="X130" s="694"/>
      <c r="Y130" s="694"/>
      <c r="Z130" s="694"/>
      <c r="AA130" s="694"/>
      <c r="AB130" s="694"/>
      <c r="AC130" s="694"/>
      <c r="AD130" s="694"/>
      <c r="AE130" s="694"/>
      <c r="AF130" s="694"/>
      <c r="AG130" s="694"/>
      <c r="AH130" s="694"/>
      <c r="AI130" s="694"/>
      <c r="AJ130" s="694"/>
      <c r="AK130" s="694"/>
      <c r="AL130" s="694"/>
      <c r="AM130" s="694"/>
      <c r="AN130" s="694"/>
      <c r="AO130" s="694"/>
      <c r="AP130" s="694"/>
      <c r="AQ130" s="694"/>
      <c r="AR130" s="694"/>
      <c r="AS130" s="694"/>
      <c r="AT130" s="694"/>
      <c r="AU130" s="694"/>
      <c r="AV130" s="694"/>
      <c r="AW130" s="694"/>
      <c r="AX130" s="694"/>
      <c r="AY130" s="694"/>
      <c r="AZ130" s="312"/>
      <c r="BB130" s="286"/>
      <c r="BW130" s="312"/>
      <c r="BX130" s="312"/>
      <c r="BY130" s="312"/>
      <c r="BZ130" s="312"/>
      <c r="CA130" s="312"/>
      <c r="CB130" s="312"/>
      <c r="CC130" s="312"/>
      <c r="CD130" s="312"/>
      <c r="CE130" s="312"/>
      <c r="CF130" s="312"/>
      <c r="CG130" s="312"/>
      <c r="CH130" s="312"/>
      <c r="CI130" s="312"/>
      <c r="CJ130" s="312"/>
      <c r="CK130" s="312"/>
      <c r="CL130" s="312"/>
      <c r="CM130" s="312"/>
      <c r="CN130" s="312"/>
      <c r="CO130" s="312"/>
      <c r="CP130" s="312"/>
      <c r="CQ130" s="312"/>
      <c r="CR130" s="312"/>
      <c r="CS130" s="312"/>
      <c r="CT130" s="312"/>
      <c r="CU130" s="312"/>
      <c r="CV130" s="312"/>
      <c r="CW130" s="312"/>
      <c r="CX130" s="312"/>
      <c r="CY130" s="312"/>
      <c r="CZ130" s="312"/>
    </row>
    <row r="131" s="284" customFormat="true" ht="15" customHeight="true" x14ac:dyDescent="0.2">
      <c r="A131" s="836"/>
      <c r="B131" s="333" t="s">
        <v>46</v>
      </c>
      <c r="C131" s="347"/>
      <c r="D131" s="348"/>
      <c r="E131" s="348"/>
      <c r="F131" s="348"/>
      <c r="G131" s="349"/>
      <c r="H131" s="350"/>
      <c r="I131" s="348"/>
      <c r="J131" s="348"/>
      <c r="K131" s="348"/>
      <c r="L131" s="351"/>
      <c r="M131" s="347"/>
      <c r="N131" s="348"/>
      <c r="O131" s="348"/>
      <c r="P131" s="348"/>
      <c r="Q131" s="349"/>
      <c r="R131" s="350"/>
      <c r="S131" s="348"/>
      <c r="T131" s="348"/>
      <c r="U131" s="348"/>
      <c r="V131" s="351"/>
      <c r="W131" s="694"/>
      <c r="X131" s="694"/>
      <c r="Y131" s="694"/>
      <c r="Z131" s="694"/>
      <c r="AA131" s="694"/>
      <c r="AB131" s="694"/>
      <c r="AC131" s="694"/>
      <c r="AD131" s="694"/>
      <c r="AE131" s="694"/>
      <c r="AF131" s="694"/>
      <c r="AG131" s="694"/>
      <c r="AH131" s="694"/>
      <c r="AI131" s="694"/>
      <c r="AJ131" s="694"/>
      <c r="AK131" s="694"/>
      <c r="AL131" s="694"/>
      <c r="AM131" s="694"/>
      <c r="AN131" s="694"/>
      <c r="AO131" s="694"/>
      <c r="AP131" s="694"/>
      <c r="AQ131" s="694"/>
      <c r="AR131" s="694"/>
      <c r="AS131" s="694"/>
      <c r="AT131" s="694"/>
      <c r="AU131" s="694"/>
      <c r="AV131" s="694"/>
      <c r="AW131" s="694"/>
      <c r="AX131" s="694"/>
      <c r="AY131" s="694"/>
      <c r="AZ131" s="312"/>
      <c r="BB131" s="286"/>
      <c r="BW131" s="312"/>
      <c r="BX131" s="312"/>
      <c r="BY131" s="312"/>
      <c r="BZ131" s="312"/>
      <c r="CA131" s="312"/>
      <c r="CB131" s="312"/>
      <c r="CC131" s="312"/>
      <c r="CD131" s="312"/>
      <c r="CE131" s="312"/>
      <c r="CF131" s="312"/>
      <c r="CG131" s="312"/>
      <c r="CH131" s="312"/>
      <c r="CI131" s="312"/>
      <c r="CJ131" s="312"/>
      <c r="CK131" s="312"/>
      <c r="CL131" s="312"/>
      <c r="CM131" s="312"/>
      <c r="CN131" s="312"/>
      <c r="CO131" s="312"/>
      <c r="CP131" s="312"/>
      <c r="CQ131" s="312"/>
      <c r="CR131" s="312"/>
      <c r="CS131" s="312"/>
      <c r="CT131" s="312"/>
      <c r="CU131" s="312"/>
      <c r="CV131" s="312"/>
      <c r="CW131" s="312"/>
      <c r="CX131" s="312"/>
      <c r="CY131" s="312"/>
      <c r="CZ131" s="312"/>
    </row>
    <row r="132" s="284" customFormat="true" ht="15" customHeight="true" x14ac:dyDescent="0.2">
      <c r="A132" s="837"/>
      <c r="B132" s="334" t="s">
        <v>46</v>
      </c>
      <c r="C132" s="352"/>
      <c r="D132" s="353"/>
      <c r="E132" s="353"/>
      <c r="F132" s="353"/>
      <c r="G132" s="354"/>
      <c r="H132" s="355"/>
      <c r="I132" s="353"/>
      <c r="J132" s="353"/>
      <c r="K132" s="353"/>
      <c r="L132" s="356"/>
      <c r="M132" s="352"/>
      <c r="N132" s="353"/>
      <c r="O132" s="353"/>
      <c r="P132" s="353"/>
      <c r="Q132" s="354"/>
      <c r="R132" s="14"/>
      <c r="S132" s="13"/>
      <c r="T132" s="13"/>
      <c r="U132" s="13"/>
      <c r="V132" s="8"/>
      <c r="W132" s="694"/>
      <c r="X132" s="694"/>
      <c r="Y132" s="694"/>
      <c r="Z132" s="694"/>
      <c r="AA132" s="694"/>
      <c r="AB132" s="694"/>
      <c r="AC132" s="694"/>
      <c r="AD132" s="694"/>
      <c r="AE132" s="694"/>
      <c r="AF132" s="694"/>
      <c r="AG132" s="694"/>
      <c r="AH132" s="694"/>
      <c r="AI132" s="694"/>
      <c r="AJ132" s="694"/>
      <c r="AK132" s="694"/>
      <c r="AL132" s="694"/>
      <c r="AM132" s="694"/>
      <c r="AN132" s="694"/>
      <c r="AO132" s="694"/>
      <c r="AP132" s="694"/>
      <c r="AQ132" s="694"/>
      <c r="AR132" s="694"/>
      <c r="AS132" s="694"/>
      <c r="AT132" s="694"/>
      <c r="AU132" s="694"/>
      <c r="AV132" s="694"/>
      <c r="AW132" s="694"/>
      <c r="AX132" s="694"/>
      <c r="AY132" s="694"/>
      <c r="AZ132" s="312"/>
      <c r="BB132" s="286"/>
      <c r="BW132" s="312"/>
      <c r="BX132" s="312"/>
      <c r="BY132" s="312"/>
      <c r="BZ132" s="312"/>
      <c r="CA132" s="312"/>
      <c r="CB132" s="312"/>
      <c r="CC132" s="312"/>
      <c r="CD132" s="312"/>
      <c r="CE132" s="312"/>
      <c r="CF132" s="312"/>
      <c r="CG132" s="312"/>
      <c r="CH132" s="312"/>
      <c r="CI132" s="312"/>
      <c r="CJ132" s="312"/>
      <c r="CK132" s="312"/>
      <c r="CL132" s="312"/>
      <c r="CM132" s="312"/>
      <c r="CN132" s="312"/>
      <c r="CO132" s="312"/>
      <c r="CP132" s="312"/>
      <c r="CQ132" s="312"/>
      <c r="CR132" s="312"/>
      <c r="CS132" s="312"/>
      <c r="CT132" s="312"/>
      <c r="CU132" s="312"/>
      <c r="CV132" s="312"/>
      <c r="CW132" s="312"/>
      <c r="CX132" s="312"/>
      <c r="CY132" s="312"/>
      <c r="CZ132" s="312"/>
    </row>
    <row r="133" s="405" customFormat="true" ht="15" customHeight="true" x14ac:dyDescent="0.2">
      <c r="A133" s="283"/>
      <c r="B133" s="335"/>
      <c r="C133" s="827" t="s">
        <v>114</v>
      </c>
      <c r="D133" s="828"/>
      <c r="E133" s="828"/>
      <c r="F133" s="828"/>
      <c r="G133" s="829"/>
      <c r="H133" s="833" t="s">
        <v>38</v>
      </c>
      <c r="I133" s="822"/>
      <c r="J133" s="822"/>
      <c r="K133" s="822"/>
      <c r="L133" s="824"/>
      <c r="M133" s="821" t="s">
        <v>37</v>
      </c>
      <c r="N133" s="822"/>
      <c r="O133" s="822"/>
      <c r="P133" s="822"/>
      <c r="Q133" s="824"/>
      <c r="R133" s="16" t="s">
        <v>137</v>
      </c>
      <c r="S133" s="366"/>
      <c r="T133" s="366"/>
      <c r="U133" s="366"/>
      <c r="V133" s="366"/>
      <c r="W133" s="376"/>
      <c r="X133" s="694"/>
      <c r="Y133" s="694"/>
      <c r="Z133" s="694"/>
      <c r="AA133" s="694"/>
      <c r="AB133" s="694"/>
      <c r="AC133" s="694"/>
      <c r="AD133" s="694"/>
      <c r="AE133" s="694"/>
      <c r="AF133" s="694"/>
      <c r="AG133" s="694"/>
      <c r="AH133" s="694"/>
      <c r="AI133" s="694"/>
      <c r="AJ133" s="694"/>
      <c r="AK133" s="694"/>
      <c r="AL133" s="694"/>
      <c r="AM133" s="694"/>
      <c r="AN133" s="694"/>
      <c r="AO133" s="694"/>
      <c r="AP133" s="694"/>
      <c r="AQ133" s="694"/>
      <c r="AR133" s="694"/>
      <c r="AS133" s="694"/>
      <c r="AT133" s="694"/>
      <c r="AU133" s="694"/>
      <c r="AV133" s="694"/>
      <c r="AW133" s="694"/>
      <c r="AX133" s="694"/>
      <c r="AY133" s="694"/>
      <c r="AZ133" s="312"/>
      <c r="BA133" s="313" t="s">
        <v>128</v>
      </c>
      <c r="BB133" s="269" t="s">
        <v>98</v>
      </c>
      <c r="BC133" s="812" t="s">
        <v>114</v>
      </c>
      <c r="BD133" s="813"/>
      <c r="BE133" s="813"/>
      <c r="BF133" s="813"/>
      <c r="BG133" s="819"/>
      <c r="BH133" s="812" t="s">
        <v>38</v>
      </c>
      <c r="BI133" s="813"/>
      <c r="BJ133" s="813"/>
      <c r="BK133" s="813"/>
      <c r="BL133" s="819"/>
      <c r="BM133" s="812" t="s">
        <v>37</v>
      </c>
      <c r="BN133" s="813"/>
      <c r="BO133" s="813"/>
      <c r="BP133" s="813"/>
      <c r="BQ133" s="814"/>
      <c r="BR133" s="15" t="s">
        <v>137</v>
      </c>
      <c r="BS133" s="366"/>
      <c r="BT133" s="366"/>
      <c r="BU133" s="366"/>
      <c r="BV133" s="366"/>
      <c r="BW133" s="4"/>
      <c r="BX133" s="4"/>
      <c r="BY133" s="4"/>
      <c r="BZ133" s="311"/>
      <c r="CA133" s="311"/>
      <c r="CB133" s="311"/>
      <c r="CC133" s="311"/>
      <c r="CD133" s="311"/>
      <c r="CE133" s="311"/>
      <c r="CF133" s="311"/>
      <c r="CG133" s="311"/>
      <c r="CH133" s="311"/>
      <c r="CI133" s="311"/>
      <c r="CJ133" s="311"/>
      <c r="CK133" s="311"/>
      <c r="CL133" s="311"/>
      <c r="CM133" s="311"/>
      <c r="CN133" s="311"/>
      <c r="CO133" s="311"/>
      <c r="CP133" s="311"/>
      <c r="CQ133" s="311"/>
      <c r="CR133" s="311"/>
      <c r="CS133" s="311"/>
      <c r="CT133" s="311"/>
      <c r="CU133" s="311"/>
      <c r="CV133" s="311"/>
      <c r="CW133" s="311"/>
      <c r="CX133" s="311"/>
      <c r="CY133" s="311"/>
      <c r="CZ133" s="311"/>
    </row>
    <row r="134" s="405" customFormat="true" ht="12.75" x14ac:dyDescent="0.2">
      <c r="A134" s="301" t="s">
        <v>69</v>
      </c>
      <c r="B134" s="335"/>
      <c r="C134" s="358" t="s">
        <v>0</v>
      </c>
      <c r="D134" s="485" t="s">
        <v>1</v>
      </c>
      <c r="E134" s="485" t="s">
        <v>2</v>
      </c>
      <c r="F134" s="485" t="s">
        <v>3</v>
      </c>
      <c r="G134" s="486" t="s">
        <v>4</v>
      </c>
      <c r="H134" s="340" t="s">
        <v>0</v>
      </c>
      <c r="I134" s="488" t="s">
        <v>1</v>
      </c>
      <c r="J134" s="488" t="s">
        <v>2</v>
      </c>
      <c r="K134" s="488" t="s">
        <v>3</v>
      </c>
      <c r="L134" s="489" t="s">
        <v>4</v>
      </c>
      <c r="M134" s="341" t="s">
        <v>0</v>
      </c>
      <c r="N134" s="488" t="s">
        <v>1</v>
      </c>
      <c r="O134" s="488" t="s">
        <v>2</v>
      </c>
      <c r="P134" s="488" t="s">
        <v>3</v>
      </c>
      <c r="Q134" s="484" t="s">
        <v>4</v>
      </c>
      <c r="R134" s="340" t="s">
        <v>275</v>
      </c>
      <c r="S134" s="488" t="s">
        <v>276</v>
      </c>
      <c r="T134" s="488" t="s">
        <v>277</v>
      </c>
      <c r="U134" s="488" t="s">
        <v>278</v>
      </c>
      <c r="V134" s="489" t="s">
        <v>279</v>
      </c>
      <c r="W134" s="694"/>
      <c r="X134" s="694"/>
      <c r="Y134" s="694"/>
      <c r="Z134" s="694"/>
      <c r="AA134" s="694"/>
      <c r="AB134" s="694"/>
      <c r="AC134" s="694"/>
      <c r="AD134" s="694"/>
      <c r="AE134" s="694"/>
      <c r="AF134" s="694"/>
      <c r="AG134" s="694"/>
      <c r="AH134" s="694"/>
      <c r="AI134" s="694"/>
      <c r="AJ134" s="694"/>
      <c r="AK134" s="694"/>
      <c r="AL134" s="694"/>
      <c r="AM134" s="694"/>
      <c r="AN134" s="694"/>
      <c r="AO134" s="694"/>
      <c r="AP134" s="694"/>
      <c r="AQ134" s="694"/>
      <c r="AR134" s="694"/>
      <c r="AS134" s="694"/>
      <c r="AT134" s="694"/>
      <c r="AU134" s="694"/>
      <c r="AV134" s="694"/>
      <c r="AW134" s="694"/>
      <c r="AX134" s="694"/>
      <c r="AY134" s="694"/>
      <c r="AZ134" s="312"/>
      <c r="BA134" s="301" t="s">
        <v>116</v>
      </c>
      <c r="BB134" s="300"/>
      <c r="BC134" s="388" t="s">
        <v>0</v>
      </c>
      <c r="BD134" s="446" t="s">
        <v>1</v>
      </c>
      <c r="BE134" s="446" t="s">
        <v>2</v>
      </c>
      <c r="BF134" s="446" t="s">
        <v>3</v>
      </c>
      <c r="BG134" s="389" t="s">
        <v>4</v>
      </c>
      <c r="BH134" s="388" t="s">
        <v>0</v>
      </c>
      <c r="BI134" s="446" t="s">
        <v>1</v>
      </c>
      <c r="BJ134" s="446" t="s">
        <v>2</v>
      </c>
      <c r="BK134" s="446" t="s">
        <v>3</v>
      </c>
      <c r="BL134" s="389" t="s">
        <v>4</v>
      </c>
      <c r="BM134" s="388" t="s">
        <v>0</v>
      </c>
      <c r="BN134" s="446" t="s">
        <v>1</v>
      </c>
      <c r="BO134" s="446" t="s">
        <v>2</v>
      </c>
      <c r="BP134" s="446" t="s">
        <v>3</v>
      </c>
      <c r="BQ134" s="389" t="s">
        <v>4</v>
      </c>
      <c r="BR134" s="388" t="s">
        <v>275</v>
      </c>
      <c r="BS134" s="446" t="s">
        <v>276</v>
      </c>
      <c r="BT134" s="446" t="s">
        <v>277</v>
      </c>
      <c r="BU134" s="446" t="s">
        <v>278</v>
      </c>
      <c r="BV134" s="447" t="s">
        <v>279</v>
      </c>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c r="CT134" s="152"/>
      <c r="CU134" s="152"/>
      <c r="CV134" s="152"/>
      <c r="CW134" s="152"/>
      <c r="CX134" s="152"/>
      <c r="CY134" s="152"/>
      <c r="CZ134" s="152"/>
    </row>
    <row r="135" s="405" customFormat="true" ht="15" customHeight="true" x14ac:dyDescent="0.2">
      <c r="A135" s="834" t="s">
        <v>45</v>
      </c>
      <c r="B135" s="337" t="s">
        <v>44</v>
      </c>
      <c r="C135" s="107">
        <v>0</v>
      </c>
      <c r="D135" s="106">
        <v>4.1959798167104996E-2</v>
      </c>
      <c r="E135" s="106">
        <v>5.7218594741601757E-3</v>
      </c>
      <c r="F135" s="106">
        <v>2.608664899173041E-2</v>
      </c>
      <c r="G135" s="105">
        <v>3.5680844880847404</v>
      </c>
      <c r="H135" s="104">
        <v>0.31984326890787956</v>
      </c>
      <c r="I135" s="106">
        <v>1.6251588474962979</v>
      </c>
      <c r="J135" s="106">
        <v>8.0128405846367361</v>
      </c>
      <c r="K135" s="106">
        <v>12.274612126995219</v>
      </c>
      <c r="L135" s="103">
        <v>12.448780677942965</v>
      </c>
      <c r="M135" s="107">
        <v>0</v>
      </c>
      <c r="N135" s="106">
        <v>4.6634312460900329E-2</v>
      </c>
      <c r="O135" s="106">
        <v>0</v>
      </c>
      <c r="P135" s="106">
        <v>0</v>
      </c>
      <c r="Q135" s="105">
        <v>0.16884119842365203</v>
      </c>
      <c r="R135" s="104">
        <v>8.9171325079168824</v>
      </c>
      <c r="S135" s="106">
        <v>7.8165599633372426E-2</v>
      </c>
      <c r="T135" s="106">
        <v>7.5730021320410748E-2</v>
      </c>
      <c r="U135" s="106">
        <v>0.29164358780611777</v>
      </c>
      <c r="V135" s="103">
        <v>0.19665741317206881</v>
      </c>
      <c r="W135" s="694"/>
      <c r="X135" s="694"/>
      <c r="Y135" s="694"/>
      <c r="Z135" s="694"/>
      <c r="AA135" s="694"/>
      <c r="AB135" s="694"/>
      <c r="AC135" s="694"/>
      <c r="AD135" s="694"/>
      <c r="AE135" s="694"/>
      <c r="AF135" s="694"/>
      <c r="AG135" s="694"/>
      <c r="AH135" s="694"/>
      <c r="AI135" s="694"/>
      <c r="AJ135" s="694"/>
      <c r="AK135" s="694"/>
      <c r="AL135" s="694"/>
      <c r="AM135" s="694"/>
      <c r="AN135" s="694"/>
      <c r="AO135" s="694"/>
      <c r="AP135" s="694"/>
      <c r="AQ135" s="694"/>
      <c r="AR135" s="694"/>
      <c r="AS135" s="694"/>
      <c r="AT135" s="694"/>
      <c r="AU135" s="694"/>
      <c r="AV135" s="694"/>
      <c r="AW135" s="694"/>
      <c r="AX135" s="694"/>
      <c r="AY135" s="694"/>
      <c r="AZ135" s="312"/>
      <c r="BA135" s="818" t="s">
        <v>45</v>
      </c>
      <c r="BB135" s="494" t="s">
        <v>44</v>
      </c>
      <c r="BC135" s="38" t="s">
        <v>35</v>
      </c>
      <c r="BD135" s="34" t="s">
        <v>35</v>
      </c>
      <c r="BE135" s="34" t="s">
        <v>35</v>
      </c>
      <c r="BF135" s="34" t="s">
        <v>35</v>
      </c>
      <c r="BG135" s="29" t="s">
        <v>35</v>
      </c>
      <c r="BH135" s="38" t="s">
        <v>35</v>
      </c>
      <c r="BI135" s="34" t="s">
        <v>35</v>
      </c>
      <c r="BJ135" s="34" t="s">
        <v>35</v>
      </c>
      <c r="BK135" s="34" t="s">
        <v>35</v>
      </c>
      <c r="BL135" s="29" t="s">
        <v>35</v>
      </c>
      <c r="BM135" s="38" t="s">
        <v>35</v>
      </c>
      <c r="BN135" s="34" t="s">
        <v>35</v>
      </c>
      <c r="BO135" s="34" t="s">
        <v>35</v>
      </c>
      <c r="BP135" s="34" t="s">
        <v>35</v>
      </c>
      <c r="BQ135" s="29" t="s">
        <v>35</v>
      </c>
      <c r="BR135" s="38" t="s">
        <v>35</v>
      </c>
      <c r="BS135" s="34" t="s">
        <v>35</v>
      </c>
      <c r="BT135" s="34" t="s">
        <v>35</v>
      </c>
      <c r="BU135" s="34" t="s">
        <v>35</v>
      </c>
      <c r="BV135" s="23" t="s">
        <v>35</v>
      </c>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405" customFormat="true" ht="15" customHeight="true" x14ac:dyDescent="0.2">
      <c r="A136" s="825"/>
      <c r="B136" s="338" t="s">
        <v>43</v>
      </c>
      <c r="C136" s="102">
        <v>0</v>
      </c>
      <c r="D136" s="101">
        <v>0</v>
      </c>
      <c r="E136" s="101">
        <v>0</v>
      </c>
      <c r="F136" s="101">
        <v>0</v>
      </c>
      <c r="G136" s="100">
        <v>11.456647821999795</v>
      </c>
      <c r="H136" s="99">
        <v>0.25703151236117033</v>
      </c>
      <c r="I136" s="101">
        <v>1.7676570459147118</v>
      </c>
      <c r="J136" s="101">
        <v>6.797601474588415</v>
      </c>
      <c r="K136" s="101">
        <v>26.961023248735117</v>
      </c>
      <c r="L136" s="98">
        <v>74.190815991002452</v>
      </c>
      <c r="M136" s="102">
        <v>0</v>
      </c>
      <c r="N136" s="101">
        <v>0</v>
      </c>
      <c r="O136" s="101">
        <v>0</v>
      </c>
      <c r="P136" s="101">
        <v>0</v>
      </c>
      <c r="Q136" s="100">
        <v>0.58650313094942375</v>
      </c>
      <c r="R136" s="99">
        <v>28.532707987477181</v>
      </c>
      <c r="S136" s="101">
        <v>0.54130647562864864</v>
      </c>
      <c r="T136" s="101">
        <v>0.45220885627038726</v>
      </c>
      <c r="U136" s="101">
        <v>0.52821525758948717</v>
      </c>
      <c r="V136" s="98">
        <v>0.18289371389715409</v>
      </c>
      <c r="W136" s="694"/>
      <c r="X136" s="694"/>
      <c r="Y136" s="694"/>
      <c r="Z136" s="694"/>
      <c r="AA136" s="694"/>
      <c r="AB136" s="694"/>
      <c r="AC136" s="694"/>
      <c r="AD136" s="694"/>
      <c r="AE136" s="694"/>
      <c r="AF136" s="694"/>
      <c r="AG136" s="694"/>
      <c r="AH136" s="694"/>
      <c r="AI136" s="694"/>
      <c r="AJ136" s="694"/>
      <c r="AK136" s="694"/>
      <c r="AL136" s="694"/>
      <c r="AM136" s="694"/>
      <c r="AN136" s="694"/>
      <c r="AO136" s="694"/>
      <c r="AP136" s="694"/>
      <c r="AQ136" s="694"/>
      <c r="AR136" s="694"/>
      <c r="AS136" s="694"/>
      <c r="AT136" s="694"/>
      <c r="AU136" s="694"/>
      <c r="AV136" s="694"/>
      <c r="AW136" s="694"/>
      <c r="AX136" s="694"/>
      <c r="AY136" s="694"/>
      <c r="AZ136" s="312"/>
      <c r="BA136" s="816"/>
      <c r="BB136" s="492" t="s">
        <v>43</v>
      </c>
      <c r="BC136" s="37" t="s">
        <v>35</v>
      </c>
      <c r="BD136" s="33" t="s">
        <v>35</v>
      </c>
      <c r="BE136" s="33" t="s">
        <v>35</v>
      </c>
      <c r="BF136" s="33" t="s">
        <v>35</v>
      </c>
      <c r="BG136" s="28" t="s">
        <v>35</v>
      </c>
      <c r="BH136" s="37" t="s">
        <v>35</v>
      </c>
      <c r="BI136" s="33" t="s">
        <v>35</v>
      </c>
      <c r="BJ136" s="33" t="s">
        <v>35</v>
      </c>
      <c r="BK136" s="33" t="s">
        <v>35</v>
      </c>
      <c r="BL136" s="28" t="s">
        <v>35</v>
      </c>
      <c r="BM136" s="37" t="s">
        <v>35</v>
      </c>
      <c r="BN136" s="33" t="s">
        <v>35</v>
      </c>
      <c r="BO136" s="33" t="s">
        <v>35</v>
      </c>
      <c r="BP136" s="33" t="s">
        <v>35</v>
      </c>
      <c r="BQ136" s="28" t="s">
        <v>35</v>
      </c>
      <c r="BR136" s="37" t="s">
        <v>35</v>
      </c>
      <c r="BS136" s="33" t="s">
        <v>35</v>
      </c>
      <c r="BT136" s="33" t="s">
        <v>35</v>
      </c>
      <c r="BU136" s="33" t="s">
        <v>35</v>
      </c>
      <c r="BV136" s="22" t="s">
        <v>35</v>
      </c>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405" customFormat="true" ht="15" customHeight="true" x14ac:dyDescent="0.2">
      <c r="A137" s="825"/>
      <c r="B137" s="338" t="s">
        <v>42</v>
      </c>
      <c r="C137" s="102">
        <v>25.560903615901577</v>
      </c>
      <c r="D137" s="101">
        <v>35.115246739793321</v>
      </c>
      <c r="E137" s="101">
        <v>38.555839405776439</v>
      </c>
      <c r="F137" s="101">
        <v>43.752277563316696</v>
      </c>
      <c r="G137" s="100">
        <v>53.153539891760758</v>
      </c>
      <c r="H137" s="99">
        <v>35.564174242861121</v>
      </c>
      <c r="I137" s="101">
        <v>61.503835150572947</v>
      </c>
      <c r="J137" s="101">
        <v>67.884032962075338</v>
      </c>
      <c r="K137" s="101">
        <v>48.910038388922956</v>
      </c>
      <c r="L137" s="98">
        <v>12.709832224639891</v>
      </c>
      <c r="M137" s="102">
        <v>25.566065136944971</v>
      </c>
      <c r="N137" s="101">
        <v>34.188087235884538</v>
      </c>
      <c r="O137" s="101">
        <v>38.524216291523246</v>
      </c>
      <c r="P137" s="101">
        <v>40.952629555926542</v>
      </c>
      <c r="Q137" s="100">
        <v>53.539645263645497</v>
      </c>
      <c r="R137" s="99">
        <v>49.174693925424151</v>
      </c>
      <c r="S137" s="101">
        <v>44.255288167035324</v>
      </c>
      <c r="T137" s="101">
        <v>19.124154105972927</v>
      </c>
      <c r="U137" s="101">
        <v>54.500474043968673</v>
      </c>
      <c r="V137" s="98">
        <v>41.987051926248121</v>
      </c>
      <c r="W137" s="694"/>
      <c r="X137" s="694"/>
      <c r="Y137" s="694"/>
      <c r="Z137" s="694"/>
      <c r="AA137" s="694"/>
      <c r="AB137" s="694"/>
      <c r="AC137" s="694"/>
      <c r="AD137" s="694"/>
      <c r="AE137" s="694"/>
      <c r="AF137" s="694"/>
      <c r="AG137" s="694"/>
      <c r="AH137" s="694"/>
      <c r="AI137" s="694"/>
      <c r="AJ137" s="694"/>
      <c r="AK137" s="694"/>
      <c r="AL137" s="694"/>
      <c r="AM137" s="694"/>
      <c r="AN137" s="694"/>
      <c r="AO137" s="694"/>
      <c r="AP137" s="694"/>
      <c r="AQ137" s="694"/>
      <c r="AR137" s="694"/>
      <c r="AS137" s="694"/>
      <c r="AT137" s="694"/>
      <c r="AU137" s="694"/>
      <c r="AV137" s="694"/>
      <c r="AW137" s="694"/>
      <c r="AX137" s="694"/>
      <c r="AY137" s="694"/>
      <c r="AZ137" s="312"/>
      <c r="BA137" s="816"/>
      <c r="BB137" s="492" t="s">
        <v>42</v>
      </c>
      <c r="BC137" s="37" t="s">
        <v>35</v>
      </c>
      <c r="BD137" s="33" t="s">
        <v>35</v>
      </c>
      <c r="BE137" s="33" t="s">
        <v>35</v>
      </c>
      <c r="BF137" s="33" t="s">
        <v>35</v>
      </c>
      <c r="BG137" s="28" t="s">
        <v>35</v>
      </c>
      <c r="BH137" s="37" t="s">
        <v>35</v>
      </c>
      <c r="BI137" s="33" t="s">
        <v>35</v>
      </c>
      <c r="BJ137" s="33" t="s">
        <v>35</v>
      </c>
      <c r="BK137" s="33" t="s">
        <v>35</v>
      </c>
      <c r="BL137" s="28" t="s">
        <v>35</v>
      </c>
      <c r="BM137" s="37" t="s">
        <v>35</v>
      </c>
      <c r="BN137" s="33" t="s">
        <v>35</v>
      </c>
      <c r="BO137" s="33" t="s">
        <v>35</v>
      </c>
      <c r="BP137" s="33" t="s">
        <v>35</v>
      </c>
      <c r="BQ137" s="28" t="s">
        <v>35</v>
      </c>
      <c r="BR137" s="37" t="s">
        <v>35</v>
      </c>
      <c r="BS137" s="33" t="s">
        <v>35</v>
      </c>
      <c r="BT137" s="33" t="s">
        <v>35</v>
      </c>
      <c r="BU137" s="33" t="s">
        <v>35</v>
      </c>
      <c r="BV137" s="22" t="s">
        <v>35</v>
      </c>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405" customFormat="true" ht="15" customHeight="true" x14ac:dyDescent="0.2">
      <c r="A138" s="825"/>
      <c r="B138" s="338" t="s">
        <v>41</v>
      </c>
      <c r="C138" s="102">
        <v>65.536262188701855</v>
      </c>
      <c r="D138" s="101">
        <v>63.425440765185812</v>
      </c>
      <c r="E138" s="101">
        <v>59.540711849844442</v>
      </c>
      <c r="F138" s="101">
        <v>54.709596234264566</v>
      </c>
      <c r="G138" s="100">
        <v>31.186202199989143</v>
      </c>
      <c r="H138" s="99">
        <v>57.030004953548563</v>
      </c>
      <c r="I138" s="101">
        <v>34.050100137411185</v>
      </c>
      <c r="J138" s="101">
        <v>17.305524978699555</v>
      </c>
      <c r="K138" s="101">
        <v>11.854326235346747</v>
      </c>
      <c r="L138" s="98">
        <v>0.65057110641479088</v>
      </c>
      <c r="M138" s="102">
        <v>65.621269034820202</v>
      </c>
      <c r="N138" s="101">
        <v>63.771613077843391</v>
      </c>
      <c r="O138" s="101">
        <v>59.906680170341296</v>
      </c>
      <c r="P138" s="101">
        <v>57.339059283772542</v>
      </c>
      <c r="Q138" s="100">
        <v>44.708807514932474</v>
      </c>
      <c r="R138" s="99">
        <v>13.000265884591419</v>
      </c>
      <c r="S138" s="101">
        <v>53.038937567373424</v>
      </c>
      <c r="T138" s="101">
        <v>75.701798856411841</v>
      </c>
      <c r="U138" s="101">
        <v>42.7089943199693</v>
      </c>
      <c r="V138" s="98">
        <v>54.497536570291757</v>
      </c>
      <c r="W138" s="694"/>
      <c r="X138" s="694"/>
      <c r="Y138" s="694"/>
      <c r="Z138" s="694"/>
      <c r="AA138" s="694"/>
      <c r="AB138" s="694"/>
      <c r="AC138" s="694"/>
      <c r="AD138" s="694"/>
      <c r="AE138" s="694"/>
      <c r="AF138" s="694"/>
      <c r="AG138" s="694"/>
      <c r="AH138" s="694"/>
      <c r="AI138" s="694"/>
      <c r="AJ138" s="694"/>
      <c r="AK138" s="694"/>
      <c r="AL138" s="694"/>
      <c r="AM138" s="694"/>
      <c r="AN138" s="694"/>
      <c r="AO138" s="694"/>
      <c r="AP138" s="694"/>
      <c r="AQ138" s="694"/>
      <c r="AR138" s="694"/>
      <c r="AS138" s="694"/>
      <c r="AT138" s="694"/>
      <c r="AU138" s="694"/>
      <c r="AV138" s="694"/>
      <c r="AW138" s="694"/>
      <c r="AX138" s="694"/>
      <c r="AY138" s="694"/>
      <c r="AZ138" s="312"/>
      <c r="BA138" s="816"/>
      <c r="BB138" s="492" t="s">
        <v>41</v>
      </c>
      <c r="BC138" s="37" t="s">
        <v>35</v>
      </c>
      <c r="BD138" s="33" t="s">
        <v>35</v>
      </c>
      <c r="BE138" s="33" t="s">
        <v>35</v>
      </c>
      <c r="BF138" s="33" t="s">
        <v>35</v>
      </c>
      <c r="BG138" s="28" t="s">
        <v>35</v>
      </c>
      <c r="BH138" s="37" t="s">
        <v>35</v>
      </c>
      <c r="BI138" s="33" t="s">
        <v>35</v>
      </c>
      <c r="BJ138" s="33" t="s">
        <v>35</v>
      </c>
      <c r="BK138" s="33" t="s">
        <v>35</v>
      </c>
      <c r="BL138" s="28" t="s">
        <v>35</v>
      </c>
      <c r="BM138" s="37" t="s">
        <v>35</v>
      </c>
      <c r="BN138" s="33" t="s">
        <v>35</v>
      </c>
      <c r="BO138" s="33" t="s">
        <v>35</v>
      </c>
      <c r="BP138" s="33" t="s">
        <v>35</v>
      </c>
      <c r="BQ138" s="28" t="s">
        <v>35</v>
      </c>
      <c r="BR138" s="37" t="s">
        <v>35</v>
      </c>
      <c r="BS138" s="33" t="s">
        <v>35</v>
      </c>
      <c r="BT138" s="33" t="s">
        <v>35</v>
      </c>
      <c r="BU138" s="33" t="s">
        <v>35</v>
      </c>
      <c r="BV138" s="22" t="s">
        <v>35</v>
      </c>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405" customFormat="true" ht="15" customHeight="true" x14ac:dyDescent="0.2">
      <c r="A139" s="825"/>
      <c r="B139" s="338" t="s">
        <v>19</v>
      </c>
      <c r="C139" s="102">
        <v>8.9028341953964301</v>
      </c>
      <c r="D139" s="101">
        <v>1.4173526968538317</v>
      </c>
      <c r="E139" s="101">
        <v>1.8977268849051172</v>
      </c>
      <c r="F139" s="101">
        <v>1.5120395534270388</v>
      </c>
      <c r="G139" s="100">
        <v>0.63552559816561294</v>
      </c>
      <c r="H139" s="99">
        <v>6.8289460223212428</v>
      </c>
      <c r="I139" s="101">
        <v>1.0532488186047253</v>
      </c>
      <c r="J139" s="101">
        <v>0</v>
      </c>
      <c r="K139" s="101">
        <v>0</v>
      </c>
      <c r="L139" s="98">
        <v>0</v>
      </c>
      <c r="M139" s="102">
        <v>8.8126658282346799</v>
      </c>
      <c r="N139" s="101">
        <v>1.9936653738111165</v>
      </c>
      <c r="O139" s="101">
        <v>1.5691035381355765</v>
      </c>
      <c r="P139" s="101">
        <v>1.7083111603009955</v>
      </c>
      <c r="Q139" s="100">
        <v>0.99620289204899481</v>
      </c>
      <c r="R139" s="99">
        <v>0.37519969459035712</v>
      </c>
      <c r="S139" s="101">
        <v>2.0863021903293788</v>
      </c>
      <c r="T139" s="101">
        <v>4.6461081600245073</v>
      </c>
      <c r="U139" s="101">
        <v>1.9706727906663792</v>
      </c>
      <c r="V139" s="98">
        <v>3.135860376391141</v>
      </c>
      <c r="W139" s="694"/>
      <c r="X139" s="694"/>
      <c r="Y139" s="694"/>
      <c r="Z139" s="694"/>
      <c r="AA139" s="694"/>
      <c r="AB139" s="694"/>
      <c r="AC139" s="694"/>
      <c r="AD139" s="694"/>
      <c r="AE139" s="694"/>
      <c r="AF139" s="694"/>
      <c r="AG139" s="694"/>
      <c r="AH139" s="694"/>
      <c r="AI139" s="694"/>
      <c r="AJ139" s="694"/>
      <c r="AK139" s="694"/>
      <c r="AL139" s="694"/>
      <c r="AM139" s="694"/>
      <c r="AN139" s="694"/>
      <c r="AO139" s="694"/>
      <c r="AP139" s="694"/>
      <c r="AQ139" s="694"/>
      <c r="AR139" s="694"/>
      <c r="AS139" s="694"/>
      <c r="AT139" s="694"/>
      <c r="AU139" s="694"/>
      <c r="AV139" s="694"/>
      <c r="AW139" s="694"/>
      <c r="AX139" s="694"/>
      <c r="AY139" s="694"/>
      <c r="AZ139" s="312"/>
      <c r="BA139" s="816"/>
      <c r="BB139" s="492" t="s">
        <v>19</v>
      </c>
      <c r="BC139" s="37" t="s">
        <v>35</v>
      </c>
      <c r="BD139" s="33" t="s">
        <v>35</v>
      </c>
      <c r="BE139" s="33" t="s">
        <v>35</v>
      </c>
      <c r="BF139" s="33" t="s">
        <v>35</v>
      </c>
      <c r="BG139" s="28" t="s">
        <v>35</v>
      </c>
      <c r="BH139" s="37" t="s">
        <v>35</v>
      </c>
      <c r="BI139" s="33" t="s">
        <v>35</v>
      </c>
      <c r="BJ139" s="33" t="s">
        <v>35</v>
      </c>
      <c r="BK139" s="33" t="s">
        <v>35</v>
      </c>
      <c r="BL139" s="28" t="s">
        <v>35</v>
      </c>
      <c r="BM139" s="37" t="s">
        <v>35</v>
      </c>
      <c r="BN139" s="33" t="s">
        <v>35</v>
      </c>
      <c r="BO139" s="33" t="s">
        <v>35</v>
      </c>
      <c r="BP139" s="33" t="s">
        <v>35</v>
      </c>
      <c r="BQ139" s="28" t="s">
        <v>35</v>
      </c>
      <c r="BR139" s="37" t="s">
        <v>35</v>
      </c>
      <c r="BS139" s="33" t="s">
        <v>35</v>
      </c>
      <c r="BT139" s="33" t="s">
        <v>35</v>
      </c>
      <c r="BU139" s="33" t="s">
        <v>35</v>
      </c>
      <c r="BV139" s="22" t="s">
        <v>35</v>
      </c>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283" customFormat="true" ht="15" customHeight="true" x14ac:dyDescent="0.2">
      <c r="A140" s="825" t="s">
        <v>106</v>
      </c>
      <c r="B140" s="338" t="s">
        <v>64</v>
      </c>
      <c r="C140" s="53" t="s">
        <v>35</v>
      </c>
      <c r="D140" s="50" t="s">
        <v>35</v>
      </c>
      <c r="E140" s="50" t="s">
        <v>35</v>
      </c>
      <c r="F140" s="50" t="s">
        <v>35</v>
      </c>
      <c r="G140" s="47" t="s">
        <v>35</v>
      </c>
      <c r="H140" s="44" t="s">
        <v>35</v>
      </c>
      <c r="I140" s="50" t="s">
        <v>35</v>
      </c>
      <c r="J140" s="50" t="s">
        <v>35</v>
      </c>
      <c r="K140" s="50" t="s">
        <v>35</v>
      </c>
      <c r="L140" s="41" t="s">
        <v>35</v>
      </c>
      <c r="M140" s="53" t="s">
        <v>35</v>
      </c>
      <c r="N140" s="50" t="s">
        <v>35</v>
      </c>
      <c r="O140" s="50" t="s">
        <v>35</v>
      </c>
      <c r="P140" s="50" t="s">
        <v>35</v>
      </c>
      <c r="Q140" s="47" t="s">
        <v>35</v>
      </c>
      <c r="R140" s="44" t="s">
        <v>35</v>
      </c>
      <c r="S140" s="50" t="s">
        <v>35</v>
      </c>
      <c r="T140" s="50" t="s">
        <v>35</v>
      </c>
      <c r="U140" s="50" t="s">
        <v>35</v>
      </c>
      <c r="V140" s="41" t="s">
        <v>35</v>
      </c>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11"/>
      <c r="BA140" s="816" t="s">
        <v>106</v>
      </c>
      <c r="BB140" s="492" t="s">
        <v>64</v>
      </c>
      <c r="BC140" s="37" t="s">
        <v>35</v>
      </c>
      <c r="BD140" s="33" t="s">
        <v>35</v>
      </c>
      <c r="BE140" s="33" t="s">
        <v>35</v>
      </c>
      <c r="BF140" s="33" t="s">
        <v>35</v>
      </c>
      <c r="BG140" s="28" t="s">
        <v>35</v>
      </c>
      <c r="BH140" s="37" t="s">
        <v>35</v>
      </c>
      <c r="BI140" s="33" t="s">
        <v>35</v>
      </c>
      <c r="BJ140" s="33" t="s">
        <v>35</v>
      </c>
      <c r="BK140" s="33" t="s">
        <v>35</v>
      </c>
      <c r="BL140" s="28" t="s">
        <v>35</v>
      </c>
      <c r="BM140" s="37" t="s">
        <v>35</v>
      </c>
      <c r="BN140" s="33" t="s">
        <v>35</v>
      </c>
      <c r="BO140" s="33" t="s">
        <v>35</v>
      </c>
      <c r="BP140" s="33" t="s">
        <v>35</v>
      </c>
      <c r="BQ140" s="28" t="s">
        <v>35</v>
      </c>
      <c r="BR140" s="37" t="s">
        <v>35</v>
      </c>
      <c r="BS140" s="33" t="s">
        <v>35</v>
      </c>
      <c r="BT140" s="33" t="s">
        <v>35</v>
      </c>
      <c r="BU140" s="33" t="s">
        <v>35</v>
      </c>
      <c r="BV140" s="22" t="s">
        <v>35</v>
      </c>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283" customFormat="true" ht="15" customHeight="true" x14ac:dyDescent="0.2">
      <c r="A141" s="825"/>
      <c r="B141" s="338" t="s">
        <v>65</v>
      </c>
      <c r="C141" s="53" t="s">
        <v>35</v>
      </c>
      <c r="D141" s="50" t="s">
        <v>35</v>
      </c>
      <c r="E141" s="50" t="s">
        <v>35</v>
      </c>
      <c r="F141" s="50" t="s">
        <v>35</v>
      </c>
      <c r="G141" s="47" t="s">
        <v>35</v>
      </c>
      <c r="H141" s="44" t="s">
        <v>35</v>
      </c>
      <c r="I141" s="50" t="s">
        <v>35</v>
      </c>
      <c r="J141" s="50" t="s">
        <v>35</v>
      </c>
      <c r="K141" s="50" t="s">
        <v>35</v>
      </c>
      <c r="L141" s="41" t="s">
        <v>35</v>
      </c>
      <c r="M141" s="53" t="s">
        <v>35</v>
      </c>
      <c r="N141" s="50" t="s">
        <v>35</v>
      </c>
      <c r="O141" s="50" t="s">
        <v>35</v>
      </c>
      <c r="P141" s="50" t="s">
        <v>35</v>
      </c>
      <c r="Q141" s="47" t="s">
        <v>35</v>
      </c>
      <c r="R141" s="44" t="s">
        <v>35</v>
      </c>
      <c r="S141" s="50" t="s">
        <v>35</v>
      </c>
      <c r="T141" s="50" t="s">
        <v>35</v>
      </c>
      <c r="U141" s="50" t="s">
        <v>35</v>
      </c>
      <c r="V141" s="41" t="s">
        <v>35</v>
      </c>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11"/>
      <c r="BA141" s="816"/>
      <c r="BB141" s="492" t="s">
        <v>65</v>
      </c>
      <c r="BC141" s="37" t="s">
        <v>35</v>
      </c>
      <c r="BD141" s="33" t="s">
        <v>35</v>
      </c>
      <c r="BE141" s="33" t="s">
        <v>35</v>
      </c>
      <c r="BF141" s="33" t="s">
        <v>35</v>
      </c>
      <c r="BG141" s="28" t="s">
        <v>35</v>
      </c>
      <c r="BH141" s="37" t="s">
        <v>35</v>
      </c>
      <c r="BI141" s="33" t="s">
        <v>35</v>
      </c>
      <c r="BJ141" s="33" t="s">
        <v>35</v>
      </c>
      <c r="BK141" s="33" t="s">
        <v>35</v>
      </c>
      <c r="BL141" s="28" t="s">
        <v>35</v>
      </c>
      <c r="BM141" s="37" t="s">
        <v>35</v>
      </c>
      <c r="BN141" s="33" t="s">
        <v>35</v>
      </c>
      <c r="BO141" s="33" t="s">
        <v>35</v>
      </c>
      <c r="BP141" s="33" t="s">
        <v>35</v>
      </c>
      <c r="BQ141" s="28" t="s">
        <v>35</v>
      </c>
      <c r="BR141" s="37" t="s">
        <v>35</v>
      </c>
      <c r="BS141" s="33" t="s">
        <v>35</v>
      </c>
      <c r="BT141" s="33" t="s">
        <v>35</v>
      </c>
      <c r="BU141" s="33" t="s">
        <v>35</v>
      </c>
      <c r="BV141" s="22" t="s">
        <v>35</v>
      </c>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283" customFormat="true" ht="15" customHeight="true" x14ac:dyDescent="0.2">
      <c r="A142" s="825"/>
      <c r="B142" s="338" t="s">
        <v>66</v>
      </c>
      <c r="C142" s="53" t="s">
        <v>35</v>
      </c>
      <c r="D142" s="50" t="s">
        <v>35</v>
      </c>
      <c r="E142" s="50" t="s">
        <v>35</v>
      </c>
      <c r="F142" s="50" t="s">
        <v>35</v>
      </c>
      <c r="G142" s="47" t="s">
        <v>35</v>
      </c>
      <c r="H142" s="44" t="s">
        <v>35</v>
      </c>
      <c r="I142" s="50" t="s">
        <v>35</v>
      </c>
      <c r="J142" s="50" t="s">
        <v>35</v>
      </c>
      <c r="K142" s="50" t="s">
        <v>35</v>
      </c>
      <c r="L142" s="41" t="s">
        <v>35</v>
      </c>
      <c r="M142" s="53" t="s">
        <v>35</v>
      </c>
      <c r="N142" s="50" t="s">
        <v>35</v>
      </c>
      <c r="O142" s="50" t="s">
        <v>35</v>
      </c>
      <c r="P142" s="50" t="s">
        <v>35</v>
      </c>
      <c r="Q142" s="47" t="s">
        <v>35</v>
      </c>
      <c r="R142" s="44" t="s">
        <v>35</v>
      </c>
      <c r="S142" s="50" t="s">
        <v>35</v>
      </c>
      <c r="T142" s="50" t="s">
        <v>35</v>
      </c>
      <c r="U142" s="50" t="s">
        <v>35</v>
      </c>
      <c r="V142" s="41" t="s">
        <v>35</v>
      </c>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11"/>
      <c r="BA142" s="816"/>
      <c r="BB142" s="492" t="s">
        <v>66</v>
      </c>
      <c r="BC142" s="37" t="s">
        <v>35</v>
      </c>
      <c r="BD142" s="33" t="s">
        <v>35</v>
      </c>
      <c r="BE142" s="33" t="s">
        <v>35</v>
      </c>
      <c r="BF142" s="33" t="s">
        <v>35</v>
      </c>
      <c r="BG142" s="28" t="s">
        <v>35</v>
      </c>
      <c r="BH142" s="37" t="s">
        <v>35</v>
      </c>
      <c r="BI142" s="33" t="s">
        <v>35</v>
      </c>
      <c r="BJ142" s="33" t="s">
        <v>35</v>
      </c>
      <c r="BK142" s="33" t="s">
        <v>35</v>
      </c>
      <c r="BL142" s="28" t="s">
        <v>35</v>
      </c>
      <c r="BM142" s="37" t="s">
        <v>35</v>
      </c>
      <c r="BN142" s="33" t="s">
        <v>35</v>
      </c>
      <c r="BO142" s="33" t="s">
        <v>35</v>
      </c>
      <c r="BP142" s="33" t="s">
        <v>35</v>
      </c>
      <c r="BQ142" s="28" t="s">
        <v>35</v>
      </c>
      <c r="BR142" s="37" t="s">
        <v>35</v>
      </c>
      <c r="BS142" s="33" t="s">
        <v>35</v>
      </c>
      <c r="BT142" s="33" t="s">
        <v>35</v>
      </c>
      <c r="BU142" s="33" t="s">
        <v>35</v>
      </c>
      <c r="BV142" s="22" t="s">
        <v>35</v>
      </c>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283" customFormat="true" ht="15" customHeight="true" x14ac:dyDescent="0.2">
      <c r="A143" s="825"/>
      <c r="B143" s="338" t="s">
        <v>67</v>
      </c>
      <c r="C143" s="53" t="s">
        <v>35</v>
      </c>
      <c r="D143" s="50" t="s">
        <v>35</v>
      </c>
      <c r="E143" s="50" t="s">
        <v>35</v>
      </c>
      <c r="F143" s="50" t="s">
        <v>35</v>
      </c>
      <c r="G143" s="47" t="s">
        <v>35</v>
      </c>
      <c r="H143" s="44" t="s">
        <v>35</v>
      </c>
      <c r="I143" s="50" t="s">
        <v>35</v>
      </c>
      <c r="J143" s="50" t="s">
        <v>35</v>
      </c>
      <c r="K143" s="50" t="s">
        <v>35</v>
      </c>
      <c r="L143" s="41" t="s">
        <v>35</v>
      </c>
      <c r="M143" s="53" t="s">
        <v>35</v>
      </c>
      <c r="N143" s="50" t="s">
        <v>35</v>
      </c>
      <c r="O143" s="50" t="s">
        <v>35</v>
      </c>
      <c r="P143" s="50" t="s">
        <v>35</v>
      </c>
      <c r="Q143" s="47" t="s">
        <v>35</v>
      </c>
      <c r="R143" s="44" t="s">
        <v>35</v>
      </c>
      <c r="S143" s="50" t="s">
        <v>35</v>
      </c>
      <c r="T143" s="50" t="s">
        <v>35</v>
      </c>
      <c r="U143" s="50" t="s">
        <v>35</v>
      </c>
      <c r="V143" s="41" t="s">
        <v>35</v>
      </c>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11"/>
      <c r="BA143" s="816"/>
      <c r="BB143" s="492" t="s">
        <v>67</v>
      </c>
      <c r="BC143" s="37" t="s">
        <v>35</v>
      </c>
      <c r="BD143" s="33" t="s">
        <v>35</v>
      </c>
      <c r="BE143" s="33" t="s">
        <v>35</v>
      </c>
      <c r="BF143" s="33" t="s">
        <v>35</v>
      </c>
      <c r="BG143" s="28" t="s">
        <v>35</v>
      </c>
      <c r="BH143" s="37" t="s">
        <v>35</v>
      </c>
      <c r="BI143" s="33" t="s">
        <v>35</v>
      </c>
      <c r="BJ143" s="33" t="s">
        <v>35</v>
      </c>
      <c r="BK143" s="33" t="s">
        <v>35</v>
      </c>
      <c r="BL143" s="28" t="s">
        <v>35</v>
      </c>
      <c r="BM143" s="37" t="s">
        <v>35</v>
      </c>
      <c r="BN143" s="33" t="s">
        <v>35</v>
      </c>
      <c r="BO143" s="33" t="s">
        <v>35</v>
      </c>
      <c r="BP143" s="33" t="s">
        <v>35</v>
      </c>
      <c r="BQ143" s="28" t="s">
        <v>35</v>
      </c>
      <c r="BR143" s="37" t="s">
        <v>35</v>
      </c>
      <c r="BS143" s="33" t="s">
        <v>35</v>
      </c>
      <c r="BT143" s="33" t="s">
        <v>35</v>
      </c>
      <c r="BU143" s="33" t="s">
        <v>35</v>
      </c>
      <c r="BV143" s="22" t="s">
        <v>35</v>
      </c>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283" customFormat="true" ht="15" customHeight="true" x14ac:dyDescent="0.2">
      <c r="A144" s="825" t="s">
        <v>107</v>
      </c>
      <c r="B144" s="338" t="s">
        <v>64</v>
      </c>
      <c r="C144" s="53" t="s">
        <v>35</v>
      </c>
      <c r="D144" s="50" t="s">
        <v>35</v>
      </c>
      <c r="E144" s="50" t="s">
        <v>35</v>
      </c>
      <c r="F144" s="50" t="s">
        <v>35</v>
      </c>
      <c r="G144" s="47" t="s">
        <v>35</v>
      </c>
      <c r="H144" s="44" t="s">
        <v>35</v>
      </c>
      <c r="I144" s="50" t="s">
        <v>35</v>
      </c>
      <c r="J144" s="50" t="s">
        <v>35</v>
      </c>
      <c r="K144" s="50" t="s">
        <v>35</v>
      </c>
      <c r="L144" s="41" t="s">
        <v>35</v>
      </c>
      <c r="M144" s="53" t="s">
        <v>35</v>
      </c>
      <c r="N144" s="50" t="s">
        <v>35</v>
      </c>
      <c r="O144" s="50" t="s">
        <v>35</v>
      </c>
      <c r="P144" s="50" t="s">
        <v>35</v>
      </c>
      <c r="Q144" s="47" t="s">
        <v>35</v>
      </c>
      <c r="R144" s="44" t="s">
        <v>35</v>
      </c>
      <c r="S144" s="50" t="s">
        <v>35</v>
      </c>
      <c r="T144" s="50" t="s">
        <v>35</v>
      </c>
      <c r="U144" s="50" t="s">
        <v>35</v>
      </c>
      <c r="V144" s="41" t="s">
        <v>35</v>
      </c>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11"/>
      <c r="BA144" s="816" t="s">
        <v>107</v>
      </c>
      <c r="BB144" s="492" t="s">
        <v>64</v>
      </c>
      <c r="BC144" s="37" t="s">
        <v>35</v>
      </c>
      <c r="BD144" s="33" t="s">
        <v>35</v>
      </c>
      <c r="BE144" s="33" t="s">
        <v>35</v>
      </c>
      <c r="BF144" s="33" t="s">
        <v>35</v>
      </c>
      <c r="BG144" s="28" t="s">
        <v>35</v>
      </c>
      <c r="BH144" s="37" t="s">
        <v>35</v>
      </c>
      <c r="BI144" s="33" t="s">
        <v>35</v>
      </c>
      <c r="BJ144" s="33" t="s">
        <v>35</v>
      </c>
      <c r="BK144" s="33" t="s">
        <v>35</v>
      </c>
      <c r="BL144" s="28" t="s">
        <v>35</v>
      </c>
      <c r="BM144" s="37" t="s">
        <v>35</v>
      </c>
      <c r="BN144" s="33" t="s">
        <v>35</v>
      </c>
      <c r="BO144" s="33" t="s">
        <v>35</v>
      </c>
      <c r="BP144" s="33" t="s">
        <v>35</v>
      </c>
      <c r="BQ144" s="28" t="s">
        <v>35</v>
      </c>
      <c r="BR144" s="37" t="s">
        <v>35</v>
      </c>
      <c r="BS144" s="33" t="s">
        <v>35</v>
      </c>
      <c r="BT144" s="33" t="s">
        <v>35</v>
      </c>
      <c r="BU144" s="33" t="s">
        <v>35</v>
      </c>
      <c r="BV144" s="22" t="s">
        <v>35</v>
      </c>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283" customFormat="true" ht="15" customHeight="true" x14ac:dyDescent="0.2">
      <c r="A145" s="825"/>
      <c r="B145" s="338" t="s">
        <v>65</v>
      </c>
      <c r="C145" s="53" t="s">
        <v>35</v>
      </c>
      <c r="D145" s="50" t="s">
        <v>35</v>
      </c>
      <c r="E145" s="50" t="s">
        <v>35</v>
      </c>
      <c r="F145" s="50" t="s">
        <v>35</v>
      </c>
      <c r="G145" s="47" t="s">
        <v>35</v>
      </c>
      <c r="H145" s="44" t="s">
        <v>35</v>
      </c>
      <c r="I145" s="50" t="s">
        <v>35</v>
      </c>
      <c r="J145" s="50" t="s">
        <v>35</v>
      </c>
      <c r="K145" s="50" t="s">
        <v>35</v>
      </c>
      <c r="L145" s="41" t="s">
        <v>35</v>
      </c>
      <c r="M145" s="53" t="s">
        <v>35</v>
      </c>
      <c r="N145" s="50" t="s">
        <v>35</v>
      </c>
      <c r="O145" s="50" t="s">
        <v>35</v>
      </c>
      <c r="P145" s="50" t="s">
        <v>35</v>
      </c>
      <c r="Q145" s="47" t="s">
        <v>35</v>
      </c>
      <c r="R145" s="44" t="s">
        <v>35</v>
      </c>
      <c r="S145" s="50" t="s">
        <v>35</v>
      </c>
      <c r="T145" s="50" t="s">
        <v>35</v>
      </c>
      <c r="U145" s="50" t="s">
        <v>35</v>
      </c>
      <c r="V145" s="41" t="s">
        <v>35</v>
      </c>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11"/>
      <c r="BA145" s="816"/>
      <c r="BB145" s="492" t="s">
        <v>65</v>
      </c>
      <c r="BC145" s="37" t="s">
        <v>35</v>
      </c>
      <c r="BD145" s="33" t="s">
        <v>35</v>
      </c>
      <c r="BE145" s="33" t="s">
        <v>35</v>
      </c>
      <c r="BF145" s="33" t="s">
        <v>35</v>
      </c>
      <c r="BG145" s="28" t="s">
        <v>35</v>
      </c>
      <c r="BH145" s="37" t="s">
        <v>35</v>
      </c>
      <c r="BI145" s="33" t="s">
        <v>35</v>
      </c>
      <c r="BJ145" s="33" t="s">
        <v>35</v>
      </c>
      <c r="BK145" s="33" t="s">
        <v>35</v>
      </c>
      <c r="BL145" s="28" t="s">
        <v>35</v>
      </c>
      <c r="BM145" s="37" t="s">
        <v>35</v>
      </c>
      <c r="BN145" s="33" t="s">
        <v>35</v>
      </c>
      <c r="BO145" s="33" t="s">
        <v>35</v>
      </c>
      <c r="BP145" s="33" t="s">
        <v>35</v>
      </c>
      <c r="BQ145" s="28" t="s">
        <v>35</v>
      </c>
      <c r="BR145" s="37" t="s">
        <v>35</v>
      </c>
      <c r="BS145" s="33" t="s">
        <v>35</v>
      </c>
      <c r="BT145" s="33" t="s">
        <v>35</v>
      </c>
      <c r="BU145" s="33" t="s">
        <v>35</v>
      </c>
      <c r="BV145" s="22" t="s">
        <v>35</v>
      </c>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283" customFormat="true" ht="15" customHeight="true" x14ac:dyDescent="0.2">
      <c r="A146" s="825"/>
      <c r="B146" s="338" t="s">
        <v>66</v>
      </c>
      <c r="C146" s="53" t="s">
        <v>35</v>
      </c>
      <c r="D146" s="50" t="s">
        <v>35</v>
      </c>
      <c r="E146" s="50" t="s">
        <v>35</v>
      </c>
      <c r="F146" s="50" t="s">
        <v>35</v>
      </c>
      <c r="G146" s="47" t="s">
        <v>35</v>
      </c>
      <c r="H146" s="44" t="s">
        <v>35</v>
      </c>
      <c r="I146" s="50" t="s">
        <v>35</v>
      </c>
      <c r="J146" s="50" t="s">
        <v>35</v>
      </c>
      <c r="K146" s="50" t="s">
        <v>35</v>
      </c>
      <c r="L146" s="41" t="s">
        <v>35</v>
      </c>
      <c r="M146" s="53" t="s">
        <v>35</v>
      </c>
      <c r="N146" s="50" t="s">
        <v>35</v>
      </c>
      <c r="O146" s="50" t="s">
        <v>35</v>
      </c>
      <c r="P146" s="50" t="s">
        <v>35</v>
      </c>
      <c r="Q146" s="47" t="s">
        <v>35</v>
      </c>
      <c r="R146" s="44" t="s">
        <v>35</v>
      </c>
      <c r="S146" s="50" t="s">
        <v>35</v>
      </c>
      <c r="T146" s="50" t="s">
        <v>35</v>
      </c>
      <c r="U146" s="50" t="s">
        <v>35</v>
      </c>
      <c r="V146" s="41" t="s">
        <v>35</v>
      </c>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11"/>
      <c r="BA146" s="816"/>
      <c r="BB146" s="492" t="s">
        <v>66</v>
      </c>
      <c r="BC146" s="37" t="s">
        <v>35</v>
      </c>
      <c r="BD146" s="33" t="s">
        <v>35</v>
      </c>
      <c r="BE146" s="33" t="s">
        <v>35</v>
      </c>
      <c r="BF146" s="33" t="s">
        <v>35</v>
      </c>
      <c r="BG146" s="28" t="s">
        <v>35</v>
      </c>
      <c r="BH146" s="37" t="s">
        <v>35</v>
      </c>
      <c r="BI146" s="33" t="s">
        <v>35</v>
      </c>
      <c r="BJ146" s="33" t="s">
        <v>35</v>
      </c>
      <c r="BK146" s="33" t="s">
        <v>35</v>
      </c>
      <c r="BL146" s="28" t="s">
        <v>35</v>
      </c>
      <c r="BM146" s="37" t="s">
        <v>35</v>
      </c>
      <c r="BN146" s="33" t="s">
        <v>35</v>
      </c>
      <c r="BO146" s="33" t="s">
        <v>35</v>
      </c>
      <c r="BP146" s="33" t="s">
        <v>35</v>
      </c>
      <c r="BQ146" s="28" t="s">
        <v>35</v>
      </c>
      <c r="BR146" s="37" t="s">
        <v>35</v>
      </c>
      <c r="BS146" s="33" t="s">
        <v>35</v>
      </c>
      <c r="BT146" s="33" t="s">
        <v>35</v>
      </c>
      <c r="BU146" s="33" t="s">
        <v>35</v>
      </c>
      <c r="BV146" s="22" t="s">
        <v>35</v>
      </c>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283" customFormat="true" ht="15" customHeight="true" x14ac:dyDescent="0.2">
      <c r="A147" s="825"/>
      <c r="B147" s="338" t="s">
        <v>67</v>
      </c>
      <c r="C147" s="53" t="s">
        <v>35</v>
      </c>
      <c r="D147" s="50" t="s">
        <v>35</v>
      </c>
      <c r="E147" s="50" t="s">
        <v>35</v>
      </c>
      <c r="F147" s="50" t="s">
        <v>35</v>
      </c>
      <c r="G147" s="47" t="s">
        <v>35</v>
      </c>
      <c r="H147" s="44" t="s">
        <v>35</v>
      </c>
      <c r="I147" s="50" t="s">
        <v>35</v>
      </c>
      <c r="J147" s="50" t="s">
        <v>35</v>
      </c>
      <c r="K147" s="50" t="s">
        <v>35</v>
      </c>
      <c r="L147" s="41" t="s">
        <v>35</v>
      </c>
      <c r="M147" s="53" t="s">
        <v>35</v>
      </c>
      <c r="N147" s="50" t="s">
        <v>35</v>
      </c>
      <c r="O147" s="50" t="s">
        <v>35</v>
      </c>
      <c r="P147" s="50" t="s">
        <v>35</v>
      </c>
      <c r="Q147" s="47" t="s">
        <v>35</v>
      </c>
      <c r="R147" s="44" t="s">
        <v>35</v>
      </c>
      <c r="S147" s="50" t="s">
        <v>35</v>
      </c>
      <c r="T147" s="50" t="s">
        <v>35</v>
      </c>
      <c r="U147" s="50" t="s">
        <v>35</v>
      </c>
      <c r="V147" s="41" t="s">
        <v>35</v>
      </c>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11"/>
      <c r="BA147" s="816"/>
      <c r="BB147" s="492" t="s">
        <v>67</v>
      </c>
      <c r="BC147" s="37" t="s">
        <v>35</v>
      </c>
      <c r="BD147" s="33" t="s">
        <v>35</v>
      </c>
      <c r="BE147" s="33" t="s">
        <v>35</v>
      </c>
      <c r="BF147" s="33" t="s">
        <v>35</v>
      </c>
      <c r="BG147" s="28" t="s">
        <v>35</v>
      </c>
      <c r="BH147" s="37" t="s">
        <v>35</v>
      </c>
      <c r="BI147" s="33" t="s">
        <v>35</v>
      </c>
      <c r="BJ147" s="33" t="s">
        <v>35</v>
      </c>
      <c r="BK147" s="33" t="s">
        <v>35</v>
      </c>
      <c r="BL147" s="28" t="s">
        <v>35</v>
      </c>
      <c r="BM147" s="37" t="s">
        <v>35</v>
      </c>
      <c r="BN147" s="33" t="s">
        <v>35</v>
      </c>
      <c r="BO147" s="33" t="s">
        <v>35</v>
      </c>
      <c r="BP147" s="33" t="s">
        <v>35</v>
      </c>
      <c r="BQ147" s="28" t="s">
        <v>35</v>
      </c>
      <c r="BR147" s="37" t="s">
        <v>35</v>
      </c>
      <c r="BS147" s="33" t="s">
        <v>35</v>
      </c>
      <c r="BT147" s="33" t="s">
        <v>35</v>
      </c>
      <c r="BU147" s="33" t="s">
        <v>35</v>
      </c>
      <c r="BV147" s="22" t="s">
        <v>35</v>
      </c>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283" customFormat="true" ht="15" customHeight="true" x14ac:dyDescent="0.2">
      <c r="A148" s="825" t="s">
        <v>108</v>
      </c>
      <c r="B148" s="338" t="s">
        <v>49</v>
      </c>
      <c r="C148" s="139">
        <v>2.9413477766348151</v>
      </c>
      <c r="D148" s="138">
        <v>3.2996598213135435</v>
      </c>
      <c r="E148" s="138">
        <v>4.626924955093755</v>
      </c>
      <c r="F148" s="138">
        <v>5.4551607391579671</v>
      </c>
      <c r="G148" s="137">
        <v>20.23563518347035</v>
      </c>
      <c r="H148" s="127">
        <v>25.139276605343124</v>
      </c>
      <c r="I148" s="138">
        <v>49.477328266795304</v>
      </c>
      <c r="J148" s="138">
        <v>53.081509691686392</v>
      </c>
      <c r="K148" s="138">
        <v>43.286914861152596</v>
      </c>
      <c r="L148" s="131">
        <v>9.5776114910754266</v>
      </c>
      <c r="M148" s="139">
        <v>2.9575985020104127</v>
      </c>
      <c r="N148" s="138">
        <v>2.8567745303381242</v>
      </c>
      <c r="O148" s="138">
        <v>4.0811155126751615</v>
      </c>
      <c r="P148" s="138">
        <v>3.8889355144938311</v>
      </c>
      <c r="Q148" s="137">
        <v>6.8708618712041316</v>
      </c>
      <c r="R148" s="127">
        <v>46.61905962324726</v>
      </c>
      <c r="S148" s="138">
        <v>4.0651599514370123</v>
      </c>
      <c r="T148" s="138">
        <v>3.045356197564371</v>
      </c>
      <c r="U148" s="138">
        <v>5.4138573255358144</v>
      </c>
      <c r="V148" s="131">
        <v>6.4965668118678019</v>
      </c>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11"/>
      <c r="BA148" s="816" t="s">
        <v>108</v>
      </c>
      <c r="BB148" s="492" t="s">
        <v>49</v>
      </c>
      <c r="BC148" s="37" t="s">
        <v>35</v>
      </c>
      <c r="BD148" s="33" t="s">
        <v>35</v>
      </c>
      <c r="BE148" s="33" t="s">
        <v>35</v>
      </c>
      <c r="BF148" s="33" t="s">
        <v>35</v>
      </c>
      <c r="BG148" s="28" t="s">
        <v>35</v>
      </c>
      <c r="BH148" s="37" t="s">
        <v>35</v>
      </c>
      <c r="BI148" s="33" t="s">
        <v>35</v>
      </c>
      <c r="BJ148" s="33" t="s">
        <v>35</v>
      </c>
      <c r="BK148" s="33" t="s">
        <v>35</v>
      </c>
      <c r="BL148" s="28" t="s">
        <v>35</v>
      </c>
      <c r="BM148" s="37" t="s">
        <v>35</v>
      </c>
      <c r="BN148" s="33" t="s">
        <v>35</v>
      </c>
      <c r="BO148" s="33" t="s">
        <v>35</v>
      </c>
      <c r="BP148" s="33" t="s">
        <v>35</v>
      </c>
      <c r="BQ148" s="28" t="s">
        <v>35</v>
      </c>
      <c r="BR148" s="37" t="s">
        <v>35</v>
      </c>
      <c r="BS148" s="33" t="s">
        <v>35</v>
      </c>
      <c r="BT148" s="33" t="s">
        <v>35</v>
      </c>
      <c r="BU148" s="33" t="s">
        <v>35</v>
      </c>
      <c r="BV148" s="22" t="s">
        <v>35</v>
      </c>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283" customFormat="true" ht="15" customHeight="true" x14ac:dyDescent="0.2">
      <c r="A149" s="825"/>
      <c r="B149" s="338" t="s">
        <v>48</v>
      </c>
      <c r="C149" s="139">
        <v>22.534001769261977</v>
      </c>
      <c r="D149" s="138">
        <v>30.942840896623025</v>
      </c>
      <c r="E149" s="138">
        <v>33.290525294979744</v>
      </c>
      <c r="F149" s="138">
        <v>38.173271851627128</v>
      </c>
      <c r="G149" s="137">
        <v>47.905967010924769</v>
      </c>
      <c r="H149" s="127">
        <v>11.001772418787059</v>
      </c>
      <c r="I149" s="138">
        <v>15.41932277718864</v>
      </c>
      <c r="J149" s="138">
        <v>29.612965329614148</v>
      </c>
      <c r="K149" s="138">
        <v>44.858758903500686</v>
      </c>
      <c r="L149" s="131">
        <v>89.771817402509782</v>
      </c>
      <c r="M149" s="139">
        <v>22.608466634934558</v>
      </c>
      <c r="N149" s="138">
        <v>30.411582292915977</v>
      </c>
      <c r="O149" s="138">
        <v>33.67851994515032</v>
      </c>
      <c r="P149" s="138">
        <v>36.910685745204027</v>
      </c>
      <c r="Q149" s="137">
        <v>47.274856685679367</v>
      </c>
      <c r="R149" s="127">
        <v>40.005474797570969</v>
      </c>
      <c r="S149" s="138">
        <v>39.306318220741694</v>
      </c>
      <c r="T149" s="138">
        <v>16.606736785999328</v>
      </c>
      <c r="U149" s="138">
        <v>49.906475563828479</v>
      </c>
      <c r="V149" s="131">
        <v>35.870036241449498</v>
      </c>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11"/>
      <c r="BA149" s="816"/>
      <c r="BB149" s="492" t="s">
        <v>48</v>
      </c>
      <c r="BC149" s="37" t="s">
        <v>35</v>
      </c>
      <c r="BD149" s="33" t="s">
        <v>35</v>
      </c>
      <c r="BE149" s="33" t="s">
        <v>35</v>
      </c>
      <c r="BF149" s="33" t="s">
        <v>35</v>
      </c>
      <c r="BG149" s="28" t="s">
        <v>35</v>
      </c>
      <c r="BH149" s="37" t="s">
        <v>35</v>
      </c>
      <c r="BI149" s="33" t="s">
        <v>35</v>
      </c>
      <c r="BJ149" s="33" t="s">
        <v>35</v>
      </c>
      <c r="BK149" s="33" t="s">
        <v>35</v>
      </c>
      <c r="BL149" s="28" t="s">
        <v>35</v>
      </c>
      <c r="BM149" s="37" t="s">
        <v>35</v>
      </c>
      <c r="BN149" s="33" t="s">
        <v>35</v>
      </c>
      <c r="BO149" s="33" t="s">
        <v>35</v>
      </c>
      <c r="BP149" s="33" t="s">
        <v>35</v>
      </c>
      <c r="BQ149" s="28" t="s">
        <v>35</v>
      </c>
      <c r="BR149" s="37" t="s">
        <v>35</v>
      </c>
      <c r="BS149" s="33" t="s">
        <v>35</v>
      </c>
      <c r="BT149" s="33" t="s">
        <v>35</v>
      </c>
      <c r="BU149" s="33" t="s">
        <v>35</v>
      </c>
      <c r="BV149" s="22" t="s">
        <v>35</v>
      </c>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283" customFormat="true" ht="15" customHeight="true" x14ac:dyDescent="0.2">
      <c r="A150" s="825"/>
      <c r="B150" s="338" t="s">
        <v>110</v>
      </c>
      <c r="C150" s="139">
        <v>74.524650454103082</v>
      </c>
      <c r="D150" s="138">
        <v>65.757499282063492</v>
      </c>
      <c r="E150" s="138">
        <v>62.082549749926685</v>
      </c>
      <c r="F150" s="138">
        <v>56.37156740921494</v>
      </c>
      <c r="G150" s="137">
        <v>31.858397805604955</v>
      </c>
      <c r="H150" s="127">
        <v>63.858950975869831</v>
      </c>
      <c r="I150" s="138">
        <v>35.103348956015914</v>
      </c>
      <c r="J150" s="138">
        <v>17.305524978699555</v>
      </c>
      <c r="K150" s="138">
        <v>11.854326235346747</v>
      </c>
      <c r="L150" s="131">
        <v>0.65057110641479088</v>
      </c>
      <c r="M150" s="139">
        <v>74.433934863054901</v>
      </c>
      <c r="N150" s="138">
        <v>66.73164317674582</v>
      </c>
      <c r="O150" s="138">
        <v>62.240364542174561</v>
      </c>
      <c r="P150" s="138">
        <v>59.200378740302227</v>
      </c>
      <c r="Q150" s="137">
        <v>45.854281443116548</v>
      </c>
      <c r="R150" s="127">
        <v>13.375465579181775</v>
      </c>
      <c r="S150" s="138">
        <v>56.628521827821444</v>
      </c>
      <c r="T150" s="138">
        <v>80.34790701643621</v>
      </c>
      <c r="U150" s="138">
        <v>44.679667110635677</v>
      </c>
      <c r="V150" s="131">
        <v>57.633396946682858</v>
      </c>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11"/>
      <c r="BA150" s="816"/>
      <c r="BB150" s="492" t="s">
        <v>110</v>
      </c>
      <c r="BC150" s="37" t="s">
        <v>35</v>
      </c>
      <c r="BD150" s="33" t="s">
        <v>35</v>
      </c>
      <c r="BE150" s="33" t="s">
        <v>35</v>
      </c>
      <c r="BF150" s="33" t="s">
        <v>35</v>
      </c>
      <c r="BG150" s="28" t="s">
        <v>35</v>
      </c>
      <c r="BH150" s="37" t="s">
        <v>35</v>
      </c>
      <c r="BI150" s="33" t="s">
        <v>35</v>
      </c>
      <c r="BJ150" s="33" t="s">
        <v>35</v>
      </c>
      <c r="BK150" s="33" t="s">
        <v>35</v>
      </c>
      <c r="BL150" s="28" t="s">
        <v>35</v>
      </c>
      <c r="BM150" s="37" t="s">
        <v>35</v>
      </c>
      <c r="BN150" s="33" t="s">
        <v>35</v>
      </c>
      <c r="BO150" s="33" t="s">
        <v>35</v>
      </c>
      <c r="BP150" s="33" t="s">
        <v>35</v>
      </c>
      <c r="BQ150" s="28" t="s">
        <v>35</v>
      </c>
      <c r="BR150" s="37" t="s">
        <v>35</v>
      </c>
      <c r="BS150" s="33" t="s">
        <v>35</v>
      </c>
      <c r="BT150" s="33" t="s">
        <v>35</v>
      </c>
      <c r="BU150" s="33" t="s">
        <v>35</v>
      </c>
      <c r="BV150" s="22" t="s">
        <v>35</v>
      </c>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283" customFormat="true" ht="15" customHeight="true" x14ac:dyDescent="0.2">
      <c r="A151" s="825" t="s">
        <v>109</v>
      </c>
      <c r="B151" s="338" t="s">
        <v>49</v>
      </c>
      <c r="C151" s="139">
        <v>14.090867500467574</v>
      </c>
      <c r="D151" s="138">
        <v>10.497858026096269</v>
      </c>
      <c r="E151" s="138">
        <v>11.966582103138856</v>
      </c>
      <c r="F151" s="138">
        <v>13.085828765853352</v>
      </c>
      <c r="G151" s="137">
        <v>28.004294625062155</v>
      </c>
      <c r="H151" s="127">
        <v>53.998270488615432</v>
      </c>
      <c r="I151" s="138">
        <v>69.13768273206432</v>
      </c>
      <c r="J151" s="138">
        <v>62.595655316191042</v>
      </c>
      <c r="K151" s="138">
        <v>50.426928923902423</v>
      </c>
      <c r="L151" s="131">
        <v>9.601060497703001</v>
      </c>
      <c r="M151" s="139">
        <v>13.777132104404503</v>
      </c>
      <c r="N151" s="138">
        <v>9.3042961866348524</v>
      </c>
      <c r="O151" s="138">
        <v>11.946143295799102</v>
      </c>
      <c r="P151" s="138">
        <v>10.703725001495267</v>
      </c>
      <c r="Q151" s="137">
        <v>13.511961902759136</v>
      </c>
      <c r="R151" s="127">
        <v>57.025988288965316</v>
      </c>
      <c r="S151" s="138">
        <v>6.5968381687505353</v>
      </c>
      <c r="T151" s="138">
        <v>14.032574511545052</v>
      </c>
      <c r="U151" s="138">
        <v>11.974848888250619</v>
      </c>
      <c r="V151" s="131">
        <v>19.209344693722926</v>
      </c>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311"/>
      <c r="BA151" s="816" t="s">
        <v>109</v>
      </c>
      <c r="BB151" s="492" t="s">
        <v>49</v>
      </c>
      <c r="BC151" s="37" t="s">
        <v>35</v>
      </c>
      <c r="BD151" s="33" t="s">
        <v>35</v>
      </c>
      <c r="BE151" s="33" t="s">
        <v>35</v>
      </c>
      <c r="BF151" s="33" t="s">
        <v>35</v>
      </c>
      <c r="BG151" s="28" t="s">
        <v>35</v>
      </c>
      <c r="BH151" s="37" t="s">
        <v>35</v>
      </c>
      <c r="BI151" s="33" t="s">
        <v>35</v>
      </c>
      <c r="BJ151" s="33" t="s">
        <v>35</v>
      </c>
      <c r="BK151" s="33" t="s">
        <v>35</v>
      </c>
      <c r="BL151" s="28" t="s">
        <v>35</v>
      </c>
      <c r="BM151" s="37" t="s">
        <v>35</v>
      </c>
      <c r="BN151" s="33" t="s">
        <v>35</v>
      </c>
      <c r="BO151" s="33" t="s">
        <v>35</v>
      </c>
      <c r="BP151" s="33" t="s">
        <v>35</v>
      </c>
      <c r="BQ151" s="28" t="s">
        <v>35</v>
      </c>
      <c r="BR151" s="37" t="s">
        <v>35</v>
      </c>
      <c r="BS151" s="33" t="s">
        <v>35</v>
      </c>
      <c r="BT151" s="33" t="s">
        <v>35</v>
      </c>
      <c r="BU151" s="33" t="s">
        <v>35</v>
      </c>
      <c r="BV151" s="22" t="s">
        <v>35</v>
      </c>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283" customFormat="true" ht="15" customHeight="true" x14ac:dyDescent="0.2">
      <c r="A152" s="857"/>
      <c r="B152" s="365" t="s">
        <v>48</v>
      </c>
      <c r="C152" s="139">
        <v>85.619423718323404</v>
      </c>
      <c r="D152" s="138">
        <v>88.57428515016565</v>
      </c>
      <c r="E152" s="138">
        <v>87.326968967392077</v>
      </c>
      <c r="F152" s="138">
        <v>86.724734152789551</v>
      </c>
      <c r="G152" s="137">
        <v>71.958800829655573</v>
      </c>
      <c r="H152" s="127">
        <v>45.726517896144422</v>
      </c>
      <c r="I152" s="138">
        <v>30.86231726793557</v>
      </c>
      <c r="J152" s="138">
        <v>37.404344683809008</v>
      </c>
      <c r="K152" s="138">
        <v>49.573071076097598</v>
      </c>
      <c r="L152" s="131">
        <v>90.398939502296997</v>
      </c>
      <c r="M152" s="139">
        <v>86.036758358080135</v>
      </c>
      <c r="N152" s="138">
        <v>89.709681094754984</v>
      </c>
      <c r="O152" s="138">
        <v>87.221953641472766</v>
      </c>
      <c r="P152" s="138">
        <v>89.099190650276057</v>
      </c>
      <c r="Q152" s="137">
        <v>86.337265055705686</v>
      </c>
      <c r="R152" s="127">
        <v>42.974011711034734</v>
      </c>
      <c r="S152" s="138">
        <v>91.711496530660568</v>
      </c>
      <c r="T152" s="138">
        <v>85.929555779597479</v>
      </c>
      <c r="U152" s="138">
        <v>88.025151111749352</v>
      </c>
      <c r="V152" s="131">
        <v>80.7613665513055</v>
      </c>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311"/>
      <c r="BA152" s="816"/>
      <c r="BB152" s="492" t="s">
        <v>48</v>
      </c>
      <c r="BC152" s="37" t="s">
        <v>35</v>
      </c>
      <c r="BD152" s="33" t="s">
        <v>35</v>
      </c>
      <c r="BE152" s="33" t="s">
        <v>35</v>
      </c>
      <c r="BF152" s="33" t="s">
        <v>35</v>
      </c>
      <c r="BG152" s="28" t="s">
        <v>35</v>
      </c>
      <c r="BH152" s="37" t="s">
        <v>35</v>
      </c>
      <c r="BI152" s="33" t="s">
        <v>35</v>
      </c>
      <c r="BJ152" s="33" t="s">
        <v>35</v>
      </c>
      <c r="BK152" s="33" t="s">
        <v>35</v>
      </c>
      <c r="BL152" s="28" t="s">
        <v>35</v>
      </c>
      <c r="BM152" s="37" t="s">
        <v>35</v>
      </c>
      <c r="BN152" s="33" t="s">
        <v>35</v>
      </c>
      <c r="BO152" s="33" t="s">
        <v>35</v>
      </c>
      <c r="BP152" s="33" t="s">
        <v>35</v>
      </c>
      <c r="BQ152" s="28" t="s">
        <v>35</v>
      </c>
      <c r="BR152" s="37" t="s">
        <v>35</v>
      </c>
      <c r="BS152" s="33" t="s">
        <v>35</v>
      </c>
      <c r="BT152" s="33" t="s">
        <v>35</v>
      </c>
      <c r="BU152" s="33" t="s">
        <v>35</v>
      </c>
      <c r="BV152" s="22" t="s">
        <v>35</v>
      </c>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405" customFormat="true" ht="15" customHeight="true" x14ac:dyDescent="0.2">
      <c r="A153" s="834" t="s">
        <v>62</v>
      </c>
      <c r="B153" s="337" t="s">
        <v>293</v>
      </c>
      <c r="C153" s="102">
        <v>0</v>
      </c>
      <c r="D153" s="101">
        <v>4.197369664182362E-2</v>
      </c>
      <c r="E153" s="101">
        <v>5.724525676486604E-3</v>
      </c>
      <c r="F153" s="101">
        <v>2.6107149647801819E-2</v>
      </c>
      <c r="G153" s="100">
        <v>3.5706541672168544</v>
      </c>
      <c r="H153" s="99">
        <v>0.31984326890787956</v>
      </c>
      <c r="I153" s="101">
        <v>1.6251588474962979</v>
      </c>
      <c r="J153" s="101">
        <v>8.0128405846367361</v>
      </c>
      <c r="K153" s="101">
        <v>12.364265363600463</v>
      </c>
      <c r="L153" s="98">
        <v>12.448780677942965</v>
      </c>
      <c r="M153" s="102">
        <v>0</v>
      </c>
      <c r="N153" s="101">
        <v>4.6634312460900329E-2</v>
      </c>
      <c r="O153" s="101">
        <v>0</v>
      </c>
      <c r="P153" s="101">
        <v>0</v>
      </c>
      <c r="Q153" s="100">
        <v>0.16884119842365203</v>
      </c>
      <c r="R153" s="99">
        <v>8.9366689812519642</v>
      </c>
      <c r="S153" s="101">
        <v>7.8165599633372426E-2</v>
      </c>
      <c r="T153" s="101">
        <v>7.5730021320410748E-2</v>
      </c>
      <c r="U153" s="101">
        <v>0.29209998011434835</v>
      </c>
      <c r="V153" s="98">
        <v>0.19665741317206881</v>
      </c>
      <c r="W153" s="694"/>
      <c r="X153" s="694"/>
      <c r="Y153" s="694"/>
      <c r="Z153" s="694"/>
      <c r="AA153" s="694"/>
      <c r="AB153" s="694"/>
      <c r="AC153" s="694"/>
      <c r="AD153" s="694"/>
      <c r="AE153" s="694"/>
      <c r="AF153" s="694"/>
      <c r="AG153" s="694"/>
      <c r="AH153" s="694"/>
      <c r="AI153" s="694"/>
      <c r="AJ153" s="694"/>
      <c r="AK153" s="694"/>
      <c r="AL153" s="694"/>
      <c r="AM153" s="694"/>
      <c r="AN153" s="694"/>
      <c r="AO153" s="694"/>
      <c r="AP153" s="694"/>
      <c r="AQ153" s="694"/>
      <c r="AR153" s="694"/>
      <c r="AS153" s="694"/>
      <c r="AT153" s="694"/>
      <c r="AU153" s="694"/>
      <c r="AV153" s="694"/>
      <c r="AW153" s="694"/>
      <c r="AX153" s="694"/>
      <c r="AY153" s="694"/>
      <c r="AZ153" s="312"/>
      <c r="BA153" s="816" t="s">
        <v>62</v>
      </c>
      <c r="BB153" s="330" t="s">
        <v>293</v>
      </c>
      <c r="BC153" s="380">
        <v>0</v>
      </c>
      <c r="BD153" s="371">
        <v>3.4875210000000001</v>
      </c>
      <c r="BE153" s="371">
        <v>0.474887</v>
      </c>
      <c r="BF153" s="371">
        <v>2.1684640000000002</v>
      </c>
      <c r="BG153" s="382">
        <v>296.36472599999979</v>
      </c>
      <c r="BH153" s="380">
        <v>2.643351</v>
      </c>
      <c r="BI153" s="371">
        <v>13.404856000000001</v>
      </c>
      <c r="BJ153" s="371">
        <v>66.376097999999999</v>
      </c>
      <c r="BK153" s="371">
        <v>101.18883900000002</v>
      </c>
      <c r="BL153" s="382">
        <v>102.76279999999998</v>
      </c>
      <c r="BM153" s="380">
        <v>0</v>
      </c>
      <c r="BN153" s="371">
        <v>3.4875210000000001</v>
      </c>
      <c r="BO153" s="371">
        <v>0</v>
      </c>
      <c r="BP153" s="371">
        <v>0</v>
      </c>
      <c r="BQ153" s="382">
        <v>12.632133</v>
      </c>
      <c r="BR153" s="380">
        <v>243.8244280000001</v>
      </c>
      <c r="BS153" s="371">
        <v>7.9087100000000001</v>
      </c>
      <c r="BT153" s="371">
        <v>9.0485530000000001</v>
      </c>
      <c r="BU153" s="371">
        <v>27.024245999999998</v>
      </c>
      <c r="BV153" s="372">
        <v>14.689661000000001</v>
      </c>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405" customFormat="true" ht="15" customHeight="true" x14ac:dyDescent="0.2">
      <c r="A154" s="825"/>
      <c r="B154" s="338" t="s">
        <v>294</v>
      </c>
      <c r="C154" s="102">
        <v>0</v>
      </c>
      <c r="D154" s="101">
        <v>0</v>
      </c>
      <c r="E154" s="101">
        <v>0</v>
      </c>
      <c r="F154" s="101">
        <v>0</v>
      </c>
      <c r="G154" s="100">
        <v>11.464898722148178</v>
      </c>
      <c r="H154" s="99">
        <v>0.25703151236117033</v>
      </c>
      <c r="I154" s="101">
        <v>1.7676570459147118</v>
      </c>
      <c r="J154" s="101">
        <v>6.797601474588415</v>
      </c>
      <c r="K154" s="101">
        <v>27.15794539759246</v>
      </c>
      <c r="L154" s="98">
        <v>74.190815991002452</v>
      </c>
      <c r="M154" s="102">
        <v>0</v>
      </c>
      <c r="N154" s="101">
        <v>0</v>
      </c>
      <c r="O154" s="101">
        <v>0</v>
      </c>
      <c r="P154" s="101">
        <v>0</v>
      </c>
      <c r="Q154" s="100">
        <v>0.58650313094942375</v>
      </c>
      <c r="R154" s="99">
        <v>28.595220066139255</v>
      </c>
      <c r="S154" s="101">
        <v>0.54130647562864864</v>
      </c>
      <c r="T154" s="101">
        <v>0.45220885627038726</v>
      </c>
      <c r="U154" s="101">
        <v>0.52904186030161027</v>
      </c>
      <c r="V154" s="98">
        <v>0.18289371389715409</v>
      </c>
      <c r="W154" s="694"/>
      <c r="X154" s="694"/>
      <c r="Y154" s="694"/>
      <c r="Z154" s="694"/>
      <c r="AA154" s="694"/>
      <c r="AB154" s="694"/>
      <c r="AC154" s="694"/>
      <c r="AD154" s="694"/>
      <c r="AE154" s="694"/>
      <c r="AF154" s="694"/>
      <c r="AG154" s="694"/>
      <c r="AH154" s="694"/>
      <c r="AI154" s="694"/>
      <c r="AJ154" s="694"/>
      <c r="AK154" s="694"/>
      <c r="AL154" s="694"/>
      <c r="AM154" s="694"/>
      <c r="AN154" s="694"/>
      <c r="AO154" s="694"/>
      <c r="AP154" s="694"/>
      <c r="AQ154" s="694"/>
      <c r="AR154" s="694"/>
      <c r="AS154" s="694"/>
      <c r="AT154" s="694"/>
      <c r="AU154" s="694"/>
      <c r="AV154" s="694"/>
      <c r="AW154" s="694"/>
      <c r="AX154" s="694"/>
      <c r="AY154" s="694"/>
      <c r="AZ154" s="312"/>
      <c r="BA154" s="816"/>
      <c r="BB154" s="492" t="s">
        <v>294</v>
      </c>
      <c r="BC154" s="381">
        <v>0</v>
      </c>
      <c r="BD154" s="373">
        <v>0</v>
      </c>
      <c r="BE154" s="373">
        <v>0</v>
      </c>
      <c r="BF154" s="373">
        <v>0</v>
      </c>
      <c r="BG154" s="385">
        <v>951.58797499999832</v>
      </c>
      <c r="BH154" s="381">
        <v>2.1242420000000002</v>
      </c>
      <c r="BI154" s="373">
        <v>14.580228999999999</v>
      </c>
      <c r="BJ154" s="373">
        <v>56.309402000000006</v>
      </c>
      <c r="BK154" s="373">
        <v>222.25994700000004</v>
      </c>
      <c r="BL154" s="385">
        <v>612.43395499999951</v>
      </c>
      <c r="BM154" s="381">
        <v>0</v>
      </c>
      <c r="BN154" s="373">
        <v>0</v>
      </c>
      <c r="BO154" s="373">
        <v>0</v>
      </c>
      <c r="BP154" s="373">
        <v>0</v>
      </c>
      <c r="BQ154" s="385">
        <v>43.880200000000002</v>
      </c>
      <c r="BR154" s="381">
        <v>780.18030999999849</v>
      </c>
      <c r="BS154" s="373">
        <v>54.768798000000004</v>
      </c>
      <c r="BT154" s="373">
        <v>54.031885000000003</v>
      </c>
      <c r="BU154" s="373">
        <v>48.945424000000003</v>
      </c>
      <c r="BV154" s="374">
        <v>13.661558000000001</v>
      </c>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405" customFormat="true" ht="15" customHeight="true" x14ac:dyDescent="0.2">
      <c r="A155" s="825"/>
      <c r="B155" s="338" t="s">
        <v>295</v>
      </c>
      <c r="C155" s="102">
        <v>0</v>
      </c>
      <c r="D155" s="101">
        <v>0</v>
      </c>
      <c r="E155" s="101">
        <v>0</v>
      </c>
      <c r="F155" s="101">
        <v>4.7786147404721216E-2</v>
      </c>
      <c r="G155" s="100">
        <v>0.35764297491960545</v>
      </c>
      <c r="H155" s="99">
        <v>0.85072057986537286</v>
      </c>
      <c r="I155" s="101">
        <v>1.5392923148985336E-2</v>
      </c>
      <c r="J155" s="101">
        <v>0.73854666108868783</v>
      </c>
      <c r="K155" s="101">
        <v>1.8683628608285239</v>
      </c>
      <c r="L155" s="98">
        <v>0</v>
      </c>
      <c r="M155" s="102">
        <v>0</v>
      </c>
      <c r="N155" s="101">
        <v>0</v>
      </c>
      <c r="O155" s="101">
        <v>0</v>
      </c>
      <c r="P155" s="101">
        <v>0</v>
      </c>
      <c r="Q155" s="100">
        <v>6.7995906510164336E-2</v>
      </c>
      <c r="R155" s="99">
        <v>1.0470142374297242</v>
      </c>
      <c r="S155" s="101">
        <v>0</v>
      </c>
      <c r="T155" s="101">
        <v>4.2576501838663912E-2</v>
      </c>
      <c r="U155" s="101">
        <v>0</v>
      </c>
      <c r="V155" s="98">
        <v>0</v>
      </c>
      <c r="W155" s="694"/>
      <c r="X155" s="694"/>
      <c r="Y155" s="694"/>
      <c r="Z155" s="694"/>
      <c r="AA155" s="694"/>
      <c r="AB155" s="694"/>
      <c r="AC155" s="694"/>
      <c r="AD155" s="694"/>
      <c r="AE155" s="694"/>
      <c r="AF155" s="694"/>
      <c r="AG155" s="694"/>
      <c r="AH155" s="694"/>
      <c r="AI155" s="694"/>
      <c r="AJ155" s="694"/>
      <c r="AK155" s="694"/>
      <c r="AL155" s="694"/>
      <c r="AM155" s="694"/>
      <c r="AN155" s="694"/>
      <c r="AO155" s="694"/>
      <c r="AP155" s="694"/>
      <c r="AQ155" s="694"/>
      <c r="AR155" s="694"/>
      <c r="AS155" s="694"/>
      <c r="AT155" s="694"/>
      <c r="AU155" s="694"/>
      <c r="AV155" s="694"/>
      <c r="AW155" s="694"/>
      <c r="AX155" s="694"/>
      <c r="AY155" s="694"/>
      <c r="AZ155" s="312"/>
      <c r="BA155" s="816"/>
      <c r="BB155" s="492" t="s">
        <v>295</v>
      </c>
      <c r="BC155" s="381">
        <v>0</v>
      </c>
      <c r="BD155" s="373">
        <v>0</v>
      </c>
      <c r="BE155" s="373">
        <v>0</v>
      </c>
      <c r="BF155" s="373">
        <v>3.969125</v>
      </c>
      <c r="BG155" s="385">
        <v>29.684409999999996</v>
      </c>
      <c r="BH155" s="381">
        <v>7.0307970000000006</v>
      </c>
      <c r="BI155" s="373">
        <v>0.126966</v>
      </c>
      <c r="BJ155" s="373">
        <v>6.1179110000000003</v>
      </c>
      <c r="BK155" s="373">
        <v>15.290635</v>
      </c>
      <c r="BL155" s="385">
        <v>0</v>
      </c>
      <c r="BM155" s="381">
        <v>0</v>
      </c>
      <c r="BN155" s="373">
        <v>0</v>
      </c>
      <c r="BO155" s="373">
        <v>0</v>
      </c>
      <c r="BP155" s="373">
        <v>0</v>
      </c>
      <c r="BQ155" s="385">
        <v>5.0872260000000002</v>
      </c>
      <c r="BR155" s="381">
        <v>28.566308999999997</v>
      </c>
      <c r="BS155" s="373">
        <v>0</v>
      </c>
      <c r="BT155" s="373">
        <v>5.0872260000000002</v>
      </c>
      <c r="BU155" s="373">
        <v>0</v>
      </c>
      <c r="BV155" s="374">
        <v>0</v>
      </c>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405" customFormat="true" ht="15" customHeight="true" x14ac:dyDescent="0.2">
      <c r="A156" s="825"/>
      <c r="B156" s="338" t="s">
        <v>296</v>
      </c>
      <c r="C156" s="102">
        <v>0</v>
      </c>
      <c r="D156" s="101">
        <v>0</v>
      </c>
      <c r="E156" s="101">
        <v>0</v>
      </c>
      <c r="F156" s="101">
        <v>0</v>
      </c>
      <c r="G156" s="100">
        <v>0.24894808447847894</v>
      </c>
      <c r="H156" s="99">
        <v>0</v>
      </c>
      <c r="I156" s="101">
        <v>0</v>
      </c>
      <c r="J156" s="101">
        <v>0</v>
      </c>
      <c r="K156" s="101">
        <v>0.7573691240844368</v>
      </c>
      <c r="L156" s="98">
        <v>0</v>
      </c>
      <c r="M156" s="102">
        <v>0</v>
      </c>
      <c r="N156" s="101">
        <v>0</v>
      </c>
      <c r="O156" s="101">
        <v>0</v>
      </c>
      <c r="P156" s="101">
        <v>0</v>
      </c>
      <c r="Q156" s="100">
        <v>0.19333170926527007</v>
      </c>
      <c r="R156" s="99">
        <v>0.22718013299227025</v>
      </c>
      <c r="S156" s="101">
        <v>0</v>
      </c>
      <c r="T156" s="101">
        <v>0.12105710913309677</v>
      </c>
      <c r="U156" s="101">
        <v>0</v>
      </c>
      <c r="V156" s="98">
        <v>0</v>
      </c>
      <c r="W156" s="694"/>
      <c r="X156" s="694"/>
      <c r="Y156" s="694"/>
      <c r="Z156" s="694"/>
      <c r="AA156" s="694"/>
      <c r="AB156" s="694"/>
      <c r="AC156" s="694"/>
      <c r="AD156" s="694"/>
      <c r="AE156" s="694"/>
      <c r="AF156" s="694"/>
      <c r="AG156" s="694"/>
      <c r="AH156" s="694"/>
      <c r="AI156" s="694"/>
      <c r="AJ156" s="694"/>
      <c r="AK156" s="694"/>
      <c r="AL156" s="694"/>
      <c r="AM156" s="694"/>
      <c r="AN156" s="694"/>
      <c r="AO156" s="694"/>
      <c r="AP156" s="694"/>
      <c r="AQ156" s="694"/>
      <c r="AR156" s="694"/>
      <c r="AS156" s="694"/>
      <c r="AT156" s="694"/>
      <c r="AU156" s="694"/>
      <c r="AV156" s="694"/>
      <c r="AW156" s="694"/>
      <c r="AX156" s="694"/>
      <c r="AY156" s="694"/>
      <c r="AZ156" s="312"/>
      <c r="BA156" s="816"/>
      <c r="BB156" s="492" t="s">
        <v>296</v>
      </c>
      <c r="BC156" s="381">
        <v>0</v>
      </c>
      <c r="BD156" s="373">
        <v>0</v>
      </c>
      <c r="BE156" s="373">
        <v>0</v>
      </c>
      <c r="BF156" s="373">
        <v>0</v>
      </c>
      <c r="BG156" s="385">
        <v>20.662721000000001</v>
      </c>
      <c r="BH156" s="381">
        <v>0</v>
      </c>
      <c r="BI156" s="373">
        <v>0</v>
      </c>
      <c r="BJ156" s="373">
        <v>0</v>
      </c>
      <c r="BK156" s="373">
        <v>6.1982900000000001</v>
      </c>
      <c r="BL156" s="385">
        <v>0</v>
      </c>
      <c r="BM156" s="381">
        <v>0</v>
      </c>
      <c r="BN156" s="373">
        <v>0</v>
      </c>
      <c r="BO156" s="373">
        <v>0</v>
      </c>
      <c r="BP156" s="373">
        <v>0</v>
      </c>
      <c r="BQ156" s="385">
        <v>14.464431000000001</v>
      </c>
      <c r="BR156" s="381">
        <v>6.1982900000000001</v>
      </c>
      <c r="BS156" s="373">
        <v>0</v>
      </c>
      <c r="BT156" s="373">
        <v>14.464431000000001</v>
      </c>
      <c r="BU156" s="373">
        <v>0</v>
      </c>
      <c r="BV156" s="374">
        <v>0</v>
      </c>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405" customFormat="true" ht="15" customHeight="true" x14ac:dyDescent="0.2">
      <c r="A157" s="825"/>
      <c r="B157" s="338" t="s">
        <v>297</v>
      </c>
      <c r="C157" s="102">
        <v>0.11322833839907719</v>
      </c>
      <c r="D157" s="101">
        <v>0.32580597136177508</v>
      </c>
      <c r="E157" s="101">
        <v>0.15154707333070017</v>
      </c>
      <c r="F157" s="101">
        <v>0.46208442743123695</v>
      </c>
      <c r="G157" s="100">
        <v>1.5835831836333705</v>
      </c>
      <c r="H157" s="99">
        <v>0</v>
      </c>
      <c r="I157" s="101">
        <v>0.60774319633487794</v>
      </c>
      <c r="J157" s="101">
        <v>1.1064517047896776</v>
      </c>
      <c r="K157" s="101">
        <v>1.1983909975346057</v>
      </c>
      <c r="L157" s="98">
        <v>0.64742858967170358</v>
      </c>
      <c r="M157" s="102">
        <v>8.3970853487951108E-2</v>
      </c>
      <c r="N157" s="101">
        <v>0.29527545614914597</v>
      </c>
      <c r="O157" s="101">
        <v>0.24087808961663593</v>
      </c>
      <c r="P157" s="101">
        <v>0.27314859725568208</v>
      </c>
      <c r="Q157" s="100">
        <v>1.6405831124953505</v>
      </c>
      <c r="R157" s="99">
        <v>0.68785833547295328</v>
      </c>
      <c r="S157" s="101">
        <v>0.69575197555240953</v>
      </c>
      <c r="T157" s="101">
        <v>0.70293965008521753</v>
      </c>
      <c r="U157" s="101">
        <v>0.27019135154453311</v>
      </c>
      <c r="V157" s="98">
        <v>0.27731921624426814</v>
      </c>
      <c r="W157" s="694"/>
      <c r="X157" s="694"/>
      <c r="Y157" s="694"/>
      <c r="Z157" s="694"/>
      <c r="AA157" s="694"/>
      <c r="AB157" s="694"/>
      <c r="AC157" s="694"/>
      <c r="AD157" s="694"/>
      <c r="AE157" s="694"/>
      <c r="AF157" s="694"/>
      <c r="AG157" s="694"/>
      <c r="AH157" s="694"/>
      <c r="AI157" s="694"/>
      <c r="AJ157" s="694"/>
      <c r="AK157" s="694"/>
      <c r="AL157" s="694"/>
      <c r="AM157" s="694"/>
      <c r="AN157" s="694"/>
      <c r="AO157" s="694"/>
      <c r="AP157" s="694"/>
      <c r="AQ157" s="694"/>
      <c r="AR157" s="694"/>
      <c r="AS157" s="694"/>
      <c r="AT157" s="694"/>
      <c r="AU157" s="694"/>
      <c r="AV157" s="694"/>
      <c r="AW157" s="694"/>
      <c r="AX157" s="694"/>
      <c r="AY157" s="694"/>
      <c r="AZ157" s="312"/>
      <c r="BA157" s="816"/>
      <c r="BB157" s="492" t="s">
        <v>297</v>
      </c>
      <c r="BC157" s="381">
        <v>9.4042449999999995</v>
      </c>
      <c r="BD157" s="373">
        <v>27.070647999999998</v>
      </c>
      <c r="BE157" s="373">
        <v>12.571825</v>
      </c>
      <c r="BF157" s="373">
        <v>38.380806</v>
      </c>
      <c r="BG157" s="385">
        <v>131.43759499999999</v>
      </c>
      <c r="BH157" s="381">
        <v>0</v>
      </c>
      <c r="BI157" s="373">
        <v>5.0128699999999995</v>
      </c>
      <c r="BJ157" s="373">
        <v>9.1655319999999989</v>
      </c>
      <c r="BK157" s="373">
        <v>9.807602000000001</v>
      </c>
      <c r="BL157" s="385">
        <v>5.3444250000000002</v>
      </c>
      <c r="BM157" s="381">
        <v>6.2813949999999998</v>
      </c>
      <c r="BN157" s="373">
        <v>22.08201</v>
      </c>
      <c r="BO157" s="373">
        <v>18.009592999999999</v>
      </c>
      <c r="BP157" s="373">
        <v>20.418758</v>
      </c>
      <c r="BQ157" s="385">
        <v>122.74293400000001</v>
      </c>
      <c r="BR157" s="381">
        <v>18.767246</v>
      </c>
      <c r="BS157" s="373">
        <v>70.395425000000003</v>
      </c>
      <c r="BT157" s="373">
        <v>83.990292999999994</v>
      </c>
      <c r="BU157" s="373">
        <v>24.997323000000002</v>
      </c>
      <c r="BV157" s="374">
        <v>20.714831999999998</v>
      </c>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405" customFormat="true" ht="15" customHeight="true" x14ac:dyDescent="0.2">
      <c r="A158" s="825"/>
      <c r="B158" s="338" t="s">
        <v>298</v>
      </c>
      <c r="C158" s="102">
        <v>25.358454064823242</v>
      </c>
      <c r="D158" s="101">
        <v>34.740280051631856</v>
      </c>
      <c r="E158" s="101">
        <v>38.360652176252174</v>
      </c>
      <c r="F158" s="101">
        <v>43.276790492278053</v>
      </c>
      <c r="G158" s="100">
        <v>51.001646004117241</v>
      </c>
      <c r="H158" s="99">
        <v>34.713453662995761</v>
      </c>
      <c r="I158" s="101">
        <v>60.880699031089094</v>
      </c>
      <c r="J158" s="101">
        <v>66.03903459619697</v>
      </c>
      <c r="K158" s="101">
        <v>45.443152213527711</v>
      </c>
      <c r="L158" s="98">
        <v>12.062403634968188</v>
      </c>
      <c r="M158" s="102">
        <v>25.383032679992002</v>
      </c>
      <c r="N158" s="101">
        <v>33.825269588923398</v>
      </c>
      <c r="O158" s="101">
        <v>38.249082013519256</v>
      </c>
      <c r="P158" s="101">
        <v>40.715240642363106</v>
      </c>
      <c r="Q158" s="100">
        <v>51.637734535374712</v>
      </c>
      <c r="R158" s="99">
        <v>47.32037765787215</v>
      </c>
      <c r="S158" s="101">
        <v>43.528994499873676</v>
      </c>
      <c r="T158" s="101">
        <v>18.257580844915939</v>
      </c>
      <c r="U158" s="101">
        <v>54.155356056575179</v>
      </c>
      <c r="V158" s="98">
        <v>41.709732710003856</v>
      </c>
      <c r="W158" s="694"/>
      <c r="X158" s="694"/>
      <c r="Y158" s="694"/>
      <c r="Z158" s="694"/>
      <c r="AA158" s="694"/>
      <c r="AB158" s="694"/>
      <c r="AC158" s="694"/>
      <c r="AD158" s="694"/>
      <c r="AE158" s="694"/>
      <c r="AF158" s="694"/>
      <c r="AG158" s="694"/>
      <c r="AH158" s="694"/>
      <c r="AI158" s="694"/>
      <c r="AJ158" s="694"/>
      <c r="AK158" s="694"/>
      <c r="AL158" s="694"/>
      <c r="AM158" s="694"/>
      <c r="AN158" s="694"/>
      <c r="AO158" s="694"/>
      <c r="AP158" s="694"/>
      <c r="AQ158" s="694"/>
      <c r="AR158" s="694"/>
      <c r="AS158" s="694"/>
      <c r="AT158" s="694"/>
      <c r="AU158" s="694"/>
      <c r="AV158" s="694"/>
      <c r="AW158" s="694"/>
      <c r="AX158" s="694"/>
      <c r="AY158" s="694"/>
      <c r="AZ158" s="312"/>
      <c r="BA158" s="816"/>
      <c r="BB158" s="492" t="s">
        <v>298</v>
      </c>
      <c r="BC158" s="381">
        <v>2106.1610389999969</v>
      </c>
      <c r="BD158" s="373">
        <v>2886.5090739999996</v>
      </c>
      <c r="BE158" s="373">
        <v>3182.2680270000001</v>
      </c>
      <c r="BF158" s="373">
        <v>3594.5770980000025</v>
      </c>
      <c r="BG158" s="385">
        <v>4233.1427620000068</v>
      </c>
      <c r="BH158" s="381">
        <v>286.89002200000004</v>
      </c>
      <c r="BI158" s="373">
        <v>502.16445299999998</v>
      </c>
      <c r="BJ158" s="373">
        <v>547.04862599999956</v>
      </c>
      <c r="BK158" s="373">
        <v>371.90562299999988</v>
      </c>
      <c r="BL158" s="385">
        <v>99.573315999999977</v>
      </c>
      <c r="BM158" s="381">
        <v>1898.7642489999978</v>
      </c>
      <c r="BN158" s="373">
        <v>2529.6038860000003</v>
      </c>
      <c r="BO158" s="373">
        <v>2859.7470230000022</v>
      </c>
      <c r="BP158" s="373">
        <v>3043.5984440000007</v>
      </c>
      <c r="BQ158" s="385">
        <v>3863.3623580000017</v>
      </c>
      <c r="BR158" s="381">
        <v>1291.0698649999999</v>
      </c>
      <c r="BS158" s="373">
        <v>4404.2161219999971</v>
      </c>
      <c r="BT158" s="373">
        <v>2181.4953310000019</v>
      </c>
      <c r="BU158" s="373">
        <v>5010.2970349999969</v>
      </c>
      <c r="BV158" s="374">
        <v>3115.5796470000032</v>
      </c>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405" customFormat="true" ht="15" customHeight="true" x14ac:dyDescent="0.2">
      <c r="A159" s="825"/>
      <c r="B159" s="338" t="s">
        <v>299</v>
      </c>
      <c r="C159" s="102">
        <v>65.419876037586434</v>
      </c>
      <c r="D159" s="101">
        <v>63.158336070383051</v>
      </c>
      <c r="E159" s="101">
        <v>59.409711716063597</v>
      </c>
      <c r="F159" s="101">
        <v>54.499188132242516</v>
      </c>
      <c r="G159" s="100">
        <v>30.882301252024003</v>
      </c>
      <c r="H159" s="99">
        <v>57.030004953548563</v>
      </c>
      <c r="I159" s="101">
        <v>34.050100137411185</v>
      </c>
      <c r="J159" s="101">
        <v>17.305524978699555</v>
      </c>
      <c r="K159" s="101">
        <v>11.135516746560752</v>
      </c>
      <c r="L159" s="98">
        <v>0.65057110641479088</v>
      </c>
      <c r="M159" s="102">
        <v>65.492060363063473</v>
      </c>
      <c r="N159" s="101">
        <v>63.543418018589925</v>
      </c>
      <c r="O159" s="101">
        <v>59.816071656836179</v>
      </c>
      <c r="P159" s="101">
        <v>57.090413418172467</v>
      </c>
      <c r="Q159" s="100">
        <v>44.327637993750393</v>
      </c>
      <c r="R159" s="99">
        <v>12.809658872281609</v>
      </c>
      <c r="S159" s="101">
        <v>52.999740168573126</v>
      </c>
      <c r="T159" s="101">
        <v>75.701798856411841</v>
      </c>
      <c r="U159" s="101">
        <v>41.86078759641515</v>
      </c>
      <c r="V159" s="98">
        <v>54.481701025978182</v>
      </c>
      <c r="W159" s="694"/>
      <c r="X159" s="694"/>
      <c r="Y159" s="694"/>
      <c r="Z159" s="694"/>
      <c r="AA159" s="694"/>
      <c r="AB159" s="694"/>
      <c r="AC159" s="694"/>
      <c r="AD159" s="694"/>
      <c r="AE159" s="694"/>
      <c r="AF159" s="694"/>
      <c r="AG159" s="694"/>
      <c r="AH159" s="694"/>
      <c r="AI159" s="694"/>
      <c r="AJ159" s="694"/>
      <c r="AK159" s="694"/>
      <c r="AL159" s="694"/>
      <c r="AM159" s="694"/>
      <c r="AN159" s="694"/>
      <c r="AO159" s="694"/>
      <c r="AP159" s="694"/>
      <c r="AQ159" s="694"/>
      <c r="AR159" s="694"/>
      <c r="AS159" s="694"/>
      <c r="AT159" s="694"/>
      <c r="AU159" s="694"/>
      <c r="AV159" s="694"/>
      <c r="AW159" s="694"/>
      <c r="AX159" s="694"/>
      <c r="AY159" s="694"/>
      <c r="AZ159" s="312"/>
      <c r="BA159" s="816"/>
      <c r="BB159" s="492" t="s">
        <v>299</v>
      </c>
      <c r="BC159" s="381">
        <v>5433.4855639999923</v>
      </c>
      <c r="BD159" s="373">
        <v>5247.7156170000026</v>
      </c>
      <c r="BE159" s="373">
        <v>4928.4257529999941</v>
      </c>
      <c r="BF159" s="373">
        <v>4526.7112300000044</v>
      </c>
      <c r="BG159" s="385">
        <v>2563.2347239999999</v>
      </c>
      <c r="BH159" s="381">
        <v>471.32559999999961</v>
      </c>
      <c r="BI159" s="373">
        <v>280.85666199999991</v>
      </c>
      <c r="BJ159" s="373">
        <v>143.35405900000003</v>
      </c>
      <c r="BK159" s="373">
        <v>91.132790999999997</v>
      </c>
      <c r="BL159" s="385">
        <v>5.3703660000000006</v>
      </c>
      <c r="BM159" s="381">
        <v>4899.0987159999959</v>
      </c>
      <c r="BN159" s="373">
        <v>4752.0590109999948</v>
      </c>
      <c r="BO159" s="373">
        <v>4472.2336809999988</v>
      </c>
      <c r="BP159" s="373">
        <v>4267.6965850000061</v>
      </c>
      <c r="BQ159" s="385">
        <v>3316.4454169999985</v>
      </c>
      <c r="BR159" s="381">
        <v>349.49350299999992</v>
      </c>
      <c r="BS159" s="373">
        <v>5362.4558250000009</v>
      </c>
      <c r="BT159" s="373">
        <v>9045.1808570000103</v>
      </c>
      <c r="BU159" s="373">
        <v>3872.8390920000029</v>
      </c>
      <c r="BV159" s="374">
        <v>4069.6036110000073</v>
      </c>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405" customFormat="true" ht="15" customHeight="true" x14ac:dyDescent="0.2">
      <c r="A160" s="825"/>
      <c r="B160" s="338" t="s">
        <v>300</v>
      </c>
      <c r="C160" s="102">
        <v>8.9042629287638313</v>
      </c>
      <c r="D160" s="101">
        <v>1.4178221710049259</v>
      </c>
      <c r="E160" s="101">
        <v>1.8986111645450332</v>
      </c>
      <c r="F160" s="101">
        <v>1.5132278165443522</v>
      </c>
      <c r="G160" s="100">
        <v>0.63598329384882457</v>
      </c>
      <c r="H160" s="99">
        <v>6.8289460223212428</v>
      </c>
      <c r="I160" s="101">
        <v>1.0532488186047253</v>
      </c>
      <c r="J160" s="101">
        <v>0</v>
      </c>
      <c r="K160" s="101">
        <v>0</v>
      </c>
      <c r="L160" s="98">
        <v>0</v>
      </c>
      <c r="M160" s="102">
        <v>8.8142360878743666</v>
      </c>
      <c r="N160" s="101">
        <v>1.9936653738111165</v>
      </c>
      <c r="O160" s="101">
        <v>1.5704923707649583</v>
      </c>
      <c r="P160" s="101">
        <v>1.7098028512474068</v>
      </c>
      <c r="Q160" s="100">
        <v>0.99620289204899481</v>
      </c>
      <c r="R160" s="99">
        <v>0.37602171656010897</v>
      </c>
      <c r="S160" s="101">
        <v>2.0863021903293788</v>
      </c>
      <c r="T160" s="101">
        <v>4.6461081600245073</v>
      </c>
      <c r="U160" s="101">
        <v>1.9737566915004934</v>
      </c>
      <c r="V160" s="98">
        <v>3.135860376391141</v>
      </c>
      <c r="W160" s="694"/>
      <c r="X160" s="694"/>
      <c r="Y160" s="694"/>
      <c r="Z160" s="694"/>
      <c r="AA160" s="694"/>
      <c r="AB160" s="694"/>
      <c r="AC160" s="694"/>
      <c r="AD160" s="694"/>
      <c r="AE160" s="694"/>
      <c r="AF160" s="694"/>
      <c r="AG160" s="694"/>
      <c r="AH160" s="694"/>
      <c r="AI160" s="694"/>
      <c r="AJ160" s="694"/>
      <c r="AK160" s="694"/>
      <c r="AL160" s="694"/>
      <c r="AM160" s="694"/>
      <c r="AN160" s="694"/>
      <c r="AO160" s="694"/>
      <c r="AP160" s="694"/>
      <c r="AQ160" s="694"/>
      <c r="AR160" s="694"/>
      <c r="AS160" s="694"/>
      <c r="AT160" s="694"/>
      <c r="AU160" s="694"/>
      <c r="AV160" s="694"/>
      <c r="AW160" s="694"/>
      <c r="AX160" s="694"/>
      <c r="AY160" s="694"/>
      <c r="AZ160" s="312"/>
      <c r="BA160" s="816"/>
      <c r="BB160" s="492" t="s">
        <v>300</v>
      </c>
      <c r="BC160" s="381">
        <v>739.54869700000006</v>
      </c>
      <c r="BD160" s="373">
        <v>117.80436300000001</v>
      </c>
      <c r="BE160" s="373">
        <v>157.50226499999997</v>
      </c>
      <c r="BF160" s="373">
        <v>125.68894299999999</v>
      </c>
      <c r="BG160" s="385">
        <v>52.786689999999993</v>
      </c>
      <c r="BH160" s="381">
        <v>56.437958999999992</v>
      </c>
      <c r="BI160" s="373">
        <v>8.6875499999999999</v>
      </c>
      <c r="BJ160" s="373">
        <v>0</v>
      </c>
      <c r="BK160" s="373">
        <v>0</v>
      </c>
      <c r="BL160" s="385">
        <v>0</v>
      </c>
      <c r="BM160" s="381">
        <v>659.34423899999979</v>
      </c>
      <c r="BN160" s="373">
        <v>149.09515100000004</v>
      </c>
      <c r="BO160" s="373">
        <v>117.42009600000002</v>
      </c>
      <c r="BP160" s="373">
        <v>127.81339899999999</v>
      </c>
      <c r="BQ160" s="385">
        <v>74.532563999999994</v>
      </c>
      <c r="BR160" s="381">
        <v>10.259223</v>
      </c>
      <c r="BS160" s="373">
        <v>211.08977699999988</v>
      </c>
      <c r="BT160" s="373">
        <v>555.13725199999999</v>
      </c>
      <c r="BU160" s="373">
        <v>182.60626500000006</v>
      </c>
      <c r="BV160" s="374">
        <v>234.23844099999999</v>
      </c>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405" customFormat="true" ht="15" customHeight="true" x14ac:dyDescent="0.2">
      <c r="A161" s="825"/>
      <c r="B161" s="338" t="s">
        <v>301</v>
      </c>
      <c r="C161" s="102">
        <v>9.3323245256228621E-2</v>
      </c>
      <c r="D161" s="101">
        <v>6.0792049417336409E-2</v>
      </c>
      <c r="E161" s="101">
        <v>6.1605936231543368E-2</v>
      </c>
      <c r="F161" s="101">
        <v>0</v>
      </c>
      <c r="G161" s="100">
        <v>0</v>
      </c>
      <c r="H161" s="99">
        <v>0</v>
      </c>
      <c r="I161" s="101">
        <v>0</v>
      </c>
      <c r="J161" s="101">
        <v>0</v>
      </c>
      <c r="K161" s="101">
        <v>0</v>
      </c>
      <c r="L161" s="98">
        <v>0</v>
      </c>
      <c r="M161" s="102">
        <v>0.10361701961407695</v>
      </c>
      <c r="N161" s="101">
        <v>6.7542190811988215E-2</v>
      </c>
      <c r="O161" s="101">
        <v>6.8354440865060234E-2</v>
      </c>
      <c r="P161" s="101">
        <v>0</v>
      </c>
      <c r="Q161" s="100">
        <v>0</v>
      </c>
      <c r="R161" s="99">
        <v>0</v>
      </c>
      <c r="S161" s="101">
        <v>3.054169160925823E-2</v>
      </c>
      <c r="T161" s="101">
        <v>0</v>
      </c>
      <c r="U161" s="101">
        <v>0.16021428895902129</v>
      </c>
      <c r="V161" s="98">
        <v>0</v>
      </c>
      <c r="W161" s="694"/>
      <c r="X161" s="694"/>
      <c r="Y161" s="694"/>
      <c r="Z161" s="694"/>
      <c r="AA161" s="694"/>
      <c r="AB161" s="694"/>
      <c r="AC161" s="694"/>
      <c r="AD161" s="694"/>
      <c r="AE161" s="694"/>
      <c r="AF161" s="694"/>
      <c r="AG161" s="694"/>
      <c r="AH161" s="694"/>
      <c r="AI161" s="694"/>
      <c r="AJ161" s="694"/>
      <c r="AK161" s="694"/>
      <c r="AL161" s="694"/>
      <c r="AM161" s="694"/>
      <c r="AN161" s="694"/>
      <c r="AO161" s="694"/>
      <c r="AP161" s="694"/>
      <c r="AQ161" s="694"/>
      <c r="AR161" s="694"/>
      <c r="AS161" s="694"/>
      <c r="AT161" s="694"/>
      <c r="AU161" s="694"/>
      <c r="AV161" s="694"/>
      <c r="AW161" s="694"/>
      <c r="AX161" s="694"/>
      <c r="AY161" s="694"/>
      <c r="AZ161" s="312"/>
      <c r="BA161" s="816"/>
      <c r="BB161" s="492" t="s">
        <v>301</v>
      </c>
      <c r="BC161" s="381">
        <v>7.7510159999999999</v>
      </c>
      <c r="BD161" s="373">
        <v>5.0511049999999997</v>
      </c>
      <c r="BE161" s="373">
        <v>5.1106169999999995</v>
      </c>
      <c r="BF161" s="373">
        <v>0</v>
      </c>
      <c r="BG161" s="385">
        <v>0</v>
      </c>
      <c r="BH161" s="381">
        <v>0</v>
      </c>
      <c r="BI161" s="373">
        <v>0</v>
      </c>
      <c r="BJ161" s="373">
        <v>0</v>
      </c>
      <c r="BK161" s="373">
        <v>0</v>
      </c>
      <c r="BL161" s="385">
        <v>0</v>
      </c>
      <c r="BM161" s="381">
        <v>7.7510159999999999</v>
      </c>
      <c r="BN161" s="373">
        <v>5.0511049999999997</v>
      </c>
      <c r="BO161" s="373">
        <v>5.1106169999999995</v>
      </c>
      <c r="BP161" s="373">
        <v>0</v>
      </c>
      <c r="BQ161" s="385">
        <v>0</v>
      </c>
      <c r="BR161" s="381">
        <v>0</v>
      </c>
      <c r="BS161" s="373">
        <v>3.0901749999999999</v>
      </c>
      <c r="BT161" s="373">
        <v>0</v>
      </c>
      <c r="BU161" s="373">
        <v>14.822562999999999</v>
      </c>
      <c r="BV161" s="374">
        <v>0</v>
      </c>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405" customFormat="true" ht="15" customHeight="true" x14ac:dyDescent="0.2">
      <c r="A162" s="825"/>
      <c r="B162" s="338" t="s">
        <v>302</v>
      </c>
      <c r="C162" s="102">
        <v>3.4479623125715821E-2</v>
      </c>
      <c r="D162" s="101">
        <v>0</v>
      </c>
      <c r="E162" s="101">
        <v>0</v>
      </c>
      <c r="F162" s="101">
        <v>0</v>
      </c>
      <c r="G162" s="100">
        <v>0</v>
      </c>
      <c r="H162" s="99">
        <v>0</v>
      </c>
      <c r="I162" s="101">
        <v>0</v>
      </c>
      <c r="J162" s="101">
        <v>0</v>
      </c>
      <c r="K162" s="101">
        <v>0</v>
      </c>
      <c r="L162" s="98">
        <v>0</v>
      </c>
      <c r="M162" s="102">
        <v>3.8282806988699611E-2</v>
      </c>
      <c r="N162" s="101">
        <v>0</v>
      </c>
      <c r="O162" s="101">
        <v>0</v>
      </c>
      <c r="P162" s="101">
        <v>0</v>
      </c>
      <c r="Q162" s="100">
        <v>0</v>
      </c>
      <c r="R162" s="99">
        <v>0</v>
      </c>
      <c r="S162" s="101">
        <v>2.8303576918369683E-2</v>
      </c>
      <c r="T162" s="101">
        <v>0</v>
      </c>
      <c r="U162" s="101">
        <v>0</v>
      </c>
      <c r="V162" s="98">
        <v>0</v>
      </c>
      <c r="W162" s="694"/>
      <c r="X162" s="694"/>
      <c r="Y162" s="694"/>
      <c r="Z162" s="694"/>
      <c r="AA162" s="694"/>
      <c r="AB162" s="694"/>
      <c r="AC162" s="694"/>
      <c r="AD162" s="694"/>
      <c r="AE162" s="694"/>
      <c r="AF162" s="694"/>
      <c r="AG162" s="694"/>
      <c r="AH162" s="694"/>
      <c r="AI162" s="694"/>
      <c r="AJ162" s="694"/>
      <c r="AK162" s="694"/>
      <c r="AL162" s="694"/>
      <c r="AM162" s="694"/>
      <c r="AN162" s="694"/>
      <c r="AO162" s="694"/>
      <c r="AP162" s="694"/>
      <c r="AQ162" s="694"/>
      <c r="AR162" s="694"/>
      <c r="AS162" s="694"/>
      <c r="AT162" s="694"/>
      <c r="AU162" s="694"/>
      <c r="AV162" s="694"/>
      <c r="AW162" s="694"/>
      <c r="AX162" s="694"/>
      <c r="AY162" s="694"/>
      <c r="AZ162" s="312"/>
      <c r="BA162" s="816"/>
      <c r="BB162" s="492" t="s">
        <v>302</v>
      </c>
      <c r="BC162" s="381">
        <v>2.8637250000000001</v>
      </c>
      <c r="BD162" s="373">
        <v>0</v>
      </c>
      <c r="BE162" s="373">
        <v>0</v>
      </c>
      <c r="BF162" s="373">
        <v>0</v>
      </c>
      <c r="BG162" s="385">
        <v>0</v>
      </c>
      <c r="BH162" s="381">
        <v>0</v>
      </c>
      <c r="BI162" s="373">
        <v>0</v>
      </c>
      <c r="BJ162" s="373">
        <v>0</v>
      </c>
      <c r="BK162" s="373">
        <v>0</v>
      </c>
      <c r="BL162" s="385">
        <v>0</v>
      </c>
      <c r="BM162" s="381">
        <v>2.8637250000000001</v>
      </c>
      <c r="BN162" s="373">
        <v>0</v>
      </c>
      <c r="BO162" s="373">
        <v>0</v>
      </c>
      <c r="BP162" s="373">
        <v>0</v>
      </c>
      <c r="BQ162" s="385">
        <v>0</v>
      </c>
      <c r="BR162" s="381">
        <v>0</v>
      </c>
      <c r="BS162" s="373">
        <v>2.8637250000000001</v>
      </c>
      <c r="BT162" s="373">
        <v>0</v>
      </c>
      <c r="BU162" s="373">
        <v>0</v>
      </c>
      <c r="BV162" s="374">
        <v>0</v>
      </c>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405" customFormat="true" ht="15" customHeight="true" x14ac:dyDescent="0.2">
      <c r="A163" s="826"/>
      <c r="B163" s="339" t="s">
        <v>46</v>
      </c>
      <c r="C163" s="102">
        <v>7.6375762045318193E-2</v>
      </c>
      <c r="D163" s="101">
        <v>0.25498998955929397</v>
      </c>
      <c r="E163" s="101">
        <v>0.11214740790061871</v>
      </c>
      <c r="F163" s="101">
        <v>0.17481583445132176</v>
      </c>
      <c r="G163" s="100">
        <v>0.25434231761354731</v>
      </c>
      <c r="H163" s="99">
        <v>0</v>
      </c>
      <c r="I163" s="101">
        <v>0</v>
      </c>
      <c r="J163" s="101">
        <v>0</v>
      </c>
      <c r="K163" s="101">
        <v>7.4997296271076264E-2</v>
      </c>
      <c r="L163" s="98">
        <v>0</v>
      </c>
      <c r="M163" s="102">
        <v>8.4800188979300653E-2</v>
      </c>
      <c r="N163" s="101">
        <v>0.22819505925347744</v>
      </c>
      <c r="O163" s="101">
        <v>5.5121428398018091E-2</v>
      </c>
      <c r="P163" s="101">
        <v>0.21139449096140395</v>
      </c>
      <c r="Q163" s="100">
        <v>0.38116952118208236</v>
      </c>
      <c r="R163" s="99">
        <v>0</v>
      </c>
      <c r="S163" s="101">
        <v>1.0893821881936995E-2</v>
      </c>
      <c r="T163" s="101">
        <v>0</v>
      </c>
      <c r="U163" s="101">
        <v>0.75855217458958002</v>
      </c>
      <c r="V163" s="98">
        <v>1.5835544313578975E-2</v>
      </c>
      <c r="W163" s="694"/>
      <c r="X163" s="694"/>
      <c r="Y163" s="694"/>
      <c r="Z163" s="694"/>
      <c r="AA163" s="694"/>
      <c r="AB163" s="694"/>
      <c r="AC163" s="694"/>
      <c r="AD163" s="694"/>
      <c r="AE163" s="694"/>
      <c r="AF163" s="694"/>
      <c r="AG163" s="694"/>
      <c r="AH163" s="694"/>
      <c r="AI163" s="694"/>
      <c r="AJ163" s="694"/>
      <c r="AK163" s="694"/>
      <c r="AL163" s="694"/>
      <c r="AM163" s="694"/>
      <c r="AN163" s="694"/>
      <c r="AO163" s="694"/>
      <c r="AP163" s="694"/>
      <c r="AQ163" s="694"/>
      <c r="AR163" s="694"/>
      <c r="AS163" s="694"/>
      <c r="AT163" s="694"/>
      <c r="AU163" s="694"/>
      <c r="AV163" s="694"/>
      <c r="AW163" s="694"/>
      <c r="AX163" s="694"/>
      <c r="AY163" s="694"/>
      <c r="AZ163" s="312"/>
      <c r="BA163" s="816"/>
      <c r="BB163" s="492" t="s">
        <v>46</v>
      </c>
      <c r="BC163" s="381">
        <v>6.3434330000000001</v>
      </c>
      <c r="BD163" s="373">
        <v>21.186671999999998</v>
      </c>
      <c r="BE163" s="373">
        <v>9.3033640000000002</v>
      </c>
      <c r="BF163" s="373">
        <v>14.520230999999999</v>
      </c>
      <c r="BG163" s="385">
        <v>21.110443</v>
      </c>
      <c r="BH163" s="381">
        <v>0</v>
      </c>
      <c r="BI163" s="373">
        <v>0</v>
      </c>
      <c r="BJ163" s="373">
        <v>0</v>
      </c>
      <c r="BK163" s="373">
        <v>0.61377599999999999</v>
      </c>
      <c r="BL163" s="385">
        <v>0</v>
      </c>
      <c r="BM163" s="381">
        <v>6.3434330000000001</v>
      </c>
      <c r="BN163" s="373">
        <v>17.065439999999999</v>
      </c>
      <c r="BO163" s="373">
        <v>4.121232</v>
      </c>
      <c r="BP163" s="373">
        <v>15.802434999999999</v>
      </c>
      <c r="BQ163" s="385">
        <v>28.517827</v>
      </c>
      <c r="BR163" s="381">
        <v>0</v>
      </c>
      <c r="BS163" s="373">
        <v>1.102225</v>
      </c>
      <c r="BT163" s="373">
        <v>0</v>
      </c>
      <c r="BU163" s="373">
        <v>70.179055000000005</v>
      </c>
      <c r="BV163" s="374">
        <v>1.182863</v>
      </c>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32" customFormat="true" ht="15" customHeight="true" x14ac:dyDescent="0.2">
      <c r="A164" s="119"/>
      <c r="B164" s="19"/>
      <c r="C164" s="85"/>
      <c r="D164" s="92"/>
      <c r="E164" s="92"/>
      <c r="F164" s="92"/>
      <c r="G164" s="91"/>
      <c r="H164" s="84"/>
      <c r="I164" s="92"/>
      <c r="J164" s="92"/>
      <c r="K164" s="92"/>
      <c r="L164" s="83"/>
      <c r="M164" s="85"/>
      <c r="N164" s="92"/>
      <c r="O164" s="92"/>
      <c r="P164" s="92"/>
      <c r="Q164" s="91"/>
      <c r="R164" s="84"/>
      <c r="S164" s="92"/>
      <c r="T164" s="92"/>
      <c r="U164" s="92"/>
      <c r="V164" s="83"/>
      <c r="W164" s="694"/>
      <c r="X164" s="694"/>
      <c r="Y164" s="694"/>
      <c r="Z164" s="694"/>
      <c r="AA164" s="694"/>
      <c r="AB164" s="694"/>
      <c r="AC164" s="694"/>
      <c r="AD164" s="694"/>
      <c r="AE164" s="694"/>
      <c r="AF164" s="694"/>
      <c r="AG164" s="694"/>
      <c r="AH164" s="694"/>
      <c r="AI164" s="694"/>
      <c r="AJ164" s="694"/>
      <c r="AK164" s="694"/>
      <c r="AL164" s="694"/>
      <c r="AM164" s="694"/>
      <c r="AN164" s="694"/>
      <c r="AO164" s="694"/>
      <c r="AP164" s="694"/>
      <c r="AQ164" s="694"/>
      <c r="AR164" s="694"/>
      <c r="AS164" s="694"/>
      <c r="AT164" s="694"/>
      <c r="AU164" s="694"/>
      <c r="AV164" s="694"/>
      <c r="AW164" s="694"/>
      <c r="AX164" s="694"/>
      <c r="AY164" s="694"/>
      <c r="AZ164" s="312"/>
      <c r="BA164" s="820"/>
      <c r="BB164" s="492" t="s">
        <v>179</v>
      </c>
      <c r="BC164" s="381">
        <v>8305.5577190000022</v>
      </c>
      <c r="BD164" s="373">
        <v>8308.8249999999971</v>
      </c>
      <c r="BE164" s="373">
        <v>8295.6567379999815</v>
      </c>
      <c r="BF164" s="373">
        <v>8306.0158970000066</v>
      </c>
      <c r="BG164" s="385">
        <v>8300.0120459999962</v>
      </c>
      <c r="BH164" s="381">
        <v>826.45197099999973</v>
      </c>
      <c r="BI164" s="373">
        <v>824.83358600000088</v>
      </c>
      <c r="BJ164" s="373">
        <v>828.3716279999993</v>
      </c>
      <c r="BK164" s="373">
        <v>818.39750299999969</v>
      </c>
      <c r="BL164" s="385">
        <v>825.48486199999866</v>
      </c>
      <c r="BM164" s="381">
        <v>7480.4467730000033</v>
      </c>
      <c r="BN164" s="373">
        <v>7478.4441239999987</v>
      </c>
      <c r="BO164" s="373">
        <v>7476.6422419999926</v>
      </c>
      <c r="BP164" s="373">
        <v>7475.3296210000017</v>
      </c>
      <c r="BQ164" s="385">
        <v>7481.6650899999968</v>
      </c>
      <c r="BR164" s="381">
        <v>2728.3591739999974</v>
      </c>
      <c r="BS164" s="373">
        <v>10117.89078199998</v>
      </c>
      <c r="BT164" s="373">
        <v>11948.435828000005</v>
      </c>
      <c r="BU164" s="373">
        <v>9251.7110030000076</v>
      </c>
      <c r="BV164" s="374">
        <v>7469.670612999992</v>
      </c>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32" customFormat="true" ht="15" customHeight="true" x14ac:dyDescent="0.2">
      <c r="A165" s="141"/>
      <c r="B165" s="55"/>
      <c r="C165" s="85"/>
      <c r="D165" s="92"/>
      <c r="E165" s="92"/>
      <c r="F165" s="92"/>
      <c r="G165" s="91"/>
      <c r="H165" s="84"/>
      <c r="I165" s="92"/>
      <c r="J165" s="92"/>
      <c r="K165" s="92"/>
      <c r="L165" s="83"/>
      <c r="M165" s="85"/>
      <c r="N165" s="92"/>
      <c r="O165" s="92"/>
      <c r="P165" s="92"/>
      <c r="Q165" s="91"/>
      <c r="R165" s="84"/>
      <c r="S165" s="92"/>
      <c r="T165" s="92"/>
      <c r="U165" s="92"/>
      <c r="V165" s="83"/>
      <c r="W165" s="694"/>
      <c r="X165" s="694"/>
      <c r="Y165" s="694"/>
      <c r="Z165" s="694"/>
      <c r="AA165" s="694"/>
      <c r="AB165" s="694"/>
      <c r="AC165" s="694"/>
      <c r="AD165" s="694"/>
      <c r="AE165" s="694"/>
      <c r="AF165" s="694"/>
      <c r="AG165" s="694"/>
      <c r="AH165" s="694"/>
      <c r="AI165" s="694"/>
      <c r="AJ165" s="694"/>
      <c r="AK165" s="694"/>
      <c r="AL165" s="694"/>
      <c r="AM165" s="694"/>
      <c r="AN165" s="694"/>
      <c r="AO165" s="694"/>
      <c r="AP165" s="694"/>
      <c r="AQ165" s="694"/>
      <c r="AR165" s="694"/>
      <c r="AS165" s="694"/>
      <c r="AT165" s="694"/>
      <c r="AU165" s="694"/>
      <c r="AV165" s="694"/>
      <c r="AW165" s="694"/>
      <c r="AX165" s="694"/>
      <c r="AY165" s="694"/>
      <c r="AZ165" s="312"/>
      <c r="BA165" s="493"/>
      <c r="BB165" s="492"/>
      <c r="BC165" s="381"/>
      <c r="BD165" s="373"/>
      <c r="BE165" s="373"/>
      <c r="BF165" s="373"/>
      <c r="BG165" s="385"/>
      <c r="BH165" s="381"/>
      <c r="BI165" s="373"/>
      <c r="BJ165" s="373"/>
      <c r="BK165" s="373"/>
      <c r="BL165" s="385"/>
      <c r="BM165" s="381"/>
      <c r="BN165" s="373"/>
      <c r="BO165" s="373"/>
      <c r="BP165" s="373"/>
      <c r="BQ165" s="385"/>
      <c r="BR165" s="381"/>
      <c r="BS165" s="373"/>
      <c r="BT165" s="373"/>
      <c r="BU165" s="373"/>
      <c r="BV165" s="374"/>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32" customFormat="true" ht="15" customHeight="true" x14ac:dyDescent="0.2">
      <c r="A166" s="141"/>
      <c r="B166" s="55"/>
      <c r="C166" s="85"/>
      <c r="D166" s="92"/>
      <c r="E166" s="92"/>
      <c r="F166" s="92"/>
      <c r="G166" s="91"/>
      <c r="H166" s="84"/>
      <c r="I166" s="92"/>
      <c r="J166" s="92"/>
      <c r="K166" s="92"/>
      <c r="L166" s="83"/>
      <c r="M166" s="85"/>
      <c r="N166" s="92"/>
      <c r="O166" s="92"/>
      <c r="P166" s="92"/>
      <c r="Q166" s="91"/>
      <c r="R166" s="84"/>
      <c r="S166" s="92"/>
      <c r="T166" s="92"/>
      <c r="U166" s="92"/>
      <c r="V166" s="83"/>
      <c r="W166" s="694"/>
      <c r="X166" s="694"/>
      <c r="Y166" s="694"/>
      <c r="Z166" s="694"/>
      <c r="AA166" s="694"/>
      <c r="AB166" s="694"/>
      <c r="AC166" s="694"/>
      <c r="AD166" s="694"/>
      <c r="AE166" s="694"/>
      <c r="AF166" s="694"/>
      <c r="AG166" s="694"/>
      <c r="AH166" s="694"/>
      <c r="AI166" s="694"/>
      <c r="AJ166" s="694"/>
      <c r="AK166" s="694"/>
      <c r="AL166" s="694"/>
      <c r="AM166" s="694"/>
      <c r="AN166" s="694"/>
      <c r="AO166" s="694"/>
      <c r="AP166" s="694"/>
      <c r="AQ166" s="694"/>
      <c r="AR166" s="694"/>
      <c r="AS166" s="694"/>
      <c r="AT166" s="694"/>
      <c r="AU166" s="694"/>
      <c r="AV166" s="694"/>
      <c r="AW166" s="694"/>
      <c r="AX166" s="694"/>
      <c r="AY166" s="694"/>
      <c r="AZ166" s="312"/>
      <c r="BA166" s="493"/>
      <c r="BB166" s="492"/>
      <c r="BC166" s="381"/>
      <c r="BD166" s="373"/>
      <c r="BE166" s="373"/>
      <c r="BF166" s="373"/>
      <c r="BG166" s="385"/>
      <c r="BH166" s="381"/>
      <c r="BI166" s="373"/>
      <c r="BJ166" s="373"/>
      <c r="BK166" s="373"/>
      <c r="BL166" s="385"/>
      <c r="BM166" s="381"/>
      <c r="BN166" s="373"/>
      <c r="BO166" s="373"/>
      <c r="BP166" s="373"/>
      <c r="BQ166" s="385"/>
      <c r="BR166" s="381"/>
      <c r="BS166" s="373"/>
      <c r="BT166" s="373"/>
      <c r="BU166" s="373"/>
      <c r="BV166" s="374"/>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32" customFormat="true" ht="15" customHeight="true" x14ac:dyDescent="0.2">
      <c r="A167" s="141"/>
      <c r="B167" s="55"/>
      <c r="C167" s="85"/>
      <c r="D167" s="92"/>
      <c r="E167" s="92"/>
      <c r="F167" s="92"/>
      <c r="G167" s="91"/>
      <c r="H167" s="84"/>
      <c r="I167" s="92"/>
      <c r="J167" s="92"/>
      <c r="K167" s="92"/>
      <c r="L167" s="83"/>
      <c r="M167" s="85"/>
      <c r="N167" s="92"/>
      <c r="O167" s="92"/>
      <c r="P167" s="92"/>
      <c r="Q167" s="91"/>
      <c r="R167" s="84"/>
      <c r="S167" s="92"/>
      <c r="T167" s="92"/>
      <c r="U167" s="92"/>
      <c r="V167" s="83"/>
      <c r="W167" s="694"/>
      <c r="X167" s="694"/>
      <c r="Y167" s="694"/>
      <c r="Z167" s="694"/>
      <c r="AA167" s="694"/>
      <c r="AB167" s="694"/>
      <c r="AC167" s="694"/>
      <c r="AD167" s="694"/>
      <c r="AE167" s="694"/>
      <c r="AF167" s="694"/>
      <c r="AG167" s="694"/>
      <c r="AH167" s="694"/>
      <c r="AI167" s="694"/>
      <c r="AJ167" s="694"/>
      <c r="AK167" s="694"/>
      <c r="AL167" s="694"/>
      <c r="AM167" s="694"/>
      <c r="AN167" s="694"/>
      <c r="AO167" s="694"/>
      <c r="AP167" s="694"/>
      <c r="AQ167" s="694"/>
      <c r="AR167" s="694"/>
      <c r="AS167" s="694"/>
      <c r="AT167" s="694"/>
      <c r="AU167" s="694"/>
      <c r="AV167" s="694"/>
      <c r="AW167" s="694"/>
      <c r="AX167" s="694"/>
      <c r="AY167" s="694"/>
      <c r="AZ167" s="312"/>
      <c r="BA167" s="493"/>
      <c r="BB167" s="492"/>
      <c r="BC167" s="381"/>
      <c r="BD167" s="373"/>
      <c r="BE167" s="373"/>
      <c r="BF167" s="373"/>
      <c r="BG167" s="385"/>
      <c r="BH167" s="381"/>
      <c r="BI167" s="373"/>
      <c r="BJ167" s="373"/>
      <c r="BK167" s="373"/>
      <c r="BL167" s="385"/>
      <c r="BM167" s="381"/>
      <c r="BN167" s="373"/>
      <c r="BO167" s="373"/>
      <c r="BP167" s="373"/>
      <c r="BQ167" s="385"/>
      <c r="BR167" s="381"/>
      <c r="BS167" s="373"/>
      <c r="BT167" s="373"/>
      <c r="BU167" s="373"/>
      <c r="BV167" s="374"/>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32" customFormat="true" ht="15" customHeight="true" x14ac:dyDescent="0.2">
      <c r="A168" s="141"/>
      <c r="B168" s="55"/>
      <c r="C168" s="85"/>
      <c r="D168" s="92"/>
      <c r="E168" s="92"/>
      <c r="F168" s="92"/>
      <c r="G168" s="91"/>
      <c r="H168" s="84"/>
      <c r="I168" s="92"/>
      <c r="J168" s="92"/>
      <c r="K168" s="92"/>
      <c r="L168" s="83"/>
      <c r="M168" s="85"/>
      <c r="N168" s="92"/>
      <c r="O168" s="92"/>
      <c r="P168" s="92"/>
      <c r="Q168" s="91"/>
      <c r="R168" s="84"/>
      <c r="S168" s="92"/>
      <c r="T168" s="92"/>
      <c r="U168" s="92"/>
      <c r="V168" s="83"/>
      <c r="W168" s="694"/>
      <c r="X168" s="694"/>
      <c r="Y168" s="694"/>
      <c r="Z168" s="694"/>
      <c r="AA168" s="694"/>
      <c r="AB168" s="694"/>
      <c r="AC168" s="694"/>
      <c r="AD168" s="694"/>
      <c r="AE168" s="694"/>
      <c r="AF168" s="694"/>
      <c r="AG168" s="694"/>
      <c r="AH168" s="694"/>
      <c r="AI168" s="694"/>
      <c r="AJ168" s="694"/>
      <c r="AK168" s="694"/>
      <c r="AL168" s="694"/>
      <c r="AM168" s="694"/>
      <c r="AN168" s="694"/>
      <c r="AO168" s="694"/>
      <c r="AP168" s="694"/>
      <c r="AQ168" s="694"/>
      <c r="AR168" s="694"/>
      <c r="AS168" s="694"/>
      <c r="AT168" s="694"/>
      <c r="AU168" s="694"/>
      <c r="AV168" s="694"/>
      <c r="AW168" s="694"/>
      <c r="AX168" s="694"/>
      <c r="AY168" s="694"/>
      <c r="AZ168" s="312"/>
      <c r="BA168" s="493"/>
      <c r="BB168" s="492"/>
      <c r="BC168" s="381"/>
      <c r="BD168" s="373"/>
      <c r="BE168" s="373"/>
      <c r="BF168" s="373"/>
      <c r="BG168" s="385"/>
      <c r="BH168" s="381"/>
      <c r="BI168" s="373"/>
      <c r="BJ168" s="373"/>
      <c r="BK168" s="373"/>
      <c r="BL168" s="385"/>
      <c r="BM168" s="381"/>
      <c r="BN168" s="373"/>
      <c r="BO168" s="373"/>
      <c r="BP168" s="373"/>
      <c r="BQ168" s="385"/>
      <c r="BR168" s="381"/>
      <c r="BS168" s="373"/>
      <c r="BT168" s="373"/>
      <c r="BU168" s="373"/>
      <c r="BV168" s="374"/>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32" customFormat="true" ht="15" customHeight="true" x14ac:dyDescent="0.2">
      <c r="A169" s="141"/>
      <c r="B169" s="55"/>
      <c r="C169" s="85"/>
      <c r="D169" s="92"/>
      <c r="E169" s="92"/>
      <c r="F169" s="92"/>
      <c r="G169" s="91"/>
      <c r="H169" s="84"/>
      <c r="I169" s="92"/>
      <c r="J169" s="92"/>
      <c r="K169" s="92"/>
      <c r="L169" s="83"/>
      <c r="M169" s="85"/>
      <c r="N169" s="92"/>
      <c r="O169" s="92"/>
      <c r="P169" s="92"/>
      <c r="Q169" s="91"/>
      <c r="R169" s="84"/>
      <c r="S169" s="92"/>
      <c r="T169" s="92"/>
      <c r="U169" s="92"/>
      <c r="V169" s="83"/>
      <c r="W169" s="694"/>
      <c r="X169" s="694"/>
      <c r="Y169" s="694"/>
      <c r="Z169" s="694"/>
      <c r="AA169" s="694"/>
      <c r="AB169" s="694"/>
      <c r="AC169" s="694"/>
      <c r="AD169" s="694"/>
      <c r="AE169" s="694"/>
      <c r="AF169" s="694"/>
      <c r="AG169" s="694"/>
      <c r="AH169" s="694"/>
      <c r="AI169" s="694"/>
      <c r="AJ169" s="694"/>
      <c r="AK169" s="694"/>
      <c r="AL169" s="694"/>
      <c r="AM169" s="694"/>
      <c r="AN169" s="694"/>
      <c r="AO169" s="694"/>
      <c r="AP169" s="694"/>
      <c r="AQ169" s="694"/>
      <c r="AR169" s="694"/>
      <c r="AS169" s="694"/>
      <c r="AT169" s="694"/>
      <c r="AU169" s="694"/>
      <c r="AV169" s="694"/>
      <c r="AW169" s="694"/>
      <c r="AX169" s="694"/>
      <c r="AY169" s="694"/>
      <c r="AZ169" s="312"/>
      <c r="BA169" s="493"/>
      <c r="BB169" s="492"/>
      <c r="BC169" s="381"/>
      <c r="BD169" s="373"/>
      <c r="BE169" s="373"/>
      <c r="BF169" s="373"/>
      <c r="BG169" s="385"/>
      <c r="BH169" s="381"/>
      <c r="BI169" s="373"/>
      <c r="BJ169" s="373"/>
      <c r="BK169" s="373"/>
      <c r="BL169" s="385"/>
      <c r="BM169" s="381"/>
      <c r="BN169" s="373"/>
      <c r="BO169" s="373"/>
      <c r="BP169" s="373"/>
      <c r="BQ169" s="385"/>
      <c r="BR169" s="381"/>
      <c r="BS169" s="373"/>
      <c r="BT169" s="373"/>
      <c r="BU169" s="373"/>
      <c r="BV169" s="374"/>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405" customFormat="true" ht="15" customHeight="true" x14ac:dyDescent="0.2">
      <c r="A170" s="121"/>
      <c r="B170" s="114"/>
      <c r="C170" s="133"/>
      <c r="D170" s="132"/>
      <c r="E170" s="132"/>
      <c r="F170" s="132"/>
      <c r="G170" s="122"/>
      <c r="H170" s="125"/>
      <c r="I170" s="132"/>
      <c r="J170" s="132"/>
      <c r="K170" s="132"/>
      <c r="L170" s="128"/>
      <c r="M170" s="133"/>
      <c r="N170" s="132"/>
      <c r="O170" s="132"/>
      <c r="P170" s="132"/>
      <c r="Q170" s="122"/>
      <c r="R170" s="125"/>
      <c r="S170" s="132"/>
      <c r="T170" s="132"/>
      <c r="U170" s="132"/>
      <c r="V170" s="128"/>
      <c r="W170" s="694"/>
      <c r="X170" s="694"/>
      <c r="Y170" s="694"/>
      <c r="Z170" s="694"/>
      <c r="AA170" s="694"/>
      <c r="AB170" s="694"/>
      <c r="AC170" s="694"/>
      <c r="AD170" s="694"/>
      <c r="AE170" s="694"/>
      <c r="AF170" s="694"/>
      <c r="AG170" s="694"/>
      <c r="AH170" s="694"/>
      <c r="AI170" s="694"/>
      <c r="AJ170" s="694"/>
      <c r="AK170" s="694"/>
      <c r="AL170" s="694"/>
      <c r="AM170" s="694"/>
      <c r="AN170" s="694"/>
      <c r="AO170" s="694"/>
      <c r="AP170" s="694"/>
      <c r="AQ170" s="694"/>
      <c r="AR170" s="694"/>
      <c r="AS170" s="694"/>
      <c r="AT170" s="694"/>
      <c r="AU170" s="694"/>
      <c r="AV170" s="694"/>
      <c r="AW170" s="694"/>
      <c r="AX170" s="694"/>
      <c r="AY170" s="694"/>
      <c r="AZ170" s="312"/>
      <c r="BA170" s="493"/>
      <c r="BB170" s="492"/>
      <c r="BC170" s="381"/>
      <c r="BD170" s="373"/>
      <c r="BE170" s="373"/>
      <c r="BF170" s="373"/>
      <c r="BG170" s="385"/>
      <c r="BH170" s="381"/>
      <c r="BI170" s="373"/>
      <c r="BJ170" s="373"/>
      <c r="BK170" s="373"/>
      <c r="BL170" s="385"/>
      <c r="BM170" s="381"/>
      <c r="BN170" s="373"/>
      <c r="BO170" s="373"/>
      <c r="BP170" s="373"/>
      <c r="BQ170" s="385"/>
      <c r="BR170" s="381"/>
      <c r="BS170" s="373"/>
      <c r="BT170" s="373"/>
      <c r="BU170" s="373"/>
      <c r="BV170" s="374"/>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405" customFormat="true" ht="15" customHeight="true" x14ac:dyDescent="0.2">
      <c r="A171" s="121"/>
      <c r="B171" s="114"/>
      <c r="C171" s="133"/>
      <c r="D171" s="132"/>
      <c r="E171" s="132"/>
      <c r="F171" s="132"/>
      <c r="G171" s="122"/>
      <c r="H171" s="125"/>
      <c r="I171" s="132"/>
      <c r="J171" s="132"/>
      <c r="K171" s="132"/>
      <c r="L171" s="128"/>
      <c r="M171" s="133"/>
      <c r="N171" s="132"/>
      <c r="O171" s="132"/>
      <c r="P171" s="132"/>
      <c r="Q171" s="122"/>
      <c r="R171" s="125"/>
      <c r="S171" s="132"/>
      <c r="T171" s="132"/>
      <c r="U171" s="132"/>
      <c r="V171" s="128"/>
      <c r="W171" s="694"/>
      <c r="X171" s="694"/>
      <c r="Y171" s="694"/>
      <c r="Z171" s="694"/>
      <c r="AA171" s="694"/>
      <c r="AB171" s="694"/>
      <c r="AC171" s="694"/>
      <c r="AD171" s="694"/>
      <c r="AE171" s="694"/>
      <c r="AF171" s="694"/>
      <c r="AG171" s="694"/>
      <c r="AH171" s="694"/>
      <c r="AI171" s="694"/>
      <c r="AJ171" s="694"/>
      <c r="AK171" s="694"/>
      <c r="AL171" s="694"/>
      <c r="AM171" s="694"/>
      <c r="AN171" s="694"/>
      <c r="AO171" s="694"/>
      <c r="AP171" s="694"/>
      <c r="AQ171" s="694"/>
      <c r="AR171" s="694"/>
      <c r="AS171" s="694"/>
      <c r="AT171" s="694"/>
      <c r="AU171" s="694"/>
      <c r="AV171" s="694"/>
      <c r="AW171" s="694"/>
      <c r="AX171" s="694"/>
      <c r="AY171" s="694"/>
      <c r="AZ171" s="312"/>
      <c r="BA171" s="493"/>
      <c r="BB171" s="492"/>
      <c r="BC171" s="381"/>
      <c r="BD171" s="373"/>
      <c r="BE171" s="373"/>
      <c r="BF171" s="373"/>
      <c r="BG171" s="385"/>
      <c r="BH171" s="381"/>
      <c r="BI171" s="373"/>
      <c r="BJ171" s="373"/>
      <c r="BK171" s="373"/>
      <c r="BL171" s="385"/>
      <c r="BM171" s="381"/>
      <c r="BN171" s="373"/>
      <c r="BO171" s="373"/>
      <c r="BP171" s="373"/>
      <c r="BQ171" s="385"/>
      <c r="BR171" s="381"/>
      <c r="BS171" s="373"/>
      <c r="BT171" s="373"/>
      <c r="BU171" s="373"/>
      <c r="BV171" s="374"/>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405" customFormat="true" ht="15" customHeight="true" x14ac:dyDescent="0.2">
      <c r="A172" s="121"/>
      <c r="B172" s="114"/>
      <c r="C172" s="133"/>
      <c r="D172" s="132"/>
      <c r="E172" s="132"/>
      <c r="F172" s="132"/>
      <c r="G172" s="122"/>
      <c r="H172" s="125"/>
      <c r="I172" s="132"/>
      <c r="J172" s="132"/>
      <c r="K172" s="132"/>
      <c r="L172" s="128"/>
      <c r="M172" s="133"/>
      <c r="N172" s="132"/>
      <c r="O172" s="132"/>
      <c r="P172" s="132"/>
      <c r="Q172" s="122"/>
      <c r="R172" s="125"/>
      <c r="S172" s="132"/>
      <c r="T172" s="132"/>
      <c r="U172" s="132"/>
      <c r="V172" s="128"/>
      <c r="W172" s="694"/>
      <c r="X172" s="694"/>
      <c r="Y172" s="694"/>
      <c r="Z172" s="694"/>
      <c r="AA172" s="694"/>
      <c r="AB172" s="694"/>
      <c r="AC172" s="694"/>
      <c r="AD172" s="694"/>
      <c r="AE172" s="694"/>
      <c r="AF172" s="694"/>
      <c r="AG172" s="694"/>
      <c r="AH172" s="694"/>
      <c r="AI172" s="694"/>
      <c r="AJ172" s="694"/>
      <c r="AK172" s="694"/>
      <c r="AL172" s="694"/>
      <c r="AM172" s="694"/>
      <c r="AN172" s="694"/>
      <c r="AO172" s="694"/>
      <c r="AP172" s="694"/>
      <c r="AQ172" s="694"/>
      <c r="AR172" s="694"/>
      <c r="AS172" s="694"/>
      <c r="AT172" s="694"/>
      <c r="AU172" s="694"/>
      <c r="AV172" s="694"/>
      <c r="AW172" s="694"/>
      <c r="AX172" s="694"/>
      <c r="AY172" s="694"/>
      <c r="AZ172" s="312"/>
      <c r="BA172" s="493"/>
      <c r="BB172" s="492"/>
      <c r="BC172" s="381"/>
      <c r="BD172" s="373"/>
      <c r="BE172" s="373"/>
      <c r="BF172" s="373"/>
      <c r="BG172" s="385"/>
      <c r="BH172" s="381"/>
      <c r="BI172" s="373"/>
      <c r="BJ172" s="373"/>
      <c r="BK172" s="373"/>
      <c r="BL172" s="385"/>
      <c r="BM172" s="381"/>
      <c r="BN172" s="373"/>
      <c r="BO172" s="373"/>
      <c r="BP172" s="373"/>
      <c r="BQ172" s="385"/>
      <c r="BR172" s="381"/>
      <c r="BS172" s="373"/>
      <c r="BT172" s="373"/>
      <c r="BU172" s="373"/>
      <c r="BV172" s="374"/>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405" customFormat="true" ht="15" customHeight="true" x14ac:dyDescent="0.2">
      <c r="A173" s="121"/>
      <c r="B173" s="114"/>
      <c r="C173" s="90"/>
      <c r="D173" s="89"/>
      <c r="E173" s="89"/>
      <c r="F173" s="89"/>
      <c r="G173" s="88"/>
      <c r="H173" s="87"/>
      <c r="I173" s="89"/>
      <c r="J173" s="89"/>
      <c r="K173" s="89"/>
      <c r="L173" s="86"/>
      <c r="M173" s="90"/>
      <c r="N173" s="89"/>
      <c r="O173" s="89"/>
      <c r="P173" s="89"/>
      <c r="Q173" s="88"/>
      <c r="R173" s="87"/>
      <c r="S173" s="89"/>
      <c r="T173" s="89"/>
      <c r="U173" s="89"/>
      <c r="V173" s="86"/>
      <c r="W173" s="694"/>
      <c r="X173" s="694"/>
      <c r="Y173" s="694"/>
      <c r="Z173" s="694"/>
      <c r="AA173" s="694"/>
      <c r="AB173" s="694"/>
      <c r="AC173" s="694"/>
      <c r="AD173" s="694"/>
      <c r="AE173" s="694"/>
      <c r="AF173" s="694"/>
      <c r="AG173" s="694"/>
      <c r="AH173" s="694"/>
      <c r="AI173" s="694"/>
      <c r="AJ173" s="694"/>
      <c r="AK173" s="694"/>
      <c r="AL173" s="694"/>
      <c r="AM173" s="694"/>
      <c r="AN173" s="694"/>
      <c r="AO173" s="694"/>
      <c r="AP173" s="694"/>
      <c r="AQ173" s="694"/>
      <c r="AR173" s="694"/>
      <c r="AS173" s="694"/>
      <c r="AT173" s="694"/>
      <c r="AU173" s="694"/>
      <c r="AV173" s="694"/>
      <c r="AW173" s="694"/>
      <c r="AX173" s="694"/>
      <c r="AY173" s="694"/>
      <c r="AZ173" s="312"/>
      <c r="BA173" s="493"/>
      <c r="BB173" s="492"/>
      <c r="BC173" s="381"/>
      <c r="BD173" s="373"/>
      <c r="BE173" s="373"/>
      <c r="BF173" s="373"/>
      <c r="BG173" s="385"/>
      <c r="BH173" s="381"/>
      <c r="BI173" s="373"/>
      <c r="BJ173" s="373"/>
      <c r="BK173" s="373"/>
      <c r="BL173" s="385"/>
      <c r="BM173" s="381"/>
      <c r="BN173" s="373"/>
      <c r="BO173" s="373"/>
      <c r="BP173" s="373"/>
      <c r="BQ173" s="385"/>
      <c r="BR173" s="381"/>
      <c r="BS173" s="373"/>
      <c r="BT173" s="373"/>
      <c r="BU173" s="373"/>
      <c r="BV173" s="374"/>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405" customFormat="true" ht="15" customHeight="true" x14ac:dyDescent="0.2">
      <c r="A174" s="121"/>
      <c r="B174" s="114"/>
      <c r="C174" s="90"/>
      <c r="D174" s="89"/>
      <c r="E174" s="89"/>
      <c r="F174" s="89"/>
      <c r="G174" s="88"/>
      <c r="H174" s="87"/>
      <c r="I174" s="89"/>
      <c r="J174" s="89"/>
      <c r="K174" s="89"/>
      <c r="L174" s="86"/>
      <c r="M174" s="90"/>
      <c r="N174" s="89"/>
      <c r="O174" s="89"/>
      <c r="P174" s="89"/>
      <c r="Q174" s="88"/>
      <c r="R174" s="87"/>
      <c r="S174" s="89"/>
      <c r="T174" s="89"/>
      <c r="U174" s="89"/>
      <c r="V174" s="86"/>
      <c r="W174" s="694"/>
      <c r="X174" s="694"/>
      <c r="Y174" s="694"/>
      <c r="Z174" s="694"/>
      <c r="AA174" s="694"/>
      <c r="AB174" s="694"/>
      <c r="AC174" s="694"/>
      <c r="AD174" s="694"/>
      <c r="AE174" s="694"/>
      <c r="AF174" s="694"/>
      <c r="AG174" s="694"/>
      <c r="AH174" s="694"/>
      <c r="AI174" s="694"/>
      <c r="AJ174" s="694"/>
      <c r="AK174" s="694"/>
      <c r="AL174" s="694"/>
      <c r="AM174" s="694"/>
      <c r="AN174" s="694"/>
      <c r="AO174" s="694"/>
      <c r="AP174" s="694"/>
      <c r="AQ174" s="694"/>
      <c r="AR174" s="694"/>
      <c r="AS174" s="694"/>
      <c r="AT174" s="694"/>
      <c r="AU174" s="694"/>
      <c r="AV174" s="694"/>
      <c r="AW174" s="694"/>
      <c r="AX174" s="694"/>
      <c r="AY174" s="694"/>
      <c r="AZ174" s="312"/>
      <c r="BA174" s="493"/>
      <c r="BB174" s="492"/>
      <c r="BC174" s="381"/>
      <c r="BD174" s="373"/>
      <c r="BE174" s="373"/>
      <c r="BF174" s="373"/>
      <c r="BG174" s="385"/>
      <c r="BH174" s="381"/>
      <c r="BI174" s="373"/>
      <c r="BJ174" s="373"/>
      <c r="BK174" s="373"/>
      <c r="BL174" s="385"/>
      <c r="BM174" s="381"/>
      <c r="BN174" s="373"/>
      <c r="BO174" s="373"/>
      <c r="BP174" s="373"/>
      <c r="BQ174" s="385"/>
      <c r="BR174" s="381"/>
      <c r="BS174" s="373"/>
      <c r="BT174" s="373"/>
      <c r="BU174" s="373"/>
      <c r="BV174" s="374"/>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405" customFormat="true" ht="15" customHeight="true" x14ac:dyDescent="0.2">
      <c r="A175" s="121"/>
      <c r="B175" s="114"/>
      <c r="C175" s="90"/>
      <c r="D175" s="89"/>
      <c r="E175" s="89"/>
      <c r="F175" s="89"/>
      <c r="G175" s="88"/>
      <c r="H175" s="87"/>
      <c r="I175" s="89"/>
      <c r="J175" s="89"/>
      <c r="K175" s="89"/>
      <c r="L175" s="86"/>
      <c r="M175" s="90"/>
      <c r="N175" s="89"/>
      <c r="O175" s="89"/>
      <c r="P175" s="89"/>
      <c r="Q175" s="88"/>
      <c r="R175" s="87"/>
      <c r="S175" s="89"/>
      <c r="T175" s="89"/>
      <c r="U175" s="89"/>
      <c r="V175" s="86"/>
      <c r="W175" s="694"/>
      <c r="X175" s="694"/>
      <c r="Y175" s="694"/>
      <c r="Z175" s="694"/>
      <c r="AA175" s="694"/>
      <c r="AB175" s="694"/>
      <c r="AC175" s="694"/>
      <c r="AD175" s="694"/>
      <c r="AE175" s="694"/>
      <c r="AF175" s="694"/>
      <c r="AG175" s="694"/>
      <c r="AH175" s="694"/>
      <c r="AI175" s="694"/>
      <c r="AJ175" s="694"/>
      <c r="AK175" s="694"/>
      <c r="AL175" s="694"/>
      <c r="AM175" s="694"/>
      <c r="AN175" s="694"/>
      <c r="AO175" s="694"/>
      <c r="AP175" s="694"/>
      <c r="AQ175" s="694"/>
      <c r="AR175" s="694"/>
      <c r="AS175" s="694"/>
      <c r="AT175" s="694"/>
      <c r="AU175" s="694"/>
      <c r="AV175" s="694"/>
      <c r="AW175" s="694"/>
      <c r="AX175" s="694"/>
      <c r="AY175" s="694"/>
      <c r="AZ175" s="312"/>
      <c r="BA175" s="493"/>
      <c r="BB175" s="492"/>
      <c r="BC175" s="381"/>
      <c r="BD175" s="373"/>
      <c r="BE175" s="373"/>
      <c r="BF175" s="373"/>
      <c r="BG175" s="385"/>
      <c r="BH175" s="381"/>
      <c r="BI175" s="373"/>
      <c r="BJ175" s="373"/>
      <c r="BK175" s="373"/>
      <c r="BL175" s="385"/>
      <c r="BM175" s="381"/>
      <c r="BN175" s="373"/>
      <c r="BO175" s="373"/>
      <c r="BP175" s="373"/>
      <c r="BQ175" s="385"/>
      <c r="BR175" s="381"/>
      <c r="BS175" s="373"/>
      <c r="BT175" s="373"/>
      <c r="BU175" s="373"/>
      <c r="BV175" s="374"/>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405" customFormat="true" ht="15" customHeight="true" x14ac:dyDescent="0.2">
      <c r="A176" s="121"/>
      <c r="B176" s="114"/>
      <c r="C176" s="90"/>
      <c r="D176" s="89"/>
      <c r="E176" s="89"/>
      <c r="F176" s="89"/>
      <c r="G176" s="88"/>
      <c r="H176" s="87"/>
      <c r="I176" s="89"/>
      <c r="J176" s="89"/>
      <c r="K176" s="89"/>
      <c r="L176" s="86"/>
      <c r="M176" s="90"/>
      <c r="N176" s="89"/>
      <c r="O176" s="89"/>
      <c r="P176" s="89"/>
      <c r="Q176" s="88"/>
      <c r="R176" s="87"/>
      <c r="S176" s="89"/>
      <c r="T176" s="89"/>
      <c r="U176" s="89"/>
      <c r="V176" s="86"/>
      <c r="W176" s="694"/>
      <c r="X176" s="694"/>
      <c r="Y176" s="694"/>
      <c r="Z176" s="694"/>
      <c r="AA176" s="694"/>
      <c r="AB176" s="694"/>
      <c r="AC176" s="694"/>
      <c r="AD176" s="694"/>
      <c r="AE176" s="694"/>
      <c r="AF176" s="694"/>
      <c r="AG176" s="694"/>
      <c r="AH176" s="694"/>
      <c r="AI176" s="694"/>
      <c r="AJ176" s="694"/>
      <c r="AK176" s="694"/>
      <c r="AL176" s="694"/>
      <c r="AM176" s="694"/>
      <c r="AN176" s="694"/>
      <c r="AO176" s="694"/>
      <c r="AP176" s="694"/>
      <c r="AQ176" s="694"/>
      <c r="AR176" s="694"/>
      <c r="AS176" s="694"/>
      <c r="AT176" s="694"/>
      <c r="AU176" s="694"/>
      <c r="AV176" s="694"/>
      <c r="AW176" s="694"/>
      <c r="AX176" s="694"/>
      <c r="AY176" s="694"/>
      <c r="AZ176" s="312"/>
      <c r="BA176" s="493"/>
      <c r="BB176" s="492"/>
      <c r="BC176" s="381"/>
      <c r="BD176" s="373"/>
      <c r="BE176" s="373"/>
      <c r="BF176" s="373"/>
      <c r="BG176" s="385"/>
      <c r="BH176" s="381"/>
      <c r="BI176" s="373"/>
      <c r="BJ176" s="373"/>
      <c r="BK176" s="373"/>
      <c r="BL176" s="385"/>
      <c r="BM176" s="381"/>
      <c r="BN176" s="373"/>
      <c r="BO176" s="373"/>
      <c r="BP176" s="373"/>
      <c r="BQ176" s="385"/>
      <c r="BR176" s="381"/>
      <c r="BS176" s="373"/>
      <c r="BT176" s="373"/>
      <c r="BU176" s="373"/>
      <c r="BV176" s="374"/>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405" customFormat="true" ht="15" customHeight="true" x14ac:dyDescent="0.2">
      <c r="A177" s="121"/>
      <c r="B177" s="114"/>
      <c r="C177" s="90"/>
      <c r="D177" s="89"/>
      <c r="E177" s="89"/>
      <c r="F177" s="89"/>
      <c r="G177" s="88"/>
      <c r="H177" s="87"/>
      <c r="I177" s="89"/>
      <c r="J177" s="89"/>
      <c r="K177" s="89"/>
      <c r="L177" s="86"/>
      <c r="M177" s="90"/>
      <c r="N177" s="89"/>
      <c r="O177" s="89"/>
      <c r="P177" s="89"/>
      <c r="Q177" s="88"/>
      <c r="R177" s="87"/>
      <c r="S177" s="89"/>
      <c r="T177" s="89"/>
      <c r="U177" s="89"/>
      <c r="V177" s="86"/>
      <c r="W177" s="694"/>
      <c r="X177" s="694"/>
      <c r="Y177" s="694"/>
      <c r="Z177" s="694"/>
      <c r="AA177" s="694"/>
      <c r="AB177" s="694"/>
      <c r="AC177" s="694"/>
      <c r="AD177" s="694"/>
      <c r="AE177" s="694"/>
      <c r="AF177" s="694"/>
      <c r="AG177" s="694"/>
      <c r="AH177" s="694"/>
      <c r="AI177" s="694"/>
      <c r="AJ177" s="694"/>
      <c r="AK177" s="694"/>
      <c r="AL177" s="694"/>
      <c r="AM177" s="694"/>
      <c r="AN177" s="694"/>
      <c r="AO177" s="694"/>
      <c r="AP177" s="694"/>
      <c r="AQ177" s="694"/>
      <c r="AR177" s="694"/>
      <c r="AS177" s="694"/>
      <c r="AT177" s="694"/>
      <c r="AU177" s="694"/>
      <c r="AV177" s="694"/>
      <c r="AW177" s="694"/>
      <c r="AX177" s="694"/>
      <c r="AY177" s="694"/>
      <c r="AZ177" s="312"/>
      <c r="BA177" s="493"/>
      <c r="BB177" s="492"/>
      <c r="BC177" s="381"/>
      <c r="BD177" s="373"/>
      <c r="BE177" s="373"/>
      <c r="BF177" s="373"/>
      <c r="BG177" s="385"/>
      <c r="BH177" s="381"/>
      <c r="BI177" s="373"/>
      <c r="BJ177" s="373"/>
      <c r="BK177" s="373"/>
      <c r="BL177" s="385"/>
      <c r="BM177" s="381"/>
      <c r="BN177" s="373"/>
      <c r="BO177" s="373"/>
      <c r="BP177" s="373"/>
      <c r="BQ177" s="385"/>
      <c r="BR177" s="381"/>
      <c r="BS177" s="373"/>
      <c r="BT177" s="373"/>
      <c r="BU177" s="373"/>
      <c r="BV177" s="374"/>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405" customFormat="true" ht="15" customHeight="true" x14ac:dyDescent="0.2">
      <c r="A178" s="121"/>
      <c r="B178" s="114"/>
      <c r="C178" s="90"/>
      <c r="D178" s="89"/>
      <c r="E178" s="89"/>
      <c r="F178" s="89"/>
      <c r="G178" s="88"/>
      <c r="H178" s="87"/>
      <c r="I178" s="89"/>
      <c r="J178" s="89"/>
      <c r="K178" s="89"/>
      <c r="L178" s="86"/>
      <c r="M178" s="90"/>
      <c r="N178" s="89"/>
      <c r="O178" s="89"/>
      <c r="P178" s="89"/>
      <c r="Q178" s="88"/>
      <c r="R178" s="87"/>
      <c r="S178" s="89"/>
      <c r="T178" s="89"/>
      <c r="U178" s="89"/>
      <c r="V178" s="86"/>
      <c r="W178" s="694"/>
      <c r="X178" s="694"/>
      <c r="Y178" s="694"/>
      <c r="Z178" s="694"/>
      <c r="AA178" s="694"/>
      <c r="AB178" s="694"/>
      <c r="AC178" s="694"/>
      <c r="AD178" s="694"/>
      <c r="AE178" s="694"/>
      <c r="AF178" s="694"/>
      <c r="AG178" s="694"/>
      <c r="AH178" s="694"/>
      <c r="AI178" s="694"/>
      <c r="AJ178" s="694"/>
      <c r="AK178" s="694"/>
      <c r="AL178" s="694"/>
      <c r="AM178" s="694"/>
      <c r="AN178" s="694"/>
      <c r="AO178" s="694"/>
      <c r="AP178" s="694"/>
      <c r="AQ178" s="694"/>
      <c r="AR178" s="694"/>
      <c r="AS178" s="694"/>
      <c r="AT178" s="694"/>
      <c r="AU178" s="694"/>
      <c r="AV178" s="694"/>
      <c r="AW178" s="694"/>
      <c r="AX178" s="694"/>
      <c r="AY178" s="694"/>
      <c r="AZ178" s="312"/>
      <c r="BA178" s="493"/>
      <c r="BB178" s="492"/>
      <c r="BC178" s="381"/>
      <c r="BD178" s="373"/>
      <c r="BE178" s="373"/>
      <c r="BF178" s="373"/>
      <c r="BG178" s="385"/>
      <c r="BH178" s="381"/>
      <c r="BI178" s="373"/>
      <c r="BJ178" s="373"/>
      <c r="BK178" s="373"/>
      <c r="BL178" s="385"/>
      <c r="BM178" s="381"/>
      <c r="BN178" s="373"/>
      <c r="BO178" s="373"/>
      <c r="BP178" s="373"/>
      <c r="BQ178" s="385"/>
      <c r="BR178" s="381"/>
      <c r="BS178" s="373"/>
      <c r="BT178" s="373"/>
      <c r="BU178" s="373"/>
      <c r="BV178" s="374"/>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405" customFormat="true" ht="15" customHeight="true" x14ac:dyDescent="0.2">
      <c r="A179" s="121"/>
      <c r="B179" s="114"/>
      <c r="C179" s="90"/>
      <c r="D179" s="89"/>
      <c r="E179" s="89"/>
      <c r="F179" s="89"/>
      <c r="G179" s="88"/>
      <c r="H179" s="87"/>
      <c r="I179" s="89"/>
      <c r="J179" s="89"/>
      <c r="K179" s="89"/>
      <c r="L179" s="86"/>
      <c r="M179" s="90"/>
      <c r="N179" s="89"/>
      <c r="O179" s="89"/>
      <c r="P179" s="89"/>
      <c r="Q179" s="88"/>
      <c r="R179" s="87"/>
      <c r="S179" s="89"/>
      <c r="T179" s="89"/>
      <c r="U179" s="89"/>
      <c r="V179" s="86"/>
      <c r="W179" s="694"/>
      <c r="X179" s="694"/>
      <c r="Y179" s="694"/>
      <c r="Z179" s="694"/>
      <c r="AA179" s="694"/>
      <c r="AB179" s="694"/>
      <c r="AC179" s="694"/>
      <c r="AD179" s="694"/>
      <c r="AE179" s="694"/>
      <c r="AF179" s="694"/>
      <c r="AG179" s="694"/>
      <c r="AH179" s="694"/>
      <c r="AI179" s="694"/>
      <c r="AJ179" s="694"/>
      <c r="AK179" s="694"/>
      <c r="AL179" s="694"/>
      <c r="AM179" s="694"/>
      <c r="AN179" s="694"/>
      <c r="AO179" s="694"/>
      <c r="AP179" s="694"/>
      <c r="AQ179" s="694"/>
      <c r="AR179" s="694"/>
      <c r="AS179" s="694"/>
      <c r="AT179" s="694"/>
      <c r="AU179" s="694"/>
      <c r="AV179" s="694"/>
      <c r="AW179" s="694"/>
      <c r="AX179" s="694"/>
      <c r="AY179" s="694"/>
      <c r="AZ179" s="312"/>
      <c r="BA179" s="493"/>
      <c r="BB179" s="492"/>
      <c r="BC179" s="381"/>
      <c r="BD179" s="373"/>
      <c r="BE179" s="373"/>
      <c r="BF179" s="373"/>
      <c r="BG179" s="385"/>
      <c r="BH179" s="381"/>
      <c r="BI179" s="373"/>
      <c r="BJ179" s="373"/>
      <c r="BK179" s="373"/>
      <c r="BL179" s="385"/>
      <c r="BM179" s="381"/>
      <c r="BN179" s="373"/>
      <c r="BO179" s="373"/>
      <c r="BP179" s="373"/>
      <c r="BQ179" s="385"/>
      <c r="BR179" s="381"/>
      <c r="BS179" s="373"/>
      <c r="BT179" s="373"/>
      <c r="BU179" s="373"/>
      <c r="BV179" s="374"/>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405" customFormat="true" ht="15" customHeight="true" x14ac:dyDescent="0.2">
      <c r="A180" s="121"/>
      <c r="B180" s="114"/>
      <c r="C180" s="90"/>
      <c r="D180" s="89"/>
      <c r="E180" s="89"/>
      <c r="F180" s="89"/>
      <c r="G180" s="88"/>
      <c r="H180" s="87"/>
      <c r="I180" s="89"/>
      <c r="J180" s="89"/>
      <c r="K180" s="89"/>
      <c r="L180" s="86"/>
      <c r="M180" s="90"/>
      <c r="N180" s="89"/>
      <c r="O180" s="89"/>
      <c r="P180" s="89"/>
      <c r="Q180" s="88"/>
      <c r="R180" s="87"/>
      <c r="S180" s="89"/>
      <c r="T180" s="89"/>
      <c r="U180" s="89"/>
      <c r="V180" s="86"/>
      <c r="W180" s="694"/>
      <c r="X180" s="694"/>
      <c r="Y180" s="694"/>
      <c r="Z180" s="694"/>
      <c r="AA180" s="694"/>
      <c r="AB180" s="694"/>
      <c r="AC180" s="694"/>
      <c r="AD180" s="694"/>
      <c r="AE180" s="694"/>
      <c r="AF180" s="694"/>
      <c r="AG180" s="694"/>
      <c r="AH180" s="694"/>
      <c r="AI180" s="694"/>
      <c r="AJ180" s="694"/>
      <c r="AK180" s="694"/>
      <c r="AL180" s="694"/>
      <c r="AM180" s="694"/>
      <c r="AN180" s="694"/>
      <c r="AO180" s="694"/>
      <c r="AP180" s="694"/>
      <c r="AQ180" s="694"/>
      <c r="AR180" s="694"/>
      <c r="AS180" s="694"/>
      <c r="AT180" s="694"/>
      <c r="AU180" s="694"/>
      <c r="AV180" s="694"/>
      <c r="AW180" s="694"/>
      <c r="AX180" s="694"/>
      <c r="AY180" s="694"/>
      <c r="AZ180" s="312"/>
      <c r="BA180" s="493"/>
      <c r="BB180" s="492"/>
      <c r="BC180" s="381"/>
      <c r="BD180" s="373"/>
      <c r="BE180" s="373"/>
      <c r="BF180" s="373"/>
      <c r="BG180" s="385"/>
      <c r="BH180" s="381"/>
      <c r="BI180" s="373"/>
      <c r="BJ180" s="373"/>
      <c r="BK180" s="373"/>
      <c r="BL180" s="385"/>
      <c r="BM180" s="381"/>
      <c r="BN180" s="373"/>
      <c r="BO180" s="373"/>
      <c r="BP180" s="373"/>
      <c r="BQ180" s="385"/>
      <c r="BR180" s="381"/>
      <c r="BS180" s="373"/>
      <c r="BT180" s="373"/>
      <c r="BU180" s="373"/>
      <c r="BV180" s="374"/>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405" customFormat="true" ht="15" customHeight="true" x14ac:dyDescent="0.2">
      <c r="A181" s="121"/>
      <c r="B181" s="114"/>
      <c r="C181" s="90"/>
      <c r="D181" s="89"/>
      <c r="E181" s="89"/>
      <c r="F181" s="89"/>
      <c r="G181" s="88"/>
      <c r="H181" s="87"/>
      <c r="I181" s="89"/>
      <c r="J181" s="89"/>
      <c r="K181" s="89"/>
      <c r="L181" s="86"/>
      <c r="M181" s="90"/>
      <c r="N181" s="89"/>
      <c r="O181" s="89"/>
      <c r="P181" s="89"/>
      <c r="Q181" s="88"/>
      <c r="R181" s="87"/>
      <c r="S181" s="89"/>
      <c r="T181" s="89"/>
      <c r="U181" s="89"/>
      <c r="V181" s="86"/>
      <c r="W181" s="694"/>
      <c r="X181" s="694"/>
      <c r="Y181" s="694"/>
      <c r="Z181" s="694"/>
      <c r="AA181" s="694"/>
      <c r="AB181" s="694"/>
      <c r="AC181" s="694"/>
      <c r="AD181" s="694"/>
      <c r="AE181" s="694"/>
      <c r="AF181" s="694"/>
      <c r="AG181" s="694"/>
      <c r="AH181" s="694"/>
      <c r="AI181" s="694"/>
      <c r="AJ181" s="694"/>
      <c r="AK181" s="694"/>
      <c r="AL181" s="694"/>
      <c r="AM181" s="694"/>
      <c r="AN181" s="694"/>
      <c r="AO181" s="694"/>
      <c r="AP181" s="694"/>
      <c r="AQ181" s="694"/>
      <c r="AR181" s="694"/>
      <c r="AS181" s="694"/>
      <c r="AT181" s="694"/>
      <c r="AU181" s="694"/>
      <c r="AV181" s="694"/>
      <c r="AW181" s="694"/>
      <c r="AX181" s="694"/>
      <c r="AY181" s="694"/>
      <c r="AZ181" s="312"/>
      <c r="BA181" s="493"/>
      <c r="BB181" s="492"/>
      <c r="BC181" s="381"/>
      <c r="BD181" s="373"/>
      <c r="BE181" s="373"/>
      <c r="BF181" s="373"/>
      <c r="BG181" s="385"/>
      <c r="BH181" s="381"/>
      <c r="BI181" s="373"/>
      <c r="BJ181" s="373"/>
      <c r="BK181" s="373"/>
      <c r="BL181" s="385"/>
      <c r="BM181" s="381"/>
      <c r="BN181" s="373"/>
      <c r="BO181" s="373"/>
      <c r="BP181" s="373"/>
      <c r="BQ181" s="385"/>
      <c r="BR181" s="381"/>
      <c r="BS181" s="373"/>
      <c r="BT181" s="373"/>
      <c r="BU181" s="373"/>
      <c r="BV181" s="374"/>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405" customFormat="true" ht="15" customHeight="true" x14ac:dyDescent="0.2">
      <c r="A182" s="121"/>
      <c r="B182" s="114"/>
      <c r="C182" s="90"/>
      <c r="D182" s="89"/>
      <c r="E182" s="89"/>
      <c r="F182" s="89"/>
      <c r="G182" s="88"/>
      <c r="H182" s="87"/>
      <c r="I182" s="89"/>
      <c r="J182" s="89"/>
      <c r="K182" s="89"/>
      <c r="L182" s="86"/>
      <c r="M182" s="90"/>
      <c r="N182" s="89"/>
      <c r="O182" s="89"/>
      <c r="P182" s="89"/>
      <c r="Q182" s="88"/>
      <c r="R182" s="87"/>
      <c r="S182" s="89"/>
      <c r="T182" s="89"/>
      <c r="U182" s="89"/>
      <c r="V182" s="86"/>
      <c r="W182" s="694"/>
      <c r="X182" s="694"/>
      <c r="Y182" s="694"/>
      <c r="Z182" s="694"/>
      <c r="AA182" s="694"/>
      <c r="AB182" s="694"/>
      <c r="AC182" s="694"/>
      <c r="AD182" s="694"/>
      <c r="AE182" s="694"/>
      <c r="AF182" s="694"/>
      <c r="AG182" s="694"/>
      <c r="AH182" s="694"/>
      <c r="AI182" s="694"/>
      <c r="AJ182" s="694"/>
      <c r="AK182" s="694"/>
      <c r="AL182" s="694"/>
      <c r="AM182" s="694"/>
      <c r="AN182" s="694"/>
      <c r="AO182" s="694"/>
      <c r="AP182" s="694"/>
      <c r="AQ182" s="694"/>
      <c r="AR182" s="694"/>
      <c r="AS182" s="694"/>
      <c r="AT182" s="694"/>
      <c r="AU182" s="694"/>
      <c r="AV182" s="694"/>
      <c r="AW182" s="694"/>
      <c r="AX182" s="694"/>
      <c r="AY182" s="694"/>
      <c r="AZ182" s="312"/>
      <c r="BA182" s="493"/>
      <c r="BB182" s="492"/>
      <c r="BC182" s="381"/>
      <c r="BD182" s="373"/>
      <c r="BE182" s="373"/>
      <c r="BF182" s="373"/>
      <c r="BG182" s="385"/>
      <c r="BH182" s="381"/>
      <c r="BI182" s="373"/>
      <c r="BJ182" s="373"/>
      <c r="BK182" s="373"/>
      <c r="BL182" s="385"/>
      <c r="BM182" s="381"/>
      <c r="BN182" s="373"/>
      <c r="BO182" s="373"/>
      <c r="BP182" s="373"/>
      <c r="BQ182" s="385"/>
      <c r="BR182" s="381"/>
      <c r="BS182" s="373"/>
      <c r="BT182" s="373"/>
      <c r="BU182" s="373"/>
      <c r="BV182" s="374"/>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405" customFormat="true" ht="15" customHeight="true" x14ac:dyDescent="0.2">
      <c r="A183" s="121"/>
      <c r="B183" s="114"/>
      <c r="C183" s="90"/>
      <c r="D183" s="89"/>
      <c r="E183" s="89"/>
      <c r="F183" s="89"/>
      <c r="G183" s="88"/>
      <c r="H183" s="87"/>
      <c r="I183" s="89"/>
      <c r="J183" s="89"/>
      <c r="K183" s="89"/>
      <c r="L183" s="86"/>
      <c r="M183" s="90"/>
      <c r="N183" s="89"/>
      <c r="O183" s="89"/>
      <c r="P183" s="89"/>
      <c r="Q183" s="88"/>
      <c r="R183" s="87"/>
      <c r="S183" s="89"/>
      <c r="T183" s="89"/>
      <c r="U183" s="89"/>
      <c r="V183" s="86"/>
      <c r="W183" s="694"/>
      <c r="X183" s="694"/>
      <c r="Y183" s="694"/>
      <c r="Z183" s="694"/>
      <c r="AA183" s="694"/>
      <c r="AB183" s="694"/>
      <c r="AC183" s="694"/>
      <c r="AD183" s="694"/>
      <c r="AE183" s="694"/>
      <c r="AF183" s="694"/>
      <c r="AG183" s="694"/>
      <c r="AH183" s="694"/>
      <c r="AI183" s="694"/>
      <c r="AJ183" s="694"/>
      <c r="AK183" s="694"/>
      <c r="AL183" s="694"/>
      <c r="AM183" s="694"/>
      <c r="AN183" s="694"/>
      <c r="AO183" s="694"/>
      <c r="AP183" s="694"/>
      <c r="AQ183" s="694"/>
      <c r="AR183" s="694"/>
      <c r="AS183" s="694"/>
      <c r="AT183" s="694"/>
      <c r="AU183" s="694"/>
      <c r="AV183" s="694"/>
      <c r="AW183" s="694"/>
      <c r="AX183" s="694"/>
      <c r="AY183" s="694"/>
      <c r="AZ183" s="312"/>
      <c r="BA183" s="493"/>
      <c r="BB183" s="492"/>
      <c r="BC183" s="381"/>
      <c r="BD183" s="373"/>
      <c r="BE183" s="373"/>
      <c r="BF183" s="373"/>
      <c r="BG183" s="385"/>
      <c r="BH183" s="381"/>
      <c r="BI183" s="373"/>
      <c r="BJ183" s="373"/>
      <c r="BK183" s="373"/>
      <c r="BL183" s="385"/>
      <c r="BM183" s="381"/>
      <c r="BN183" s="373"/>
      <c r="BO183" s="373"/>
      <c r="BP183" s="373"/>
      <c r="BQ183" s="385"/>
      <c r="BR183" s="381"/>
      <c r="BS183" s="373"/>
      <c r="BT183" s="373"/>
      <c r="BU183" s="373"/>
      <c r="BV183" s="374"/>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405" customFormat="true" ht="15" customHeight="true" x14ac:dyDescent="0.2">
      <c r="A184" s="121"/>
      <c r="B184" s="114"/>
      <c r="C184" s="90"/>
      <c r="D184" s="89"/>
      <c r="E184" s="89"/>
      <c r="F184" s="89"/>
      <c r="G184" s="88"/>
      <c r="H184" s="87"/>
      <c r="I184" s="89"/>
      <c r="J184" s="89"/>
      <c r="K184" s="89"/>
      <c r="L184" s="86"/>
      <c r="M184" s="90"/>
      <c r="N184" s="89"/>
      <c r="O184" s="89"/>
      <c r="P184" s="89"/>
      <c r="Q184" s="88"/>
      <c r="R184" s="87"/>
      <c r="S184" s="89"/>
      <c r="T184" s="89"/>
      <c r="U184" s="89"/>
      <c r="V184" s="86"/>
      <c r="W184" s="694"/>
      <c r="X184" s="694"/>
      <c r="Y184" s="694"/>
      <c r="Z184" s="694"/>
      <c r="AA184" s="694"/>
      <c r="AB184" s="694"/>
      <c r="AC184" s="694"/>
      <c r="AD184" s="694"/>
      <c r="AE184" s="694"/>
      <c r="AF184" s="694"/>
      <c r="AG184" s="694"/>
      <c r="AH184" s="694"/>
      <c r="AI184" s="694"/>
      <c r="AJ184" s="694"/>
      <c r="AK184" s="694"/>
      <c r="AL184" s="694"/>
      <c r="AM184" s="694"/>
      <c r="AN184" s="694"/>
      <c r="AO184" s="694"/>
      <c r="AP184" s="694"/>
      <c r="AQ184" s="694"/>
      <c r="AR184" s="694"/>
      <c r="AS184" s="694"/>
      <c r="AT184" s="694"/>
      <c r="AU184" s="694"/>
      <c r="AV184" s="694"/>
      <c r="AW184" s="694"/>
      <c r="AX184" s="694"/>
      <c r="AY184" s="694"/>
      <c r="AZ184" s="312"/>
      <c r="BA184" s="493"/>
      <c r="BB184" s="492"/>
      <c r="BC184" s="381"/>
      <c r="BD184" s="373"/>
      <c r="BE184" s="373"/>
      <c r="BF184" s="373"/>
      <c r="BG184" s="385"/>
      <c r="BH184" s="381"/>
      <c r="BI184" s="373"/>
      <c r="BJ184" s="373"/>
      <c r="BK184" s="373"/>
      <c r="BL184" s="385"/>
      <c r="BM184" s="381"/>
      <c r="BN184" s="373"/>
      <c r="BO184" s="373"/>
      <c r="BP184" s="373"/>
      <c r="BQ184" s="385"/>
      <c r="BR184" s="381"/>
      <c r="BS184" s="373"/>
      <c r="BT184" s="373"/>
      <c r="BU184" s="373"/>
      <c r="BV184" s="374"/>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405" customFormat="true" ht="15" customHeight="true" x14ac:dyDescent="0.2">
      <c r="A185" s="121"/>
      <c r="B185" s="114"/>
      <c r="C185" s="90"/>
      <c r="D185" s="89"/>
      <c r="E185" s="89"/>
      <c r="F185" s="89"/>
      <c r="G185" s="88"/>
      <c r="H185" s="87"/>
      <c r="I185" s="89"/>
      <c r="J185" s="89"/>
      <c r="K185" s="89"/>
      <c r="L185" s="86"/>
      <c r="M185" s="90"/>
      <c r="N185" s="89"/>
      <c r="O185" s="89"/>
      <c r="P185" s="89"/>
      <c r="Q185" s="88"/>
      <c r="R185" s="87"/>
      <c r="S185" s="89"/>
      <c r="T185" s="89"/>
      <c r="U185" s="89"/>
      <c r="V185" s="86"/>
      <c r="W185" s="694"/>
      <c r="X185" s="694"/>
      <c r="Y185" s="694"/>
      <c r="Z185" s="694"/>
      <c r="AA185" s="694"/>
      <c r="AB185" s="694"/>
      <c r="AC185" s="694"/>
      <c r="AD185" s="694"/>
      <c r="AE185" s="694"/>
      <c r="AF185" s="694"/>
      <c r="AG185" s="694"/>
      <c r="AH185" s="694"/>
      <c r="AI185" s="694"/>
      <c r="AJ185" s="694"/>
      <c r="AK185" s="694"/>
      <c r="AL185" s="694"/>
      <c r="AM185" s="694"/>
      <c r="AN185" s="694"/>
      <c r="AO185" s="694"/>
      <c r="AP185" s="694"/>
      <c r="AQ185" s="694"/>
      <c r="AR185" s="694"/>
      <c r="AS185" s="694"/>
      <c r="AT185" s="694"/>
      <c r="AU185" s="694"/>
      <c r="AV185" s="694"/>
      <c r="AW185" s="694"/>
      <c r="AX185" s="694"/>
      <c r="AY185" s="694"/>
      <c r="AZ185" s="312"/>
      <c r="BA185" s="493"/>
      <c r="BB185" s="492"/>
      <c r="BC185" s="381"/>
      <c r="BD185" s="373"/>
      <c r="BE185" s="373"/>
      <c r="BF185" s="373"/>
      <c r="BG185" s="385"/>
      <c r="BH185" s="381"/>
      <c r="BI185" s="373"/>
      <c r="BJ185" s="373"/>
      <c r="BK185" s="373"/>
      <c r="BL185" s="385"/>
      <c r="BM185" s="381"/>
      <c r="BN185" s="373"/>
      <c r="BO185" s="373"/>
      <c r="BP185" s="373"/>
      <c r="BQ185" s="385"/>
      <c r="BR185" s="381"/>
      <c r="BS185" s="373"/>
      <c r="BT185" s="373"/>
      <c r="BU185" s="373"/>
      <c r="BV185" s="374"/>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405" customFormat="true" ht="15" customHeight="true" x14ac:dyDescent="0.2">
      <c r="A186" s="121"/>
      <c r="B186" s="114"/>
      <c r="C186" s="90"/>
      <c r="D186" s="89"/>
      <c r="E186" s="89"/>
      <c r="F186" s="89"/>
      <c r="G186" s="88"/>
      <c r="H186" s="87"/>
      <c r="I186" s="89"/>
      <c r="J186" s="89"/>
      <c r="K186" s="89"/>
      <c r="L186" s="86"/>
      <c r="M186" s="90"/>
      <c r="N186" s="89"/>
      <c r="O186" s="89"/>
      <c r="P186" s="89"/>
      <c r="Q186" s="88"/>
      <c r="R186" s="87"/>
      <c r="S186" s="89"/>
      <c r="T186" s="89"/>
      <c r="U186" s="89"/>
      <c r="V186" s="86"/>
      <c r="W186" s="694"/>
      <c r="X186" s="694"/>
      <c r="Y186" s="694"/>
      <c r="Z186" s="694"/>
      <c r="AA186" s="694"/>
      <c r="AB186" s="694"/>
      <c r="AC186" s="694"/>
      <c r="AD186" s="694"/>
      <c r="AE186" s="694"/>
      <c r="AF186" s="694"/>
      <c r="AG186" s="694"/>
      <c r="AH186" s="694"/>
      <c r="AI186" s="694"/>
      <c r="AJ186" s="694"/>
      <c r="AK186" s="694"/>
      <c r="AL186" s="694"/>
      <c r="AM186" s="694"/>
      <c r="AN186" s="694"/>
      <c r="AO186" s="694"/>
      <c r="AP186" s="694"/>
      <c r="AQ186" s="694"/>
      <c r="AR186" s="694"/>
      <c r="AS186" s="694"/>
      <c r="AT186" s="694"/>
      <c r="AU186" s="694"/>
      <c r="AV186" s="694"/>
      <c r="AW186" s="694"/>
      <c r="AX186" s="694"/>
      <c r="AY186" s="694"/>
      <c r="AZ186" s="312"/>
      <c r="BA186" s="493"/>
      <c r="BB186" s="492"/>
      <c r="BC186" s="381"/>
      <c r="BD186" s="373"/>
      <c r="BE186" s="373"/>
      <c r="BF186" s="373"/>
      <c r="BG186" s="385"/>
      <c r="BH186" s="381"/>
      <c r="BI186" s="373"/>
      <c r="BJ186" s="373"/>
      <c r="BK186" s="373"/>
      <c r="BL186" s="385"/>
      <c r="BM186" s="381"/>
      <c r="BN186" s="373"/>
      <c r="BO186" s="373"/>
      <c r="BP186" s="373"/>
      <c r="BQ186" s="385"/>
      <c r="BR186" s="381"/>
      <c r="BS186" s="373"/>
      <c r="BT186" s="373"/>
      <c r="BU186" s="373"/>
      <c r="BV186" s="374"/>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405" customFormat="true" ht="15" customHeight="true" x14ac:dyDescent="0.2">
      <c r="A187" s="121"/>
      <c r="B187" s="114"/>
      <c r="C187" s="90"/>
      <c r="D187" s="89"/>
      <c r="E187" s="89"/>
      <c r="F187" s="89"/>
      <c r="G187" s="88"/>
      <c r="H187" s="87"/>
      <c r="I187" s="89"/>
      <c r="J187" s="89"/>
      <c r="K187" s="89"/>
      <c r="L187" s="86"/>
      <c r="M187" s="90"/>
      <c r="N187" s="89"/>
      <c r="O187" s="89"/>
      <c r="P187" s="89"/>
      <c r="Q187" s="88"/>
      <c r="R187" s="87"/>
      <c r="S187" s="89"/>
      <c r="T187" s="89"/>
      <c r="U187" s="89"/>
      <c r="V187" s="86"/>
      <c r="W187" s="694"/>
      <c r="X187" s="694"/>
      <c r="Y187" s="694"/>
      <c r="Z187" s="694"/>
      <c r="AA187" s="694"/>
      <c r="AB187" s="694"/>
      <c r="AC187" s="694"/>
      <c r="AD187" s="694"/>
      <c r="AE187" s="694"/>
      <c r="AF187" s="694"/>
      <c r="AG187" s="694"/>
      <c r="AH187" s="694"/>
      <c r="AI187" s="694"/>
      <c r="AJ187" s="694"/>
      <c r="AK187" s="694"/>
      <c r="AL187" s="694"/>
      <c r="AM187" s="694"/>
      <c r="AN187" s="694"/>
      <c r="AO187" s="694"/>
      <c r="AP187" s="694"/>
      <c r="AQ187" s="694"/>
      <c r="AR187" s="694"/>
      <c r="AS187" s="694"/>
      <c r="AT187" s="694"/>
      <c r="AU187" s="694"/>
      <c r="AV187" s="694"/>
      <c r="AW187" s="694"/>
      <c r="AX187" s="694"/>
      <c r="AY187" s="694"/>
      <c r="AZ187" s="312"/>
      <c r="BA187" s="493"/>
      <c r="BB187" s="492"/>
      <c r="BC187" s="381"/>
      <c r="BD187" s="373"/>
      <c r="BE187" s="373"/>
      <c r="BF187" s="373"/>
      <c r="BG187" s="385"/>
      <c r="BH187" s="381"/>
      <c r="BI187" s="373"/>
      <c r="BJ187" s="373"/>
      <c r="BK187" s="373"/>
      <c r="BL187" s="385"/>
      <c r="BM187" s="381"/>
      <c r="BN187" s="373"/>
      <c r="BO187" s="373"/>
      <c r="BP187" s="373"/>
      <c r="BQ187" s="385"/>
      <c r="BR187" s="381"/>
      <c r="BS187" s="373"/>
      <c r="BT187" s="373"/>
      <c r="BU187" s="373"/>
      <c r="BV187" s="374"/>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405" customFormat="true" ht="15" customHeight="true" x14ac:dyDescent="0.2">
      <c r="A188" s="121"/>
      <c r="B188" s="114"/>
      <c r="C188" s="90"/>
      <c r="D188" s="89"/>
      <c r="E188" s="89"/>
      <c r="F188" s="89"/>
      <c r="G188" s="88"/>
      <c r="H188" s="87"/>
      <c r="I188" s="89"/>
      <c r="J188" s="89"/>
      <c r="K188" s="89"/>
      <c r="L188" s="86"/>
      <c r="M188" s="90"/>
      <c r="N188" s="89"/>
      <c r="O188" s="89"/>
      <c r="P188" s="89"/>
      <c r="Q188" s="88"/>
      <c r="R188" s="87"/>
      <c r="S188" s="89"/>
      <c r="T188" s="89"/>
      <c r="U188" s="89"/>
      <c r="V188" s="86"/>
      <c r="W188" s="694"/>
      <c r="X188" s="694"/>
      <c r="Y188" s="694"/>
      <c r="Z188" s="694"/>
      <c r="AA188" s="694"/>
      <c r="AB188" s="694"/>
      <c r="AC188" s="694"/>
      <c r="AD188" s="694"/>
      <c r="AE188" s="694"/>
      <c r="AF188" s="694"/>
      <c r="AG188" s="694"/>
      <c r="AH188" s="694"/>
      <c r="AI188" s="694"/>
      <c r="AJ188" s="694"/>
      <c r="AK188" s="694"/>
      <c r="AL188" s="694"/>
      <c r="AM188" s="694"/>
      <c r="AN188" s="694"/>
      <c r="AO188" s="694"/>
      <c r="AP188" s="694"/>
      <c r="AQ188" s="694"/>
      <c r="AR188" s="694"/>
      <c r="AS188" s="694"/>
      <c r="AT188" s="694"/>
      <c r="AU188" s="694"/>
      <c r="AV188" s="694"/>
      <c r="AW188" s="694"/>
      <c r="AX188" s="694"/>
      <c r="AY188" s="694"/>
      <c r="AZ188" s="312"/>
      <c r="BA188" s="493"/>
      <c r="BB188" s="492"/>
      <c r="BC188" s="381"/>
      <c r="BD188" s="373"/>
      <c r="BE188" s="373"/>
      <c r="BF188" s="373"/>
      <c r="BG188" s="385"/>
      <c r="BH188" s="381"/>
      <c r="BI188" s="373"/>
      <c r="BJ188" s="373"/>
      <c r="BK188" s="373"/>
      <c r="BL188" s="385"/>
      <c r="BM188" s="381"/>
      <c r="BN188" s="373"/>
      <c r="BO188" s="373"/>
      <c r="BP188" s="373"/>
      <c r="BQ188" s="385"/>
      <c r="BR188" s="381"/>
      <c r="BS188" s="373"/>
      <c r="BT188" s="373"/>
      <c r="BU188" s="373"/>
      <c r="BV188" s="374"/>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405" customFormat="true" ht="15" customHeight="true" x14ac:dyDescent="0.2">
      <c r="A189" s="121"/>
      <c r="B189" s="114"/>
      <c r="C189" s="90"/>
      <c r="D189" s="89"/>
      <c r="E189" s="89"/>
      <c r="F189" s="89"/>
      <c r="G189" s="88"/>
      <c r="H189" s="87"/>
      <c r="I189" s="89"/>
      <c r="J189" s="89"/>
      <c r="K189" s="89"/>
      <c r="L189" s="86"/>
      <c r="M189" s="90"/>
      <c r="N189" s="89"/>
      <c r="O189" s="89"/>
      <c r="P189" s="89"/>
      <c r="Q189" s="88"/>
      <c r="R189" s="87"/>
      <c r="S189" s="89"/>
      <c r="T189" s="89"/>
      <c r="U189" s="89"/>
      <c r="V189" s="86"/>
      <c r="W189" s="694"/>
      <c r="X189" s="694"/>
      <c r="Y189" s="694"/>
      <c r="Z189" s="694"/>
      <c r="AA189" s="694"/>
      <c r="AB189" s="694"/>
      <c r="AC189" s="694"/>
      <c r="AD189" s="694"/>
      <c r="AE189" s="694"/>
      <c r="AF189" s="694"/>
      <c r="AG189" s="694"/>
      <c r="AH189" s="694"/>
      <c r="AI189" s="694"/>
      <c r="AJ189" s="694"/>
      <c r="AK189" s="694"/>
      <c r="AL189" s="694"/>
      <c r="AM189" s="694"/>
      <c r="AN189" s="694"/>
      <c r="AO189" s="694"/>
      <c r="AP189" s="694"/>
      <c r="AQ189" s="694"/>
      <c r="AR189" s="694"/>
      <c r="AS189" s="694"/>
      <c r="AT189" s="694"/>
      <c r="AU189" s="694"/>
      <c r="AV189" s="694"/>
      <c r="AW189" s="694"/>
      <c r="AX189" s="694"/>
      <c r="AY189" s="694"/>
      <c r="AZ189" s="312"/>
      <c r="BA189" s="493"/>
      <c r="BB189" s="492"/>
      <c r="BC189" s="381"/>
      <c r="BD189" s="373"/>
      <c r="BE189" s="373"/>
      <c r="BF189" s="373"/>
      <c r="BG189" s="385"/>
      <c r="BH189" s="381"/>
      <c r="BI189" s="373"/>
      <c r="BJ189" s="373"/>
      <c r="BK189" s="373"/>
      <c r="BL189" s="385"/>
      <c r="BM189" s="381"/>
      <c r="BN189" s="373"/>
      <c r="BO189" s="373"/>
      <c r="BP189" s="373"/>
      <c r="BQ189" s="385"/>
      <c r="BR189" s="381"/>
      <c r="BS189" s="373"/>
      <c r="BT189" s="373"/>
      <c r="BU189" s="373"/>
      <c r="BV189" s="374"/>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405" customFormat="true" ht="15" customHeight="true" x14ac:dyDescent="0.2">
      <c r="A190" s="121"/>
      <c r="B190" s="114"/>
      <c r="C190" s="90"/>
      <c r="D190" s="89"/>
      <c r="E190" s="89"/>
      <c r="F190" s="89"/>
      <c r="G190" s="88"/>
      <c r="H190" s="87"/>
      <c r="I190" s="89"/>
      <c r="J190" s="89"/>
      <c r="K190" s="89"/>
      <c r="L190" s="86"/>
      <c r="M190" s="90"/>
      <c r="N190" s="89"/>
      <c r="O190" s="89"/>
      <c r="P190" s="89"/>
      <c r="Q190" s="88"/>
      <c r="R190" s="87"/>
      <c r="S190" s="89"/>
      <c r="T190" s="89"/>
      <c r="U190" s="89"/>
      <c r="V190" s="86"/>
      <c r="W190" s="694"/>
      <c r="X190" s="694"/>
      <c r="Y190" s="694"/>
      <c r="Z190" s="694"/>
      <c r="AA190" s="694"/>
      <c r="AB190" s="694"/>
      <c r="AC190" s="694"/>
      <c r="AD190" s="694"/>
      <c r="AE190" s="694"/>
      <c r="AF190" s="694"/>
      <c r="AG190" s="694"/>
      <c r="AH190" s="694"/>
      <c r="AI190" s="694"/>
      <c r="AJ190" s="694"/>
      <c r="AK190" s="694"/>
      <c r="AL190" s="694"/>
      <c r="AM190" s="694"/>
      <c r="AN190" s="694"/>
      <c r="AO190" s="694"/>
      <c r="AP190" s="694"/>
      <c r="AQ190" s="694"/>
      <c r="AR190" s="694"/>
      <c r="AS190" s="694"/>
      <c r="AT190" s="694"/>
      <c r="AU190" s="694"/>
      <c r="AV190" s="694"/>
      <c r="AW190" s="694"/>
      <c r="AX190" s="694"/>
      <c r="AY190" s="694"/>
      <c r="AZ190" s="312"/>
      <c r="BA190" s="493"/>
      <c r="BB190" s="492"/>
      <c r="BC190" s="381"/>
      <c r="BD190" s="373"/>
      <c r="BE190" s="373"/>
      <c r="BF190" s="373"/>
      <c r="BG190" s="385"/>
      <c r="BH190" s="381"/>
      <c r="BI190" s="373"/>
      <c r="BJ190" s="373"/>
      <c r="BK190" s="373"/>
      <c r="BL190" s="385"/>
      <c r="BM190" s="381"/>
      <c r="BN190" s="373"/>
      <c r="BO190" s="373"/>
      <c r="BP190" s="373"/>
      <c r="BQ190" s="385"/>
      <c r="BR190" s="381"/>
      <c r="BS190" s="373"/>
      <c r="BT190" s="373"/>
      <c r="BU190" s="373"/>
      <c r="BV190" s="374"/>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405" customFormat="true" ht="15" customHeight="true" x14ac:dyDescent="0.2">
      <c r="A191" s="121"/>
      <c r="B191" s="114"/>
      <c r="C191" s="65"/>
      <c r="D191" s="64"/>
      <c r="E191" s="64"/>
      <c r="F191" s="64"/>
      <c r="G191" s="63"/>
      <c r="H191" s="62"/>
      <c r="I191" s="64"/>
      <c r="J191" s="64"/>
      <c r="K191" s="64"/>
      <c r="L191" s="61"/>
      <c r="M191" s="65"/>
      <c r="N191" s="64"/>
      <c r="O191" s="64"/>
      <c r="P191" s="64"/>
      <c r="Q191" s="63"/>
      <c r="R191" s="62"/>
      <c r="S191" s="64"/>
      <c r="T191" s="64"/>
      <c r="U191" s="64"/>
      <c r="V191" s="61"/>
      <c r="W191" s="694"/>
      <c r="X191" s="694"/>
      <c r="Y191" s="694"/>
      <c r="Z191" s="694"/>
      <c r="AA191" s="694"/>
      <c r="AB191" s="694"/>
      <c r="AC191" s="694"/>
      <c r="AD191" s="694"/>
      <c r="AE191" s="694"/>
      <c r="AF191" s="694"/>
      <c r="AG191" s="694"/>
      <c r="AH191" s="694"/>
      <c r="AI191" s="694"/>
      <c r="AJ191" s="694"/>
      <c r="AK191" s="694"/>
      <c r="AL191" s="694"/>
      <c r="AM191" s="694"/>
      <c r="AN191" s="694"/>
      <c r="AO191" s="694"/>
      <c r="AP191" s="694"/>
      <c r="AQ191" s="694"/>
      <c r="AR191" s="694"/>
      <c r="AS191" s="694"/>
      <c r="AT191" s="694"/>
      <c r="AU191" s="694"/>
      <c r="AV191" s="694"/>
      <c r="AW191" s="694"/>
      <c r="AX191" s="694"/>
      <c r="AY191" s="694"/>
      <c r="AZ191" s="312"/>
      <c r="BA191" s="493"/>
      <c r="BB191" s="492"/>
      <c r="BC191" s="381"/>
      <c r="BD191" s="373"/>
      <c r="BE191" s="373"/>
      <c r="BF191" s="373"/>
      <c r="BG191" s="385"/>
      <c r="BH191" s="381"/>
      <c r="BI191" s="373"/>
      <c r="BJ191" s="373"/>
      <c r="BK191" s="373"/>
      <c r="BL191" s="385"/>
      <c r="BM191" s="381"/>
      <c r="BN191" s="373"/>
      <c r="BO191" s="373"/>
      <c r="BP191" s="373"/>
      <c r="BQ191" s="385"/>
      <c r="BR191" s="381"/>
      <c r="BS191" s="373"/>
      <c r="BT191" s="373"/>
      <c r="BU191" s="373"/>
      <c r="BV191" s="374"/>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405" customFormat="true" ht="15" customHeight="true" x14ac:dyDescent="0.2">
      <c r="A192" s="121"/>
      <c r="B192" s="114"/>
      <c r="C192" s="65"/>
      <c r="D192" s="64"/>
      <c r="E192" s="64"/>
      <c r="F192" s="64"/>
      <c r="G192" s="63"/>
      <c r="H192" s="62"/>
      <c r="I192" s="64"/>
      <c r="J192" s="64"/>
      <c r="K192" s="64"/>
      <c r="L192" s="61"/>
      <c r="M192" s="65"/>
      <c r="N192" s="64"/>
      <c r="O192" s="64"/>
      <c r="P192" s="64"/>
      <c r="Q192" s="63"/>
      <c r="R192" s="62"/>
      <c r="S192" s="64"/>
      <c r="T192" s="64"/>
      <c r="U192" s="64"/>
      <c r="V192" s="61"/>
      <c r="W192" s="694"/>
      <c r="X192" s="694"/>
      <c r="Y192" s="694"/>
      <c r="Z192" s="694"/>
      <c r="AA192" s="694"/>
      <c r="AB192" s="694"/>
      <c r="AC192" s="694"/>
      <c r="AD192" s="694"/>
      <c r="AE192" s="694"/>
      <c r="AF192" s="694"/>
      <c r="AG192" s="694"/>
      <c r="AH192" s="694"/>
      <c r="AI192" s="694"/>
      <c r="AJ192" s="694"/>
      <c r="AK192" s="694"/>
      <c r="AL192" s="694"/>
      <c r="AM192" s="694"/>
      <c r="AN192" s="694"/>
      <c r="AO192" s="694"/>
      <c r="AP192" s="694"/>
      <c r="AQ192" s="694"/>
      <c r="AR192" s="694"/>
      <c r="AS192" s="694"/>
      <c r="AT192" s="694"/>
      <c r="AU192" s="694"/>
      <c r="AV192" s="694"/>
      <c r="AW192" s="694"/>
      <c r="AX192" s="694"/>
      <c r="AY192" s="694"/>
      <c r="AZ192" s="312"/>
      <c r="BA192" s="493"/>
      <c r="BB192" s="492"/>
      <c r="BC192" s="381"/>
      <c r="BD192" s="373"/>
      <c r="BE192" s="373"/>
      <c r="BF192" s="373"/>
      <c r="BG192" s="385"/>
      <c r="BH192" s="381"/>
      <c r="BI192" s="373"/>
      <c r="BJ192" s="373"/>
      <c r="BK192" s="373"/>
      <c r="BL192" s="385"/>
      <c r="BM192" s="381"/>
      <c r="BN192" s="373"/>
      <c r="BO192" s="373"/>
      <c r="BP192" s="373"/>
      <c r="BQ192" s="385"/>
      <c r="BR192" s="381"/>
      <c r="BS192" s="373"/>
      <c r="BT192" s="373"/>
      <c r="BU192" s="373"/>
      <c r="BV192" s="374"/>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405" customFormat="true" ht="15" customHeight="true" x14ac:dyDescent="0.2">
      <c r="A193" s="121"/>
      <c r="B193" s="114"/>
      <c r="C193" s="65"/>
      <c r="D193" s="64"/>
      <c r="E193" s="64"/>
      <c r="F193" s="64"/>
      <c r="G193" s="63"/>
      <c r="H193" s="62"/>
      <c r="I193" s="64"/>
      <c r="J193" s="64"/>
      <c r="K193" s="64"/>
      <c r="L193" s="61"/>
      <c r="M193" s="65"/>
      <c r="N193" s="64"/>
      <c r="O193" s="64"/>
      <c r="P193" s="64"/>
      <c r="Q193" s="63"/>
      <c r="R193" s="62"/>
      <c r="S193" s="64"/>
      <c r="T193" s="64"/>
      <c r="U193" s="64"/>
      <c r="V193" s="61"/>
      <c r="W193" s="694"/>
      <c r="X193" s="694"/>
      <c r="Y193" s="694"/>
      <c r="Z193" s="694"/>
      <c r="AA193" s="694"/>
      <c r="AB193" s="694"/>
      <c r="AC193" s="694"/>
      <c r="AD193" s="694"/>
      <c r="AE193" s="694"/>
      <c r="AF193" s="694"/>
      <c r="AG193" s="694"/>
      <c r="AH193" s="694"/>
      <c r="AI193" s="694"/>
      <c r="AJ193" s="694"/>
      <c r="AK193" s="694"/>
      <c r="AL193" s="694"/>
      <c r="AM193" s="694"/>
      <c r="AN193" s="694"/>
      <c r="AO193" s="694"/>
      <c r="AP193" s="694"/>
      <c r="AQ193" s="694"/>
      <c r="AR193" s="694"/>
      <c r="AS193" s="694"/>
      <c r="AT193" s="694"/>
      <c r="AU193" s="694"/>
      <c r="AV193" s="694"/>
      <c r="AW193" s="694"/>
      <c r="AX193" s="694"/>
      <c r="AY193" s="694"/>
      <c r="AZ193" s="312"/>
      <c r="BA193" s="493"/>
      <c r="BB193" s="492"/>
      <c r="BC193" s="381"/>
      <c r="BD193" s="373"/>
      <c r="BE193" s="373"/>
      <c r="BF193" s="373"/>
      <c r="BG193" s="385"/>
      <c r="BH193" s="381"/>
      <c r="BI193" s="373"/>
      <c r="BJ193" s="373"/>
      <c r="BK193" s="373"/>
      <c r="BL193" s="385"/>
      <c r="BM193" s="381"/>
      <c r="BN193" s="373"/>
      <c r="BO193" s="373"/>
      <c r="BP193" s="373"/>
      <c r="BQ193" s="385"/>
      <c r="BR193" s="381"/>
      <c r="BS193" s="373"/>
      <c r="BT193" s="373"/>
      <c r="BU193" s="373"/>
      <c r="BV193" s="374"/>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405" customFormat="true" ht="15" customHeight="true" x14ac:dyDescent="0.2">
      <c r="A194" s="142"/>
      <c r="B194" s="113"/>
      <c r="C194" s="85"/>
      <c r="D194" s="92"/>
      <c r="E194" s="92"/>
      <c r="F194" s="92"/>
      <c r="G194" s="91"/>
      <c r="H194" s="84"/>
      <c r="I194" s="92"/>
      <c r="J194" s="92"/>
      <c r="K194" s="92"/>
      <c r="L194" s="83"/>
      <c r="M194" s="85"/>
      <c r="N194" s="92"/>
      <c r="O194" s="92"/>
      <c r="P194" s="92"/>
      <c r="Q194" s="91"/>
      <c r="R194" s="84"/>
      <c r="S194" s="92"/>
      <c r="T194" s="92"/>
      <c r="U194" s="92"/>
      <c r="V194" s="83"/>
      <c r="W194" s="694"/>
      <c r="X194" s="694"/>
      <c r="Y194" s="694"/>
      <c r="Z194" s="694"/>
      <c r="AA194" s="694"/>
      <c r="AB194" s="694"/>
      <c r="AC194" s="694"/>
      <c r="AD194" s="694"/>
      <c r="AE194" s="694"/>
      <c r="AF194" s="694"/>
      <c r="AG194" s="694"/>
      <c r="AH194" s="694"/>
      <c r="AI194" s="694"/>
      <c r="AJ194" s="694"/>
      <c r="AK194" s="694"/>
      <c r="AL194" s="694"/>
      <c r="AM194" s="694"/>
      <c r="AN194" s="694"/>
      <c r="AO194" s="694"/>
      <c r="AP194" s="694"/>
      <c r="AQ194" s="694"/>
      <c r="AR194" s="694"/>
      <c r="AS194" s="694"/>
      <c r="AT194" s="694"/>
      <c r="AU194" s="694"/>
      <c r="AV194" s="694"/>
      <c r="AW194" s="694"/>
      <c r="AX194" s="694"/>
      <c r="AY194" s="694"/>
      <c r="AZ194" s="312"/>
      <c r="BA194" s="493"/>
      <c r="BB194" s="492"/>
      <c r="BC194" s="381"/>
      <c r="BD194" s="373"/>
      <c r="BE194" s="373"/>
      <c r="BF194" s="373"/>
      <c r="BG194" s="385"/>
      <c r="BH194" s="381"/>
      <c r="BI194" s="373"/>
      <c r="BJ194" s="373"/>
      <c r="BK194" s="373"/>
      <c r="BL194" s="385"/>
      <c r="BM194" s="381"/>
      <c r="BN194" s="373"/>
      <c r="BO194" s="373"/>
      <c r="BP194" s="373"/>
      <c r="BQ194" s="385"/>
      <c r="BR194" s="381"/>
      <c r="BS194" s="373"/>
      <c r="BT194" s="373"/>
      <c r="BU194" s="373"/>
      <c r="BV194" s="374"/>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284" customFormat="true" ht="15" customHeight="true" x14ac:dyDescent="0.2">
      <c r="A195" s="142"/>
      <c r="B195" s="113"/>
      <c r="C195" s="85"/>
      <c r="D195" s="92"/>
      <c r="E195" s="92"/>
      <c r="F195" s="92"/>
      <c r="G195" s="91"/>
      <c r="H195" s="84"/>
      <c r="I195" s="92"/>
      <c r="J195" s="92"/>
      <c r="K195" s="92"/>
      <c r="L195" s="83"/>
      <c r="M195" s="85"/>
      <c r="N195" s="92"/>
      <c r="O195" s="92"/>
      <c r="P195" s="92"/>
      <c r="Q195" s="91"/>
      <c r="R195" s="84"/>
      <c r="S195" s="92"/>
      <c r="T195" s="92"/>
      <c r="U195" s="92"/>
      <c r="V195" s="83"/>
      <c r="W195" s="694"/>
      <c r="X195" s="694"/>
      <c r="Y195" s="694"/>
      <c r="Z195" s="694"/>
      <c r="AA195" s="694"/>
      <c r="AB195" s="694"/>
      <c r="AC195" s="694"/>
      <c r="AD195" s="694"/>
      <c r="AE195" s="694"/>
      <c r="AF195" s="694"/>
      <c r="AG195" s="694"/>
      <c r="AH195" s="694"/>
      <c r="AI195" s="694"/>
      <c r="AJ195" s="694"/>
      <c r="AK195" s="694"/>
      <c r="AL195" s="694"/>
      <c r="AM195" s="694"/>
      <c r="AN195" s="694"/>
      <c r="AO195" s="694"/>
      <c r="AP195" s="694"/>
      <c r="AQ195" s="694"/>
      <c r="AR195" s="694"/>
      <c r="AS195" s="694"/>
      <c r="AT195" s="694"/>
      <c r="AU195" s="694"/>
      <c r="AV195" s="694"/>
      <c r="AW195" s="694"/>
      <c r="AX195" s="694"/>
      <c r="AY195" s="694"/>
      <c r="AZ195" s="312"/>
      <c r="BA195" s="493"/>
      <c r="BB195" s="492"/>
      <c r="BC195" s="381"/>
      <c r="BD195" s="373"/>
      <c r="BE195" s="373"/>
      <c r="BF195" s="373"/>
      <c r="BG195" s="385"/>
      <c r="BH195" s="381"/>
      <c r="BI195" s="373"/>
      <c r="BJ195" s="373"/>
      <c r="BK195" s="373"/>
      <c r="BL195" s="385"/>
      <c r="BM195" s="381"/>
      <c r="BN195" s="373"/>
      <c r="BO195" s="373"/>
      <c r="BP195" s="373"/>
      <c r="BQ195" s="385"/>
      <c r="BR195" s="381"/>
      <c r="BS195" s="373"/>
      <c r="BT195" s="373"/>
      <c r="BU195" s="373"/>
      <c r="BV195" s="374"/>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284" customFormat="true" ht="15" customHeight="true" x14ac:dyDescent="0.2">
      <c r="A196" s="142"/>
      <c r="B196" s="113"/>
      <c r="C196" s="85"/>
      <c r="D196" s="92"/>
      <c r="E196" s="92"/>
      <c r="F196" s="92"/>
      <c r="G196" s="91"/>
      <c r="H196" s="84"/>
      <c r="I196" s="92"/>
      <c r="J196" s="92"/>
      <c r="K196" s="92"/>
      <c r="L196" s="83"/>
      <c r="M196" s="85"/>
      <c r="N196" s="92"/>
      <c r="O196" s="92"/>
      <c r="P196" s="92"/>
      <c r="Q196" s="91"/>
      <c r="R196" s="84"/>
      <c r="S196" s="92"/>
      <c r="T196" s="92"/>
      <c r="U196" s="92"/>
      <c r="V196" s="83"/>
      <c r="W196" s="694"/>
      <c r="X196" s="694"/>
      <c r="Y196" s="694"/>
      <c r="Z196" s="694"/>
      <c r="AA196" s="694"/>
      <c r="AB196" s="694"/>
      <c r="AC196" s="694"/>
      <c r="AD196" s="694"/>
      <c r="AE196" s="694"/>
      <c r="AF196" s="694"/>
      <c r="AG196" s="694"/>
      <c r="AH196" s="694"/>
      <c r="AI196" s="694"/>
      <c r="AJ196" s="694"/>
      <c r="AK196" s="694"/>
      <c r="AL196" s="694"/>
      <c r="AM196" s="694"/>
      <c r="AN196" s="694"/>
      <c r="AO196" s="694"/>
      <c r="AP196" s="694"/>
      <c r="AQ196" s="694"/>
      <c r="AR196" s="694"/>
      <c r="AS196" s="694"/>
      <c r="AT196" s="694"/>
      <c r="AU196" s="694"/>
      <c r="AV196" s="694"/>
      <c r="AW196" s="694"/>
      <c r="AX196" s="694"/>
      <c r="AY196" s="694"/>
      <c r="AZ196" s="312"/>
      <c r="BA196" s="493"/>
      <c r="BB196" s="492"/>
      <c r="BC196" s="381"/>
      <c r="BD196" s="373"/>
      <c r="BE196" s="373"/>
      <c r="BF196" s="373"/>
      <c r="BG196" s="385"/>
      <c r="BH196" s="381"/>
      <c r="BI196" s="373"/>
      <c r="BJ196" s="373"/>
      <c r="BK196" s="373"/>
      <c r="BL196" s="385"/>
      <c r="BM196" s="381"/>
      <c r="BN196" s="373"/>
      <c r="BO196" s="373"/>
      <c r="BP196" s="373"/>
      <c r="BQ196" s="385"/>
      <c r="BR196" s="381"/>
      <c r="BS196" s="373"/>
      <c r="BT196" s="373"/>
      <c r="BU196" s="373"/>
      <c r="BV196" s="374"/>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284" customFormat="true" ht="15" customHeight="true" x14ac:dyDescent="0.2">
      <c r="A197" s="142"/>
      <c r="B197" s="113"/>
      <c r="C197" s="85"/>
      <c r="D197" s="92"/>
      <c r="E197" s="92"/>
      <c r="F197" s="92"/>
      <c r="G197" s="91"/>
      <c r="H197" s="84"/>
      <c r="I197" s="92"/>
      <c r="J197" s="92"/>
      <c r="K197" s="92"/>
      <c r="L197" s="83"/>
      <c r="M197" s="85"/>
      <c r="N197" s="92"/>
      <c r="O197" s="92"/>
      <c r="P197" s="92"/>
      <c r="Q197" s="91"/>
      <c r="R197" s="84"/>
      <c r="S197" s="92"/>
      <c r="T197" s="92"/>
      <c r="U197" s="92"/>
      <c r="V197" s="83"/>
      <c r="W197" s="694"/>
      <c r="X197" s="694"/>
      <c r="Y197" s="694"/>
      <c r="Z197" s="694"/>
      <c r="AA197" s="694"/>
      <c r="AB197" s="694"/>
      <c r="AC197" s="694"/>
      <c r="AD197" s="694"/>
      <c r="AE197" s="694"/>
      <c r="AF197" s="694"/>
      <c r="AG197" s="694"/>
      <c r="AH197" s="694"/>
      <c r="AI197" s="694"/>
      <c r="AJ197" s="694"/>
      <c r="AK197" s="694"/>
      <c r="AL197" s="694"/>
      <c r="AM197" s="694"/>
      <c r="AN197" s="694"/>
      <c r="AO197" s="694"/>
      <c r="AP197" s="694"/>
      <c r="AQ197" s="694"/>
      <c r="AR197" s="694"/>
      <c r="AS197" s="694"/>
      <c r="AT197" s="694"/>
      <c r="AU197" s="694"/>
      <c r="AV197" s="694"/>
      <c r="AW197" s="694"/>
      <c r="AX197" s="694"/>
      <c r="AY197" s="694"/>
      <c r="AZ197" s="312"/>
      <c r="BA197" s="493"/>
      <c r="BB197" s="492"/>
      <c r="BC197" s="381"/>
      <c r="BD197" s="373"/>
      <c r="BE197" s="373"/>
      <c r="BF197" s="373"/>
      <c r="BG197" s="385"/>
      <c r="BH197" s="381"/>
      <c r="BI197" s="373"/>
      <c r="BJ197" s="373"/>
      <c r="BK197" s="373"/>
      <c r="BL197" s="385"/>
      <c r="BM197" s="381"/>
      <c r="BN197" s="373"/>
      <c r="BO197" s="373"/>
      <c r="BP197" s="373"/>
      <c r="BQ197" s="385"/>
      <c r="BR197" s="381"/>
      <c r="BS197" s="373"/>
      <c r="BT197" s="373"/>
      <c r="BU197" s="373"/>
      <c r="BV197" s="374"/>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284" customFormat="true" ht="15" customHeight="true" x14ac:dyDescent="0.2">
      <c r="A198" s="142"/>
      <c r="B198" s="113"/>
      <c r="C198" s="85"/>
      <c r="D198" s="92"/>
      <c r="E198" s="92"/>
      <c r="F198" s="92"/>
      <c r="G198" s="91"/>
      <c r="H198" s="84"/>
      <c r="I198" s="92"/>
      <c r="J198" s="92"/>
      <c r="K198" s="92"/>
      <c r="L198" s="83"/>
      <c r="M198" s="85"/>
      <c r="N198" s="92"/>
      <c r="O198" s="92"/>
      <c r="P198" s="92"/>
      <c r="Q198" s="91"/>
      <c r="R198" s="84"/>
      <c r="S198" s="92"/>
      <c r="T198" s="92"/>
      <c r="U198" s="92"/>
      <c r="V198" s="83"/>
      <c r="W198" s="694"/>
      <c r="X198" s="694"/>
      <c r="Y198" s="694"/>
      <c r="Z198" s="694"/>
      <c r="AA198" s="694"/>
      <c r="AB198" s="694"/>
      <c r="AC198" s="694"/>
      <c r="AD198" s="694"/>
      <c r="AE198" s="694"/>
      <c r="AF198" s="694"/>
      <c r="AG198" s="694"/>
      <c r="AH198" s="694"/>
      <c r="AI198" s="694"/>
      <c r="AJ198" s="694"/>
      <c r="AK198" s="694"/>
      <c r="AL198" s="694"/>
      <c r="AM198" s="694"/>
      <c r="AN198" s="694"/>
      <c r="AO198" s="694"/>
      <c r="AP198" s="694"/>
      <c r="AQ198" s="694"/>
      <c r="AR198" s="694"/>
      <c r="AS198" s="694"/>
      <c r="AT198" s="694"/>
      <c r="AU198" s="694"/>
      <c r="AV198" s="694"/>
      <c r="AW198" s="694"/>
      <c r="AX198" s="694"/>
      <c r="AY198" s="694"/>
      <c r="AZ198" s="312"/>
      <c r="BA198" s="493"/>
      <c r="BB198" s="492"/>
      <c r="BC198" s="381"/>
      <c r="BD198" s="373"/>
      <c r="BE198" s="373"/>
      <c r="BF198" s="373"/>
      <c r="BG198" s="385"/>
      <c r="BH198" s="381"/>
      <c r="BI198" s="373"/>
      <c r="BJ198" s="373"/>
      <c r="BK198" s="373"/>
      <c r="BL198" s="385"/>
      <c r="BM198" s="381"/>
      <c r="BN198" s="373"/>
      <c r="BO198" s="373"/>
      <c r="BP198" s="373"/>
      <c r="BQ198" s="385"/>
      <c r="BR198" s="381"/>
      <c r="BS198" s="373"/>
      <c r="BT198" s="373"/>
      <c r="BU198" s="373"/>
      <c r="BV198" s="374"/>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284" customFormat="true" ht="15" customHeight="true" x14ac:dyDescent="0.2">
      <c r="A199" s="142"/>
      <c r="B199" s="113"/>
      <c r="C199" s="85"/>
      <c r="D199" s="92"/>
      <c r="E199" s="92"/>
      <c r="F199" s="92"/>
      <c r="G199" s="91"/>
      <c r="H199" s="84"/>
      <c r="I199" s="92"/>
      <c r="J199" s="92"/>
      <c r="K199" s="92"/>
      <c r="L199" s="83"/>
      <c r="M199" s="85"/>
      <c r="N199" s="92"/>
      <c r="O199" s="92"/>
      <c r="P199" s="92"/>
      <c r="Q199" s="91"/>
      <c r="R199" s="84"/>
      <c r="S199" s="92"/>
      <c r="T199" s="92"/>
      <c r="U199" s="92"/>
      <c r="V199" s="83"/>
      <c r="W199" s="694"/>
      <c r="X199" s="694"/>
      <c r="Y199" s="694"/>
      <c r="Z199" s="694"/>
      <c r="AA199" s="694"/>
      <c r="AB199" s="694"/>
      <c r="AC199" s="694"/>
      <c r="AD199" s="694"/>
      <c r="AE199" s="694"/>
      <c r="AF199" s="694"/>
      <c r="AG199" s="694"/>
      <c r="AH199" s="694"/>
      <c r="AI199" s="694"/>
      <c r="AJ199" s="694"/>
      <c r="AK199" s="694"/>
      <c r="AL199" s="694"/>
      <c r="AM199" s="694"/>
      <c r="AN199" s="694"/>
      <c r="AO199" s="694"/>
      <c r="AP199" s="694"/>
      <c r="AQ199" s="694"/>
      <c r="AR199" s="694"/>
      <c r="AS199" s="694"/>
      <c r="AT199" s="694"/>
      <c r="AU199" s="694"/>
      <c r="AV199" s="694"/>
      <c r="AW199" s="694"/>
      <c r="AX199" s="694"/>
      <c r="AY199" s="694"/>
      <c r="AZ199" s="312"/>
      <c r="BA199" s="493"/>
      <c r="BB199" s="492"/>
      <c r="BC199" s="381"/>
      <c r="BD199" s="373"/>
      <c r="BE199" s="373"/>
      <c r="BF199" s="373"/>
      <c r="BG199" s="385"/>
      <c r="BH199" s="381"/>
      <c r="BI199" s="373"/>
      <c r="BJ199" s="373"/>
      <c r="BK199" s="373"/>
      <c r="BL199" s="385"/>
      <c r="BM199" s="381"/>
      <c r="BN199" s="373"/>
      <c r="BO199" s="373"/>
      <c r="BP199" s="373"/>
      <c r="BQ199" s="385"/>
      <c r="BR199" s="381"/>
      <c r="BS199" s="373"/>
      <c r="BT199" s="373"/>
      <c r="BU199" s="373"/>
      <c r="BV199" s="374"/>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284" customFormat="true" ht="15" customHeight="true" x14ac:dyDescent="0.2">
      <c r="A200" s="142"/>
      <c r="B200" s="113"/>
      <c r="C200" s="85"/>
      <c r="D200" s="92"/>
      <c r="E200" s="92"/>
      <c r="F200" s="92"/>
      <c r="G200" s="91"/>
      <c r="H200" s="84"/>
      <c r="I200" s="92"/>
      <c r="J200" s="92"/>
      <c r="K200" s="92"/>
      <c r="L200" s="83"/>
      <c r="M200" s="85"/>
      <c r="N200" s="92"/>
      <c r="O200" s="92"/>
      <c r="P200" s="92"/>
      <c r="Q200" s="91"/>
      <c r="R200" s="84"/>
      <c r="S200" s="92"/>
      <c r="T200" s="92"/>
      <c r="U200" s="92"/>
      <c r="V200" s="83"/>
      <c r="W200" s="694"/>
      <c r="X200" s="694"/>
      <c r="Y200" s="694"/>
      <c r="Z200" s="694"/>
      <c r="AA200" s="694"/>
      <c r="AB200" s="694"/>
      <c r="AC200" s="694"/>
      <c r="AD200" s="694"/>
      <c r="AE200" s="694"/>
      <c r="AF200" s="694"/>
      <c r="AG200" s="694"/>
      <c r="AH200" s="694"/>
      <c r="AI200" s="694"/>
      <c r="AJ200" s="694"/>
      <c r="AK200" s="694"/>
      <c r="AL200" s="694"/>
      <c r="AM200" s="694"/>
      <c r="AN200" s="694"/>
      <c r="AO200" s="694"/>
      <c r="AP200" s="694"/>
      <c r="AQ200" s="694"/>
      <c r="AR200" s="694"/>
      <c r="AS200" s="694"/>
      <c r="AT200" s="694"/>
      <c r="AU200" s="694"/>
      <c r="AV200" s="694"/>
      <c r="AW200" s="694"/>
      <c r="AX200" s="694"/>
      <c r="AY200" s="694"/>
      <c r="AZ200" s="312"/>
      <c r="BA200" s="493"/>
      <c r="BB200" s="492"/>
      <c r="BC200" s="381"/>
      <c r="BD200" s="373"/>
      <c r="BE200" s="373"/>
      <c r="BF200" s="373"/>
      <c r="BG200" s="385"/>
      <c r="BH200" s="381"/>
      <c r="BI200" s="373"/>
      <c r="BJ200" s="373"/>
      <c r="BK200" s="373"/>
      <c r="BL200" s="385"/>
      <c r="BM200" s="381"/>
      <c r="BN200" s="373"/>
      <c r="BO200" s="373"/>
      <c r="BP200" s="373"/>
      <c r="BQ200" s="385"/>
      <c r="BR200" s="381"/>
      <c r="BS200" s="373"/>
      <c r="BT200" s="373"/>
      <c r="BU200" s="373"/>
      <c r="BV200" s="374"/>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284" customFormat="true" ht="15" customHeight="true" x14ac:dyDescent="0.2">
      <c r="A201" s="142"/>
      <c r="B201" s="113"/>
      <c r="C201" s="85"/>
      <c r="D201" s="92"/>
      <c r="E201" s="92"/>
      <c r="F201" s="92"/>
      <c r="G201" s="91"/>
      <c r="H201" s="84"/>
      <c r="I201" s="92"/>
      <c r="J201" s="92"/>
      <c r="K201" s="92"/>
      <c r="L201" s="83"/>
      <c r="M201" s="85"/>
      <c r="N201" s="92"/>
      <c r="O201" s="92"/>
      <c r="P201" s="92"/>
      <c r="Q201" s="91"/>
      <c r="R201" s="84"/>
      <c r="S201" s="92"/>
      <c r="T201" s="92"/>
      <c r="U201" s="92"/>
      <c r="V201" s="83"/>
      <c r="W201" s="694"/>
      <c r="X201" s="694"/>
      <c r="Y201" s="694"/>
      <c r="Z201" s="694"/>
      <c r="AA201" s="694"/>
      <c r="AB201" s="694"/>
      <c r="AC201" s="694"/>
      <c r="AD201" s="694"/>
      <c r="AE201" s="694"/>
      <c r="AF201" s="694"/>
      <c r="AG201" s="694"/>
      <c r="AH201" s="694"/>
      <c r="AI201" s="694"/>
      <c r="AJ201" s="694"/>
      <c r="AK201" s="694"/>
      <c r="AL201" s="694"/>
      <c r="AM201" s="694"/>
      <c r="AN201" s="694"/>
      <c r="AO201" s="694"/>
      <c r="AP201" s="694"/>
      <c r="AQ201" s="694"/>
      <c r="AR201" s="694"/>
      <c r="AS201" s="694"/>
      <c r="AT201" s="694"/>
      <c r="AU201" s="694"/>
      <c r="AV201" s="694"/>
      <c r="AW201" s="694"/>
      <c r="AX201" s="694"/>
      <c r="AY201" s="694"/>
      <c r="AZ201" s="312"/>
      <c r="BA201" s="493"/>
      <c r="BB201" s="492"/>
      <c r="BC201" s="381"/>
      <c r="BD201" s="373"/>
      <c r="BE201" s="373"/>
      <c r="BF201" s="373"/>
      <c r="BG201" s="385"/>
      <c r="BH201" s="381"/>
      <c r="BI201" s="373"/>
      <c r="BJ201" s="373"/>
      <c r="BK201" s="373"/>
      <c r="BL201" s="385"/>
      <c r="BM201" s="381"/>
      <c r="BN201" s="373"/>
      <c r="BO201" s="373"/>
      <c r="BP201" s="373"/>
      <c r="BQ201" s="385"/>
      <c r="BR201" s="381"/>
      <c r="BS201" s="373"/>
      <c r="BT201" s="373"/>
      <c r="BU201" s="373"/>
      <c r="BV201" s="374"/>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284" customFormat="true" ht="15" customHeight="true" x14ac:dyDescent="0.2">
      <c r="A202" s="142"/>
      <c r="B202" s="113"/>
      <c r="C202" s="85"/>
      <c r="D202" s="92"/>
      <c r="E202" s="92"/>
      <c r="F202" s="92"/>
      <c r="G202" s="91"/>
      <c r="H202" s="84"/>
      <c r="I202" s="92"/>
      <c r="J202" s="92"/>
      <c r="K202" s="92"/>
      <c r="L202" s="83"/>
      <c r="M202" s="85"/>
      <c r="N202" s="92"/>
      <c r="O202" s="92"/>
      <c r="P202" s="92"/>
      <c r="Q202" s="91"/>
      <c r="R202" s="84"/>
      <c r="S202" s="92"/>
      <c r="T202" s="92"/>
      <c r="U202" s="92"/>
      <c r="V202" s="83"/>
      <c r="W202" s="694"/>
      <c r="X202" s="694"/>
      <c r="Y202" s="694"/>
      <c r="Z202" s="694"/>
      <c r="AA202" s="694"/>
      <c r="AB202" s="694"/>
      <c r="AC202" s="694"/>
      <c r="AD202" s="694"/>
      <c r="AE202" s="694"/>
      <c r="AF202" s="694"/>
      <c r="AG202" s="694"/>
      <c r="AH202" s="694"/>
      <c r="AI202" s="694"/>
      <c r="AJ202" s="694"/>
      <c r="AK202" s="694"/>
      <c r="AL202" s="694"/>
      <c r="AM202" s="694"/>
      <c r="AN202" s="694"/>
      <c r="AO202" s="694"/>
      <c r="AP202" s="694"/>
      <c r="AQ202" s="694"/>
      <c r="AR202" s="694"/>
      <c r="AS202" s="694"/>
      <c r="AT202" s="694"/>
      <c r="AU202" s="694"/>
      <c r="AV202" s="694"/>
      <c r="AW202" s="694"/>
      <c r="AX202" s="694"/>
      <c r="AY202" s="694"/>
      <c r="AZ202" s="312"/>
      <c r="BA202" s="493"/>
      <c r="BB202" s="492"/>
      <c r="BC202" s="381"/>
      <c r="BD202" s="373"/>
      <c r="BE202" s="373"/>
      <c r="BF202" s="373"/>
      <c r="BG202" s="385"/>
      <c r="BH202" s="381"/>
      <c r="BI202" s="373"/>
      <c r="BJ202" s="373"/>
      <c r="BK202" s="373"/>
      <c r="BL202" s="385"/>
      <c r="BM202" s="381"/>
      <c r="BN202" s="373"/>
      <c r="BO202" s="373"/>
      <c r="BP202" s="373"/>
      <c r="BQ202" s="385"/>
      <c r="BR202" s="381"/>
      <c r="BS202" s="373"/>
      <c r="BT202" s="373"/>
      <c r="BU202" s="373"/>
      <c r="BV202" s="374"/>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05" customFormat="true" ht="15" customHeight="true" x14ac:dyDescent="0.2">
      <c r="A203" s="121"/>
      <c r="B203" s="114"/>
      <c r="C203" s="102"/>
      <c r="D203" s="101"/>
      <c r="E203" s="101"/>
      <c r="F203" s="101"/>
      <c r="G203" s="100"/>
      <c r="H203" s="99"/>
      <c r="I203" s="101"/>
      <c r="J203" s="101"/>
      <c r="K203" s="101"/>
      <c r="L203" s="98"/>
      <c r="M203" s="102"/>
      <c r="N203" s="101"/>
      <c r="O203" s="101"/>
      <c r="P203" s="101"/>
      <c r="Q203" s="100"/>
      <c r="R203" s="99"/>
      <c r="S203" s="101"/>
      <c r="T203" s="101"/>
      <c r="U203" s="101"/>
      <c r="V203" s="98"/>
      <c r="W203" s="694"/>
      <c r="X203" s="694"/>
      <c r="Y203" s="694"/>
      <c r="Z203" s="694"/>
      <c r="AA203" s="694"/>
      <c r="AB203" s="694"/>
      <c r="AC203" s="694"/>
      <c r="AD203" s="694"/>
      <c r="AE203" s="694"/>
      <c r="AF203" s="694"/>
      <c r="AG203" s="694"/>
      <c r="AH203" s="694"/>
      <c r="AI203" s="694"/>
      <c r="AJ203" s="694"/>
      <c r="AK203" s="694"/>
      <c r="AL203" s="694"/>
      <c r="AM203" s="694"/>
      <c r="AN203" s="694"/>
      <c r="AO203" s="694"/>
      <c r="AP203" s="694"/>
      <c r="AQ203" s="694"/>
      <c r="AR203" s="694"/>
      <c r="AS203" s="694"/>
      <c r="AT203" s="694"/>
      <c r="AU203" s="694"/>
      <c r="AV203" s="694"/>
      <c r="AW203" s="694"/>
      <c r="AX203" s="694"/>
      <c r="AY203" s="694"/>
      <c r="AZ203" s="312"/>
      <c r="BA203" s="493"/>
      <c r="BB203" s="492"/>
      <c r="BC203" s="381"/>
      <c r="BD203" s="373"/>
      <c r="BE203" s="373"/>
      <c r="BF203" s="373"/>
      <c r="BG203" s="385"/>
      <c r="BH203" s="381"/>
      <c r="BI203" s="373"/>
      <c r="BJ203" s="373"/>
      <c r="BK203" s="373"/>
      <c r="BL203" s="385"/>
      <c r="BM203" s="381"/>
      <c r="BN203" s="373"/>
      <c r="BO203" s="373"/>
      <c r="BP203" s="373"/>
      <c r="BQ203" s="385"/>
      <c r="BR203" s="381"/>
      <c r="BS203" s="373"/>
      <c r="BT203" s="373"/>
      <c r="BU203" s="373"/>
      <c r="BV203" s="374"/>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05" customFormat="true" ht="15" customHeight="true" x14ac:dyDescent="0.2">
      <c r="A204" s="121"/>
      <c r="B204" s="114"/>
      <c r="C204" s="102"/>
      <c r="D204" s="101"/>
      <c r="E204" s="101"/>
      <c r="F204" s="101"/>
      <c r="G204" s="100"/>
      <c r="H204" s="99"/>
      <c r="I204" s="101"/>
      <c r="J204" s="101"/>
      <c r="K204" s="101"/>
      <c r="L204" s="98"/>
      <c r="M204" s="102"/>
      <c r="N204" s="101"/>
      <c r="O204" s="101"/>
      <c r="P204" s="101"/>
      <c r="Q204" s="100"/>
      <c r="R204" s="99"/>
      <c r="S204" s="101"/>
      <c r="T204" s="101"/>
      <c r="U204" s="101"/>
      <c r="V204" s="98"/>
      <c r="W204" s="694"/>
      <c r="X204" s="694"/>
      <c r="Y204" s="694"/>
      <c r="Z204" s="694"/>
      <c r="AA204" s="694"/>
      <c r="AB204" s="694"/>
      <c r="AC204" s="694"/>
      <c r="AD204" s="694"/>
      <c r="AE204" s="694"/>
      <c r="AF204" s="694"/>
      <c r="AG204" s="694"/>
      <c r="AH204" s="694"/>
      <c r="AI204" s="694"/>
      <c r="AJ204" s="694"/>
      <c r="AK204" s="694"/>
      <c r="AL204" s="694"/>
      <c r="AM204" s="694"/>
      <c r="AN204" s="694"/>
      <c r="AO204" s="694"/>
      <c r="AP204" s="694"/>
      <c r="AQ204" s="694"/>
      <c r="AR204" s="694"/>
      <c r="AS204" s="694"/>
      <c r="AT204" s="694"/>
      <c r="AU204" s="694"/>
      <c r="AV204" s="694"/>
      <c r="AW204" s="694"/>
      <c r="AX204" s="694"/>
      <c r="AY204" s="694"/>
      <c r="AZ204" s="312"/>
      <c r="BA204" s="493"/>
      <c r="BB204" s="492"/>
      <c r="BC204" s="381"/>
      <c r="BD204" s="373"/>
      <c r="BE204" s="373"/>
      <c r="BF204" s="373"/>
      <c r="BG204" s="385"/>
      <c r="BH204" s="381"/>
      <c r="BI204" s="373"/>
      <c r="BJ204" s="373"/>
      <c r="BK204" s="373"/>
      <c r="BL204" s="385"/>
      <c r="BM204" s="381"/>
      <c r="BN204" s="373"/>
      <c r="BO204" s="373"/>
      <c r="BP204" s="373"/>
      <c r="BQ204" s="385"/>
      <c r="BR204" s="381"/>
      <c r="BS204" s="373"/>
      <c r="BT204" s="373"/>
      <c r="BU204" s="373"/>
      <c r="BV204" s="374"/>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405" customFormat="true" ht="15" customHeight="true" x14ac:dyDescent="0.2">
      <c r="A205" s="115"/>
      <c r="B205" s="54"/>
      <c r="C205" s="97"/>
      <c r="D205" s="96"/>
      <c r="E205" s="96"/>
      <c r="F205" s="96"/>
      <c r="G205" s="95"/>
      <c r="H205" s="94"/>
      <c r="I205" s="96"/>
      <c r="J205" s="96"/>
      <c r="K205" s="96"/>
      <c r="L205" s="93"/>
      <c r="M205" s="97"/>
      <c r="N205" s="96"/>
      <c r="O205" s="96"/>
      <c r="P205" s="96"/>
      <c r="Q205" s="95"/>
      <c r="R205" s="94"/>
      <c r="S205" s="96"/>
      <c r="T205" s="96"/>
      <c r="U205" s="96"/>
      <c r="V205" s="93"/>
      <c r="W205" s="694"/>
      <c r="X205" s="694"/>
      <c r="Y205" s="694"/>
      <c r="Z205" s="694"/>
      <c r="AA205" s="694"/>
      <c r="AB205" s="694"/>
      <c r="AC205" s="694"/>
      <c r="AD205" s="694"/>
      <c r="AE205" s="694"/>
      <c r="AF205" s="694"/>
      <c r="AG205" s="694"/>
      <c r="AH205" s="694"/>
      <c r="AI205" s="694"/>
      <c r="AJ205" s="694"/>
      <c r="AK205" s="694"/>
      <c r="AL205" s="694"/>
      <c r="AM205" s="694"/>
      <c r="AN205" s="694"/>
      <c r="AO205" s="694"/>
      <c r="AP205" s="694"/>
      <c r="AQ205" s="694"/>
      <c r="AR205" s="694"/>
      <c r="AS205" s="694"/>
      <c r="AT205" s="694"/>
      <c r="AU205" s="694"/>
      <c r="AV205" s="694"/>
      <c r="AW205" s="694"/>
      <c r="AX205" s="694"/>
      <c r="AY205" s="694"/>
      <c r="AZ205" s="312"/>
      <c r="BA205" s="493"/>
      <c r="BB205" s="492"/>
      <c r="BC205" s="384"/>
      <c r="BD205" s="383"/>
      <c r="BE205" s="383"/>
      <c r="BF205" s="383"/>
      <c r="BG205" s="387"/>
      <c r="BH205" s="384"/>
      <c r="BI205" s="383"/>
      <c r="BJ205" s="383"/>
      <c r="BK205" s="383"/>
      <c r="BL205" s="387"/>
      <c r="BM205" s="384"/>
      <c r="BN205" s="383"/>
      <c r="BO205" s="383"/>
      <c r="BP205" s="383"/>
      <c r="BQ205" s="387"/>
      <c r="BR205" s="384"/>
      <c r="BS205" s="383"/>
      <c r="BT205" s="383"/>
      <c r="BU205" s="383"/>
      <c r="BV205" s="386"/>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405" customFormat="true" ht="250.15" customHeight="true" x14ac:dyDescent="0.2">
      <c r="B206" s="404"/>
      <c r="W206" s="312"/>
      <c r="X206" s="312"/>
      <c r="Y206" s="312"/>
      <c r="Z206" s="312"/>
      <c r="AA206" s="312"/>
      <c r="AB206" s="312"/>
      <c r="AC206" s="312"/>
      <c r="AD206" s="312"/>
      <c r="AE206" s="312"/>
      <c r="AF206" s="312"/>
      <c r="AG206" s="312"/>
      <c r="AH206" s="312"/>
      <c r="AI206" s="312"/>
      <c r="AJ206" s="312"/>
      <c r="AK206" s="312"/>
      <c r="AL206" s="312"/>
      <c r="AM206" s="312"/>
      <c r="AN206" s="312"/>
      <c r="AO206" s="312"/>
      <c r="AP206" s="312"/>
      <c r="AQ206" s="312"/>
      <c r="AR206" s="312"/>
      <c r="AS206" s="312"/>
      <c r="AT206" s="312"/>
      <c r="AU206" s="312"/>
      <c r="AV206" s="312"/>
      <c r="AW206" s="312"/>
      <c r="AX206" s="312"/>
      <c r="AY206" s="312"/>
      <c r="AZ206" s="312"/>
      <c r="BA206" s="285"/>
      <c r="BB206" s="283"/>
      <c r="BC206" s="283"/>
      <c r="BD206" s="283"/>
      <c r="BE206" s="283"/>
      <c r="BF206" s="283"/>
      <c r="BG206" s="283"/>
      <c r="BH206" s="283"/>
      <c r="BI206" s="283"/>
      <c r="BJ206" s="283"/>
      <c r="BK206" s="283"/>
      <c r="BL206" s="283"/>
      <c r="BM206" s="283"/>
      <c r="BN206" s="283"/>
      <c r="BO206" s="283"/>
      <c r="BP206" s="283"/>
      <c r="BQ206" s="283"/>
      <c r="BR206" s="283"/>
      <c r="BS206" s="283"/>
      <c r="BT206" s="283"/>
      <c r="BU206" s="283"/>
      <c r="BV206" s="285"/>
      <c r="BW206" s="311"/>
      <c r="BX206" s="311"/>
      <c r="BY206" s="311"/>
      <c r="BZ206" s="311"/>
      <c r="CA206" s="311"/>
      <c r="CB206" s="311"/>
      <c r="CC206" s="311"/>
      <c r="CD206" s="311"/>
      <c r="CE206" s="311"/>
      <c r="CF206" s="311"/>
      <c r="CG206" s="311"/>
      <c r="CH206" s="311"/>
      <c r="CI206" s="311"/>
      <c r="CJ206" s="311"/>
      <c r="CK206" s="311"/>
      <c r="CL206" s="311"/>
      <c r="CM206" s="311"/>
      <c r="CN206" s="311"/>
      <c r="CO206" s="311"/>
      <c r="CP206" s="311"/>
      <c r="CQ206" s="311"/>
      <c r="CR206" s="311"/>
      <c r="CS206" s="311"/>
      <c r="CT206" s="311"/>
      <c r="CU206" s="311"/>
      <c r="CV206" s="311"/>
      <c r="CW206" s="311"/>
      <c r="CX206" s="311"/>
      <c r="CY206" s="311"/>
      <c r="CZ206" s="311"/>
    </row>
    <row r="207" s="264" customFormat="true" ht="18" customHeight="true" x14ac:dyDescent="0.2">
      <c r="W207" s="307"/>
      <c r="X207" s="307"/>
      <c r="Y207" s="307"/>
      <c r="Z207" s="307"/>
      <c r="AA207" s="307"/>
      <c r="AB207" s="307"/>
      <c r="AC207" s="307"/>
      <c r="AD207" s="307"/>
      <c r="AE207" s="307"/>
      <c r="AF207" s="307"/>
      <c r="AG207" s="307"/>
      <c r="AH207" s="307"/>
      <c r="AI207" s="307"/>
      <c r="AJ207" s="307"/>
      <c r="AK207" s="307"/>
      <c r="AL207" s="307"/>
      <c r="AM207" s="307"/>
      <c r="AN207" s="307"/>
      <c r="AO207" s="307"/>
      <c r="AP207" s="307"/>
      <c r="AQ207" s="307"/>
      <c r="AR207" s="307"/>
      <c r="AS207" s="307"/>
      <c r="AT207" s="307"/>
      <c r="AU207" s="307"/>
      <c r="AV207" s="307"/>
      <c r="AW207" s="307"/>
      <c r="AX207" s="307"/>
      <c r="AY207" s="307"/>
      <c r="AZ207" s="307"/>
      <c r="BB207" s="287"/>
      <c r="BW207" s="307"/>
      <c r="BX207" s="307"/>
      <c r="BY207" s="307"/>
      <c r="BZ207" s="307"/>
      <c r="CA207" s="307"/>
      <c r="CB207" s="307"/>
      <c r="CC207" s="307"/>
      <c r="CD207" s="307"/>
      <c r="CE207" s="307"/>
      <c r="CF207" s="307"/>
      <c r="CG207" s="307"/>
      <c r="CH207" s="307"/>
      <c r="CI207" s="307"/>
      <c r="CJ207" s="307"/>
      <c r="CK207" s="307"/>
      <c r="CL207" s="307"/>
      <c r="CM207" s="307"/>
      <c r="CN207" s="307"/>
      <c r="CO207" s="307"/>
      <c r="CP207" s="307"/>
      <c r="CQ207" s="307"/>
      <c r="CR207" s="307"/>
      <c r="CS207" s="307"/>
      <c r="CT207" s="307"/>
      <c r="CU207" s="307"/>
      <c r="CV207" s="307"/>
      <c r="CW207" s="307"/>
      <c r="CX207" s="307"/>
      <c r="CY207" s="307"/>
      <c r="CZ207" s="307"/>
    </row>
    <row r="208" s="264" customFormat="true" ht="22.5" customHeight="true" x14ac:dyDescent="0.35">
      <c r="A208" s="838" t="str">
        <f>A1026</f>
        <v>Burundi</v>
      </c>
      <c r="B208" s="839"/>
      <c r="W208" s="307"/>
      <c r="X208" s="307"/>
      <c r="Y208" s="307"/>
      <c r="Z208" s="307"/>
      <c r="AA208" s="307"/>
      <c r="AB208" s="307"/>
      <c r="AC208" s="307"/>
      <c r="AD208" s="307"/>
      <c r="AE208" s="307"/>
      <c r="AF208" s="307"/>
      <c r="AG208" s="307"/>
      <c r="AH208" s="307"/>
      <c r="AI208" s="307"/>
      <c r="AJ208" s="307"/>
      <c r="AK208" s="307"/>
      <c r="AL208" s="307"/>
      <c r="AM208" s="307"/>
      <c r="AN208" s="307"/>
      <c r="AO208" s="307"/>
      <c r="AP208" s="307"/>
      <c r="AQ208" s="307"/>
      <c r="AR208" s="307"/>
      <c r="AS208" s="307"/>
      <c r="AT208" s="307"/>
      <c r="AU208" s="307"/>
      <c r="AV208" s="307"/>
      <c r="AW208" s="307"/>
      <c r="AX208" s="307"/>
      <c r="AY208" s="307"/>
      <c r="AZ208" s="307"/>
      <c r="BB208" s="287"/>
      <c r="BW208" s="307"/>
      <c r="BX208" s="307"/>
      <c r="BY208" s="307"/>
      <c r="BZ208" s="307"/>
      <c r="CA208" s="307"/>
      <c r="CB208" s="307"/>
      <c r="CC208" s="307"/>
      <c r="CD208" s="307"/>
      <c r="CE208" s="307"/>
      <c r="CF208" s="307"/>
      <c r="CG208" s="307"/>
      <c r="CH208" s="307"/>
      <c r="CI208" s="307"/>
      <c r="CJ208" s="307"/>
      <c r="CK208" s="307"/>
      <c r="CL208" s="307"/>
      <c r="CM208" s="307"/>
      <c r="CN208" s="307"/>
      <c r="CO208" s="307"/>
      <c r="CP208" s="307"/>
      <c r="CQ208" s="307"/>
      <c r="CR208" s="307"/>
      <c r="CS208" s="307"/>
      <c r="CT208" s="307"/>
      <c r="CU208" s="307"/>
      <c r="CV208" s="307"/>
      <c r="CW208" s="307"/>
      <c r="CX208" s="307"/>
      <c r="CY208" s="307"/>
      <c r="CZ208" s="307"/>
    </row>
    <row r="209" s="264" customFormat="true" ht="22.5" customHeight="true" x14ac:dyDescent="0.35">
      <c r="A209" s="291" t="str">
        <f>A1034</f>
        <v>2010</v>
      </c>
      <c r="B209" s="292"/>
      <c r="W209" s="307"/>
      <c r="X209" s="307"/>
      <c r="Y209" s="307"/>
      <c r="Z209" s="307"/>
      <c r="AA209" s="307"/>
      <c r="AB209" s="307"/>
      <c r="AC209" s="307"/>
      <c r="AD209" s="307"/>
      <c r="AE209" s="307"/>
      <c r="AF209" s="307"/>
      <c r="AG209" s="307"/>
      <c r="AH209" s="307"/>
      <c r="AI209" s="307"/>
      <c r="AJ209" s="307"/>
      <c r="AK209" s="307"/>
      <c r="AL209" s="307"/>
      <c r="AM209" s="307"/>
      <c r="AN209" s="307"/>
      <c r="AO209" s="307"/>
      <c r="AP209" s="307"/>
      <c r="AQ209" s="307"/>
      <c r="AR209" s="307"/>
      <c r="AS209" s="307"/>
      <c r="AT209" s="307"/>
      <c r="AU209" s="307"/>
      <c r="AV209" s="307"/>
      <c r="AW209" s="307"/>
      <c r="AX209" s="307"/>
      <c r="AY209" s="307"/>
      <c r="AZ209" s="307"/>
      <c r="BB209" s="287"/>
      <c r="BW209" s="307"/>
      <c r="BX209" s="307"/>
      <c r="BY209" s="307"/>
      <c r="BZ209" s="307"/>
      <c r="CA209" s="307"/>
      <c r="CB209" s="307"/>
      <c r="CC209" s="307"/>
      <c r="CD209" s="307"/>
      <c r="CE209" s="307"/>
      <c r="CF209" s="307"/>
      <c r="CG209" s="307"/>
      <c r="CH209" s="307"/>
      <c r="CI209" s="307"/>
      <c r="CJ209" s="307"/>
      <c r="CK209" s="307"/>
      <c r="CL209" s="307"/>
      <c r="CM209" s="307"/>
      <c r="CN209" s="307"/>
      <c r="CO209" s="307"/>
      <c r="CP209" s="307"/>
      <c r="CQ209" s="307"/>
      <c r="CR209" s="307"/>
      <c r="CS209" s="307"/>
      <c r="CT209" s="307"/>
      <c r="CU209" s="307"/>
      <c r="CV209" s="307"/>
      <c r="CW209" s="307"/>
      <c r="CX209" s="307"/>
      <c r="CY209" s="307"/>
      <c r="CZ209" s="307"/>
    </row>
    <row r="210" s="264" customFormat="true" ht="22.5" customHeight="true" x14ac:dyDescent="0.35">
      <c r="A210" s="487" t="s">
        <v>111</v>
      </c>
      <c r="B210" s="294"/>
      <c r="W210" s="307"/>
      <c r="X210" s="307"/>
      <c r="Y210" s="307"/>
      <c r="Z210" s="307"/>
      <c r="AA210" s="307"/>
      <c r="AB210" s="307"/>
      <c r="AC210" s="307"/>
      <c r="AD210" s="307"/>
      <c r="AE210" s="307"/>
      <c r="AF210" s="307"/>
      <c r="AG210" s="307"/>
      <c r="AH210" s="307"/>
      <c r="AI210" s="307"/>
      <c r="AJ210" s="307"/>
      <c r="AK210" s="307"/>
      <c r="AL210" s="307"/>
      <c r="AM210" s="307"/>
      <c r="AN210" s="307"/>
      <c r="AO210" s="307"/>
      <c r="AP210" s="307"/>
      <c r="AQ210" s="307"/>
      <c r="AR210" s="307"/>
      <c r="AS210" s="307"/>
      <c r="AT210" s="307"/>
      <c r="AU210" s="307"/>
      <c r="AV210" s="307"/>
      <c r="AW210" s="307"/>
      <c r="AX210" s="307"/>
      <c r="AY210" s="307"/>
      <c r="AZ210" s="307"/>
      <c r="BB210" s="287"/>
      <c r="BW210" s="307"/>
      <c r="BX210" s="307"/>
      <c r="BY210" s="307"/>
      <c r="BZ210" s="307"/>
      <c r="CA210" s="307"/>
      <c r="CB210" s="307"/>
      <c r="CC210" s="307"/>
      <c r="CD210" s="307"/>
      <c r="CE210" s="307"/>
      <c r="CF210" s="307"/>
      <c r="CG210" s="307"/>
      <c r="CH210" s="307"/>
      <c r="CI210" s="307"/>
      <c r="CJ210" s="307"/>
      <c r="CK210" s="307"/>
      <c r="CL210" s="307"/>
      <c r="CM210" s="307"/>
      <c r="CN210" s="307"/>
      <c r="CO210" s="307"/>
      <c r="CP210" s="307"/>
      <c r="CQ210" s="307"/>
      <c r="CR210" s="307"/>
      <c r="CS210" s="307"/>
      <c r="CT210" s="307"/>
      <c r="CU210" s="307"/>
      <c r="CV210" s="307"/>
      <c r="CW210" s="307"/>
      <c r="CX210" s="307"/>
      <c r="CY210" s="307"/>
      <c r="CZ210" s="307"/>
    </row>
    <row r="211" s="264" customFormat="true" ht="20.1" customHeight="true" x14ac:dyDescent="0.35">
      <c r="A211" s="296" t="s">
        <v>96</v>
      </c>
      <c r="B211" s="292"/>
      <c r="W211" s="307"/>
      <c r="X211" s="307"/>
      <c r="Y211" s="307"/>
      <c r="Z211" s="307"/>
      <c r="AA211" s="307"/>
      <c r="AB211" s="307"/>
      <c r="AC211" s="307"/>
      <c r="AD211" s="307"/>
      <c r="AE211" s="307"/>
      <c r="AF211" s="307"/>
      <c r="AG211" s="307"/>
      <c r="AH211" s="307"/>
      <c r="AI211" s="307"/>
      <c r="AJ211" s="307"/>
      <c r="AK211" s="307"/>
      <c r="AL211" s="307"/>
      <c r="AM211" s="307"/>
      <c r="AN211" s="307"/>
      <c r="AO211" s="307"/>
      <c r="AP211" s="307"/>
      <c r="AQ211" s="307"/>
      <c r="AR211" s="307"/>
      <c r="AS211" s="307"/>
      <c r="AT211" s="307"/>
      <c r="AU211" s="307"/>
      <c r="AV211" s="307"/>
      <c r="AW211" s="307"/>
      <c r="AX211" s="307"/>
      <c r="AY211" s="307"/>
      <c r="AZ211" s="307"/>
      <c r="BB211" s="287"/>
      <c r="BW211" s="307"/>
      <c r="BX211" s="307"/>
      <c r="BY211" s="307"/>
      <c r="BZ211" s="307"/>
      <c r="CA211" s="307"/>
      <c r="CB211" s="307"/>
      <c r="CC211" s="307"/>
      <c r="CD211" s="307"/>
      <c r="CE211" s="307"/>
      <c r="CF211" s="307"/>
      <c r="CG211" s="307"/>
      <c r="CH211" s="307"/>
      <c r="CI211" s="307"/>
      <c r="CJ211" s="307"/>
      <c r="CK211" s="307"/>
      <c r="CL211" s="307"/>
      <c r="CM211" s="307"/>
      <c r="CN211" s="307"/>
      <c r="CO211" s="307"/>
      <c r="CP211" s="307"/>
      <c r="CQ211" s="307"/>
      <c r="CR211" s="307"/>
      <c r="CS211" s="307"/>
      <c r="CT211" s="307"/>
      <c r="CU211" s="307"/>
      <c r="CV211" s="307"/>
      <c r="CW211" s="307"/>
      <c r="CX211" s="307"/>
      <c r="CY211" s="307"/>
      <c r="CZ211" s="307"/>
    </row>
    <row r="212" s="264" customFormat="true" ht="15" customHeight="true" x14ac:dyDescent="0.2">
      <c r="A212" s="490" t="s">
        <v>97</v>
      </c>
      <c r="B212" s="318"/>
      <c r="W212" s="307"/>
      <c r="X212" s="307"/>
      <c r="Y212" s="307"/>
      <c r="Z212" s="307"/>
      <c r="AA212" s="307"/>
      <c r="AB212" s="307"/>
      <c r="AC212" s="307"/>
      <c r="AD212" s="307"/>
      <c r="AE212" s="307"/>
      <c r="AF212" s="307"/>
      <c r="AG212" s="307"/>
      <c r="AH212" s="307"/>
      <c r="AI212" s="307"/>
      <c r="AJ212" s="307"/>
      <c r="AK212" s="307"/>
      <c r="AL212" s="307"/>
      <c r="AM212" s="307"/>
      <c r="AN212" s="307"/>
      <c r="AO212" s="307"/>
      <c r="AP212" s="307"/>
      <c r="AQ212" s="307"/>
      <c r="AR212" s="307"/>
      <c r="AS212" s="307"/>
      <c r="AT212" s="307"/>
      <c r="AU212" s="307"/>
      <c r="AV212" s="307"/>
      <c r="AW212" s="307"/>
      <c r="AX212" s="307"/>
      <c r="AY212" s="307"/>
      <c r="AZ212" s="307"/>
      <c r="BB212" s="287"/>
      <c r="BW212" s="307"/>
      <c r="BX212" s="307"/>
      <c r="BY212" s="307"/>
      <c r="BZ212" s="307"/>
      <c r="CA212" s="307"/>
      <c r="CB212" s="307"/>
      <c r="CC212" s="307"/>
      <c r="CD212" s="307"/>
      <c r="CE212" s="307"/>
      <c r="CF212" s="307"/>
      <c r="CG212" s="307"/>
      <c r="CH212" s="307"/>
      <c r="CI212" s="307"/>
      <c r="CJ212" s="307"/>
      <c r="CK212" s="307"/>
      <c r="CL212" s="307"/>
      <c r="CM212" s="307"/>
      <c r="CN212" s="307"/>
      <c r="CO212" s="307"/>
      <c r="CP212" s="307"/>
      <c r="CQ212" s="307"/>
      <c r="CR212" s="307"/>
      <c r="CS212" s="307"/>
      <c r="CT212" s="307"/>
      <c r="CU212" s="307"/>
      <c r="CV212" s="307"/>
      <c r="CW212" s="307"/>
      <c r="CX212" s="307"/>
      <c r="CY212" s="307"/>
      <c r="CZ212" s="307"/>
    </row>
    <row r="213" s="264" customFormat="true" ht="15" customHeight="true" x14ac:dyDescent="0.2">
      <c r="A213" s="299" t="s">
        <v>40</v>
      </c>
      <c r="B213" s="298"/>
      <c r="W213" s="307"/>
      <c r="X213" s="307"/>
      <c r="Y213" s="307"/>
      <c r="Z213" s="307"/>
      <c r="AA213" s="307"/>
      <c r="AB213" s="307"/>
      <c r="AC213" s="307"/>
      <c r="AD213" s="307"/>
      <c r="AE213" s="307"/>
      <c r="AF213" s="307"/>
      <c r="AG213" s="307"/>
      <c r="AH213" s="307"/>
      <c r="AI213" s="307"/>
      <c r="AJ213" s="307"/>
      <c r="AK213" s="307"/>
      <c r="AL213" s="307"/>
      <c r="AM213" s="307"/>
      <c r="AN213" s="307"/>
      <c r="AO213" s="307"/>
      <c r="AP213" s="307"/>
      <c r="AQ213" s="307"/>
      <c r="AR213" s="307"/>
      <c r="AS213" s="307"/>
      <c r="AT213" s="307"/>
      <c r="AU213" s="307"/>
      <c r="AV213" s="307"/>
      <c r="AW213" s="307"/>
      <c r="AX213" s="307"/>
      <c r="AY213" s="307"/>
      <c r="AZ213" s="307"/>
      <c r="BB213" s="287"/>
      <c r="BW213" s="307"/>
      <c r="BX213" s="307"/>
      <c r="BY213" s="307"/>
      <c r="BZ213" s="307"/>
      <c r="CA213" s="307"/>
      <c r="CB213" s="307"/>
      <c r="CC213" s="307"/>
      <c r="CD213" s="307"/>
      <c r="CE213" s="307"/>
      <c r="CF213" s="307"/>
      <c r="CG213" s="307"/>
      <c r="CH213" s="307"/>
      <c r="CI213" s="307"/>
      <c r="CJ213" s="307"/>
      <c r="CK213" s="307"/>
      <c r="CL213" s="307"/>
      <c r="CM213" s="307"/>
      <c r="CN213" s="307"/>
      <c r="CO213" s="307"/>
      <c r="CP213" s="307"/>
      <c r="CQ213" s="307"/>
      <c r="CR213" s="307"/>
      <c r="CS213" s="307"/>
      <c r="CT213" s="307"/>
      <c r="CU213" s="307"/>
      <c r="CV213" s="307"/>
      <c r="CW213" s="307"/>
      <c r="CX213" s="307"/>
      <c r="CY213" s="307"/>
      <c r="CZ213" s="307"/>
    </row>
    <row r="214" s="264" customFormat="true" ht="15" customHeight="true" x14ac:dyDescent="0.2">
      <c r="A214" s="297" t="s">
        <v>39</v>
      </c>
      <c r="B214" s="298"/>
      <c r="W214" s="307"/>
      <c r="X214" s="307"/>
      <c r="Y214" s="307"/>
      <c r="Z214" s="307"/>
      <c r="AA214" s="307"/>
      <c r="AB214" s="307"/>
      <c r="AC214" s="307"/>
      <c r="AD214" s="307"/>
      <c r="AE214" s="307"/>
      <c r="AF214" s="307"/>
      <c r="AG214" s="307"/>
      <c r="AH214" s="307"/>
      <c r="AI214" s="307"/>
      <c r="AJ214" s="307"/>
      <c r="AK214" s="307"/>
      <c r="AL214" s="307"/>
      <c r="AM214" s="307"/>
      <c r="AN214" s="307"/>
      <c r="AO214" s="307"/>
      <c r="AP214" s="307"/>
      <c r="AQ214" s="307"/>
      <c r="AR214" s="307"/>
      <c r="AS214" s="307"/>
      <c r="AT214" s="307"/>
      <c r="AU214" s="307"/>
      <c r="AV214" s="307"/>
      <c r="AW214" s="307"/>
      <c r="AX214" s="307"/>
      <c r="AY214" s="307"/>
      <c r="AZ214" s="307"/>
      <c r="BB214" s="287"/>
      <c r="BW214" s="307"/>
      <c r="BX214" s="307"/>
      <c r="BY214" s="307"/>
      <c r="BZ214" s="307"/>
      <c r="CA214" s="307"/>
      <c r="CB214" s="307"/>
      <c r="CC214" s="307"/>
      <c r="CD214" s="307"/>
      <c r="CE214" s="307"/>
      <c r="CF214" s="307"/>
      <c r="CG214" s="307"/>
      <c r="CH214" s="307"/>
      <c r="CI214" s="307"/>
      <c r="CJ214" s="307"/>
      <c r="CK214" s="307"/>
      <c r="CL214" s="307"/>
      <c r="CM214" s="307"/>
      <c r="CN214" s="307"/>
      <c r="CO214" s="307"/>
      <c r="CP214" s="307"/>
      <c r="CQ214" s="307"/>
      <c r="CR214" s="307"/>
      <c r="CS214" s="307"/>
      <c r="CT214" s="307"/>
      <c r="CU214" s="307"/>
      <c r="CV214" s="307"/>
      <c r="CW214" s="307"/>
      <c r="CX214" s="307"/>
      <c r="CY214" s="307"/>
      <c r="CZ214" s="307"/>
    </row>
    <row r="215" s="264" customFormat="true" ht="15" customHeight="true" x14ac:dyDescent="0.2">
      <c r="A215" s="297" t="s">
        <v>133</v>
      </c>
      <c r="B215" s="317" t="str">
        <f>A1025</f>
        <v>DHS10</v>
      </c>
      <c r="W215" s="307"/>
      <c r="X215" s="307"/>
      <c r="Y215" s="307"/>
      <c r="Z215" s="307"/>
      <c r="AA215" s="307"/>
      <c r="AB215" s="307"/>
      <c r="AC215" s="307"/>
      <c r="AD215" s="307"/>
      <c r="AE215" s="307"/>
      <c r="AF215" s="307"/>
      <c r="AG215" s="307"/>
      <c r="AH215" s="307"/>
      <c r="AI215" s="307"/>
      <c r="AJ215" s="307"/>
      <c r="AK215" s="307"/>
      <c r="AL215" s="307"/>
      <c r="AM215" s="307"/>
      <c r="AN215" s="307"/>
      <c r="AO215" s="307"/>
      <c r="AP215" s="307"/>
      <c r="AQ215" s="307"/>
      <c r="AR215" s="307"/>
      <c r="AS215" s="307"/>
      <c r="AT215" s="307"/>
      <c r="AU215" s="307"/>
      <c r="AV215" s="307"/>
      <c r="AW215" s="307"/>
      <c r="AX215" s="307"/>
      <c r="AY215" s="307"/>
      <c r="AZ215" s="307"/>
      <c r="BB215" s="287"/>
      <c r="BW215" s="307"/>
      <c r="BX215" s="307"/>
      <c r="BY215" s="307"/>
      <c r="BZ215" s="307"/>
      <c r="CA215" s="307"/>
      <c r="CB215" s="307"/>
      <c r="CC215" s="307"/>
      <c r="CD215" s="307"/>
      <c r="CE215" s="307"/>
      <c r="CF215" s="307"/>
      <c r="CG215" s="307"/>
      <c r="CH215" s="307"/>
      <c r="CI215" s="307"/>
      <c r="CJ215" s="307"/>
      <c r="CK215" s="307"/>
      <c r="CL215" s="307"/>
      <c r="CM215" s="307"/>
      <c r="CN215" s="307"/>
      <c r="CO215" s="307"/>
      <c r="CP215" s="307"/>
      <c r="CQ215" s="307"/>
      <c r="CR215" s="307"/>
      <c r="CS215" s="307"/>
      <c r="CT215" s="307"/>
      <c r="CU215" s="307"/>
      <c r="CV215" s="307"/>
      <c r="CW215" s="307"/>
      <c r="CX215" s="307"/>
      <c r="CY215" s="307"/>
      <c r="CZ215" s="307"/>
    </row>
    <row r="216" s="264" customFormat="true" ht="15" customHeight="true" x14ac:dyDescent="0.2">
      <c r="A216" s="147"/>
      <c r="B216" s="149"/>
      <c r="W216" s="307"/>
      <c r="X216" s="307"/>
      <c r="Y216" s="307"/>
      <c r="Z216" s="307"/>
      <c r="AA216" s="307"/>
      <c r="AB216" s="307"/>
      <c r="AC216" s="307"/>
      <c r="AD216" s="307"/>
      <c r="AE216" s="307"/>
      <c r="AF216" s="307"/>
      <c r="AG216" s="307"/>
      <c r="AH216" s="307"/>
      <c r="AI216" s="307"/>
      <c r="AJ216" s="307"/>
      <c r="AK216" s="307"/>
      <c r="AL216" s="307"/>
      <c r="AM216" s="307"/>
      <c r="AN216" s="307"/>
      <c r="AO216" s="307"/>
      <c r="AP216" s="307"/>
      <c r="AQ216" s="307"/>
      <c r="AR216" s="307"/>
      <c r="AS216" s="307"/>
      <c r="AT216" s="307"/>
      <c r="AU216" s="307"/>
      <c r="AV216" s="307"/>
      <c r="AW216" s="307"/>
      <c r="AX216" s="307"/>
      <c r="AY216" s="307"/>
      <c r="AZ216" s="307"/>
      <c r="BB216" s="287"/>
      <c r="BW216" s="307"/>
      <c r="BX216" s="307"/>
      <c r="BY216" s="307"/>
      <c r="BZ216" s="307"/>
      <c r="CA216" s="307"/>
      <c r="CB216" s="307"/>
      <c r="CC216" s="307"/>
      <c r="CD216" s="307"/>
      <c r="CE216" s="307"/>
      <c r="CF216" s="307"/>
      <c r="CG216" s="307"/>
      <c r="CH216" s="307"/>
      <c r="CI216" s="307"/>
      <c r="CJ216" s="307"/>
      <c r="CK216" s="307"/>
      <c r="CL216" s="307"/>
      <c r="CM216" s="307"/>
      <c r="CN216" s="307"/>
      <c r="CO216" s="307"/>
      <c r="CP216" s="307"/>
      <c r="CQ216" s="307"/>
      <c r="CR216" s="307"/>
      <c r="CS216" s="307"/>
      <c r="CT216" s="307"/>
      <c r="CU216" s="307"/>
      <c r="CV216" s="307"/>
      <c r="CW216" s="307"/>
      <c r="CX216" s="307"/>
      <c r="CY216" s="307"/>
      <c r="CZ216" s="307"/>
    </row>
    <row r="217" s="264" customFormat="true" ht="15" customHeight="true" x14ac:dyDescent="0.2">
      <c r="A217" s="147"/>
      <c r="B217" s="148"/>
      <c r="W217" s="307"/>
      <c r="X217" s="307"/>
      <c r="Y217" s="307"/>
      <c r="Z217" s="307"/>
      <c r="AA217" s="307"/>
      <c r="AB217" s="307"/>
      <c r="AC217" s="307"/>
      <c r="AD217" s="307"/>
      <c r="AE217" s="307"/>
      <c r="AF217" s="307"/>
      <c r="AG217" s="307"/>
      <c r="AH217" s="307"/>
      <c r="AI217" s="307"/>
      <c r="AJ217" s="307"/>
      <c r="AK217" s="307"/>
      <c r="AL217" s="307"/>
      <c r="AM217" s="307"/>
      <c r="AN217" s="307"/>
      <c r="AO217" s="307"/>
      <c r="AP217" s="307"/>
      <c r="AQ217" s="307"/>
      <c r="AR217" s="307"/>
      <c r="AS217" s="307"/>
      <c r="AT217" s="307"/>
      <c r="AU217" s="307"/>
      <c r="AV217" s="307"/>
      <c r="AW217" s="307"/>
      <c r="AX217" s="307"/>
      <c r="AY217" s="307"/>
      <c r="AZ217" s="307"/>
      <c r="BB217" s="287"/>
      <c r="BW217" s="307"/>
      <c r="BX217" s="307"/>
      <c r="BY217" s="307"/>
      <c r="BZ217" s="307"/>
      <c r="CA217" s="307"/>
      <c r="CB217" s="307"/>
      <c r="CC217" s="307"/>
      <c r="CD217" s="307"/>
      <c r="CE217" s="307"/>
      <c r="CF217" s="307"/>
      <c r="CG217" s="307"/>
      <c r="CH217" s="307"/>
      <c r="CI217" s="307"/>
      <c r="CJ217" s="307"/>
      <c r="CK217" s="307"/>
      <c r="CL217" s="307"/>
      <c r="CM217" s="307"/>
      <c r="CN217" s="307"/>
      <c r="CO217" s="307"/>
      <c r="CP217" s="307"/>
      <c r="CQ217" s="307"/>
      <c r="CR217" s="307"/>
      <c r="CS217" s="307"/>
      <c r="CT217" s="307"/>
      <c r="CU217" s="307"/>
      <c r="CV217" s="307"/>
      <c r="CW217" s="307"/>
      <c r="CX217" s="307"/>
      <c r="CY217" s="307"/>
      <c r="CZ217" s="307"/>
    </row>
    <row r="218" s="264" customFormat="true" ht="18" customHeight="true" x14ac:dyDescent="0.2">
      <c r="A218" s="147"/>
      <c r="B218" s="149"/>
      <c r="W218" s="307"/>
      <c r="X218" s="307"/>
      <c r="Y218" s="307"/>
      <c r="Z218" s="307"/>
      <c r="AA218" s="307"/>
      <c r="AB218" s="307"/>
      <c r="AC218" s="307"/>
      <c r="AD218" s="307"/>
      <c r="AE218" s="307"/>
      <c r="AF218" s="307"/>
      <c r="AG218" s="307"/>
      <c r="AH218" s="307"/>
      <c r="AI218" s="307"/>
      <c r="AJ218" s="307"/>
      <c r="AK218" s="307"/>
      <c r="AL218" s="307"/>
      <c r="AM218" s="307"/>
      <c r="AN218" s="307"/>
      <c r="AO218" s="307"/>
      <c r="AP218" s="307"/>
      <c r="AQ218" s="307"/>
      <c r="AR218" s="307"/>
      <c r="AS218" s="307"/>
      <c r="AT218" s="307"/>
      <c r="AU218" s="307"/>
      <c r="AV218" s="307"/>
      <c r="AW218" s="307"/>
      <c r="AX218" s="307"/>
      <c r="AY218" s="307"/>
      <c r="AZ218" s="307"/>
      <c r="BB218" s="287"/>
      <c r="BW218" s="307"/>
      <c r="BX218" s="307"/>
      <c r="BY218" s="307"/>
      <c r="BZ218" s="307"/>
      <c r="CA218" s="307"/>
      <c r="CB218" s="307"/>
      <c r="CC218" s="307"/>
      <c r="CD218" s="307"/>
      <c r="CE218" s="307"/>
      <c r="CF218" s="307"/>
      <c r="CG218" s="307"/>
      <c r="CH218" s="307"/>
      <c r="CI218" s="307"/>
      <c r="CJ218" s="307"/>
      <c r="CK218" s="307"/>
      <c r="CL218" s="307"/>
      <c r="CM218" s="307"/>
      <c r="CN218" s="307"/>
      <c r="CO218" s="307"/>
      <c r="CP218" s="307"/>
      <c r="CQ218" s="307"/>
      <c r="CR218" s="307"/>
      <c r="CS218" s="307"/>
      <c r="CT218" s="307"/>
      <c r="CU218" s="307"/>
      <c r="CV218" s="307"/>
      <c r="CW218" s="307"/>
      <c r="CX218" s="307"/>
      <c r="CY218" s="307"/>
      <c r="CZ218" s="307"/>
    </row>
    <row r="219" s="264" customFormat="true" ht="18" customHeight="true" x14ac:dyDescent="0.2">
      <c r="A219" s="146"/>
      <c r="B219" s="145"/>
      <c r="W219" s="307"/>
      <c r="X219" s="307"/>
      <c r="Y219" s="307"/>
      <c r="Z219" s="307"/>
      <c r="AA219" s="307"/>
      <c r="AB219" s="307"/>
      <c r="AC219" s="307"/>
      <c r="AD219" s="307"/>
      <c r="AE219" s="307"/>
      <c r="AF219" s="307"/>
      <c r="AG219" s="307"/>
      <c r="AH219" s="307"/>
      <c r="AI219" s="307"/>
      <c r="AJ219" s="307"/>
      <c r="AK219" s="307"/>
      <c r="AL219" s="307"/>
      <c r="AM219" s="307"/>
      <c r="AN219" s="307"/>
      <c r="AO219" s="307"/>
      <c r="AP219" s="307"/>
      <c r="AQ219" s="307"/>
      <c r="AR219" s="307"/>
      <c r="AS219" s="307"/>
      <c r="AT219" s="307"/>
      <c r="AU219" s="307"/>
      <c r="AV219" s="307"/>
      <c r="AW219" s="307"/>
      <c r="AX219" s="307"/>
      <c r="AY219" s="307"/>
      <c r="AZ219" s="307"/>
      <c r="BB219" s="287"/>
      <c r="BW219" s="307"/>
      <c r="BX219" s="307"/>
      <c r="BY219" s="307"/>
      <c r="BZ219" s="307"/>
      <c r="CA219" s="307"/>
      <c r="CB219" s="307"/>
      <c r="CC219" s="307"/>
      <c r="CD219" s="307"/>
      <c r="CE219" s="307"/>
      <c r="CF219" s="307"/>
      <c r="CG219" s="307"/>
      <c r="CH219" s="307"/>
      <c r="CI219" s="307"/>
      <c r="CJ219" s="307"/>
      <c r="CK219" s="307"/>
      <c r="CL219" s="307"/>
      <c r="CM219" s="307"/>
      <c r="CN219" s="307"/>
      <c r="CO219" s="307"/>
      <c r="CP219" s="307"/>
      <c r="CQ219" s="307"/>
      <c r="CR219" s="307"/>
      <c r="CS219" s="307"/>
      <c r="CT219" s="307"/>
      <c r="CU219" s="307"/>
      <c r="CV219" s="307"/>
      <c r="CW219" s="307"/>
      <c r="CX219" s="307"/>
      <c r="CY219" s="307"/>
      <c r="CZ219" s="307"/>
    </row>
    <row r="220" s="405" customFormat="true" ht="15" customHeight="true" x14ac:dyDescent="0.2">
      <c r="A220" s="267" t="s">
        <v>86</v>
      </c>
      <c r="B220" s="302"/>
      <c r="C220" s="830" t="s">
        <v>114</v>
      </c>
      <c r="D220" s="831"/>
      <c r="E220" s="831"/>
      <c r="F220" s="831"/>
      <c r="G220" s="832"/>
      <c r="H220" s="833" t="s">
        <v>38</v>
      </c>
      <c r="I220" s="822"/>
      <c r="J220" s="822"/>
      <c r="K220" s="822"/>
      <c r="L220" s="824"/>
      <c r="M220" s="812" t="s">
        <v>37</v>
      </c>
      <c r="N220" s="813"/>
      <c r="O220" s="813"/>
      <c r="P220" s="813"/>
      <c r="Q220" s="814"/>
      <c r="R220" s="16" t="s">
        <v>137</v>
      </c>
      <c r="S220" s="366"/>
      <c r="T220" s="366"/>
      <c r="U220" s="366"/>
      <c r="V220" s="366"/>
      <c r="W220" s="376"/>
      <c r="X220" s="694"/>
      <c r="Y220" s="694"/>
      <c r="Z220" s="694"/>
      <c r="AA220" s="694"/>
      <c r="AB220" s="694"/>
      <c r="AC220" s="694"/>
      <c r="AD220" s="694"/>
      <c r="AE220" s="694"/>
      <c r="AF220" s="694"/>
      <c r="AG220" s="694"/>
      <c r="AH220" s="694"/>
      <c r="AI220" s="694"/>
      <c r="AJ220" s="694"/>
      <c r="AK220" s="694"/>
      <c r="AL220" s="694"/>
      <c r="AM220" s="694"/>
      <c r="AN220" s="694"/>
      <c r="AO220" s="694"/>
      <c r="AP220" s="694"/>
      <c r="AQ220" s="694"/>
      <c r="AR220" s="694"/>
      <c r="AS220" s="694"/>
      <c r="AT220" s="694"/>
      <c r="AU220" s="694"/>
      <c r="AV220" s="694"/>
      <c r="AW220" s="694"/>
      <c r="AX220" s="694"/>
      <c r="AY220" s="694"/>
      <c r="AZ220" s="312"/>
      <c r="BA220" s="313" t="s">
        <v>128</v>
      </c>
      <c r="BB220" s="267" t="s">
        <v>86</v>
      </c>
      <c r="BC220" s="812" t="s">
        <v>114</v>
      </c>
      <c r="BD220" s="813"/>
      <c r="BE220" s="813"/>
      <c r="BF220" s="813"/>
      <c r="BG220" s="819"/>
      <c r="BH220" s="812" t="s">
        <v>38</v>
      </c>
      <c r="BI220" s="813"/>
      <c r="BJ220" s="813"/>
      <c r="BK220" s="813"/>
      <c r="BL220" s="819"/>
      <c r="BM220" s="812" t="s">
        <v>37</v>
      </c>
      <c r="BN220" s="813"/>
      <c r="BO220" s="813"/>
      <c r="BP220" s="813"/>
      <c r="BQ220" s="814"/>
      <c r="BR220" s="15" t="s">
        <v>137</v>
      </c>
      <c r="BS220" s="366"/>
      <c r="BT220" s="366"/>
      <c r="BU220" s="366"/>
      <c r="BV220" s="366"/>
      <c r="BW220" s="4"/>
      <c r="BX220" s="4"/>
      <c r="BY220" s="4"/>
      <c r="BZ220" s="311"/>
      <c r="CA220" s="311"/>
      <c r="CB220" s="311"/>
      <c r="CC220" s="311"/>
      <c r="CD220" s="311"/>
      <c r="CE220" s="311"/>
      <c r="CF220" s="311"/>
      <c r="CG220" s="311"/>
      <c r="CH220" s="311"/>
      <c r="CI220" s="311"/>
      <c r="CJ220" s="311"/>
      <c r="CK220" s="311"/>
      <c r="CL220" s="311"/>
      <c r="CM220" s="311"/>
      <c r="CN220" s="311"/>
      <c r="CO220" s="311"/>
      <c r="CP220" s="311"/>
      <c r="CQ220" s="311"/>
      <c r="CR220" s="311"/>
      <c r="CS220" s="311"/>
      <c r="CT220" s="311"/>
      <c r="CU220" s="311"/>
      <c r="CV220" s="311"/>
      <c r="CW220" s="311"/>
      <c r="CX220" s="311"/>
      <c r="CY220" s="311"/>
      <c r="CZ220" s="311"/>
    </row>
    <row r="221" s="405" customFormat="true" ht="12.75" x14ac:dyDescent="0.2">
      <c r="A221" s="301" t="s">
        <v>87</v>
      </c>
      <c r="B221" s="335"/>
      <c r="C221" s="358" t="s">
        <v>0</v>
      </c>
      <c r="D221" s="485" t="s">
        <v>1</v>
      </c>
      <c r="E221" s="485" t="s">
        <v>2</v>
      </c>
      <c r="F221" s="485" t="s">
        <v>3</v>
      </c>
      <c r="G221" s="486" t="s">
        <v>4</v>
      </c>
      <c r="H221" s="340" t="s">
        <v>0</v>
      </c>
      <c r="I221" s="488" t="s">
        <v>1</v>
      </c>
      <c r="J221" s="488" t="s">
        <v>2</v>
      </c>
      <c r="K221" s="488" t="s">
        <v>3</v>
      </c>
      <c r="L221" s="489" t="s">
        <v>4</v>
      </c>
      <c r="M221" s="341" t="s">
        <v>0</v>
      </c>
      <c r="N221" s="488" t="s">
        <v>1</v>
      </c>
      <c r="O221" s="488" t="s">
        <v>2</v>
      </c>
      <c r="P221" s="488" t="s">
        <v>3</v>
      </c>
      <c r="Q221" s="484" t="s">
        <v>4</v>
      </c>
      <c r="R221" s="340" t="s">
        <v>275</v>
      </c>
      <c r="S221" s="488" t="s">
        <v>276</v>
      </c>
      <c r="T221" s="488" t="s">
        <v>277</v>
      </c>
      <c r="U221" s="488" t="s">
        <v>278</v>
      </c>
      <c r="V221" s="489" t="s">
        <v>279</v>
      </c>
      <c r="W221" s="694"/>
      <c r="X221" s="694"/>
      <c r="Y221" s="694"/>
      <c r="Z221" s="694"/>
      <c r="AA221" s="694"/>
      <c r="AB221" s="694"/>
      <c r="AC221" s="694"/>
      <c r="AD221" s="694"/>
      <c r="AE221" s="694"/>
      <c r="AF221" s="694"/>
      <c r="AG221" s="694"/>
      <c r="AH221" s="694"/>
      <c r="AI221" s="694"/>
      <c r="AJ221" s="694"/>
      <c r="AK221" s="694"/>
      <c r="AL221" s="694"/>
      <c r="AM221" s="694"/>
      <c r="AN221" s="694"/>
      <c r="AO221" s="694"/>
      <c r="AP221" s="694"/>
      <c r="AQ221" s="694"/>
      <c r="AR221" s="694"/>
      <c r="AS221" s="694"/>
      <c r="AT221" s="694"/>
      <c r="AU221" s="694"/>
      <c r="AV221" s="694"/>
      <c r="AW221" s="694"/>
      <c r="AX221" s="694"/>
      <c r="AY221" s="694"/>
      <c r="AZ221" s="312"/>
      <c r="BA221" s="301" t="s">
        <v>117</v>
      </c>
      <c r="BB221" s="300"/>
      <c r="BC221" s="388" t="s">
        <v>0</v>
      </c>
      <c r="BD221" s="446" t="s">
        <v>1</v>
      </c>
      <c r="BE221" s="446" t="s">
        <v>2</v>
      </c>
      <c r="BF221" s="446" t="s">
        <v>3</v>
      </c>
      <c r="BG221" s="389" t="s">
        <v>4</v>
      </c>
      <c r="BH221" s="388" t="s">
        <v>0</v>
      </c>
      <c r="BI221" s="446" t="s">
        <v>1</v>
      </c>
      <c r="BJ221" s="446" t="s">
        <v>2</v>
      </c>
      <c r="BK221" s="446" t="s">
        <v>3</v>
      </c>
      <c r="BL221" s="389" t="s">
        <v>4</v>
      </c>
      <c r="BM221" s="388" t="s">
        <v>0</v>
      </c>
      <c r="BN221" s="446" t="s">
        <v>1</v>
      </c>
      <c r="BO221" s="446" t="s">
        <v>2</v>
      </c>
      <c r="BP221" s="446" t="s">
        <v>3</v>
      </c>
      <c r="BQ221" s="389" t="s">
        <v>4</v>
      </c>
      <c r="BR221" s="388" t="s">
        <v>275</v>
      </c>
      <c r="BS221" s="446" t="s">
        <v>276</v>
      </c>
      <c r="BT221" s="446" t="s">
        <v>277</v>
      </c>
      <c r="BU221" s="446" t="s">
        <v>278</v>
      </c>
      <c r="BV221" s="447" t="s">
        <v>279</v>
      </c>
      <c r="BW221" s="152"/>
      <c r="BX221" s="152"/>
      <c r="BY221" s="152"/>
      <c r="BZ221" s="152"/>
      <c r="CA221" s="152"/>
      <c r="CB221" s="152"/>
      <c r="CC221" s="152"/>
      <c r="CD221" s="152"/>
      <c r="CE221" s="152"/>
      <c r="CF221" s="152"/>
      <c r="CG221" s="152"/>
      <c r="CH221" s="152"/>
      <c r="CI221" s="152"/>
      <c r="CJ221" s="152"/>
      <c r="CK221" s="152"/>
      <c r="CL221" s="152"/>
      <c r="CM221" s="152"/>
      <c r="CN221" s="152"/>
      <c r="CO221" s="152"/>
      <c r="CP221" s="152"/>
      <c r="CQ221" s="152"/>
      <c r="CR221" s="152"/>
      <c r="CS221" s="152"/>
      <c r="CT221" s="152"/>
      <c r="CU221" s="152"/>
      <c r="CV221" s="152"/>
      <c r="CW221" s="152"/>
      <c r="CX221" s="152"/>
      <c r="CY221" s="152"/>
      <c r="CZ221" s="152"/>
    </row>
    <row r="222" s="405" customFormat="true" ht="15" customHeight="true" x14ac:dyDescent="0.2">
      <c r="A222" s="834" t="s">
        <v>36</v>
      </c>
      <c r="B222" s="337" t="s">
        <v>15</v>
      </c>
      <c r="C222" s="107">
        <v>1.0943283150166774</v>
      </c>
      <c r="D222" s="106">
        <v>2.3769992899512098</v>
      </c>
      <c r="E222" s="106">
        <v>3.5074169150210706</v>
      </c>
      <c r="F222" s="106">
        <v>5.5640571629206441</v>
      </c>
      <c r="G222" s="105">
        <v>17.356987415793792</v>
      </c>
      <c r="H222" s="104">
        <v>5.4519912325310456</v>
      </c>
      <c r="I222" s="106">
        <v>10.362874942388672</v>
      </c>
      <c r="J222" s="106">
        <v>13.109319094159039</v>
      </c>
      <c r="K222" s="106">
        <v>25.838656851043417</v>
      </c>
      <c r="L222" s="103">
        <v>63.940300734306007</v>
      </c>
      <c r="M222" s="107">
        <v>1.0738393736977632</v>
      </c>
      <c r="N222" s="106">
        <v>1.8581420704417146</v>
      </c>
      <c r="O222" s="106">
        <v>3.5832804341921811</v>
      </c>
      <c r="P222" s="106">
        <v>5.4719367600608537</v>
      </c>
      <c r="Q222" s="105">
        <v>8.1547456716505451</v>
      </c>
      <c r="R222" s="104">
        <v>27.057013213426735</v>
      </c>
      <c r="S222" s="106">
        <v>4.3108535203549447</v>
      </c>
      <c r="T222" s="106">
        <v>1.5416568433571411</v>
      </c>
      <c r="U222" s="106">
        <v>6.2624235639068369</v>
      </c>
      <c r="V222" s="103">
        <v>7.1739637913486431</v>
      </c>
      <c r="W222" s="694"/>
      <c r="X222" s="694"/>
      <c r="Y222" s="694"/>
      <c r="Z222" s="694"/>
      <c r="AA222" s="694"/>
      <c r="AB222" s="694"/>
      <c r="AC222" s="694"/>
      <c r="AD222" s="694"/>
      <c r="AE222" s="694"/>
      <c r="AF222" s="694"/>
      <c r="AG222" s="694"/>
      <c r="AH222" s="694"/>
      <c r="AI222" s="694"/>
      <c r="AJ222" s="694"/>
      <c r="AK222" s="694"/>
      <c r="AL222" s="694"/>
      <c r="AM222" s="694"/>
      <c r="AN222" s="694"/>
      <c r="AO222" s="694"/>
      <c r="AP222" s="694"/>
      <c r="AQ222" s="694"/>
      <c r="AR222" s="694"/>
      <c r="AS222" s="694"/>
      <c r="AT222" s="694"/>
      <c r="AU222" s="694"/>
      <c r="AV222" s="694"/>
      <c r="AW222" s="694"/>
      <c r="AX222" s="694"/>
      <c r="AY222" s="694"/>
      <c r="AZ222" s="312"/>
      <c r="BA222" s="818" t="s">
        <v>36</v>
      </c>
      <c r="BB222" s="494" t="s">
        <v>15</v>
      </c>
      <c r="BC222" s="392">
        <v>90.695438000000024</v>
      </c>
      <c r="BD222" s="390">
        <v>196.94643499999992</v>
      </c>
      <c r="BE222" s="390">
        <v>290.07085900000004</v>
      </c>
      <c r="BF222" s="390">
        <v>460.54465599999992</v>
      </c>
      <c r="BG222" s="396">
        <v>1427.3656520000018</v>
      </c>
      <c r="BH222" s="392">
        <v>45.058089000000002</v>
      </c>
      <c r="BI222" s="390">
        <v>85.476472999999999</v>
      </c>
      <c r="BJ222" s="390">
        <v>108.59388</v>
      </c>
      <c r="BK222" s="390">
        <v>210.87452200000001</v>
      </c>
      <c r="BL222" s="396">
        <v>518.12737500000026</v>
      </c>
      <c r="BM222" s="392">
        <v>80.136995000000013</v>
      </c>
      <c r="BN222" s="390">
        <v>138.47568999999996</v>
      </c>
      <c r="BO222" s="390">
        <v>267.61228500000004</v>
      </c>
      <c r="BP222" s="390">
        <v>408.12137299999989</v>
      </c>
      <c r="BQ222" s="396">
        <v>603.14635799999985</v>
      </c>
      <c r="BR222" s="392">
        <v>735.99919199999886</v>
      </c>
      <c r="BS222" s="390">
        <v>433.81891400000006</v>
      </c>
      <c r="BT222" s="390">
        <v>183.13725799999997</v>
      </c>
      <c r="BU222" s="390">
        <v>577.42111399999987</v>
      </c>
      <c r="BV222" s="394">
        <v>535.24656199999993</v>
      </c>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405" customFormat="true" ht="15" customHeight="true" x14ac:dyDescent="0.2">
      <c r="A223" s="825"/>
      <c r="B223" s="338" t="s">
        <v>16</v>
      </c>
      <c r="C223" s="102">
        <v>87.429796061581186</v>
      </c>
      <c r="D223" s="101">
        <v>91.048306356311187</v>
      </c>
      <c r="E223" s="101">
        <v>91.124269950597977</v>
      </c>
      <c r="F223" s="101">
        <v>89.878305346139058</v>
      </c>
      <c r="G223" s="100">
        <v>77.914698279087474</v>
      </c>
      <c r="H223" s="99">
        <v>86.068936485118442</v>
      </c>
      <c r="I223" s="101">
        <v>86.727378121094077</v>
      </c>
      <c r="J223" s="101">
        <v>81.599353255493199</v>
      </c>
      <c r="K223" s="101">
        <v>66.295107797301156</v>
      </c>
      <c r="L223" s="98">
        <v>33.520686698096725</v>
      </c>
      <c r="M223" s="102">
        <v>87.525456270655823</v>
      </c>
      <c r="N223" s="101">
        <v>91.314211852840813</v>
      </c>
      <c r="O223" s="101">
        <v>90.805160852832429</v>
      </c>
      <c r="P223" s="101">
        <v>89.669425905137473</v>
      </c>
      <c r="Q223" s="100">
        <v>87.219638341874912</v>
      </c>
      <c r="R223" s="99">
        <v>68.886310997264331</v>
      </c>
      <c r="S223" s="101">
        <v>92.406508525727503</v>
      </c>
      <c r="T223" s="101">
        <v>87.57698752658996</v>
      </c>
      <c r="U223" s="101">
        <v>89.373628562578077</v>
      </c>
      <c r="V223" s="98">
        <v>85.18359741610017</v>
      </c>
      <c r="W223" s="694"/>
      <c r="X223" s="694"/>
      <c r="Y223" s="694"/>
      <c r="Z223" s="694"/>
      <c r="AA223" s="694"/>
      <c r="AB223" s="694"/>
      <c r="AC223" s="694"/>
      <c r="AD223" s="694"/>
      <c r="AE223" s="694"/>
      <c r="AF223" s="694"/>
      <c r="AG223" s="694"/>
      <c r="AH223" s="694"/>
      <c r="AI223" s="694"/>
      <c r="AJ223" s="694"/>
      <c r="AK223" s="694"/>
      <c r="AL223" s="694"/>
      <c r="AM223" s="694"/>
      <c r="AN223" s="694"/>
      <c r="AO223" s="694"/>
      <c r="AP223" s="694"/>
      <c r="AQ223" s="694"/>
      <c r="AR223" s="694"/>
      <c r="AS223" s="694"/>
      <c r="AT223" s="694"/>
      <c r="AU223" s="694"/>
      <c r="AV223" s="694"/>
      <c r="AW223" s="694"/>
      <c r="AX223" s="694"/>
      <c r="AY223" s="694"/>
      <c r="AZ223" s="312"/>
      <c r="BA223" s="816"/>
      <c r="BB223" s="492" t="s">
        <v>16</v>
      </c>
      <c r="BC223" s="393">
        <v>7245.9823429999979</v>
      </c>
      <c r="BD223" s="391">
        <v>7543.8135069999908</v>
      </c>
      <c r="BE223" s="391">
        <v>7536.171461999993</v>
      </c>
      <c r="BF223" s="391">
        <v>7439.3508200000006</v>
      </c>
      <c r="BG223" s="397">
        <v>6407.3771240000042</v>
      </c>
      <c r="BH223" s="393">
        <v>711.31842199999926</v>
      </c>
      <c r="BI223" s="391">
        <v>715.35654300000044</v>
      </c>
      <c r="BJ223" s="391">
        <v>675.94589099999951</v>
      </c>
      <c r="BK223" s="391">
        <v>541.04782799999975</v>
      </c>
      <c r="BL223" s="397">
        <v>271.62814700000001</v>
      </c>
      <c r="BM223" s="393">
        <v>6531.728323000003</v>
      </c>
      <c r="BN223" s="391">
        <v>6805.076261000002</v>
      </c>
      <c r="BO223" s="391">
        <v>6781.6563709999973</v>
      </c>
      <c r="BP223" s="391">
        <v>6687.9444740000026</v>
      </c>
      <c r="BQ223" s="397">
        <v>6450.9929960000009</v>
      </c>
      <c r="BR223" s="393">
        <v>1873.8309669999996</v>
      </c>
      <c r="BS223" s="391">
        <v>9299.246885999999</v>
      </c>
      <c r="BT223" s="391">
        <v>10403.488576999993</v>
      </c>
      <c r="BU223" s="391">
        <v>8240.6147779999901</v>
      </c>
      <c r="BV223" s="395">
        <v>6355.5140480000064</v>
      </c>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405" customFormat="true" ht="15" customHeight="true" x14ac:dyDescent="0.2">
      <c r="A224" s="826"/>
      <c r="B224" s="339" t="s">
        <v>20</v>
      </c>
      <c r="C224" s="102">
        <v>11.475875623402089</v>
      </c>
      <c r="D224" s="101">
        <v>6.5746943537375344</v>
      </c>
      <c r="E224" s="101">
        <v>5.3683131343810375</v>
      </c>
      <c r="F224" s="101">
        <v>4.5576374909402189</v>
      </c>
      <c r="G224" s="100">
        <v>4.7283143051189098</v>
      </c>
      <c r="H224" s="99">
        <v>8.4790722823504545</v>
      </c>
      <c r="I224" s="101">
        <v>2.9097469365172013</v>
      </c>
      <c r="J224" s="101">
        <v>5.2913276503477791</v>
      </c>
      <c r="K224" s="101">
        <v>7.8662353516554502</v>
      </c>
      <c r="L224" s="98">
        <v>2.5390125675974731</v>
      </c>
      <c r="M224" s="102">
        <v>11.400704355646413</v>
      </c>
      <c r="N224" s="101">
        <v>6.8276460767174889</v>
      </c>
      <c r="O224" s="101">
        <v>5.6115587129754285</v>
      </c>
      <c r="P224" s="101">
        <v>4.8586373348016787</v>
      </c>
      <c r="Q224" s="100">
        <v>4.6256159864746129</v>
      </c>
      <c r="R224" s="99">
        <v>4.0566757893089607</v>
      </c>
      <c r="S224" s="101">
        <v>3.2826379539177957</v>
      </c>
      <c r="T224" s="101">
        <v>10.881355630052795</v>
      </c>
      <c r="U224" s="101">
        <v>4.36394787351494</v>
      </c>
      <c r="V224" s="98">
        <v>7.6424387925513857</v>
      </c>
      <c r="W224" s="694"/>
      <c r="X224" s="694"/>
      <c r="Y224" s="694"/>
      <c r="Z224" s="694"/>
      <c r="AA224" s="694"/>
      <c r="AB224" s="694"/>
      <c r="AC224" s="694"/>
      <c r="AD224" s="694"/>
      <c r="AE224" s="694"/>
      <c r="AF224" s="694"/>
      <c r="AG224" s="694"/>
      <c r="AH224" s="694"/>
      <c r="AI224" s="694"/>
      <c r="AJ224" s="694"/>
      <c r="AK224" s="694"/>
      <c r="AL224" s="694"/>
      <c r="AM224" s="694"/>
      <c r="AN224" s="694"/>
      <c r="AO224" s="694"/>
      <c r="AP224" s="694"/>
      <c r="AQ224" s="694"/>
      <c r="AR224" s="694"/>
      <c r="AS224" s="694"/>
      <c r="AT224" s="694"/>
      <c r="AU224" s="694"/>
      <c r="AV224" s="694"/>
      <c r="AW224" s="694"/>
      <c r="AX224" s="694"/>
      <c r="AY224" s="694"/>
      <c r="AZ224" s="312"/>
      <c r="BA224" s="816"/>
      <c r="BB224" s="492" t="s">
        <v>20</v>
      </c>
      <c r="BC224" s="393">
        <v>951.09443100000033</v>
      </c>
      <c r="BD224" s="391">
        <v>544.74673999999982</v>
      </c>
      <c r="BE224" s="391">
        <v>443.9709450000002</v>
      </c>
      <c r="BF224" s="391">
        <v>377.24191700000011</v>
      </c>
      <c r="BG224" s="397">
        <v>388.83668400000005</v>
      </c>
      <c r="BH224" s="393">
        <v>70.075459999999993</v>
      </c>
      <c r="BI224" s="391">
        <v>24.000570000000003</v>
      </c>
      <c r="BJ224" s="391">
        <v>43.831857000000007</v>
      </c>
      <c r="BK224" s="391">
        <v>64.197943000000009</v>
      </c>
      <c r="BL224" s="397">
        <v>20.574377999999999</v>
      </c>
      <c r="BM224" s="393">
        <v>850.79594800000018</v>
      </c>
      <c r="BN224" s="391">
        <v>508.82169700000003</v>
      </c>
      <c r="BO224" s="391">
        <v>419.09141000000011</v>
      </c>
      <c r="BP224" s="391">
        <v>362.37877500000008</v>
      </c>
      <c r="BQ224" s="397">
        <v>342.12267900000001</v>
      </c>
      <c r="BR224" s="393">
        <v>110.348843</v>
      </c>
      <c r="BS224" s="391">
        <v>330.34535399999999</v>
      </c>
      <c r="BT224" s="391">
        <v>1292.6233499999987</v>
      </c>
      <c r="BU224" s="391">
        <v>402.373876</v>
      </c>
      <c r="BV224" s="395">
        <v>570.19929400000001</v>
      </c>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405" customFormat="true" ht="15" customHeight="true" x14ac:dyDescent="0.2">
      <c r="A225" s="834" t="s">
        <v>303</v>
      </c>
      <c r="B225" s="337" t="s">
        <v>304</v>
      </c>
      <c r="C225" s="102">
        <v>88.320385248805323</v>
      </c>
      <c r="D225" s="101">
        <v>93.132263526536789</v>
      </c>
      <c r="E225" s="101">
        <v>94.297503977761295</v>
      </c>
      <c r="F225" s="101">
        <v>95.035841200855131</v>
      </c>
      <c r="G225" s="100">
        <v>94.326421853522419</v>
      </c>
      <c r="H225" s="99">
        <v>91.520927717649514</v>
      </c>
      <c r="I225" s="101">
        <v>97.090253063482763</v>
      </c>
      <c r="J225" s="101">
        <v>94.708672349652247</v>
      </c>
      <c r="K225" s="101">
        <v>91.211197668437961</v>
      </c>
      <c r="L225" s="98">
        <v>95.671714692207146</v>
      </c>
      <c r="M225" s="102">
        <v>88.372895526017757</v>
      </c>
      <c r="N225" s="101">
        <v>92.847547375751446</v>
      </c>
      <c r="O225" s="101">
        <v>94.20050541772514</v>
      </c>
      <c r="P225" s="101">
        <v>94.843643745526592</v>
      </c>
      <c r="Q225" s="100">
        <v>94.285687332203196</v>
      </c>
      <c r="R225" s="99">
        <v>95.446553660984236</v>
      </c>
      <c r="S225" s="101">
        <v>96.196588890990938</v>
      </c>
      <c r="T225" s="101">
        <v>88.602608637619781</v>
      </c>
      <c r="U225" s="101">
        <v>95.163566263643418</v>
      </c>
      <c r="V225" s="98">
        <v>92.249859023335418</v>
      </c>
      <c r="W225" s="694"/>
      <c r="X225" s="694"/>
      <c r="Y225" s="694"/>
      <c r="Z225" s="694"/>
      <c r="AA225" s="694"/>
      <c r="AB225" s="694"/>
      <c r="AC225" s="694"/>
      <c r="AD225" s="694"/>
      <c r="AE225" s="694"/>
      <c r="AF225" s="694"/>
      <c r="AG225" s="694"/>
      <c r="AH225" s="694"/>
      <c r="AI225" s="694"/>
      <c r="AJ225" s="694"/>
      <c r="AK225" s="694"/>
      <c r="AL225" s="694"/>
      <c r="AM225" s="694"/>
      <c r="AN225" s="694"/>
      <c r="AO225" s="694"/>
      <c r="AP225" s="694"/>
      <c r="AQ225" s="694"/>
      <c r="AR225" s="694"/>
      <c r="AS225" s="694"/>
      <c r="AT225" s="694"/>
      <c r="AU225" s="694"/>
      <c r="AV225" s="694"/>
      <c r="AW225" s="694"/>
      <c r="AX225" s="694"/>
      <c r="AY225" s="694"/>
      <c r="AZ225" s="312"/>
      <c r="BA225" s="816" t="s">
        <v>70</v>
      </c>
      <c r="BB225" s="492" t="s">
        <v>71</v>
      </c>
      <c r="BC225" s="37" t="s">
        <v>35</v>
      </c>
      <c r="BD225" s="33" t="s">
        <v>35</v>
      </c>
      <c r="BE225" s="33" t="s">
        <v>35</v>
      </c>
      <c r="BF225" s="33" t="s">
        <v>35</v>
      </c>
      <c r="BG225" s="28" t="s">
        <v>35</v>
      </c>
      <c r="BH225" s="37" t="s">
        <v>35</v>
      </c>
      <c r="BI225" s="33" t="s">
        <v>35</v>
      </c>
      <c r="BJ225" s="33" t="s">
        <v>35</v>
      </c>
      <c r="BK225" s="33" t="s">
        <v>35</v>
      </c>
      <c r="BL225" s="28" t="s">
        <v>35</v>
      </c>
      <c r="BM225" s="37" t="s">
        <v>35</v>
      </c>
      <c r="BN225" s="33" t="s">
        <v>35</v>
      </c>
      <c r="BO225" s="33" t="s">
        <v>35</v>
      </c>
      <c r="BP225" s="33" t="s">
        <v>35</v>
      </c>
      <c r="BQ225" s="28" t="s">
        <v>35</v>
      </c>
      <c r="BR225" s="37" t="s">
        <v>35</v>
      </c>
      <c r="BS225" s="33" t="s">
        <v>35</v>
      </c>
      <c r="BT225" s="33" t="s">
        <v>35</v>
      </c>
      <c r="BU225" s="33" t="s">
        <v>35</v>
      </c>
      <c r="BV225" s="22" t="s">
        <v>35</v>
      </c>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405" customFormat="true" ht="15" customHeight="true" x14ac:dyDescent="0.2">
      <c r="A226" s="825"/>
      <c r="B226" s="338" t="s">
        <v>305</v>
      </c>
      <c r="C226" s="102">
        <v>9.7045641350200782</v>
      </c>
      <c r="D226" s="101">
        <v>5.1658959044461064</v>
      </c>
      <c r="E226" s="101">
        <v>4.2184504792014295</v>
      </c>
      <c r="F226" s="101">
        <v>4.0864832414966106</v>
      </c>
      <c r="G226" s="100">
        <v>3.7834808332734657</v>
      </c>
      <c r="H226" s="99">
        <v>1.8221170168883298</v>
      </c>
      <c r="I226" s="101">
        <v>2.5175165454525978</v>
      </c>
      <c r="J226" s="101">
        <v>4.1313288436286273</v>
      </c>
      <c r="K226" s="101">
        <v>5.3627984465803413</v>
      </c>
      <c r="L226" s="98">
        <v>0.41664543571000162</v>
      </c>
      <c r="M226" s="102">
        <v>10.022854635913486</v>
      </c>
      <c r="N226" s="101">
        <v>5.5847436722788579</v>
      </c>
      <c r="O226" s="101">
        <v>4.451464589641855</v>
      </c>
      <c r="P226" s="101">
        <v>4.2088979093487353</v>
      </c>
      <c r="Q226" s="100">
        <v>4.0942524867816577</v>
      </c>
      <c r="R226" s="99">
        <v>3.6026920348040226</v>
      </c>
      <c r="S226" s="101">
        <v>3.2464438594688185</v>
      </c>
      <c r="T226" s="101">
        <v>10.719018827541198</v>
      </c>
      <c r="U226" s="101">
        <v>3.5520503913676782</v>
      </c>
      <c r="V226" s="98">
        <v>2.7135900296223712</v>
      </c>
      <c r="W226" s="694"/>
      <c r="X226" s="694"/>
      <c r="Y226" s="694"/>
      <c r="Z226" s="694"/>
      <c r="AA226" s="694"/>
      <c r="AB226" s="694"/>
      <c r="AC226" s="694"/>
      <c r="AD226" s="694"/>
      <c r="AE226" s="694"/>
      <c r="AF226" s="694"/>
      <c r="AG226" s="694"/>
      <c r="AH226" s="694"/>
      <c r="AI226" s="694"/>
      <c r="AJ226" s="694"/>
      <c r="AK226" s="694"/>
      <c r="AL226" s="694"/>
      <c r="AM226" s="694"/>
      <c r="AN226" s="694"/>
      <c r="AO226" s="694"/>
      <c r="AP226" s="694"/>
      <c r="AQ226" s="694"/>
      <c r="AR226" s="694"/>
      <c r="AS226" s="694"/>
      <c r="AT226" s="694"/>
      <c r="AU226" s="694"/>
      <c r="AV226" s="694"/>
      <c r="AW226" s="694"/>
      <c r="AX226" s="694"/>
      <c r="AY226" s="694"/>
      <c r="AZ226" s="312"/>
      <c r="BA226" s="816"/>
      <c r="BB226" s="492" t="s">
        <v>72</v>
      </c>
      <c r="BC226" s="37" t="s">
        <v>35</v>
      </c>
      <c r="BD226" s="33" t="s">
        <v>35</v>
      </c>
      <c r="BE226" s="33" t="s">
        <v>35</v>
      </c>
      <c r="BF226" s="33" t="s">
        <v>35</v>
      </c>
      <c r="BG226" s="28" t="s">
        <v>35</v>
      </c>
      <c r="BH226" s="37" t="s">
        <v>35</v>
      </c>
      <c r="BI226" s="33" t="s">
        <v>35</v>
      </c>
      <c r="BJ226" s="33" t="s">
        <v>35</v>
      </c>
      <c r="BK226" s="33" t="s">
        <v>35</v>
      </c>
      <c r="BL226" s="28" t="s">
        <v>35</v>
      </c>
      <c r="BM226" s="37" t="s">
        <v>35</v>
      </c>
      <c r="BN226" s="33" t="s">
        <v>35</v>
      </c>
      <c r="BO226" s="33" t="s">
        <v>35</v>
      </c>
      <c r="BP226" s="33" t="s">
        <v>35</v>
      </c>
      <c r="BQ226" s="28" t="s">
        <v>35</v>
      </c>
      <c r="BR226" s="37" t="s">
        <v>35</v>
      </c>
      <c r="BS226" s="33" t="s">
        <v>35</v>
      </c>
      <c r="BT226" s="33" t="s">
        <v>35</v>
      </c>
      <c r="BU226" s="33" t="s">
        <v>35</v>
      </c>
      <c r="BV226" s="22" t="s">
        <v>35</v>
      </c>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405" customFormat="true" ht="15" customHeight="true" x14ac:dyDescent="0.2">
      <c r="A227" s="825"/>
      <c r="B227" s="338" t="s">
        <v>306</v>
      </c>
      <c r="C227" s="102">
        <v>0.23015096644824584</v>
      </c>
      <c r="D227" s="101">
        <v>0.22010821354634663</v>
      </c>
      <c r="E227" s="101">
        <v>0.35314057999656884</v>
      </c>
      <c r="F227" s="101">
        <v>0.33871997886068861</v>
      </c>
      <c r="G227" s="100">
        <v>0.62514824347385134</v>
      </c>
      <c r="H227" s="99">
        <v>0</v>
      </c>
      <c r="I227" s="101">
        <v>0</v>
      </c>
      <c r="J227" s="101">
        <v>0</v>
      </c>
      <c r="K227" s="101">
        <v>0.61726759479301729</v>
      </c>
      <c r="L227" s="98">
        <v>1.8358861194961593</v>
      </c>
      <c r="M227" s="102">
        <v>0.25553263904562279</v>
      </c>
      <c r="N227" s="101">
        <v>0.2446292797894816</v>
      </c>
      <c r="O227" s="101">
        <v>0.19910898700819152</v>
      </c>
      <c r="P227" s="101">
        <v>0.21602577929285266</v>
      </c>
      <c r="Q227" s="100">
        <v>0.7763489584375397</v>
      </c>
      <c r="R227" s="99">
        <v>0.40198275302827269</v>
      </c>
      <c r="S227" s="101">
        <v>0.49117817211875986</v>
      </c>
      <c r="T227" s="101">
        <v>0.51396376801129162</v>
      </c>
      <c r="U227" s="101">
        <v>0.26660111344575632</v>
      </c>
      <c r="V227" s="98">
        <v>0</v>
      </c>
      <c r="W227" s="694"/>
      <c r="X227" s="694"/>
      <c r="Y227" s="694"/>
      <c r="Z227" s="694"/>
      <c r="AA227" s="694"/>
      <c r="AB227" s="694"/>
      <c r="AC227" s="694"/>
      <c r="AD227" s="694"/>
      <c r="AE227" s="694"/>
      <c r="AF227" s="694"/>
      <c r="AG227" s="694"/>
      <c r="AH227" s="694"/>
      <c r="AI227" s="694"/>
      <c r="AJ227" s="694"/>
      <c r="AK227" s="694"/>
      <c r="AL227" s="694"/>
      <c r="AM227" s="694"/>
      <c r="AN227" s="694"/>
      <c r="AO227" s="694"/>
      <c r="AP227" s="694"/>
      <c r="AQ227" s="694"/>
      <c r="AR227" s="694"/>
      <c r="AS227" s="694"/>
      <c r="AT227" s="694"/>
      <c r="AU227" s="694"/>
      <c r="AV227" s="694"/>
      <c r="AW227" s="694"/>
      <c r="AX227" s="694"/>
      <c r="AY227" s="694"/>
      <c r="AZ227" s="312"/>
      <c r="BA227" s="816" t="s">
        <v>94</v>
      </c>
      <c r="BB227" s="492" t="s">
        <v>61</v>
      </c>
      <c r="BC227" s="37" t="s">
        <v>35</v>
      </c>
      <c r="BD227" s="33" t="s">
        <v>35</v>
      </c>
      <c r="BE227" s="33" t="s">
        <v>35</v>
      </c>
      <c r="BF227" s="33" t="s">
        <v>35</v>
      </c>
      <c r="BG227" s="28" t="s">
        <v>35</v>
      </c>
      <c r="BH227" s="37" t="s">
        <v>35</v>
      </c>
      <c r="BI227" s="33" t="s">
        <v>35</v>
      </c>
      <c r="BJ227" s="33" t="s">
        <v>35</v>
      </c>
      <c r="BK227" s="33" t="s">
        <v>35</v>
      </c>
      <c r="BL227" s="28" t="s">
        <v>35</v>
      </c>
      <c r="BM227" s="37" t="s">
        <v>35</v>
      </c>
      <c r="BN227" s="33" t="s">
        <v>35</v>
      </c>
      <c r="BO227" s="33" t="s">
        <v>35</v>
      </c>
      <c r="BP227" s="33" t="s">
        <v>35</v>
      </c>
      <c r="BQ227" s="28" t="s">
        <v>35</v>
      </c>
      <c r="BR227" s="37" t="s">
        <v>35</v>
      </c>
      <c r="BS227" s="33" t="s">
        <v>35</v>
      </c>
      <c r="BT227" s="33" t="s">
        <v>35</v>
      </c>
      <c r="BU227" s="33" t="s">
        <v>35</v>
      </c>
      <c r="BV227" s="22" t="s">
        <v>35</v>
      </c>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405" customFormat="true" ht="15" customHeight="true" x14ac:dyDescent="0.2">
      <c r="A228" s="825"/>
      <c r="B228" s="338" t="s">
        <v>307</v>
      </c>
      <c r="C228" s="102">
        <v>1.7448996497263483</v>
      </c>
      <c r="D228" s="101">
        <v>1.3881759599493815</v>
      </c>
      <c r="E228" s="101">
        <v>1.1309049630408228</v>
      </c>
      <c r="F228" s="101">
        <v>0.4517417296103553</v>
      </c>
      <c r="G228" s="100">
        <v>0.89792022043597186</v>
      </c>
      <c r="H228" s="99">
        <v>6.656955265462126</v>
      </c>
      <c r="I228" s="101">
        <v>0.392230391064604</v>
      </c>
      <c r="J228" s="101">
        <v>1.1599988067191513</v>
      </c>
      <c r="K228" s="101">
        <v>2.4246695930119282</v>
      </c>
      <c r="L228" s="98">
        <v>2.0757537525866865</v>
      </c>
      <c r="M228" s="102">
        <v>1.3487171990231508</v>
      </c>
      <c r="N228" s="101">
        <v>1.219100664367015</v>
      </c>
      <c r="O228" s="101">
        <v>1.1489210056247974</v>
      </c>
      <c r="P228" s="101">
        <v>0.63453564638280047</v>
      </c>
      <c r="Q228" s="100">
        <v>0.47856218594783445</v>
      </c>
      <c r="R228" s="99">
        <v>0.43297930131950851</v>
      </c>
      <c r="S228" s="101">
        <v>1.8518780646786425E-2</v>
      </c>
      <c r="T228" s="101">
        <v>9.9329018214985687E-2</v>
      </c>
      <c r="U228" s="101">
        <v>0.79033758260554277</v>
      </c>
      <c r="V228" s="98">
        <v>4.9199365814124185</v>
      </c>
      <c r="W228" s="694"/>
      <c r="X228" s="694"/>
      <c r="Y228" s="694"/>
      <c r="Z228" s="694"/>
      <c r="AA228" s="694"/>
      <c r="AB228" s="694"/>
      <c r="AC228" s="694"/>
      <c r="AD228" s="694"/>
      <c r="AE228" s="694"/>
      <c r="AF228" s="694"/>
      <c r="AG228" s="694"/>
      <c r="AH228" s="694"/>
      <c r="AI228" s="694"/>
      <c r="AJ228" s="694"/>
      <c r="AK228" s="694"/>
      <c r="AL228" s="694"/>
      <c r="AM228" s="694"/>
      <c r="AN228" s="694"/>
      <c r="AO228" s="694"/>
      <c r="AP228" s="694"/>
      <c r="AQ228" s="694"/>
      <c r="AR228" s="694"/>
      <c r="AS228" s="694"/>
      <c r="AT228" s="694"/>
      <c r="AU228" s="694"/>
      <c r="AV228" s="694"/>
      <c r="AW228" s="694"/>
      <c r="AX228" s="694"/>
      <c r="AY228" s="694"/>
      <c r="AZ228" s="312"/>
      <c r="BA228" s="816"/>
      <c r="BB228" s="492" t="s">
        <v>91</v>
      </c>
      <c r="BC228" s="37" t="s">
        <v>35</v>
      </c>
      <c r="BD228" s="33" t="s">
        <v>35</v>
      </c>
      <c r="BE228" s="33" t="s">
        <v>35</v>
      </c>
      <c r="BF228" s="33" t="s">
        <v>35</v>
      </c>
      <c r="BG228" s="28" t="s">
        <v>35</v>
      </c>
      <c r="BH228" s="37" t="s">
        <v>35</v>
      </c>
      <c r="BI228" s="33" t="s">
        <v>35</v>
      </c>
      <c r="BJ228" s="33" t="s">
        <v>35</v>
      </c>
      <c r="BK228" s="33" t="s">
        <v>35</v>
      </c>
      <c r="BL228" s="28" t="s">
        <v>35</v>
      </c>
      <c r="BM228" s="37" t="s">
        <v>35</v>
      </c>
      <c r="BN228" s="33" t="s">
        <v>35</v>
      </c>
      <c r="BO228" s="33" t="s">
        <v>35</v>
      </c>
      <c r="BP228" s="33" t="s">
        <v>35</v>
      </c>
      <c r="BQ228" s="28" t="s">
        <v>35</v>
      </c>
      <c r="BR228" s="37" t="s">
        <v>35</v>
      </c>
      <c r="BS228" s="33" t="s">
        <v>35</v>
      </c>
      <c r="BT228" s="33" t="s">
        <v>35</v>
      </c>
      <c r="BU228" s="33" t="s">
        <v>35</v>
      </c>
      <c r="BV228" s="22" t="s">
        <v>35</v>
      </c>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405" customFormat="true" ht="15" customHeight="true" x14ac:dyDescent="0.2">
      <c r="A229" s="825"/>
      <c r="B229" s="338" t="s">
        <v>525</v>
      </c>
      <c r="C229" s="102">
        <v>0</v>
      </c>
      <c r="D229" s="101">
        <v>9.3556395521342081E-2</v>
      </c>
      <c r="E229" s="101">
        <v>0</v>
      </c>
      <c r="F229" s="101">
        <v>8.7213849177209785E-2</v>
      </c>
      <c r="G229" s="100">
        <v>0.36702884929429791</v>
      </c>
      <c r="H229" s="99">
        <v>0</v>
      </c>
      <c r="I229" s="101">
        <v>0</v>
      </c>
      <c r="J229" s="101">
        <v>0</v>
      </c>
      <c r="K229" s="101">
        <v>0.3840666971768093</v>
      </c>
      <c r="L229" s="98">
        <v>0</v>
      </c>
      <c r="M229" s="102">
        <v>0</v>
      </c>
      <c r="N229" s="101">
        <v>0.10397900781320328</v>
      </c>
      <c r="O229" s="101">
        <v>0</v>
      </c>
      <c r="P229" s="101">
        <v>9.6896919449042787E-2</v>
      </c>
      <c r="Q229" s="100">
        <v>0.36514903662975928</v>
      </c>
      <c r="R229" s="99">
        <v>0.11579224986407442</v>
      </c>
      <c r="S229" s="101">
        <v>4.7270296774784941E-2</v>
      </c>
      <c r="T229" s="101">
        <v>6.5079748612598035E-2</v>
      </c>
      <c r="U229" s="101">
        <v>0.22744464893755165</v>
      </c>
      <c r="V229" s="98">
        <v>0.11661436562999367</v>
      </c>
      <c r="W229" s="694"/>
      <c r="X229" s="694"/>
      <c r="Y229" s="694"/>
      <c r="Z229" s="694"/>
      <c r="AA229" s="694"/>
      <c r="AB229" s="694"/>
      <c r="AC229" s="694"/>
      <c r="AD229" s="694"/>
      <c r="AE229" s="694"/>
      <c r="AF229" s="694"/>
      <c r="AG229" s="694"/>
      <c r="AH229" s="694"/>
      <c r="AI229" s="694"/>
      <c r="AJ229" s="694"/>
      <c r="AK229" s="694"/>
      <c r="AL229" s="694"/>
      <c r="AM229" s="694"/>
      <c r="AN229" s="694"/>
      <c r="AO229" s="694"/>
      <c r="AP229" s="694"/>
      <c r="AQ229" s="694"/>
      <c r="AR229" s="694"/>
      <c r="AS229" s="694"/>
      <c r="AT229" s="694"/>
      <c r="AU229" s="694"/>
      <c r="AV229" s="694"/>
      <c r="AW229" s="694"/>
      <c r="AX229" s="694"/>
      <c r="AY229" s="694"/>
      <c r="AZ229" s="312"/>
      <c r="BA229" s="816"/>
      <c r="BB229" s="492" t="s">
        <v>92</v>
      </c>
      <c r="BC229" s="37" t="s">
        <v>35</v>
      </c>
      <c r="BD229" s="33" t="s">
        <v>35</v>
      </c>
      <c r="BE229" s="33" t="s">
        <v>35</v>
      </c>
      <c r="BF229" s="33" t="s">
        <v>35</v>
      </c>
      <c r="BG229" s="28" t="s">
        <v>35</v>
      </c>
      <c r="BH229" s="37" t="s">
        <v>35</v>
      </c>
      <c r="BI229" s="33" t="s">
        <v>35</v>
      </c>
      <c r="BJ229" s="33" t="s">
        <v>35</v>
      </c>
      <c r="BK229" s="33" t="s">
        <v>35</v>
      </c>
      <c r="BL229" s="28" t="s">
        <v>35</v>
      </c>
      <c r="BM229" s="37" t="s">
        <v>35</v>
      </c>
      <c r="BN229" s="33" t="s">
        <v>35</v>
      </c>
      <c r="BO229" s="33" t="s">
        <v>35</v>
      </c>
      <c r="BP229" s="33" t="s">
        <v>35</v>
      </c>
      <c r="BQ229" s="28" t="s">
        <v>35</v>
      </c>
      <c r="BR229" s="37" t="s">
        <v>35</v>
      </c>
      <c r="BS229" s="33" t="s">
        <v>35</v>
      </c>
      <c r="BT229" s="33" t="s">
        <v>35</v>
      </c>
      <c r="BU229" s="33" t="s">
        <v>35</v>
      </c>
      <c r="BV229" s="22" t="s">
        <v>35</v>
      </c>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405" customFormat="true" ht="15" customHeight="true" x14ac:dyDescent="0.2">
      <c r="A230" s="142"/>
      <c r="B230" s="113"/>
      <c r="C230" s="85"/>
      <c r="D230" s="92"/>
      <c r="E230" s="92"/>
      <c r="F230" s="92"/>
      <c r="G230" s="91"/>
      <c r="H230" s="84"/>
      <c r="I230" s="92"/>
      <c r="J230" s="92"/>
      <c r="K230" s="92"/>
      <c r="L230" s="83"/>
      <c r="M230" s="85"/>
      <c r="N230" s="92"/>
      <c r="O230" s="92"/>
      <c r="P230" s="92"/>
      <c r="Q230" s="91"/>
      <c r="R230" s="84"/>
      <c r="S230" s="92"/>
      <c r="T230" s="92"/>
      <c r="U230" s="92"/>
      <c r="V230" s="83"/>
      <c r="W230" s="694"/>
      <c r="X230" s="694"/>
      <c r="Y230" s="694"/>
      <c r="Z230" s="694"/>
      <c r="AA230" s="694"/>
      <c r="AB230" s="694"/>
      <c r="AC230" s="694"/>
      <c r="AD230" s="694"/>
      <c r="AE230" s="694"/>
      <c r="AF230" s="694"/>
      <c r="AG230" s="694"/>
      <c r="AH230" s="694"/>
      <c r="AI230" s="694"/>
      <c r="AJ230" s="694"/>
      <c r="AK230" s="694"/>
      <c r="AL230" s="694"/>
      <c r="AM230" s="694"/>
      <c r="AN230" s="694"/>
      <c r="AO230" s="694"/>
      <c r="AP230" s="694"/>
      <c r="AQ230" s="694"/>
      <c r="AR230" s="694"/>
      <c r="AS230" s="694"/>
      <c r="AT230" s="694"/>
      <c r="AU230" s="694"/>
      <c r="AV230" s="694"/>
      <c r="AW230" s="694"/>
      <c r="AX230" s="694"/>
      <c r="AY230" s="694"/>
      <c r="AZ230" s="312"/>
      <c r="BA230" s="816"/>
      <c r="BB230" s="492" t="s">
        <v>93</v>
      </c>
      <c r="BC230" s="37" t="s">
        <v>35</v>
      </c>
      <c r="BD230" s="33" t="s">
        <v>35</v>
      </c>
      <c r="BE230" s="33" t="s">
        <v>35</v>
      </c>
      <c r="BF230" s="33" t="s">
        <v>35</v>
      </c>
      <c r="BG230" s="28" t="s">
        <v>35</v>
      </c>
      <c r="BH230" s="37" t="s">
        <v>35</v>
      </c>
      <c r="BI230" s="33" t="s">
        <v>35</v>
      </c>
      <c r="BJ230" s="33" t="s">
        <v>35</v>
      </c>
      <c r="BK230" s="33" t="s">
        <v>35</v>
      </c>
      <c r="BL230" s="28" t="s">
        <v>35</v>
      </c>
      <c r="BM230" s="37" t="s">
        <v>35</v>
      </c>
      <c r="BN230" s="33" t="s">
        <v>35</v>
      </c>
      <c r="BO230" s="33" t="s">
        <v>35</v>
      </c>
      <c r="BP230" s="33" t="s">
        <v>35</v>
      </c>
      <c r="BQ230" s="28" t="s">
        <v>35</v>
      </c>
      <c r="BR230" s="37" t="s">
        <v>35</v>
      </c>
      <c r="BS230" s="33" t="s">
        <v>35</v>
      </c>
      <c r="BT230" s="33" t="s">
        <v>35</v>
      </c>
      <c r="BU230" s="33" t="s">
        <v>35</v>
      </c>
      <c r="BV230" s="22" t="s">
        <v>35</v>
      </c>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405" customFormat="true" ht="15" customHeight="true" x14ac:dyDescent="0.2">
      <c r="A231" s="121"/>
      <c r="B231" s="114"/>
      <c r="C231" s="133"/>
      <c r="D231" s="132"/>
      <c r="E231" s="132"/>
      <c r="F231" s="132"/>
      <c r="G231" s="122"/>
      <c r="H231" s="125"/>
      <c r="I231" s="132"/>
      <c r="J231" s="132"/>
      <c r="K231" s="132"/>
      <c r="L231" s="128"/>
      <c r="M231" s="133"/>
      <c r="N231" s="132"/>
      <c r="O231" s="132"/>
      <c r="P231" s="132"/>
      <c r="Q231" s="122"/>
      <c r="R231" s="125"/>
      <c r="S231" s="132"/>
      <c r="T231" s="132"/>
      <c r="U231" s="132"/>
      <c r="V231" s="128"/>
      <c r="W231" s="694"/>
      <c r="X231" s="694"/>
      <c r="Y231" s="694"/>
      <c r="Z231" s="694"/>
      <c r="AA231" s="694"/>
      <c r="AB231" s="694"/>
      <c r="AC231" s="694"/>
      <c r="AD231" s="694"/>
      <c r="AE231" s="694"/>
      <c r="AF231" s="694"/>
      <c r="AG231" s="694"/>
      <c r="AH231" s="694"/>
      <c r="AI231" s="694"/>
      <c r="AJ231" s="694"/>
      <c r="AK231" s="694"/>
      <c r="AL231" s="694"/>
      <c r="AM231" s="694"/>
      <c r="AN231" s="694"/>
      <c r="AO231" s="694"/>
      <c r="AP231" s="694"/>
      <c r="AQ231" s="694"/>
      <c r="AR231" s="694"/>
      <c r="AS231" s="694"/>
      <c r="AT231" s="694"/>
      <c r="AU231" s="694"/>
      <c r="AV231" s="694"/>
      <c r="AW231" s="694"/>
      <c r="AX231" s="694"/>
      <c r="AY231" s="694"/>
      <c r="AZ231" s="312"/>
      <c r="BA231" s="816" t="s">
        <v>303</v>
      </c>
      <c r="BB231" s="492" t="s">
        <v>304</v>
      </c>
      <c r="BC231" s="381">
        <v>7336.6777810000003</v>
      </c>
      <c r="BD231" s="373">
        <v>7740.7599419999942</v>
      </c>
      <c r="BE231" s="373">
        <v>7826.2423209999924</v>
      </c>
      <c r="BF231" s="373">
        <v>7899.8954760000042</v>
      </c>
      <c r="BG231" s="385">
        <v>7834.7427759999973</v>
      </c>
      <c r="BH231" s="381">
        <v>756.37651099999948</v>
      </c>
      <c r="BI231" s="373">
        <v>800.83301600000061</v>
      </c>
      <c r="BJ231" s="373">
        <v>784.53977099999952</v>
      </c>
      <c r="BK231" s="373">
        <v>751.92235000000016</v>
      </c>
      <c r="BL231" s="385">
        <v>789.75552199999856</v>
      </c>
      <c r="BM231" s="381">
        <v>6611.8653180000047</v>
      </c>
      <c r="BN231" s="373">
        <v>6943.5519509999995</v>
      </c>
      <c r="BO231" s="373">
        <v>7049.268655999992</v>
      </c>
      <c r="BP231" s="373">
        <v>7096.0658470000035</v>
      </c>
      <c r="BQ231" s="385">
        <v>7054.1393539999954</v>
      </c>
      <c r="BR231" s="381">
        <v>2609.8301590000015</v>
      </c>
      <c r="BS231" s="373">
        <v>9733.0657999999894</v>
      </c>
      <c r="BT231" s="373">
        <v>10586.62583499999</v>
      </c>
      <c r="BU231" s="373">
        <v>8818.0358919999999</v>
      </c>
      <c r="BV231" s="374">
        <v>6890.7606100000066</v>
      </c>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405" customFormat="true" ht="15" customHeight="true" x14ac:dyDescent="0.2">
      <c r="A232" s="121"/>
      <c r="B232" s="114"/>
      <c r="C232" s="133"/>
      <c r="D232" s="132"/>
      <c r="E232" s="132"/>
      <c r="F232" s="132"/>
      <c r="G232" s="122"/>
      <c r="H232" s="125"/>
      <c r="I232" s="132"/>
      <c r="J232" s="132"/>
      <c r="K232" s="132"/>
      <c r="L232" s="128"/>
      <c r="M232" s="133"/>
      <c r="N232" s="132"/>
      <c r="O232" s="132"/>
      <c r="P232" s="132"/>
      <c r="Q232" s="122"/>
      <c r="R232" s="125"/>
      <c r="S232" s="132"/>
      <c r="T232" s="132"/>
      <c r="U232" s="132"/>
      <c r="V232" s="128"/>
      <c r="W232" s="694"/>
      <c r="X232" s="694"/>
      <c r="Y232" s="694"/>
      <c r="Z232" s="694"/>
      <c r="AA232" s="694"/>
      <c r="AB232" s="694"/>
      <c r="AC232" s="694"/>
      <c r="AD232" s="694"/>
      <c r="AE232" s="694"/>
      <c r="AF232" s="694"/>
      <c r="AG232" s="694"/>
      <c r="AH232" s="694"/>
      <c r="AI232" s="694"/>
      <c r="AJ232" s="694"/>
      <c r="AK232" s="694"/>
      <c r="AL232" s="694"/>
      <c r="AM232" s="694"/>
      <c r="AN232" s="694"/>
      <c r="AO232" s="694"/>
      <c r="AP232" s="694"/>
      <c r="AQ232" s="694"/>
      <c r="AR232" s="694"/>
      <c r="AS232" s="694"/>
      <c r="AT232" s="694"/>
      <c r="AU232" s="694"/>
      <c r="AV232" s="694"/>
      <c r="AW232" s="694"/>
      <c r="AX232" s="694"/>
      <c r="AY232" s="694"/>
      <c r="AZ232" s="312"/>
      <c r="BA232" s="816"/>
      <c r="BB232" s="492" t="s">
        <v>305</v>
      </c>
      <c r="BC232" s="381">
        <v>806.14752599999997</v>
      </c>
      <c r="BD232" s="373">
        <v>429.36742399999991</v>
      </c>
      <c r="BE232" s="373">
        <v>350.11123600000008</v>
      </c>
      <c r="BF232" s="373">
        <v>339.69069000000002</v>
      </c>
      <c r="BG232" s="385">
        <v>314.25552399999992</v>
      </c>
      <c r="BH232" s="381">
        <v>15.058922000000001</v>
      </c>
      <c r="BI232" s="373">
        <v>20.765322000000005</v>
      </c>
      <c r="BJ232" s="373">
        <v>34.222756000000004</v>
      </c>
      <c r="BK232" s="373">
        <v>44.209572000000001</v>
      </c>
      <c r="BL232" s="385">
        <v>3.4393449999999999</v>
      </c>
      <c r="BM232" s="381">
        <v>749.88789899999983</v>
      </c>
      <c r="BN232" s="373">
        <v>417.65193499999998</v>
      </c>
      <c r="BO232" s="373">
        <v>333.114665</v>
      </c>
      <c r="BP232" s="373">
        <v>314.90372500000001</v>
      </c>
      <c r="BQ232" s="385">
        <v>306.31825900000001</v>
      </c>
      <c r="BR232" s="381">
        <v>98.509730999999988</v>
      </c>
      <c r="BS232" s="373">
        <v>328.47164400000003</v>
      </c>
      <c r="BT232" s="373">
        <v>1280.7550859999988</v>
      </c>
      <c r="BU232" s="373">
        <v>329.13970199999989</v>
      </c>
      <c r="BV232" s="374">
        <v>202.69623700000005</v>
      </c>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405" customFormat="true" ht="15" customHeight="true" x14ac:dyDescent="0.2">
      <c r="A233" s="121"/>
      <c r="B233" s="114"/>
      <c r="C233" s="90"/>
      <c r="D233" s="89"/>
      <c r="E233" s="89"/>
      <c r="F233" s="89"/>
      <c r="G233" s="88"/>
      <c r="H233" s="87"/>
      <c r="I233" s="89"/>
      <c r="J233" s="89"/>
      <c r="K233" s="89"/>
      <c r="L233" s="86"/>
      <c r="M233" s="90"/>
      <c r="N233" s="89"/>
      <c r="O233" s="89"/>
      <c r="P233" s="89"/>
      <c r="Q233" s="88"/>
      <c r="R233" s="87"/>
      <c r="S233" s="89"/>
      <c r="T233" s="89"/>
      <c r="U233" s="89"/>
      <c r="V233" s="86"/>
      <c r="W233" s="694"/>
      <c r="X233" s="694"/>
      <c r="Y233" s="694"/>
      <c r="Z233" s="694"/>
      <c r="AA233" s="694"/>
      <c r="AB233" s="694"/>
      <c r="AC233" s="694"/>
      <c r="AD233" s="694"/>
      <c r="AE233" s="694"/>
      <c r="AF233" s="694"/>
      <c r="AG233" s="694"/>
      <c r="AH233" s="694"/>
      <c r="AI233" s="694"/>
      <c r="AJ233" s="694"/>
      <c r="AK233" s="694"/>
      <c r="AL233" s="694"/>
      <c r="AM233" s="694"/>
      <c r="AN233" s="694"/>
      <c r="AO233" s="694"/>
      <c r="AP233" s="694"/>
      <c r="AQ233" s="694"/>
      <c r="AR233" s="694"/>
      <c r="AS233" s="694"/>
      <c r="AT233" s="694"/>
      <c r="AU233" s="694"/>
      <c r="AV233" s="694"/>
      <c r="AW233" s="694"/>
      <c r="AX233" s="694"/>
      <c r="AY233" s="694"/>
      <c r="AZ233" s="312"/>
      <c r="BA233" s="816"/>
      <c r="BB233" s="492" t="s">
        <v>306</v>
      </c>
      <c r="BC233" s="381">
        <v>19.118389000000001</v>
      </c>
      <c r="BD233" s="373">
        <v>18.294464000000001</v>
      </c>
      <c r="BE233" s="373">
        <v>29.308980999999999</v>
      </c>
      <c r="BF233" s="373">
        <v>28.156244999999998</v>
      </c>
      <c r="BG233" s="385">
        <v>51.924747999999994</v>
      </c>
      <c r="BH233" s="381">
        <v>0</v>
      </c>
      <c r="BI233" s="373">
        <v>0</v>
      </c>
      <c r="BJ233" s="373">
        <v>0</v>
      </c>
      <c r="BK233" s="373">
        <v>5.0885999999999996</v>
      </c>
      <c r="BL233" s="385">
        <v>15.154962000000001</v>
      </c>
      <c r="BM233" s="381">
        <v>19.118389000000001</v>
      </c>
      <c r="BN233" s="373">
        <v>18.294464000000001</v>
      </c>
      <c r="BO233" s="373">
        <v>14.899843000000001</v>
      </c>
      <c r="BP233" s="373">
        <v>16.162739999999999</v>
      </c>
      <c r="BQ233" s="385">
        <v>58.083828999999994</v>
      </c>
      <c r="BR233" s="381">
        <v>10.991562</v>
      </c>
      <c r="BS233" s="373">
        <v>49.696871000000002</v>
      </c>
      <c r="BT233" s="373">
        <v>61.410630999999995</v>
      </c>
      <c r="BU233" s="373">
        <v>24.703763000000002</v>
      </c>
      <c r="BV233" s="374">
        <v>0</v>
      </c>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405" customFormat="true" ht="15" customHeight="true" x14ac:dyDescent="0.2">
      <c r="A234" s="121"/>
      <c r="B234" s="114"/>
      <c r="C234" s="90"/>
      <c r="D234" s="89"/>
      <c r="E234" s="89"/>
      <c r="F234" s="89"/>
      <c r="G234" s="88"/>
      <c r="H234" s="87"/>
      <c r="I234" s="89"/>
      <c r="J234" s="89"/>
      <c r="K234" s="89"/>
      <c r="L234" s="86"/>
      <c r="M234" s="90"/>
      <c r="N234" s="89"/>
      <c r="O234" s="89"/>
      <c r="P234" s="89"/>
      <c r="Q234" s="88"/>
      <c r="R234" s="87"/>
      <c r="S234" s="89"/>
      <c r="T234" s="89"/>
      <c r="U234" s="89"/>
      <c r="V234" s="86"/>
      <c r="W234" s="694"/>
      <c r="X234" s="694"/>
      <c r="Y234" s="694"/>
      <c r="Z234" s="694"/>
      <c r="AA234" s="694"/>
      <c r="AB234" s="694"/>
      <c r="AC234" s="694"/>
      <c r="AD234" s="694"/>
      <c r="AE234" s="694"/>
      <c r="AF234" s="694"/>
      <c r="AG234" s="694"/>
      <c r="AH234" s="694"/>
      <c r="AI234" s="694"/>
      <c r="AJ234" s="694"/>
      <c r="AK234" s="694"/>
      <c r="AL234" s="694"/>
      <c r="AM234" s="694"/>
      <c r="AN234" s="694"/>
      <c r="AO234" s="694"/>
      <c r="AP234" s="694"/>
      <c r="AQ234" s="694"/>
      <c r="AR234" s="694"/>
      <c r="AS234" s="694"/>
      <c r="AT234" s="694"/>
      <c r="AU234" s="694"/>
      <c r="AV234" s="694"/>
      <c r="AW234" s="694"/>
      <c r="AX234" s="694"/>
      <c r="AY234" s="694"/>
      <c r="AZ234" s="312"/>
      <c r="BA234" s="816"/>
      <c r="BB234" s="492" t="s">
        <v>307</v>
      </c>
      <c r="BC234" s="381">
        <v>144.94690499999996</v>
      </c>
      <c r="BD234" s="373">
        <v>115.37931599999996</v>
      </c>
      <c r="BE234" s="373">
        <v>93.859709000000009</v>
      </c>
      <c r="BF234" s="373">
        <v>37.551226999999997</v>
      </c>
      <c r="BG234" s="385">
        <v>74.581160000000025</v>
      </c>
      <c r="BH234" s="381">
        <v>55.016538000000004</v>
      </c>
      <c r="BI234" s="373">
        <v>3.2352479999999999</v>
      </c>
      <c r="BJ234" s="373">
        <v>9.609100999999999</v>
      </c>
      <c r="BK234" s="373">
        <v>19.988371000000001</v>
      </c>
      <c r="BL234" s="385">
        <v>17.135033</v>
      </c>
      <c r="BM234" s="381">
        <v>100.90804899999999</v>
      </c>
      <c r="BN234" s="373">
        <v>91.169761999999992</v>
      </c>
      <c r="BO234" s="373">
        <v>85.976745000000022</v>
      </c>
      <c r="BP234" s="373">
        <v>47.475049999999996</v>
      </c>
      <c r="BQ234" s="385">
        <v>35.80442</v>
      </c>
      <c r="BR234" s="381">
        <v>11.839112</v>
      </c>
      <c r="BS234" s="373">
        <v>1.87371</v>
      </c>
      <c r="BT234" s="373">
        <v>11.868264</v>
      </c>
      <c r="BU234" s="373">
        <v>73.234173999999996</v>
      </c>
      <c r="BV234" s="374">
        <v>367.50305699999984</v>
      </c>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405" customFormat="true" ht="15" customHeight="true" x14ac:dyDescent="0.2">
      <c r="A235" s="121"/>
      <c r="B235" s="114"/>
      <c r="C235" s="90"/>
      <c r="D235" s="89"/>
      <c r="E235" s="89"/>
      <c r="F235" s="89"/>
      <c r="G235" s="88"/>
      <c r="H235" s="87"/>
      <c r="I235" s="89"/>
      <c r="J235" s="89"/>
      <c r="K235" s="89"/>
      <c r="L235" s="86"/>
      <c r="M235" s="90"/>
      <c r="N235" s="89"/>
      <c r="O235" s="89"/>
      <c r="P235" s="89"/>
      <c r="Q235" s="88"/>
      <c r="R235" s="87"/>
      <c r="S235" s="89"/>
      <c r="T235" s="89"/>
      <c r="U235" s="89"/>
      <c r="V235" s="86"/>
      <c r="W235" s="694"/>
      <c r="X235" s="694"/>
      <c r="Y235" s="694"/>
      <c r="Z235" s="694"/>
      <c r="AA235" s="694"/>
      <c r="AB235" s="694"/>
      <c r="AC235" s="694"/>
      <c r="AD235" s="694"/>
      <c r="AE235" s="694"/>
      <c r="AF235" s="694"/>
      <c r="AG235" s="694"/>
      <c r="AH235" s="694"/>
      <c r="AI235" s="694"/>
      <c r="AJ235" s="694"/>
      <c r="AK235" s="694"/>
      <c r="AL235" s="694"/>
      <c r="AM235" s="694"/>
      <c r="AN235" s="694"/>
      <c r="AO235" s="694"/>
      <c r="AP235" s="694"/>
      <c r="AQ235" s="694"/>
      <c r="AR235" s="694"/>
      <c r="AS235" s="694"/>
      <c r="AT235" s="694"/>
      <c r="AU235" s="694"/>
      <c r="AV235" s="694"/>
      <c r="AW235" s="694"/>
      <c r="AX235" s="694"/>
      <c r="AY235" s="694"/>
      <c r="AZ235" s="312"/>
      <c r="BA235" s="816"/>
      <c r="BB235" s="492" t="s">
        <v>525</v>
      </c>
      <c r="BC235" s="381">
        <v>0</v>
      </c>
      <c r="BD235" s="373">
        <v>7.7760119999999997</v>
      </c>
      <c r="BE235" s="373">
        <v>0</v>
      </c>
      <c r="BF235" s="373">
        <v>7.249689</v>
      </c>
      <c r="BG235" s="385">
        <v>30.485378000000001</v>
      </c>
      <c r="BH235" s="381">
        <v>0</v>
      </c>
      <c r="BI235" s="373">
        <v>0</v>
      </c>
      <c r="BJ235" s="373">
        <v>0</v>
      </c>
      <c r="BK235" s="373">
        <v>3.16615</v>
      </c>
      <c r="BL235" s="385">
        <v>0</v>
      </c>
      <c r="BM235" s="381">
        <v>0</v>
      </c>
      <c r="BN235" s="373">
        <v>7.7760119999999997</v>
      </c>
      <c r="BO235" s="373">
        <v>0</v>
      </c>
      <c r="BP235" s="373">
        <v>7.249689</v>
      </c>
      <c r="BQ235" s="385">
        <v>27.319228000000003</v>
      </c>
      <c r="BR235" s="381">
        <v>3.16615</v>
      </c>
      <c r="BS235" s="373">
        <v>4.7827570000000001</v>
      </c>
      <c r="BT235" s="373">
        <v>7.7760119999999997</v>
      </c>
      <c r="BU235" s="373">
        <v>21.075451000000001</v>
      </c>
      <c r="BV235" s="374">
        <v>8.7107089999999996</v>
      </c>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405" customFormat="true" ht="15" customHeight="true" x14ac:dyDescent="0.2">
      <c r="A236" s="121"/>
      <c r="B236" s="114"/>
      <c r="C236" s="90"/>
      <c r="D236" s="89"/>
      <c r="E236" s="89"/>
      <c r="F236" s="89"/>
      <c r="G236" s="88"/>
      <c r="H236" s="87"/>
      <c r="I236" s="89"/>
      <c r="J236" s="89"/>
      <c r="K236" s="89"/>
      <c r="L236" s="86"/>
      <c r="M236" s="90"/>
      <c r="N236" s="89"/>
      <c r="O236" s="89"/>
      <c r="P236" s="89"/>
      <c r="Q236" s="88"/>
      <c r="R236" s="87"/>
      <c r="S236" s="89"/>
      <c r="T236" s="89"/>
      <c r="U236" s="89"/>
      <c r="V236" s="86"/>
      <c r="W236" s="694"/>
      <c r="X236" s="694"/>
      <c r="Y236" s="694"/>
      <c r="Z236" s="694"/>
      <c r="AA236" s="694"/>
      <c r="AB236" s="694"/>
      <c r="AC236" s="694"/>
      <c r="AD236" s="694"/>
      <c r="AE236" s="694"/>
      <c r="AF236" s="694"/>
      <c r="AG236" s="694"/>
      <c r="AH236" s="694"/>
      <c r="AI236" s="694"/>
      <c r="AJ236" s="694"/>
      <c r="AK236" s="694"/>
      <c r="AL236" s="694"/>
      <c r="AM236" s="694"/>
      <c r="AN236" s="694"/>
      <c r="AO236" s="694"/>
      <c r="AP236" s="694"/>
      <c r="AQ236" s="694"/>
      <c r="AR236" s="694"/>
      <c r="AS236" s="694"/>
      <c r="AT236" s="694"/>
      <c r="AU236" s="694"/>
      <c r="AV236" s="694"/>
      <c r="AW236" s="694"/>
      <c r="AX236" s="694"/>
      <c r="AY236" s="694"/>
      <c r="AZ236" s="312"/>
      <c r="BA236" s="820"/>
      <c r="BB236" s="492" t="s">
        <v>179</v>
      </c>
      <c r="BC236" s="381">
        <v>8306.890601000001</v>
      </c>
      <c r="BD236" s="373">
        <v>8311.5771579999964</v>
      </c>
      <c r="BE236" s="373">
        <v>8299.5222469999826</v>
      </c>
      <c r="BF236" s="373">
        <v>8312.5433270000049</v>
      </c>
      <c r="BG236" s="385">
        <v>8305.9895859999961</v>
      </c>
      <c r="BH236" s="381">
        <v>826.45197099999973</v>
      </c>
      <c r="BI236" s="373">
        <v>824.83358600000088</v>
      </c>
      <c r="BJ236" s="373">
        <v>828.3716279999993</v>
      </c>
      <c r="BK236" s="373">
        <v>824.37504299999966</v>
      </c>
      <c r="BL236" s="385">
        <v>825.48486199999866</v>
      </c>
      <c r="BM236" s="381">
        <v>7481.779655000003</v>
      </c>
      <c r="BN236" s="373">
        <v>7478.4441239999987</v>
      </c>
      <c r="BO236" s="373">
        <v>7483.2599089999931</v>
      </c>
      <c r="BP236" s="373">
        <v>7481.8570510000018</v>
      </c>
      <c r="BQ236" s="385">
        <v>7481.6650899999968</v>
      </c>
      <c r="BR236" s="381">
        <v>2734.3367139999982</v>
      </c>
      <c r="BS236" s="373">
        <v>10117.89078199998</v>
      </c>
      <c r="BT236" s="373">
        <v>11948.435828000005</v>
      </c>
      <c r="BU236" s="373">
        <v>9266.1889820000051</v>
      </c>
      <c r="BV236" s="374">
        <v>7469.670612999992</v>
      </c>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405" customFormat="true" ht="15" customHeight="true" x14ac:dyDescent="0.2">
      <c r="A237" s="121"/>
      <c r="B237" s="114"/>
      <c r="C237" s="90"/>
      <c r="D237" s="89"/>
      <c r="E237" s="89"/>
      <c r="F237" s="89"/>
      <c r="G237" s="88"/>
      <c r="H237" s="87"/>
      <c r="I237" s="89"/>
      <c r="J237" s="89"/>
      <c r="K237" s="89"/>
      <c r="L237" s="86"/>
      <c r="M237" s="90"/>
      <c r="N237" s="89"/>
      <c r="O237" s="89"/>
      <c r="P237" s="89"/>
      <c r="Q237" s="88"/>
      <c r="R237" s="87"/>
      <c r="S237" s="89"/>
      <c r="T237" s="89"/>
      <c r="U237" s="89"/>
      <c r="V237" s="86"/>
      <c r="W237" s="694"/>
      <c r="X237" s="694"/>
      <c r="Y237" s="694"/>
      <c r="Z237" s="694"/>
      <c r="AA237" s="694"/>
      <c r="AB237" s="694"/>
      <c r="AC237" s="694"/>
      <c r="AD237" s="694"/>
      <c r="AE237" s="694"/>
      <c r="AF237" s="694"/>
      <c r="AG237" s="694"/>
      <c r="AH237" s="694"/>
      <c r="AI237" s="694"/>
      <c r="AJ237" s="694"/>
      <c r="AK237" s="694"/>
      <c r="AL237" s="694"/>
      <c r="AM237" s="694"/>
      <c r="AN237" s="694"/>
      <c r="AO237" s="694"/>
      <c r="AP237" s="694"/>
      <c r="AQ237" s="694"/>
      <c r="AR237" s="694"/>
      <c r="AS237" s="694"/>
      <c r="AT237" s="694"/>
      <c r="AU237" s="694"/>
      <c r="AV237" s="694"/>
      <c r="AW237" s="694"/>
      <c r="AX237" s="694"/>
      <c r="AY237" s="694"/>
      <c r="AZ237" s="312"/>
      <c r="BA237" s="493"/>
      <c r="BB237" s="492"/>
      <c r="BC237" s="381"/>
      <c r="BD237" s="373"/>
      <c r="BE237" s="373"/>
      <c r="BF237" s="373"/>
      <c r="BG237" s="385"/>
      <c r="BH237" s="381"/>
      <c r="BI237" s="373"/>
      <c r="BJ237" s="373"/>
      <c r="BK237" s="373"/>
      <c r="BL237" s="385"/>
      <c r="BM237" s="381"/>
      <c r="BN237" s="373"/>
      <c r="BO237" s="373"/>
      <c r="BP237" s="373"/>
      <c r="BQ237" s="385"/>
      <c r="BR237" s="381"/>
      <c r="BS237" s="373"/>
      <c r="BT237" s="373"/>
      <c r="BU237" s="373"/>
      <c r="BV237" s="374"/>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405" customFormat="true" ht="15" customHeight="true" x14ac:dyDescent="0.2">
      <c r="A238" s="121"/>
      <c r="B238" s="114"/>
      <c r="C238" s="90"/>
      <c r="D238" s="89"/>
      <c r="E238" s="89"/>
      <c r="F238" s="89"/>
      <c r="G238" s="88"/>
      <c r="H238" s="87"/>
      <c r="I238" s="89"/>
      <c r="J238" s="89"/>
      <c r="K238" s="89"/>
      <c r="L238" s="86"/>
      <c r="M238" s="90"/>
      <c r="N238" s="89"/>
      <c r="O238" s="89"/>
      <c r="P238" s="89"/>
      <c r="Q238" s="88"/>
      <c r="R238" s="87"/>
      <c r="S238" s="89"/>
      <c r="T238" s="89"/>
      <c r="U238" s="89"/>
      <c r="V238" s="86"/>
      <c r="W238" s="694"/>
      <c r="X238" s="694"/>
      <c r="Y238" s="694"/>
      <c r="Z238" s="694"/>
      <c r="AA238" s="694"/>
      <c r="AB238" s="694"/>
      <c r="AC238" s="694"/>
      <c r="AD238" s="694"/>
      <c r="AE238" s="694"/>
      <c r="AF238" s="694"/>
      <c r="AG238" s="694"/>
      <c r="AH238" s="694"/>
      <c r="AI238" s="694"/>
      <c r="AJ238" s="694"/>
      <c r="AK238" s="694"/>
      <c r="AL238" s="694"/>
      <c r="AM238" s="694"/>
      <c r="AN238" s="694"/>
      <c r="AO238" s="694"/>
      <c r="AP238" s="694"/>
      <c r="AQ238" s="694"/>
      <c r="AR238" s="694"/>
      <c r="AS238" s="694"/>
      <c r="AT238" s="694"/>
      <c r="AU238" s="694"/>
      <c r="AV238" s="694"/>
      <c r="AW238" s="694"/>
      <c r="AX238" s="694"/>
      <c r="AY238" s="694"/>
      <c r="AZ238" s="312"/>
      <c r="BA238" s="493"/>
      <c r="BB238" s="492"/>
      <c r="BC238" s="381"/>
      <c r="BD238" s="373"/>
      <c r="BE238" s="373"/>
      <c r="BF238" s="373"/>
      <c r="BG238" s="385"/>
      <c r="BH238" s="381"/>
      <c r="BI238" s="373"/>
      <c r="BJ238" s="373"/>
      <c r="BK238" s="373"/>
      <c r="BL238" s="385"/>
      <c r="BM238" s="381"/>
      <c r="BN238" s="373"/>
      <c r="BO238" s="373"/>
      <c r="BP238" s="373"/>
      <c r="BQ238" s="385"/>
      <c r="BR238" s="381"/>
      <c r="BS238" s="373"/>
      <c r="BT238" s="373"/>
      <c r="BU238" s="373"/>
      <c r="BV238" s="374"/>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405" customFormat="true" ht="15" customHeight="true" x14ac:dyDescent="0.2">
      <c r="A239" s="121"/>
      <c r="B239" s="114"/>
      <c r="C239" s="90"/>
      <c r="D239" s="89"/>
      <c r="E239" s="89"/>
      <c r="F239" s="89"/>
      <c r="G239" s="88"/>
      <c r="H239" s="87"/>
      <c r="I239" s="89"/>
      <c r="J239" s="89"/>
      <c r="K239" s="89"/>
      <c r="L239" s="86"/>
      <c r="M239" s="90"/>
      <c r="N239" s="89"/>
      <c r="O239" s="89"/>
      <c r="P239" s="89"/>
      <c r="Q239" s="88"/>
      <c r="R239" s="87"/>
      <c r="S239" s="89"/>
      <c r="T239" s="89"/>
      <c r="U239" s="89"/>
      <c r="V239" s="86"/>
      <c r="W239" s="694"/>
      <c r="X239" s="694"/>
      <c r="Y239" s="694"/>
      <c r="Z239" s="694"/>
      <c r="AA239" s="694"/>
      <c r="AB239" s="694"/>
      <c r="AC239" s="694"/>
      <c r="AD239" s="694"/>
      <c r="AE239" s="694"/>
      <c r="AF239" s="694"/>
      <c r="AG239" s="694"/>
      <c r="AH239" s="694"/>
      <c r="AI239" s="694"/>
      <c r="AJ239" s="694"/>
      <c r="AK239" s="694"/>
      <c r="AL239" s="694"/>
      <c r="AM239" s="694"/>
      <c r="AN239" s="694"/>
      <c r="AO239" s="694"/>
      <c r="AP239" s="694"/>
      <c r="AQ239" s="694"/>
      <c r="AR239" s="694"/>
      <c r="AS239" s="694"/>
      <c r="AT239" s="694"/>
      <c r="AU239" s="694"/>
      <c r="AV239" s="694"/>
      <c r="AW239" s="694"/>
      <c r="AX239" s="694"/>
      <c r="AY239" s="694"/>
      <c r="AZ239" s="312"/>
      <c r="BA239" s="493"/>
      <c r="BB239" s="492"/>
      <c r="BC239" s="381"/>
      <c r="BD239" s="373"/>
      <c r="BE239" s="373"/>
      <c r="BF239" s="373"/>
      <c r="BG239" s="385"/>
      <c r="BH239" s="381"/>
      <c r="BI239" s="373"/>
      <c r="BJ239" s="373"/>
      <c r="BK239" s="373"/>
      <c r="BL239" s="385"/>
      <c r="BM239" s="381"/>
      <c r="BN239" s="373"/>
      <c r="BO239" s="373"/>
      <c r="BP239" s="373"/>
      <c r="BQ239" s="385"/>
      <c r="BR239" s="381"/>
      <c r="BS239" s="373"/>
      <c r="BT239" s="373"/>
      <c r="BU239" s="373"/>
      <c r="BV239" s="374"/>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405" customFormat="true" ht="15" customHeight="true" x14ac:dyDescent="0.2">
      <c r="A240" s="121"/>
      <c r="B240" s="114"/>
      <c r="C240" s="90"/>
      <c r="D240" s="89"/>
      <c r="E240" s="89"/>
      <c r="F240" s="89"/>
      <c r="G240" s="88"/>
      <c r="H240" s="87"/>
      <c r="I240" s="89"/>
      <c r="J240" s="89"/>
      <c r="K240" s="89"/>
      <c r="L240" s="86"/>
      <c r="M240" s="90"/>
      <c r="N240" s="89"/>
      <c r="O240" s="89"/>
      <c r="P240" s="89"/>
      <c r="Q240" s="88"/>
      <c r="R240" s="87"/>
      <c r="S240" s="89"/>
      <c r="T240" s="89"/>
      <c r="U240" s="89"/>
      <c r="V240" s="86"/>
      <c r="W240" s="694"/>
      <c r="X240" s="694"/>
      <c r="Y240" s="694"/>
      <c r="Z240" s="694"/>
      <c r="AA240" s="694"/>
      <c r="AB240" s="694"/>
      <c r="AC240" s="694"/>
      <c r="AD240" s="694"/>
      <c r="AE240" s="694"/>
      <c r="AF240" s="694"/>
      <c r="AG240" s="694"/>
      <c r="AH240" s="694"/>
      <c r="AI240" s="694"/>
      <c r="AJ240" s="694"/>
      <c r="AK240" s="694"/>
      <c r="AL240" s="694"/>
      <c r="AM240" s="694"/>
      <c r="AN240" s="694"/>
      <c r="AO240" s="694"/>
      <c r="AP240" s="694"/>
      <c r="AQ240" s="694"/>
      <c r="AR240" s="694"/>
      <c r="AS240" s="694"/>
      <c r="AT240" s="694"/>
      <c r="AU240" s="694"/>
      <c r="AV240" s="694"/>
      <c r="AW240" s="694"/>
      <c r="AX240" s="694"/>
      <c r="AY240" s="694"/>
      <c r="AZ240" s="312"/>
      <c r="BA240" s="493"/>
      <c r="BB240" s="492"/>
      <c r="BC240" s="381"/>
      <c r="BD240" s="373"/>
      <c r="BE240" s="373"/>
      <c r="BF240" s="373"/>
      <c r="BG240" s="385"/>
      <c r="BH240" s="381"/>
      <c r="BI240" s="373"/>
      <c r="BJ240" s="373"/>
      <c r="BK240" s="373"/>
      <c r="BL240" s="385"/>
      <c r="BM240" s="381"/>
      <c r="BN240" s="373"/>
      <c r="BO240" s="373"/>
      <c r="BP240" s="373"/>
      <c r="BQ240" s="385"/>
      <c r="BR240" s="381"/>
      <c r="BS240" s="373"/>
      <c r="BT240" s="373"/>
      <c r="BU240" s="373"/>
      <c r="BV240" s="374"/>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405" customFormat="true" ht="15" customHeight="true" x14ac:dyDescent="0.2">
      <c r="A241" s="121"/>
      <c r="B241" s="114"/>
      <c r="C241" s="90"/>
      <c r="D241" s="89"/>
      <c r="E241" s="89"/>
      <c r="F241" s="89"/>
      <c r="G241" s="88"/>
      <c r="H241" s="87"/>
      <c r="I241" s="89"/>
      <c r="J241" s="89"/>
      <c r="K241" s="89"/>
      <c r="L241" s="86"/>
      <c r="M241" s="90"/>
      <c r="N241" s="89"/>
      <c r="O241" s="89"/>
      <c r="P241" s="89"/>
      <c r="Q241" s="88"/>
      <c r="R241" s="87"/>
      <c r="S241" s="89"/>
      <c r="T241" s="89"/>
      <c r="U241" s="89"/>
      <c r="V241" s="86"/>
      <c r="W241" s="694"/>
      <c r="X241" s="694"/>
      <c r="Y241" s="694"/>
      <c r="Z241" s="694"/>
      <c r="AA241" s="694"/>
      <c r="AB241" s="694"/>
      <c r="AC241" s="694"/>
      <c r="AD241" s="694"/>
      <c r="AE241" s="694"/>
      <c r="AF241" s="694"/>
      <c r="AG241" s="694"/>
      <c r="AH241" s="694"/>
      <c r="AI241" s="694"/>
      <c r="AJ241" s="694"/>
      <c r="AK241" s="694"/>
      <c r="AL241" s="694"/>
      <c r="AM241" s="694"/>
      <c r="AN241" s="694"/>
      <c r="AO241" s="694"/>
      <c r="AP241" s="694"/>
      <c r="AQ241" s="694"/>
      <c r="AR241" s="694"/>
      <c r="AS241" s="694"/>
      <c r="AT241" s="694"/>
      <c r="AU241" s="694"/>
      <c r="AV241" s="694"/>
      <c r="AW241" s="694"/>
      <c r="AX241" s="694"/>
      <c r="AY241" s="694"/>
      <c r="AZ241" s="312"/>
      <c r="BA241" s="493"/>
      <c r="BB241" s="492"/>
      <c r="BC241" s="381"/>
      <c r="BD241" s="373"/>
      <c r="BE241" s="373"/>
      <c r="BF241" s="373"/>
      <c r="BG241" s="385"/>
      <c r="BH241" s="381"/>
      <c r="BI241" s="373"/>
      <c r="BJ241" s="373"/>
      <c r="BK241" s="373"/>
      <c r="BL241" s="385"/>
      <c r="BM241" s="381"/>
      <c r="BN241" s="373"/>
      <c r="BO241" s="373"/>
      <c r="BP241" s="373"/>
      <c r="BQ241" s="385"/>
      <c r="BR241" s="381"/>
      <c r="BS241" s="373"/>
      <c r="BT241" s="373"/>
      <c r="BU241" s="373"/>
      <c r="BV241" s="374"/>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405" customFormat="true" ht="15" customHeight="true" x14ac:dyDescent="0.2">
      <c r="A242" s="142"/>
      <c r="B242" s="113"/>
      <c r="C242" s="85"/>
      <c r="D242" s="92"/>
      <c r="E242" s="92"/>
      <c r="F242" s="92"/>
      <c r="G242" s="91"/>
      <c r="H242" s="84"/>
      <c r="I242" s="92"/>
      <c r="J242" s="92"/>
      <c r="K242" s="92"/>
      <c r="L242" s="83"/>
      <c r="M242" s="85"/>
      <c r="N242" s="92"/>
      <c r="O242" s="92"/>
      <c r="P242" s="92"/>
      <c r="Q242" s="91"/>
      <c r="R242" s="84"/>
      <c r="S242" s="92"/>
      <c r="T242" s="92"/>
      <c r="U242" s="92"/>
      <c r="V242" s="83"/>
      <c r="W242" s="694"/>
      <c r="X242" s="694"/>
      <c r="Y242" s="694"/>
      <c r="Z242" s="694"/>
      <c r="AA242" s="694"/>
      <c r="AB242" s="694"/>
      <c r="AC242" s="694"/>
      <c r="AD242" s="694"/>
      <c r="AE242" s="694"/>
      <c r="AF242" s="694"/>
      <c r="AG242" s="694"/>
      <c r="AH242" s="694"/>
      <c r="AI242" s="694"/>
      <c r="AJ242" s="694"/>
      <c r="AK242" s="694"/>
      <c r="AL242" s="694"/>
      <c r="AM242" s="694"/>
      <c r="AN242" s="694"/>
      <c r="AO242" s="694"/>
      <c r="AP242" s="694"/>
      <c r="AQ242" s="694"/>
      <c r="AR242" s="694"/>
      <c r="AS242" s="694"/>
      <c r="AT242" s="694"/>
      <c r="AU242" s="694"/>
      <c r="AV242" s="694"/>
      <c r="AW242" s="694"/>
      <c r="AX242" s="694"/>
      <c r="AY242" s="694"/>
      <c r="AZ242" s="312"/>
      <c r="BA242" s="493"/>
      <c r="BB242" s="492"/>
      <c r="BC242" s="381"/>
      <c r="BD242" s="373"/>
      <c r="BE242" s="373"/>
      <c r="BF242" s="373"/>
      <c r="BG242" s="385"/>
      <c r="BH242" s="381"/>
      <c r="BI242" s="373"/>
      <c r="BJ242" s="373"/>
      <c r="BK242" s="373"/>
      <c r="BL242" s="385"/>
      <c r="BM242" s="381"/>
      <c r="BN242" s="373"/>
      <c r="BO242" s="373"/>
      <c r="BP242" s="373"/>
      <c r="BQ242" s="385"/>
      <c r="BR242" s="381"/>
      <c r="BS242" s="373"/>
      <c r="BT242" s="373"/>
      <c r="BU242" s="373"/>
      <c r="BV242" s="374"/>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405" customFormat="true" ht="15" customHeight="true" x14ac:dyDescent="0.2">
      <c r="A243" s="142"/>
      <c r="B243" s="113"/>
      <c r="C243" s="85"/>
      <c r="D243" s="92"/>
      <c r="E243" s="92"/>
      <c r="F243" s="92"/>
      <c r="G243" s="91"/>
      <c r="H243" s="84"/>
      <c r="I243" s="92"/>
      <c r="J243" s="92"/>
      <c r="K243" s="92"/>
      <c r="L243" s="83"/>
      <c r="M243" s="85"/>
      <c r="N243" s="92"/>
      <c r="O243" s="92"/>
      <c r="P243" s="92"/>
      <c r="Q243" s="91"/>
      <c r="R243" s="84"/>
      <c r="S243" s="92"/>
      <c r="T243" s="92"/>
      <c r="U243" s="92"/>
      <c r="V243" s="83"/>
      <c r="W243" s="694"/>
      <c r="X243" s="694"/>
      <c r="Y243" s="694"/>
      <c r="Z243" s="694"/>
      <c r="AA243" s="694"/>
      <c r="AB243" s="694"/>
      <c r="AC243" s="694"/>
      <c r="AD243" s="694"/>
      <c r="AE243" s="694"/>
      <c r="AF243" s="694"/>
      <c r="AG243" s="694"/>
      <c r="AH243" s="694"/>
      <c r="AI243" s="694"/>
      <c r="AJ243" s="694"/>
      <c r="AK243" s="694"/>
      <c r="AL243" s="694"/>
      <c r="AM243" s="694"/>
      <c r="AN243" s="694"/>
      <c r="AO243" s="694"/>
      <c r="AP243" s="694"/>
      <c r="AQ243" s="694"/>
      <c r="AR243" s="694"/>
      <c r="AS243" s="694"/>
      <c r="AT243" s="694"/>
      <c r="AU243" s="694"/>
      <c r="AV243" s="694"/>
      <c r="AW243" s="694"/>
      <c r="AX243" s="694"/>
      <c r="AY243" s="694"/>
      <c r="AZ243" s="312"/>
      <c r="BA243" s="493"/>
      <c r="BB243" s="492"/>
      <c r="BC243" s="381"/>
      <c r="BD243" s="373"/>
      <c r="BE243" s="373"/>
      <c r="BF243" s="373"/>
      <c r="BG243" s="385"/>
      <c r="BH243" s="381"/>
      <c r="BI243" s="373"/>
      <c r="BJ243" s="373"/>
      <c r="BK243" s="373"/>
      <c r="BL243" s="385"/>
      <c r="BM243" s="381"/>
      <c r="BN243" s="373"/>
      <c r="BO243" s="373"/>
      <c r="BP243" s="373"/>
      <c r="BQ243" s="385"/>
      <c r="BR243" s="381"/>
      <c r="BS243" s="373"/>
      <c r="BT243" s="373"/>
      <c r="BU243" s="373"/>
      <c r="BV243" s="374"/>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405" customFormat="true" ht="15" customHeight="true" x14ac:dyDescent="0.2">
      <c r="A244" s="142"/>
      <c r="B244" s="113"/>
      <c r="C244" s="85"/>
      <c r="D244" s="92"/>
      <c r="E244" s="92"/>
      <c r="F244" s="92"/>
      <c r="G244" s="91"/>
      <c r="H244" s="84"/>
      <c r="I244" s="92"/>
      <c r="J244" s="92"/>
      <c r="K244" s="92"/>
      <c r="L244" s="83"/>
      <c r="M244" s="85"/>
      <c r="N244" s="92"/>
      <c r="O244" s="92"/>
      <c r="P244" s="92"/>
      <c r="Q244" s="91"/>
      <c r="R244" s="84"/>
      <c r="S244" s="92"/>
      <c r="T244" s="92"/>
      <c r="U244" s="92"/>
      <c r="V244" s="83"/>
      <c r="W244" s="694"/>
      <c r="X244" s="694"/>
      <c r="Y244" s="694"/>
      <c r="Z244" s="694"/>
      <c r="AA244" s="694"/>
      <c r="AB244" s="694"/>
      <c r="AC244" s="694"/>
      <c r="AD244" s="694"/>
      <c r="AE244" s="694"/>
      <c r="AF244" s="694"/>
      <c r="AG244" s="694"/>
      <c r="AH244" s="694"/>
      <c r="AI244" s="694"/>
      <c r="AJ244" s="694"/>
      <c r="AK244" s="694"/>
      <c r="AL244" s="694"/>
      <c r="AM244" s="694"/>
      <c r="AN244" s="694"/>
      <c r="AO244" s="694"/>
      <c r="AP244" s="694"/>
      <c r="AQ244" s="694"/>
      <c r="AR244" s="694"/>
      <c r="AS244" s="694"/>
      <c r="AT244" s="694"/>
      <c r="AU244" s="694"/>
      <c r="AV244" s="694"/>
      <c r="AW244" s="694"/>
      <c r="AX244" s="694"/>
      <c r="AY244" s="694"/>
      <c r="AZ244" s="312"/>
      <c r="BA244" s="493"/>
      <c r="BB244" s="492"/>
      <c r="BC244" s="381"/>
      <c r="BD244" s="373"/>
      <c r="BE244" s="373"/>
      <c r="BF244" s="373"/>
      <c r="BG244" s="385"/>
      <c r="BH244" s="381"/>
      <c r="BI244" s="373"/>
      <c r="BJ244" s="373"/>
      <c r="BK244" s="373"/>
      <c r="BL244" s="385"/>
      <c r="BM244" s="381"/>
      <c r="BN244" s="373"/>
      <c r="BO244" s="373"/>
      <c r="BP244" s="373"/>
      <c r="BQ244" s="385"/>
      <c r="BR244" s="381"/>
      <c r="BS244" s="373"/>
      <c r="BT244" s="373"/>
      <c r="BU244" s="373"/>
      <c r="BV244" s="374"/>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405" customFormat="true" ht="15" customHeight="true" x14ac:dyDescent="0.2">
      <c r="A245" s="142"/>
      <c r="B245" s="113"/>
      <c r="C245" s="85"/>
      <c r="D245" s="92"/>
      <c r="E245" s="92"/>
      <c r="F245" s="92"/>
      <c r="G245" s="91"/>
      <c r="H245" s="84"/>
      <c r="I245" s="92"/>
      <c r="J245" s="92"/>
      <c r="K245" s="92"/>
      <c r="L245" s="83"/>
      <c r="M245" s="85"/>
      <c r="N245" s="92"/>
      <c r="O245" s="92"/>
      <c r="P245" s="92"/>
      <c r="Q245" s="91"/>
      <c r="R245" s="84"/>
      <c r="S245" s="92"/>
      <c r="T245" s="92"/>
      <c r="U245" s="92"/>
      <c r="V245" s="83"/>
      <c r="W245" s="694"/>
      <c r="X245" s="694"/>
      <c r="Y245" s="694"/>
      <c r="Z245" s="694"/>
      <c r="AA245" s="694"/>
      <c r="AB245" s="694"/>
      <c r="AC245" s="694"/>
      <c r="AD245" s="694"/>
      <c r="AE245" s="694"/>
      <c r="AF245" s="694"/>
      <c r="AG245" s="694"/>
      <c r="AH245" s="694"/>
      <c r="AI245" s="694"/>
      <c r="AJ245" s="694"/>
      <c r="AK245" s="694"/>
      <c r="AL245" s="694"/>
      <c r="AM245" s="694"/>
      <c r="AN245" s="694"/>
      <c r="AO245" s="694"/>
      <c r="AP245" s="694"/>
      <c r="AQ245" s="694"/>
      <c r="AR245" s="694"/>
      <c r="AS245" s="694"/>
      <c r="AT245" s="694"/>
      <c r="AU245" s="694"/>
      <c r="AV245" s="694"/>
      <c r="AW245" s="694"/>
      <c r="AX245" s="694"/>
      <c r="AY245" s="694"/>
      <c r="AZ245" s="312"/>
      <c r="BA245" s="493"/>
      <c r="BB245" s="492"/>
      <c r="BC245" s="381"/>
      <c r="BD245" s="373"/>
      <c r="BE245" s="373"/>
      <c r="BF245" s="373"/>
      <c r="BG245" s="385"/>
      <c r="BH245" s="381"/>
      <c r="BI245" s="373"/>
      <c r="BJ245" s="373"/>
      <c r="BK245" s="373"/>
      <c r="BL245" s="385"/>
      <c r="BM245" s="381"/>
      <c r="BN245" s="373"/>
      <c r="BO245" s="373"/>
      <c r="BP245" s="373"/>
      <c r="BQ245" s="385"/>
      <c r="BR245" s="381"/>
      <c r="BS245" s="373"/>
      <c r="BT245" s="373"/>
      <c r="BU245" s="373"/>
      <c r="BV245" s="374"/>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405" customFormat="true" ht="15" customHeight="true" x14ac:dyDescent="0.2">
      <c r="A246" s="142"/>
      <c r="B246" s="113"/>
      <c r="C246" s="85"/>
      <c r="D246" s="92"/>
      <c r="E246" s="92"/>
      <c r="F246" s="92"/>
      <c r="G246" s="91"/>
      <c r="H246" s="84"/>
      <c r="I246" s="92"/>
      <c r="J246" s="92"/>
      <c r="K246" s="92"/>
      <c r="L246" s="83"/>
      <c r="M246" s="85"/>
      <c r="N246" s="92"/>
      <c r="O246" s="92"/>
      <c r="P246" s="92"/>
      <c r="Q246" s="91"/>
      <c r="R246" s="84"/>
      <c r="S246" s="92"/>
      <c r="T246" s="92"/>
      <c r="U246" s="92"/>
      <c r="V246" s="83"/>
      <c r="W246" s="694"/>
      <c r="X246" s="694"/>
      <c r="Y246" s="694"/>
      <c r="Z246" s="694"/>
      <c r="AA246" s="694"/>
      <c r="AB246" s="694"/>
      <c r="AC246" s="694"/>
      <c r="AD246" s="694"/>
      <c r="AE246" s="694"/>
      <c r="AF246" s="694"/>
      <c r="AG246" s="694"/>
      <c r="AH246" s="694"/>
      <c r="AI246" s="694"/>
      <c r="AJ246" s="694"/>
      <c r="AK246" s="694"/>
      <c r="AL246" s="694"/>
      <c r="AM246" s="694"/>
      <c r="AN246" s="694"/>
      <c r="AO246" s="694"/>
      <c r="AP246" s="694"/>
      <c r="AQ246" s="694"/>
      <c r="AR246" s="694"/>
      <c r="AS246" s="694"/>
      <c r="AT246" s="694"/>
      <c r="AU246" s="694"/>
      <c r="AV246" s="694"/>
      <c r="AW246" s="694"/>
      <c r="AX246" s="694"/>
      <c r="AY246" s="694"/>
      <c r="AZ246" s="312"/>
      <c r="BA246" s="493"/>
      <c r="BB246" s="492"/>
      <c r="BC246" s="381"/>
      <c r="BD246" s="373"/>
      <c r="BE246" s="373"/>
      <c r="BF246" s="373"/>
      <c r="BG246" s="385"/>
      <c r="BH246" s="381"/>
      <c r="BI246" s="373"/>
      <c r="BJ246" s="373"/>
      <c r="BK246" s="373"/>
      <c r="BL246" s="385"/>
      <c r="BM246" s="381"/>
      <c r="BN246" s="373"/>
      <c r="BO246" s="373"/>
      <c r="BP246" s="373"/>
      <c r="BQ246" s="385"/>
      <c r="BR246" s="381"/>
      <c r="BS246" s="373"/>
      <c r="BT246" s="373"/>
      <c r="BU246" s="373"/>
      <c r="BV246" s="374"/>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405" customFormat="true" ht="15" customHeight="true" x14ac:dyDescent="0.2">
      <c r="A247" s="142"/>
      <c r="B247" s="113"/>
      <c r="C247" s="85"/>
      <c r="D247" s="92"/>
      <c r="E247" s="92"/>
      <c r="F247" s="92"/>
      <c r="G247" s="91"/>
      <c r="H247" s="84"/>
      <c r="I247" s="92"/>
      <c r="J247" s="92"/>
      <c r="K247" s="92"/>
      <c r="L247" s="83"/>
      <c r="M247" s="85"/>
      <c r="N247" s="92"/>
      <c r="O247" s="92"/>
      <c r="P247" s="92"/>
      <c r="Q247" s="91"/>
      <c r="R247" s="84"/>
      <c r="S247" s="92"/>
      <c r="T247" s="92"/>
      <c r="U247" s="92"/>
      <c r="V247" s="83"/>
      <c r="W247" s="694"/>
      <c r="X247" s="694"/>
      <c r="Y247" s="694"/>
      <c r="Z247" s="694"/>
      <c r="AA247" s="694"/>
      <c r="AB247" s="694"/>
      <c r="AC247" s="694"/>
      <c r="AD247" s="694"/>
      <c r="AE247" s="694"/>
      <c r="AF247" s="694"/>
      <c r="AG247" s="694"/>
      <c r="AH247" s="694"/>
      <c r="AI247" s="694"/>
      <c r="AJ247" s="694"/>
      <c r="AK247" s="694"/>
      <c r="AL247" s="694"/>
      <c r="AM247" s="694"/>
      <c r="AN247" s="694"/>
      <c r="AO247" s="694"/>
      <c r="AP247" s="694"/>
      <c r="AQ247" s="694"/>
      <c r="AR247" s="694"/>
      <c r="AS247" s="694"/>
      <c r="AT247" s="694"/>
      <c r="AU247" s="694"/>
      <c r="AV247" s="694"/>
      <c r="AW247" s="694"/>
      <c r="AX247" s="694"/>
      <c r="AY247" s="694"/>
      <c r="AZ247" s="312"/>
      <c r="BA247" s="493"/>
      <c r="BB247" s="492"/>
      <c r="BC247" s="381"/>
      <c r="BD247" s="373"/>
      <c r="BE247" s="373"/>
      <c r="BF247" s="373"/>
      <c r="BG247" s="385"/>
      <c r="BH247" s="381"/>
      <c r="BI247" s="373"/>
      <c r="BJ247" s="373"/>
      <c r="BK247" s="373"/>
      <c r="BL247" s="385"/>
      <c r="BM247" s="381"/>
      <c r="BN247" s="373"/>
      <c r="BO247" s="373"/>
      <c r="BP247" s="373"/>
      <c r="BQ247" s="385"/>
      <c r="BR247" s="381"/>
      <c r="BS247" s="373"/>
      <c r="BT247" s="373"/>
      <c r="BU247" s="373"/>
      <c r="BV247" s="374"/>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405" customFormat="true" ht="15" customHeight="true" x14ac:dyDescent="0.2">
      <c r="A248" s="140"/>
      <c r="B248" s="108"/>
      <c r="C248" s="60"/>
      <c r="D248" s="72"/>
      <c r="E248" s="72"/>
      <c r="F248" s="72"/>
      <c r="G248" s="71"/>
      <c r="H248" s="59"/>
      <c r="I248" s="72"/>
      <c r="J248" s="72"/>
      <c r="K248" s="72"/>
      <c r="L248" s="58"/>
      <c r="M248" s="60"/>
      <c r="N248" s="72"/>
      <c r="O248" s="72"/>
      <c r="P248" s="72"/>
      <c r="Q248" s="71"/>
      <c r="R248" s="59"/>
      <c r="S248" s="72"/>
      <c r="T248" s="72"/>
      <c r="U248" s="72"/>
      <c r="V248" s="58"/>
      <c r="W248" s="694"/>
      <c r="X248" s="694"/>
      <c r="Y248" s="694"/>
      <c r="Z248" s="694"/>
      <c r="AA248" s="694"/>
      <c r="AB248" s="694"/>
      <c r="AC248" s="694"/>
      <c r="AD248" s="694"/>
      <c r="AE248" s="694"/>
      <c r="AF248" s="694"/>
      <c r="AG248" s="694"/>
      <c r="AH248" s="694"/>
      <c r="AI248" s="694"/>
      <c r="AJ248" s="694"/>
      <c r="AK248" s="694"/>
      <c r="AL248" s="694"/>
      <c r="AM248" s="694"/>
      <c r="AN248" s="694"/>
      <c r="AO248" s="694"/>
      <c r="AP248" s="694"/>
      <c r="AQ248" s="694"/>
      <c r="AR248" s="694"/>
      <c r="AS248" s="694"/>
      <c r="AT248" s="694"/>
      <c r="AU248" s="694"/>
      <c r="AV248" s="694"/>
      <c r="AW248" s="694"/>
      <c r="AX248" s="694"/>
      <c r="AY248" s="694"/>
      <c r="AZ248" s="312"/>
      <c r="BA248" s="493"/>
      <c r="BB248" s="492"/>
      <c r="BC248" s="384"/>
      <c r="BD248" s="383"/>
      <c r="BE248" s="383"/>
      <c r="BF248" s="383"/>
      <c r="BG248" s="387"/>
      <c r="BH248" s="384"/>
      <c r="BI248" s="383"/>
      <c r="BJ248" s="383"/>
      <c r="BK248" s="383"/>
      <c r="BL248" s="387"/>
      <c r="BM248" s="384"/>
      <c r="BN248" s="383"/>
      <c r="BO248" s="383"/>
      <c r="BP248" s="383"/>
      <c r="BQ248" s="387"/>
      <c r="BR248" s="384"/>
      <c r="BS248" s="383"/>
      <c r="BT248" s="383"/>
      <c r="BU248" s="383"/>
      <c r="BV248" s="386"/>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405" customFormat="true" ht="250.15" customHeight="true" x14ac:dyDescent="0.2">
      <c r="B249" s="404"/>
      <c r="W249" s="312"/>
      <c r="X249" s="312"/>
      <c r="Y249" s="312"/>
      <c r="Z249" s="312"/>
      <c r="AA249" s="312"/>
      <c r="AB249" s="312"/>
      <c r="AC249" s="312"/>
      <c r="AD249" s="312"/>
      <c r="AE249" s="312"/>
      <c r="AF249" s="312"/>
      <c r="AG249" s="312"/>
      <c r="AH249" s="312"/>
      <c r="AI249" s="312"/>
      <c r="AJ249" s="312"/>
      <c r="AK249" s="312"/>
      <c r="AL249" s="312"/>
      <c r="AM249" s="312"/>
      <c r="AN249" s="312"/>
      <c r="AO249" s="312"/>
      <c r="AP249" s="312"/>
      <c r="AQ249" s="312"/>
      <c r="AR249" s="312"/>
      <c r="AS249" s="312"/>
      <c r="AT249" s="312"/>
      <c r="AU249" s="312"/>
      <c r="AV249" s="312"/>
      <c r="AW249" s="312"/>
      <c r="AX249" s="312"/>
      <c r="AY249" s="312"/>
      <c r="AZ249" s="312"/>
      <c r="BA249" s="285"/>
      <c r="BB249" s="283"/>
      <c r="BC249" s="283"/>
      <c r="BD249" s="283"/>
      <c r="BE249" s="283"/>
      <c r="BF249" s="283"/>
      <c r="BG249" s="283"/>
      <c r="BH249" s="283"/>
      <c r="BI249" s="283"/>
      <c r="BJ249" s="283"/>
      <c r="BK249" s="283"/>
      <c r="BL249" s="283"/>
      <c r="BM249" s="283"/>
      <c r="BN249" s="283"/>
      <c r="BO249" s="283"/>
      <c r="BP249" s="283"/>
      <c r="BQ249" s="283"/>
      <c r="BR249" s="283"/>
      <c r="BS249" s="283"/>
      <c r="BT249" s="283"/>
      <c r="BU249" s="283"/>
      <c r="BV249" s="285"/>
      <c r="BW249" s="311"/>
      <c r="BX249" s="311"/>
      <c r="BY249" s="311"/>
      <c r="BZ249" s="311"/>
      <c r="CA249" s="311"/>
      <c r="CB249" s="311"/>
      <c r="CC249" s="311"/>
      <c r="CD249" s="311"/>
      <c r="CE249" s="311"/>
      <c r="CF249" s="311"/>
      <c r="CG249" s="311"/>
      <c r="CH249" s="311"/>
      <c r="CI249" s="311"/>
      <c r="CJ249" s="311"/>
      <c r="CK249" s="311"/>
      <c r="CL249" s="311"/>
      <c r="CM249" s="311"/>
      <c r="CN249" s="311"/>
      <c r="CO249" s="311"/>
      <c r="CP249" s="311"/>
      <c r="CQ249" s="311"/>
      <c r="CR249" s="311"/>
      <c r="CS249" s="311"/>
      <c r="CT249" s="311"/>
      <c r="CU249" s="311"/>
      <c r="CV249" s="311"/>
      <c r="CW249" s="311"/>
      <c r="CX249" s="311"/>
      <c r="CY249" s="311"/>
      <c r="CZ249" s="311"/>
    </row>
    <row r="250" s="314" customFormat="true" ht="19.15" customHeight="true" x14ac:dyDescent="0.2">
      <c r="B250" s="403"/>
      <c r="W250" s="307"/>
      <c r="X250" s="307"/>
      <c r="Y250" s="307"/>
      <c r="Z250" s="307"/>
      <c r="AA250" s="307"/>
      <c r="AB250" s="307"/>
      <c r="AC250" s="307"/>
      <c r="AD250" s="307"/>
      <c r="AE250" s="307"/>
      <c r="AF250" s="307"/>
      <c r="AG250" s="307"/>
      <c r="AH250" s="307"/>
      <c r="AI250" s="307"/>
      <c r="AJ250" s="307"/>
      <c r="AK250" s="307"/>
      <c r="AL250" s="307"/>
      <c r="AM250" s="307"/>
      <c r="AN250" s="307"/>
      <c r="AO250" s="307"/>
      <c r="AP250" s="307"/>
      <c r="AQ250" s="307"/>
      <c r="AR250" s="307"/>
      <c r="AS250" s="307"/>
      <c r="AT250" s="307"/>
      <c r="AU250" s="307"/>
      <c r="AV250" s="307"/>
      <c r="AW250" s="307"/>
      <c r="AX250" s="307"/>
      <c r="AY250" s="307"/>
      <c r="AZ250" s="307"/>
      <c r="BA250" s="402"/>
      <c r="BB250" s="331"/>
      <c r="BC250" s="402"/>
      <c r="BD250" s="402"/>
      <c r="BE250" s="402"/>
      <c r="BF250" s="402"/>
      <c r="BG250" s="402"/>
      <c r="BH250" s="402"/>
      <c r="BI250" s="402"/>
      <c r="BJ250" s="402"/>
      <c r="BK250" s="402"/>
      <c r="BL250" s="402"/>
      <c r="BM250" s="402"/>
      <c r="BN250" s="402"/>
      <c r="BO250" s="402"/>
      <c r="BP250" s="402"/>
      <c r="BQ250" s="402"/>
      <c r="BR250" s="402"/>
      <c r="BS250" s="402"/>
      <c r="BT250" s="402"/>
      <c r="BU250" s="402"/>
      <c r="BV250" s="402"/>
      <c r="BW250" s="307"/>
      <c r="BX250" s="307"/>
      <c r="BY250" s="307"/>
      <c r="BZ250" s="307"/>
      <c r="CA250" s="307"/>
      <c r="CB250" s="307"/>
      <c r="CC250" s="307"/>
      <c r="CD250" s="307"/>
      <c r="CE250" s="307"/>
      <c r="CF250" s="307"/>
      <c r="CG250" s="307"/>
      <c r="CH250" s="307"/>
      <c r="CI250" s="307"/>
      <c r="CJ250" s="307"/>
      <c r="CK250" s="307"/>
      <c r="CL250" s="307"/>
      <c r="CM250" s="307"/>
      <c r="CN250" s="307"/>
      <c r="CO250" s="307"/>
      <c r="CP250" s="307"/>
      <c r="CQ250" s="307"/>
      <c r="CR250" s="307"/>
      <c r="CS250" s="307"/>
      <c r="CT250" s="307"/>
      <c r="CU250" s="307"/>
      <c r="CV250" s="307"/>
      <c r="CW250" s="307"/>
      <c r="CX250" s="307"/>
      <c r="CY250" s="307"/>
      <c r="CZ250" s="307"/>
    </row>
    <row r="251" s="314" customFormat="true" ht="15" customHeight="true" x14ac:dyDescent="0.2">
      <c r="B251" s="403"/>
      <c r="W251" s="307"/>
      <c r="X251" s="307"/>
      <c r="Y251" s="307"/>
      <c r="Z251" s="307"/>
      <c r="AA251" s="307"/>
      <c r="AB251" s="307"/>
      <c r="AC251" s="307"/>
      <c r="AD251" s="307"/>
      <c r="AE251" s="307"/>
      <c r="AF251" s="307"/>
      <c r="AG251" s="307"/>
      <c r="AH251" s="307"/>
      <c r="AI251" s="307"/>
      <c r="AJ251" s="307"/>
      <c r="AK251" s="307"/>
      <c r="AL251" s="307"/>
      <c r="AM251" s="307"/>
      <c r="AN251" s="307"/>
      <c r="AO251" s="307"/>
      <c r="AP251" s="307"/>
      <c r="AQ251" s="307"/>
      <c r="AR251" s="307"/>
      <c r="AS251" s="307"/>
      <c r="AT251" s="307"/>
      <c r="AU251" s="307"/>
      <c r="AV251" s="307"/>
      <c r="AW251" s="307"/>
      <c r="AX251" s="307"/>
      <c r="AY251" s="307"/>
      <c r="AZ251" s="307"/>
      <c r="BA251" s="402"/>
      <c r="BB251" s="331"/>
      <c r="BC251" s="402"/>
      <c r="BD251" s="402"/>
      <c r="BE251" s="402"/>
      <c r="BF251" s="402"/>
      <c r="BG251" s="402"/>
      <c r="BH251" s="402"/>
      <c r="BI251" s="402"/>
      <c r="BJ251" s="402"/>
      <c r="BK251" s="402"/>
      <c r="BL251" s="402"/>
      <c r="BM251" s="402"/>
      <c r="BN251" s="402"/>
      <c r="BO251" s="402"/>
      <c r="BP251" s="402"/>
      <c r="BQ251" s="402"/>
      <c r="BR251" s="402"/>
      <c r="BS251" s="402"/>
      <c r="BT251" s="402"/>
      <c r="BU251" s="402"/>
      <c r="BV251" s="402"/>
      <c r="BW251" s="307"/>
      <c r="BX251" s="307"/>
      <c r="BY251" s="307"/>
      <c r="BZ251" s="307"/>
      <c r="CA251" s="307"/>
      <c r="CB251" s="307"/>
      <c r="CC251" s="307"/>
      <c r="CD251" s="307"/>
      <c r="CE251" s="307"/>
      <c r="CF251" s="307"/>
      <c r="CG251" s="307"/>
      <c r="CH251" s="307"/>
      <c r="CI251" s="307"/>
      <c r="CJ251" s="307"/>
      <c r="CK251" s="307"/>
      <c r="CL251" s="307"/>
      <c r="CM251" s="307"/>
      <c r="CN251" s="307"/>
      <c r="CO251" s="307"/>
      <c r="CP251" s="307"/>
      <c r="CQ251" s="307"/>
      <c r="CR251" s="307"/>
      <c r="CS251" s="307"/>
      <c r="CT251" s="307"/>
      <c r="CU251" s="307"/>
      <c r="CV251" s="307"/>
      <c r="CW251" s="307"/>
      <c r="CX251" s="307"/>
      <c r="CY251" s="307"/>
      <c r="CZ251" s="307"/>
    </row>
    <row r="252" s="314" customFormat="true" ht="15" customHeight="true" x14ac:dyDescent="0.2">
      <c r="B252" s="403"/>
      <c r="W252" s="307"/>
      <c r="X252" s="307"/>
      <c r="Y252" s="307"/>
      <c r="Z252" s="307"/>
      <c r="AA252" s="307"/>
      <c r="AB252" s="307"/>
      <c r="AC252" s="307"/>
      <c r="AD252" s="307"/>
      <c r="AE252" s="307"/>
      <c r="AF252" s="307"/>
      <c r="AG252" s="307"/>
      <c r="AH252" s="307"/>
      <c r="AI252" s="307"/>
      <c r="AJ252" s="307"/>
      <c r="AK252" s="307"/>
      <c r="AL252" s="307"/>
      <c r="AM252" s="307"/>
      <c r="AN252" s="307"/>
      <c r="AO252" s="307"/>
      <c r="AP252" s="307"/>
      <c r="AQ252" s="307"/>
      <c r="AR252" s="307"/>
      <c r="AS252" s="307"/>
      <c r="AT252" s="307"/>
      <c r="AU252" s="307"/>
      <c r="AV252" s="307"/>
      <c r="AW252" s="307"/>
      <c r="AX252" s="307"/>
      <c r="AY252" s="307"/>
      <c r="AZ252" s="307"/>
      <c r="BA252" s="402"/>
      <c r="BB252" s="331"/>
      <c r="BC252" s="402"/>
      <c r="BD252" s="402"/>
      <c r="BE252" s="402"/>
      <c r="BF252" s="402"/>
      <c r="BG252" s="402"/>
      <c r="BH252" s="402"/>
      <c r="BI252" s="402"/>
      <c r="BJ252" s="402"/>
      <c r="BK252" s="402"/>
      <c r="BL252" s="402"/>
      <c r="BM252" s="402"/>
      <c r="BN252" s="402"/>
      <c r="BO252" s="402"/>
      <c r="BP252" s="402"/>
      <c r="BQ252" s="402"/>
      <c r="BR252" s="402"/>
      <c r="BS252" s="402"/>
      <c r="BT252" s="402"/>
      <c r="BU252" s="402"/>
      <c r="BV252" s="402"/>
      <c r="BW252" s="307"/>
      <c r="BX252" s="307"/>
      <c r="BY252" s="307"/>
      <c r="BZ252" s="307"/>
      <c r="CA252" s="307"/>
      <c r="CB252" s="307"/>
      <c r="CC252" s="307"/>
      <c r="CD252" s="307"/>
      <c r="CE252" s="307"/>
      <c r="CF252" s="307"/>
      <c r="CG252" s="307"/>
      <c r="CH252" s="307"/>
      <c r="CI252" s="307"/>
      <c r="CJ252" s="307"/>
      <c r="CK252" s="307"/>
      <c r="CL252" s="307"/>
      <c r="CM252" s="307"/>
      <c r="CN252" s="307"/>
      <c r="CO252" s="307"/>
      <c r="CP252" s="307"/>
      <c r="CQ252" s="307"/>
      <c r="CR252" s="307"/>
      <c r="CS252" s="307"/>
      <c r="CT252" s="307"/>
      <c r="CU252" s="307"/>
      <c r="CV252" s="307"/>
      <c r="CW252" s="307"/>
      <c r="CX252" s="307"/>
      <c r="CY252" s="307"/>
      <c r="CZ252" s="307"/>
    </row>
    <row r="253" s="314" customFormat="true" ht="15" customHeight="true" x14ac:dyDescent="0.2">
      <c r="B253" s="403"/>
      <c r="W253" s="307"/>
      <c r="X253" s="307"/>
      <c r="Y253" s="307"/>
      <c r="Z253" s="307"/>
      <c r="AA253" s="307"/>
      <c r="AB253" s="307"/>
      <c r="AC253" s="307"/>
      <c r="AD253" s="307"/>
      <c r="AE253" s="307"/>
      <c r="AF253" s="307"/>
      <c r="AG253" s="307"/>
      <c r="AH253" s="307"/>
      <c r="AI253" s="307"/>
      <c r="AJ253" s="307"/>
      <c r="AK253" s="307"/>
      <c r="AL253" s="307"/>
      <c r="AM253" s="307"/>
      <c r="AN253" s="307"/>
      <c r="AO253" s="307"/>
      <c r="AP253" s="307"/>
      <c r="AQ253" s="307"/>
      <c r="AR253" s="307"/>
      <c r="AS253" s="307"/>
      <c r="AT253" s="307"/>
      <c r="AU253" s="307"/>
      <c r="AV253" s="307"/>
      <c r="AW253" s="307"/>
      <c r="AX253" s="307"/>
      <c r="AY253" s="307"/>
      <c r="AZ253" s="307"/>
      <c r="BA253" s="402"/>
      <c r="BB253" s="331"/>
      <c r="BC253" s="402"/>
      <c r="BD253" s="402"/>
      <c r="BE253" s="402"/>
      <c r="BF253" s="402"/>
      <c r="BG253" s="402"/>
      <c r="BH253" s="402"/>
      <c r="BI253" s="402"/>
      <c r="BJ253" s="402"/>
      <c r="BK253" s="402"/>
      <c r="BL253" s="402"/>
      <c r="BM253" s="402"/>
      <c r="BN253" s="402"/>
      <c r="BO253" s="402"/>
      <c r="BP253" s="402"/>
      <c r="BQ253" s="402"/>
      <c r="BR253" s="402"/>
      <c r="BS253" s="402"/>
      <c r="BT253" s="402"/>
      <c r="BU253" s="402"/>
      <c r="BV253" s="402"/>
      <c r="BW253" s="307"/>
      <c r="BX253" s="307"/>
      <c r="BY253" s="307"/>
      <c r="BZ253" s="307"/>
      <c r="CA253" s="307"/>
      <c r="CB253" s="307"/>
      <c r="CC253" s="307"/>
      <c r="CD253" s="307"/>
      <c r="CE253" s="307"/>
      <c r="CF253" s="307"/>
      <c r="CG253" s="307"/>
      <c r="CH253" s="307"/>
      <c r="CI253" s="307"/>
      <c r="CJ253" s="307"/>
      <c r="CK253" s="307"/>
      <c r="CL253" s="307"/>
      <c r="CM253" s="307"/>
      <c r="CN253" s="307"/>
      <c r="CO253" s="307"/>
      <c r="CP253" s="307"/>
      <c r="CQ253" s="307"/>
      <c r="CR253" s="307"/>
      <c r="CS253" s="307"/>
      <c r="CT253" s="307"/>
      <c r="CU253" s="307"/>
      <c r="CV253" s="307"/>
      <c r="CW253" s="307"/>
      <c r="CX253" s="307"/>
      <c r="CY253" s="307"/>
      <c r="CZ253" s="307"/>
    </row>
    <row r="254" s="314" customFormat="true" ht="15" customHeight="true" x14ac:dyDescent="0.2">
      <c r="B254" s="403"/>
      <c r="W254" s="307"/>
      <c r="X254" s="307"/>
      <c r="Y254" s="307"/>
      <c r="Z254" s="307"/>
      <c r="AA254" s="307"/>
      <c r="AB254" s="307"/>
      <c r="AC254" s="307"/>
      <c r="AD254" s="307"/>
      <c r="AE254" s="307"/>
      <c r="AF254" s="307"/>
      <c r="AG254" s="307"/>
      <c r="AH254" s="307"/>
      <c r="AI254" s="307"/>
      <c r="AJ254" s="307"/>
      <c r="AK254" s="307"/>
      <c r="AL254" s="307"/>
      <c r="AM254" s="307"/>
      <c r="AN254" s="307"/>
      <c r="AO254" s="307"/>
      <c r="AP254" s="307"/>
      <c r="AQ254" s="307"/>
      <c r="AR254" s="307"/>
      <c r="AS254" s="307"/>
      <c r="AT254" s="307"/>
      <c r="AU254" s="307"/>
      <c r="AV254" s="307"/>
      <c r="AW254" s="307"/>
      <c r="AX254" s="307"/>
      <c r="AY254" s="307"/>
      <c r="AZ254" s="307"/>
      <c r="BA254" s="402"/>
      <c r="BB254" s="331"/>
      <c r="BC254" s="402"/>
      <c r="BD254" s="402"/>
      <c r="BE254" s="402"/>
      <c r="BF254" s="402"/>
      <c r="BG254" s="402"/>
      <c r="BH254" s="402"/>
      <c r="BI254" s="402"/>
      <c r="BJ254" s="402"/>
      <c r="BK254" s="402"/>
      <c r="BL254" s="402"/>
      <c r="BM254" s="402"/>
      <c r="BN254" s="402"/>
      <c r="BO254" s="402"/>
      <c r="BP254" s="402"/>
      <c r="BQ254" s="402"/>
      <c r="BR254" s="402"/>
      <c r="BS254" s="402"/>
      <c r="BT254" s="402"/>
      <c r="BU254" s="402"/>
      <c r="BV254" s="402"/>
      <c r="BW254" s="307"/>
      <c r="BX254" s="307"/>
      <c r="BY254" s="307"/>
      <c r="BZ254" s="307"/>
      <c r="CA254" s="307"/>
      <c r="CB254" s="307"/>
      <c r="CC254" s="307"/>
      <c r="CD254" s="307"/>
      <c r="CE254" s="307"/>
      <c r="CF254" s="307"/>
      <c r="CG254" s="307"/>
      <c r="CH254" s="307"/>
      <c r="CI254" s="307"/>
      <c r="CJ254" s="307"/>
      <c r="CK254" s="307"/>
      <c r="CL254" s="307"/>
      <c r="CM254" s="307"/>
      <c r="CN254" s="307"/>
      <c r="CO254" s="307"/>
      <c r="CP254" s="307"/>
      <c r="CQ254" s="307"/>
      <c r="CR254" s="307"/>
      <c r="CS254" s="307"/>
      <c r="CT254" s="307"/>
      <c r="CU254" s="307"/>
      <c r="CV254" s="307"/>
      <c r="CW254" s="307"/>
      <c r="CX254" s="307"/>
      <c r="CY254" s="307"/>
      <c r="CZ254" s="307"/>
    </row>
    <row r="255" s="314" customFormat="true" ht="15" customHeight="true" x14ac:dyDescent="0.2">
      <c r="B255" s="403"/>
      <c r="W255" s="307"/>
      <c r="X255" s="307"/>
      <c r="Y255" s="307"/>
      <c r="Z255" s="307"/>
      <c r="AA255" s="307"/>
      <c r="AB255" s="307"/>
      <c r="AC255" s="307"/>
      <c r="AD255" s="307"/>
      <c r="AE255" s="307"/>
      <c r="AF255" s="307"/>
      <c r="AG255" s="307"/>
      <c r="AH255" s="307"/>
      <c r="AI255" s="307"/>
      <c r="AJ255" s="307"/>
      <c r="AK255" s="307"/>
      <c r="AL255" s="307"/>
      <c r="AM255" s="307"/>
      <c r="AN255" s="307"/>
      <c r="AO255" s="307"/>
      <c r="AP255" s="307"/>
      <c r="AQ255" s="307"/>
      <c r="AR255" s="307"/>
      <c r="AS255" s="307"/>
      <c r="AT255" s="307"/>
      <c r="AU255" s="307"/>
      <c r="AV255" s="307"/>
      <c r="AW255" s="307"/>
      <c r="AX255" s="307"/>
      <c r="AY255" s="307"/>
      <c r="AZ255" s="307"/>
      <c r="BA255" s="402"/>
      <c r="BB255" s="331"/>
      <c r="BC255" s="402"/>
      <c r="BD255" s="402"/>
      <c r="BE255" s="402"/>
      <c r="BF255" s="402"/>
      <c r="BG255" s="402"/>
      <c r="BH255" s="402"/>
      <c r="BI255" s="402"/>
      <c r="BJ255" s="402"/>
      <c r="BK255" s="402"/>
      <c r="BL255" s="402"/>
      <c r="BM255" s="402"/>
      <c r="BN255" s="402"/>
      <c r="BO255" s="402"/>
      <c r="BP255" s="402"/>
      <c r="BQ255" s="402"/>
      <c r="BR255" s="402"/>
      <c r="BS255" s="402"/>
      <c r="BT255" s="402"/>
      <c r="BU255" s="402"/>
      <c r="BV255" s="402"/>
      <c r="BW255" s="307"/>
      <c r="BX255" s="307"/>
      <c r="BY255" s="307"/>
      <c r="BZ255" s="307"/>
      <c r="CA255" s="307"/>
      <c r="CB255" s="307"/>
      <c r="CC255" s="307"/>
      <c r="CD255" s="307"/>
      <c r="CE255" s="307"/>
      <c r="CF255" s="307"/>
      <c r="CG255" s="307"/>
      <c r="CH255" s="307"/>
      <c r="CI255" s="307"/>
      <c r="CJ255" s="307"/>
      <c r="CK255" s="307"/>
      <c r="CL255" s="307"/>
      <c r="CM255" s="307"/>
      <c r="CN255" s="307"/>
      <c r="CO255" s="307"/>
      <c r="CP255" s="307"/>
      <c r="CQ255" s="307"/>
      <c r="CR255" s="307"/>
      <c r="CS255" s="307"/>
      <c r="CT255" s="307"/>
      <c r="CU255" s="307"/>
      <c r="CV255" s="307"/>
      <c r="CW255" s="307"/>
      <c r="CX255" s="307"/>
      <c r="CY255" s="307"/>
      <c r="CZ255" s="307"/>
    </row>
    <row r="256" s="314" customFormat="true" ht="15" customHeight="true" x14ac:dyDescent="0.2">
      <c r="B256" s="403"/>
      <c r="W256" s="307"/>
      <c r="X256" s="307"/>
      <c r="Y256" s="307"/>
      <c r="Z256" s="307"/>
      <c r="AA256" s="307"/>
      <c r="AB256" s="307"/>
      <c r="AC256" s="307"/>
      <c r="AD256" s="307"/>
      <c r="AE256" s="307"/>
      <c r="AF256" s="307"/>
      <c r="AG256" s="307"/>
      <c r="AH256" s="307"/>
      <c r="AI256" s="307"/>
      <c r="AJ256" s="307"/>
      <c r="AK256" s="307"/>
      <c r="AL256" s="307"/>
      <c r="AM256" s="307"/>
      <c r="AN256" s="307"/>
      <c r="AO256" s="307"/>
      <c r="AP256" s="307"/>
      <c r="AQ256" s="307"/>
      <c r="AR256" s="307"/>
      <c r="AS256" s="307"/>
      <c r="AT256" s="307"/>
      <c r="AU256" s="307"/>
      <c r="AV256" s="307"/>
      <c r="AW256" s="307"/>
      <c r="AX256" s="307"/>
      <c r="AY256" s="307"/>
      <c r="AZ256" s="307"/>
      <c r="BA256" s="402"/>
      <c r="BB256" s="331"/>
      <c r="BC256" s="402"/>
      <c r="BD256" s="402"/>
      <c r="BE256" s="402"/>
      <c r="BF256" s="402"/>
      <c r="BG256" s="402"/>
      <c r="BH256" s="402"/>
      <c r="BI256" s="402"/>
      <c r="BJ256" s="402"/>
      <c r="BK256" s="402"/>
      <c r="BL256" s="402"/>
      <c r="BM256" s="402"/>
      <c r="BN256" s="402"/>
      <c r="BO256" s="402"/>
      <c r="BP256" s="402"/>
      <c r="BQ256" s="402"/>
      <c r="BR256" s="402"/>
      <c r="BS256" s="402"/>
      <c r="BT256" s="402"/>
      <c r="BU256" s="402"/>
      <c r="BV256" s="402"/>
      <c r="BW256" s="307"/>
      <c r="BX256" s="307"/>
      <c r="BY256" s="307"/>
      <c r="BZ256" s="307"/>
      <c r="CA256" s="307"/>
      <c r="CB256" s="307"/>
      <c r="CC256" s="307"/>
      <c r="CD256" s="307"/>
      <c r="CE256" s="307"/>
      <c r="CF256" s="307"/>
      <c r="CG256" s="307"/>
      <c r="CH256" s="307"/>
      <c r="CI256" s="307"/>
      <c r="CJ256" s="307"/>
      <c r="CK256" s="307"/>
      <c r="CL256" s="307"/>
      <c r="CM256" s="307"/>
      <c r="CN256" s="307"/>
      <c r="CO256" s="307"/>
      <c r="CP256" s="307"/>
      <c r="CQ256" s="307"/>
      <c r="CR256" s="307"/>
      <c r="CS256" s="307"/>
      <c r="CT256" s="307"/>
      <c r="CU256" s="307"/>
      <c r="CV256" s="307"/>
      <c r="CW256" s="307"/>
      <c r="CX256" s="307"/>
      <c r="CY256" s="307"/>
      <c r="CZ256" s="307"/>
    </row>
    <row r="257" s="314" customFormat="true" ht="18" customHeight="true" x14ac:dyDescent="0.2">
      <c r="B257" s="403"/>
      <c r="W257" s="307"/>
      <c r="X257" s="307"/>
      <c r="Y257" s="307"/>
      <c r="Z257" s="307"/>
      <c r="AA257" s="307"/>
      <c r="AB257" s="307"/>
      <c r="AC257" s="307"/>
      <c r="AD257" s="307"/>
      <c r="AE257" s="307"/>
      <c r="AF257" s="307"/>
      <c r="AG257" s="307"/>
      <c r="AH257" s="307"/>
      <c r="AI257" s="307"/>
      <c r="AJ257" s="307"/>
      <c r="AK257" s="307"/>
      <c r="AL257" s="307"/>
      <c r="AM257" s="307"/>
      <c r="AN257" s="307"/>
      <c r="AO257" s="307"/>
      <c r="AP257" s="307"/>
      <c r="AQ257" s="307"/>
      <c r="AR257" s="307"/>
      <c r="AS257" s="307"/>
      <c r="AT257" s="307"/>
      <c r="AU257" s="307"/>
      <c r="AV257" s="307"/>
      <c r="AW257" s="307"/>
      <c r="AX257" s="307"/>
      <c r="AY257" s="307"/>
      <c r="AZ257" s="307"/>
      <c r="BA257" s="402"/>
      <c r="BB257" s="331"/>
      <c r="BC257" s="402"/>
      <c r="BD257" s="402"/>
      <c r="BE257" s="402"/>
      <c r="BF257" s="402"/>
      <c r="BG257" s="402"/>
      <c r="BH257" s="402"/>
      <c r="BI257" s="402"/>
      <c r="BJ257" s="402"/>
      <c r="BK257" s="402"/>
      <c r="BL257" s="402"/>
      <c r="BM257" s="402"/>
      <c r="BN257" s="402"/>
      <c r="BO257" s="402"/>
      <c r="BP257" s="402"/>
      <c r="BQ257" s="402"/>
      <c r="BR257" s="402"/>
      <c r="BS257" s="402"/>
      <c r="BT257" s="402"/>
      <c r="BU257" s="402"/>
      <c r="BV257" s="402"/>
      <c r="BW257" s="307"/>
      <c r="BX257" s="307"/>
      <c r="BY257" s="307"/>
      <c r="BZ257" s="307"/>
      <c r="CA257" s="307"/>
      <c r="CB257" s="307"/>
      <c r="CC257" s="307"/>
      <c r="CD257" s="307"/>
      <c r="CE257" s="307"/>
      <c r="CF257" s="307"/>
      <c r="CG257" s="307"/>
      <c r="CH257" s="307"/>
      <c r="CI257" s="307"/>
      <c r="CJ257" s="307"/>
      <c r="CK257" s="307"/>
      <c r="CL257" s="307"/>
      <c r="CM257" s="307"/>
      <c r="CN257" s="307"/>
      <c r="CO257" s="307"/>
      <c r="CP257" s="307"/>
      <c r="CQ257" s="307"/>
      <c r="CR257" s="307"/>
      <c r="CS257" s="307"/>
      <c r="CT257" s="307"/>
      <c r="CU257" s="307"/>
      <c r="CV257" s="307"/>
      <c r="CW257" s="307"/>
      <c r="CX257" s="307"/>
      <c r="CY257" s="307"/>
      <c r="CZ257" s="307"/>
    </row>
    <row r="258" s="314" customFormat="true" ht="18" customHeight="true" x14ac:dyDescent="0.2">
      <c r="B258" s="403"/>
      <c r="W258" s="307"/>
      <c r="X258" s="307"/>
      <c r="Y258" s="307"/>
      <c r="Z258" s="307"/>
      <c r="AA258" s="307"/>
      <c r="AB258" s="307"/>
      <c r="AC258" s="307"/>
      <c r="AD258" s="307"/>
      <c r="AE258" s="307"/>
      <c r="AF258" s="307"/>
      <c r="AG258" s="307"/>
      <c r="AH258" s="307"/>
      <c r="AI258" s="307"/>
      <c r="AJ258" s="307"/>
      <c r="AK258" s="307"/>
      <c r="AL258" s="307"/>
      <c r="AM258" s="307"/>
      <c r="AN258" s="307"/>
      <c r="AO258" s="307"/>
      <c r="AP258" s="307"/>
      <c r="AQ258" s="307"/>
      <c r="AR258" s="307"/>
      <c r="AS258" s="307"/>
      <c r="AT258" s="307"/>
      <c r="AU258" s="307"/>
      <c r="AV258" s="307"/>
      <c r="AW258" s="307"/>
      <c r="AX258" s="307"/>
      <c r="AY258" s="307"/>
      <c r="AZ258" s="307"/>
      <c r="BA258" s="402"/>
      <c r="BB258" s="331"/>
      <c r="BC258" s="402"/>
      <c r="BD258" s="402"/>
      <c r="BE258" s="402"/>
      <c r="BF258" s="402"/>
      <c r="BG258" s="402"/>
      <c r="BH258" s="402"/>
      <c r="BI258" s="402"/>
      <c r="BJ258" s="402"/>
      <c r="BK258" s="402"/>
      <c r="BL258" s="402"/>
      <c r="BM258" s="402"/>
      <c r="BN258" s="402"/>
      <c r="BO258" s="402"/>
      <c r="BP258" s="402"/>
      <c r="BQ258" s="402"/>
      <c r="BR258" s="402"/>
      <c r="BS258" s="402"/>
      <c r="BT258" s="402"/>
      <c r="BU258" s="402"/>
      <c r="BV258" s="402"/>
      <c r="BW258" s="307"/>
      <c r="BX258" s="307"/>
      <c r="BY258" s="307"/>
      <c r="BZ258" s="307"/>
      <c r="CA258" s="307"/>
      <c r="CB258" s="307"/>
      <c r="CC258" s="307"/>
      <c r="CD258" s="307"/>
      <c r="CE258" s="307"/>
      <c r="CF258" s="307"/>
      <c r="CG258" s="307"/>
      <c r="CH258" s="307"/>
      <c r="CI258" s="307"/>
      <c r="CJ258" s="307"/>
      <c r="CK258" s="307"/>
      <c r="CL258" s="307"/>
      <c r="CM258" s="307"/>
      <c r="CN258" s="307"/>
      <c r="CO258" s="307"/>
      <c r="CP258" s="307"/>
      <c r="CQ258" s="307"/>
      <c r="CR258" s="307"/>
      <c r="CS258" s="307"/>
      <c r="CT258" s="307"/>
      <c r="CU258" s="307"/>
      <c r="CV258" s="307"/>
      <c r="CW258" s="307"/>
      <c r="CX258" s="307"/>
      <c r="CY258" s="307"/>
      <c r="CZ258" s="307"/>
    </row>
    <row r="259" s="405" customFormat="true" ht="15" customHeight="true" x14ac:dyDescent="0.2">
      <c r="B259" s="404"/>
      <c r="W259" s="312"/>
      <c r="X259" s="312"/>
      <c r="Y259" s="312"/>
      <c r="Z259" s="312"/>
      <c r="AA259" s="312"/>
      <c r="AB259" s="312"/>
      <c r="AC259" s="312"/>
      <c r="AD259" s="312"/>
      <c r="AE259" s="312"/>
      <c r="AF259" s="312"/>
      <c r="AG259" s="312"/>
      <c r="AH259" s="312"/>
      <c r="AI259" s="312"/>
      <c r="AJ259" s="312"/>
      <c r="AK259" s="312"/>
      <c r="AL259" s="312"/>
      <c r="AM259" s="312"/>
      <c r="AN259" s="312"/>
      <c r="AO259" s="312"/>
      <c r="AP259" s="312"/>
      <c r="AQ259" s="312"/>
      <c r="AR259" s="312"/>
      <c r="AS259" s="312"/>
      <c r="AT259" s="312"/>
      <c r="AU259" s="312"/>
      <c r="AV259" s="312"/>
      <c r="AW259" s="312"/>
      <c r="AX259" s="312"/>
      <c r="AY259" s="312"/>
      <c r="AZ259" s="312"/>
      <c r="BA259" s="313" t="s">
        <v>128</v>
      </c>
      <c r="BB259" s="290" t="s">
        <v>85</v>
      </c>
      <c r="BC259" s="812" t="s">
        <v>114</v>
      </c>
      <c r="BD259" s="813"/>
      <c r="BE259" s="813"/>
      <c r="BF259" s="813"/>
      <c r="BG259" s="819"/>
      <c r="BH259" s="812" t="s">
        <v>38</v>
      </c>
      <c r="BI259" s="813"/>
      <c r="BJ259" s="813"/>
      <c r="BK259" s="813"/>
      <c r="BL259" s="819"/>
      <c r="BM259" s="812" t="s">
        <v>37</v>
      </c>
      <c r="BN259" s="813"/>
      <c r="BO259" s="813"/>
      <c r="BP259" s="813"/>
      <c r="BQ259" s="814"/>
      <c r="BR259" s="15" t="s">
        <v>137</v>
      </c>
      <c r="BS259" s="366"/>
      <c r="BT259" s="366"/>
      <c r="BU259" s="366"/>
      <c r="BV259" s="366"/>
      <c r="BW259" s="4"/>
      <c r="BX259" s="4"/>
      <c r="BY259" s="4"/>
      <c r="BZ259" s="311"/>
      <c r="CA259" s="311"/>
      <c r="CB259" s="311"/>
      <c r="CC259" s="311"/>
      <c r="CD259" s="311"/>
      <c r="CE259" s="311"/>
      <c r="CF259" s="311"/>
      <c r="CG259" s="311"/>
      <c r="CH259" s="311"/>
      <c r="CI259" s="311"/>
      <c r="CJ259" s="311"/>
      <c r="CK259" s="311"/>
      <c r="CL259" s="311"/>
      <c r="CM259" s="311"/>
      <c r="CN259" s="311"/>
      <c r="CO259" s="311"/>
      <c r="CP259" s="311"/>
      <c r="CQ259" s="311"/>
      <c r="CR259" s="311"/>
      <c r="CS259" s="311"/>
      <c r="CT259" s="311"/>
      <c r="CU259" s="311"/>
      <c r="CV259" s="311"/>
      <c r="CW259" s="311"/>
      <c r="CX259" s="311"/>
      <c r="CY259" s="311"/>
      <c r="CZ259" s="311"/>
    </row>
    <row r="260" s="405" customFormat="true" ht="12.75" x14ac:dyDescent="0.2">
      <c r="B260" s="404"/>
      <c r="W260" s="312"/>
      <c r="X260" s="312"/>
      <c r="Y260" s="312"/>
      <c r="Z260" s="312"/>
      <c r="AA260" s="312"/>
      <c r="AB260" s="312"/>
      <c r="AC260" s="312"/>
      <c r="AD260" s="312"/>
      <c r="AE260" s="312"/>
      <c r="AF260" s="312"/>
      <c r="AG260" s="312"/>
      <c r="AH260" s="312"/>
      <c r="AI260" s="312"/>
      <c r="AJ260" s="312"/>
      <c r="AK260" s="312"/>
      <c r="AL260" s="312"/>
      <c r="AM260" s="312"/>
      <c r="AN260" s="312"/>
      <c r="AO260" s="312"/>
      <c r="AP260" s="312"/>
      <c r="AQ260" s="312"/>
      <c r="AR260" s="312"/>
      <c r="AS260" s="312"/>
      <c r="AT260" s="312"/>
      <c r="AU260" s="312"/>
      <c r="AV260" s="312"/>
      <c r="AW260" s="312"/>
      <c r="AX260" s="312"/>
      <c r="AY260" s="312"/>
      <c r="AZ260" s="312"/>
      <c r="BA260" s="301" t="s">
        <v>118</v>
      </c>
      <c r="BB260" s="300"/>
      <c r="BC260" s="388" t="s">
        <v>0</v>
      </c>
      <c r="BD260" s="446" t="s">
        <v>1</v>
      </c>
      <c r="BE260" s="446" t="s">
        <v>2</v>
      </c>
      <c r="BF260" s="446" t="s">
        <v>3</v>
      </c>
      <c r="BG260" s="389" t="s">
        <v>4</v>
      </c>
      <c r="BH260" s="388" t="s">
        <v>0</v>
      </c>
      <c r="BI260" s="446" t="s">
        <v>1</v>
      </c>
      <c r="BJ260" s="446" t="s">
        <v>2</v>
      </c>
      <c r="BK260" s="446" t="s">
        <v>3</v>
      </c>
      <c r="BL260" s="389" t="s">
        <v>4</v>
      </c>
      <c r="BM260" s="388" t="s">
        <v>0</v>
      </c>
      <c r="BN260" s="446" t="s">
        <v>1</v>
      </c>
      <c r="BO260" s="446" t="s">
        <v>2</v>
      </c>
      <c r="BP260" s="446" t="s">
        <v>3</v>
      </c>
      <c r="BQ260" s="389" t="s">
        <v>4</v>
      </c>
      <c r="BR260" s="388" t="s">
        <v>275</v>
      </c>
      <c r="BS260" s="446" t="s">
        <v>276</v>
      </c>
      <c r="BT260" s="446" t="s">
        <v>277</v>
      </c>
      <c r="BU260" s="446" t="s">
        <v>278</v>
      </c>
      <c r="BV260" s="447" t="s">
        <v>279</v>
      </c>
      <c r="BW260" s="152"/>
      <c r="BX260" s="152"/>
      <c r="BY260" s="152"/>
      <c r="BZ260" s="152"/>
      <c r="CA260" s="152"/>
      <c r="CB260" s="152"/>
      <c r="CC260" s="152"/>
      <c r="CD260" s="152"/>
      <c r="CE260" s="152"/>
      <c r="CF260" s="152"/>
      <c r="CG260" s="152"/>
      <c r="CH260" s="152"/>
      <c r="CI260" s="152"/>
      <c r="CJ260" s="152"/>
      <c r="CK260" s="152"/>
      <c r="CL260" s="152"/>
      <c r="CM260" s="152"/>
      <c r="CN260" s="152"/>
      <c r="CO260" s="152"/>
      <c r="CP260" s="152"/>
      <c r="CQ260" s="152"/>
      <c r="CR260" s="152"/>
      <c r="CS260" s="152"/>
      <c r="CT260" s="152"/>
      <c r="CU260" s="152"/>
      <c r="CV260" s="152"/>
      <c r="CW260" s="152"/>
      <c r="CX260" s="152"/>
      <c r="CY260" s="152"/>
      <c r="CZ260" s="152"/>
    </row>
    <row r="261" s="405" customFormat="true" ht="15" customHeight="true" x14ac:dyDescent="0.2">
      <c r="B261" s="404"/>
      <c r="W261" s="312"/>
      <c r="X261" s="312"/>
      <c r="Y261" s="312"/>
      <c r="Z261" s="312"/>
      <c r="AA261" s="312"/>
      <c r="AB261" s="312"/>
      <c r="AC261" s="312"/>
      <c r="AD261" s="312"/>
      <c r="AE261" s="312"/>
      <c r="AF261" s="312"/>
      <c r="AG261" s="312"/>
      <c r="AH261" s="312"/>
      <c r="AI261" s="312"/>
      <c r="AJ261" s="312"/>
      <c r="AK261" s="312"/>
      <c r="AL261" s="312"/>
      <c r="AM261" s="312"/>
      <c r="AN261" s="312"/>
      <c r="AO261" s="312"/>
      <c r="AP261" s="312"/>
      <c r="AQ261" s="312"/>
      <c r="AR261" s="312"/>
      <c r="AS261" s="312"/>
      <c r="AT261" s="312"/>
      <c r="AU261" s="312"/>
      <c r="AV261" s="312"/>
      <c r="AW261" s="312"/>
      <c r="AX261" s="312"/>
      <c r="AY261" s="312"/>
      <c r="AZ261" s="312"/>
      <c r="BA261" s="818" t="s">
        <v>73</v>
      </c>
      <c r="BB261" s="494" t="s">
        <v>49</v>
      </c>
      <c r="BC261" s="38" t="s">
        <v>35</v>
      </c>
      <c r="BD261" s="34" t="s">
        <v>35</v>
      </c>
      <c r="BE261" s="34" t="s">
        <v>35</v>
      </c>
      <c r="BF261" s="34" t="s">
        <v>35</v>
      </c>
      <c r="BG261" s="29" t="s">
        <v>35</v>
      </c>
      <c r="BH261" s="38" t="s">
        <v>35</v>
      </c>
      <c r="BI261" s="34" t="s">
        <v>35</v>
      </c>
      <c r="BJ261" s="34" t="s">
        <v>35</v>
      </c>
      <c r="BK261" s="34" t="s">
        <v>35</v>
      </c>
      <c r="BL261" s="29" t="s">
        <v>35</v>
      </c>
      <c r="BM261" s="38" t="s">
        <v>35</v>
      </c>
      <c r="BN261" s="34" t="s">
        <v>35</v>
      </c>
      <c r="BO261" s="34" t="s">
        <v>35</v>
      </c>
      <c r="BP261" s="34" t="s">
        <v>35</v>
      </c>
      <c r="BQ261" s="29" t="s">
        <v>35</v>
      </c>
      <c r="BR261" s="38" t="s">
        <v>35</v>
      </c>
      <c r="BS261" s="34" t="s">
        <v>35</v>
      </c>
      <c r="BT261" s="34" t="s">
        <v>35</v>
      </c>
      <c r="BU261" s="34" t="s">
        <v>35</v>
      </c>
      <c r="BV261" s="23" t="s">
        <v>35</v>
      </c>
      <c r="BW261" s="3"/>
      <c r="BX261" s="3"/>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405" customFormat="true" ht="15" customHeight="true" x14ac:dyDescent="0.2">
      <c r="B262" s="404"/>
      <c r="W262" s="312"/>
      <c r="X262" s="312"/>
      <c r="Y262" s="312"/>
      <c r="Z262" s="312"/>
      <c r="AA262" s="312"/>
      <c r="AB262" s="312"/>
      <c r="AC262" s="312"/>
      <c r="AD262" s="312"/>
      <c r="AE262" s="312"/>
      <c r="AF262" s="312"/>
      <c r="AG262" s="312"/>
      <c r="AH262" s="312"/>
      <c r="AI262" s="312"/>
      <c r="AJ262" s="312"/>
      <c r="AK262" s="312"/>
      <c r="AL262" s="312"/>
      <c r="AM262" s="312"/>
      <c r="AN262" s="312"/>
      <c r="AO262" s="312"/>
      <c r="AP262" s="312"/>
      <c r="AQ262" s="312"/>
      <c r="AR262" s="312"/>
      <c r="AS262" s="312"/>
      <c r="AT262" s="312"/>
      <c r="AU262" s="312"/>
      <c r="AV262" s="312"/>
      <c r="AW262" s="312"/>
      <c r="AX262" s="312"/>
      <c r="AY262" s="312"/>
      <c r="AZ262" s="312"/>
      <c r="BA262" s="816"/>
      <c r="BB262" s="492" t="s">
        <v>48</v>
      </c>
      <c r="BC262" s="37" t="s">
        <v>35</v>
      </c>
      <c r="BD262" s="33" t="s">
        <v>35</v>
      </c>
      <c r="BE262" s="33" t="s">
        <v>35</v>
      </c>
      <c r="BF262" s="33" t="s">
        <v>35</v>
      </c>
      <c r="BG262" s="28" t="s">
        <v>35</v>
      </c>
      <c r="BH262" s="37" t="s">
        <v>35</v>
      </c>
      <c r="BI262" s="33" t="s">
        <v>35</v>
      </c>
      <c r="BJ262" s="33" t="s">
        <v>35</v>
      </c>
      <c r="BK262" s="33" t="s">
        <v>35</v>
      </c>
      <c r="BL262" s="28" t="s">
        <v>35</v>
      </c>
      <c r="BM262" s="37" t="s">
        <v>35</v>
      </c>
      <c r="BN262" s="33" t="s">
        <v>35</v>
      </c>
      <c r="BO262" s="33" t="s">
        <v>35</v>
      </c>
      <c r="BP262" s="33" t="s">
        <v>35</v>
      </c>
      <c r="BQ262" s="28" t="s">
        <v>35</v>
      </c>
      <c r="BR262" s="37" t="s">
        <v>35</v>
      </c>
      <c r="BS262" s="33" t="s">
        <v>35</v>
      </c>
      <c r="BT262" s="33" t="s">
        <v>35</v>
      </c>
      <c r="BU262" s="33" t="s">
        <v>35</v>
      </c>
      <c r="BV262" s="22" t="s">
        <v>35</v>
      </c>
      <c r="BW262" s="3"/>
      <c r="BX262" s="3"/>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405" customFormat="true" ht="15" customHeight="true" x14ac:dyDescent="0.2">
      <c r="B263" s="404"/>
      <c r="W263" s="312"/>
      <c r="X263" s="312"/>
      <c r="Y263" s="312"/>
      <c r="Z263" s="312"/>
      <c r="AA263" s="312"/>
      <c r="AB263" s="312"/>
      <c r="AC263" s="312"/>
      <c r="AD263" s="312"/>
      <c r="AE263" s="312"/>
      <c r="AF263" s="312"/>
      <c r="AG263" s="312"/>
      <c r="AH263" s="312"/>
      <c r="AI263" s="312"/>
      <c r="AJ263" s="312"/>
      <c r="AK263" s="312"/>
      <c r="AL263" s="312"/>
      <c r="AM263" s="312"/>
      <c r="AN263" s="312"/>
      <c r="AO263" s="312"/>
      <c r="AP263" s="312"/>
      <c r="AQ263" s="312"/>
      <c r="AR263" s="312"/>
      <c r="AS263" s="312"/>
      <c r="AT263" s="312"/>
      <c r="AU263" s="312"/>
      <c r="AV263" s="312"/>
      <c r="AW263" s="312"/>
      <c r="AX263" s="312"/>
      <c r="AY263" s="312"/>
      <c r="AZ263" s="312"/>
      <c r="BA263" s="816"/>
      <c r="BB263" s="492" t="s">
        <v>112</v>
      </c>
      <c r="BC263" s="37" t="s">
        <v>35</v>
      </c>
      <c r="BD263" s="33" t="s">
        <v>35</v>
      </c>
      <c r="BE263" s="33" t="s">
        <v>35</v>
      </c>
      <c r="BF263" s="33" t="s">
        <v>35</v>
      </c>
      <c r="BG263" s="28" t="s">
        <v>35</v>
      </c>
      <c r="BH263" s="37" t="s">
        <v>35</v>
      </c>
      <c r="BI263" s="33" t="s">
        <v>35</v>
      </c>
      <c r="BJ263" s="33" t="s">
        <v>35</v>
      </c>
      <c r="BK263" s="33" t="s">
        <v>35</v>
      </c>
      <c r="BL263" s="28" t="s">
        <v>35</v>
      </c>
      <c r="BM263" s="37" t="s">
        <v>35</v>
      </c>
      <c r="BN263" s="33" t="s">
        <v>35</v>
      </c>
      <c r="BO263" s="33" t="s">
        <v>35</v>
      </c>
      <c r="BP263" s="33" t="s">
        <v>35</v>
      </c>
      <c r="BQ263" s="28" t="s">
        <v>35</v>
      </c>
      <c r="BR263" s="37" t="s">
        <v>35</v>
      </c>
      <c r="BS263" s="33" t="s">
        <v>35</v>
      </c>
      <c r="BT263" s="33" t="s">
        <v>35</v>
      </c>
      <c r="BU263" s="33" t="s">
        <v>35</v>
      </c>
      <c r="BV263" s="22" t="s">
        <v>35</v>
      </c>
      <c r="BW263" s="3"/>
      <c r="BX263" s="3"/>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405" customFormat="true" ht="15" customHeight="true" x14ac:dyDescent="0.2">
      <c r="B264" s="404"/>
      <c r="W264" s="312"/>
      <c r="X264" s="312"/>
      <c r="Y264" s="312"/>
      <c r="Z264" s="312"/>
      <c r="AA264" s="312"/>
      <c r="AB264" s="312"/>
      <c r="AC264" s="312"/>
      <c r="AD264" s="312"/>
      <c r="AE264" s="312"/>
      <c r="AF264" s="312"/>
      <c r="AG264" s="312"/>
      <c r="AH264" s="312"/>
      <c r="AI264" s="312"/>
      <c r="AJ264" s="312"/>
      <c r="AK264" s="312"/>
      <c r="AL264" s="312"/>
      <c r="AM264" s="312"/>
      <c r="AN264" s="312"/>
      <c r="AO264" s="312"/>
      <c r="AP264" s="312"/>
      <c r="AQ264" s="312"/>
      <c r="AR264" s="312"/>
      <c r="AS264" s="312"/>
      <c r="AT264" s="312"/>
      <c r="AU264" s="312"/>
      <c r="AV264" s="312"/>
      <c r="AW264" s="312"/>
      <c r="AX264" s="312"/>
      <c r="AY264" s="312"/>
      <c r="AZ264" s="312"/>
      <c r="BA264" s="816" t="s">
        <v>74</v>
      </c>
      <c r="BB264" s="492" t="s">
        <v>88</v>
      </c>
      <c r="BC264" s="37" t="s">
        <v>35</v>
      </c>
      <c r="BD264" s="33" t="s">
        <v>35</v>
      </c>
      <c r="BE264" s="33" t="s">
        <v>35</v>
      </c>
      <c r="BF264" s="33" t="s">
        <v>35</v>
      </c>
      <c r="BG264" s="28" t="s">
        <v>35</v>
      </c>
      <c r="BH264" s="37" t="s">
        <v>35</v>
      </c>
      <c r="BI264" s="33" t="s">
        <v>35</v>
      </c>
      <c r="BJ264" s="33" t="s">
        <v>35</v>
      </c>
      <c r="BK264" s="33" t="s">
        <v>35</v>
      </c>
      <c r="BL264" s="28" t="s">
        <v>35</v>
      </c>
      <c r="BM264" s="37" t="s">
        <v>35</v>
      </c>
      <c r="BN264" s="33" t="s">
        <v>35</v>
      </c>
      <c r="BO264" s="33" t="s">
        <v>35</v>
      </c>
      <c r="BP264" s="33" t="s">
        <v>35</v>
      </c>
      <c r="BQ264" s="28" t="s">
        <v>35</v>
      </c>
      <c r="BR264" s="37" t="s">
        <v>35</v>
      </c>
      <c r="BS264" s="33" t="s">
        <v>35</v>
      </c>
      <c r="BT264" s="33" t="s">
        <v>35</v>
      </c>
      <c r="BU264" s="33" t="s">
        <v>35</v>
      </c>
      <c r="BV264" s="22" t="s">
        <v>35</v>
      </c>
      <c r="BW264" s="3"/>
      <c r="BX264" s="3"/>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405" customFormat="true" ht="15" customHeight="true" x14ac:dyDescent="0.2">
      <c r="B265" s="404"/>
      <c r="W265" s="312"/>
      <c r="X265" s="312"/>
      <c r="Y265" s="312"/>
      <c r="Z265" s="312"/>
      <c r="AA265" s="312"/>
      <c r="AB265" s="312"/>
      <c r="AC265" s="312"/>
      <c r="AD265" s="312"/>
      <c r="AE265" s="312"/>
      <c r="AF265" s="312"/>
      <c r="AG265" s="312"/>
      <c r="AH265" s="312"/>
      <c r="AI265" s="312"/>
      <c r="AJ265" s="312"/>
      <c r="AK265" s="312"/>
      <c r="AL265" s="312"/>
      <c r="AM265" s="312"/>
      <c r="AN265" s="312"/>
      <c r="AO265" s="312"/>
      <c r="AP265" s="312"/>
      <c r="AQ265" s="312"/>
      <c r="AR265" s="312"/>
      <c r="AS265" s="312"/>
      <c r="AT265" s="312"/>
      <c r="AU265" s="312"/>
      <c r="AV265" s="312"/>
      <c r="AW265" s="312"/>
      <c r="AX265" s="312"/>
      <c r="AY265" s="312"/>
      <c r="AZ265" s="312"/>
      <c r="BA265" s="816"/>
      <c r="BB265" s="492" t="s">
        <v>89</v>
      </c>
      <c r="BC265" s="37" t="s">
        <v>35</v>
      </c>
      <c r="BD265" s="33" t="s">
        <v>35</v>
      </c>
      <c r="BE265" s="33" t="s">
        <v>35</v>
      </c>
      <c r="BF265" s="33" t="s">
        <v>35</v>
      </c>
      <c r="BG265" s="28" t="s">
        <v>35</v>
      </c>
      <c r="BH265" s="37" t="s">
        <v>35</v>
      </c>
      <c r="BI265" s="33" t="s">
        <v>35</v>
      </c>
      <c r="BJ265" s="33" t="s">
        <v>35</v>
      </c>
      <c r="BK265" s="33" t="s">
        <v>35</v>
      </c>
      <c r="BL265" s="28" t="s">
        <v>35</v>
      </c>
      <c r="BM265" s="37" t="s">
        <v>35</v>
      </c>
      <c r="BN265" s="33" t="s">
        <v>35</v>
      </c>
      <c r="BO265" s="33" t="s">
        <v>35</v>
      </c>
      <c r="BP265" s="33" t="s">
        <v>35</v>
      </c>
      <c r="BQ265" s="28" t="s">
        <v>35</v>
      </c>
      <c r="BR265" s="37" t="s">
        <v>35</v>
      </c>
      <c r="BS265" s="33" t="s">
        <v>35</v>
      </c>
      <c r="BT265" s="33" t="s">
        <v>35</v>
      </c>
      <c r="BU265" s="33" t="s">
        <v>35</v>
      </c>
      <c r="BV265" s="22" t="s">
        <v>35</v>
      </c>
      <c r="BW265" s="3"/>
      <c r="BX265" s="3"/>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405" customFormat="true" ht="15" customHeight="true" x14ac:dyDescent="0.2">
      <c r="B266" s="404"/>
      <c r="W266" s="312"/>
      <c r="X266" s="312"/>
      <c r="Y266" s="312"/>
      <c r="Z266" s="312"/>
      <c r="AA266" s="312"/>
      <c r="AB266" s="312"/>
      <c r="AC266" s="312"/>
      <c r="AD266" s="312"/>
      <c r="AE266" s="312"/>
      <c r="AF266" s="312"/>
      <c r="AG266" s="312"/>
      <c r="AH266" s="312"/>
      <c r="AI266" s="312"/>
      <c r="AJ266" s="312"/>
      <c r="AK266" s="312"/>
      <c r="AL266" s="312"/>
      <c r="AM266" s="312"/>
      <c r="AN266" s="312"/>
      <c r="AO266" s="312"/>
      <c r="AP266" s="312"/>
      <c r="AQ266" s="312"/>
      <c r="AR266" s="312"/>
      <c r="AS266" s="312"/>
      <c r="AT266" s="312"/>
      <c r="AU266" s="312"/>
      <c r="AV266" s="312"/>
      <c r="AW266" s="312"/>
      <c r="AX266" s="312"/>
      <c r="AY266" s="312"/>
      <c r="AZ266" s="312"/>
      <c r="BA266" s="816"/>
      <c r="BB266" s="492" t="s">
        <v>90</v>
      </c>
      <c r="BC266" s="37" t="s">
        <v>35</v>
      </c>
      <c r="BD266" s="33" t="s">
        <v>35</v>
      </c>
      <c r="BE266" s="33" t="s">
        <v>35</v>
      </c>
      <c r="BF266" s="33" t="s">
        <v>35</v>
      </c>
      <c r="BG266" s="28" t="s">
        <v>35</v>
      </c>
      <c r="BH266" s="37" t="s">
        <v>35</v>
      </c>
      <c r="BI266" s="33" t="s">
        <v>35</v>
      </c>
      <c r="BJ266" s="33" t="s">
        <v>35</v>
      </c>
      <c r="BK266" s="33" t="s">
        <v>35</v>
      </c>
      <c r="BL266" s="28" t="s">
        <v>35</v>
      </c>
      <c r="BM266" s="37" t="s">
        <v>35</v>
      </c>
      <c r="BN266" s="33" t="s">
        <v>35</v>
      </c>
      <c r="BO266" s="33" t="s">
        <v>35</v>
      </c>
      <c r="BP266" s="33" t="s">
        <v>35</v>
      </c>
      <c r="BQ266" s="28" t="s">
        <v>35</v>
      </c>
      <c r="BR266" s="37" t="s">
        <v>35</v>
      </c>
      <c r="BS266" s="33" t="s">
        <v>35</v>
      </c>
      <c r="BT266" s="33" t="s">
        <v>35</v>
      </c>
      <c r="BU266" s="33" t="s">
        <v>35</v>
      </c>
      <c r="BV266" s="22" t="s">
        <v>35</v>
      </c>
      <c r="BW266" s="3"/>
      <c r="BX266" s="3"/>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405" customFormat="true" ht="15" customHeight="true" x14ac:dyDescent="0.2">
      <c r="B267" s="404"/>
      <c r="W267" s="312"/>
      <c r="X267" s="312"/>
      <c r="Y267" s="312"/>
      <c r="Z267" s="312"/>
      <c r="AA267" s="312"/>
      <c r="AB267" s="312"/>
      <c r="AC267" s="312"/>
      <c r="AD267" s="312"/>
      <c r="AE267" s="312"/>
      <c r="AF267" s="312"/>
      <c r="AG267" s="312"/>
      <c r="AH267" s="312"/>
      <c r="AI267" s="312"/>
      <c r="AJ267" s="312"/>
      <c r="AK267" s="312"/>
      <c r="AL267" s="312"/>
      <c r="AM267" s="312"/>
      <c r="AN267" s="312"/>
      <c r="AO267" s="312"/>
      <c r="AP267" s="312"/>
      <c r="AQ267" s="312"/>
      <c r="AR267" s="312"/>
      <c r="AS267" s="312"/>
      <c r="AT267" s="312"/>
      <c r="AU267" s="312"/>
      <c r="AV267" s="312"/>
      <c r="AW267" s="312"/>
      <c r="AX267" s="312"/>
      <c r="AY267" s="312"/>
      <c r="AZ267" s="312"/>
      <c r="BA267" s="816"/>
      <c r="BB267" s="492" t="s">
        <v>112</v>
      </c>
      <c r="BC267" s="37" t="s">
        <v>35</v>
      </c>
      <c r="BD267" s="33" t="s">
        <v>35</v>
      </c>
      <c r="BE267" s="33" t="s">
        <v>35</v>
      </c>
      <c r="BF267" s="33" t="s">
        <v>35</v>
      </c>
      <c r="BG267" s="28" t="s">
        <v>35</v>
      </c>
      <c r="BH267" s="37" t="s">
        <v>35</v>
      </c>
      <c r="BI267" s="33" t="s">
        <v>35</v>
      </c>
      <c r="BJ267" s="33" t="s">
        <v>35</v>
      </c>
      <c r="BK267" s="33" t="s">
        <v>35</v>
      </c>
      <c r="BL267" s="28" t="s">
        <v>35</v>
      </c>
      <c r="BM267" s="37" t="s">
        <v>35</v>
      </c>
      <c r="BN267" s="33" t="s">
        <v>35</v>
      </c>
      <c r="BO267" s="33" t="s">
        <v>35</v>
      </c>
      <c r="BP267" s="33" t="s">
        <v>35</v>
      </c>
      <c r="BQ267" s="28" t="s">
        <v>35</v>
      </c>
      <c r="BR267" s="37" t="s">
        <v>35</v>
      </c>
      <c r="BS267" s="33" t="s">
        <v>35</v>
      </c>
      <c r="BT267" s="33" t="s">
        <v>35</v>
      </c>
      <c r="BU267" s="33" t="s">
        <v>35</v>
      </c>
      <c r="BV267" s="22" t="s">
        <v>35</v>
      </c>
      <c r="BW267" s="3"/>
      <c r="BX267" s="3"/>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405" customFormat="true" ht="15" customHeight="true" x14ac:dyDescent="0.2">
      <c r="B268" s="404"/>
      <c r="W268" s="312"/>
      <c r="X268" s="312"/>
      <c r="Y268" s="312"/>
      <c r="Z268" s="312"/>
      <c r="AA268" s="312"/>
      <c r="AB268" s="312"/>
      <c r="AC268" s="312"/>
      <c r="AD268" s="312"/>
      <c r="AE268" s="312"/>
      <c r="AF268" s="312"/>
      <c r="AG268" s="312"/>
      <c r="AH268" s="312"/>
      <c r="AI268" s="312"/>
      <c r="AJ268" s="312"/>
      <c r="AK268" s="312"/>
      <c r="AL268" s="312"/>
      <c r="AM268" s="312"/>
      <c r="AN268" s="312"/>
      <c r="AO268" s="312"/>
      <c r="AP268" s="312"/>
      <c r="AQ268" s="312"/>
      <c r="AR268" s="312"/>
      <c r="AS268" s="312"/>
      <c r="AT268" s="312"/>
      <c r="AU268" s="312"/>
      <c r="AV268" s="312"/>
      <c r="AW268" s="312"/>
      <c r="AX268" s="312"/>
      <c r="AY268" s="312"/>
      <c r="AZ268" s="312"/>
      <c r="BA268" s="816" t="s">
        <v>115</v>
      </c>
      <c r="BB268" s="492" t="s">
        <v>88</v>
      </c>
      <c r="BC268" s="37" t="s">
        <v>35</v>
      </c>
      <c r="BD268" s="33" t="s">
        <v>35</v>
      </c>
      <c r="BE268" s="33" t="s">
        <v>35</v>
      </c>
      <c r="BF268" s="33" t="s">
        <v>35</v>
      </c>
      <c r="BG268" s="28" t="s">
        <v>35</v>
      </c>
      <c r="BH268" s="37" t="s">
        <v>35</v>
      </c>
      <c r="BI268" s="33" t="s">
        <v>35</v>
      </c>
      <c r="BJ268" s="33" t="s">
        <v>35</v>
      </c>
      <c r="BK268" s="33" t="s">
        <v>35</v>
      </c>
      <c r="BL268" s="28" t="s">
        <v>35</v>
      </c>
      <c r="BM268" s="37" t="s">
        <v>35</v>
      </c>
      <c r="BN268" s="33" t="s">
        <v>35</v>
      </c>
      <c r="BO268" s="33" t="s">
        <v>35</v>
      </c>
      <c r="BP268" s="33" t="s">
        <v>35</v>
      </c>
      <c r="BQ268" s="28" t="s">
        <v>35</v>
      </c>
      <c r="BR268" s="37" t="s">
        <v>35</v>
      </c>
      <c r="BS268" s="33" t="s">
        <v>35</v>
      </c>
      <c r="BT268" s="33" t="s">
        <v>35</v>
      </c>
      <c r="BU268" s="33" t="s">
        <v>35</v>
      </c>
      <c r="BV268" s="22" t="s">
        <v>35</v>
      </c>
      <c r="BW268" s="3"/>
      <c r="BX268" s="3"/>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405" customFormat="true" ht="15" customHeight="true" x14ac:dyDescent="0.2">
      <c r="B269" s="404"/>
      <c r="W269" s="312"/>
      <c r="X269" s="312"/>
      <c r="Y269" s="312"/>
      <c r="Z269" s="312"/>
      <c r="AA269" s="312"/>
      <c r="AB269" s="312"/>
      <c r="AC269" s="312"/>
      <c r="AD269" s="312"/>
      <c r="AE269" s="312"/>
      <c r="AF269" s="312"/>
      <c r="AG269" s="312"/>
      <c r="AH269" s="312"/>
      <c r="AI269" s="312"/>
      <c r="AJ269" s="312"/>
      <c r="AK269" s="312"/>
      <c r="AL269" s="312"/>
      <c r="AM269" s="312"/>
      <c r="AN269" s="312"/>
      <c r="AO269" s="312"/>
      <c r="AP269" s="312"/>
      <c r="AQ269" s="312"/>
      <c r="AR269" s="312"/>
      <c r="AS269" s="312"/>
      <c r="AT269" s="312"/>
      <c r="AU269" s="312"/>
      <c r="AV269" s="312"/>
      <c r="AW269" s="312"/>
      <c r="AX269" s="312"/>
      <c r="AY269" s="312"/>
      <c r="AZ269" s="312"/>
      <c r="BA269" s="816"/>
      <c r="BB269" s="492" t="s">
        <v>89</v>
      </c>
      <c r="BC269" s="37" t="s">
        <v>35</v>
      </c>
      <c r="BD269" s="33" t="s">
        <v>35</v>
      </c>
      <c r="BE269" s="33" t="s">
        <v>35</v>
      </c>
      <c r="BF269" s="33" t="s">
        <v>35</v>
      </c>
      <c r="BG269" s="28" t="s">
        <v>35</v>
      </c>
      <c r="BH269" s="37" t="s">
        <v>35</v>
      </c>
      <c r="BI269" s="33" t="s">
        <v>35</v>
      </c>
      <c r="BJ269" s="33" t="s">
        <v>35</v>
      </c>
      <c r="BK269" s="33" t="s">
        <v>35</v>
      </c>
      <c r="BL269" s="28" t="s">
        <v>35</v>
      </c>
      <c r="BM269" s="37" t="s">
        <v>35</v>
      </c>
      <c r="BN269" s="33" t="s">
        <v>35</v>
      </c>
      <c r="BO269" s="33" t="s">
        <v>35</v>
      </c>
      <c r="BP269" s="33" t="s">
        <v>35</v>
      </c>
      <c r="BQ269" s="28" t="s">
        <v>35</v>
      </c>
      <c r="BR269" s="37" t="s">
        <v>35</v>
      </c>
      <c r="BS269" s="33" t="s">
        <v>35</v>
      </c>
      <c r="BT269" s="33" t="s">
        <v>35</v>
      </c>
      <c r="BU269" s="33" t="s">
        <v>35</v>
      </c>
      <c r="BV269" s="22" t="s">
        <v>35</v>
      </c>
      <c r="BW269" s="3"/>
      <c r="BX269" s="3"/>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405" customFormat="true" ht="15" customHeight="true" x14ac:dyDescent="0.2">
      <c r="B270" s="404"/>
      <c r="W270" s="312"/>
      <c r="X270" s="312"/>
      <c r="Y270" s="312"/>
      <c r="Z270" s="312"/>
      <c r="AA270" s="312"/>
      <c r="AB270" s="312"/>
      <c r="AC270" s="312"/>
      <c r="AD270" s="312"/>
      <c r="AE270" s="312"/>
      <c r="AF270" s="312"/>
      <c r="AG270" s="312"/>
      <c r="AH270" s="312"/>
      <c r="AI270" s="312"/>
      <c r="AJ270" s="312"/>
      <c r="AK270" s="312"/>
      <c r="AL270" s="312"/>
      <c r="AM270" s="312"/>
      <c r="AN270" s="312"/>
      <c r="AO270" s="312"/>
      <c r="AP270" s="312"/>
      <c r="AQ270" s="312"/>
      <c r="AR270" s="312"/>
      <c r="AS270" s="312"/>
      <c r="AT270" s="312"/>
      <c r="AU270" s="312"/>
      <c r="AV270" s="312"/>
      <c r="AW270" s="312"/>
      <c r="AX270" s="312"/>
      <c r="AY270" s="312"/>
      <c r="AZ270" s="312"/>
      <c r="BA270" s="816"/>
      <c r="BB270" s="492" t="s">
        <v>90</v>
      </c>
      <c r="BC270" s="37" t="s">
        <v>35</v>
      </c>
      <c r="BD270" s="33" t="s">
        <v>35</v>
      </c>
      <c r="BE270" s="33" t="s">
        <v>35</v>
      </c>
      <c r="BF270" s="33" t="s">
        <v>35</v>
      </c>
      <c r="BG270" s="28" t="s">
        <v>35</v>
      </c>
      <c r="BH270" s="37" t="s">
        <v>35</v>
      </c>
      <c r="BI270" s="33" t="s">
        <v>35</v>
      </c>
      <c r="BJ270" s="33" t="s">
        <v>35</v>
      </c>
      <c r="BK270" s="33" t="s">
        <v>35</v>
      </c>
      <c r="BL270" s="28" t="s">
        <v>35</v>
      </c>
      <c r="BM270" s="37" t="s">
        <v>35</v>
      </c>
      <c r="BN270" s="33" t="s">
        <v>35</v>
      </c>
      <c r="BO270" s="33" t="s">
        <v>35</v>
      </c>
      <c r="BP270" s="33" t="s">
        <v>35</v>
      </c>
      <c r="BQ270" s="28" t="s">
        <v>35</v>
      </c>
      <c r="BR270" s="37" t="s">
        <v>35</v>
      </c>
      <c r="BS270" s="33" t="s">
        <v>35</v>
      </c>
      <c r="BT270" s="33" t="s">
        <v>35</v>
      </c>
      <c r="BU270" s="33" t="s">
        <v>35</v>
      </c>
      <c r="BV270" s="22" t="s">
        <v>35</v>
      </c>
      <c r="BW270" s="3"/>
      <c r="BX270" s="3"/>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405" customFormat="true" ht="15" customHeight="true" x14ac:dyDescent="0.2">
      <c r="B271" s="404"/>
      <c r="W271" s="312"/>
      <c r="X271" s="312"/>
      <c r="Y271" s="312"/>
      <c r="Z271" s="312"/>
      <c r="AA271" s="312"/>
      <c r="AB271" s="312"/>
      <c r="AC271" s="312"/>
      <c r="AD271" s="312"/>
      <c r="AE271" s="312"/>
      <c r="AF271" s="312"/>
      <c r="AG271" s="312"/>
      <c r="AH271" s="312"/>
      <c r="AI271" s="312"/>
      <c r="AJ271" s="312"/>
      <c r="AK271" s="312"/>
      <c r="AL271" s="312"/>
      <c r="AM271" s="312"/>
      <c r="AN271" s="312"/>
      <c r="AO271" s="312"/>
      <c r="AP271" s="312"/>
      <c r="AQ271" s="312"/>
      <c r="AR271" s="312"/>
      <c r="AS271" s="312"/>
      <c r="AT271" s="312"/>
      <c r="AU271" s="312"/>
      <c r="AV271" s="312"/>
      <c r="AW271" s="312"/>
      <c r="AX271" s="312"/>
      <c r="AY271" s="312"/>
      <c r="AZ271" s="312"/>
      <c r="BA271" s="816" t="s">
        <v>75</v>
      </c>
      <c r="BB271" s="492" t="s">
        <v>49</v>
      </c>
      <c r="BC271" s="37" t="s">
        <v>35</v>
      </c>
      <c r="BD271" s="30" t="s">
        <v>35</v>
      </c>
      <c r="BE271" s="30" t="s">
        <v>35</v>
      </c>
      <c r="BF271" s="30" t="s">
        <v>35</v>
      </c>
      <c r="BG271" s="25" t="s">
        <v>35</v>
      </c>
      <c r="BH271" s="37" t="s">
        <v>35</v>
      </c>
      <c r="BI271" s="30" t="s">
        <v>35</v>
      </c>
      <c r="BJ271" s="30" t="s">
        <v>35</v>
      </c>
      <c r="BK271" s="30" t="s">
        <v>35</v>
      </c>
      <c r="BL271" s="25" t="s">
        <v>35</v>
      </c>
      <c r="BM271" s="37" t="s">
        <v>35</v>
      </c>
      <c r="BN271" s="30" t="s">
        <v>35</v>
      </c>
      <c r="BO271" s="30" t="s">
        <v>35</v>
      </c>
      <c r="BP271" s="30" t="s">
        <v>35</v>
      </c>
      <c r="BQ271" s="25" t="s">
        <v>35</v>
      </c>
      <c r="BR271" s="37" t="s">
        <v>35</v>
      </c>
      <c r="BS271" s="30" t="s">
        <v>35</v>
      </c>
      <c r="BT271" s="30" t="s">
        <v>35</v>
      </c>
      <c r="BU271" s="30" t="s">
        <v>35</v>
      </c>
      <c r="BV271" s="20" t="s">
        <v>35</v>
      </c>
      <c r="BW271" s="3"/>
      <c r="BX271" s="3"/>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405" customFormat="true" ht="15" customHeight="true" x14ac:dyDescent="0.2">
      <c r="B272" s="404"/>
      <c r="W272" s="312"/>
      <c r="X272" s="312"/>
      <c r="Y272" s="312"/>
      <c r="Z272" s="312"/>
      <c r="AA272" s="312"/>
      <c r="AB272" s="312"/>
      <c r="AC272" s="312"/>
      <c r="AD272" s="312"/>
      <c r="AE272" s="312"/>
      <c r="AF272" s="312"/>
      <c r="AG272" s="312"/>
      <c r="AH272" s="312"/>
      <c r="AI272" s="312"/>
      <c r="AJ272" s="312"/>
      <c r="AK272" s="312"/>
      <c r="AL272" s="312"/>
      <c r="AM272" s="312"/>
      <c r="AN272" s="312"/>
      <c r="AO272" s="312"/>
      <c r="AP272" s="312"/>
      <c r="AQ272" s="312"/>
      <c r="AR272" s="312"/>
      <c r="AS272" s="312"/>
      <c r="AT272" s="312"/>
      <c r="AU272" s="312"/>
      <c r="AV272" s="312"/>
      <c r="AW272" s="312"/>
      <c r="AX272" s="312"/>
      <c r="AY272" s="312"/>
      <c r="AZ272" s="312"/>
      <c r="BA272" s="816"/>
      <c r="BB272" s="492" t="s">
        <v>48</v>
      </c>
      <c r="BC272" s="37" t="s">
        <v>35</v>
      </c>
      <c r="BD272" s="30" t="s">
        <v>35</v>
      </c>
      <c r="BE272" s="30" t="s">
        <v>35</v>
      </c>
      <c r="BF272" s="30" t="s">
        <v>35</v>
      </c>
      <c r="BG272" s="25" t="s">
        <v>35</v>
      </c>
      <c r="BH272" s="37" t="s">
        <v>35</v>
      </c>
      <c r="BI272" s="30" t="s">
        <v>35</v>
      </c>
      <c r="BJ272" s="30" t="s">
        <v>35</v>
      </c>
      <c r="BK272" s="30" t="s">
        <v>35</v>
      </c>
      <c r="BL272" s="25" t="s">
        <v>35</v>
      </c>
      <c r="BM272" s="37" t="s">
        <v>35</v>
      </c>
      <c r="BN272" s="30" t="s">
        <v>35</v>
      </c>
      <c r="BO272" s="30" t="s">
        <v>35</v>
      </c>
      <c r="BP272" s="30" t="s">
        <v>35</v>
      </c>
      <c r="BQ272" s="25" t="s">
        <v>35</v>
      </c>
      <c r="BR272" s="37" t="s">
        <v>35</v>
      </c>
      <c r="BS272" s="30" t="s">
        <v>35</v>
      </c>
      <c r="BT272" s="30" t="s">
        <v>35</v>
      </c>
      <c r="BU272" s="30" t="s">
        <v>35</v>
      </c>
      <c r="BV272" s="20" t="s">
        <v>35</v>
      </c>
      <c r="BW272" s="3"/>
      <c r="BX272" s="3"/>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405" customFormat="true" ht="15" customHeight="true" x14ac:dyDescent="0.2">
      <c r="B273" s="404"/>
      <c r="W273" s="312"/>
      <c r="X273" s="312"/>
      <c r="Y273" s="312"/>
      <c r="Z273" s="312"/>
      <c r="AA273" s="312"/>
      <c r="AB273" s="312"/>
      <c r="AC273" s="312"/>
      <c r="AD273" s="312"/>
      <c r="AE273" s="312"/>
      <c r="AF273" s="312"/>
      <c r="AG273" s="312"/>
      <c r="AH273" s="312"/>
      <c r="AI273" s="312"/>
      <c r="AJ273" s="312"/>
      <c r="AK273" s="312"/>
      <c r="AL273" s="312"/>
      <c r="AM273" s="312"/>
      <c r="AN273" s="312"/>
      <c r="AO273" s="312"/>
      <c r="AP273" s="312"/>
      <c r="AQ273" s="312"/>
      <c r="AR273" s="312"/>
      <c r="AS273" s="312"/>
      <c r="AT273" s="312"/>
      <c r="AU273" s="312"/>
      <c r="AV273" s="312"/>
      <c r="AW273" s="312"/>
      <c r="AX273" s="312"/>
      <c r="AY273" s="312"/>
      <c r="AZ273" s="312"/>
      <c r="BA273" s="816"/>
      <c r="BB273" s="492" t="s">
        <v>112</v>
      </c>
      <c r="BC273" s="37" t="s">
        <v>35</v>
      </c>
      <c r="BD273" s="30" t="s">
        <v>35</v>
      </c>
      <c r="BE273" s="30" t="s">
        <v>35</v>
      </c>
      <c r="BF273" s="30" t="s">
        <v>35</v>
      </c>
      <c r="BG273" s="25" t="s">
        <v>35</v>
      </c>
      <c r="BH273" s="37" t="s">
        <v>35</v>
      </c>
      <c r="BI273" s="30" t="s">
        <v>35</v>
      </c>
      <c r="BJ273" s="30" t="s">
        <v>35</v>
      </c>
      <c r="BK273" s="30" t="s">
        <v>35</v>
      </c>
      <c r="BL273" s="25" t="s">
        <v>35</v>
      </c>
      <c r="BM273" s="37" t="s">
        <v>35</v>
      </c>
      <c r="BN273" s="30" t="s">
        <v>35</v>
      </c>
      <c r="BO273" s="30" t="s">
        <v>35</v>
      </c>
      <c r="BP273" s="30" t="s">
        <v>35</v>
      </c>
      <c r="BQ273" s="25" t="s">
        <v>35</v>
      </c>
      <c r="BR273" s="37" t="s">
        <v>35</v>
      </c>
      <c r="BS273" s="30" t="s">
        <v>35</v>
      </c>
      <c r="BT273" s="30" t="s">
        <v>35</v>
      </c>
      <c r="BU273" s="30" t="s">
        <v>35</v>
      </c>
      <c r="BV273" s="20" t="s">
        <v>35</v>
      </c>
      <c r="BW273" s="3"/>
      <c r="BX273" s="3"/>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405" customFormat="true" ht="15" customHeight="true" x14ac:dyDescent="0.2">
      <c r="B274" s="404"/>
      <c r="W274" s="312"/>
      <c r="X274" s="312"/>
      <c r="Y274" s="312"/>
      <c r="Z274" s="312"/>
      <c r="AA274" s="312"/>
      <c r="AB274" s="312"/>
      <c r="AC274" s="312"/>
      <c r="AD274" s="312"/>
      <c r="AE274" s="312"/>
      <c r="AF274" s="312"/>
      <c r="AG274" s="312"/>
      <c r="AH274" s="312"/>
      <c r="AI274" s="312"/>
      <c r="AJ274" s="312"/>
      <c r="AK274" s="312"/>
      <c r="AL274" s="312"/>
      <c r="AM274" s="312"/>
      <c r="AN274" s="312"/>
      <c r="AO274" s="312"/>
      <c r="AP274" s="312"/>
      <c r="AQ274" s="312"/>
      <c r="AR274" s="312"/>
      <c r="AS274" s="312"/>
      <c r="AT274" s="312"/>
      <c r="AU274" s="312"/>
      <c r="AV274" s="312"/>
      <c r="AW274" s="312"/>
      <c r="AX274" s="312"/>
      <c r="AY274" s="312"/>
      <c r="AZ274" s="312"/>
      <c r="BA274" s="816" t="s">
        <v>76</v>
      </c>
      <c r="BB274" s="492" t="s">
        <v>49</v>
      </c>
      <c r="BC274" s="37" t="s">
        <v>35</v>
      </c>
      <c r="BD274" s="33" t="s">
        <v>35</v>
      </c>
      <c r="BE274" s="33" t="s">
        <v>35</v>
      </c>
      <c r="BF274" s="33" t="s">
        <v>35</v>
      </c>
      <c r="BG274" s="28" t="s">
        <v>35</v>
      </c>
      <c r="BH274" s="37" t="s">
        <v>35</v>
      </c>
      <c r="BI274" s="33" t="s">
        <v>35</v>
      </c>
      <c r="BJ274" s="33" t="s">
        <v>35</v>
      </c>
      <c r="BK274" s="33" t="s">
        <v>35</v>
      </c>
      <c r="BL274" s="28" t="s">
        <v>35</v>
      </c>
      <c r="BM274" s="37" t="s">
        <v>35</v>
      </c>
      <c r="BN274" s="33" t="s">
        <v>35</v>
      </c>
      <c r="BO274" s="33" t="s">
        <v>35</v>
      </c>
      <c r="BP274" s="33" t="s">
        <v>35</v>
      </c>
      <c r="BQ274" s="28" t="s">
        <v>35</v>
      </c>
      <c r="BR274" s="37" t="s">
        <v>35</v>
      </c>
      <c r="BS274" s="33" t="s">
        <v>35</v>
      </c>
      <c r="BT274" s="33" t="s">
        <v>35</v>
      </c>
      <c r="BU274" s="33" t="s">
        <v>35</v>
      </c>
      <c r="BV274" s="22" t="s">
        <v>35</v>
      </c>
      <c r="BW274" s="3"/>
      <c r="BX274" s="3"/>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405" customFormat="true" ht="15" customHeight="true" x14ac:dyDescent="0.2">
      <c r="B275" s="404"/>
      <c r="W275" s="312"/>
      <c r="X275" s="312"/>
      <c r="Y275" s="312"/>
      <c r="Z275" s="312"/>
      <c r="AA275" s="312"/>
      <c r="AB275" s="312"/>
      <c r="AC275" s="312"/>
      <c r="AD275" s="312"/>
      <c r="AE275" s="312"/>
      <c r="AF275" s="312"/>
      <c r="AG275" s="312"/>
      <c r="AH275" s="312"/>
      <c r="AI275" s="312"/>
      <c r="AJ275" s="312"/>
      <c r="AK275" s="312"/>
      <c r="AL275" s="312"/>
      <c r="AM275" s="312"/>
      <c r="AN275" s="312"/>
      <c r="AO275" s="312"/>
      <c r="AP275" s="312"/>
      <c r="AQ275" s="312"/>
      <c r="AR275" s="312"/>
      <c r="AS275" s="312"/>
      <c r="AT275" s="312"/>
      <c r="AU275" s="312"/>
      <c r="AV275" s="312"/>
      <c r="AW275" s="312"/>
      <c r="AX275" s="312"/>
      <c r="AY275" s="312"/>
      <c r="AZ275" s="312"/>
      <c r="BA275" s="816"/>
      <c r="BB275" s="492" t="s">
        <v>48</v>
      </c>
      <c r="BC275" s="37" t="s">
        <v>35</v>
      </c>
      <c r="BD275" s="33" t="s">
        <v>35</v>
      </c>
      <c r="BE275" s="33" t="s">
        <v>35</v>
      </c>
      <c r="BF275" s="33" t="s">
        <v>35</v>
      </c>
      <c r="BG275" s="28" t="s">
        <v>35</v>
      </c>
      <c r="BH275" s="37" t="s">
        <v>35</v>
      </c>
      <c r="BI275" s="33" t="s">
        <v>35</v>
      </c>
      <c r="BJ275" s="33" t="s">
        <v>35</v>
      </c>
      <c r="BK275" s="33" t="s">
        <v>35</v>
      </c>
      <c r="BL275" s="28" t="s">
        <v>35</v>
      </c>
      <c r="BM275" s="37" t="s">
        <v>35</v>
      </c>
      <c r="BN275" s="33" t="s">
        <v>35</v>
      </c>
      <c r="BO275" s="33" t="s">
        <v>35</v>
      </c>
      <c r="BP275" s="33" t="s">
        <v>35</v>
      </c>
      <c r="BQ275" s="28" t="s">
        <v>35</v>
      </c>
      <c r="BR275" s="37" t="s">
        <v>35</v>
      </c>
      <c r="BS275" s="33" t="s">
        <v>35</v>
      </c>
      <c r="BT275" s="33" t="s">
        <v>35</v>
      </c>
      <c r="BU275" s="33" t="s">
        <v>35</v>
      </c>
      <c r="BV275" s="22" t="s">
        <v>35</v>
      </c>
      <c r="BW275" s="3"/>
      <c r="BX275" s="3"/>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405" customFormat="true" ht="15" customHeight="true" x14ac:dyDescent="0.2">
      <c r="B276" s="404"/>
      <c r="W276" s="312"/>
      <c r="X276" s="312"/>
      <c r="Y276" s="312"/>
      <c r="Z276" s="312"/>
      <c r="AA276" s="312"/>
      <c r="AB276" s="312"/>
      <c r="AC276" s="312"/>
      <c r="AD276" s="312"/>
      <c r="AE276" s="312"/>
      <c r="AF276" s="312"/>
      <c r="AG276" s="312"/>
      <c r="AH276" s="312"/>
      <c r="AI276" s="312"/>
      <c r="AJ276" s="312"/>
      <c r="AK276" s="312"/>
      <c r="AL276" s="312"/>
      <c r="AM276" s="312"/>
      <c r="AN276" s="312"/>
      <c r="AO276" s="312"/>
      <c r="AP276" s="312"/>
      <c r="AQ276" s="312"/>
      <c r="AR276" s="312"/>
      <c r="AS276" s="312"/>
      <c r="AT276" s="312"/>
      <c r="AU276" s="312"/>
      <c r="AV276" s="312"/>
      <c r="AW276" s="312"/>
      <c r="AX276" s="312"/>
      <c r="AY276" s="312"/>
      <c r="AZ276" s="312"/>
      <c r="BA276" s="816"/>
      <c r="BB276" s="492" t="s">
        <v>113</v>
      </c>
      <c r="BC276" s="37" t="s">
        <v>35</v>
      </c>
      <c r="BD276" s="33" t="s">
        <v>35</v>
      </c>
      <c r="BE276" s="33" t="s">
        <v>35</v>
      </c>
      <c r="BF276" s="33" t="s">
        <v>35</v>
      </c>
      <c r="BG276" s="28" t="s">
        <v>35</v>
      </c>
      <c r="BH276" s="37" t="s">
        <v>35</v>
      </c>
      <c r="BI276" s="33" t="s">
        <v>35</v>
      </c>
      <c r="BJ276" s="33" t="s">
        <v>35</v>
      </c>
      <c r="BK276" s="33" t="s">
        <v>35</v>
      </c>
      <c r="BL276" s="28" t="s">
        <v>35</v>
      </c>
      <c r="BM276" s="37" t="s">
        <v>35</v>
      </c>
      <c r="BN276" s="33" t="s">
        <v>35</v>
      </c>
      <c r="BO276" s="33" t="s">
        <v>35</v>
      </c>
      <c r="BP276" s="33" t="s">
        <v>35</v>
      </c>
      <c r="BQ276" s="28" t="s">
        <v>35</v>
      </c>
      <c r="BR276" s="37" t="s">
        <v>35</v>
      </c>
      <c r="BS276" s="33" t="s">
        <v>35</v>
      </c>
      <c r="BT276" s="33" t="s">
        <v>35</v>
      </c>
      <c r="BU276" s="33" t="s">
        <v>35</v>
      </c>
      <c r="BV276" s="22" t="s">
        <v>35</v>
      </c>
      <c r="BW276" s="3"/>
      <c r="BX276" s="3"/>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405" customFormat="true" ht="15" customHeight="true" x14ac:dyDescent="0.2">
      <c r="B277" s="404"/>
      <c r="W277" s="312"/>
      <c r="X277" s="312"/>
      <c r="Y277" s="312"/>
      <c r="Z277" s="312"/>
      <c r="AA277" s="312"/>
      <c r="AB277" s="312"/>
      <c r="AC277" s="312"/>
      <c r="AD277" s="312"/>
      <c r="AE277" s="312"/>
      <c r="AF277" s="312"/>
      <c r="AG277" s="312"/>
      <c r="AH277" s="312"/>
      <c r="AI277" s="312"/>
      <c r="AJ277" s="312"/>
      <c r="AK277" s="312"/>
      <c r="AL277" s="312"/>
      <c r="AM277" s="312"/>
      <c r="AN277" s="312"/>
      <c r="AO277" s="312"/>
      <c r="AP277" s="312"/>
      <c r="AQ277" s="312"/>
      <c r="AR277" s="312"/>
      <c r="AS277" s="312"/>
      <c r="AT277" s="312"/>
      <c r="AU277" s="312"/>
      <c r="AV277" s="312"/>
      <c r="AW277" s="312"/>
      <c r="AX277" s="312"/>
      <c r="AY277" s="312"/>
      <c r="AZ277" s="312"/>
      <c r="BA277" s="816" t="s">
        <v>77</v>
      </c>
      <c r="BB277" s="492" t="s">
        <v>78</v>
      </c>
      <c r="BC277" s="37" t="s">
        <v>35</v>
      </c>
      <c r="BD277" s="33" t="s">
        <v>35</v>
      </c>
      <c r="BE277" s="33" t="s">
        <v>35</v>
      </c>
      <c r="BF277" s="33" t="s">
        <v>35</v>
      </c>
      <c r="BG277" s="28" t="s">
        <v>35</v>
      </c>
      <c r="BH277" s="37" t="s">
        <v>35</v>
      </c>
      <c r="BI277" s="33" t="s">
        <v>35</v>
      </c>
      <c r="BJ277" s="33" t="s">
        <v>35</v>
      </c>
      <c r="BK277" s="33" t="s">
        <v>35</v>
      </c>
      <c r="BL277" s="28" t="s">
        <v>35</v>
      </c>
      <c r="BM277" s="37" t="s">
        <v>35</v>
      </c>
      <c r="BN277" s="33" t="s">
        <v>35</v>
      </c>
      <c r="BO277" s="33" t="s">
        <v>35</v>
      </c>
      <c r="BP277" s="33" t="s">
        <v>35</v>
      </c>
      <c r="BQ277" s="28" t="s">
        <v>35</v>
      </c>
      <c r="BR277" s="37" t="s">
        <v>35</v>
      </c>
      <c r="BS277" s="33" t="s">
        <v>35</v>
      </c>
      <c r="BT277" s="33" t="s">
        <v>35</v>
      </c>
      <c r="BU277" s="33" t="s">
        <v>35</v>
      </c>
      <c r="BV277" s="22" t="s">
        <v>35</v>
      </c>
      <c r="BW277" s="3"/>
      <c r="BX277" s="3"/>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405" customFormat="true" ht="15" customHeight="true" x14ac:dyDescent="0.2">
      <c r="B278" s="404"/>
      <c r="W278" s="312"/>
      <c r="X278" s="312"/>
      <c r="Y278" s="312"/>
      <c r="Z278" s="312"/>
      <c r="AA278" s="312"/>
      <c r="AB278" s="312"/>
      <c r="AC278" s="312"/>
      <c r="AD278" s="312"/>
      <c r="AE278" s="312"/>
      <c r="AF278" s="312"/>
      <c r="AG278" s="312"/>
      <c r="AH278" s="312"/>
      <c r="AI278" s="312"/>
      <c r="AJ278" s="312"/>
      <c r="AK278" s="312"/>
      <c r="AL278" s="312"/>
      <c r="AM278" s="312"/>
      <c r="AN278" s="312"/>
      <c r="AO278" s="312"/>
      <c r="AP278" s="312"/>
      <c r="AQ278" s="312"/>
      <c r="AR278" s="312"/>
      <c r="AS278" s="312"/>
      <c r="AT278" s="312"/>
      <c r="AU278" s="312"/>
      <c r="AV278" s="312"/>
      <c r="AW278" s="312"/>
      <c r="AX278" s="312"/>
      <c r="AY278" s="312"/>
      <c r="AZ278" s="312"/>
      <c r="BA278" s="816"/>
      <c r="BB278" s="492" t="s">
        <v>79</v>
      </c>
      <c r="BC278" s="37" t="s">
        <v>35</v>
      </c>
      <c r="BD278" s="33" t="s">
        <v>35</v>
      </c>
      <c r="BE278" s="33" t="s">
        <v>35</v>
      </c>
      <c r="BF278" s="33" t="s">
        <v>35</v>
      </c>
      <c r="BG278" s="28" t="s">
        <v>35</v>
      </c>
      <c r="BH278" s="37" t="s">
        <v>35</v>
      </c>
      <c r="BI278" s="33" t="s">
        <v>35</v>
      </c>
      <c r="BJ278" s="33" t="s">
        <v>35</v>
      </c>
      <c r="BK278" s="33" t="s">
        <v>35</v>
      </c>
      <c r="BL278" s="28" t="s">
        <v>35</v>
      </c>
      <c r="BM278" s="37" t="s">
        <v>35</v>
      </c>
      <c r="BN278" s="33" t="s">
        <v>35</v>
      </c>
      <c r="BO278" s="33" t="s">
        <v>35</v>
      </c>
      <c r="BP278" s="33" t="s">
        <v>35</v>
      </c>
      <c r="BQ278" s="28" t="s">
        <v>35</v>
      </c>
      <c r="BR278" s="37" t="s">
        <v>35</v>
      </c>
      <c r="BS278" s="33" t="s">
        <v>35</v>
      </c>
      <c r="BT278" s="33" t="s">
        <v>35</v>
      </c>
      <c r="BU278" s="33" t="s">
        <v>35</v>
      </c>
      <c r="BV278" s="22" t="s">
        <v>35</v>
      </c>
      <c r="BW278" s="3"/>
      <c r="BX278" s="3"/>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405" customFormat="true" ht="15" customHeight="true" x14ac:dyDescent="0.2">
      <c r="B279" s="404"/>
      <c r="W279" s="312"/>
      <c r="X279" s="312"/>
      <c r="Y279" s="312"/>
      <c r="Z279" s="312"/>
      <c r="AA279" s="312"/>
      <c r="AB279" s="312"/>
      <c r="AC279" s="312"/>
      <c r="AD279" s="312"/>
      <c r="AE279" s="312"/>
      <c r="AF279" s="312"/>
      <c r="AG279" s="312"/>
      <c r="AH279" s="312"/>
      <c r="AI279" s="312"/>
      <c r="AJ279" s="312"/>
      <c r="AK279" s="312"/>
      <c r="AL279" s="312"/>
      <c r="AM279" s="312"/>
      <c r="AN279" s="312"/>
      <c r="AO279" s="312"/>
      <c r="AP279" s="312"/>
      <c r="AQ279" s="312"/>
      <c r="AR279" s="312"/>
      <c r="AS279" s="312"/>
      <c r="AT279" s="312"/>
      <c r="AU279" s="312"/>
      <c r="AV279" s="312"/>
      <c r="AW279" s="312"/>
      <c r="AX279" s="312"/>
      <c r="AY279" s="312"/>
      <c r="AZ279" s="312"/>
      <c r="BA279" s="816"/>
      <c r="BB279" s="492" t="s">
        <v>80</v>
      </c>
      <c r="BC279" s="37" t="s">
        <v>35</v>
      </c>
      <c r="BD279" s="30" t="s">
        <v>35</v>
      </c>
      <c r="BE279" s="30" t="s">
        <v>35</v>
      </c>
      <c r="BF279" s="30" t="s">
        <v>35</v>
      </c>
      <c r="BG279" s="25" t="s">
        <v>35</v>
      </c>
      <c r="BH279" s="37" t="s">
        <v>35</v>
      </c>
      <c r="BI279" s="30" t="s">
        <v>35</v>
      </c>
      <c r="BJ279" s="30" t="s">
        <v>35</v>
      </c>
      <c r="BK279" s="30" t="s">
        <v>35</v>
      </c>
      <c r="BL279" s="25" t="s">
        <v>35</v>
      </c>
      <c r="BM279" s="37" t="s">
        <v>35</v>
      </c>
      <c r="BN279" s="30" t="s">
        <v>35</v>
      </c>
      <c r="BO279" s="30" t="s">
        <v>35</v>
      </c>
      <c r="BP279" s="30" t="s">
        <v>35</v>
      </c>
      <c r="BQ279" s="25" t="s">
        <v>35</v>
      </c>
      <c r="BR279" s="37" t="s">
        <v>35</v>
      </c>
      <c r="BS279" s="30" t="s">
        <v>35</v>
      </c>
      <c r="BT279" s="30" t="s">
        <v>35</v>
      </c>
      <c r="BU279" s="30" t="s">
        <v>35</v>
      </c>
      <c r="BV279" s="20" t="s">
        <v>35</v>
      </c>
      <c r="BW279" s="3"/>
      <c r="BX279" s="3"/>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05" customFormat="true" ht="15" customHeight="true" x14ac:dyDescent="0.2">
      <c r="B280" s="404"/>
      <c r="W280" s="312"/>
      <c r="X280" s="312"/>
      <c r="Y280" s="312"/>
      <c r="Z280" s="312"/>
      <c r="AA280" s="312"/>
      <c r="AB280" s="312"/>
      <c r="AC280" s="312"/>
      <c r="AD280" s="312"/>
      <c r="AE280" s="312"/>
      <c r="AF280" s="312"/>
      <c r="AG280" s="312"/>
      <c r="AH280" s="312"/>
      <c r="AI280" s="312"/>
      <c r="AJ280" s="312"/>
      <c r="AK280" s="312"/>
      <c r="AL280" s="312"/>
      <c r="AM280" s="312"/>
      <c r="AN280" s="312"/>
      <c r="AO280" s="312"/>
      <c r="AP280" s="312"/>
      <c r="AQ280" s="312"/>
      <c r="AR280" s="312"/>
      <c r="AS280" s="312"/>
      <c r="AT280" s="312"/>
      <c r="AU280" s="312"/>
      <c r="AV280" s="312"/>
      <c r="AW280" s="312"/>
      <c r="AX280" s="312"/>
      <c r="AY280" s="312"/>
      <c r="AZ280" s="312"/>
      <c r="BA280" s="816"/>
      <c r="BB280" s="492" t="s">
        <v>81</v>
      </c>
      <c r="BC280" s="37" t="s">
        <v>35</v>
      </c>
      <c r="BD280" s="30" t="s">
        <v>35</v>
      </c>
      <c r="BE280" s="30" t="s">
        <v>35</v>
      </c>
      <c r="BF280" s="30" t="s">
        <v>35</v>
      </c>
      <c r="BG280" s="25" t="s">
        <v>35</v>
      </c>
      <c r="BH280" s="37" t="s">
        <v>35</v>
      </c>
      <c r="BI280" s="30" t="s">
        <v>35</v>
      </c>
      <c r="BJ280" s="30" t="s">
        <v>35</v>
      </c>
      <c r="BK280" s="30" t="s">
        <v>35</v>
      </c>
      <c r="BL280" s="25" t="s">
        <v>35</v>
      </c>
      <c r="BM280" s="37" t="s">
        <v>35</v>
      </c>
      <c r="BN280" s="30" t="s">
        <v>35</v>
      </c>
      <c r="BO280" s="30" t="s">
        <v>35</v>
      </c>
      <c r="BP280" s="30" t="s">
        <v>35</v>
      </c>
      <c r="BQ280" s="25" t="s">
        <v>35</v>
      </c>
      <c r="BR280" s="37" t="s">
        <v>35</v>
      </c>
      <c r="BS280" s="30" t="s">
        <v>35</v>
      </c>
      <c r="BT280" s="30" t="s">
        <v>35</v>
      </c>
      <c r="BU280" s="30" t="s">
        <v>35</v>
      </c>
      <c r="BV280" s="20" t="s">
        <v>35</v>
      </c>
      <c r="BW280" s="3"/>
      <c r="BX280" s="3"/>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05" customFormat="true" ht="15" customHeight="true" x14ac:dyDescent="0.2">
      <c r="B281" s="404"/>
      <c r="W281" s="312"/>
      <c r="X281" s="312"/>
      <c r="Y281" s="312"/>
      <c r="Z281" s="312"/>
      <c r="AA281" s="312"/>
      <c r="AB281" s="312"/>
      <c r="AC281" s="312"/>
      <c r="AD281" s="312"/>
      <c r="AE281" s="312"/>
      <c r="AF281" s="312"/>
      <c r="AG281" s="312"/>
      <c r="AH281" s="312"/>
      <c r="AI281" s="312"/>
      <c r="AJ281" s="312"/>
      <c r="AK281" s="312"/>
      <c r="AL281" s="312"/>
      <c r="AM281" s="312"/>
      <c r="AN281" s="312"/>
      <c r="AO281" s="312"/>
      <c r="AP281" s="312"/>
      <c r="AQ281" s="312"/>
      <c r="AR281" s="312"/>
      <c r="AS281" s="312"/>
      <c r="AT281" s="312"/>
      <c r="AU281" s="312"/>
      <c r="AV281" s="312"/>
      <c r="AW281" s="312"/>
      <c r="AX281" s="312"/>
      <c r="AY281" s="312"/>
      <c r="AZ281" s="312"/>
      <c r="BA281" s="816"/>
      <c r="BB281" s="492" t="s">
        <v>82</v>
      </c>
      <c r="BC281" s="37" t="s">
        <v>35</v>
      </c>
      <c r="BD281" s="30" t="s">
        <v>35</v>
      </c>
      <c r="BE281" s="30" t="s">
        <v>35</v>
      </c>
      <c r="BF281" s="30" t="s">
        <v>35</v>
      </c>
      <c r="BG281" s="25" t="s">
        <v>35</v>
      </c>
      <c r="BH281" s="37" t="s">
        <v>35</v>
      </c>
      <c r="BI281" s="30" t="s">
        <v>35</v>
      </c>
      <c r="BJ281" s="30" t="s">
        <v>35</v>
      </c>
      <c r="BK281" s="30" t="s">
        <v>35</v>
      </c>
      <c r="BL281" s="25" t="s">
        <v>35</v>
      </c>
      <c r="BM281" s="37" t="s">
        <v>35</v>
      </c>
      <c r="BN281" s="30" t="s">
        <v>35</v>
      </c>
      <c r="BO281" s="30" t="s">
        <v>35</v>
      </c>
      <c r="BP281" s="30" t="s">
        <v>35</v>
      </c>
      <c r="BQ281" s="25" t="s">
        <v>35</v>
      </c>
      <c r="BR281" s="37" t="s">
        <v>35</v>
      </c>
      <c r="BS281" s="30" t="s">
        <v>35</v>
      </c>
      <c r="BT281" s="30" t="s">
        <v>35</v>
      </c>
      <c r="BU281" s="30" t="s">
        <v>35</v>
      </c>
      <c r="BV281" s="20" t="s">
        <v>35</v>
      </c>
      <c r="BW281" s="3"/>
      <c r="BX281" s="3"/>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05" customFormat="true" ht="15" customHeight="true" x14ac:dyDescent="0.2">
      <c r="B282" s="404"/>
      <c r="W282" s="312"/>
      <c r="X282" s="312"/>
      <c r="Y282" s="312"/>
      <c r="Z282" s="312"/>
      <c r="AA282" s="312"/>
      <c r="AB282" s="312"/>
      <c r="AC282" s="312"/>
      <c r="AD282" s="312"/>
      <c r="AE282" s="312"/>
      <c r="AF282" s="312"/>
      <c r="AG282" s="312"/>
      <c r="AH282" s="312"/>
      <c r="AI282" s="312"/>
      <c r="AJ282" s="312"/>
      <c r="AK282" s="312"/>
      <c r="AL282" s="312"/>
      <c r="AM282" s="312"/>
      <c r="AN282" s="312"/>
      <c r="AO282" s="312"/>
      <c r="AP282" s="312"/>
      <c r="AQ282" s="312"/>
      <c r="AR282" s="312"/>
      <c r="AS282" s="312"/>
      <c r="AT282" s="312"/>
      <c r="AU282" s="312"/>
      <c r="AV282" s="312"/>
      <c r="AW282" s="312"/>
      <c r="AX282" s="312"/>
      <c r="AY282" s="312"/>
      <c r="AZ282" s="312"/>
      <c r="BA282" s="816"/>
      <c r="BB282" s="492" t="s">
        <v>83</v>
      </c>
      <c r="BC282" s="37" t="s">
        <v>35</v>
      </c>
      <c r="BD282" s="30" t="s">
        <v>35</v>
      </c>
      <c r="BE282" s="30" t="s">
        <v>35</v>
      </c>
      <c r="BF282" s="30" t="s">
        <v>35</v>
      </c>
      <c r="BG282" s="25" t="s">
        <v>35</v>
      </c>
      <c r="BH282" s="37" t="s">
        <v>35</v>
      </c>
      <c r="BI282" s="30" t="s">
        <v>35</v>
      </c>
      <c r="BJ282" s="30" t="s">
        <v>35</v>
      </c>
      <c r="BK282" s="30" t="s">
        <v>35</v>
      </c>
      <c r="BL282" s="25" t="s">
        <v>35</v>
      </c>
      <c r="BM282" s="37" t="s">
        <v>35</v>
      </c>
      <c r="BN282" s="30" t="s">
        <v>35</v>
      </c>
      <c r="BO282" s="30" t="s">
        <v>35</v>
      </c>
      <c r="BP282" s="30" t="s">
        <v>35</v>
      </c>
      <c r="BQ282" s="25" t="s">
        <v>35</v>
      </c>
      <c r="BR282" s="37" t="s">
        <v>35</v>
      </c>
      <c r="BS282" s="30" t="s">
        <v>35</v>
      </c>
      <c r="BT282" s="30" t="s">
        <v>35</v>
      </c>
      <c r="BU282" s="30" t="s">
        <v>35</v>
      </c>
      <c r="BV282" s="20" t="s">
        <v>35</v>
      </c>
      <c r="BW282" s="3"/>
      <c r="BX282" s="3"/>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05" customFormat="true" ht="15" customHeight="true" x14ac:dyDescent="0.2">
      <c r="B283" s="404"/>
      <c r="W283" s="312"/>
      <c r="X283" s="312"/>
      <c r="Y283" s="312"/>
      <c r="Z283" s="312"/>
      <c r="AA283" s="312"/>
      <c r="AB283" s="312"/>
      <c r="AC283" s="312"/>
      <c r="AD283" s="312"/>
      <c r="AE283" s="312"/>
      <c r="AF283" s="312"/>
      <c r="AG283" s="312"/>
      <c r="AH283" s="312"/>
      <c r="AI283" s="312"/>
      <c r="AJ283" s="312"/>
      <c r="AK283" s="312"/>
      <c r="AL283" s="312"/>
      <c r="AM283" s="312"/>
      <c r="AN283" s="312"/>
      <c r="AO283" s="312"/>
      <c r="AP283" s="312"/>
      <c r="AQ283" s="312"/>
      <c r="AR283" s="312"/>
      <c r="AS283" s="312"/>
      <c r="AT283" s="312"/>
      <c r="AU283" s="312"/>
      <c r="AV283" s="312"/>
      <c r="AW283" s="312"/>
      <c r="AX283" s="312"/>
      <c r="AY283" s="312"/>
      <c r="AZ283" s="312"/>
      <c r="BA283" s="816"/>
      <c r="BB283" s="492" t="s">
        <v>84</v>
      </c>
      <c r="BC283" s="37" t="s">
        <v>35</v>
      </c>
      <c r="BD283" s="30" t="s">
        <v>35</v>
      </c>
      <c r="BE283" s="30" t="s">
        <v>35</v>
      </c>
      <c r="BF283" s="30" t="s">
        <v>35</v>
      </c>
      <c r="BG283" s="25" t="s">
        <v>35</v>
      </c>
      <c r="BH283" s="37" t="s">
        <v>35</v>
      </c>
      <c r="BI283" s="30" t="s">
        <v>35</v>
      </c>
      <c r="BJ283" s="30" t="s">
        <v>35</v>
      </c>
      <c r="BK283" s="30" t="s">
        <v>35</v>
      </c>
      <c r="BL283" s="25" t="s">
        <v>35</v>
      </c>
      <c r="BM283" s="37" t="s">
        <v>35</v>
      </c>
      <c r="BN283" s="30" t="s">
        <v>35</v>
      </c>
      <c r="BO283" s="30" t="s">
        <v>35</v>
      </c>
      <c r="BP283" s="30" t="s">
        <v>35</v>
      </c>
      <c r="BQ283" s="25" t="s">
        <v>35</v>
      </c>
      <c r="BR283" s="37" t="s">
        <v>35</v>
      </c>
      <c r="BS283" s="30" t="s">
        <v>35</v>
      </c>
      <c r="BT283" s="30" t="s">
        <v>35</v>
      </c>
      <c r="BU283" s="30" t="s">
        <v>35</v>
      </c>
      <c r="BV283" s="20" t="s">
        <v>35</v>
      </c>
      <c r="BW283" s="3"/>
      <c r="BX283" s="3"/>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05" customFormat="true" ht="15" customHeight="true" x14ac:dyDescent="0.2">
      <c r="B284" s="404"/>
      <c r="W284" s="312"/>
      <c r="X284" s="312"/>
      <c r="Y284" s="312"/>
      <c r="Z284" s="312"/>
      <c r="AA284" s="312"/>
      <c r="AB284" s="312"/>
      <c r="AC284" s="312"/>
      <c r="AD284" s="312"/>
      <c r="AE284" s="312"/>
      <c r="AF284" s="312"/>
      <c r="AG284" s="312"/>
      <c r="AH284" s="312"/>
      <c r="AI284" s="312"/>
      <c r="AJ284" s="312"/>
      <c r="AK284" s="312"/>
      <c r="AL284" s="312"/>
      <c r="AM284" s="312"/>
      <c r="AN284" s="312"/>
      <c r="AO284" s="312"/>
      <c r="AP284" s="312"/>
      <c r="AQ284" s="312"/>
      <c r="AR284" s="312"/>
      <c r="AS284" s="312"/>
      <c r="AT284" s="312"/>
      <c r="AU284" s="312"/>
      <c r="AV284" s="312"/>
      <c r="AW284" s="312"/>
      <c r="AX284" s="312"/>
      <c r="AY284" s="312"/>
      <c r="AZ284" s="312"/>
      <c r="BA284" s="820"/>
      <c r="BB284" s="495" t="s">
        <v>113</v>
      </c>
      <c r="BC284" s="36" t="s">
        <v>35</v>
      </c>
      <c r="BD284" s="32" t="s">
        <v>35</v>
      </c>
      <c r="BE284" s="32" t="s">
        <v>35</v>
      </c>
      <c r="BF284" s="32" t="s">
        <v>35</v>
      </c>
      <c r="BG284" s="27" t="s">
        <v>35</v>
      </c>
      <c r="BH284" s="36" t="s">
        <v>35</v>
      </c>
      <c r="BI284" s="32" t="s">
        <v>35</v>
      </c>
      <c r="BJ284" s="32" t="s">
        <v>35</v>
      </c>
      <c r="BK284" s="32" t="s">
        <v>35</v>
      </c>
      <c r="BL284" s="27" t="s">
        <v>35</v>
      </c>
      <c r="BM284" s="36" t="s">
        <v>35</v>
      </c>
      <c r="BN284" s="32" t="s">
        <v>35</v>
      </c>
      <c r="BO284" s="32" t="s">
        <v>35</v>
      </c>
      <c r="BP284" s="32" t="s">
        <v>35</v>
      </c>
      <c r="BQ284" s="27" t="s">
        <v>35</v>
      </c>
      <c r="BR284" s="36" t="s">
        <v>35</v>
      </c>
      <c r="BS284" s="32" t="s">
        <v>35</v>
      </c>
      <c r="BT284" s="32" t="s">
        <v>35</v>
      </c>
      <c r="BU284" s="32" t="s">
        <v>35</v>
      </c>
      <c r="BV284" s="21" t="s">
        <v>35</v>
      </c>
      <c r="BW284" s="3"/>
      <c r="BX284" s="3"/>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05" customFormat="true" ht="15" customHeight="true" x14ac:dyDescent="0.2">
      <c r="B285" s="404"/>
      <c r="W285" s="312"/>
      <c r="X285" s="312"/>
      <c r="Y285" s="312"/>
      <c r="Z285" s="312"/>
      <c r="AA285" s="312"/>
      <c r="AB285" s="312"/>
      <c r="AC285" s="312"/>
      <c r="AD285" s="312"/>
      <c r="AE285" s="312"/>
      <c r="AF285" s="312"/>
      <c r="AG285" s="312"/>
      <c r="AH285" s="312"/>
      <c r="AI285" s="312"/>
      <c r="AJ285" s="312"/>
      <c r="AK285" s="312"/>
      <c r="AL285" s="312"/>
      <c r="AM285" s="312"/>
      <c r="AN285" s="312"/>
      <c r="AO285" s="312"/>
      <c r="AP285" s="312"/>
      <c r="AQ285" s="312"/>
      <c r="AR285" s="312"/>
      <c r="AS285" s="312"/>
      <c r="AT285" s="312"/>
      <c r="AU285" s="312"/>
      <c r="AV285" s="312"/>
      <c r="AW285" s="312"/>
      <c r="AX285" s="312"/>
      <c r="AY285" s="312"/>
      <c r="AZ285" s="312"/>
      <c r="BA285" s="285"/>
      <c r="BB285" s="283"/>
      <c r="BC285" s="283"/>
      <c r="BD285" s="283"/>
      <c r="BE285" s="283"/>
      <c r="BF285" s="283"/>
      <c r="BG285" s="283"/>
      <c r="BH285" s="283"/>
      <c r="BI285" s="283"/>
      <c r="BJ285" s="283"/>
      <c r="BK285" s="283"/>
      <c r="BL285" s="283"/>
      <c r="BM285" s="283"/>
      <c r="BN285" s="283"/>
      <c r="BO285" s="283"/>
      <c r="BP285" s="283"/>
      <c r="BQ285" s="283"/>
      <c r="BR285" s="283"/>
      <c r="BS285" s="283"/>
      <c r="BT285" s="283"/>
      <c r="BU285" s="283"/>
      <c r="BV285" s="285"/>
      <c r="BW285" s="311"/>
      <c r="BX285" s="311"/>
      <c r="BY285" s="311"/>
      <c r="BZ285" s="311"/>
      <c r="CA285" s="311"/>
      <c r="CB285" s="311"/>
      <c r="CC285" s="311"/>
      <c r="CD285" s="311"/>
      <c r="CE285" s="311"/>
      <c r="CF285" s="311"/>
      <c r="CG285" s="311"/>
      <c r="CH285" s="311"/>
      <c r="CI285" s="311"/>
      <c r="CJ285" s="311"/>
      <c r="CK285" s="311"/>
      <c r="CL285" s="311"/>
      <c r="CM285" s="311"/>
      <c r="CN285" s="311"/>
      <c r="CO285" s="311"/>
      <c r="CP285" s="311"/>
      <c r="CQ285" s="311"/>
      <c r="CR285" s="311"/>
      <c r="CS285" s="311"/>
      <c r="CT285" s="311"/>
      <c r="CU285" s="311"/>
      <c r="CV285" s="311"/>
      <c r="CW285" s="311"/>
      <c r="CX285" s="311"/>
      <c r="CY285" s="311"/>
      <c r="CZ285" s="311"/>
    </row>
    <row r="286" s="405" customFormat="true" ht="15" customHeight="true" x14ac:dyDescent="0.2">
      <c r="B286" s="404"/>
      <c r="W286" s="312"/>
      <c r="X286" s="312"/>
      <c r="Y286" s="312"/>
      <c r="Z286" s="312"/>
      <c r="AA286" s="312"/>
      <c r="AB286" s="312"/>
      <c r="AC286" s="312"/>
      <c r="AD286" s="312"/>
      <c r="AE286" s="312"/>
      <c r="AF286" s="312"/>
      <c r="AG286" s="312"/>
      <c r="AH286" s="312"/>
      <c r="AI286" s="312"/>
      <c r="AJ286" s="312"/>
      <c r="AK286" s="312"/>
      <c r="AL286" s="312"/>
      <c r="AM286" s="312"/>
      <c r="AN286" s="312"/>
      <c r="AO286" s="312"/>
      <c r="AP286" s="312"/>
      <c r="AQ286" s="312"/>
      <c r="AR286" s="312"/>
      <c r="AS286" s="312"/>
      <c r="AT286" s="312"/>
      <c r="AU286" s="312"/>
      <c r="AV286" s="312"/>
      <c r="AW286" s="312"/>
      <c r="AX286" s="312"/>
      <c r="AY286" s="312"/>
      <c r="AZ286" s="312"/>
      <c r="BA286" s="285"/>
      <c r="BB286" s="283"/>
      <c r="BC286" s="283"/>
      <c r="BD286" s="283"/>
      <c r="BE286" s="283"/>
      <c r="BF286" s="283"/>
      <c r="BG286" s="283"/>
      <c r="BH286" s="283"/>
      <c r="BI286" s="283"/>
      <c r="BJ286" s="283"/>
      <c r="BK286" s="283"/>
      <c r="BL286" s="283"/>
      <c r="BM286" s="283"/>
      <c r="BN286" s="283"/>
      <c r="BO286" s="283"/>
      <c r="BP286" s="283"/>
      <c r="BQ286" s="283"/>
      <c r="BR286" s="283"/>
      <c r="BS286" s="283"/>
      <c r="BT286" s="283"/>
      <c r="BU286" s="283"/>
      <c r="BV286" s="285"/>
      <c r="BW286" s="311"/>
      <c r="BX286" s="311"/>
      <c r="BY286" s="311"/>
      <c r="BZ286" s="311"/>
      <c r="CA286" s="311"/>
      <c r="CB286" s="311"/>
      <c r="CC286" s="311"/>
      <c r="CD286" s="311"/>
      <c r="CE286" s="311"/>
      <c r="CF286" s="311"/>
      <c r="CG286" s="311"/>
      <c r="CH286" s="311"/>
      <c r="CI286" s="311"/>
      <c r="CJ286" s="311"/>
      <c r="CK286" s="311"/>
      <c r="CL286" s="311"/>
      <c r="CM286" s="311"/>
      <c r="CN286" s="311"/>
      <c r="CO286" s="311"/>
      <c r="CP286" s="311"/>
      <c r="CQ286" s="311"/>
      <c r="CR286" s="311"/>
      <c r="CS286" s="311"/>
      <c r="CT286" s="311"/>
      <c r="CU286" s="311"/>
      <c r="CV286" s="311"/>
      <c r="CW286" s="311"/>
      <c r="CX286" s="311"/>
      <c r="CY286" s="311"/>
      <c r="CZ286" s="311"/>
    </row>
    <row r="287" s="405" customFormat="true" ht="15" customHeight="true" x14ac:dyDescent="0.2">
      <c r="B287" s="404"/>
      <c r="W287" s="312"/>
      <c r="X287" s="312"/>
      <c r="Y287" s="312"/>
      <c r="Z287" s="312"/>
      <c r="AA287" s="312"/>
      <c r="AB287" s="312"/>
      <c r="AC287" s="312"/>
      <c r="AD287" s="312"/>
      <c r="AE287" s="312"/>
      <c r="AF287" s="312"/>
      <c r="AG287" s="312"/>
      <c r="AH287" s="312"/>
      <c r="AI287" s="312"/>
      <c r="AJ287" s="312"/>
      <c r="AK287" s="312"/>
      <c r="AL287" s="312"/>
      <c r="AM287" s="312"/>
      <c r="AN287" s="312"/>
      <c r="AO287" s="312"/>
      <c r="AP287" s="312"/>
      <c r="AQ287" s="312"/>
      <c r="AR287" s="312"/>
      <c r="AS287" s="312"/>
      <c r="AT287" s="312"/>
      <c r="AU287" s="312"/>
      <c r="AV287" s="312"/>
      <c r="AW287" s="312"/>
      <c r="AX287" s="312"/>
      <c r="AY287" s="312"/>
      <c r="AZ287" s="312"/>
      <c r="BA287" s="285"/>
      <c r="BB287" s="283"/>
      <c r="BC287" s="283"/>
      <c r="BD287" s="283"/>
      <c r="BE287" s="283"/>
      <c r="BF287" s="283"/>
      <c r="BG287" s="283"/>
      <c r="BH287" s="283"/>
      <c r="BI287" s="283"/>
      <c r="BJ287" s="283"/>
      <c r="BK287" s="283"/>
      <c r="BL287" s="283"/>
      <c r="BM287" s="283"/>
      <c r="BN287" s="283"/>
      <c r="BO287" s="283"/>
      <c r="BP287" s="283"/>
      <c r="BQ287" s="283"/>
      <c r="BR287" s="283"/>
      <c r="BS287" s="283"/>
      <c r="BT287" s="283"/>
      <c r="BU287" s="283"/>
      <c r="BV287" s="285"/>
      <c r="BW287" s="311"/>
      <c r="BX287" s="311"/>
      <c r="BY287" s="311"/>
      <c r="BZ287" s="311"/>
      <c r="CA287" s="311"/>
      <c r="CB287" s="311"/>
      <c r="CC287" s="311"/>
      <c r="CD287" s="311"/>
      <c r="CE287" s="311"/>
      <c r="CF287" s="311"/>
      <c r="CG287" s="311"/>
      <c r="CH287" s="311"/>
      <c r="CI287" s="311"/>
      <c r="CJ287" s="311"/>
      <c r="CK287" s="311"/>
      <c r="CL287" s="311"/>
      <c r="CM287" s="311"/>
      <c r="CN287" s="311"/>
      <c r="CO287" s="311"/>
      <c r="CP287" s="311"/>
      <c r="CQ287" s="311"/>
      <c r="CR287" s="311"/>
      <c r="CS287" s="311"/>
      <c r="CT287" s="311"/>
      <c r="CU287" s="311"/>
      <c r="CV287" s="311"/>
      <c r="CW287" s="311"/>
      <c r="CX287" s="311"/>
      <c r="CY287" s="311"/>
      <c r="CZ287" s="311"/>
    </row>
    <row r="288" s="405" customFormat="true" ht="15" customHeight="true" x14ac:dyDescent="0.2">
      <c r="B288" s="404"/>
      <c r="W288" s="312"/>
      <c r="X288" s="312"/>
      <c r="Y288" s="312"/>
      <c r="Z288" s="312"/>
      <c r="AA288" s="312"/>
      <c r="AB288" s="312"/>
      <c r="AC288" s="312"/>
      <c r="AD288" s="312"/>
      <c r="AE288" s="312"/>
      <c r="AF288" s="312"/>
      <c r="AG288" s="312"/>
      <c r="AH288" s="312"/>
      <c r="AI288" s="312"/>
      <c r="AJ288" s="312"/>
      <c r="AK288" s="312"/>
      <c r="AL288" s="312"/>
      <c r="AM288" s="312"/>
      <c r="AN288" s="312"/>
      <c r="AO288" s="312"/>
      <c r="AP288" s="312"/>
      <c r="AQ288" s="312"/>
      <c r="AR288" s="312"/>
      <c r="AS288" s="312"/>
      <c r="AT288" s="312"/>
      <c r="AU288" s="312"/>
      <c r="AV288" s="312"/>
      <c r="AW288" s="312"/>
      <c r="AX288" s="312"/>
      <c r="AY288" s="312"/>
      <c r="AZ288" s="312"/>
      <c r="BA288" s="285"/>
      <c r="BB288" s="283"/>
      <c r="BC288" s="283"/>
      <c r="BD288" s="283"/>
      <c r="BE288" s="283"/>
      <c r="BF288" s="283"/>
      <c r="BG288" s="283"/>
      <c r="BH288" s="283"/>
      <c r="BI288" s="283"/>
      <c r="BJ288" s="283"/>
      <c r="BK288" s="283"/>
      <c r="BL288" s="283"/>
      <c r="BM288" s="283"/>
      <c r="BN288" s="283"/>
      <c r="BO288" s="283"/>
      <c r="BP288" s="283"/>
      <c r="BQ288" s="283"/>
      <c r="BR288" s="283"/>
      <c r="BS288" s="283"/>
      <c r="BT288" s="283"/>
      <c r="BU288" s="283"/>
      <c r="BV288" s="285"/>
      <c r="BW288" s="311"/>
      <c r="BX288" s="311"/>
      <c r="BY288" s="311"/>
      <c r="BZ288" s="311"/>
      <c r="CA288" s="311"/>
      <c r="CB288" s="311"/>
      <c r="CC288" s="311"/>
      <c r="CD288" s="311"/>
      <c r="CE288" s="311"/>
      <c r="CF288" s="311"/>
      <c r="CG288" s="311"/>
      <c r="CH288" s="311"/>
      <c r="CI288" s="311"/>
      <c r="CJ288" s="311"/>
      <c r="CK288" s="311"/>
      <c r="CL288" s="311"/>
      <c r="CM288" s="311"/>
      <c r="CN288" s="311"/>
      <c r="CO288" s="311"/>
      <c r="CP288" s="311"/>
      <c r="CQ288" s="311"/>
      <c r="CR288" s="311"/>
      <c r="CS288" s="311"/>
      <c r="CT288" s="311"/>
      <c r="CU288" s="311"/>
      <c r="CV288" s="311"/>
      <c r="CW288" s="311"/>
      <c r="CX288" s="311"/>
      <c r="CY288" s="311"/>
      <c r="CZ288" s="311"/>
    </row>
    <row r="289" s="405" customFormat="true" ht="15" customHeight="true" x14ac:dyDescent="0.2">
      <c r="A289" s="422"/>
      <c r="B289" s="421"/>
      <c r="C289" s="422"/>
      <c r="W289" s="312"/>
      <c r="X289" s="312"/>
      <c r="Y289" s="312"/>
      <c r="Z289" s="312"/>
      <c r="AA289" s="312"/>
      <c r="AB289" s="312"/>
      <c r="AC289" s="312"/>
      <c r="AD289" s="312"/>
      <c r="AE289" s="312"/>
      <c r="AF289" s="312"/>
      <c r="AG289" s="312"/>
      <c r="AH289" s="312"/>
      <c r="AI289" s="312"/>
      <c r="AJ289" s="312"/>
      <c r="AK289" s="312"/>
      <c r="AL289" s="312"/>
      <c r="AM289" s="312"/>
      <c r="AN289" s="312"/>
      <c r="AO289" s="312"/>
      <c r="AP289" s="312"/>
      <c r="AQ289" s="312"/>
      <c r="AR289" s="312"/>
      <c r="AS289" s="312"/>
      <c r="AT289" s="312"/>
      <c r="AU289" s="312"/>
      <c r="AV289" s="312"/>
      <c r="AW289" s="312"/>
      <c r="AX289" s="312"/>
      <c r="AY289" s="312"/>
      <c r="AZ289" s="312"/>
      <c r="BA289" s="285"/>
      <c r="BB289" s="283"/>
      <c r="BC289" s="283"/>
      <c r="BD289" s="283"/>
      <c r="BE289" s="283"/>
      <c r="BF289" s="283"/>
      <c r="BG289" s="283"/>
      <c r="BH289" s="283"/>
      <c r="BI289" s="283"/>
      <c r="BJ289" s="283"/>
      <c r="BK289" s="283"/>
      <c r="BL289" s="283"/>
      <c r="BM289" s="283"/>
      <c r="BN289" s="283"/>
      <c r="BO289" s="283"/>
      <c r="BP289" s="283"/>
      <c r="BQ289" s="283"/>
      <c r="BR289" s="283"/>
      <c r="BS289" s="283"/>
      <c r="BT289" s="283"/>
      <c r="BU289" s="283"/>
      <c r="BV289" s="285"/>
      <c r="BW289" s="311"/>
      <c r="BX289" s="311"/>
      <c r="BY289" s="311"/>
      <c r="BZ289" s="311"/>
      <c r="CA289" s="311"/>
      <c r="CB289" s="311"/>
      <c r="CC289" s="311"/>
      <c r="CD289" s="311"/>
      <c r="CE289" s="311"/>
      <c r="CF289" s="311"/>
      <c r="CG289" s="311"/>
      <c r="CH289" s="311"/>
      <c r="CI289" s="311"/>
      <c r="CJ289" s="311"/>
      <c r="CK289" s="311"/>
      <c r="CL289" s="311"/>
      <c r="CM289" s="311"/>
      <c r="CN289" s="311"/>
      <c r="CO289" s="311"/>
      <c r="CP289" s="311"/>
      <c r="CQ289" s="311"/>
      <c r="CR289" s="311"/>
      <c r="CS289" s="311"/>
      <c r="CT289" s="311"/>
      <c r="CU289" s="311"/>
      <c r="CV289" s="311"/>
      <c r="CW289" s="311"/>
      <c r="CX289" s="311"/>
      <c r="CY289" s="311"/>
      <c r="CZ289" s="311"/>
    </row>
    <row r="290" s="405" customFormat="true" ht="15" customHeight="true" x14ac:dyDescent="0.2">
      <c r="A290" s="407"/>
      <c r="B290" s="408"/>
      <c r="C290" s="409"/>
      <c r="W290" s="312"/>
      <c r="X290" s="312"/>
      <c r="Y290" s="312"/>
      <c r="Z290" s="312"/>
      <c r="AA290" s="312"/>
      <c r="AB290" s="312"/>
      <c r="AC290" s="312"/>
      <c r="AD290" s="312"/>
      <c r="AE290" s="312"/>
      <c r="AF290" s="312"/>
      <c r="AG290" s="312"/>
      <c r="AH290" s="312"/>
      <c r="AI290" s="312"/>
      <c r="AJ290" s="312"/>
      <c r="AK290" s="312"/>
      <c r="AL290" s="312"/>
      <c r="AM290" s="312"/>
      <c r="AN290" s="312"/>
      <c r="AO290" s="312"/>
      <c r="AP290" s="312"/>
      <c r="AQ290" s="312"/>
      <c r="AR290" s="312"/>
      <c r="AS290" s="312"/>
      <c r="AT290" s="312"/>
      <c r="AU290" s="312"/>
      <c r="AV290" s="312"/>
      <c r="AW290" s="312"/>
      <c r="AX290" s="312"/>
      <c r="AY290" s="312"/>
      <c r="AZ290" s="312"/>
      <c r="BA290" s="285"/>
      <c r="BB290" s="283"/>
      <c r="BC290" s="283"/>
      <c r="BD290" s="283"/>
      <c r="BE290" s="283"/>
      <c r="BF290" s="283"/>
      <c r="BG290" s="283"/>
      <c r="BH290" s="283"/>
      <c r="BI290" s="283"/>
      <c r="BJ290" s="283"/>
      <c r="BK290" s="283"/>
      <c r="BL290" s="283"/>
      <c r="BM290" s="283"/>
      <c r="BN290" s="283"/>
      <c r="BO290" s="283"/>
      <c r="BP290" s="283"/>
      <c r="BQ290" s="283"/>
      <c r="BR290" s="283"/>
      <c r="BS290" s="283"/>
      <c r="BT290" s="283"/>
      <c r="BU290" s="283"/>
      <c r="BV290" s="285"/>
      <c r="BW290" s="311"/>
      <c r="BX290" s="311"/>
      <c r="BY290" s="311"/>
      <c r="BZ290" s="311"/>
      <c r="CA290" s="311"/>
      <c r="CB290" s="311"/>
      <c r="CC290" s="311"/>
      <c r="CD290" s="311"/>
      <c r="CE290" s="311"/>
      <c r="CF290" s="311"/>
      <c r="CG290" s="311"/>
      <c r="CH290" s="311"/>
      <c r="CI290" s="311"/>
      <c r="CJ290" s="311"/>
      <c r="CK290" s="311"/>
      <c r="CL290" s="311"/>
      <c r="CM290" s="311"/>
      <c r="CN290" s="311"/>
      <c r="CO290" s="311"/>
      <c r="CP290" s="311"/>
      <c r="CQ290" s="311"/>
      <c r="CR290" s="311"/>
      <c r="CS290" s="311"/>
      <c r="CT290" s="311"/>
      <c r="CU290" s="311"/>
      <c r="CV290" s="311"/>
      <c r="CW290" s="311"/>
      <c r="CX290" s="311"/>
      <c r="CY290" s="311"/>
      <c r="CZ290" s="311"/>
    </row>
    <row r="291" s="405" customFormat="true" ht="15" customHeight="true" x14ac:dyDescent="0.2">
      <c r="A291" s="407"/>
      <c r="B291" s="408"/>
      <c r="C291" s="409"/>
      <c r="W291" s="312"/>
      <c r="X291" s="312"/>
      <c r="Y291" s="312"/>
      <c r="Z291" s="312"/>
      <c r="AA291" s="312"/>
      <c r="AB291" s="312"/>
      <c r="AC291" s="312"/>
      <c r="AD291" s="312"/>
      <c r="AE291" s="312"/>
      <c r="AF291" s="312"/>
      <c r="AG291" s="312"/>
      <c r="AH291" s="312"/>
      <c r="AI291" s="312"/>
      <c r="AJ291" s="312"/>
      <c r="AK291" s="312"/>
      <c r="AL291" s="312"/>
      <c r="AM291" s="312"/>
      <c r="AN291" s="312"/>
      <c r="AO291" s="312"/>
      <c r="AP291" s="312"/>
      <c r="AQ291" s="312"/>
      <c r="AR291" s="312"/>
      <c r="AS291" s="312"/>
      <c r="AT291" s="312"/>
      <c r="AU291" s="312"/>
      <c r="AV291" s="312"/>
      <c r="AW291" s="312"/>
      <c r="AX291" s="312"/>
      <c r="AY291" s="312"/>
      <c r="AZ291" s="312"/>
      <c r="BA291" s="285"/>
      <c r="BB291" s="283"/>
      <c r="BC291" s="283"/>
      <c r="BD291" s="283"/>
      <c r="BE291" s="283"/>
      <c r="BF291" s="283"/>
      <c r="BG291" s="283"/>
      <c r="BH291" s="283"/>
      <c r="BI291" s="283"/>
      <c r="BJ291" s="283"/>
      <c r="BK291" s="283"/>
      <c r="BL291" s="283"/>
      <c r="BM291" s="283"/>
      <c r="BN291" s="283"/>
      <c r="BO291" s="283"/>
      <c r="BP291" s="283"/>
      <c r="BQ291" s="283"/>
      <c r="BR291" s="283"/>
      <c r="BS291" s="283"/>
      <c r="BT291" s="283"/>
      <c r="BU291" s="283"/>
      <c r="BV291" s="285"/>
      <c r="BW291" s="311"/>
      <c r="BX291" s="311"/>
      <c r="BY291" s="311"/>
      <c r="BZ291" s="311"/>
      <c r="CA291" s="311"/>
      <c r="CB291" s="311"/>
      <c r="CC291" s="311"/>
      <c r="CD291" s="311"/>
      <c r="CE291" s="311"/>
      <c r="CF291" s="311"/>
      <c r="CG291" s="311"/>
      <c r="CH291" s="311"/>
      <c r="CI291" s="311"/>
      <c r="CJ291" s="311"/>
      <c r="CK291" s="311"/>
      <c r="CL291" s="311"/>
      <c r="CM291" s="311"/>
      <c r="CN291" s="311"/>
      <c r="CO291" s="311"/>
      <c r="CP291" s="311"/>
      <c r="CQ291" s="311"/>
      <c r="CR291" s="311"/>
      <c r="CS291" s="311"/>
      <c r="CT291" s="311"/>
      <c r="CU291" s="311"/>
      <c r="CV291" s="311"/>
      <c r="CW291" s="311"/>
      <c r="CX291" s="311"/>
      <c r="CY291" s="311"/>
      <c r="CZ291" s="311"/>
    </row>
    <row r="292" s="405" customFormat="true" ht="15" customHeight="true" x14ac:dyDescent="0.2">
      <c r="A292" s="407"/>
      <c r="B292" s="408"/>
      <c r="C292" s="409"/>
      <c r="W292" s="312"/>
      <c r="X292" s="312"/>
      <c r="Y292" s="312"/>
      <c r="Z292" s="312"/>
      <c r="AA292" s="312"/>
      <c r="AB292" s="312"/>
      <c r="AC292" s="312"/>
      <c r="AD292" s="312"/>
      <c r="AE292" s="312"/>
      <c r="AF292" s="312"/>
      <c r="AG292" s="312"/>
      <c r="AH292" s="312"/>
      <c r="AI292" s="312"/>
      <c r="AJ292" s="312"/>
      <c r="AK292" s="312"/>
      <c r="AL292" s="312"/>
      <c r="AM292" s="312"/>
      <c r="AN292" s="312"/>
      <c r="AO292" s="312"/>
      <c r="AP292" s="312"/>
      <c r="AQ292" s="312"/>
      <c r="AR292" s="312"/>
      <c r="AS292" s="312"/>
      <c r="AT292" s="312"/>
      <c r="AU292" s="312"/>
      <c r="AV292" s="312"/>
      <c r="AW292" s="312"/>
      <c r="AX292" s="312"/>
      <c r="AY292" s="312"/>
      <c r="AZ292" s="312"/>
      <c r="BA292" s="285"/>
      <c r="BB292" s="283"/>
      <c r="BC292" s="283"/>
      <c r="BD292" s="283"/>
      <c r="BE292" s="283"/>
      <c r="BF292" s="283"/>
      <c r="BG292" s="283"/>
      <c r="BH292" s="283"/>
      <c r="BI292" s="283"/>
      <c r="BJ292" s="283"/>
      <c r="BK292" s="283"/>
      <c r="BL292" s="283"/>
      <c r="BM292" s="283"/>
      <c r="BN292" s="283"/>
      <c r="BO292" s="283"/>
      <c r="BP292" s="283"/>
      <c r="BQ292" s="283"/>
      <c r="BR292" s="283"/>
      <c r="BS292" s="283"/>
      <c r="BT292" s="283"/>
      <c r="BU292" s="283"/>
      <c r="BV292" s="285"/>
      <c r="BW292" s="311"/>
      <c r="BX292" s="311"/>
      <c r="BY292" s="311"/>
      <c r="BZ292" s="311"/>
      <c r="CA292" s="311"/>
      <c r="CB292" s="311"/>
      <c r="CC292" s="311"/>
      <c r="CD292" s="311"/>
      <c r="CE292" s="311"/>
      <c r="CF292" s="311"/>
      <c r="CG292" s="311"/>
      <c r="CH292" s="311"/>
      <c r="CI292" s="311"/>
      <c r="CJ292" s="311"/>
      <c r="CK292" s="311"/>
      <c r="CL292" s="311"/>
      <c r="CM292" s="311"/>
      <c r="CN292" s="311"/>
      <c r="CO292" s="311"/>
      <c r="CP292" s="311"/>
      <c r="CQ292" s="311"/>
      <c r="CR292" s="311"/>
      <c r="CS292" s="311"/>
      <c r="CT292" s="311"/>
      <c r="CU292" s="311"/>
      <c r="CV292" s="311"/>
      <c r="CW292" s="311"/>
      <c r="CX292" s="311"/>
      <c r="CY292" s="311"/>
      <c r="CZ292" s="311"/>
    </row>
    <row r="293" s="405" customFormat="true" ht="15" customHeight="true" x14ac:dyDescent="0.2">
      <c r="A293" s="407"/>
      <c r="B293" s="408"/>
      <c r="C293" s="153"/>
      <c r="W293" s="312"/>
      <c r="X293" s="312"/>
      <c r="Y293" s="312"/>
      <c r="Z293" s="312"/>
      <c r="AA293" s="312"/>
      <c r="AB293" s="312"/>
      <c r="AC293" s="312"/>
      <c r="AD293" s="312"/>
      <c r="AE293" s="312"/>
      <c r="AF293" s="312"/>
      <c r="AG293" s="312"/>
      <c r="AH293" s="312"/>
      <c r="AI293" s="312"/>
      <c r="AJ293" s="312"/>
      <c r="AK293" s="312"/>
      <c r="AL293" s="312"/>
      <c r="AM293" s="312"/>
      <c r="AN293" s="312"/>
      <c r="AO293" s="312"/>
      <c r="AP293" s="312"/>
      <c r="AQ293" s="312"/>
      <c r="AR293" s="312"/>
      <c r="AS293" s="312"/>
      <c r="AT293" s="312"/>
      <c r="AU293" s="312"/>
      <c r="AV293" s="312"/>
      <c r="AW293" s="312"/>
      <c r="AX293" s="312"/>
      <c r="AY293" s="312"/>
      <c r="AZ293" s="312"/>
      <c r="BA293" s="285"/>
      <c r="BB293" s="283"/>
      <c r="BC293" s="283"/>
      <c r="BD293" s="283"/>
      <c r="BE293" s="283"/>
      <c r="BF293" s="283"/>
      <c r="BG293" s="283"/>
      <c r="BH293" s="283"/>
      <c r="BI293" s="283"/>
      <c r="BJ293" s="283"/>
      <c r="BK293" s="283"/>
      <c r="BL293" s="283"/>
      <c r="BM293" s="283"/>
      <c r="BN293" s="283"/>
      <c r="BO293" s="283"/>
      <c r="BP293" s="283"/>
      <c r="BQ293" s="283"/>
      <c r="BR293" s="283"/>
      <c r="BS293" s="283"/>
      <c r="BT293" s="283"/>
      <c r="BU293" s="283"/>
      <c r="BV293" s="285"/>
      <c r="BW293" s="311"/>
      <c r="BX293" s="311"/>
      <c r="BY293" s="311"/>
      <c r="BZ293" s="311"/>
      <c r="CA293" s="311"/>
      <c r="CB293" s="311"/>
      <c r="CC293" s="311"/>
      <c r="CD293" s="311"/>
      <c r="CE293" s="311"/>
      <c r="CF293" s="311"/>
      <c r="CG293" s="311"/>
      <c r="CH293" s="311"/>
      <c r="CI293" s="311"/>
      <c r="CJ293" s="311"/>
      <c r="CK293" s="311"/>
      <c r="CL293" s="311"/>
      <c r="CM293" s="311"/>
      <c r="CN293" s="311"/>
      <c r="CO293" s="311"/>
      <c r="CP293" s="311"/>
      <c r="CQ293" s="311"/>
      <c r="CR293" s="311"/>
      <c r="CS293" s="311"/>
      <c r="CT293" s="311"/>
      <c r="CU293" s="311"/>
      <c r="CV293" s="311"/>
      <c r="CW293" s="311"/>
      <c r="CX293" s="311"/>
      <c r="CY293" s="311"/>
      <c r="CZ293" s="311"/>
    </row>
    <row r="294" s="405" customFormat="true" ht="15" customHeight="true" x14ac:dyDescent="0.2">
      <c r="A294" s="407"/>
      <c r="B294" s="408"/>
      <c r="C294" s="153"/>
      <c r="W294" s="312"/>
      <c r="X294" s="312"/>
      <c r="Y294" s="312"/>
      <c r="Z294" s="312"/>
      <c r="AA294" s="312"/>
      <c r="AB294" s="312"/>
      <c r="AC294" s="312"/>
      <c r="AD294" s="312"/>
      <c r="AE294" s="312"/>
      <c r="AF294" s="312"/>
      <c r="AG294" s="312"/>
      <c r="AH294" s="312"/>
      <c r="AI294" s="312"/>
      <c r="AJ294" s="312"/>
      <c r="AK294" s="312"/>
      <c r="AL294" s="312"/>
      <c r="AM294" s="312"/>
      <c r="AN294" s="312"/>
      <c r="AO294" s="312"/>
      <c r="AP294" s="312"/>
      <c r="AQ294" s="312"/>
      <c r="AR294" s="312"/>
      <c r="AS294" s="312"/>
      <c r="AT294" s="312"/>
      <c r="AU294" s="312"/>
      <c r="AV294" s="312"/>
      <c r="AW294" s="312"/>
      <c r="AX294" s="312"/>
      <c r="AY294" s="312"/>
      <c r="AZ294" s="312"/>
      <c r="BA294" s="285"/>
      <c r="BB294" s="283"/>
      <c r="BC294" s="283"/>
      <c r="BD294" s="283"/>
      <c r="BE294" s="283"/>
      <c r="BF294" s="283"/>
      <c r="BG294" s="283"/>
      <c r="BH294" s="283"/>
      <c r="BI294" s="283"/>
      <c r="BJ294" s="283"/>
      <c r="BK294" s="283"/>
      <c r="BL294" s="283"/>
      <c r="BM294" s="283"/>
      <c r="BN294" s="283"/>
      <c r="BO294" s="283"/>
      <c r="BP294" s="283"/>
      <c r="BQ294" s="283"/>
      <c r="BR294" s="283"/>
      <c r="BS294" s="283"/>
      <c r="BT294" s="283"/>
      <c r="BU294" s="283"/>
      <c r="BV294" s="285"/>
      <c r="BW294" s="311"/>
      <c r="BX294" s="311"/>
      <c r="BY294" s="311"/>
      <c r="BZ294" s="311"/>
      <c r="CA294" s="311"/>
      <c r="CB294" s="311"/>
      <c r="CC294" s="311"/>
      <c r="CD294" s="311"/>
      <c r="CE294" s="311"/>
      <c r="CF294" s="311"/>
      <c r="CG294" s="311"/>
      <c r="CH294" s="311"/>
      <c r="CI294" s="311"/>
      <c r="CJ294" s="311"/>
      <c r="CK294" s="311"/>
      <c r="CL294" s="311"/>
      <c r="CM294" s="311"/>
      <c r="CN294" s="311"/>
      <c r="CO294" s="311"/>
      <c r="CP294" s="311"/>
      <c r="CQ294" s="311"/>
      <c r="CR294" s="311"/>
      <c r="CS294" s="311"/>
      <c r="CT294" s="311"/>
      <c r="CU294" s="311"/>
      <c r="CV294" s="311"/>
      <c r="CW294" s="311"/>
      <c r="CX294" s="311"/>
      <c r="CY294" s="311"/>
      <c r="CZ294" s="311"/>
    </row>
    <row r="295" s="405" customFormat="true" ht="15" customHeight="true" x14ac:dyDescent="0.2">
      <c r="A295" s="407"/>
      <c r="B295" s="408"/>
      <c r="C295" s="153"/>
      <c r="W295" s="312"/>
      <c r="X295" s="312"/>
      <c r="Y295" s="312"/>
      <c r="Z295" s="312"/>
      <c r="AA295" s="312"/>
      <c r="AB295" s="312"/>
      <c r="AC295" s="312"/>
      <c r="AD295" s="312"/>
      <c r="AE295" s="312"/>
      <c r="AF295" s="312"/>
      <c r="AG295" s="312"/>
      <c r="AH295" s="312"/>
      <c r="AI295" s="312"/>
      <c r="AJ295" s="312"/>
      <c r="AK295" s="312"/>
      <c r="AL295" s="312"/>
      <c r="AM295" s="312"/>
      <c r="AN295" s="312"/>
      <c r="AO295" s="312"/>
      <c r="AP295" s="312"/>
      <c r="AQ295" s="312"/>
      <c r="AR295" s="312"/>
      <c r="AS295" s="312"/>
      <c r="AT295" s="312"/>
      <c r="AU295" s="312"/>
      <c r="AV295" s="312"/>
      <c r="AW295" s="312"/>
      <c r="AX295" s="312"/>
      <c r="AY295" s="312"/>
      <c r="AZ295" s="312"/>
      <c r="BA295" s="285"/>
      <c r="BB295" s="283"/>
      <c r="BC295" s="283"/>
      <c r="BD295" s="283"/>
      <c r="BE295" s="283"/>
      <c r="BF295" s="283"/>
      <c r="BG295" s="283"/>
      <c r="BH295" s="283"/>
      <c r="BI295" s="283"/>
      <c r="BJ295" s="283"/>
      <c r="BK295" s="283"/>
      <c r="BL295" s="283"/>
      <c r="BM295" s="283"/>
      <c r="BN295" s="283"/>
      <c r="BO295" s="283"/>
      <c r="BP295" s="283"/>
      <c r="BQ295" s="283"/>
      <c r="BR295" s="283"/>
      <c r="BS295" s="283"/>
      <c r="BT295" s="283"/>
      <c r="BU295" s="283"/>
      <c r="BV295" s="285"/>
      <c r="BW295" s="311"/>
      <c r="BX295" s="311"/>
      <c r="BY295" s="311"/>
      <c r="BZ295" s="311"/>
      <c r="CA295" s="311"/>
      <c r="CB295" s="311"/>
      <c r="CC295" s="311"/>
      <c r="CD295" s="311"/>
      <c r="CE295" s="311"/>
      <c r="CF295" s="311"/>
      <c r="CG295" s="311"/>
      <c r="CH295" s="311"/>
      <c r="CI295" s="311"/>
      <c r="CJ295" s="311"/>
      <c r="CK295" s="311"/>
      <c r="CL295" s="311"/>
      <c r="CM295" s="311"/>
      <c r="CN295" s="311"/>
      <c r="CO295" s="311"/>
      <c r="CP295" s="311"/>
      <c r="CQ295" s="311"/>
      <c r="CR295" s="311"/>
      <c r="CS295" s="311"/>
      <c r="CT295" s="311"/>
      <c r="CU295" s="311"/>
      <c r="CV295" s="311"/>
      <c r="CW295" s="311"/>
      <c r="CX295" s="311"/>
      <c r="CY295" s="311"/>
      <c r="CZ295" s="311"/>
    </row>
    <row r="296" s="405" customFormat="true" ht="15" customHeight="true" x14ac:dyDescent="0.2">
      <c r="A296" s="407"/>
      <c r="B296" s="408"/>
      <c r="C296" s="153"/>
      <c r="W296" s="312"/>
      <c r="X296" s="312"/>
      <c r="Y296" s="312"/>
      <c r="Z296" s="312"/>
      <c r="AA296" s="312"/>
      <c r="AB296" s="312"/>
      <c r="AC296" s="312"/>
      <c r="AD296" s="312"/>
      <c r="AE296" s="312"/>
      <c r="AF296" s="312"/>
      <c r="AG296" s="312"/>
      <c r="AH296" s="312"/>
      <c r="AI296" s="312"/>
      <c r="AJ296" s="312"/>
      <c r="AK296" s="312"/>
      <c r="AL296" s="312"/>
      <c r="AM296" s="312"/>
      <c r="AN296" s="312"/>
      <c r="AO296" s="312"/>
      <c r="AP296" s="312"/>
      <c r="AQ296" s="312"/>
      <c r="AR296" s="312"/>
      <c r="AS296" s="312"/>
      <c r="AT296" s="312"/>
      <c r="AU296" s="312"/>
      <c r="AV296" s="312"/>
      <c r="AW296" s="312"/>
      <c r="AX296" s="312"/>
      <c r="AY296" s="312"/>
      <c r="AZ296" s="312"/>
      <c r="BA296" s="285"/>
      <c r="BB296" s="283"/>
      <c r="BC296" s="283"/>
      <c r="BD296" s="283"/>
      <c r="BE296" s="283"/>
      <c r="BF296" s="283"/>
      <c r="BG296" s="283"/>
      <c r="BH296" s="283"/>
      <c r="BI296" s="283"/>
      <c r="BJ296" s="283"/>
      <c r="BK296" s="283"/>
      <c r="BL296" s="283"/>
      <c r="BM296" s="283"/>
      <c r="BN296" s="283"/>
      <c r="BO296" s="283"/>
      <c r="BP296" s="283"/>
      <c r="BQ296" s="283"/>
      <c r="BR296" s="283"/>
      <c r="BS296" s="283"/>
      <c r="BT296" s="283"/>
      <c r="BU296" s="283"/>
      <c r="BV296" s="285"/>
      <c r="BW296" s="311"/>
      <c r="BX296" s="311"/>
      <c r="BY296" s="311"/>
      <c r="BZ296" s="311"/>
      <c r="CA296" s="311"/>
      <c r="CB296" s="311"/>
      <c r="CC296" s="311"/>
      <c r="CD296" s="311"/>
      <c r="CE296" s="311"/>
      <c r="CF296" s="311"/>
      <c r="CG296" s="311"/>
      <c r="CH296" s="311"/>
      <c r="CI296" s="311"/>
      <c r="CJ296" s="311"/>
      <c r="CK296" s="311"/>
      <c r="CL296" s="311"/>
      <c r="CM296" s="311"/>
      <c r="CN296" s="311"/>
      <c r="CO296" s="311"/>
      <c r="CP296" s="311"/>
      <c r="CQ296" s="311"/>
      <c r="CR296" s="311"/>
      <c r="CS296" s="311"/>
      <c r="CT296" s="311"/>
      <c r="CU296" s="311"/>
      <c r="CV296" s="311"/>
      <c r="CW296" s="311"/>
      <c r="CX296" s="311"/>
      <c r="CY296" s="311"/>
      <c r="CZ296" s="311"/>
    </row>
    <row r="297" s="405" customFormat="true" ht="15" customHeight="true" x14ac:dyDescent="0.2">
      <c r="A297" s="407"/>
      <c r="B297" s="408"/>
      <c r="C297" s="153"/>
      <c r="W297" s="312"/>
      <c r="X297" s="312"/>
      <c r="Y297" s="312"/>
      <c r="Z297" s="312"/>
      <c r="AA297" s="312"/>
      <c r="AB297" s="312"/>
      <c r="AC297" s="312"/>
      <c r="AD297" s="312"/>
      <c r="AE297" s="312"/>
      <c r="AF297" s="312"/>
      <c r="AG297" s="312"/>
      <c r="AH297" s="312"/>
      <c r="AI297" s="312"/>
      <c r="AJ297" s="312"/>
      <c r="AK297" s="312"/>
      <c r="AL297" s="312"/>
      <c r="AM297" s="312"/>
      <c r="AN297" s="312"/>
      <c r="AO297" s="312"/>
      <c r="AP297" s="312"/>
      <c r="AQ297" s="312"/>
      <c r="AR297" s="312"/>
      <c r="AS297" s="312"/>
      <c r="AT297" s="312"/>
      <c r="AU297" s="312"/>
      <c r="AV297" s="312"/>
      <c r="AW297" s="312"/>
      <c r="AX297" s="312"/>
      <c r="AY297" s="312"/>
      <c r="AZ297" s="312"/>
      <c r="BA297" s="285"/>
      <c r="BB297" s="283"/>
      <c r="BC297" s="283"/>
      <c r="BD297" s="283"/>
      <c r="BE297" s="283"/>
      <c r="BF297" s="283"/>
      <c r="BG297" s="283"/>
      <c r="BH297" s="283"/>
      <c r="BI297" s="283"/>
      <c r="BJ297" s="283"/>
      <c r="BK297" s="283"/>
      <c r="BL297" s="283"/>
      <c r="BM297" s="283"/>
      <c r="BN297" s="283"/>
      <c r="BO297" s="283"/>
      <c r="BP297" s="283"/>
      <c r="BQ297" s="283"/>
      <c r="BR297" s="283"/>
      <c r="BS297" s="283"/>
      <c r="BT297" s="283"/>
      <c r="BU297" s="283"/>
      <c r="BV297" s="285"/>
      <c r="BW297" s="311"/>
      <c r="BX297" s="311"/>
      <c r="BY297" s="311"/>
      <c r="BZ297" s="311"/>
      <c r="CA297" s="311"/>
      <c r="CB297" s="311"/>
      <c r="CC297" s="311"/>
      <c r="CD297" s="311"/>
      <c r="CE297" s="311"/>
      <c r="CF297" s="311"/>
      <c r="CG297" s="311"/>
      <c r="CH297" s="311"/>
      <c r="CI297" s="311"/>
      <c r="CJ297" s="311"/>
      <c r="CK297" s="311"/>
      <c r="CL297" s="311"/>
      <c r="CM297" s="311"/>
      <c r="CN297" s="311"/>
      <c r="CO297" s="311"/>
      <c r="CP297" s="311"/>
      <c r="CQ297" s="311"/>
      <c r="CR297" s="311"/>
      <c r="CS297" s="311"/>
      <c r="CT297" s="311"/>
      <c r="CU297" s="311"/>
      <c r="CV297" s="311"/>
      <c r="CW297" s="311"/>
      <c r="CX297" s="311"/>
      <c r="CY297" s="311"/>
      <c r="CZ297" s="311"/>
    </row>
    <row r="298" s="405" customFormat="true" ht="15" customHeight="true" x14ac:dyDescent="0.2">
      <c r="B298" s="404"/>
      <c r="W298" s="312"/>
      <c r="X298" s="312"/>
      <c r="Y298" s="312"/>
      <c r="Z298" s="312"/>
      <c r="AA298" s="312"/>
      <c r="AB298" s="312"/>
      <c r="AC298" s="312"/>
      <c r="AD298" s="312"/>
      <c r="AE298" s="312"/>
      <c r="AF298" s="312"/>
      <c r="AG298" s="312"/>
      <c r="AH298" s="312"/>
      <c r="AI298" s="312"/>
      <c r="AJ298" s="312"/>
      <c r="AK298" s="312"/>
      <c r="AL298" s="312"/>
      <c r="AM298" s="312"/>
      <c r="AN298" s="312"/>
      <c r="AO298" s="312"/>
      <c r="AP298" s="312"/>
      <c r="AQ298" s="312"/>
      <c r="AR298" s="312"/>
      <c r="AS298" s="312"/>
      <c r="AT298" s="312"/>
      <c r="AU298" s="312"/>
      <c r="AV298" s="312"/>
      <c r="AW298" s="312"/>
      <c r="AX298" s="312"/>
      <c r="AY298" s="312"/>
      <c r="AZ298" s="312"/>
      <c r="BA298" s="285"/>
      <c r="BB298" s="283"/>
      <c r="BC298" s="283"/>
      <c r="BD298" s="283"/>
      <c r="BE298" s="283"/>
      <c r="BF298" s="283"/>
      <c r="BG298" s="283"/>
      <c r="BH298" s="283"/>
      <c r="BI298" s="283"/>
      <c r="BJ298" s="283"/>
      <c r="BK298" s="283"/>
      <c r="BL298" s="283"/>
      <c r="BM298" s="283"/>
      <c r="BN298" s="283"/>
      <c r="BO298" s="283"/>
      <c r="BP298" s="283"/>
      <c r="BQ298" s="283"/>
      <c r="BR298" s="283"/>
      <c r="BS298" s="283"/>
      <c r="BT298" s="283"/>
      <c r="BU298" s="283"/>
      <c r="BV298" s="285"/>
      <c r="BW298" s="311"/>
      <c r="BX298" s="311"/>
      <c r="BY298" s="311"/>
      <c r="BZ298" s="311"/>
      <c r="CA298" s="311"/>
      <c r="CB298" s="311"/>
      <c r="CC298" s="311"/>
      <c r="CD298" s="311"/>
      <c r="CE298" s="311"/>
      <c r="CF298" s="311"/>
      <c r="CG298" s="311"/>
      <c r="CH298" s="311"/>
      <c r="CI298" s="311"/>
      <c r="CJ298" s="311"/>
      <c r="CK298" s="311"/>
      <c r="CL298" s="311"/>
      <c r="CM298" s="311"/>
      <c r="CN298" s="311"/>
      <c r="CO298" s="311"/>
      <c r="CP298" s="311"/>
      <c r="CQ298" s="311"/>
      <c r="CR298" s="311"/>
      <c r="CS298" s="311"/>
      <c r="CT298" s="311"/>
      <c r="CU298" s="311"/>
      <c r="CV298" s="311"/>
      <c r="CW298" s="311"/>
      <c r="CX298" s="311"/>
      <c r="CY298" s="311"/>
      <c r="CZ298" s="311"/>
    </row>
    <row r="299" s="405" customFormat="true" ht="15" customHeight="true" x14ac:dyDescent="0.2">
      <c r="A299" s="422"/>
      <c r="B299" s="421"/>
      <c r="C299" s="422"/>
      <c r="D299" s="422"/>
      <c r="W299" s="312"/>
      <c r="X299" s="312"/>
      <c r="Y299" s="312"/>
      <c r="Z299" s="312"/>
      <c r="AA299" s="312"/>
      <c r="AB299" s="312"/>
      <c r="AC299" s="312"/>
      <c r="AD299" s="312"/>
      <c r="AE299" s="312"/>
      <c r="AF299" s="312"/>
      <c r="AG299" s="312"/>
      <c r="AH299" s="312"/>
      <c r="AI299" s="312"/>
      <c r="AJ299" s="312"/>
      <c r="AK299" s="312"/>
      <c r="AL299" s="312"/>
      <c r="AM299" s="312"/>
      <c r="AN299" s="312"/>
      <c r="AO299" s="312"/>
      <c r="AP299" s="312"/>
      <c r="AQ299" s="312"/>
      <c r="AR299" s="312"/>
      <c r="AS299" s="312"/>
      <c r="AT299" s="312"/>
      <c r="AU299" s="312"/>
      <c r="AV299" s="312"/>
      <c r="AW299" s="312"/>
      <c r="AX299" s="312"/>
      <c r="AY299" s="312"/>
      <c r="AZ299" s="312"/>
      <c r="BA299" s="285"/>
      <c r="BB299" s="283"/>
      <c r="BC299" s="283"/>
      <c r="BD299" s="283"/>
      <c r="BE299" s="283"/>
      <c r="BF299" s="283"/>
      <c r="BG299" s="283"/>
      <c r="BH299" s="283"/>
      <c r="BI299" s="283"/>
      <c r="BJ299" s="283"/>
      <c r="BK299" s="283"/>
      <c r="BL299" s="283"/>
      <c r="BM299" s="283"/>
      <c r="BN299" s="283"/>
      <c r="BO299" s="283"/>
      <c r="BP299" s="283"/>
      <c r="BQ299" s="283"/>
      <c r="BR299" s="283"/>
      <c r="BS299" s="283"/>
      <c r="BT299" s="283"/>
      <c r="BU299" s="283"/>
      <c r="BV299" s="285"/>
      <c r="BW299" s="311"/>
      <c r="BX299" s="311"/>
      <c r="BY299" s="311"/>
      <c r="BZ299" s="311"/>
      <c r="CA299" s="311"/>
      <c r="CB299" s="311"/>
      <c r="CC299" s="311"/>
      <c r="CD299" s="311"/>
      <c r="CE299" s="311"/>
      <c r="CF299" s="311"/>
      <c r="CG299" s="311"/>
      <c r="CH299" s="311"/>
      <c r="CI299" s="311"/>
      <c r="CJ299" s="311"/>
      <c r="CK299" s="311"/>
      <c r="CL299" s="311"/>
      <c r="CM299" s="311"/>
      <c r="CN299" s="311"/>
      <c r="CO299" s="311"/>
      <c r="CP299" s="311"/>
      <c r="CQ299" s="311"/>
      <c r="CR299" s="311"/>
      <c r="CS299" s="311"/>
      <c r="CT299" s="311"/>
      <c r="CU299" s="311"/>
      <c r="CV299" s="311"/>
      <c r="CW299" s="311"/>
      <c r="CX299" s="311"/>
      <c r="CY299" s="311"/>
      <c r="CZ299" s="311"/>
    </row>
    <row r="300" s="405" customFormat="true" ht="15" customHeight="true" x14ac:dyDescent="0.2">
      <c r="A300" s="407"/>
      <c r="B300" s="408"/>
      <c r="C300" s="409"/>
      <c r="D300" s="409"/>
      <c r="W300" s="312"/>
      <c r="X300" s="312"/>
      <c r="Y300" s="312"/>
      <c r="Z300" s="312"/>
      <c r="AA300" s="312"/>
      <c r="AB300" s="312"/>
      <c r="AC300" s="312"/>
      <c r="AD300" s="312"/>
      <c r="AE300" s="312"/>
      <c r="AF300" s="312"/>
      <c r="AG300" s="312"/>
      <c r="AH300" s="312"/>
      <c r="AI300" s="312"/>
      <c r="AJ300" s="312"/>
      <c r="AK300" s="312"/>
      <c r="AL300" s="312"/>
      <c r="AM300" s="312"/>
      <c r="AN300" s="312"/>
      <c r="AO300" s="312"/>
      <c r="AP300" s="312"/>
      <c r="AQ300" s="312"/>
      <c r="AR300" s="312"/>
      <c r="AS300" s="312"/>
      <c r="AT300" s="312"/>
      <c r="AU300" s="312"/>
      <c r="AV300" s="312"/>
      <c r="AW300" s="312"/>
      <c r="AX300" s="312"/>
      <c r="AY300" s="312"/>
      <c r="AZ300" s="312"/>
      <c r="BA300" s="285"/>
      <c r="BB300" s="283"/>
      <c r="BC300" s="283"/>
      <c r="BD300" s="283"/>
      <c r="BE300" s="283"/>
      <c r="BF300" s="283"/>
      <c r="BG300" s="283"/>
      <c r="BH300" s="283"/>
      <c r="BI300" s="283"/>
      <c r="BJ300" s="283"/>
      <c r="BK300" s="283"/>
      <c r="BL300" s="283"/>
      <c r="BM300" s="283"/>
      <c r="BN300" s="283"/>
      <c r="BO300" s="283"/>
      <c r="BP300" s="283"/>
      <c r="BQ300" s="283"/>
      <c r="BR300" s="283"/>
      <c r="BS300" s="283"/>
      <c r="BT300" s="283"/>
      <c r="BU300" s="283"/>
      <c r="BV300" s="285"/>
      <c r="BW300" s="311"/>
      <c r="BX300" s="311"/>
      <c r="BY300" s="311"/>
      <c r="BZ300" s="311"/>
      <c r="CA300" s="311"/>
      <c r="CB300" s="311"/>
      <c r="CC300" s="311"/>
      <c r="CD300" s="311"/>
      <c r="CE300" s="311"/>
      <c r="CF300" s="311"/>
      <c r="CG300" s="311"/>
      <c r="CH300" s="311"/>
      <c r="CI300" s="311"/>
      <c r="CJ300" s="311"/>
      <c r="CK300" s="311"/>
      <c r="CL300" s="311"/>
      <c r="CM300" s="311"/>
      <c r="CN300" s="311"/>
      <c r="CO300" s="311"/>
      <c r="CP300" s="311"/>
      <c r="CQ300" s="311"/>
      <c r="CR300" s="311"/>
      <c r="CS300" s="311"/>
      <c r="CT300" s="311"/>
      <c r="CU300" s="311"/>
      <c r="CV300" s="311"/>
      <c r="CW300" s="311"/>
      <c r="CX300" s="311"/>
      <c r="CY300" s="311"/>
      <c r="CZ300" s="311"/>
    </row>
    <row r="301" s="405" customFormat="true" ht="15" customHeight="true" x14ac:dyDescent="0.2">
      <c r="A301" s="407"/>
      <c r="B301" s="408"/>
      <c r="C301" s="409"/>
      <c r="D301" s="409"/>
      <c r="W301" s="312"/>
      <c r="X301" s="312"/>
      <c r="Y301" s="312"/>
      <c r="Z301" s="312"/>
      <c r="AA301" s="312"/>
      <c r="AB301" s="312"/>
      <c r="AC301" s="312"/>
      <c r="AD301" s="312"/>
      <c r="AE301" s="312"/>
      <c r="AF301" s="312"/>
      <c r="AG301" s="312"/>
      <c r="AH301" s="312"/>
      <c r="AI301" s="312"/>
      <c r="AJ301" s="312"/>
      <c r="AK301" s="312"/>
      <c r="AL301" s="312"/>
      <c r="AM301" s="312"/>
      <c r="AN301" s="312"/>
      <c r="AO301" s="312"/>
      <c r="AP301" s="312"/>
      <c r="AQ301" s="312"/>
      <c r="AR301" s="312"/>
      <c r="AS301" s="312"/>
      <c r="AT301" s="312"/>
      <c r="AU301" s="312"/>
      <c r="AV301" s="312"/>
      <c r="AW301" s="312"/>
      <c r="AX301" s="312"/>
      <c r="AY301" s="312"/>
      <c r="AZ301" s="312"/>
      <c r="BA301" s="285"/>
      <c r="BB301" s="283"/>
      <c r="BC301" s="283"/>
      <c r="BD301" s="283"/>
      <c r="BE301" s="283"/>
      <c r="BF301" s="283"/>
      <c r="BG301" s="283"/>
      <c r="BH301" s="283"/>
      <c r="BI301" s="283"/>
      <c r="BJ301" s="283"/>
      <c r="BK301" s="283"/>
      <c r="BL301" s="283"/>
      <c r="BM301" s="283"/>
      <c r="BN301" s="283"/>
      <c r="BO301" s="283"/>
      <c r="BP301" s="283"/>
      <c r="BQ301" s="283"/>
      <c r="BR301" s="283"/>
      <c r="BS301" s="283"/>
      <c r="BT301" s="283"/>
      <c r="BU301" s="283"/>
      <c r="BV301" s="285"/>
      <c r="BW301" s="311"/>
      <c r="BX301" s="311"/>
      <c r="BY301" s="311"/>
      <c r="BZ301" s="311"/>
      <c r="CA301" s="311"/>
      <c r="CB301" s="311"/>
      <c r="CC301" s="311"/>
      <c r="CD301" s="311"/>
      <c r="CE301" s="311"/>
      <c r="CF301" s="311"/>
      <c r="CG301" s="311"/>
      <c r="CH301" s="311"/>
      <c r="CI301" s="311"/>
      <c r="CJ301" s="311"/>
      <c r="CK301" s="311"/>
      <c r="CL301" s="311"/>
      <c r="CM301" s="311"/>
      <c r="CN301" s="311"/>
      <c r="CO301" s="311"/>
      <c r="CP301" s="311"/>
      <c r="CQ301" s="311"/>
      <c r="CR301" s="311"/>
      <c r="CS301" s="311"/>
      <c r="CT301" s="311"/>
      <c r="CU301" s="311"/>
      <c r="CV301" s="311"/>
      <c r="CW301" s="311"/>
      <c r="CX301" s="311"/>
      <c r="CY301" s="311"/>
      <c r="CZ301" s="311"/>
    </row>
    <row r="302" s="405" customFormat="true" ht="15" customHeight="true" x14ac:dyDescent="0.2">
      <c r="A302" s="407"/>
      <c r="B302" s="408"/>
      <c r="C302" s="409"/>
      <c r="D302" s="409"/>
      <c r="W302" s="312"/>
      <c r="X302" s="312"/>
      <c r="Y302" s="312"/>
      <c r="Z302" s="312"/>
      <c r="AA302" s="312"/>
      <c r="AB302" s="312"/>
      <c r="AC302" s="312"/>
      <c r="AD302" s="312"/>
      <c r="AE302" s="312"/>
      <c r="AF302" s="312"/>
      <c r="AG302" s="312"/>
      <c r="AH302" s="312"/>
      <c r="AI302" s="312"/>
      <c r="AJ302" s="312"/>
      <c r="AK302" s="312"/>
      <c r="AL302" s="312"/>
      <c r="AM302" s="312"/>
      <c r="AN302" s="312"/>
      <c r="AO302" s="312"/>
      <c r="AP302" s="312"/>
      <c r="AQ302" s="312"/>
      <c r="AR302" s="312"/>
      <c r="AS302" s="312"/>
      <c r="AT302" s="312"/>
      <c r="AU302" s="312"/>
      <c r="AV302" s="312"/>
      <c r="AW302" s="312"/>
      <c r="AX302" s="312"/>
      <c r="AY302" s="312"/>
      <c r="AZ302" s="312"/>
      <c r="BA302" s="285"/>
      <c r="BB302" s="283"/>
      <c r="BC302" s="283"/>
      <c r="BD302" s="283"/>
      <c r="BE302" s="283"/>
      <c r="BF302" s="283"/>
      <c r="BG302" s="283"/>
      <c r="BH302" s="283"/>
      <c r="BI302" s="283"/>
      <c r="BJ302" s="283"/>
      <c r="BK302" s="283"/>
      <c r="BL302" s="283"/>
      <c r="BM302" s="283"/>
      <c r="BN302" s="283"/>
      <c r="BO302" s="283"/>
      <c r="BP302" s="283"/>
      <c r="BQ302" s="283"/>
      <c r="BR302" s="283"/>
      <c r="BS302" s="283"/>
      <c r="BT302" s="283"/>
      <c r="BU302" s="283"/>
      <c r="BV302" s="285"/>
      <c r="BW302" s="311"/>
      <c r="BX302" s="311"/>
      <c r="BY302" s="311"/>
      <c r="BZ302" s="311"/>
      <c r="CA302" s="311"/>
      <c r="CB302" s="311"/>
      <c r="CC302" s="311"/>
      <c r="CD302" s="311"/>
      <c r="CE302" s="311"/>
      <c r="CF302" s="311"/>
      <c r="CG302" s="311"/>
      <c r="CH302" s="311"/>
      <c r="CI302" s="311"/>
      <c r="CJ302" s="311"/>
      <c r="CK302" s="311"/>
      <c r="CL302" s="311"/>
      <c r="CM302" s="311"/>
      <c r="CN302" s="311"/>
      <c r="CO302" s="311"/>
      <c r="CP302" s="311"/>
      <c r="CQ302" s="311"/>
      <c r="CR302" s="311"/>
      <c r="CS302" s="311"/>
      <c r="CT302" s="311"/>
      <c r="CU302" s="311"/>
      <c r="CV302" s="311"/>
      <c r="CW302" s="311"/>
      <c r="CX302" s="311"/>
      <c r="CY302" s="311"/>
      <c r="CZ302" s="311"/>
    </row>
    <row r="303" s="405" customFormat="true" ht="15" customHeight="true" x14ac:dyDescent="0.2">
      <c r="A303" s="407"/>
      <c r="B303" s="408"/>
      <c r="C303" s="153"/>
      <c r="D303" s="153"/>
      <c r="W303" s="312"/>
      <c r="X303" s="312"/>
      <c r="Y303" s="312"/>
      <c r="Z303" s="312"/>
      <c r="AA303" s="312"/>
      <c r="AB303" s="312"/>
      <c r="AC303" s="312"/>
      <c r="AD303" s="312"/>
      <c r="AE303" s="312"/>
      <c r="AF303" s="312"/>
      <c r="AG303" s="312"/>
      <c r="AH303" s="312"/>
      <c r="AI303" s="312"/>
      <c r="AJ303" s="312"/>
      <c r="AK303" s="312"/>
      <c r="AL303" s="312"/>
      <c r="AM303" s="312"/>
      <c r="AN303" s="312"/>
      <c r="AO303" s="312"/>
      <c r="AP303" s="312"/>
      <c r="AQ303" s="312"/>
      <c r="AR303" s="312"/>
      <c r="AS303" s="312"/>
      <c r="AT303" s="312"/>
      <c r="AU303" s="312"/>
      <c r="AV303" s="312"/>
      <c r="AW303" s="312"/>
      <c r="AX303" s="312"/>
      <c r="AY303" s="312"/>
      <c r="AZ303" s="312"/>
      <c r="BA303" s="285"/>
      <c r="BB303" s="283"/>
      <c r="BC303" s="283"/>
      <c r="BD303" s="283"/>
      <c r="BE303" s="283"/>
      <c r="BF303" s="283"/>
      <c r="BG303" s="283"/>
      <c r="BH303" s="283"/>
      <c r="BI303" s="283"/>
      <c r="BJ303" s="283"/>
      <c r="BK303" s="283"/>
      <c r="BL303" s="283"/>
      <c r="BM303" s="283"/>
      <c r="BN303" s="283"/>
      <c r="BO303" s="283"/>
      <c r="BP303" s="283"/>
      <c r="BQ303" s="283"/>
      <c r="BR303" s="283"/>
      <c r="BS303" s="283"/>
      <c r="BT303" s="283"/>
      <c r="BU303" s="283"/>
      <c r="BV303" s="285"/>
      <c r="BW303" s="311"/>
      <c r="BX303" s="311"/>
      <c r="BY303" s="311"/>
      <c r="BZ303" s="311"/>
      <c r="CA303" s="311"/>
      <c r="CB303" s="311"/>
      <c r="CC303" s="311"/>
      <c r="CD303" s="311"/>
      <c r="CE303" s="311"/>
      <c r="CF303" s="311"/>
      <c r="CG303" s="311"/>
      <c r="CH303" s="311"/>
      <c r="CI303" s="311"/>
      <c r="CJ303" s="311"/>
      <c r="CK303" s="311"/>
      <c r="CL303" s="311"/>
      <c r="CM303" s="311"/>
      <c r="CN303" s="311"/>
      <c r="CO303" s="311"/>
      <c r="CP303" s="311"/>
      <c r="CQ303" s="311"/>
      <c r="CR303" s="311"/>
      <c r="CS303" s="311"/>
      <c r="CT303" s="311"/>
      <c r="CU303" s="311"/>
      <c r="CV303" s="311"/>
      <c r="CW303" s="311"/>
      <c r="CX303" s="311"/>
      <c r="CY303" s="311"/>
      <c r="CZ303" s="311"/>
    </row>
    <row r="304" s="405" customFormat="true" ht="15" customHeight="true" x14ac:dyDescent="0.2">
      <c r="A304" s="407"/>
      <c r="B304" s="408"/>
      <c r="C304" s="153"/>
      <c r="D304" s="153"/>
      <c r="W304" s="312"/>
      <c r="X304" s="312"/>
      <c r="Y304" s="312"/>
      <c r="Z304" s="312"/>
      <c r="AA304" s="312"/>
      <c r="AB304" s="312"/>
      <c r="AC304" s="312"/>
      <c r="AD304" s="312"/>
      <c r="AE304" s="312"/>
      <c r="AF304" s="312"/>
      <c r="AG304" s="312"/>
      <c r="AH304" s="312"/>
      <c r="AI304" s="312"/>
      <c r="AJ304" s="312"/>
      <c r="AK304" s="312"/>
      <c r="AL304" s="312"/>
      <c r="AM304" s="312"/>
      <c r="AN304" s="312"/>
      <c r="AO304" s="312"/>
      <c r="AP304" s="312"/>
      <c r="AQ304" s="312"/>
      <c r="AR304" s="312"/>
      <c r="AS304" s="312"/>
      <c r="AT304" s="312"/>
      <c r="AU304" s="312"/>
      <c r="AV304" s="312"/>
      <c r="AW304" s="312"/>
      <c r="AX304" s="312"/>
      <c r="AY304" s="312"/>
      <c r="AZ304" s="312"/>
      <c r="BA304" s="285"/>
      <c r="BB304" s="283"/>
      <c r="BC304" s="283"/>
      <c r="BD304" s="283"/>
      <c r="BE304" s="283"/>
      <c r="BF304" s="283"/>
      <c r="BG304" s="283"/>
      <c r="BH304" s="283"/>
      <c r="BI304" s="283"/>
      <c r="BJ304" s="283"/>
      <c r="BK304" s="283"/>
      <c r="BL304" s="283"/>
      <c r="BM304" s="283"/>
      <c r="BN304" s="283"/>
      <c r="BO304" s="283"/>
      <c r="BP304" s="283"/>
      <c r="BQ304" s="283"/>
      <c r="BR304" s="283"/>
      <c r="BS304" s="283"/>
      <c r="BT304" s="283"/>
      <c r="BU304" s="283"/>
      <c r="BV304" s="285"/>
      <c r="BW304" s="311"/>
      <c r="BX304" s="311"/>
      <c r="BY304" s="311"/>
      <c r="BZ304" s="311"/>
      <c r="CA304" s="311"/>
      <c r="CB304" s="311"/>
      <c r="CC304" s="311"/>
      <c r="CD304" s="311"/>
      <c r="CE304" s="311"/>
      <c r="CF304" s="311"/>
      <c r="CG304" s="311"/>
      <c r="CH304" s="311"/>
      <c r="CI304" s="311"/>
      <c r="CJ304" s="311"/>
      <c r="CK304" s="311"/>
      <c r="CL304" s="311"/>
      <c r="CM304" s="311"/>
      <c r="CN304" s="311"/>
      <c r="CO304" s="311"/>
      <c r="CP304" s="311"/>
      <c r="CQ304" s="311"/>
      <c r="CR304" s="311"/>
      <c r="CS304" s="311"/>
      <c r="CT304" s="311"/>
      <c r="CU304" s="311"/>
      <c r="CV304" s="311"/>
      <c r="CW304" s="311"/>
      <c r="CX304" s="311"/>
      <c r="CY304" s="311"/>
      <c r="CZ304" s="311"/>
    </row>
    <row r="305" s="405" customFormat="true" ht="15" customHeight="true" x14ac:dyDescent="0.2">
      <c r="A305" s="407"/>
      <c r="B305" s="408"/>
      <c r="C305" s="153"/>
      <c r="D305" s="153"/>
      <c r="W305" s="312"/>
      <c r="X305" s="312"/>
      <c r="Y305" s="312"/>
      <c r="Z305" s="312"/>
      <c r="AA305" s="312"/>
      <c r="AB305" s="312"/>
      <c r="AC305" s="312"/>
      <c r="AD305" s="312"/>
      <c r="AE305" s="312"/>
      <c r="AF305" s="312"/>
      <c r="AG305" s="312"/>
      <c r="AH305" s="312"/>
      <c r="AI305" s="312"/>
      <c r="AJ305" s="312"/>
      <c r="AK305" s="312"/>
      <c r="AL305" s="312"/>
      <c r="AM305" s="312"/>
      <c r="AN305" s="312"/>
      <c r="AO305" s="312"/>
      <c r="AP305" s="312"/>
      <c r="AQ305" s="312"/>
      <c r="AR305" s="312"/>
      <c r="AS305" s="312"/>
      <c r="AT305" s="312"/>
      <c r="AU305" s="312"/>
      <c r="AV305" s="312"/>
      <c r="AW305" s="312"/>
      <c r="AX305" s="312"/>
      <c r="AY305" s="312"/>
      <c r="AZ305" s="312"/>
      <c r="BA305" s="285"/>
      <c r="BB305" s="283"/>
      <c r="BC305" s="283"/>
      <c r="BD305" s="283"/>
      <c r="BE305" s="283"/>
      <c r="BF305" s="283"/>
      <c r="BG305" s="283"/>
      <c r="BH305" s="283"/>
      <c r="BI305" s="283"/>
      <c r="BJ305" s="283"/>
      <c r="BK305" s="283"/>
      <c r="BL305" s="283"/>
      <c r="BM305" s="283"/>
      <c r="BN305" s="283"/>
      <c r="BO305" s="283"/>
      <c r="BP305" s="283"/>
      <c r="BQ305" s="283"/>
      <c r="BR305" s="283"/>
      <c r="BS305" s="283"/>
      <c r="BT305" s="283"/>
      <c r="BU305" s="283"/>
      <c r="BV305" s="285"/>
      <c r="BW305" s="311"/>
      <c r="BX305" s="311"/>
      <c r="BY305" s="311"/>
      <c r="BZ305" s="311"/>
      <c r="CA305" s="311"/>
      <c r="CB305" s="311"/>
      <c r="CC305" s="311"/>
      <c r="CD305" s="311"/>
      <c r="CE305" s="311"/>
      <c r="CF305" s="311"/>
      <c r="CG305" s="311"/>
      <c r="CH305" s="311"/>
      <c r="CI305" s="311"/>
      <c r="CJ305" s="311"/>
      <c r="CK305" s="311"/>
      <c r="CL305" s="311"/>
      <c r="CM305" s="311"/>
      <c r="CN305" s="311"/>
      <c r="CO305" s="311"/>
      <c r="CP305" s="311"/>
      <c r="CQ305" s="311"/>
      <c r="CR305" s="311"/>
      <c r="CS305" s="311"/>
      <c r="CT305" s="311"/>
      <c r="CU305" s="311"/>
      <c r="CV305" s="311"/>
      <c r="CW305" s="311"/>
      <c r="CX305" s="311"/>
      <c r="CY305" s="311"/>
      <c r="CZ305" s="311"/>
    </row>
    <row r="306" s="405" customFormat="true" ht="15" customHeight="true" x14ac:dyDescent="0.2">
      <c r="B306" s="404"/>
      <c r="W306" s="312"/>
      <c r="X306" s="312"/>
      <c r="Y306" s="312"/>
      <c r="Z306" s="312"/>
      <c r="AA306" s="312"/>
      <c r="AB306" s="312"/>
      <c r="AC306" s="312"/>
      <c r="AD306" s="312"/>
      <c r="AE306" s="312"/>
      <c r="AF306" s="312"/>
      <c r="AG306" s="312"/>
      <c r="AH306" s="312"/>
      <c r="AI306" s="312"/>
      <c r="AJ306" s="312"/>
      <c r="AK306" s="312"/>
      <c r="AL306" s="312"/>
      <c r="AM306" s="312"/>
      <c r="AN306" s="312"/>
      <c r="AO306" s="312"/>
      <c r="AP306" s="312"/>
      <c r="AQ306" s="312"/>
      <c r="AR306" s="312"/>
      <c r="AS306" s="312"/>
      <c r="AT306" s="312"/>
      <c r="AU306" s="312"/>
      <c r="AV306" s="312"/>
      <c r="AW306" s="312"/>
      <c r="AX306" s="312"/>
      <c r="AY306" s="312"/>
      <c r="AZ306" s="312"/>
      <c r="BA306" s="285"/>
      <c r="BB306" s="283"/>
      <c r="BC306" s="283"/>
      <c r="BD306" s="283"/>
      <c r="BE306" s="283"/>
      <c r="BF306" s="283"/>
      <c r="BG306" s="283"/>
      <c r="BH306" s="283"/>
      <c r="BI306" s="283"/>
      <c r="BJ306" s="283"/>
      <c r="BK306" s="283"/>
      <c r="BL306" s="283"/>
      <c r="BM306" s="283"/>
      <c r="BN306" s="283"/>
      <c r="BO306" s="283"/>
      <c r="BP306" s="283"/>
      <c r="BQ306" s="283"/>
      <c r="BR306" s="283"/>
      <c r="BS306" s="283"/>
      <c r="BT306" s="283"/>
      <c r="BU306" s="283"/>
      <c r="BV306" s="285"/>
      <c r="BW306" s="311"/>
      <c r="BX306" s="311"/>
      <c r="BY306" s="311"/>
      <c r="BZ306" s="311"/>
      <c r="CA306" s="311"/>
      <c r="CB306" s="311"/>
      <c r="CC306" s="311"/>
      <c r="CD306" s="311"/>
      <c r="CE306" s="311"/>
      <c r="CF306" s="311"/>
      <c r="CG306" s="311"/>
      <c r="CH306" s="311"/>
      <c r="CI306" s="311"/>
      <c r="CJ306" s="311"/>
      <c r="CK306" s="311"/>
      <c r="CL306" s="311"/>
      <c r="CM306" s="311"/>
      <c r="CN306" s="311"/>
      <c r="CO306" s="311"/>
      <c r="CP306" s="311"/>
      <c r="CQ306" s="311"/>
      <c r="CR306" s="311"/>
      <c r="CS306" s="311"/>
      <c r="CT306" s="311"/>
      <c r="CU306" s="311"/>
      <c r="CV306" s="311"/>
      <c r="CW306" s="311"/>
      <c r="CX306" s="311"/>
      <c r="CY306" s="311"/>
      <c r="CZ306" s="311"/>
    </row>
    <row r="307" s="405" customFormat="true" ht="15" customHeight="true" x14ac:dyDescent="0.2">
      <c r="B307" s="404"/>
      <c r="W307" s="312"/>
      <c r="X307" s="312"/>
      <c r="Y307" s="312"/>
      <c r="Z307" s="312"/>
      <c r="AA307" s="312"/>
      <c r="AB307" s="312"/>
      <c r="AC307" s="312"/>
      <c r="AD307" s="312"/>
      <c r="AE307" s="312"/>
      <c r="AF307" s="312"/>
      <c r="AG307" s="312"/>
      <c r="AH307" s="312"/>
      <c r="AI307" s="312"/>
      <c r="AJ307" s="312"/>
      <c r="AK307" s="312"/>
      <c r="AL307" s="312"/>
      <c r="AM307" s="312"/>
      <c r="AN307" s="312"/>
      <c r="AO307" s="312"/>
      <c r="AP307" s="312"/>
      <c r="AQ307" s="312"/>
      <c r="AR307" s="312"/>
      <c r="AS307" s="312"/>
      <c r="AT307" s="312"/>
      <c r="AU307" s="312"/>
      <c r="AV307" s="312"/>
      <c r="AW307" s="312"/>
      <c r="AX307" s="312"/>
      <c r="AY307" s="312"/>
      <c r="AZ307" s="312"/>
      <c r="BA307" s="285"/>
      <c r="BB307" s="283"/>
      <c r="BC307" s="283"/>
      <c r="BD307" s="283"/>
      <c r="BE307" s="283"/>
      <c r="BF307" s="283"/>
      <c r="BG307" s="283"/>
      <c r="BH307" s="283"/>
      <c r="BI307" s="283"/>
      <c r="BJ307" s="283"/>
      <c r="BK307" s="283"/>
      <c r="BL307" s="283"/>
      <c r="BM307" s="283"/>
      <c r="BN307" s="283"/>
      <c r="BO307" s="283"/>
      <c r="BP307" s="283"/>
      <c r="BQ307" s="283"/>
      <c r="BR307" s="283"/>
      <c r="BS307" s="283"/>
      <c r="BT307" s="283"/>
      <c r="BU307" s="283"/>
      <c r="BV307" s="285"/>
      <c r="BW307" s="311"/>
      <c r="BX307" s="311"/>
      <c r="BY307" s="311"/>
      <c r="BZ307" s="311"/>
      <c r="CA307" s="311"/>
      <c r="CB307" s="311"/>
      <c r="CC307" s="311"/>
      <c r="CD307" s="311"/>
      <c r="CE307" s="311"/>
      <c r="CF307" s="311"/>
      <c r="CG307" s="311"/>
      <c r="CH307" s="311"/>
      <c r="CI307" s="311"/>
      <c r="CJ307" s="311"/>
      <c r="CK307" s="311"/>
      <c r="CL307" s="311"/>
      <c r="CM307" s="311"/>
      <c r="CN307" s="311"/>
      <c r="CO307" s="311"/>
      <c r="CP307" s="311"/>
      <c r="CQ307" s="311"/>
      <c r="CR307" s="311"/>
      <c r="CS307" s="311"/>
      <c r="CT307" s="311"/>
      <c r="CU307" s="311"/>
      <c r="CV307" s="311"/>
      <c r="CW307" s="311"/>
      <c r="CX307" s="311"/>
      <c r="CY307" s="311"/>
      <c r="CZ307" s="311"/>
    </row>
    <row r="308" s="405" customFormat="true" ht="15" customHeight="true" x14ac:dyDescent="0.2">
      <c r="B308" s="404"/>
      <c r="W308" s="312"/>
      <c r="X308" s="312"/>
      <c r="Y308" s="312"/>
      <c r="Z308" s="312"/>
      <c r="AA308" s="312"/>
      <c r="AB308" s="312"/>
      <c r="AC308" s="312"/>
      <c r="AD308" s="312"/>
      <c r="AE308" s="312"/>
      <c r="AF308" s="312"/>
      <c r="AG308" s="312"/>
      <c r="AH308" s="312"/>
      <c r="AI308" s="312"/>
      <c r="AJ308" s="312"/>
      <c r="AK308" s="312"/>
      <c r="AL308" s="312"/>
      <c r="AM308" s="312"/>
      <c r="AN308" s="312"/>
      <c r="AO308" s="312"/>
      <c r="AP308" s="312"/>
      <c r="AQ308" s="312"/>
      <c r="AR308" s="312"/>
      <c r="AS308" s="312"/>
      <c r="AT308" s="312"/>
      <c r="AU308" s="312"/>
      <c r="AV308" s="312"/>
      <c r="AW308" s="312"/>
      <c r="AX308" s="312"/>
      <c r="AY308" s="312"/>
      <c r="AZ308" s="312"/>
      <c r="BA308" s="285"/>
      <c r="BB308" s="283"/>
      <c r="BC308" s="283"/>
      <c r="BD308" s="283"/>
      <c r="BE308" s="283"/>
      <c r="BF308" s="283"/>
      <c r="BG308" s="283"/>
      <c r="BH308" s="283"/>
      <c r="BI308" s="283"/>
      <c r="BJ308" s="283"/>
      <c r="BK308" s="283"/>
      <c r="BL308" s="283"/>
      <c r="BM308" s="283"/>
      <c r="BN308" s="283"/>
      <c r="BO308" s="283"/>
      <c r="BP308" s="283"/>
      <c r="BQ308" s="283"/>
      <c r="BR308" s="283"/>
      <c r="BS308" s="283"/>
      <c r="BT308" s="283"/>
      <c r="BU308" s="283"/>
      <c r="BV308" s="285"/>
      <c r="BW308" s="311"/>
      <c r="BX308" s="311"/>
      <c r="BY308" s="311"/>
      <c r="BZ308" s="311"/>
      <c r="CA308" s="311"/>
      <c r="CB308" s="311"/>
      <c r="CC308" s="311"/>
      <c r="CD308" s="311"/>
      <c r="CE308" s="311"/>
      <c r="CF308" s="311"/>
      <c r="CG308" s="311"/>
      <c r="CH308" s="311"/>
      <c r="CI308" s="311"/>
      <c r="CJ308" s="311"/>
      <c r="CK308" s="311"/>
      <c r="CL308" s="311"/>
      <c r="CM308" s="311"/>
      <c r="CN308" s="311"/>
      <c r="CO308" s="311"/>
      <c r="CP308" s="311"/>
      <c r="CQ308" s="311"/>
      <c r="CR308" s="311"/>
      <c r="CS308" s="311"/>
      <c r="CT308" s="311"/>
      <c r="CU308" s="311"/>
      <c r="CV308" s="311"/>
      <c r="CW308" s="311"/>
      <c r="CX308" s="311"/>
      <c r="CY308" s="311"/>
      <c r="CZ308" s="311"/>
    </row>
    <row r="309" s="405" customFormat="true" ht="15" customHeight="true" x14ac:dyDescent="0.2">
      <c r="B309" s="404"/>
      <c r="W309" s="312"/>
      <c r="X309" s="312"/>
      <c r="Y309" s="312"/>
      <c r="Z309" s="312"/>
      <c r="AA309" s="312"/>
      <c r="AB309" s="312"/>
      <c r="AC309" s="312"/>
      <c r="AD309" s="312"/>
      <c r="AE309" s="312"/>
      <c r="AF309" s="312"/>
      <c r="AG309" s="312"/>
      <c r="AH309" s="312"/>
      <c r="AI309" s="312"/>
      <c r="AJ309" s="312"/>
      <c r="AK309" s="312"/>
      <c r="AL309" s="312"/>
      <c r="AM309" s="312"/>
      <c r="AN309" s="312"/>
      <c r="AO309" s="312"/>
      <c r="AP309" s="312"/>
      <c r="AQ309" s="312"/>
      <c r="AR309" s="312"/>
      <c r="AS309" s="312"/>
      <c r="AT309" s="312"/>
      <c r="AU309" s="312"/>
      <c r="AV309" s="312"/>
      <c r="AW309" s="312"/>
      <c r="AX309" s="312"/>
      <c r="AY309" s="312"/>
      <c r="AZ309" s="312"/>
      <c r="BA309" s="285"/>
      <c r="BB309" s="283"/>
      <c r="BC309" s="283"/>
      <c r="BD309" s="283"/>
      <c r="BE309" s="283"/>
      <c r="BF309" s="283"/>
      <c r="BG309" s="283"/>
      <c r="BH309" s="283"/>
      <c r="BI309" s="283"/>
      <c r="BJ309" s="283"/>
      <c r="BK309" s="283"/>
      <c r="BL309" s="283"/>
      <c r="BM309" s="283"/>
      <c r="BN309" s="283"/>
      <c r="BO309" s="283"/>
      <c r="BP309" s="283"/>
      <c r="BQ309" s="283"/>
      <c r="BR309" s="283"/>
      <c r="BS309" s="283"/>
      <c r="BT309" s="283"/>
      <c r="BU309" s="283"/>
      <c r="BV309" s="285"/>
      <c r="BW309" s="311"/>
      <c r="BX309" s="311"/>
      <c r="BY309" s="311"/>
      <c r="BZ309" s="311"/>
      <c r="CA309" s="311"/>
      <c r="CB309" s="311"/>
      <c r="CC309" s="311"/>
      <c r="CD309" s="311"/>
      <c r="CE309" s="311"/>
      <c r="CF309" s="311"/>
      <c r="CG309" s="311"/>
      <c r="CH309" s="311"/>
      <c r="CI309" s="311"/>
      <c r="CJ309" s="311"/>
      <c r="CK309" s="311"/>
      <c r="CL309" s="311"/>
      <c r="CM309" s="311"/>
      <c r="CN309" s="311"/>
      <c r="CO309" s="311"/>
      <c r="CP309" s="311"/>
      <c r="CQ309" s="311"/>
      <c r="CR309" s="311"/>
      <c r="CS309" s="311"/>
      <c r="CT309" s="311"/>
      <c r="CU309" s="311"/>
      <c r="CV309" s="311"/>
      <c r="CW309" s="311"/>
      <c r="CX309" s="311"/>
      <c r="CY309" s="311"/>
      <c r="CZ309" s="311"/>
    </row>
    <row r="310" s="405" customFormat="true" ht="15" customHeight="true" x14ac:dyDescent="0.2">
      <c r="B310" s="404"/>
      <c r="W310" s="312"/>
      <c r="X310" s="312"/>
      <c r="Y310" s="312"/>
      <c r="Z310" s="312"/>
      <c r="AA310" s="312"/>
      <c r="AB310" s="312"/>
      <c r="AC310" s="312"/>
      <c r="AD310" s="312"/>
      <c r="AE310" s="312"/>
      <c r="AF310" s="312"/>
      <c r="AG310" s="312"/>
      <c r="AH310" s="312"/>
      <c r="AI310" s="312"/>
      <c r="AJ310" s="312"/>
      <c r="AK310" s="312"/>
      <c r="AL310" s="312"/>
      <c r="AM310" s="312"/>
      <c r="AN310" s="312"/>
      <c r="AO310" s="312"/>
      <c r="AP310" s="312"/>
      <c r="AQ310" s="312"/>
      <c r="AR310" s="312"/>
      <c r="AS310" s="312"/>
      <c r="AT310" s="312"/>
      <c r="AU310" s="312"/>
      <c r="AV310" s="312"/>
      <c r="AW310" s="312"/>
      <c r="AX310" s="312"/>
      <c r="AY310" s="312"/>
      <c r="AZ310" s="312"/>
      <c r="BA310" s="285"/>
      <c r="BB310" s="283"/>
      <c r="BC310" s="283"/>
      <c r="BD310" s="283"/>
      <c r="BE310" s="283"/>
      <c r="BF310" s="283"/>
      <c r="BG310" s="283"/>
      <c r="BH310" s="283"/>
      <c r="BI310" s="283"/>
      <c r="BJ310" s="283"/>
      <c r="BK310" s="283"/>
      <c r="BL310" s="283"/>
      <c r="BM310" s="283"/>
      <c r="BN310" s="283"/>
      <c r="BO310" s="283"/>
      <c r="BP310" s="283"/>
      <c r="BQ310" s="283"/>
      <c r="BR310" s="283"/>
      <c r="BS310" s="283"/>
      <c r="BT310" s="283"/>
      <c r="BU310" s="283"/>
      <c r="BV310" s="285"/>
      <c r="BW310" s="311"/>
      <c r="BX310" s="311"/>
      <c r="BY310" s="311"/>
      <c r="BZ310" s="311"/>
      <c r="CA310" s="311"/>
      <c r="CB310" s="311"/>
      <c r="CC310" s="311"/>
      <c r="CD310" s="311"/>
      <c r="CE310" s="311"/>
      <c r="CF310" s="311"/>
      <c r="CG310" s="311"/>
      <c r="CH310" s="311"/>
      <c r="CI310" s="311"/>
      <c r="CJ310" s="311"/>
      <c r="CK310" s="311"/>
      <c r="CL310" s="311"/>
      <c r="CM310" s="311"/>
      <c r="CN310" s="311"/>
      <c r="CO310" s="311"/>
      <c r="CP310" s="311"/>
      <c r="CQ310" s="311"/>
      <c r="CR310" s="311"/>
      <c r="CS310" s="311"/>
      <c r="CT310" s="311"/>
      <c r="CU310" s="311"/>
      <c r="CV310" s="311"/>
      <c r="CW310" s="311"/>
      <c r="CX310" s="311"/>
      <c r="CY310" s="311"/>
      <c r="CZ310" s="311"/>
    </row>
    <row r="311" s="405" customFormat="true" ht="15" customHeight="true" x14ac:dyDescent="0.2">
      <c r="B311" s="404"/>
      <c r="W311" s="312"/>
      <c r="X311" s="312"/>
      <c r="Y311" s="312"/>
      <c r="Z311" s="312"/>
      <c r="AA311" s="312"/>
      <c r="AB311" s="312"/>
      <c r="AC311" s="312"/>
      <c r="AD311" s="312"/>
      <c r="AE311" s="312"/>
      <c r="AF311" s="312"/>
      <c r="AG311" s="312"/>
      <c r="AH311" s="312"/>
      <c r="AI311" s="312"/>
      <c r="AJ311" s="312"/>
      <c r="AK311" s="312"/>
      <c r="AL311" s="312"/>
      <c r="AM311" s="312"/>
      <c r="AN311" s="312"/>
      <c r="AO311" s="312"/>
      <c r="AP311" s="312"/>
      <c r="AQ311" s="312"/>
      <c r="AR311" s="312"/>
      <c r="AS311" s="312"/>
      <c r="AT311" s="312"/>
      <c r="AU311" s="312"/>
      <c r="AV311" s="312"/>
      <c r="AW311" s="312"/>
      <c r="AX311" s="312"/>
      <c r="AY311" s="312"/>
      <c r="AZ311" s="312"/>
      <c r="BA311" s="285"/>
      <c r="BB311" s="283"/>
      <c r="BC311" s="283"/>
      <c r="BD311" s="283"/>
      <c r="BE311" s="283"/>
      <c r="BF311" s="283"/>
      <c r="BG311" s="283"/>
      <c r="BH311" s="283"/>
      <c r="BI311" s="283"/>
      <c r="BJ311" s="283"/>
      <c r="BK311" s="283"/>
      <c r="BL311" s="283"/>
      <c r="BM311" s="283"/>
      <c r="BN311" s="283"/>
      <c r="BO311" s="283"/>
      <c r="BP311" s="283"/>
      <c r="BQ311" s="283"/>
      <c r="BR311" s="283"/>
      <c r="BS311" s="283"/>
      <c r="BT311" s="283"/>
      <c r="BU311" s="283"/>
      <c r="BV311" s="285"/>
      <c r="BW311" s="311"/>
      <c r="BX311" s="311"/>
      <c r="BY311" s="311"/>
      <c r="BZ311" s="311"/>
      <c r="CA311" s="311"/>
      <c r="CB311" s="311"/>
      <c r="CC311" s="311"/>
      <c r="CD311" s="311"/>
      <c r="CE311" s="311"/>
      <c r="CF311" s="311"/>
      <c r="CG311" s="311"/>
      <c r="CH311" s="311"/>
      <c r="CI311" s="311"/>
      <c r="CJ311" s="311"/>
      <c r="CK311" s="311"/>
      <c r="CL311" s="311"/>
      <c r="CM311" s="311"/>
      <c r="CN311" s="311"/>
      <c r="CO311" s="311"/>
      <c r="CP311" s="311"/>
      <c r="CQ311" s="311"/>
      <c r="CR311" s="311"/>
      <c r="CS311" s="311"/>
      <c r="CT311" s="311"/>
      <c r="CU311" s="311"/>
      <c r="CV311" s="311"/>
      <c r="CW311" s="311"/>
      <c r="CX311" s="311"/>
      <c r="CY311" s="311"/>
      <c r="CZ311" s="311"/>
    </row>
    <row r="312" s="405" customFormat="true" ht="15" customHeight="true" x14ac:dyDescent="0.2">
      <c r="B312" s="404"/>
      <c r="W312" s="312"/>
      <c r="X312" s="312"/>
      <c r="Y312" s="312"/>
      <c r="Z312" s="312"/>
      <c r="AA312" s="312"/>
      <c r="AB312" s="312"/>
      <c r="AC312" s="312"/>
      <c r="AD312" s="312"/>
      <c r="AE312" s="312"/>
      <c r="AF312" s="312"/>
      <c r="AG312" s="312"/>
      <c r="AH312" s="312"/>
      <c r="AI312" s="312"/>
      <c r="AJ312" s="312"/>
      <c r="AK312" s="312"/>
      <c r="AL312" s="312"/>
      <c r="AM312" s="312"/>
      <c r="AN312" s="312"/>
      <c r="AO312" s="312"/>
      <c r="AP312" s="312"/>
      <c r="AQ312" s="312"/>
      <c r="AR312" s="312"/>
      <c r="AS312" s="312"/>
      <c r="AT312" s="312"/>
      <c r="AU312" s="312"/>
      <c r="AV312" s="312"/>
      <c r="AW312" s="312"/>
      <c r="AX312" s="312"/>
      <c r="AY312" s="312"/>
      <c r="AZ312" s="312"/>
      <c r="BA312" s="285"/>
      <c r="BB312" s="283"/>
      <c r="BC312" s="283"/>
      <c r="BD312" s="283"/>
      <c r="BE312" s="283"/>
      <c r="BF312" s="283"/>
      <c r="BG312" s="283"/>
      <c r="BH312" s="283"/>
      <c r="BI312" s="283"/>
      <c r="BJ312" s="283"/>
      <c r="BK312" s="283"/>
      <c r="BL312" s="283"/>
      <c r="BM312" s="283"/>
      <c r="BN312" s="283"/>
      <c r="BO312" s="283"/>
      <c r="BP312" s="283"/>
      <c r="BQ312" s="283"/>
      <c r="BR312" s="283"/>
      <c r="BS312" s="283"/>
      <c r="BT312" s="283"/>
      <c r="BU312" s="283"/>
      <c r="BV312" s="285"/>
      <c r="BW312" s="311"/>
      <c r="BX312" s="311"/>
      <c r="BY312" s="311"/>
      <c r="BZ312" s="311"/>
      <c r="CA312" s="311"/>
      <c r="CB312" s="311"/>
      <c r="CC312" s="311"/>
      <c r="CD312" s="311"/>
      <c r="CE312" s="311"/>
      <c r="CF312" s="311"/>
      <c r="CG312" s="311"/>
      <c r="CH312" s="311"/>
      <c r="CI312" s="311"/>
      <c r="CJ312" s="311"/>
      <c r="CK312" s="311"/>
      <c r="CL312" s="311"/>
      <c r="CM312" s="311"/>
      <c r="CN312" s="311"/>
      <c r="CO312" s="311"/>
      <c r="CP312" s="311"/>
      <c r="CQ312" s="311"/>
      <c r="CR312" s="311"/>
      <c r="CS312" s="311"/>
      <c r="CT312" s="311"/>
      <c r="CU312" s="311"/>
      <c r="CV312" s="311"/>
      <c r="CW312" s="311"/>
      <c r="CX312" s="311"/>
      <c r="CY312" s="311"/>
      <c r="CZ312" s="311"/>
    </row>
    <row r="313" s="405" customFormat="true" ht="15" customHeight="true" x14ac:dyDescent="0.2">
      <c r="B313" s="404"/>
      <c r="W313" s="312"/>
      <c r="X313" s="312"/>
      <c r="Y313" s="312"/>
      <c r="Z313" s="312"/>
      <c r="AA313" s="312"/>
      <c r="AB313" s="312"/>
      <c r="AC313" s="312"/>
      <c r="AD313" s="312"/>
      <c r="AE313" s="312"/>
      <c r="AF313" s="312"/>
      <c r="AG313" s="312"/>
      <c r="AH313" s="312"/>
      <c r="AI313" s="312"/>
      <c r="AJ313" s="312"/>
      <c r="AK313" s="312"/>
      <c r="AL313" s="312"/>
      <c r="AM313" s="312"/>
      <c r="AN313" s="312"/>
      <c r="AO313" s="312"/>
      <c r="AP313" s="312"/>
      <c r="AQ313" s="312"/>
      <c r="AR313" s="312"/>
      <c r="AS313" s="312"/>
      <c r="AT313" s="312"/>
      <c r="AU313" s="312"/>
      <c r="AV313" s="312"/>
      <c r="AW313" s="312"/>
      <c r="AX313" s="312"/>
      <c r="AY313" s="312"/>
      <c r="AZ313" s="312"/>
      <c r="BA313" s="285"/>
      <c r="BB313" s="283"/>
      <c r="BC313" s="283"/>
      <c r="BD313" s="283"/>
      <c r="BE313" s="283"/>
      <c r="BF313" s="283"/>
      <c r="BG313" s="283"/>
      <c r="BH313" s="283"/>
      <c r="BI313" s="283"/>
      <c r="BJ313" s="283"/>
      <c r="BK313" s="283"/>
      <c r="BL313" s="283"/>
      <c r="BM313" s="283"/>
      <c r="BN313" s="283"/>
      <c r="BO313" s="283"/>
      <c r="BP313" s="283"/>
      <c r="BQ313" s="283"/>
      <c r="BR313" s="283"/>
      <c r="BS313" s="283"/>
      <c r="BT313" s="283"/>
      <c r="BU313" s="283"/>
      <c r="BV313" s="285"/>
      <c r="BW313" s="311"/>
      <c r="BX313" s="311"/>
      <c r="BY313" s="311"/>
      <c r="BZ313" s="311"/>
      <c r="CA313" s="311"/>
      <c r="CB313" s="311"/>
      <c r="CC313" s="311"/>
      <c r="CD313" s="311"/>
      <c r="CE313" s="311"/>
      <c r="CF313" s="311"/>
      <c r="CG313" s="311"/>
      <c r="CH313" s="311"/>
      <c r="CI313" s="311"/>
      <c r="CJ313" s="311"/>
      <c r="CK313" s="311"/>
      <c r="CL313" s="311"/>
      <c r="CM313" s="311"/>
      <c r="CN313" s="311"/>
      <c r="CO313" s="311"/>
      <c r="CP313" s="311"/>
      <c r="CQ313" s="311"/>
      <c r="CR313" s="311"/>
      <c r="CS313" s="311"/>
      <c r="CT313" s="311"/>
      <c r="CU313" s="311"/>
      <c r="CV313" s="311"/>
      <c r="CW313" s="311"/>
      <c r="CX313" s="311"/>
      <c r="CY313" s="311"/>
      <c r="CZ313" s="311"/>
    </row>
    <row r="314" s="405" customFormat="true" ht="15" customHeight="true" x14ac:dyDescent="0.2">
      <c r="B314" s="404"/>
      <c r="W314" s="312"/>
      <c r="X314" s="312"/>
      <c r="Y314" s="312"/>
      <c r="Z314" s="312"/>
      <c r="AA314" s="312"/>
      <c r="AB314" s="312"/>
      <c r="AC314" s="312"/>
      <c r="AD314" s="312"/>
      <c r="AE314" s="312"/>
      <c r="AF314" s="312"/>
      <c r="AG314" s="312"/>
      <c r="AH314" s="312"/>
      <c r="AI314" s="312"/>
      <c r="AJ314" s="312"/>
      <c r="AK314" s="312"/>
      <c r="AL314" s="312"/>
      <c r="AM314" s="312"/>
      <c r="AN314" s="312"/>
      <c r="AO314" s="312"/>
      <c r="AP314" s="312"/>
      <c r="AQ314" s="312"/>
      <c r="AR314" s="312"/>
      <c r="AS314" s="312"/>
      <c r="AT314" s="312"/>
      <c r="AU314" s="312"/>
      <c r="AV314" s="312"/>
      <c r="AW314" s="312"/>
      <c r="AX314" s="312"/>
      <c r="AY314" s="312"/>
      <c r="AZ314" s="312"/>
      <c r="BA314" s="285"/>
      <c r="BB314" s="283"/>
      <c r="BC314" s="283"/>
      <c r="BD314" s="283"/>
      <c r="BE314" s="283"/>
      <c r="BF314" s="283"/>
      <c r="BG314" s="283"/>
      <c r="BH314" s="283"/>
      <c r="BI314" s="283"/>
      <c r="BJ314" s="283"/>
      <c r="BK314" s="283"/>
      <c r="BL314" s="283"/>
      <c r="BM314" s="283"/>
      <c r="BN314" s="283"/>
      <c r="BO314" s="283"/>
      <c r="BP314" s="283"/>
      <c r="BQ314" s="283"/>
      <c r="BR314" s="283"/>
      <c r="BS314" s="283"/>
      <c r="BT314" s="283"/>
      <c r="BU314" s="283"/>
      <c r="BV314" s="285"/>
      <c r="BW314" s="311"/>
      <c r="BX314" s="311"/>
      <c r="BY314" s="311"/>
      <c r="BZ314" s="311"/>
      <c r="CA314" s="311"/>
      <c r="CB314" s="311"/>
      <c r="CC314" s="311"/>
      <c r="CD314" s="311"/>
      <c r="CE314" s="311"/>
      <c r="CF314" s="311"/>
      <c r="CG314" s="311"/>
      <c r="CH314" s="311"/>
      <c r="CI314" s="311"/>
      <c r="CJ314" s="311"/>
      <c r="CK314" s="311"/>
      <c r="CL314" s="311"/>
      <c r="CM314" s="311"/>
      <c r="CN314" s="311"/>
      <c r="CO314" s="311"/>
      <c r="CP314" s="311"/>
      <c r="CQ314" s="311"/>
      <c r="CR314" s="311"/>
      <c r="CS314" s="311"/>
      <c r="CT314" s="311"/>
      <c r="CU314" s="311"/>
      <c r="CV314" s="311"/>
      <c r="CW314" s="311"/>
      <c r="CX314" s="311"/>
      <c r="CY314" s="311"/>
      <c r="CZ314" s="311"/>
    </row>
    <row r="315" s="405" customFormat="true" ht="15" customHeight="true" x14ac:dyDescent="0.2">
      <c r="B315" s="404"/>
      <c r="W315" s="312"/>
      <c r="X315" s="312"/>
      <c r="Y315" s="312"/>
      <c r="Z315" s="312"/>
      <c r="AA315" s="312"/>
      <c r="AB315" s="312"/>
      <c r="AC315" s="312"/>
      <c r="AD315" s="312"/>
      <c r="AE315" s="312"/>
      <c r="AF315" s="312"/>
      <c r="AG315" s="312"/>
      <c r="AH315" s="312"/>
      <c r="AI315" s="312"/>
      <c r="AJ315" s="312"/>
      <c r="AK315" s="312"/>
      <c r="AL315" s="312"/>
      <c r="AM315" s="312"/>
      <c r="AN315" s="312"/>
      <c r="AO315" s="312"/>
      <c r="AP315" s="312"/>
      <c r="AQ315" s="312"/>
      <c r="AR315" s="312"/>
      <c r="AS315" s="312"/>
      <c r="AT315" s="312"/>
      <c r="AU315" s="312"/>
      <c r="AV315" s="312"/>
      <c r="AW315" s="312"/>
      <c r="AX315" s="312"/>
      <c r="AY315" s="312"/>
      <c r="AZ315" s="312"/>
      <c r="BA315" s="285"/>
      <c r="BB315" s="283"/>
      <c r="BC315" s="283"/>
      <c r="BD315" s="283"/>
      <c r="BE315" s="283"/>
      <c r="BF315" s="283"/>
      <c r="BG315" s="283"/>
      <c r="BH315" s="283"/>
      <c r="BI315" s="283"/>
      <c r="BJ315" s="283"/>
      <c r="BK315" s="283"/>
      <c r="BL315" s="283"/>
      <c r="BM315" s="283"/>
      <c r="BN315" s="283"/>
      <c r="BO315" s="283"/>
      <c r="BP315" s="283"/>
      <c r="BQ315" s="283"/>
      <c r="BR315" s="283"/>
      <c r="BS315" s="283"/>
      <c r="BT315" s="283"/>
      <c r="BU315" s="283"/>
      <c r="BV315" s="285"/>
      <c r="BW315" s="311"/>
      <c r="BX315" s="311"/>
      <c r="BY315" s="311"/>
      <c r="BZ315" s="311"/>
      <c r="CA315" s="311"/>
      <c r="CB315" s="311"/>
      <c r="CC315" s="311"/>
      <c r="CD315" s="311"/>
      <c r="CE315" s="311"/>
      <c r="CF315" s="311"/>
      <c r="CG315" s="311"/>
      <c r="CH315" s="311"/>
      <c r="CI315" s="311"/>
      <c r="CJ315" s="311"/>
      <c r="CK315" s="311"/>
      <c r="CL315" s="311"/>
      <c r="CM315" s="311"/>
      <c r="CN315" s="311"/>
      <c r="CO315" s="311"/>
      <c r="CP315" s="311"/>
      <c r="CQ315" s="311"/>
      <c r="CR315" s="311"/>
      <c r="CS315" s="311"/>
      <c r="CT315" s="311"/>
      <c r="CU315" s="311"/>
      <c r="CV315" s="311"/>
      <c r="CW315" s="311"/>
      <c r="CX315" s="311"/>
      <c r="CY315" s="311"/>
      <c r="CZ315" s="311"/>
    </row>
    <row r="316" s="405" customFormat="true" ht="15" customHeight="true" x14ac:dyDescent="0.2">
      <c r="B316" s="404"/>
      <c r="W316" s="312"/>
      <c r="X316" s="312"/>
      <c r="Y316" s="312"/>
      <c r="Z316" s="312"/>
      <c r="AA316" s="312"/>
      <c r="AB316" s="312"/>
      <c r="AC316" s="312"/>
      <c r="AD316" s="312"/>
      <c r="AE316" s="312"/>
      <c r="AF316" s="312"/>
      <c r="AG316" s="312"/>
      <c r="AH316" s="312"/>
      <c r="AI316" s="312"/>
      <c r="AJ316" s="312"/>
      <c r="AK316" s="312"/>
      <c r="AL316" s="312"/>
      <c r="AM316" s="312"/>
      <c r="AN316" s="312"/>
      <c r="AO316" s="312"/>
      <c r="AP316" s="312"/>
      <c r="AQ316" s="312"/>
      <c r="AR316" s="312"/>
      <c r="AS316" s="312"/>
      <c r="AT316" s="312"/>
      <c r="AU316" s="312"/>
      <c r="AV316" s="312"/>
      <c r="AW316" s="312"/>
      <c r="AX316" s="312"/>
      <c r="AY316" s="312"/>
      <c r="AZ316" s="312"/>
      <c r="BA316" s="285"/>
      <c r="BB316" s="283"/>
      <c r="BC316" s="283"/>
      <c r="BD316" s="283"/>
      <c r="BE316" s="283"/>
      <c r="BF316" s="283"/>
      <c r="BG316" s="283"/>
      <c r="BH316" s="283"/>
      <c r="BI316" s="283"/>
      <c r="BJ316" s="283"/>
      <c r="BK316" s="283"/>
      <c r="BL316" s="283"/>
      <c r="BM316" s="283"/>
      <c r="BN316" s="283"/>
      <c r="BO316" s="283"/>
      <c r="BP316" s="283"/>
      <c r="BQ316" s="283"/>
      <c r="BR316" s="283"/>
      <c r="BS316" s="283"/>
      <c r="BT316" s="283"/>
      <c r="BU316" s="283"/>
      <c r="BV316" s="285"/>
      <c r="BW316" s="311"/>
      <c r="BX316" s="311"/>
      <c r="BY316" s="311"/>
      <c r="BZ316" s="311"/>
      <c r="CA316" s="311"/>
      <c r="CB316" s="311"/>
      <c r="CC316" s="311"/>
      <c r="CD316" s="311"/>
      <c r="CE316" s="311"/>
      <c r="CF316" s="311"/>
      <c r="CG316" s="311"/>
      <c r="CH316" s="311"/>
      <c r="CI316" s="311"/>
      <c r="CJ316" s="311"/>
      <c r="CK316" s="311"/>
      <c r="CL316" s="311"/>
      <c r="CM316" s="311"/>
      <c r="CN316" s="311"/>
      <c r="CO316" s="311"/>
      <c r="CP316" s="311"/>
      <c r="CQ316" s="311"/>
      <c r="CR316" s="311"/>
      <c r="CS316" s="311"/>
      <c r="CT316" s="311"/>
      <c r="CU316" s="311"/>
      <c r="CV316" s="311"/>
      <c r="CW316" s="311"/>
      <c r="CX316" s="311"/>
      <c r="CY316" s="311"/>
      <c r="CZ316" s="311"/>
    </row>
    <row r="317" s="405" customFormat="true" ht="15" customHeight="true" x14ac:dyDescent="0.2">
      <c r="B317" s="404"/>
      <c r="W317" s="312"/>
      <c r="X317" s="312"/>
      <c r="Y317" s="312"/>
      <c r="Z317" s="312"/>
      <c r="AA317" s="312"/>
      <c r="AB317" s="312"/>
      <c r="AC317" s="312"/>
      <c r="AD317" s="312"/>
      <c r="AE317" s="312"/>
      <c r="AF317" s="312"/>
      <c r="AG317" s="312"/>
      <c r="AH317" s="312"/>
      <c r="AI317" s="312"/>
      <c r="AJ317" s="312"/>
      <c r="AK317" s="312"/>
      <c r="AL317" s="312"/>
      <c r="AM317" s="312"/>
      <c r="AN317" s="312"/>
      <c r="AO317" s="312"/>
      <c r="AP317" s="312"/>
      <c r="AQ317" s="312"/>
      <c r="AR317" s="312"/>
      <c r="AS317" s="312"/>
      <c r="AT317" s="312"/>
      <c r="AU317" s="312"/>
      <c r="AV317" s="312"/>
      <c r="AW317" s="312"/>
      <c r="AX317" s="312"/>
      <c r="AY317" s="312"/>
      <c r="AZ317" s="312"/>
      <c r="BA317" s="285"/>
      <c r="BB317" s="283"/>
      <c r="BC317" s="283"/>
      <c r="BD317" s="283"/>
      <c r="BE317" s="283"/>
      <c r="BF317" s="283"/>
      <c r="BG317" s="283"/>
      <c r="BH317" s="283"/>
      <c r="BI317" s="283"/>
      <c r="BJ317" s="283"/>
      <c r="BK317" s="283"/>
      <c r="BL317" s="283"/>
      <c r="BM317" s="283"/>
      <c r="BN317" s="283"/>
      <c r="BO317" s="283"/>
      <c r="BP317" s="283"/>
      <c r="BQ317" s="283"/>
      <c r="BR317" s="283"/>
      <c r="BS317" s="283"/>
      <c r="BT317" s="283"/>
      <c r="BU317" s="283"/>
      <c r="BV317" s="285"/>
      <c r="BW317" s="311"/>
      <c r="BX317" s="311"/>
      <c r="BY317" s="311"/>
      <c r="BZ317" s="311"/>
      <c r="CA317" s="311"/>
      <c r="CB317" s="311"/>
      <c r="CC317" s="311"/>
      <c r="CD317" s="311"/>
      <c r="CE317" s="311"/>
      <c r="CF317" s="311"/>
      <c r="CG317" s="311"/>
      <c r="CH317" s="311"/>
      <c r="CI317" s="311"/>
      <c r="CJ317" s="311"/>
      <c r="CK317" s="311"/>
      <c r="CL317" s="311"/>
      <c r="CM317" s="311"/>
      <c r="CN317" s="311"/>
      <c r="CO317" s="311"/>
      <c r="CP317" s="311"/>
      <c r="CQ317" s="311"/>
      <c r="CR317" s="311"/>
      <c r="CS317" s="311"/>
      <c r="CT317" s="311"/>
      <c r="CU317" s="311"/>
      <c r="CV317" s="311"/>
      <c r="CW317" s="311"/>
      <c r="CX317" s="311"/>
      <c r="CY317" s="311"/>
      <c r="CZ317" s="311"/>
    </row>
    <row r="318" s="405" customFormat="true" ht="15" customHeight="true" x14ac:dyDescent="0.2">
      <c r="B318" s="404"/>
      <c r="W318" s="312"/>
      <c r="X318" s="312"/>
      <c r="Y318" s="312"/>
      <c r="Z318" s="312"/>
      <c r="AA318" s="312"/>
      <c r="AB318" s="312"/>
      <c r="AC318" s="312"/>
      <c r="AD318" s="312"/>
      <c r="AE318" s="312"/>
      <c r="AF318" s="312"/>
      <c r="AG318" s="312"/>
      <c r="AH318" s="312"/>
      <c r="AI318" s="312"/>
      <c r="AJ318" s="312"/>
      <c r="AK318" s="312"/>
      <c r="AL318" s="312"/>
      <c r="AM318" s="312"/>
      <c r="AN318" s="312"/>
      <c r="AO318" s="312"/>
      <c r="AP318" s="312"/>
      <c r="AQ318" s="312"/>
      <c r="AR318" s="312"/>
      <c r="AS318" s="312"/>
      <c r="AT318" s="312"/>
      <c r="AU318" s="312"/>
      <c r="AV318" s="312"/>
      <c r="AW318" s="312"/>
      <c r="AX318" s="312"/>
      <c r="AY318" s="312"/>
      <c r="AZ318" s="312"/>
      <c r="BA318" s="285"/>
      <c r="BB318" s="283"/>
      <c r="BC318" s="283"/>
      <c r="BD318" s="283"/>
      <c r="BE318" s="283"/>
      <c r="BF318" s="283"/>
      <c r="BG318" s="283"/>
      <c r="BH318" s="283"/>
      <c r="BI318" s="283"/>
      <c r="BJ318" s="283"/>
      <c r="BK318" s="283"/>
      <c r="BL318" s="283"/>
      <c r="BM318" s="283"/>
      <c r="BN318" s="283"/>
      <c r="BO318" s="283"/>
      <c r="BP318" s="283"/>
      <c r="BQ318" s="283"/>
      <c r="BR318" s="283"/>
      <c r="BS318" s="283"/>
      <c r="BT318" s="283"/>
      <c r="BU318" s="283"/>
      <c r="BV318" s="285"/>
      <c r="BW318" s="311"/>
      <c r="BX318" s="311"/>
      <c r="BY318" s="311"/>
      <c r="BZ318" s="311"/>
      <c r="CA318" s="311"/>
      <c r="CB318" s="311"/>
      <c r="CC318" s="311"/>
      <c r="CD318" s="311"/>
      <c r="CE318" s="311"/>
      <c r="CF318" s="311"/>
      <c r="CG318" s="311"/>
      <c r="CH318" s="311"/>
      <c r="CI318" s="311"/>
      <c r="CJ318" s="311"/>
      <c r="CK318" s="311"/>
      <c r="CL318" s="311"/>
      <c r="CM318" s="311"/>
      <c r="CN318" s="311"/>
      <c r="CO318" s="311"/>
      <c r="CP318" s="311"/>
      <c r="CQ318" s="311"/>
      <c r="CR318" s="311"/>
      <c r="CS318" s="311"/>
      <c r="CT318" s="311"/>
      <c r="CU318" s="311"/>
      <c r="CV318" s="311"/>
      <c r="CW318" s="311"/>
      <c r="CX318" s="311"/>
      <c r="CY318" s="311"/>
      <c r="CZ318" s="311"/>
    </row>
    <row r="319" s="405" customFormat="true" ht="15" customHeight="true" x14ac:dyDescent="0.2">
      <c r="B319" s="404"/>
      <c r="W319" s="312"/>
      <c r="X319" s="312"/>
      <c r="Y319" s="312"/>
      <c r="Z319" s="312"/>
      <c r="AA319" s="312"/>
      <c r="AB319" s="312"/>
      <c r="AC319" s="312"/>
      <c r="AD319" s="312"/>
      <c r="AE319" s="312"/>
      <c r="AF319" s="312"/>
      <c r="AG319" s="312"/>
      <c r="AH319" s="312"/>
      <c r="AI319" s="312"/>
      <c r="AJ319" s="312"/>
      <c r="AK319" s="312"/>
      <c r="AL319" s="312"/>
      <c r="AM319" s="312"/>
      <c r="AN319" s="312"/>
      <c r="AO319" s="312"/>
      <c r="AP319" s="312"/>
      <c r="AQ319" s="312"/>
      <c r="AR319" s="312"/>
      <c r="AS319" s="312"/>
      <c r="AT319" s="312"/>
      <c r="AU319" s="312"/>
      <c r="AV319" s="312"/>
      <c r="AW319" s="312"/>
      <c r="AX319" s="312"/>
      <c r="AY319" s="312"/>
      <c r="AZ319" s="312"/>
      <c r="BA319" s="285"/>
      <c r="BB319" s="283"/>
      <c r="BC319" s="283"/>
      <c r="BD319" s="283"/>
      <c r="BE319" s="283"/>
      <c r="BF319" s="283"/>
      <c r="BG319" s="283"/>
      <c r="BH319" s="283"/>
      <c r="BI319" s="283"/>
      <c r="BJ319" s="283"/>
      <c r="BK319" s="283"/>
      <c r="BL319" s="283"/>
      <c r="BM319" s="283"/>
      <c r="BN319" s="283"/>
      <c r="BO319" s="283"/>
      <c r="BP319" s="283"/>
      <c r="BQ319" s="283"/>
      <c r="BR319" s="283"/>
      <c r="BS319" s="283"/>
      <c r="BT319" s="283"/>
      <c r="BU319" s="283"/>
      <c r="BV319" s="285"/>
      <c r="BW319" s="311"/>
      <c r="BX319" s="311"/>
      <c r="BY319" s="311"/>
      <c r="BZ319" s="311"/>
      <c r="CA319" s="311"/>
      <c r="CB319" s="311"/>
      <c r="CC319" s="311"/>
      <c r="CD319" s="311"/>
      <c r="CE319" s="311"/>
      <c r="CF319" s="311"/>
      <c r="CG319" s="311"/>
      <c r="CH319" s="311"/>
      <c r="CI319" s="311"/>
      <c r="CJ319" s="311"/>
      <c r="CK319" s="311"/>
      <c r="CL319" s="311"/>
      <c r="CM319" s="311"/>
      <c r="CN319" s="311"/>
      <c r="CO319" s="311"/>
      <c r="CP319" s="311"/>
      <c r="CQ319" s="311"/>
      <c r="CR319" s="311"/>
      <c r="CS319" s="311"/>
      <c r="CT319" s="311"/>
      <c r="CU319" s="311"/>
      <c r="CV319" s="311"/>
      <c r="CW319" s="311"/>
      <c r="CX319" s="311"/>
      <c r="CY319" s="311"/>
      <c r="CZ319" s="311"/>
    </row>
    <row r="320" s="405" customFormat="true" ht="15" customHeight="true" x14ac:dyDescent="0.2">
      <c r="B320" s="404"/>
      <c r="W320" s="312"/>
      <c r="X320" s="312"/>
      <c r="Y320" s="312"/>
      <c r="Z320" s="312"/>
      <c r="AA320" s="312"/>
      <c r="AB320" s="312"/>
      <c r="AC320" s="312"/>
      <c r="AD320" s="312"/>
      <c r="AE320" s="312"/>
      <c r="AF320" s="312"/>
      <c r="AG320" s="312"/>
      <c r="AH320" s="312"/>
      <c r="AI320" s="312"/>
      <c r="AJ320" s="312"/>
      <c r="AK320" s="312"/>
      <c r="AL320" s="312"/>
      <c r="AM320" s="312"/>
      <c r="AN320" s="312"/>
      <c r="AO320" s="312"/>
      <c r="AP320" s="312"/>
      <c r="AQ320" s="312"/>
      <c r="AR320" s="312"/>
      <c r="AS320" s="312"/>
      <c r="AT320" s="312"/>
      <c r="AU320" s="312"/>
      <c r="AV320" s="312"/>
      <c r="AW320" s="312"/>
      <c r="AX320" s="312"/>
      <c r="AY320" s="312"/>
      <c r="AZ320" s="312"/>
      <c r="BA320" s="285"/>
      <c r="BB320" s="283"/>
      <c r="BC320" s="283"/>
      <c r="BD320" s="283"/>
      <c r="BE320" s="283"/>
      <c r="BF320" s="283"/>
      <c r="BG320" s="283"/>
      <c r="BH320" s="283"/>
      <c r="BI320" s="283"/>
      <c r="BJ320" s="283"/>
      <c r="BK320" s="283"/>
      <c r="BL320" s="283"/>
      <c r="BM320" s="283"/>
      <c r="BN320" s="283"/>
      <c r="BO320" s="283"/>
      <c r="BP320" s="283"/>
      <c r="BQ320" s="283"/>
      <c r="BR320" s="283"/>
      <c r="BS320" s="283"/>
      <c r="BT320" s="283"/>
      <c r="BU320" s="283"/>
      <c r="BV320" s="285"/>
      <c r="BW320" s="311"/>
      <c r="BX320" s="311"/>
      <c r="BY320" s="311"/>
      <c r="BZ320" s="311"/>
      <c r="CA320" s="311"/>
      <c r="CB320" s="311"/>
      <c r="CC320" s="311"/>
      <c r="CD320" s="311"/>
      <c r="CE320" s="311"/>
      <c r="CF320" s="311"/>
      <c r="CG320" s="311"/>
      <c r="CH320" s="311"/>
      <c r="CI320" s="311"/>
      <c r="CJ320" s="311"/>
      <c r="CK320" s="311"/>
      <c r="CL320" s="311"/>
      <c r="CM320" s="311"/>
      <c r="CN320" s="311"/>
      <c r="CO320" s="311"/>
      <c r="CP320" s="311"/>
      <c r="CQ320" s="311"/>
      <c r="CR320" s="311"/>
      <c r="CS320" s="311"/>
      <c r="CT320" s="311"/>
      <c r="CU320" s="311"/>
      <c r="CV320" s="311"/>
      <c r="CW320" s="311"/>
      <c r="CX320" s="311"/>
      <c r="CY320" s="311"/>
      <c r="CZ320" s="311"/>
    </row>
    <row r="321" s="405" customFormat="true" ht="15" customHeight="true" x14ac:dyDescent="0.2">
      <c r="B321" s="404"/>
      <c r="W321" s="312"/>
      <c r="X321" s="312"/>
      <c r="Y321" s="312"/>
      <c r="Z321" s="312"/>
      <c r="AA321" s="312"/>
      <c r="AB321" s="312"/>
      <c r="AC321" s="312"/>
      <c r="AD321" s="312"/>
      <c r="AE321" s="312"/>
      <c r="AF321" s="312"/>
      <c r="AG321" s="312"/>
      <c r="AH321" s="312"/>
      <c r="AI321" s="312"/>
      <c r="AJ321" s="312"/>
      <c r="AK321" s="312"/>
      <c r="AL321" s="312"/>
      <c r="AM321" s="312"/>
      <c r="AN321" s="312"/>
      <c r="AO321" s="312"/>
      <c r="AP321" s="312"/>
      <c r="AQ321" s="312"/>
      <c r="AR321" s="312"/>
      <c r="AS321" s="312"/>
      <c r="AT321" s="312"/>
      <c r="AU321" s="312"/>
      <c r="AV321" s="312"/>
      <c r="AW321" s="312"/>
      <c r="AX321" s="312"/>
      <c r="AY321" s="312"/>
      <c r="AZ321" s="312"/>
      <c r="BA321" s="285"/>
      <c r="BB321" s="283"/>
      <c r="BC321" s="283"/>
      <c r="BD321" s="283"/>
      <c r="BE321" s="283"/>
      <c r="BF321" s="283"/>
      <c r="BG321" s="283"/>
      <c r="BH321" s="283"/>
      <c r="BI321" s="283"/>
      <c r="BJ321" s="283"/>
      <c r="BK321" s="283"/>
      <c r="BL321" s="283"/>
      <c r="BM321" s="283"/>
      <c r="BN321" s="283"/>
      <c r="BO321" s="283"/>
      <c r="BP321" s="283"/>
      <c r="BQ321" s="283"/>
      <c r="BR321" s="283"/>
      <c r="BS321" s="283"/>
      <c r="BT321" s="283"/>
      <c r="BU321" s="283"/>
      <c r="BV321" s="285"/>
      <c r="BW321" s="311"/>
      <c r="BX321" s="311"/>
      <c r="BY321" s="311"/>
      <c r="BZ321" s="311"/>
      <c r="CA321" s="311"/>
      <c r="CB321" s="311"/>
      <c r="CC321" s="311"/>
      <c r="CD321" s="311"/>
      <c r="CE321" s="311"/>
      <c r="CF321" s="311"/>
      <c r="CG321" s="311"/>
      <c r="CH321" s="311"/>
      <c r="CI321" s="311"/>
      <c r="CJ321" s="311"/>
      <c r="CK321" s="311"/>
      <c r="CL321" s="311"/>
      <c r="CM321" s="311"/>
      <c r="CN321" s="311"/>
      <c r="CO321" s="311"/>
      <c r="CP321" s="311"/>
      <c r="CQ321" s="311"/>
      <c r="CR321" s="311"/>
      <c r="CS321" s="311"/>
      <c r="CT321" s="311"/>
      <c r="CU321" s="311"/>
      <c r="CV321" s="311"/>
      <c r="CW321" s="311"/>
      <c r="CX321" s="311"/>
      <c r="CY321" s="311"/>
      <c r="CZ321" s="311"/>
    </row>
    <row r="322" s="405" customFormat="true" ht="15" customHeight="true" x14ac:dyDescent="0.2">
      <c r="B322" s="404"/>
      <c r="W322" s="312"/>
      <c r="X322" s="312"/>
      <c r="Y322" s="312"/>
      <c r="Z322" s="312"/>
      <c r="AA322" s="312"/>
      <c r="AB322" s="312"/>
      <c r="AC322" s="312"/>
      <c r="AD322" s="312"/>
      <c r="AE322" s="312"/>
      <c r="AF322" s="312"/>
      <c r="AG322" s="312"/>
      <c r="AH322" s="312"/>
      <c r="AI322" s="312"/>
      <c r="AJ322" s="312"/>
      <c r="AK322" s="312"/>
      <c r="AL322" s="312"/>
      <c r="AM322" s="312"/>
      <c r="AN322" s="312"/>
      <c r="AO322" s="312"/>
      <c r="AP322" s="312"/>
      <c r="AQ322" s="312"/>
      <c r="AR322" s="312"/>
      <c r="AS322" s="312"/>
      <c r="AT322" s="312"/>
      <c r="AU322" s="312"/>
      <c r="AV322" s="312"/>
      <c r="AW322" s="312"/>
      <c r="AX322" s="312"/>
      <c r="AY322" s="312"/>
      <c r="AZ322" s="312"/>
      <c r="BA322" s="285"/>
      <c r="BB322" s="283"/>
      <c r="BC322" s="283"/>
      <c r="BD322" s="283"/>
      <c r="BE322" s="283"/>
      <c r="BF322" s="283"/>
      <c r="BG322" s="283"/>
      <c r="BH322" s="283"/>
      <c r="BI322" s="283"/>
      <c r="BJ322" s="283"/>
      <c r="BK322" s="283"/>
      <c r="BL322" s="283"/>
      <c r="BM322" s="283"/>
      <c r="BN322" s="283"/>
      <c r="BO322" s="283"/>
      <c r="BP322" s="283"/>
      <c r="BQ322" s="283"/>
      <c r="BR322" s="283"/>
      <c r="BS322" s="283"/>
      <c r="BT322" s="283"/>
      <c r="BU322" s="283"/>
      <c r="BV322" s="285"/>
      <c r="BW322" s="311"/>
      <c r="BX322" s="311"/>
      <c r="BY322" s="311"/>
      <c r="BZ322" s="311"/>
      <c r="CA322" s="311"/>
      <c r="CB322" s="311"/>
      <c r="CC322" s="311"/>
      <c r="CD322" s="311"/>
      <c r="CE322" s="311"/>
      <c r="CF322" s="311"/>
      <c r="CG322" s="311"/>
      <c r="CH322" s="311"/>
      <c r="CI322" s="311"/>
      <c r="CJ322" s="311"/>
      <c r="CK322" s="311"/>
      <c r="CL322" s="311"/>
      <c r="CM322" s="311"/>
      <c r="CN322" s="311"/>
      <c r="CO322" s="311"/>
      <c r="CP322" s="311"/>
      <c r="CQ322" s="311"/>
      <c r="CR322" s="311"/>
      <c r="CS322" s="311"/>
      <c r="CT322" s="311"/>
      <c r="CU322" s="311"/>
      <c r="CV322" s="311"/>
      <c r="CW322" s="311"/>
      <c r="CX322" s="311"/>
      <c r="CY322" s="311"/>
      <c r="CZ322" s="311"/>
    </row>
    <row r="323" s="405" customFormat="true" ht="15" customHeight="true" x14ac:dyDescent="0.2">
      <c r="B323" s="404"/>
      <c r="W323" s="312"/>
      <c r="X323" s="312"/>
      <c r="Y323" s="312"/>
      <c r="Z323" s="312"/>
      <c r="AA323" s="312"/>
      <c r="AB323" s="312"/>
      <c r="AC323" s="312"/>
      <c r="AD323" s="312"/>
      <c r="AE323" s="312"/>
      <c r="AF323" s="312"/>
      <c r="AG323" s="312"/>
      <c r="AH323" s="312"/>
      <c r="AI323" s="312"/>
      <c r="AJ323" s="312"/>
      <c r="AK323" s="312"/>
      <c r="AL323" s="312"/>
      <c r="AM323" s="312"/>
      <c r="AN323" s="312"/>
      <c r="AO323" s="312"/>
      <c r="AP323" s="312"/>
      <c r="AQ323" s="312"/>
      <c r="AR323" s="312"/>
      <c r="AS323" s="312"/>
      <c r="AT323" s="312"/>
      <c r="AU323" s="312"/>
      <c r="AV323" s="312"/>
      <c r="AW323" s="312"/>
      <c r="AX323" s="312"/>
      <c r="AY323" s="312"/>
      <c r="AZ323" s="312"/>
      <c r="BA323" s="285"/>
      <c r="BB323" s="283"/>
      <c r="BC323" s="283"/>
      <c r="BD323" s="283"/>
      <c r="BE323" s="283"/>
      <c r="BF323" s="283"/>
      <c r="BG323" s="283"/>
      <c r="BH323" s="283"/>
      <c r="BI323" s="283"/>
      <c r="BJ323" s="283"/>
      <c r="BK323" s="283"/>
      <c r="BL323" s="283"/>
      <c r="BM323" s="283"/>
      <c r="BN323" s="283"/>
      <c r="BO323" s="283"/>
      <c r="BP323" s="283"/>
      <c r="BQ323" s="283"/>
      <c r="BR323" s="283"/>
      <c r="BS323" s="283"/>
      <c r="BT323" s="283"/>
      <c r="BU323" s="283"/>
      <c r="BV323" s="285"/>
      <c r="BW323" s="311"/>
      <c r="BX323" s="311"/>
      <c r="BY323" s="311"/>
      <c r="BZ323" s="311"/>
      <c r="CA323" s="311"/>
      <c r="CB323" s="311"/>
      <c r="CC323" s="311"/>
      <c r="CD323" s="311"/>
      <c r="CE323" s="311"/>
      <c r="CF323" s="311"/>
      <c r="CG323" s="311"/>
      <c r="CH323" s="311"/>
      <c r="CI323" s="311"/>
      <c r="CJ323" s="311"/>
      <c r="CK323" s="311"/>
      <c r="CL323" s="311"/>
      <c r="CM323" s="311"/>
      <c r="CN323" s="311"/>
      <c r="CO323" s="311"/>
      <c r="CP323" s="311"/>
      <c r="CQ323" s="311"/>
      <c r="CR323" s="311"/>
      <c r="CS323" s="311"/>
      <c r="CT323" s="311"/>
      <c r="CU323" s="311"/>
      <c r="CV323" s="311"/>
      <c r="CW323" s="311"/>
      <c r="CX323" s="311"/>
      <c r="CY323" s="311"/>
      <c r="CZ323" s="311"/>
    </row>
    <row r="324" s="405" customFormat="true" ht="15" customHeight="true" x14ac:dyDescent="0.2">
      <c r="B324" s="404"/>
      <c r="W324" s="312"/>
      <c r="X324" s="312"/>
      <c r="Y324" s="312"/>
      <c r="Z324" s="312"/>
      <c r="AA324" s="312"/>
      <c r="AB324" s="312"/>
      <c r="AC324" s="312"/>
      <c r="AD324" s="312"/>
      <c r="AE324" s="312"/>
      <c r="AF324" s="312"/>
      <c r="AG324" s="312"/>
      <c r="AH324" s="312"/>
      <c r="AI324" s="312"/>
      <c r="AJ324" s="312"/>
      <c r="AK324" s="312"/>
      <c r="AL324" s="312"/>
      <c r="AM324" s="312"/>
      <c r="AN324" s="312"/>
      <c r="AO324" s="312"/>
      <c r="AP324" s="312"/>
      <c r="AQ324" s="312"/>
      <c r="AR324" s="312"/>
      <c r="AS324" s="312"/>
      <c r="AT324" s="312"/>
      <c r="AU324" s="312"/>
      <c r="AV324" s="312"/>
      <c r="AW324" s="312"/>
      <c r="AX324" s="312"/>
      <c r="AY324" s="312"/>
      <c r="AZ324" s="312"/>
      <c r="BA324" s="285"/>
      <c r="BB324" s="283"/>
      <c r="BC324" s="283"/>
      <c r="BD324" s="283"/>
      <c r="BE324" s="283"/>
      <c r="BF324" s="283"/>
      <c r="BG324" s="283"/>
      <c r="BH324" s="283"/>
      <c r="BI324" s="283"/>
      <c r="BJ324" s="283"/>
      <c r="BK324" s="283"/>
      <c r="BL324" s="283"/>
      <c r="BM324" s="283"/>
      <c r="BN324" s="283"/>
      <c r="BO324" s="283"/>
      <c r="BP324" s="283"/>
      <c r="BQ324" s="283"/>
      <c r="BR324" s="283"/>
      <c r="BS324" s="283"/>
      <c r="BT324" s="283"/>
      <c r="BU324" s="283"/>
      <c r="BV324" s="285"/>
      <c r="BW324" s="311"/>
      <c r="BX324" s="311"/>
      <c r="BY324" s="311"/>
      <c r="BZ324" s="311"/>
      <c r="CA324" s="311"/>
      <c r="CB324" s="311"/>
      <c r="CC324" s="311"/>
      <c r="CD324" s="311"/>
      <c r="CE324" s="311"/>
      <c r="CF324" s="311"/>
      <c r="CG324" s="311"/>
      <c r="CH324" s="311"/>
      <c r="CI324" s="311"/>
      <c r="CJ324" s="311"/>
      <c r="CK324" s="311"/>
      <c r="CL324" s="311"/>
      <c r="CM324" s="311"/>
      <c r="CN324" s="311"/>
      <c r="CO324" s="311"/>
      <c r="CP324" s="311"/>
      <c r="CQ324" s="311"/>
      <c r="CR324" s="311"/>
      <c r="CS324" s="311"/>
      <c r="CT324" s="311"/>
      <c r="CU324" s="311"/>
      <c r="CV324" s="311"/>
      <c r="CW324" s="311"/>
      <c r="CX324" s="311"/>
      <c r="CY324" s="311"/>
      <c r="CZ324" s="311"/>
    </row>
    <row r="325" s="405" customFormat="true" ht="15" customHeight="true" x14ac:dyDescent="0.2">
      <c r="B325" s="404"/>
      <c r="W325" s="312"/>
      <c r="X325" s="312"/>
      <c r="Y325" s="312"/>
      <c r="Z325" s="312"/>
      <c r="AA325" s="312"/>
      <c r="AB325" s="312"/>
      <c r="AC325" s="312"/>
      <c r="AD325" s="312"/>
      <c r="AE325" s="312"/>
      <c r="AF325" s="312"/>
      <c r="AG325" s="312"/>
      <c r="AH325" s="312"/>
      <c r="AI325" s="312"/>
      <c r="AJ325" s="312"/>
      <c r="AK325" s="312"/>
      <c r="AL325" s="312"/>
      <c r="AM325" s="312"/>
      <c r="AN325" s="312"/>
      <c r="AO325" s="312"/>
      <c r="AP325" s="312"/>
      <c r="AQ325" s="312"/>
      <c r="AR325" s="312"/>
      <c r="AS325" s="312"/>
      <c r="AT325" s="312"/>
      <c r="AU325" s="312"/>
      <c r="AV325" s="312"/>
      <c r="AW325" s="312"/>
      <c r="AX325" s="312"/>
      <c r="AY325" s="312"/>
      <c r="AZ325" s="312"/>
      <c r="BA325" s="285"/>
      <c r="BB325" s="283"/>
      <c r="BC325" s="283"/>
      <c r="BD325" s="283"/>
      <c r="BE325" s="283"/>
      <c r="BF325" s="283"/>
      <c r="BG325" s="283"/>
      <c r="BH325" s="283"/>
      <c r="BI325" s="283"/>
      <c r="BJ325" s="283"/>
      <c r="BK325" s="283"/>
      <c r="BL325" s="283"/>
      <c r="BM325" s="283"/>
      <c r="BN325" s="283"/>
      <c r="BO325" s="283"/>
      <c r="BP325" s="283"/>
      <c r="BQ325" s="283"/>
      <c r="BR325" s="283"/>
      <c r="BS325" s="283"/>
      <c r="BT325" s="283"/>
      <c r="BU325" s="283"/>
      <c r="BV325" s="285"/>
      <c r="BW325" s="311"/>
      <c r="BX325" s="311"/>
      <c r="BY325" s="311"/>
      <c r="BZ325" s="311"/>
      <c r="CA325" s="311"/>
      <c r="CB325" s="311"/>
      <c r="CC325" s="311"/>
      <c r="CD325" s="311"/>
      <c r="CE325" s="311"/>
      <c r="CF325" s="311"/>
      <c r="CG325" s="311"/>
      <c r="CH325" s="311"/>
      <c r="CI325" s="311"/>
      <c r="CJ325" s="311"/>
      <c r="CK325" s="311"/>
      <c r="CL325" s="311"/>
      <c r="CM325" s="311"/>
      <c r="CN325" s="311"/>
      <c r="CO325" s="311"/>
      <c r="CP325" s="311"/>
      <c r="CQ325" s="311"/>
      <c r="CR325" s="311"/>
      <c r="CS325" s="311"/>
      <c r="CT325" s="311"/>
      <c r="CU325" s="311"/>
      <c r="CV325" s="311"/>
      <c r="CW325" s="311"/>
      <c r="CX325" s="311"/>
      <c r="CY325" s="311"/>
      <c r="CZ325" s="311"/>
    </row>
    <row r="326" s="405" customFormat="true" ht="15" customHeight="true" x14ac:dyDescent="0.2">
      <c r="B326" s="404"/>
      <c r="W326" s="312"/>
      <c r="X326" s="312"/>
      <c r="Y326" s="312"/>
      <c r="Z326" s="312"/>
      <c r="AA326" s="312"/>
      <c r="AB326" s="312"/>
      <c r="AC326" s="312"/>
      <c r="AD326" s="312"/>
      <c r="AE326" s="312"/>
      <c r="AF326" s="312"/>
      <c r="AG326" s="312"/>
      <c r="AH326" s="312"/>
      <c r="AI326" s="312"/>
      <c r="AJ326" s="312"/>
      <c r="AK326" s="312"/>
      <c r="AL326" s="312"/>
      <c r="AM326" s="312"/>
      <c r="AN326" s="312"/>
      <c r="AO326" s="312"/>
      <c r="AP326" s="312"/>
      <c r="AQ326" s="312"/>
      <c r="AR326" s="312"/>
      <c r="AS326" s="312"/>
      <c r="AT326" s="312"/>
      <c r="AU326" s="312"/>
      <c r="AV326" s="312"/>
      <c r="AW326" s="312"/>
      <c r="AX326" s="312"/>
      <c r="AY326" s="312"/>
      <c r="AZ326" s="312"/>
      <c r="BA326" s="285"/>
      <c r="BB326" s="283"/>
      <c r="BC326" s="283"/>
      <c r="BD326" s="283"/>
      <c r="BE326" s="283"/>
      <c r="BF326" s="283"/>
      <c r="BG326" s="283"/>
      <c r="BH326" s="283"/>
      <c r="BI326" s="283"/>
      <c r="BJ326" s="283"/>
      <c r="BK326" s="283"/>
      <c r="BL326" s="283"/>
      <c r="BM326" s="283"/>
      <c r="BN326" s="283"/>
      <c r="BO326" s="283"/>
      <c r="BP326" s="283"/>
      <c r="BQ326" s="283"/>
      <c r="BR326" s="283"/>
      <c r="BS326" s="283"/>
      <c r="BT326" s="283"/>
      <c r="BU326" s="283"/>
      <c r="BV326" s="285"/>
      <c r="BW326" s="311"/>
      <c r="BX326" s="311"/>
      <c r="BY326" s="311"/>
      <c r="BZ326" s="311"/>
      <c r="CA326" s="311"/>
      <c r="CB326" s="311"/>
      <c r="CC326" s="311"/>
      <c r="CD326" s="311"/>
      <c r="CE326" s="311"/>
      <c r="CF326" s="311"/>
      <c r="CG326" s="311"/>
      <c r="CH326" s="311"/>
      <c r="CI326" s="311"/>
      <c r="CJ326" s="311"/>
      <c r="CK326" s="311"/>
      <c r="CL326" s="311"/>
      <c r="CM326" s="311"/>
      <c r="CN326" s="311"/>
      <c r="CO326" s="311"/>
      <c r="CP326" s="311"/>
      <c r="CQ326" s="311"/>
      <c r="CR326" s="311"/>
      <c r="CS326" s="311"/>
      <c r="CT326" s="311"/>
      <c r="CU326" s="311"/>
      <c r="CV326" s="311"/>
      <c r="CW326" s="311"/>
      <c r="CX326" s="311"/>
      <c r="CY326" s="311"/>
      <c r="CZ326" s="311"/>
    </row>
    <row r="327" s="405" customFormat="true" ht="15" customHeight="true" x14ac:dyDescent="0.2">
      <c r="B327" s="404"/>
      <c r="W327" s="312"/>
      <c r="X327" s="312"/>
      <c r="Y327" s="312"/>
      <c r="Z327" s="312"/>
      <c r="AA327" s="312"/>
      <c r="AB327" s="312"/>
      <c r="AC327" s="312"/>
      <c r="AD327" s="312"/>
      <c r="AE327" s="312"/>
      <c r="AF327" s="312"/>
      <c r="AG327" s="312"/>
      <c r="AH327" s="312"/>
      <c r="AI327" s="312"/>
      <c r="AJ327" s="312"/>
      <c r="AK327" s="312"/>
      <c r="AL327" s="312"/>
      <c r="AM327" s="312"/>
      <c r="AN327" s="312"/>
      <c r="AO327" s="312"/>
      <c r="AP327" s="312"/>
      <c r="AQ327" s="312"/>
      <c r="AR327" s="312"/>
      <c r="AS327" s="312"/>
      <c r="AT327" s="312"/>
      <c r="AU327" s="312"/>
      <c r="AV327" s="312"/>
      <c r="AW327" s="312"/>
      <c r="AX327" s="312"/>
      <c r="AY327" s="312"/>
      <c r="AZ327" s="312"/>
      <c r="BA327" s="285"/>
      <c r="BB327" s="283"/>
      <c r="BC327" s="283"/>
      <c r="BD327" s="283"/>
      <c r="BE327" s="283"/>
      <c r="BF327" s="283"/>
      <c r="BG327" s="283"/>
      <c r="BH327" s="283"/>
      <c r="BI327" s="283"/>
      <c r="BJ327" s="283"/>
      <c r="BK327" s="283"/>
      <c r="BL327" s="283"/>
      <c r="BM327" s="283"/>
      <c r="BN327" s="283"/>
      <c r="BO327" s="283"/>
      <c r="BP327" s="283"/>
      <c r="BQ327" s="283"/>
      <c r="BR327" s="283"/>
      <c r="BS327" s="283"/>
      <c r="BT327" s="283"/>
      <c r="BU327" s="283"/>
      <c r="BV327" s="285"/>
      <c r="BW327" s="311"/>
      <c r="BX327" s="311"/>
      <c r="BY327" s="311"/>
      <c r="BZ327" s="311"/>
      <c r="CA327" s="311"/>
      <c r="CB327" s="311"/>
      <c r="CC327" s="311"/>
      <c r="CD327" s="311"/>
      <c r="CE327" s="311"/>
      <c r="CF327" s="311"/>
      <c r="CG327" s="311"/>
      <c r="CH327" s="311"/>
      <c r="CI327" s="311"/>
      <c r="CJ327" s="311"/>
      <c r="CK327" s="311"/>
      <c r="CL327" s="311"/>
      <c r="CM327" s="311"/>
      <c r="CN327" s="311"/>
      <c r="CO327" s="311"/>
      <c r="CP327" s="311"/>
      <c r="CQ327" s="311"/>
      <c r="CR327" s="311"/>
      <c r="CS327" s="311"/>
      <c r="CT327" s="311"/>
      <c r="CU327" s="311"/>
      <c r="CV327" s="311"/>
      <c r="CW327" s="311"/>
      <c r="CX327" s="311"/>
      <c r="CY327" s="311"/>
      <c r="CZ327" s="311"/>
    </row>
    <row r="328" s="405" customFormat="true" ht="15" customHeight="true" x14ac:dyDescent="0.2">
      <c r="B328" s="404"/>
      <c r="W328" s="312"/>
      <c r="X328" s="312"/>
      <c r="Y328" s="312"/>
      <c r="Z328" s="312"/>
      <c r="AA328" s="312"/>
      <c r="AB328" s="312"/>
      <c r="AC328" s="312"/>
      <c r="AD328" s="312"/>
      <c r="AE328" s="312"/>
      <c r="AF328" s="312"/>
      <c r="AG328" s="312"/>
      <c r="AH328" s="312"/>
      <c r="AI328" s="312"/>
      <c r="AJ328" s="312"/>
      <c r="AK328" s="312"/>
      <c r="AL328" s="312"/>
      <c r="AM328" s="312"/>
      <c r="AN328" s="312"/>
      <c r="AO328" s="312"/>
      <c r="AP328" s="312"/>
      <c r="AQ328" s="312"/>
      <c r="AR328" s="312"/>
      <c r="AS328" s="312"/>
      <c r="AT328" s="312"/>
      <c r="AU328" s="312"/>
      <c r="AV328" s="312"/>
      <c r="AW328" s="312"/>
      <c r="AX328" s="312"/>
      <c r="AY328" s="312"/>
      <c r="AZ328" s="312"/>
      <c r="BA328" s="285"/>
      <c r="BB328" s="283"/>
      <c r="BC328" s="283"/>
      <c r="BD328" s="283"/>
      <c r="BE328" s="283"/>
      <c r="BF328" s="283"/>
      <c r="BG328" s="283"/>
      <c r="BH328" s="283"/>
      <c r="BI328" s="283"/>
      <c r="BJ328" s="283"/>
      <c r="BK328" s="283"/>
      <c r="BL328" s="283"/>
      <c r="BM328" s="283"/>
      <c r="BN328" s="283"/>
      <c r="BO328" s="283"/>
      <c r="BP328" s="283"/>
      <c r="BQ328" s="283"/>
      <c r="BR328" s="283"/>
      <c r="BS328" s="283"/>
      <c r="BT328" s="283"/>
      <c r="BU328" s="283"/>
      <c r="BV328" s="285"/>
      <c r="BW328" s="311"/>
      <c r="BX328" s="311"/>
      <c r="BY328" s="311"/>
      <c r="BZ328" s="311"/>
      <c r="CA328" s="311"/>
      <c r="CB328" s="311"/>
      <c r="CC328" s="311"/>
      <c r="CD328" s="311"/>
      <c r="CE328" s="311"/>
      <c r="CF328" s="311"/>
      <c r="CG328" s="311"/>
      <c r="CH328" s="311"/>
      <c r="CI328" s="311"/>
      <c r="CJ328" s="311"/>
      <c r="CK328" s="311"/>
      <c r="CL328" s="311"/>
      <c r="CM328" s="311"/>
      <c r="CN328" s="311"/>
      <c r="CO328" s="311"/>
      <c r="CP328" s="311"/>
      <c r="CQ328" s="311"/>
      <c r="CR328" s="311"/>
      <c r="CS328" s="311"/>
      <c r="CT328" s="311"/>
      <c r="CU328" s="311"/>
      <c r="CV328" s="311"/>
      <c r="CW328" s="311"/>
      <c r="CX328" s="311"/>
      <c r="CY328" s="311"/>
      <c r="CZ328" s="311"/>
    </row>
    <row r="329" s="405" customFormat="true" ht="250.15" customHeight="true" x14ac:dyDescent="0.2">
      <c r="B329" s="404"/>
      <c r="W329" s="312"/>
      <c r="X329" s="312"/>
      <c r="Y329" s="312"/>
      <c r="Z329" s="312"/>
      <c r="AA329" s="312"/>
      <c r="AB329" s="312"/>
      <c r="AC329" s="312"/>
      <c r="AD329" s="312"/>
      <c r="AE329" s="312"/>
      <c r="AF329" s="312"/>
      <c r="AG329" s="312"/>
      <c r="AH329" s="312"/>
      <c r="AI329" s="312"/>
      <c r="AJ329" s="312"/>
      <c r="AK329" s="312"/>
      <c r="AL329" s="312"/>
      <c r="AM329" s="312"/>
      <c r="AN329" s="312"/>
      <c r="AO329" s="312"/>
      <c r="AP329" s="312"/>
      <c r="AQ329" s="312"/>
      <c r="AR329" s="312"/>
      <c r="AS329" s="312"/>
      <c r="AT329" s="312"/>
      <c r="AU329" s="312"/>
      <c r="AV329" s="312"/>
      <c r="AW329" s="312"/>
      <c r="AX329" s="312"/>
      <c r="AY329" s="312"/>
      <c r="AZ329" s="312"/>
      <c r="BA329" s="285"/>
      <c r="BB329" s="283"/>
      <c r="BC329" s="283"/>
      <c r="BD329" s="283"/>
      <c r="BE329" s="283"/>
      <c r="BF329" s="283"/>
      <c r="BG329" s="283"/>
      <c r="BH329" s="283"/>
      <c r="BI329" s="283"/>
      <c r="BJ329" s="283"/>
      <c r="BK329" s="283"/>
      <c r="BL329" s="283"/>
      <c r="BM329" s="283"/>
      <c r="BN329" s="283"/>
      <c r="BO329" s="283"/>
      <c r="BP329" s="283"/>
      <c r="BQ329" s="283"/>
      <c r="BR329" s="283"/>
      <c r="BS329" s="283"/>
      <c r="BT329" s="283"/>
      <c r="BU329" s="283"/>
      <c r="BV329" s="285"/>
      <c r="BW329" s="311"/>
      <c r="BX329" s="311"/>
      <c r="BY329" s="311"/>
      <c r="BZ329" s="311"/>
      <c r="CA329" s="311"/>
      <c r="CB329" s="311"/>
      <c r="CC329" s="311"/>
      <c r="CD329" s="311"/>
      <c r="CE329" s="311"/>
      <c r="CF329" s="311"/>
      <c r="CG329" s="311"/>
      <c r="CH329" s="311"/>
      <c r="CI329" s="311"/>
      <c r="CJ329" s="311"/>
      <c r="CK329" s="311"/>
      <c r="CL329" s="311"/>
      <c r="CM329" s="311"/>
      <c r="CN329" s="311"/>
      <c r="CO329" s="311"/>
      <c r="CP329" s="311"/>
      <c r="CQ329" s="311"/>
      <c r="CR329" s="311"/>
      <c r="CS329" s="311"/>
      <c r="CT329" s="311"/>
      <c r="CU329" s="311"/>
      <c r="CV329" s="311"/>
      <c r="CW329" s="311"/>
      <c r="CX329" s="311"/>
      <c r="CY329" s="311"/>
      <c r="CZ329" s="311"/>
    </row>
    <row r="330" s="314" customFormat="true" ht="19.15" customHeight="true" x14ac:dyDescent="0.2">
      <c r="B330" s="403"/>
      <c r="W330" s="307"/>
      <c r="X330" s="307"/>
      <c r="Y330" s="307"/>
      <c r="Z330" s="307"/>
      <c r="AA330" s="307"/>
      <c r="AB330" s="307"/>
      <c r="AC330" s="307"/>
      <c r="AD330" s="307"/>
      <c r="AE330" s="307"/>
      <c r="AF330" s="307"/>
      <c r="AG330" s="307"/>
      <c r="AH330" s="307"/>
      <c r="AI330" s="307"/>
      <c r="AJ330" s="307"/>
      <c r="AK330" s="307"/>
      <c r="AL330" s="307"/>
      <c r="AM330" s="307"/>
      <c r="AN330" s="307"/>
      <c r="AO330" s="307"/>
      <c r="AP330" s="307"/>
      <c r="AQ330" s="307"/>
      <c r="AR330" s="307"/>
      <c r="AS330" s="307"/>
      <c r="AT330" s="307"/>
      <c r="AU330" s="307"/>
      <c r="AV330" s="307"/>
      <c r="AW330" s="307"/>
      <c r="AX330" s="307"/>
      <c r="AY330" s="307"/>
      <c r="AZ330" s="307"/>
      <c r="BA330" s="288"/>
      <c r="BB330" s="288"/>
      <c r="BC330" s="402"/>
      <c r="BD330" s="402"/>
      <c r="BE330" s="402"/>
      <c r="BF330" s="402"/>
      <c r="BG330" s="402"/>
      <c r="BH330" s="402"/>
      <c r="BI330" s="402"/>
      <c r="BJ330" s="402"/>
      <c r="BK330" s="402"/>
      <c r="BL330" s="402"/>
      <c r="BM330" s="402"/>
      <c r="BN330" s="402"/>
      <c r="BO330" s="402"/>
      <c r="BP330" s="402"/>
      <c r="BQ330" s="402"/>
      <c r="BR330" s="402"/>
      <c r="BS330" s="402"/>
      <c r="BT330" s="402"/>
      <c r="BU330" s="402"/>
      <c r="BV330" s="402"/>
      <c r="BW330" s="307"/>
      <c r="BX330" s="307"/>
      <c r="BY330" s="307"/>
      <c r="BZ330" s="307"/>
      <c r="CA330" s="307"/>
      <c r="CB330" s="307"/>
      <c r="CC330" s="307"/>
      <c r="CD330" s="307"/>
      <c r="CE330" s="307"/>
      <c r="CF330" s="307"/>
      <c r="CG330" s="307"/>
      <c r="CH330" s="307"/>
      <c r="CI330" s="307"/>
      <c r="CJ330" s="307"/>
      <c r="CK330" s="307"/>
      <c r="CL330" s="307"/>
      <c r="CM330" s="307"/>
      <c r="CN330" s="307"/>
      <c r="CO330" s="307"/>
      <c r="CP330" s="307"/>
      <c r="CQ330" s="307"/>
      <c r="CR330" s="307"/>
      <c r="CS330" s="307"/>
      <c r="CT330" s="307"/>
      <c r="CU330" s="307"/>
      <c r="CV330" s="307"/>
      <c r="CW330" s="307"/>
      <c r="CX330" s="307"/>
      <c r="CY330" s="307"/>
      <c r="CZ330" s="307"/>
    </row>
    <row r="331" s="314" customFormat="true" ht="15" customHeight="true" x14ac:dyDescent="0.2">
      <c r="B331" s="403"/>
      <c r="W331" s="307"/>
      <c r="X331" s="307"/>
      <c r="Y331" s="307"/>
      <c r="Z331" s="307"/>
      <c r="AA331" s="307"/>
      <c r="AB331" s="307"/>
      <c r="AC331" s="307"/>
      <c r="AD331" s="307"/>
      <c r="AE331" s="307"/>
      <c r="AF331" s="307"/>
      <c r="AG331" s="307"/>
      <c r="AH331" s="307"/>
      <c r="AI331" s="307"/>
      <c r="AJ331" s="307"/>
      <c r="AK331" s="307"/>
      <c r="AL331" s="307"/>
      <c r="AM331" s="307"/>
      <c r="AN331" s="307"/>
      <c r="AO331" s="307"/>
      <c r="AP331" s="307"/>
      <c r="AQ331" s="307"/>
      <c r="AR331" s="307"/>
      <c r="AS331" s="307"/>
      <c r="AT331" s="307"/>
      <c r="AU331" s="307"/>
      <c r="AV331" s="307"/>
      <c r="AW331" s="307"/>
      <c r="AX331" s="307"/>
      <c r="AY331" s="307"/>
      <c r="AZ331" s="307"/>
      <c r="BA331" s="288"/>
      <c r="BB331" s="288"/>
      <c r="BC331" s="402"/>
      <c r="BD331" s="402"/>
      <c r="BE331" s="402"/>
      <c r="BF331" s="402"/>
      <c r="BG331" s="402"/>
      <c r="BH331" s="402"/>
      <c r="BI331" s="402"/>
      <c r="BJ331" s="402"/>
      <c r="BK331" s="402"/>
      <c r="BL331" s="402"/>
      <c r="BM331" s="402"/>
      <c r="BN331" s="402"/>
      <c r="BO331" s="402"/>
      <c r="BP331" s="402"/>
      <c r="BQ331" s="402"/>
      <c r="BR331" s="402"/>
      <c r="BS331" s="402"/>
      <c r="BT331" s="402"/>
      <c r="BU331" s="402"/>
      <c r="BV331" s="402"/>
      <c r="BW331" s="307"/>
      <c r="BX331" s="307"/>
      <c r="BY331" s="307"/>
      <c r="BZ331" s="307"/>
      <c r="CA331" s="307"/>
      <c r="CB331" s="307"/>
      <c r="CC331" s="307"/>
      <c r="CD331" s="307"/>
      <c r="CE331" s="307"/>
      <c r="CF331" s="307"/>
      <c r="CG331" s="307"/>
      <c r="CH331" s="307"/>
      <c r="CI331" s="307"/>
      <c r="CJ331" s="307"/>
      <c r="CK331" s="307"/>
      <c r="CL331" s="307"/>
      <c r="CM331" s="307"/>
      <c r="CN331" s="307"/>
      <c r="CO331" s="307"/>
      <c r="CP331" s="307"/>
      <c r="CQ331" s="307"/>
      <c r="CR331" s="307"/>
      <c r="CS331" s="307"/>
      <c r="CT331" s="307"/>
      <c r="CU331" s="307"/>
      <c r="CV331" s="307"/>
      <c r="CW331" s="307"/>
      <c r="CX331" s="307"/>
      <c r="CY331" s="307"/>
      <c r="CZ331" s="307"/>
    </row>
    <row r="332" s="314" customFormat="true" ht="15" customHeight="true" x14ac:dyDescent="0.2">
      <c r="B332" s="403"/>
      <c r="W332" s="307"/>
      <c r="X332" s="307"/>
      <c r="Y332" s="307"/>
      <c r="Z332" s="307"/>
      <c r="AA332" s="307"/>
      <c r="AB332" s="307"/>
      <c r="AC332" s="307"/>
      <c r="AD332" s="307"/>
      <c r="AE332" s="307"/>
      <c r="AF332" s="307"/>
      <c r="AG332" s="307"/>
      <c r="AH332" s="307"/>
      <c r="AI332" s="307"/>
      <c r="AJ332" s="307"/>
      <c r="AK332" s="307"/>
      <c r="AL332" s="307"/>
      <c r="AM332" s="307"/>
      <c r="AN332" s="307"/>
      <c r="AO332" s="307"/>
      <c r="AP332" s="307"/>
      <c r="AQ332" s="307"/>
      <c r="AR332" s="307"/>
      <c r="AS332" s="307"/>
      <c r="AT332" s="307"/>
      <c r="AU332" s="307"/>
      <c r="AV332" s="307"/>
      <c r="AW332" s="307"/>
      <c r="AX332" s="307"/>
      <c r="AY332" s="307"/>
      <c r="AZ332" s="307"/>
      <c r="BA332" s="288"/>
      <c r="BB332" s="288"/>
      <c r="BC332" s="402"/>
      <c r="BD332" s="402"/>
      <c r="BE332" s="402"/>
      <c r="BF332" s="402"/>
      <c r="BG332" s="402"/>
      <c r="BH332" s="402"/>
      <c r="BI332" s="402"/>
      <c r="BJ332" s="402"/>
      <c r="BK332" s="402"/>
      <c r="BL332" s="402"/>
      <c r="BM332" s="402"/>
      <c r="BN332" s="402"/>
      <c r="BO332" s="402"/>
      <c r="BP332" s="402"/>
      <c r="BQ332" s="402"/>
      <c r="BR332" s="402"/>
      <c r="BS332" s="402"/>
      <c r="BT332" s="402"/>
      <c r="BU332" s="402"/>
      <c r="BV332" s="402"/>
      <c r="BW332" s="307"/>
      <c r="BX332" s="307"/>
      <c r="BY332" s="307"/>
      <c r="BZ332" s="307"/>
      <c r="CA332" s="307"/>
      <c r="CB332" s="307"/>
      <c r="CC332" s="307"/>
      <c r="CD332" s="307"/>
      <c r="CE332" s="307"/>
      <c r="CF332" s="307"/>
      <c r="CG332" s="307"/>
      <c r="CH332" s="307"/>
      <c r="CI332" s="307"/>
      <c r="CJ332" s="307"/>
      <c r="CK332" s="307"/>
      <c r="CL332" s="307"/>
      <c r="CM332" s="307"/>
      <c r="CN332" s="307"/>
      <c r="CO332" s="307"/>
      <c r="CP332" s="307"/>
      <c r="CQ332" s="307"/>
      <c r="CR332" s="307"/>
      <c r="CS332" s="307"/>
      <c r="CT332" s="307"/>
      <c r="CU332" s="307"/>
      <c r="CV332" s="307"/>
      <c r="CW332" s="307"/>
      <c r="CX332" s="307"/>
      <c r="CY332" s="307"/>
      <c r="CZ332" s="307"/>
    </row>
    <row r="333" s="314" customFormat="true" ht="15" customHeight="true" x14ac:dyDescent="0.2">
      <c r="B333" s="403"/>
      <c r="W333" s="307"/>
      <c r="X333" s="307"/>
      <c r="Y333" s="307"/>
      <c r="Z333" s="307"/>
      <c r="AA333" s="307"/>
      <c r="AB333" s="307"/>
      <c r="AC333" s="307"/>
      <c r="AD333" s="307"/>
      <c r="AE333" s="307"/>
      <c r="AF333" s="307"/>
      <c r="AG333" s="307"/>
      <c r="AH333" s="307"/>
      <c r="AI333" s="307"/>
      <c r="AJ333" s="307"/>
      <c r="AK333" s="307"/>
      <c r="AL333" s="307"/>
      <c r="AM333" s="307"/>
      <c r="AN333" s="307"/>
      <c r="AO333" s="307"/>
      <c r="AP333" s="307"/>
      <c r="AQ333" s="307"/>
      <c r="AR333" s="307"/>
      <c r="AS333" s="307"/>
      <c r="AT333" s="307"/>
      <c r="AU333" s="307"/>
      <c r="AV333" s="307"/>
      <c r="AW333" s="307"/>
      <c r="AX333" s="307"/>
      <c r="AY333" s="307"/>
      <c r="AZ333" s="307"/>
      <c r="BA333" s="288"/>
      <c r="BB333" s="288"/>
      <c r="BC333" s="402"/>
      <c r="BD333" s="402"/>
      <c r="BE333" s="402"/>
      <c r="BF333" s="402"/>
      <c r="BG333" s="402"/>
      <c r="BH333" s="402"/>
      <c r="BI333" s="402"/>
      <c r="BJ333" s="402"/>
      <c r="BK333" s="402"/>
      <c r="BL333" s="402"/>
      <c r="BM333" s="402"/>
      <c r="BN333" s="402"/>
      <c r="BO333" s="402"/>
      <c r="BP333" s="402"/>
      <c r="BQ333" s="402"/>
      <c r="BR333" s="402"/>
      <c r="BS333" s="402"/>
      <c r="BT333" s="402"/>
      <c r="BU333" s="402"/>
      <c r="BV333" s="402"/>
      <c r="BW333" s="307"/>
      <c r="BX333" s="307"/>
      <c r="BY333" s="307"/>
      <c r="BZ333" s="307"/>
      <c r="CA333" s="307"/>
      <c r="CB333" s="307"/>
      <c r="CC333" s="307"/>
      <c r="CD333" s="307"/>
      <c r="CE333" s="307"/>
      <c r="CF333" s="307"/>
      <c r="CG333" s="307"/>
      <c r="CH333" s="307"/>
      <c r="CI333" s="307"/>
      <c r="CJ333" s="307"/>
      <c r="CK333" s="307"/>
      <c r="CL333" s="307"/>
      <c r="CM333" s="307"/>
      <c r="CN333" s="307"/>
      <c r="CO333" s="307"/>
      <c r="CP333" s="307"/>
      <c r="CQ333" s="307"/>
      <c r="CR333" s="307"/>
      <c r="CS333" s="307"/>
      <c r="CT333" s="307"/>
      <c r="CU333" s="307"/>
      <c r="CV333" s="307"/>
      <c r="CW333" s="307"/>
      <c r="CX333" s="307"/>
      <c r="CY333" s="307"/>
      <c r="CZ333" s="307"/>
    </row>
    <row r="334" s="314" customFormat="true" ht="15" customHeight="true" x14ac:dyDescent="0.2">
      <c r="B334" s="403"/>
      <c r="W334" s="307"/>
      <c r="X334" s="307"/>
      <c r="Y334" s="307"/>
      <c r="Z334" s="307"/>
      <c r="AA334" s="307"/>
      <c r="AB334" s="307"/>
      <c r="AC334" s="307"/>
      <c r="AD334" s="307"/>
      <c r="AE334" s="307"/>
      <c r="AF334" s="307"/>
      <c r="AG334" s="307"/>
      <c r="AH334" s="307"/>
      <c r="AI334" s="307"/>
      <c r="AJ334" s="307"/>
      <c r="AK334" s="307"/>
      <c r="AL334" s="307"/>
      <c r="AM334" s="307"/>
      <c r="AN334" s="307"/>
      <c r="AO334" s="307"/>
      <c r="AP334" s="307"/>
      <c r="AQ334" s="307"/>
      <c r="AR334" s="307"/>
      <c r="AS334" s="307"/>
      <c r="AT334" s="307"/>
      <c r="AU334" s="307"/>
      <c r="AV334" s="307"/>
      <c r="AW334" s="307"/>
      <c r="AX334" s="307"/>
      <c r="AY334" s="307"/>
      <c r="AZ334" s="307"/>
      <c r="BA334" s="288"/>
      <c r="BB334" s="288"/>
      <c r="BC334" s="402"/>
      <c r="BD334" s="402"/>
      <c r="BE334" s="402"/>
      <c r="BF334" s="402"/>
      <c r="BG334" s="402"/>
      <c r="BH334" s="402"/>
      <c r="BI334" s="402"/>
      <c r="BJ334" s="402"/>
      <c r="BK334" s="402"/>
      <c r="BL334" s="402"/>
      <c r="BM334" s="402"/>
      <c r="BN334" s="402"/>
      <c r="BO334" s="402"/>
      <c r="BP334" s="402"/>
      <c r="BQ334" s="402"/>
      <c r="BR334" s="402"/>
      <c r="BS334" s="402"/>
      <c r="BT334" s="402"/>
      <c r="BU334" s="402"/>
      <c r="BV334" s="402"/>
      <c r="BW334" s="307"/>
      <c r="BX334" s="307"/>
      <c r="BY334" s="307"/>
      <c r="BZ334" s="307"/>
      <c r="CA334" s="307"/>
      <c r="CB334" s="307"/>
      <c r="CC334" s="307"/>
      <c r="CD334" s="307"/>
      <c r="CE334" s="307"/>
      <c r="CF334" s="307"/>
      <c r="CG334" s="307"/>
      <c r="CH334" s="307"/>
      <c r="CI334" s="307"/>
      <c r="CJ334" s="307"/>
      <c r="CK334" s="307"/>
      <c r="CL334" s="307"/>
      <c r="CM334" s="307"/>
      <c r="CN334" s="307"/>
      <c r="CO334" s="307"/>
      <c r="CP334" s="307"/>
      <c r="CQ334" s="307"/>
      <c r="CR334" s="307"/>
      <c r="CS334" s="307"/>
      <c r="CT334" s="307"/>
      <c r="CU334" s="307"/>
      <c r="CV334" s="307"/>
      <c r="CW334" s="307"/>
      <c r="CX334" s="307"/>
      <c r="CY334" s="307"/>
      <c r="CZ334" s="307"/>
    </row>
    <row r="335" s="314" customFormat="true" ht="15" customHeight="true" x14ac:dyDescent="0.2">
      <c r="B335" s="403"/>
      <c r="W335" s="307"/>
      <c r="X335" s="307"/>
      <c r="Y335" s="307"/>
      <c r="Z335" s="307"/>
      <c r="AA335" s="307"/>
      <c r="AB335" s="307"/>
      <c r="AC335" s="307"/>
      <c r="AD335" s="307"/>
      <c r="AE335" s="307"/>
      <c r="AF335" s="307"/>
      <c r="AG335" s="307"/>
      <c r="AH335" s="307"/>
      <c r="AI335" s="307"/>
      <c r="AJ335" s="307"/>
      <c r="AK335" s="307"/>
      <c r="AL335" s="307"/>
      <c r="AM335" s="307"/>
      <c r="AN335" s="307"/>
      <c r="AO335" s="307"/>
      <c r="AP335" s="307"/>
      <c r="AQ335" s="307"/>
      <c r="AR335" s="307"/>
      <c r="AS335" s="307"/>
      <c r="AT335" s="307"/>
      <c r="AU335" s="307"/>
      <c r="AV335" s="307"/>
      <c r="AW335" s="307"/>
      <c r="AX335" s="307"/>
      <c r="AY335" s="307"/>
      <c r="AZ335" s="307"/>
      <c r="BA335" s="288"/>
      <c r="BB335" s="288"/>
      <c r="BC335" s="402"/>
      <c r="BD335" s="402"/>
      <c r="BE335" s="402"/>
      <c r="BF335" s="402"/>
      <c r="BG335" s="402"/>
      <c r="BH335" s="402"/>
      <c r="BI335" s="402"/>
      <c r="BJ335" s="402"/>
      <c r="BK335" s="402"/>
      <c r="BL335" s="402"/>
      <c r="BM335" s="402"/>
      <c r="BN335" s="402"/>
      <c r="BO335" s="402"/>
      <c r="BP335" s="402"/>
      <c r="BQ335" s="402"/>
      <c r="BR335" s="402"/>
      <c r="BS335" s="402"/>
      <c r="BT335" s="402"/>
      <c r="BU335" s="402"/>
      <c r="BV335" s="402"/>
      <c r="BW335" s="307"/>
      <c r="BX335" s="307"/>
      <c r="BY335" s="307"/>
      <c r="BZ335" s="307"/>
      <c r="CA335" s="307"/>
      <c r="CB335" s="307"/>
      <c r="CC335" s="307"/>
      <c r="CD335" s="307"/>
      <c r="CE335" s="307"/>
      <c r="CF335" s="307"/>
      <c r="CG335" s="307"/>
      <c r="CH335" s="307"/>
      <c r="CI335" s="307"/>
      <c r="CJ335" s="307"/>
      <c r="CK335" s="307"/>
      <c r="CL335" s="307"/>
      <c r="CM335" s="307"/>
      <c r="CN335" s="307"/>
      <c r="CO335" s="307"/>
      <c r="CP335" s="307"/>
      <c r="CQ335" s="307"/>
      <c r="CR335" s="307"/>
      <c r="CS335" s="307"/>
      <c r="CT335" s="307"/>
      <c r="CU335" s="307"/>
      <c r="CV335" s="307"/>
      <c r="CW335" s="307"/>
      <c r="CX335" s="307"/>
      <c r="CY335" s="307"/>
      <c r="CZ335" s="307"/>
    </row>
    <row r="336" s="314" customFormat="true" ht="15" customHeight="true" x14ac:dyDescent="0.2">
      <c r="B336" s="403"/>
      <c r="W336" s="307"/>
      <c r="X336" s="307"/>
      <c r="Y336" s="307"/>
      <c r="Z336" s="307"/>
      <c r="AA336" s="307"/>
      <c r="AB336" s="307"/>
      <c r="AC336" s="307"/>
      <c r="AD336" s="307"/>
      <c r="AE336" s="307"/>
      <c r="AF336" s="307"/>
      <c r="AG336" s="307"/>
      <c r="AH336" s="307"/>
      <c r="AI336" s="307"/>
      <c r="AJ336" s="307"/>
      <c r="AK336" s="307"/>
      <c r="AL336" s="307"/>
      <c r="AM336" s="307"/>
      <c r="AN336" s="307"/>
      <c r="AO336" s="307"/>
      <c r="AP336" s="307"/>
      <c r="AQ336" s="307"/>
      <c r="AR336" s="307"/>
      <c r="AS336" s="307"/>
      <c r="AT336" s="307"/>
      <c r="AU336" s="307"/>
      <c r="AV336" s="307"/>
      <c r="AW336" s="307"/>
      <c r="AX336" s="307"/>
      <c r="AY336" s="307"/>
      <c r="AZ336" s="307"/>
      <c r="BA336" s="288"/>
      <c r="BB336" s="288"/>
      <c r="BC336" s="402"/>
      <c r="BD336" s="402"/>
      <c r="BE336" s="402"/>
      <c r="BF336" s="402"/>
      <c r="BG336" s="402"/>
      <c r="BH336" s="402"/>
      <c r="BI336" s="402"/>
      <c r="BJ336" s="402"/>
      <c r="BK336" s="402"/>
      <c r="BL336" s="402"/>
      <c r="BM336" s="402"/>
      <c r="BN336" s="402"/>
      <c r="BO336" s="402"/>
      <c r="BP336" s="402"/>
      <c r="BQ336" s="402"/>
      <c r="BR336" s="402"/>
      <c r="BS336" s="402"/>
      <c r="BT336" s="402"/>
      <c r="BU336" s="402"/>
      <c r="BV336" s="402"/>
      <c r="BW336" s="307"/>
      <c r="BX336" s="307"/>
      <c r="BY336" s="307"/>
      <c r="BZ336" s="307"/>
      <c r="CA336" s="307"/>
      <c r="CB336" s="307"/>
      <c r="CC336" s="307"/>
      <c r="CD336" s="307"/>
      <c r="CE336" s="307"/>
      <c r="CF336" s="307"/>
      <c r="CG336" s="307"/>
      <c r="CH336" s="307"/>
      <c r="CI336" s="307"/>
      <c r="CJ336" s="307"/>
      <c r="CK336" s="307"/>
      <c r="CL336" s="307"/>
      <c r="CM336" s="307"/>
      <c r="CN336" s="307"/>
      <c r="CO336" s="307"/>
      <c r="CP336" s="307"/>
      <c r="CQ336" s="307"/>
      <c r="CR336" s="307"/>
      <c r="CS336" s="307"/>
      <c r="CT336" s="307"/>
      <c r="CU336" s="307"/>
      <c r="CV336" s="307"/>
      <c r="CW336" s="307"/>
      <c r="CX336" s="307"/>
      <c r="CY336" s="307"/>
      <c r="CZ336" s="307"/>
    </row>
    <row r="337" s="314" customFormat="true" ht="18" customHeight="true" x14ac:dyDescent="0.2">
      <c r="B337" s="403"/>
      <c r="W337" s="307"/>
      <c r="X337" s="307"/>
      <c r="Y337" s="307"/>
      <c r="Z337" s="307"/>
      <c r="AA337" s="307"/>
      <c r="AB337" s="307"/>
      <c r="AC337" s="307"/>
      <c r="AD337" s="307"/>
      <c r="AE337" s="307"/>
      <c r="AF337" s="307"/>
      <c r="AG337" s="307"/>
      <c r="AH337" s="307"/>
      <c r="AI337" s="307"/>
      <c r="AJ337" s="307"/>
      <c r="AK337" s="307"/>
      <c r="AL337" s="307"/>
      <c r="AM337" s="307"/>
      <c r="AN337" s="307"/>
      <c r="AO337" s="307"/>
      <c r="AP337" s="307"/>
      <c r="AQ337" s="307"/>
      <c r="AR337" s="307"/>
      <c r="AS337" s="307"/>
      <c r="AT337" s="307"/>
      <c r="AU337" s="307"/>
      <c r="AV337" s="307"/>
      <c r="AW337" s="307"/>
      <c r="AX337" s="307"/>
      <c r="AY337" s="307"/>
      <c r="AZ337" s="307"/>
      <c r="BA337" s="288"/>
      <c r="BB337" s="288"/>
      <c r="BC337" s="402"/>
      <c r="BD337" s="402"/>
      <c r="BE337" s="402"/>
      <c r="BF337" s="402"/>
      <c r="BG337" s="402"/>
      <c r="BH337" s="402"/>
      <c r="BI337" s="402"/>
      <c r="BJ337" s="402"/>
      <c r="BK337" s="402"/>
      <c r="BL337" s="402"/>
      <c r="BM337" s="402"/>
      <c r="BN337" s="402"/>
      <c r="BO337" s="402"/>
      <c r="BP337" s="402"/>
      <c r="BQ337" s="402"/>
      <c r="BR337" s="402"/>
      <c r="BS337" s="402"/>
      <c r="BT337" s="402"/>
      <c r="BU337" s="402"/>
      <c r="BV337" s="402"/>
      <c r="BW337" s="307"/>
      <c r="BX337" s="307"/>
      <c r="BY337" s="307"/>
      <c r="BZ337" s="307"/>
      <c r="CA337" s="307"/>
      <c r="CB337" s="307"/>
      <c r="CC337" s="307"/>
      <c r="CD337" s="307"/>
      <c r="CE337" s="307"/>
      <c r="CF337" s="307"/>
      <c r="CG337" s="307"/>
      <c r="CH337" s="307"/>
      <c r="CI337" s="307"/>
      <c r="CJ337" s="307"/>
      <c r="CK337" s="307"/>
      <c r="CL337" s="307"/>
      <c r="CM337" s="307"/>
      <c r="CN337" s="307"/>
      <c r="CO337" s="307"/>
      <c r="CP337" s="307"/>
      <c r="CQ337" s="307"/>
      <c r="CR337" s="307"/>
      <c r="CS337" s="307"/>
      <c r="CT337" s="307"/>
      <c r="CU337" s="307"/>
      <c r="CV337" s="307"/>
      <c r="CW337" s="307"/>
      <c r="CX337" s="307"/>
      <c r="CY337" s="307"/>
      <c r="CZ337" s="307"/>
    </row>
    <row r="338" s="314" customFormat="true" ht="18" customHeight="true" x14ac:dyDescent="0.2">
      <c r="B338" s="403"/>
      <c r="W338" s="307"/>
      <c r="X338" s="307"/>
      <c r="Y338" s="307"/>
      <c r="Z338" s="307"/>
      <c r="AA338" s="307"/>
      <c r="AB338" s="307"/>
      <c r="AC338" s="307"/>
      <c r="AD338" s="307"/>
      <c r="AE338" s="307"/>
      <c r="AF338" s="307"/>
      <c r="AG338" s="307"/>
      <c r="AH338" s="307"/>
      <c r="AI338" s="307"/>
      <c r="AJ338" s="307"/>
      <c r="AK338" s="307"/>
      <c r="AL338" s="307"/>
      <c r="AM338" s="307"/>
      <c r="AN338" s="307"/>
      <c r="AO338" s="307"/>
      <c r="AP338" s="307"/>
      <c r="AQ338" s="307"/>
      <c r="AR338" s="307"/>
      <c r="AS338" s="307"/>
      <c r="AT338" s="307"/>
      <c r="AU338" s="307"/>
      <c r="AV338" s="307"/>
      <c r="AW338" s="307"/>
      <c r="AX338" s="307"/>
      <c r="AY338" s="307"/>
      <c r="AZ338" s="307"/>
      <c r="BA338" s="288"/>
      <c r="BB338" s="288"/>
      <c r="BC338" s="402"/>
      <c r="BD338" s="402"/>
      <c r="BE338" s="402"/>
      <c r="BF338" s="402"/>
      <c r="BG338" s="402"/>
      <c r="BH338" s="402"/>
      <c r="BI338" s="402"/>
      <c r="BJ338" s="402"/>
      <c r="BK338" s="402"/>
      <c r="BL338" s="402"/>
      <c r="BM338" s="402"/>
      <c r="BN338" s="402"/>
      <c r="BO338" s="402"/>
      <c r="BP338" s="402"/>
      <c r="BQ338" s="402"/>
      <c r="BR338" s="402"/>
      <c r="BS338" s="402"/>
      <c r="BT338" s="402"/>
      <c r="BU338" s="402"/>
      <c r="BV338" s="402"/>
      <c r="BW338" s="307"/>
      <c r="BX338" s="307"/>
      <c r="BY338" s="307"/>
      <c r="BZ338" s="307"/>
      <c r="CA338" s="307"/>
      <c r="CB338" s="307"/>
      <c r="CC338" s="307"/>
      <c r="CD338" s="307"/>
      <c r="CE338" s="307"/>
      <c r="CF338" s="307"/>
      <c r="CG338" s="307"/>
      <c r="CH338" s="307"/>
      <c r="CI338" s="307"/>
      <c r="CJ338" s="307"/>
      <c r="CK338" s="307"/>
      <c r="CL338" s="307"/>
      <c r="CM338" s="307"/>
      <c r="CN338" s="307"/>
      <c r="CO338" s="307"/>
      <c r="CP338" s="307"/>
      <c r="CQ338" s="307"/>
      <c r="CR338" s="307"/>
      <c r="CS338" s="307"/>
      <c r="CT338" s="307"/>
      <c r="CU338" s="307"/>
      <c r="CV338" s="307"/>
      <c r="CW338" s="307"/>
      <c r="CX338" s="307"/>
      <c r="CY338" s="307"/>
      <c r="CZ338" s="307"/>
    </row>
    <row r="339" s="405" customFormat="true" ht="15" customHeight="true" x14ac:dyDescent="0.2">
      <c r="B339" s="404"/>
      <c r="W339" s="312"/>
      <c r="X339" s="312"/>
      <c r="Y339" s="312"/>
      <c r="Z339" s="312"/>
      <c r="AA339" s="312"/>
      <c r="AB339" s="312"/>
      <c r="AC339" s="312"/>
      <c r="AD339" s="312"/>
      <c r="AE339" s="312"/>
      <c r="AF339" s="312"/>
      <c r="AG339" s="312"/>
      <c r="AH339" s="312"/>
      <c r="AI339" s="312"/>
      <c r="AJ339" s="312"/>
      <c r="AK339" s="312"/>
      <c r="AL339" s="312"/>
      <c r="AM339" s="312"/>
      <c r="AN339" s="312"/>
      <c r="AO339" s="312"/>
      <c r="AP339" s="312"/>
      <c r="AQ339" s="312"/>
      <c r="AR339" s="312"/>
      <c r="AS339" s="312"/>
      <c r="AT339" s="312"/>
      <c r="AU339" s="312"/>
      <c r="AV339" s="312"/>
      <c r="AW339" s="312"/>
      <c r="AX339" s="312"/>
      <c r="AY339" s="312"/>
      <c r="AZ339" s="312"/>
      <c r="BA339" s="313" t="s">
        <v>128</v>
      </c>
      <c r="BB339" s="270" t="s">
        <v>127</v>
      </c>
      <c r="BC339" s="812" t="s">
        <v>114</v>
      </c>
      <c r="BD339" s="813"/>
      <c r="BE339" s="813"/>
      <c r="BF339" s="813"/>
      <c r="BG339" s="819"/>
      <c r="BH339" s="812" t="s">
        <v>38</v>
      </c>
      <c r="BI339" s="813"/>
      <c r="BJ339" s="813"/>
      <c r="BK339" s="813"/>
      <c r="BL339" s="819"/>
      <c r="BM339" s="812" t="s">
        <v>37</v>
      </c>
      <c r="BN339" s="813"/>
      <c r="BO339" s="813"/>
      <c r="BP339" s="813"/>
      <c r="BQ339" s="814"/>
      <c r="BR339" s="15" t="s">
        <v>137</v>
      </c>
      <c r="BS339" s="366"/>
      <c r="BT339" s="366"/>
      <c r="BU339" s="366"/>
      <c r="BV339" s="366"/>
      <c r="BW339" s="4"/>
      <c r="BX339" s="4"/>
      <c r="BY339" s="4"/>
      <c r="BZ339" s="311"/>
      <c r="CA339" s="311"/>
      <c r="CB339" s="311"/>
      <c r="CC339" s="311"/>
      <c r="CD339" s="311"/>
      <c r="CE339" s="311"/>
      <c r="CF339" s="311"/>
      <c r="CG339" s="311"/>
      <c r="CH339" s="311"/>
      <c r="CI339" s="311"/>
      <c r="CJ339" s="311"/>
      <c r="CK339" s="311"/>
      <c r="CL339" s="311"/>
      <c r="CM339" s="311"/>
      <c r="CN339" s="311"/>
      <c r="CO339" s="311"/>
      <c r="CP339" s="311"/>
      <c r="CQ339" s="311"/>
      <c r="CR339" s="311"/>
      <c r="CS339" s="311"/>
      <c r="CT339" s="311"/>
      <c r="CU339" s="311"/>
      <c r="CV339" s="311"/>
      <c r="CW339" s="311"/>
      <c r="CX339" s="311"/>
      <c r="CY339" s="311"/>
      <c r="CZ339" s="311"/>
    </row>
    <row r="340" s="405" customFormat="true" ht="12.75" x14ac:dyDescent="0.2">
      <c r="B340" s="404"/>
      <c r="W340" s="312"/>
      <c r="X340" s="312"/>
      <c r="Y340" s="312"/>
      <c r="Z340" s="312"/>
      <c r="AA340" s="312"/>
      <c r="AB340" s="312"/>
      <c r="AC340" s="312"/>
      <c r="AD340" s="312"/>
      <c r="AE340" s="312"/>
      <c r="AF340" s="312"/>
      <c r="AG340" s="312"/>
      <c r="AH340" s="312"/>
      <c r="AI340" s="312"/>
      <c r="AJ340" s="312"/>
      <c r="AK340" s="312"/>
      <c r="AL340" s="312"/>
      <c r="AM340" s="312"/>
      <c r="AN340" s="312"/>
      <c r="AO340" s="312"/>
      <c r="AP340" s="312"/>
      <c r="AQ340" s="312"/>
      <c r="AR340" s="312"/>
      <c r="AS340" s="312"/>
      <c r="AT340" s="312"/>
      <c r="AU340" s="312"/>
      <c r="AV340" s="312"/>
      <c r="AW340" s="312"/>
      <c r="AX340" s="312"/>
      <c r="AY340" s="312"/>
      <c r="AZ340" s="312"/>
      <c r="BA340" s="301" t="s">
        <v>126</v>
      </c>
      <c r="BB340" s="300"/>
      <c r="BC340" s="388" t="s">
        <v>0</v>
      </c>
      <c r="BD340" s="446" t="s">
        <v>1</v>
      </c>
      <c r="BE340" s="446" t="s">
        <v>2</v>
      </c>
      <c r="BF340" s="446" t="s">
        <v>3</v>
      </c>
      <c r="BG340" s="389" t="s">
        <v>4</v>
      </c>
      <c r="BH340" s="388" t="s">
        <v>0</v>
      </c>
      <c r="BI340" s="446" t="s">
        <v>1</v>
      </c>
      <c r="BJ340" s="446" t="s">
        <v>2</v>
      </c>
      <c r="BK340" s="446" t="s">
        <v>3</v>
      </c>
      <c r="BL340" s="389" t="s">
        <v>4</v>
      </c>
      <c r="BM340" s="388" t="s">
        <v>0</v>
      </c>
      <c r="BN340" s="446" t="s">
        <v>1</v>
      </c>
      <c r="BO340" s="446" t="s">
        <v>2</v>
      </c>
      <c r="BP340" s="446" t="s">
        <v>3</v>
      </c>
      <c r="BQ340" s="389" t="s">
        <v>4</v>
      </c>
      <c r="BR340" s="388" t="s">
        <v>275</v>
      </c>
      <c r="BS340" s="446" t="s">
        <v>276</v>
      </c>
      <c r="BT340" s="446" t="s">
        <v>277</v>
      </c>
      <c r="BU340" s="446" t="s">
        <v>278</v>
      </c>
      <c r="BV340" s="447" t="s">
        <v>279</v>
      </c>
      <c r="BW340" s="152"/>
      <c r="BX340" s="152"/>
      <c r="BY340" s="152"/>
      <c r="BZ340" s="152"/>
      <c r="CA340" s="152"/>
      <c r="CB340" s="152"/>
      <c r="CC340" s="152"/>
      <c r="CD340" s="152"/>
      <c r="CE340" s="152"/>
      <c r="CF340" s="152"/>
      <c r="CG340" s="152"/>
      <c r="CH340" s="152"/>
      <c r="CI340" s="152"/>
      <c r="CJ340" s="152"/>
      <c r="CK340" s="152"/>
      <c r="CL340" s="152"/>
      <c r="CM340" s="152"/>
      <c r="CN340" s="152"/>
      <c r="CO340" s="152"/>
      <c r="CP340" s="152"/>
      <c r="CQ340" s="152"/>
      <c r="CR340" s="152"/>
      <c r="CS340" s="152"/>
      <c r="CT340" s="152"/>
      <c r="CU340" s="152"/>
      <c r="CV340" s="152"/>
      <c r="CW340" s="152"/>
      <c r="CX340" s="152"/>
      <c r="CY340" s="152"/>
      <c r="CZ340" s="152"/>
    </row>
    <row r="341" s="405" customFormat="true" ht="15" customHeight="true" x14ac:dyDescent="0.2">
      <c r="B341" s="404"/>
      <c r="W341" s="312"/>
      <c r="X341" s="312"/>
      <c r="Y341" s="312"/>
      <c r="Z341" s="312"/>
      <c r="AA341" s="312"/>
      <c r="AB341" s="312"/>
      <c r="AC341" s="312"/>
      <c r="AD341" s="312"/>
      <c r="AE341" s="312"/>
      <c r="AF341" s="312"/>
      <c r="AG341" s="312"/>
      <c r="AH341" s="312"/>
      <c r="AI341" s="312"/>
      <c r="AJ341" s="312"/>
      <c r="AK341" s="312"/>
      <c r="AL341" s="312"/>
      <c r="AM341" s="312"/>
      <c r="AN341" s="312"/>
      <c r="AO341" s="312"/>
      <c r="AP341" s="312"/>
      <c r="AQ341" s="312"/>
      <c r="AR341" s="312"/>
      <c r="AS341" s="312"/>
      <c r="AT341" s="312"/>
      <c r="AU341" s="312"/>
      <c r="AV341" s="312"/>
      <c r="AW341" s="312"/>
      <c r="AX341" s="312"/>
      <c r="AY341" s="312"/>
      <c r="AZ341" s="312"/>
      <c r="BA341" s="815" t="s">
        <v>144</v>
      </c>
      <c r="BB341" s="494" t="s">
        <v>49</v>
      </c>
      <c r="BC341" s="38" t="s">
        <v>35</v>
      </c>
      <c r="BD341" s="34" t="s">
        <v>35</v>
      </c>
      <c r="BE341" s="34" t="s">
        <v>35</v>
      </c>
      <c r="BF341" s="34" t="s">
        <v>35</v>
      </c>
      <c r="BG341" s="29" t="s">
        <v>35</v>
      </c>
      <c r="BH341" s="38" t="s">
        <v>35</v>
      </c>
      <c r="BI341" s="34" t="s">
        <v>35</v>
      </c>
      <c r="BJ341" s="34" t="s">
        <v>35</v>
      </c>
      <c r="BK341" s="34" t="s">
        <v>35</v>
      </c>
      <c r="BL341" s="29" t="s">
        <v>35</v>
      </c>
      <c r="BM341" s="38" t="s">
        <v>35</v>
      </c>
      <c r="BN341" s="34" t="s">
        <v>35</v>
      </c>
      <c r="BO341" s="34" t="s">
        <v>35</v>
      </c>
      <c r="BP341" s="34" t="s">
        <v>35</v>
      </c>
      <c r="BQ341" s="29" t="s">
        <v>35</v>
      </c>
      <c r="BR341" s="38" t="s">
        <v>35</v>
      </c>
      <c r="BS341" s="34" t="s">
        <v>35</v>
      </c>
      <c r="BT341" s="34" t="s">
        <v>35</v>
      </c>
      <c r="BU341" s="34" t="s">
        <v>35</v>
      </c>
      <c r="BV341" s="23" t="s">
        <v>35</v>
      </c>
      <c r="BW341" s="3"/>
      <c r="BX341" s="3"/>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05" customFormat="true" ht="15" customHeight="true" x14ac:dyDescent="0.2">
      <c r="B342" s="404"/>
      <c r="W342" s="312"/>
      <c r="X342" s="312"/>
      <c r="Y342" s="312"/>
      <c r="Z342" s="312"/>
      <c r="AA342" s="312"/>
      <c r="AB342" s="312"/>
      <c r="AC342" s="312"/>
      <c r="AD342" s="312"/>
      <c r="AE342" s="312"/>
      <c r="AF342" s="312"/>
      <c r="AG342" s="312"/>
      <c r="AH342" s="312"/>
      <c r="AI342" s="312"/>
      <c r="AJ342" s="312"/>
      <c r="AK342" s="312"/>
      <c r="AL342" s="312"/>
      <c r="AM342" s="312"/>
      <c r="AN342" s="312"/>
      <c r="AO342" s="312"/>
      <c r="AP342" s="312"/>
      <c r="AQ342" s="312"/>
      <c r="AR342" s="312"/>
      <c r="AS342" s="312"/>
      <c r="AT342" s="312"/>
      <c r="AU342" s="312"/>
      <c r="AV342" s="312"/>
      <c r="AW342" s="312"/>
      <c r="AX342" s="312"/>
      <c r="AY342" s="312"/>
      <c r="AZ342" s="312"/>
      <c r="BA342" s="816"/>
      <c r="BB342" s="492" t="s">
        <v>48</v>
      </c>
      <c r="BC342" s="37" t="s">
        <v>35</v>
      </c>
      <c r="BD342" s="33" t="s">
        <v>35</v>
      </c>
      <c r="BE342" s="33" t="s">
        <v>35</v>
      </c>
      <c r="BF342" s="33" t="s">
        <v>35</v>
      </c>
      <c r="BG342" s="28" t="s">
        <v>35</v>
      </c>
      <c r="BH342" s="37" t="s">
        <v>35</v>
      </c>
      <c r="BI342" s="33" t="s">
        <v>35</v>
      </c>
      <c r="BJ342" s="33" t="s">
        <v>35</v>
      </c>
      <c r="BK342" s="33" t="s">
        <v>35</v>
      </c>
      <c r="BL342" s="28" t="s">
        <v>35</v>
      </c>
      <c r="BM342" s="37" t="s">
        <v>35</v>
      </c>
      <c r="BN342" s="33" t="s">
        <v>35</v>
      </c>
      <c r="BO342" s="33" t="s">
        <v>35</v>
      </c>
      <c r="BP342" s="33" t="s">
        <v>35</v>
      </c>
      <c r="BQ342" s="28" t="s">
        <v>35</v>
      </c>
      <c r="BR342" s="37" t="s">
        <v>35</v>
      </c>
      <c r="BS342" s="33" t="s">
        <v>35</v>
      </c>
      <c r="BT342" s="33" t="s">
        <v>35</v>
      </c>
      <c r="BU342" s="33" t="s">
        <v>35</v>
      </c>
      <c r="BV342" s="22" t="s">
        <v>35</v>
      </c>
      <c r="BW342" s="3"/>
      <c r="BX342" s="3"/>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05" customFormat="true" ht="15" customHeight="true" x14ac:dyDescent="0.2">
      <c r="B343" s="404"/>
      <c r="W343" s="312"/>
      <c r="X343" s="312"/>
      <c r="Y343" s="312"/>
      <c r="Z343" s="312"/>
      <c r="AA343" s="312"/>
      <c r="AB343" s="312"/>
      <c r="AC343" s="312"/>
      <c r="AD343" s="312"/>
      <c r="AE343" s="312"/>
      <c r="AF343" s="312"/>
      <c r="AG343" s="312"/>
      <c r="AH343" s="312"/>
      <c r="AI343" s="312"/>
      <c r="AJ343" s="312"/>
      <c r="AK343" s="312"/>
      <c r="AL343" s="312"/>
      <c r="AM343" s="312"/>
      <c r="AN343" s="312"/>
      <c r="AO343" s="312"/>
      <c r="AP343" s="312"/>
      <c r="AQ343" s="312"/>
      <c r="AR343" s="312"/>
      <c r="AS343" s="312"/>
      <c r="AT343" s="312"/>
      <c r="AU343" s="312"/>
      <c r="AV343" s="312"/>
      <c r="AW343" s="312"/>
      <c r="AX343" s="312"/>
      <c r="AY343" s="312"/>
      <c r="AZ343" s="312"/>
      <c r="BA343" s="817" t="s">
        <v>139</v>
      </c>
      <c r="BB343" s="492" t="s">
        <v>49</v>
      </c>
      <c r="BC343" s="37" t="s">
        <v>35</v>
      </c>
      <c r="BD343" s="33" t="s">
        <v>35</v>
      </c>
      <c r="BE343" s="33" t="s">
        <v>35</v>
      </c>
      <c r="BF343" s="33" t="s">
        <v>35</v>
      </c>
      <c r="BG343" s="28" t="s">
        <v>35</v>
      </c>
      <c r="BH343" s="37" t="s">
        <v>35</v>
      </c>
      <c r="BI343" s="33" t="s">
        <v>35</v>
      </c>
      <c r="BJ343" s="33" t="s">
        <v>35</v>
      </c>
      <c r="BK343" s="33" t="s">
        <v>35</v>
      </c>
      <c r="BL343" s="28" t="s">
        <v>35</v>
      </c>
      <c r="BM343" s="37" t="s">
        <v>35</v>
      </c>
      <c r="BN343" s="33" t="s">
        <v>35</v>
      </c>
      <c r="BO343" s="33" t="s">
        <v>35</v>
      </c>
      <c r="BP343" s="33" t="s">
        <v>35</v>
      </c>
      <c r="BQ343" s="28" t="s">
        <v>35</v>
      </c>
      <c r="BR343" s="37" t="s">
        <v>35</v>
      </c>
      <c r="BS343" s="33" t="s">
        <v>35</v>
      </c>
      <c r="BT343" s="33" t="s">
        <v>35</v>
      </c>
      <c r="BU343" s="33" t="s">
        <v>35</v>
      </c>
      <c r="BV343" s="22" t="s">
        <v>35</v>
      </c>
      <c r="BW343" s="3"/>
      <c r="BX343" s="3"/>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05" customFormat="true" ht="15" customHeight="true" x14ac:dyDescent="0.2">
      <c r="B344" s="404"/>
      <c r="W344" s="312"/>
      <c r="X344" s="312"/>
      <c r="Y344" s="312"/>
      <c r="Z344" s="312"/>
      <c r="AA344" s="312"/>
      <c r="AB344" s="312"/>
      <c r="AC344" s="312"/>
      <c r="AD344" s="312"/>
      <c r="AE344" s="312"/>
      <c r="AF344" s="312"/>
      <c r="AG344" s="312"/>
      <c r="AH344" s="312"/>
      <c r="AI344" s="312"/>
      <c r="AJ344" s="312"/>
      <c r="AK344" s="312"/>
      <c r="AL344" s="312"/>
      <c r="AM344" s="312"/>
      <c r="AN344" s="312"/>
      <c r="AO344" s="312"/>
      <c r="AP344" s="312"/>
      <c r="AQ344" s="312"/>
      <c r="AR344" s="312"/>
      <c r="AS344" s="312"/>
      <c r="AT344" s="312"/>
      <c r="AU344" s="312"/>
      <c r="AV344" s="312"/>
      <c r="AW344" s="312"/>
      <c r="AX344" s="312"/>
      <c r="AY344" s="312"/>
      <c r="AZ344" s="312"/>
      <c r="BA344" s="816"/>
      <c r="BB344" s="492" t="s">
        <v>48</v>
      </c>
      <c r="BC344" s="37" t="s">
        <v>35</v>
      </c>
      <c r="BD344" s="33" t="s">
        <v>35</v>
      </c>
      <c r="BE344" s="33" t="s">
        <v>35</v>
      </c>
      <c r="BF344" s="33" t="s">
        <v>35</v>
      </c>
      <c r="BG344" s="28" t="s">
        <v>35</v>
      </c>
      <c r="BH344" s="37" t="s">
        <v>35</v>
      </c>
      <c r="BI344" s="33" t="s">
        <v>35</v>
      </c>
      <c r="BJ344" s="33" t="s">
        <v>35</v>
      </c>
      <c r="BK344" s="33" t="s">
        <v>35</v>
      </c>
      <c r="BL344" s="28" t="s">
        <v>35</v>
      </c>
      <c r="BM344" s="37" t="s">
        <v>35</v>
      </c>
      <c r="BN344" s="33" t="s">
        <v>35</v>
      </c>
      <c r="BO344" s="33" t="s">
        <v>35</v>
      </c>
      <c r="BP344" s="33" t="s">
        <v>35</v>
      </c>
      <c r="BQ344" s="28" t="s">
        <v>35</v>
      </c>
      <c r="BR344" s="37" t="s">
        <v>35</v>
      </c>
      <c r="BS344" s="33" t="s">
        <v>35</v>
      </c>
      <c r="BT344" s="33" t="s">
        <v>35</v>
      </c>
      <c r="BU344" s="33" t="s">
        <v>35</v>
      </c>
      <c r="BV344" s="22" t="s">
        <v>35</v>
      </c>
      <c r="BW344" s="3"/>
      <c r="BX344" s="3"/>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05" customFormat="true" ht="15" customHeight="true" x14ac:dyDescent="0.2">
      <c r="B345" s="404"/>
      <c r="W345" s="312"/>
      <c r="X345" s="312"/>
      <c r="Y345" s="312"/>
      <c r="Z345" s="312"/>
      <c r="AA345" s="312"/>
      <c r="AB345" s="312"/>
      <c r="AC345" s="312"/>
      <c r="AD345" s="312"/>
      <c r="AE345" s="312"/>
      <c r="AF345" s="312"/>
      <c r="AG345" s="312"/>
      <c r="AH345" s="312"/>
      <c r="AI345" s="312"/>
      <c r="AJ345" s="312"/>
      <c r="AK345" s="312"/>
      <c r="AL345" s="312"/>
      <c r="AM345" s="312"/>
      <c r="AN345" s="312"/>
      <c r="AO345" s="312"/>
      <c r="AP345" s="312"/>
      <c r="AQ345" s="312"/>
      <c r="AR345" s="312"/>
      <c r="AS345" s="312"/>
      <c r="AT345" s="312"/>
      <c r="AU345" s="312"/>
      <c r="AV345" s="312"/>
      <c r="AW345" s="312"/>
      <c r="AX345" s="312"/>
      <c r="AY345" s="312"/>
      <c r="AZ345" s="312"/>
      <c r="BA345" s="817" t="s">
        <v>140</v>
      </c>
      <c r="BB345" s="492" t="s">
        <v>49</v>
      </c>
      <c r="BC345" s="37" t="s">
        <v>35</v>
      </c>
      <c r="BD345" s="33" t="s">
        <v>35</v>
      </c>
      <c r="BE345" s="33" t="s">
        <v>35</v>
      </c>
      <c r="BF345" s="33" t="s">
        <v>35</v>
      </c>
      <c r="BG345" s="28" t="s">
        <v>35</v>
      </c>
      <c r="BH345" s="37" t="s">
        <v>35</v>
      </c>
      <c r="BI345" s="33" t="s">
        <v>35</v>
      </c>
      <c r="BJ345" s="33" t="s">
        <v>35</v>
      </c>
      <c r="BK345" s="33" t="s">
        <v>35</v>
      </c>
      <c r="BL345" s="28" t="s">
        <v>35</v>
      </c>
      <c r="BM345" s="37" t="s">
        <v>35</v>
      </c>
      <c r="BN345" s="33" t="s">
        <v>35</v>
      </c>
      <c r="BO345" s="33" t="s">
        <v>35</v>
      </c>
      <c r="BP345" s="33" t="s">
        <v>35</v>
      </c>
      <c r="BQ345" s="28" t="s">
        <v>35</v>
      </c>
      <c r="BR345" s="37" t="s">
        <v>35</v>
      </c>
      <c r="BS345" s="33" t="s">
        <v>35</v>
      </c>
      <c r="BT345" s="33" t="s">
        <v>35</v>
      </c>
      <c r="BU345" s="33" t="s">
        <v>35</v>
      </c>
      <c r="BV345" s="22" t="s">
        <v>35</v>
      </c>
      <c r="BW345" s="3"/>
      <c r="BX345" s="3"/>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05" customFormat="true" ht="15" customHeight="true" x14ac:dyDescent="0.2">
      <c r="B346" s="404"/>
      <c r="W346" s="312"/>
      <c r="X346" s="312"/>
      <c r="Y346" s="312"/>
      <c r="Z346" s="312"/>
      <c r="AA346" s="312"/>
      <c r="AB346" s="312"/>
      <c r="AC346" s="312"/>
      <c r="AD346" s="312"/>
      <c r="AE346" s="312"/>
      <c r="AF346" s="312"/>
      <c r="AG346" s="312"/>
      <c r="AH346" s="312"/>
      <c r="AI346" s="312"/>
      <c r="AJ346" s="312"/>
      <c r="AK346" s="312"/>
      <c r="AL346" s="312"/>
      <c r="AM346" s="312"/>
      <c r="AN346" s="312"/>
      <c r="AO346" s="312"/>
      <c r="AP346" s="312"/>
      <c r="AQ346" s="312"/>
      <c r="AR346" s="312"/>
      <c r="AS346" s="312"/>
      <c r="AT346" s="312"/>
      <c r="AU346" s="312"/>
      <c r="AV346" s="312"/>
      <c r="AW346" s="312"/>
      <c r="AX346" s="312"/>
      <c r="AY346" s="312"/>
      <c r="AZ346" s="312"/>
      <c r="BA346" s="816"/>
      <c r="BB346" s="492" t="s">
        <v>48</v>
      </c>
      <c r="BC346" s="37" t="s">
        <v>35</v>
      </c>
      <c r="BD346" s="33" t="s">
        <v>35</v>
      </c>
      <c r="BE346" s="33" t="s">
        <v>35</v>
      </c>
      <c r="BF346" s="33" t="s">
        <v>35</v>
      </c>
      <c r="BG346" s="28" t="s">
        <v>35</v>
      </c>
      <c r="BH346" s="37" t="s">
        <v>35</v>
      </c>
      <c r="BI346" s="33" t="s">
        <v>35</v>
      </c>
      <c r="BJ346" s="33" t="s">
        <v>35</v>
      </c>
      <c r="BK346" s="33" t="s">
        <v>35</v>
      </c>
      <c r="BL346" s="28" t="s">
        <v>35</v>
      </c>
      <c r="BM346" s="37" t="s">
        <v>35</v>
      </c>
      <c r="BN346" s="33" t="s">
        <v>35</v>
      </c>
      <c r="BO346" s="33" t="s">
        <v>35</v>
      </c>
      <c r="BP346" s="33" t="s">
        <v>35</v>
      </c>
      <c r="BQ346" s="28" t="s">
        <v>35</v>
      </c>
      <c r="BR346" s="37" t="s">
        <v>35</v>
      </c>
      <c r="BS346" s="33" t="s">
        <v>35</v>
      </c>
      <c r="BT346" s="33" t="s">
        <v>35</v>
      </c>
      <c r="BU346" s="33" t="s">
        <v>35</v>
      </c>
      <c r="BV346" s="22" t="s">
        <v>35</v>
      </c>
      <c r="BW346" s="3"/>
      <c r="BX346" s="3"/>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05" customFormat="true" ht="15" customHeight="true" x14ac:dyDescent="0.2">
      <c r="B347" s="404"/>
      <c r="W347" s="312"/>
      <c r="X347" s="312"/>
      <c r="Y347" s="312"/>
      <c r="Z347" s="312"/>
      <c r="AA347" s="312"/>
      <c r="AB347" s="312"/>
      <c r="AC347" s="312"/>
      <c r="AD347" s="312"/>
      <c r="AE347" s="312"/>
      <c r="AF347" s="312"/>
      <c r="AG347" s="312"/>
      <c r="AH347" s="312"/>
      <c r="AI347" s="312"/>
      <c r="AJ347" s="312"/>
      <c r="AK347" s="312"/>
      <c r="AL347" s="312"/>
      <c r="AM347" s="312"/>
      <c r="AN347" s="312"/>
      <c r="AO347" s="312"/>
      <c r="AP347" s="312"/>
      <c r="AQ347" s="312"/>
      <c r="AR347" s="312"/>
      <c r="AS347" s="312"/>
      <c r="AT347" s="312"/>
      <c r="AU347" s="312"/>
      <c r="AV347" s="312"/>
      <c r="AW347" s="312"/>
      <c r="AX347" s="312"/>
      <c r="AY347" s="312"/>
      <c r="AZ347" s="312"/>
      <c r="BA347" s="817" t="s">
        <v>141</v>
      </c>
      <c r="BB347" s="492" t="s">
        <v>49</v>
      </c>
      <c r="BC347" s="37" t="s">
        <v>35</v>
      </c>
      <c r="BD347" s="33" t="s">
        <v>35</v>
      </c>
      <c r="BE347" s="33" t="s">
        <v>35</v>
      </c>
      <c r="BF347" s="33" t="s">
        <v>35</v>
      </c>
      <c r="BG347" s="28" t="s">
        <v>35</v>
      </c>
      <c r="BH347" s="37" t="s">
        <v>35</v>
      </c>
      <c r="BI347" s="33" t="s">
        <v>35</v>
      </c>
      <c r="BJ347" s="33" t="s">
        <v>35</v>
      </c>
      <c r="BK347" s="33" t="s">
        <v>35</v>
      </c>
      <c r="BL347" s="28" t="s">
        <v>35</v>
      </c>
      <c r="BM347" s="37" t="s">
        <v>35</v>
      </c>
      <c r="BN347" s="33" t="s">
        <v>35</v>
      </c>
      <c r="BO347" s="33" t="s">
        <v>35</v>
      </c>
      <c r="BP347" s="33" t="s">
        <v>35</v>
      </c>
      <c r="BQ347" s="28" t="s">
        <v>35</v>
      </c>
      <c r="BR347" s="37" t="s">
        <v>35</v>
      </c>
      <c r="BS347" s="33" t="s">
        <v>35</v>
      </c>
      <c r="BT347" s="33" t="s">
        <v>35</v>
      </c>
      <c r="BU347" s="33" t="s">
        <v>35</v>
      </c>
      <c r="BV347" s="22" t="s">
        <v>35</v>
      </c>
      <c r="BW347" s="3"/>
      <c r="BX347" s="3"/>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05" customFormat="true" ht="15" customHeight="true" x14ac:dyDescent="0.2">
      <c r="B348" s="404"/>
      <c r="W348" s="312"/>
      <c r="X348" s="312"/>
      <c r="Y348" s="312"/>
      <c r="Z348" s="312"/>
      <c r="AA348" s="312"/>
      <c r="AB348" s="312"/>
      <c r="AC348" s="312"/>
      <c r="AD348" s="312"/>
      <c r="AE348" s="312"/>
      <c r="AF348" s="312"/>
      <c r="AG348" s="312"/>
      <c r="AH348" s="312"/>
      <c r="AI348" s="312"/>
      <c r="AJ348" s="312"/>
      <c r="AK348" s="312"/>
      <c r="AL348" s="312"/>
      <c r="AM348" s="312"/>
      <c r="AN348" s="312"/>
      <c r="AO348" s="312"/>
      <c r="AP348" s="312"/>
      <c r="AQ348" s="312"/>
      <c r="AR348" s="312"/>
      <c r="AS348" s="312"/>
      <c r="AT348" s="312"/>
      <c r="AU348" s="312"/>
      <c r="AV348" s="312"/>
      <c r="AW348" s="312"/>
      <c r="AX348" s="312"/>
      <c r="AY348" s="312"/>
      <c r="AZ348" s="312"/>
      <c r="BA348" s="816"/>
      <c r="BB348" s="492" t="s">
        <v>48</v>
      </c>
      <c r="BC348" s="37" t="s">
        <v>35</v>
      </c>
      <c r="BD348" s="33" t="s">
        <v>35</v>
      </c>
      <c r="BE348" s="33" t="s">
        <v>35</v>
      </c>
      <c r="BF348" s="33" t="s">
        <v>35</v>
      </c>
      <c r="BG348" s="28" t="s">
        <v>35</v>
      </c>
      <c r="BH348" s="37" t="s">
        <v>35</v>
      </c>
      <c r="BI348" s="33" t="s">
        <v>35</v>
      </c>
      <c r="BJ348" s="33" t="s">
        <v>35</v>
      </c>
      <c r="BK348" s="33" t="s">
        <v>35</v>
      </c>
      <c r="BL348" s="28" t="s">
        <v>35</v>
      </c>
      <c r="BM348" s="37" t="s">
        <v>35</v>
      </c>
      <c r="BN348" s="33" t="s">
        <v>35</v>
      </c>
      <c r="BO348" s="33" t="s">
        <v>35</v>
      </c>
      <c r="BP348" s="33" t="s">
        <v>35</v>
      </c>
      <c r="BQ348" s="28" t="s">
        <v>35</v>
      </c>
      <c r="BR348" s="37" t="s">
        <v>35</v>
      </c>
      <c r="BS348" s="33" t="s">
        <v>35</v>
      </c>
      <c r="BT348" s="33" t="s">
        <v>35</v>
      </c>
      <c r="BU348" s="33" t="s">
        <v>35</v>
      </c>
      <c r="BV348" s="22" t="s">
        <v>35</v>
      </c>
      <c r="BW348" s="3"/>
      <c r="BX348" s="3"/>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05" customFormat="true" ht="15" customHeight="true" x14ac:dyDescent="0.2">
      <c r="B349" s="404"/>
      <c r="W349" s="312"/>
      <c r="X349" s="312"/>
      <c r="Y349" s="312"/>
      <c r="Z349" s="312"/>
      <c r="AA349" s="312"/>
      <c r="AB349" s="312"/>
      <c r="AC349" s="312"/>
      <c r="AD349" s="312"/>
      <c r="AE349" s="312"/>
      <c r="AF349" s="312"/>
      <c r="AG349" s="312"/>
      <c r="AH349" s="312"/>
      <c r="AI349" s="312"/>
      <c r="AJ349" s="312"/>
      <c r="AK349" s="312"/>
      <c r="AL349" s="312"/>
      <c r="AM349" s="312"/>
      <c r="AN349" s="312"/>
      <c r="AO349" s="312"/>
      <c r="AP349" s="312"/>
      <c r="AQ349" s="312"/>
      <c r="AR349" s="312"/>
      <c r="AS349" s="312"/>
      <c r="AT349" s="312"/>
      <c r="AU349" s="312"/>
      <c r="AV349" s="312"/>
      <c r="AW349" s="312"/>
      <c r="AX349" s="312"/>
      <c r="AY349" s="312"/>
      <c r="AZ349" s="312"/>
      <c r="BA349" s="817" t="s">
        <v>142</v>
      </c>
      <c r="BB349" s="492" t="s">
        <v>49</v>
      </c>
      <c r="BC349" s="37" t="s">
        <v>35</v>
      </c>
      <c r="BD349" s="33" t="s">
        <v>35</v>
      </c>
      <c r="BE349" s="33" t="s">
        <v>35</v>
      </c>
      <c r="BF349" s="33" t="s">
        <v>35</v>
      </c>
      <c r="BG349" s="28" t="s">
        <v>35</v>
      </c>
      <c r="BH349" s="37" t="s">
        <v>35</v>
      </c>
      <c r="BI349" s="33" t="s">
        <v>35</v>
      </c>
      <c r="BJ349" s="33" t="s">
        <v>35</v>
      </c>
      <c r="BK349" s="33" t="s">
        <v>35</v>
      </c>
      <c r="BL349" s="28" t="s">
        <v>35</v>
      </c>
      <c r="BM349" s="37" t="s">
        <v>35</v>
      </c>
      <c r="BN349" s="33" t="s">
        <v>35</v>
      </c>
      <c r="BO349" s="33" t="s">
        <v>35</v>
      </c>
      <c r="BP349" s="33" t="s">
        <v>35</v>
      </c>
      <c r="BQ349" s="28" t="s">
        <v>35</v>
      </c>
      <c r="BR349" s="37" t="s">
        <v>35</v>
      </c>
      <c r="BS349" s="33" t="s">
        <v>35</v>
      </c>
      <c r="BT349" s="33" t="s">
        <v>35</v>
      </c>
      <c r="BU349" s="33" t="s">
        <v>35</v>
      </c>
      <c r="BV349" s="22" t="s">
        <v>35</v>
      </c>
      <c r="BW349" s="3"/>
      <c r="BX349" s="3"/>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05" customFormat="true" ht="15" customHeight="true" x14ac:dyDescent="0.2">
      <c r="B350" s="404"/>
      <c r="W350" s="312"/>
      <c r="X350" s="312"/>
      <c r="Y350" s="312"/>
      <c r="Z350" s="312"/>
      <c r="AA350" s="312"/>
      <c r="AB350" s="312"/>
      <c r="AC350" s="312"/>
      <c r="AD350" s="312"/>
      <c r="AE350" s="312"/>
      <c r="AF350" s="312"/>
      <c r="AG350" s="312"/>
      <c r="AH350" s="312"/>
      <c r="AI350" s="312"/>
      <c r="AJ350" s="312"/>
      <c r="AK350" s="312"/>
      <c r="AL350" s="312"/>
      <c r="AM350" s="312"/>
      <c r="AN350" s="312"/>
      <c r="AO350" s="312"/>
      <c r="AP350" s="312"/>
      <c r="AQ350" s="312"/>
      <c r="AR350" s="312"/>
      <c r="AS350" s="312"/>
      <c r="AT350" s="312"/>
      <c r="AU350" s="312"/>
      <c r="AV350" s="312"/>
      <c r="AW350" s="312"/>
      <c r="AX350" s="312"/>
      <c r="AY350" s="312"/>
      <c r="AZ350" s="312"/>
      <c r="BA350" s="816"/>
      <c r="BB350" s="492" t="s">
        <v>48</v>
      </c>
      <c r="BC350" s="37" t="s">
        <v>35</v>
      </c>
      <c r="BD350" s="33" t="s">
        <v>35</v>
      </c>
      <c r="BE350" s="33" t="s">
        <v>35</v>
      </c>
      <c r="BF350" s="33" t="s">
        <v>35</v>
      </c>
      <c r="BG350" s="28" t="s">
        <v>35</v>
      </c>
      <c r="BH350" s="37" t="s">
        <v>35</v>
      </c>
      <c r="BI350" s="33" t="s">
        <v>35</v>
      </c>
      <c r="BJ350" s="33" t="s">
        <v>35</v>
      </c>
      <c r="BK350" s="33" t="s">
        <v>35</v>
      </c>
      <c r="BL350" s="28" t="s">
        <v>35</v>
      </c>
      <c r="BM350" s="37" t="s">
        <v>35</v>
      </c>
      <c r="BN350" s="33" t="s">
        <v>35</v>
      </c>
      <c r="BO350" s="33" t="s">
        <v>35</v>
      </c>
      <c r="BP350" s="33" t="s">
        <v>35</v>
      </c>
      <c r="BQ350" s="28" t="s">
        <v>35</v>
      </c>
      <c r="BR350" s="37" t="s">
        <v>35</v>
      </c>
      <c r="BS350" s="33" t="s">
        <v>35</v>
      </c>
      <c r="BT350" s="33" t="s">
        <v>35</v>
      </c>
      <c r="BU350" s="33" t="s">
        <v>35</v>
      </c>
      <c r="BV350" s="22" t="s">
        <v>35</v>
      </c>
      <c r="BW350" s="3"/>
      <c r="BX350" s="3"/>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05" customFormat="true" ht="15" customHeight="true" x14ac:dyDescent="0.2">
      <c r="B351" s="404"/>
      <c r="W351" s="312"/>
      <c r="X351" s="312"/>
      <c r="Y351" s="312"/>
      <c r="Z351" s="312"/>
      <c r="AA351" s="312"/>
      <c r="AB351" s="312"/>
      <c r="AC351" s="312"/>
      <c r="AD351" s="312"/>
      <c r="AE351" s="312"/>
      <c r="AF351" s="312"/>
      <c r="AG351" s="312"/>
      <c r="AH351" s="312"/>
      <c r="AI351" s="312"/>
      <c r="AJ351" s="312"/>
      <c r="AK351" s="312"/>
      <c r="AL351" s="312"/>
      <c r="AM351" s="312"/>
      <c r="AN351" s="312"/>
      <c r="AO351" s="312"/>
      <c r="AP351" s="312"/>
      <c r="AQ351" s="312"/>
      <c r="AR351" s="312"/>
      <c r="AS351" s="312"/>
      <c r="AT351" s="312"/>
      <c r="AU351" s="312"/>
      <c r="AV351" s="312"/>
      <c r="AW351" s="312"/>
      <c r="AX351" s="312"/>
      <c r="AY351" s="312"/>
      <c r="AZ351" s="312"/>
      <c r="BA351" s="817" t="s">
        <v>143</v>
      </c>
      <c r="BB351" s="492" t="s">
        <v>49</v>
      </c>
      <c r="BC351" s="37" t="s">
        <v>35</v>
      </c>
      <c r="BD351" s="33" t="s">
        <v>35</v>
      </c>
      <c r="BE351" s="33" t="s">
        <v>35</v>
      </c>
      <c r="BF351" s="33" t="s">
        <v>35</v>
      </c>
      <c r="BG351" s="28" t="s">
        <v>35</v>
      </c>
      <c r="BH351" s="37" t="s">
        <v>35</v>
      </c>
      <c r="BI351" s="33" t="s">
        <v>35</v>
      </c>
      <c r="BJ351" s="33" t="s">
        <v>35</v>
      </c>
      <c r="BK351" s="33" t="s">
        <v>35</v>
      </c>
      <c r="BL351" s="28" t="s">
        <v>35</v>
      </c>
      <c r="BM351" s="37" t="s">
        <v>35</v>
      </c>
      <c r="BN351" s="33" t="s">
        <v>35</v>
      </c>
      <c r="BO351" s="33" t="s">
        <v>35</v>
      </c>
      <c r="BP351" s="33" t="s">
        <v>35</v>
      </c>
      <c r="BQ351" s="28" t="s">
        <v>35</v>
      </c>
      <c r="BR351" s="37" t="s">
        <v>35</v>
      </c>
      <c r="BS351" s="33" t="s">
        <v>35</v>
      </c>
      <c r="BT351" s="33" t="s">
        <v>35</v>
      </c>
      <c r="BU351" s="33" t="s">
        <v>35</v>
      </c>
      <c r="BV351" s="22" t="s">
        <v>35</v>
      </c>
      <c r="BW351" s="3"/>
      <c r="BX351" s="3"/>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05" customFormat="true" ht="15" customHeight="true" x14ac:dyDescent="0.2">
      <c r="B352" s="404"/>
      <c r="W352" s="312"/>
      <c r="X352" s="312"/>
      <c r="Y352" s="312"/>
      <c r="Z352" s="312"/>
      <c r="AA352" s="312"/>
      <c r="AB352" s="312"/>
      <c r="AC352" s="312"/>
      <c r="AD352" s="312"/>
      <c r="AE352" s="312"/>
      <c r="AF352" s="312"/>
      <c r="AG352" s="312"/>
      <c r="AH352" s="312"/>
      <c r="AI352" s="312"/>
      <c r="AJ352" s="312"/>
      <c r="AK352" s="312"/>
      <c r="AL352" s="312"/>
      <c r="AM352" s="312"/>
      <c r="AN352" s="312"/>
      <c r="AO352" s="312"/>
      <c r="AP352" s="312"/>
      <c r="AQ352" s="312"/>
      <c r="AR352" s="312"/>
      <c r="AS352" s="312"/>
      <c r="AT352" s="312"/>
      <c r="AU352" s="312"/>
      <c r="AV352" s="312"/>
      <c r="AW352" s="312"/>
      <c r="AX352" s="312"/>
      <c r="AY352" s="312"/>
      <c r="AZ352" s="312"/>
      <c r="BA352" s="816"/>
      <c r="BB352" s="492" t="s">
        <v>48</v>
      </c>
      <c r="BC352" s="37" t="s">
        <v>35</v>
      </c>
      <c r="BD352" s="33" t="s">
        <v>35</v>
      </c>
      <c r="BE352" s="33" t="s">
        <v>35</v>
      </c>
      <c r="BF352" s="33" t="s">
        <v>35</v>
      </c>
      <c r="BG352" s="28" t="s">
        <v>35</v>
      </c>
      <c r="BH352" s="37" t="s">
        <v>35</v>
      </c>
      <c r="BI352" s="33" t="s">
        <v>35</v>
      </c>
      <c r="BJ352" s="33" t="s">
        <v>35</v>
      </c>
      <c r="BK352" s="33" t="s">
        <v>35</v>
      </c>
      <c r="BL352" s="28" t="s">
        <v>35</v>
      </c>
      <c r="BM352" s="37" t="s">
        <v>35</v>
      </c>
      <c r="BN352" s="33" t="s">
        <v>35</v>
      </c>
      <c r="BO352" s="33" t="s">
        <v>35</v>
      </c>
      <c r="BP352" s="33" t="s">
        <v>35</v>
      </c>
      <c r="BQ352" s="28" t="s">
        <v>35</v>
      </c>
      <c r="BR352" s="37" t="s">
        <v>35</v>
      </c>
      <c r="BS352" s="33" t="s">
        <v>35</v>
      </c>
      <c r="BT352" s="33" t="s">
        <v>35</v>
      </c>
      <c r="BU352" s="33" t="s">
        <v>35</v>
      </c>
      <c r="BV352" s="22" t="s">
        <v>35</v>
      </c>
      <c r="BW352" s="3"/>
      <c r="BX352" s="3"/>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05" customFormat="true" ht="15" customHeight="true" x14ac:dyDescent="0.2">
      <c r="B353" s="404"/>
      <c r="W353" s="312"/>
      <c r="X353" s="312"/>
      <c r="Y353" s="312"/>
      <c r="Z353" s="312"/>
      <c r="AA353" s="312"/>
      <c r="AB353" s="312"/>
      <c r="AC353" s="312"/>
      <c r="AD353" s="312"/>
      <c r="AE353" s="312"/>
      <c r="AF353" s="312"/>
      <c r="AG353" s="312"/>
      <c r="AH353" s="312"/>
      <c r="AI353" s="312"/>
      <c r="AJ353" s="312"/>
      <c r="AK353" s="312"/>
      <c r="AL353" s="312"/>
      <c r="AM353" s="312"/>
      <c r="AN353" s="312"/>
      <c r="AO353" s="312"/>
      <c r="AP353" s="312"/>
      <c r="AQ353" s="312"/>
      <c r="AR353" s="312"/>
      <c r="AS353" s="312"/>
      <c r="AT353" s="312"/>
      <c r="AU353" s="312"/>
      <c r="AV353" s="312"/>
      <c r="AW353" s="312"/>
      <c r="AX353" s="312"/>
      <c r="AY353" s="312"/>
      <c r="AZ353" s="312"/>
      <c r="BA353" s="817" t="s">
        <v>138</v>
      </c>
      <c r="BB353" s="492" t="s">
        <v>49</v>
      </c>
      <c r="BC353" s="37" t="s">
        <v>35</v>
      </c>
      <c r="BD353" s="33" t="s">
        <v>35</v>
      </c>
      <c r="BE353" s="33" t="s">
        <v>35</v>
      </c>
      <c r="BF353" s="33" t="s">
        <v>35</v>
      </c>
      <c r="BG353" s="28" t="s">
        <v>35</v>
      </c>
      <c r="BH353" s="37" t="s">
        <v>35</v>
      </c>
      <c r="BI353" s="33" t="s">
        <v>35</v>
      </c>
      <c r="BJ353" s="33" t="s">
        <v>35</v>
      </c>
      <c r="BK353" s="33" t="s">
        <v>35</v>
      </c>
      <c r="BL353" s="28" t="s">
        <v>35</v>
      </c>
      <c r="BM353" s="37" t="s">
        <v>35</v>
      </c>
      <c r="BN353" s="33" t="s">
        <v>35</v>
      </c>
      <c r="BO353" s="33" t="s">
        <v>35</v>
      </c>
      <c r="BP353" s="33" t="s">
        <v>35</v>
      </c>
      <c r="BQ353" s="28" t="s">
        <v>35</v>
      </c>
      <c r="BR353" s="37" t="s">
        <v>35</v>
      </c>
      <c r="BS353" s="33" t="s">
        <v>35</v>
      </c>
      <c r="BT353" s="33" t="s">
        <v>35</v>
      </c>
      <c r="BU353" s="33" t="s">
        <v>35</v>
      </c>
      <c r="BV353" s="22" t="s">
        <v>35</v>
      </c>
      <c r="BW353" s="3"/>
      <c r="BX353" s="3"/>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05" customFormat="true" ht="15" customHeight="true" x14ac:dyDescent="0.2">
      <c r="B354" s="404"/>
      <c r="W354" s="312"/>
      <c r="X354" s="312"/>
      <c r="Y354" s="312"/>
      <c r="Z354" s="312"/>
      <c r="AA354" s="312"/>
      <c r="AB354" s="312"/>
      <c r="AC354" s="312"/>
      <c r="AD354" s="312"/>
      <c r="AE354" s="312"/>
      <c r="AF354" s="312"/>
      <c r="AG354" s="312"/>
      <c r="AH354" s="312"/>
      <c r="AI354" s="312"/>
      <c r="AJ354" s="312"/>
      <c r="AK354" s="312"/>
      <c r="AL354" s="312"/>
      <c r="AM354" s="312"/>
      <c r="AN354" s="312"/>
      <c r="AO354" s="312"/>
      <c r="AP354" s="312"/>
      <c r="AQ354" s="312"/>
      <c r="AR354" s="312"/>
      <c r="AS354" s="312"/>
      <c r="AT354" s="312"/>
      <c r="AU354" s="312"/>
      <c r="AV354" s="312"/>
      <c r="AW354" s="312"/>
      <c r="AX354" s="312"/>
      <c r="AY354" s="312"/>
      <c r="AZ354" s="312"/>
      <c r="BA354" s="820"/>
      <c r="BB354" s="495" t="s">
        <v>48</v>
      </c>
      <c r="BC354" s="36" t="s">
        <v>35</v>
      </c>
      <c r="BD354" s="32" t="s">
        <v>35</v>
      </c>
      <c r="BE354" s="32" t="s">
        <v>35</v>
      </c>
      <c r="BF354" s="32" t="s">
        <v>35</v>
      </c>
      <c r="BG354" s="27" t="s">
        <v>35</v>
      </c>
      <c r="BH354" s="36" t="s">
        <v>35</v>
      </c>
      <c r="BI354" s="32" t="s">
        <v>35</v>
      </c>
      <c r="BJ354" s="32" t="s">
        <v>35</v>
      </c>
      <c r="BK354" s="32" t="s">
        <v>35</v>
      </c>
      <c r="BL354" s="27" t="s">
        <v>35</v>
      </c>
      <c r="BM354" s="36" t="s">
        <v>35</v>
      </c>
      <c r="BN354" s="32" t="s">
        <v>35</v>
      </c>
      <c r="BO354" s="32" t="s">
        <v>35</v>
      </c>
      <c r="BP354" s="32" t="s">
        <v>35</v>
      </c>
      <c r="BQ354" s="27" t="s">
        <v>35</v>
      </c>
      <c r="BR354" s="36" t="s">
        <v>35</v>
      </c>
      <c r="BS354" s="32" t="s">
        <v>35</v>
      </c>
      <c r="BT354" s="32" t="s">
        <v>35</v>
      </c>
      <c r="BU354" s="32" t="s">
        <v>35</v>
      </c>
      <c r="BV354" s="21" t="s">
        <v>35</v>
      </c>
      <c r="BW354" s="3"/>
      <c r="BX354" s="3"/>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05" customFormat="true" ht="15" customHeight="true" x14ac:dyDescent="0.2">
      <c r="B355" s="404"/>
      <c r="W355" s="312"/>
      <c r="X355" s="312"/>
      <c r="Y355" s="312"/>
      <c r="Z355" s="312"/>
      <c r="AA355" s="312"/>
      <c r="AB355" s="312"/>
      <c r="AC355" s="312"/>
      <c r="AD355" s="312"/>
      <c r="AE355" s="312"/>
      <c r="AF355" s="312"/>
      <c r="AG355" s="312"/>
      <c r="AH355" s="312"/>
      <c r="AI355" s="312"/>
      <c r="AJ355" s="312"/>
      <c r="AK355" s="312"/>
      <c r="AL355" s="312"/>
      <c r="AM355" s="312"/>
      <c r="AN355" s="312"/>
      <c r="AO355" s="312"/>
      <c r="AP355" s="312"/>
      <c r="AQ355" s="312"/>
      <c r="AR355" s="312"/>
      <c r="AS355" s="312"/>
      <c r="AT355" s="312"/>
      <c r="AU355" s="312"/>
      <c r="AV355" s="312"/>
      <c r="AW355" s="312"/>
      <c r="AX355" s="312"/>
      <c r="AY355" s="312"/>
      <c r="AZ355" s="312"/>
      <c r="BA355" s="332"/>
      <c r="BB355" s="288"/>
      <c r="BC355" s="375"/>
      <c r="BD355" s="375"/>
      <c r="BE355" s="375"/>
      <c r="BF355" s="375"/>
      <c r="BG355" s="375"/>
      <c r="BH355" s="375"/>
      <c r="BI355" s="375"/>
      <c r="BJ355" s="375"/>
      <c r="BK355" s="375"/>
      <c r="BL355" s="375"/>
      <c r="BM355" s="375"/>
      <c r="BN355" s="375"/>
      <c r="BO355" s="375"/>
      <c r="BP355" s="375"/>
      <c r="BQ355" s="375"/>
      <c r="BR355" s="375"/>
      <c r="BS355" s="375"/>
      <c r="BT355" s="375"/>
      <c r="BU355" s="375"/>
      <c r="BV355" s="375"/>
      <c r="BW355" s="376"/>
      <c r="BX355" s="376"/>
      <c r="BY355" s="376"/>
      <c r="BZ355" s="376"/>
      <c r="CA355" s="376"/>
      <c r="CB355" s="376"/>
      <c r="CC355" s="376"/>
      <c r="CD355" s="376"/>
      <c r="CE355" s="376"/>
      <c r="CF355" s="376"/>
      <c r="CG355" s="376"/>
      <c r="CH355" s="376"/>
      <c r="CI355" s="376"/>
      <c r="CJ355" s="376"/>
      <c r="CK355" s="376"/>
      <c r="CL355" s="376"/>
      <c r="CM355" s="376"/>
      <c r="CN355" s="376"/>
      <c r="CO355" s="376"/>
      <c r="CP355" s="376"/>
      <c r="CQ355" s="376"/>
      <c r="CR355" s="376"/>
      <c r="CS355" s="376"/>
      <c r="CT355" s="376"/>
      <c r="CU355" s="376"/>
      <c r="CV355" s="376"/>
      <c r="CW355" s="376"/>
      <c r="CX355" s="376"/>
      <c r="CY355" s="376"/>
      <c r="CZ355" s="376"/>
    </row>
    <row r="356" s="405" customFormat="true" ht="15" customHeight="true" x14ac:dyDescent="0.2">
      <c r="B356" s="404"/>
      <c r="W356" s="312"/>
      <c r="X356" s="312"/>
      <c r="Y356" s="312"/>
      <c r="Z356" s="312"/>
      <c r="AA356" s="312"/>
      <c r="AB356" s="312"/>
      <c r="AC356" s="312"/>
      <c r="AD356" s="312"/>
      <c r="AE356" s="312"/>
      <c r="AF356" s="312"/>
      <c r="AG356" s="312"/>
      <c r="AH356" s="312"/>
      <c r="AI356" s="312"/>
      <c r="AJ356" s="312"/>
      <c r="AK356" s="312"/>
      <c r="AL356" s="312"/>
      <c r="AM356" s="312"/>
      <c r="AN356" s="312"/>
      <c r="AO356" s="312"/>
      <c r="AP356" s="312"/>
      <c r="AQ356" s="312"/>
      <c r="AR356" s="312"/>
      <c r="AS356" s="312"/>
      <c r="AT356" s="312"/>
      <c r="AU356" s="312"/>
      <c r="AV356" s="312"/>
      <c r="AW356" s="312"/>
      <c r="AX356" s="312"/>
      <c r="AY356" s="312"/>
      <c r="AZ356" s="312"/>
      <c r="BA356" s="332"/>
      <c r="BB356" s="288"/>
      <c r="BC356" s="332"/>
      <c r="BD356" s="332"/>
      <c r="BE356" s="332"/>
      <c r="BF356" s="332"/>
      <c r="BG356" s="332"/>
      <c r="BH356" s="332"/>
      <c r="BI356" s="332"/>
      <c r="BJ356" s="332"/>
      <c r="BK356" s="332"/>
      <c r="BL356" s="332"/>
      <c r="BM356" s="332"/>
      <c r="BN356" s="332"/>
      <c r="BO356" s="332"/>
      <c r="BP356" s="332"/>
      <c r="BQ356" s="332"/>
      <c r="BR356" s="332"/>
      <c r="BS356" s="332"/>
      <c r="BT356" s="332"/>
      <c r="BU356" s="332"/>
      <c r="BV356" s="332"/>
      <c r="BW356" s="312"/>
      <c r="BX356" s="312"/>
      <c r="BY356" s="312"/>
      <c r="BZ356" s="312"/>
      <c r="CA356" s="312"/>
      <c r="CB356" s="312"/>
      <c r="CC356" s="312"/>
      <c r="CD356" s="312"/>
      <c r="CE356" s="312"/>
      <c r="CF356" s="312"/>
      <c r="CG356" s="312"/>
      <c r="CH356" s="312"/>
      <c r="CI356" s="312"/>
      <c r="CJ356" s="312"/>
      <c r="CK356" s="312"/>
      <c r="CL356" s="312"/>
      <c r="CM356" s="312"/>
      <c r="CN356" s="312"/>
      <c r="CO356" s="312"/>
      <c r="CP356" s="312"/>
      <c r="CQ356" s="312"/>
      <c r="CR356" s="312"/>
      <c r="CS356" s="312"/>
      <c r="CT356" s="312"/>
      <c r="CU356" s="312"/>
      <c r="CV356" s="312"/>
      <c r="CW356" s="312"/>
      <c r="CX356" s="312"/>
      <c r="CY356" s="312"/>
      <c r="CZ356" s="312"/>
    </row>
    <row r="357" s="284" customFormat="true" ht="15" customHeight="true" x14ac:dyDescent="0.2">
      <c r="B357" s="286"/>
      <c r="W357" s="312"/>
      <c r="X357" s="312"/>
      <c r="Y357" s="312"/>
      <c r="Z357" s="312"/>
      <c r="AA357" s="312"/>
      <c r="AB357" s="312"/>
      <c r="AC357" s="312"/>
      <c r="AD357" s="312"/>
      <c r="AE357" s="312"/>
      <c r="AF357" s="312"/>
      <c r="AG357" s="312"/>
      <c r="AH357" s="312"/>
      <c r="AI357" s="312"/>
      <c r="AJ357" s="312"/>
      <c r="AK357" s="312"/>
      <c r="AL357" s="312"/>
      <c r="AM357" s="312"/>
      <c r="AN357" s="312"/>
      <c r="AO357" s="312"/>
      <c r="AP357" s="312"/>
      <c r="AQ357" s="312"/>
      <c r="AR357" s="312"/>
      <c r="AS357" s="312"/>
      <c r="AT357" s="312"/>
      <c r="AU357" s="312"/>
      <c r="AV357" s="312"/>
      <c r="AW357" s="312"/>
      <c r="AX357" s="312"/>
      <c r="AY357" s="312"/>
      <c r="AZ357" s="312"/>
      <c r="BA357" s="332"/>
      <c r="BB357" s="288"/>
      <c r="BC357" s="332"/>
      <c r="BD357" s="332"/>
      <c r="BE357" s="332"/>
      <c r="BF357" s="332"/>
      <c r="BG357" s="332"/>
      <c r="BH357" s="332"/>
      <c r="BI357" s="332"/>
      <c r="BJ357" s="332"/>
      <c r="BK357" s="332"/>
      <c r="BL357" s="332"/>
      <c r="BM357" s="332"/>
      <c r="BN357" s="332"/>
      <c r="BO357" s="332"/>
      <c r="BP357" s="332"/>
      <c r="BQ357" s="332"/>
      <c r="BR357" s="332"/>
      <c r="BS357" s="332"/>
      <c r="BT357" s="332"/>
      <c r="BU357" s="332"/>
      <c r="BV357" s="332"/>
      <c r="BW357" s="312"/>
      <c r="BX357" s="312"/>
      <c r="BY357" s="312"/>
      <c r="BZ357" s="312"/>
      <c r="CA357" s="312"/>
      <c r="CB357" s="312"/>
      <c r="CC357" s="312"/>
      <c r="CD357" s="312"/>
      <c r="CE357" s="312"/>
      <c r="CF357" s="312"/>
      <c r="CG357" s="312"/>
      <c r="CH357" s="312"/>
      <c r="CI357" s="312"/>
      <c r="CJ357" s="312"/>
      <c r="CK357" s="312"/>
      <c r="CL357" s="312"/>
      <c r="CM357" s="312"/>
      <c r="CN357" s="312"/>
      <c r="CO357" s="312"/>
      <c r="CP357" s="312"/>
      <c r="CQ357" s="312"/>
      <c r="CR357" s="312"/>
      <c r="CS357" s="312"/>
      <c r="CT357" s="312"/>
      <c r="CU357" s="312"/>
      <c r="CV357" s="312"/>
      <c r="CW357" s="312"/>
      <c r="CX357" s="312"/>
      <c r="CY357" s="312"/>
      <c r="CZ357" s="312"/>
    </row>
    <row r="358" s="284" customFormat="true" ht="15" customHeight="true" x14ac:dyDescent="0.2">
      <c r="B358" s="286"/>
      <c r="W358" s="312"/>
      <c r="X358" s="312"/>
      <c r="Y358" s="312"/>
      <c r="Z358" s="312"/>
      <c r="AA358" s="312"/>
      <c r="AB358" s="312"/>
      <c r="AC358" s="312"/>
      <c r="AD358" s="312"/>
      <c r="AE358" s="312"/>
      <c r="AF358" s="312"/>
      <c r="AG358" s="312"/>
      <c r="AH358" s="312"/>
      <c r="AI358" s="312"/>
      <c r="AJ358" s="312"/>
      <c r="AK358" s="312"/>
      <c r="AL358" s="312"/>
      <c r="AM358" s="312"/>
      <c r="AN358" s="312"/>
      <c r="AO358" s="312"/>
      <c r="AP358" s="312"/>
      <c r="AQ358" s="312"/>
      <c r="AR358" s="312"/>
      <c r="AS358" s="312"/>
      <c r="AT358" s="312"/>
      <c r="AU358" s="312"/>
      <c r="AV358" s="312"/>
      <c r="AW358" s="312"/>
      <c r="AX358" s="312"/>
      <c r="AY358" s="312"/>
      <c r="AZ358" s="312"/>
      <c r="BA358" s="332"/>
      <c r="BB358" s="288"/>
      <c r="BC358" s="332"/>
      <c r="BD358" s="332"/>
      <c r="BE358" s="332"/>
      <c r="BF358" s="332"/>
      <c r="BG358" s="332"/>
      <c r="BH358" s="332"/>
      <c r="BI358" s="332"/>
      <c r="BJ358" s="332"/>
      <c r="BK358" s="332"/>
      <c r="BL358" s="332"/>
      <c r="BM358" s="332"/>
      <c r="BN358" s="332"/>
      <c r="BO358" s="332"/>
      <c r="BP358" s="332"/>
      <c r="BQ358" s="332"/>
      <c r="BR358" s="332"/>
      <c r="BS358" s="332"/>
      <c r="BT358" s="332"/>
      <c r="BU358" s="332"/>
      <c r="BV358" s="332"/>
      <c r="BW358" s="312"/>
      <c r="BX358" s="312"/>
      <c r="BY358" s="312"/>
      <c r="BZ358" s="312"/>
      <c r="CA358" s="312"/>
      <c r="CB358" s="312"/>
      <c r="CC358" s="312"/>
      <c r="CD358" s="312"/>
      <c r="CE358" s="312"/>
      <c r="CF358" s="312"/>
      <c r="CG358" s="312"/>
      <c r="CH358" s="312"/>
      <c r="CI358" s="312"/>
      <c r="CJ358" s="312"/>
      <c r="CK358" s="312"/>
      <c r="CL358" s="312"/>
      <c r="CM358" s="312"/>
      <c r="CN358" s="312"/>
      <c r="CO358" s="312"/>
      <c r="CP358" s="312"/>
      <c r="CQ358" s="312"/>
      <c r="CR358" s="312"/>
      <c r="CS358" s="312"/>
      <c r="CT358" s="312"/>
      <c r="CU358" s="312"/>
      <c r="CV358" s="312"/>
      <c r="CW358" s="312"/>
      <c r="CX358" s="312"/>
      <c r="CY358" s="312"/>
      <c r="CZ358" s="312"/>
    </row>
    <row r="359" s="284" customFormat="true" ht="15" customHeight="true" x14ac:dyDescent="0.2">
      <c r="B359" s="286"/>
      <c r="W359" s="312"/>
      <c r="X359" s="312"/>
      <c r="Y359" s="312"/>
      <c r="Z359" s="312"/>
      <c r="AA359" s="312"/>
      <c r="AB359" s="312"/>
      <c r="AC359" s="312"/>
      <c r="AD359" s="312"/>
      <c r="AE359" s="312"/>
      <c r="AF359" s="312"/>
      <c r="AG359" s="312"/>
      <c r="AH359" s="312"/>
      <c r="AI359" s="312"/>
      <c r="AJ359" s="312"/>
      <c r="AK359" s="312"/>
      <c r="AL359" s="312"/>
      <c r="AM359" s="312"/>
      <c r="AN359" s="312"/>
      <c r="AO359" s="312"/>
      <c r="AP359" s="312"/>
      <c r="AQ359" s="312"/>
      <c r="AR359" s="312"/>
      <c r="AS359" s="312"/>
      <c r="AT359" s="312"/>
      <c r="AU359" s="312"/>
      <c r="AV359" s="312"/>
      <c r="AW359" s="312"/>
      <c r="AX359" s="312"/>
      <c r="AY359" s="312"/>
      <c r="AZ359" s="312"/>
      <c r="BA359" s="332"/>
      <c r="BB359" s="288"/>
      <c r="BC359" s="332"/>
      <c r="BD359" s="332"/>
      <c r="BE359" s="332"/>
      <c r="BF359" s="332"/>
      <c r="BG359" s="332"/>
      <c r="BH359" s="332"/>
      <c r="BI359" s="332"/>
      <c r="BJ359" s="332"/>
      <c r="BK359" s="332"/>
      <c r="BL359" s="332"/>
      <c r="BM359" s="332"/>
      <c r="BN359" s="332"/>
      <c r="BO359" s="332"/>
      <c r="BP359" s="332"/>
      <c r="BQ359" s="332"/>
      <c r="BR359" s="332"/>
      <c r="BS359" s="332"/>
      <c r="BT359" s="332"/>
      <c r="BU359" s="332"/>
      <c r="BV359" s="332"/>
      <c r="BW359" s="312"/>
      <c r="BX359" s="312"/>
      <c r="BY359" s="312"/>
      <c r="BZ359" s="312"/>
      <c r="CA359" s="312"/>
      <c r="CB359" s="312"/>
      <c r="CC359" s="312"/>
      <c r="CD359" s="312"/>
      <c r="CE359" s="312"/>
      <c r="CF359" s="312"/>
      <c r="CG359" s="312"/>
      <c r="CH359" s="312"/>
      <c r="CI359" s="312"/>
      <c r="CJ359" s="312"/>
      <c r="CK359" s="312"/>
      <c r="CL359" s="312"/>
      <c r="CM359" s="312"/>
      <c r="CN359" s="312"/>
      <c r="CO359" s="312"/>
      <c r="CP359" s="312"/>
      <c r="CQ359" s="312"/>
      <c r="CR359" s="312"/>
      <c r="CS359" s="312"/>
      <c r="CT359" s="312"/>
      <c r="CU359" s="312"/>
      <c r="CV359" s="312"/>
      <c r="CW359" s="312"/>
      <c r="CX359" s="312"/>
      <c r="CY359" s="312"/>
      <c r="CZ359" s="312"/>
    </row>
    <row r="360" s="284" customFormat="true" ht="15" customHeight="true" x14ac:dyDescent="0.2">
      <c r="B360" s="286"/>
      <c r="W360" s="312"/>
      <c r="X360" s="312"/>
      <c r="Y360" s="312"/>
      <c r="Z360" s="312"/>
      <c r="AA360" s="312"/>
      <c r="AB360" s="312"/>
      <c r="AC360" s="312"/>
      <c r="AD360" s="312"/>
      <c r="AE360" s="312"/>
      <c r="AF360" s="312"/>
      <c r="AG360" s="312"/>
      <c r="AH360" s="312"/>
      <c r="AI360" s="312"/>
      <c r="AJ360" s="312"/>
      <c r="AK360" s="312"/>
      <c r="AL360" s="312"/>
      <c r="AM360" s="312"/>
      <c r="AN360" s="312"/>
      <c r="AO360" s="312"/>
      <c r="AP360" s="312"/>
      <c r="AQ360" s="312"/>
      <c r="AR360" s="312"/>
      <c r="AS360" s="312"/>
      <c r="AT360" s="312"/>
      <c r="AU360" s="312"/>
      <c r="AV360" s="312"/>
      <c r="AW360" s="312"/>
      <c r="AX360" s="312"/>
      <c r="AY360" s="312"/>
      <c r="AZ360" s="312"/>
      <c r="BA360" s="332"/>
      <c r="BB360" s="288"/>
      <c r="BC360" s="332"/>
      <c r="BD360" s="332"/>
      <c r="BE360" s="332"/>
      <c r="BF360" s="332"/>
      <c r="BG360" s="332"/>
      <c r="BH360" s="332"/>
      <c r="BI360" s="332"/>
      <c r="BJ360" s="332"/>
      <c r="BK360" s="332"/>
      <c r="BL360" s="332"/>
      <c r="BM360" s="332"/>
      <c r="BN360" s="332"/>
      <c r="BO360" s="332"/>
      <c r="BP360" s="332"/>
      <c r="BQ360" s="332"/>
      <c r="BR360" s="332"/>
      <c r="BS360" s="332"/>
      <c r="BT360" s="332"/>
      <c r="BU360" s="332"/>
      <c r="BV360" s="332"/>
      <c r="BW360" s="312"/>
      <c r="BX360" s="312"/>
      <c r="BY360" s="312"/>
      <c r="BZ360" s="312"/>
      <c r="CA360" s="312"/>
      <c r="CB360" s="312"/>
      <c r="CC360" s="312"/>
      <c r="CD360" s="312"/>
      <c r="CE360" s="312"/>
      <c r="CF360" s="312"/>
      <c r="CG360" s="312"/>
      <c r="CH360" s="312"/>
      <c r="CI360" s="312"/>
      <c r="CJ360" s="312"/>
      <c r="CK360" s="312"/>
      <c r="CL360" s="312"/>
      <c r="CM360" s="312"/>
      <c r="CN360" s="312"/>
      <c r="CO360" s="312"/>
      <c r="CP360" s="312"/>
      <c r="CQ360" s="312"/>
      <c r="CR360" s="312"/>
      <c r="CS360" s="312"/>
      <c r="CT360" s="312"/>
      <c r="CU360" s="312"/>
      <c r="CV360" s="312"/>
      <c r="CW360" s="312"/>
      <c r="CX360" s="312"/>
      <c r="CY360" s="312"/>
      <c r="CZ360" s="312"/>
    </row>
    <row r="361" s="284" customFormat="true" ht="15" customHeight="true" x14ac:dyDescent="0.2">
      <c r="B361" s="286"/>
      <c r="W361" s="312"/>
      <c r="X361" s="312"/>
      <c r="Y361" s="312"/>
      <c r="Z361" s="312"/>
      <c r="AA361" s="312"/>
      <c r="AB361" s="312"/>
      <c r="AC361" s="312"/>
      <c r="AD361" s="312"/>
      <c r="AE361" s="312"/>
      <c r="AF361" s="312"/>
      <c r="AG361" s="312"/>
      <c r="AH361" s="312"/>
      <c r="AI361" s="312"/>
      <c r="AJ361" s="312"/>
      <c r="AK361" s="312"/>
      <c r="AL361" s="312"/>
      <c r="AM361" s="312"/>
      <c r="AN361" s="312"/>
      <c r="AO361" s="312"/>
      <c r="AP361" s="312"/>
      <c r="AQ361" s="312"/>
      <c r="AR361" s="312"/>
      <c r="AS361" s="312"/>
      <c r="AT361" s="312"/>
      <c r="AU361" s="312"/>
      <c r="AV361" s="312"/>
      <c r="AW361" s="312"/>
      <c r="AX361" s="312"/>
      <c r="AY361" s="312"/>
      <c r="AZ361" s="312"/>
      <c r="BA361" s="332"/>
      <c r="BB361" s="288"/>
      <c r="BC361" s="332"/>
      <c r="BD361" s="332"/>
      <c r="BE361" s="332"/>
      <c r="BF361" s="332"/>
      <c r="BG361" s="332"/>
      <c r="BH361" s="332"/>
      <c r="BI361" s="332"/>
      <c r="BJ361" s="332"/>
      <c r="BK361" s="332"/>
      <c r="BL361" s="332"/>
      <c r="BM361" s="332"/>
      <c r="BN361" s="332"/>
      <c r="BO361" s="332"/>
      <c r="BP361" s="332"/>
      <c r="BQ361" s="332"/>
      <c r="BR361" s="332"/>
      <c r="BS361" s="332"/>
      <c r="BT361" s="332"/>
      <c r="BU361" s="332"/>
      <c r="BV361" s="332"/>
      <c r="BW361" s="312"/>
      <c r="BX361" s="312"/>
      <c r="BY361" s="312"/>
      <c r="BZ361" s="312"/>
      <c r="CA361" s="312"/>
      <c r="CB361" s="312"/>
      <c r="CC361" s="312"/>
      <c r="CD361" s="312"/>
      <c r="CE361" s="312"/>
      <c r="CF361" s="312"/>
      <c r="CG361" s="312"/>
      <c r="CH361" s="312"/>
      <c r="CI361" s="312"/>
      <c r="CJ361" s="312"/>
      <c r="CK361" s="312"/>
      <c r="CL361" s="312"/>
      <c r="CM361" s="312"/>
      <c r="CN361" s="312"/>
      <c r="CO361" s="312"/>
      <c r="CP361" s="312"/>
      <c r="CQ361" s="312"/>
      <c r="CR361" s="312"/>
      <c r="CS361" s="312"/>
      <c r="CT361" s="312"/>
      <c r="CU361" s="312"/>
      <c r="CV361" s="312"/>
      <c r="CW361" s="312"/>
      <c r="CX361" s="312"/>
      <c r="CY361" s="312"/>
      <c r="CZ361" s="312"/>
    </row>
    <row r="362" s="284" customFormat="true" ht="15" customHeight="true" x14ac:dyDescent="0.2">
      <c r="B362" s="286"/>
      <c r="W362" s="312"/>
      <c r="X362" s="312"/>
      <c r="Y362" s="312"/>
      <c r="Z362" s="312"/>
      <c r="AA362" s="312"/>
      <c r="AB362" s="312"/>
      <c r="AC362" s="312"/>
      <c r="AD362" s="312"/>
      <c r="AE362" s="312"/>
      <c r="AF362" s="312"/>
      <c r="AG362" s="312"/>
      <c r="AH362" s="312"/>
      <c r="AI362" s="312"/>
      <c r="AJ362" s="312"/>
      <c r="AK362" s="312"/>
      <c r="AL362" s="312"/>
      <c r="AM362" s="312"/>
      <c r="AN362" s="312"/>
      <c r="AO362" s="312"/>
      <c r="AP362" s="312"/>
      <c r="AQ362" s="312"/>
      <c r="AR362" s="312"/>
      <c r="AS362" s="312"/>
      <c r="AT362" s="312"/>
      <c r="AU362" s="312"/>
      <c r="AV362" s="312"/>
      <c r="AW362" s="312"/>
      <c r="AX362" s="312"/>
      <c r="AY362" s="312"/>
      <c r="AZ362" s="312"/>
      <c r="BA362" s="332"/>
      <c r="BB362" s="288"/>
      <c r="BC362" s="332"/>
      <c r="BD362" s="332"/>
      <c r="BE362" s="332"/>
      <c r="BF362" s="332"/>
      <c r="BG362" s="332"/>
      <c r="BH362" s="332"/>
      <c r="BI362" s="332"/>
      <c r="BJ362" s="332"/>
      <c r="BK362" s="332"/>
      <c r="BL362" s="332"/>
      <c r="BM362" s="332"/>
      <c r="BN362" s="332"/>
      <c r="BO362" s="332"/>
      <c r="BP362" s="332"/>
      <c r="BQ362" s="332"/>
      <c r="BR362" s="332"/>
      <c r="BS362" s="332"/>
      <c r="BT362" s="332"/>
      <c r="BU362" s="332"/>
      <c r="BV362" s="332"/>
      <c r="BW362" s="312"/>
      <c r="BX362" s="312"/>
      <c r="BY362" s="312"/>
      <c r="BZ362" s="312"/>
      <c r="CA362" s="312"/>
      <c r="CB362" s="312"/>
      <c r="CC362" s="312"/>
      <c r="CD362" s="312"/>
      <c r="CE362" s="312"/>
      <c r="CF362" s="312"/>
      <c r="CG362" s="312"/>
      <c r="CH362" s="312"/>
      <c r="CI362" s="312"/>
      <c r="CJ362" s="312"/>
      <c r="CK362" s="312"/>
      <c r="CL362" s="312"/>
      <c r="CM362" s="312"/>
      <c r="CN362" s="312"/>
      <c r="CO362" s="312"/>
      <c r="CP362" s="312"/>
      <c r="CQ362" s="312"/>
      <c r="CR362" s="312"/>
      <c r="CS362" s="312"/>
      <c r="CT362" s="312"/>
      <c r="CU362" s="312"/>
      <c r="CV362" s="312"/>
      <c r="CW362" s="312"/>
      <c r="CX362" s="312"/>
      <c r="CY362" s="312"/>
      <c r="CZ362" s="312"/>
    </row>
    <row r="363" s="284" customFormat="true" ht="15" customHeight="true" x14ac:dyDescent="0.2">
      <c r="B363" s="286"/>
      <c r="W363" s="312"/>
      <c r="X363" s="312"/>
      <c r="Y363" s="312"/>
      <c r="Z363" s="312"/>
      <c r="AA363" s="312"/>
      <c r="AB363" s="312"/>
      <c r="AC363" s="312"/>
      <c r="AD363" s="312"/>
      <c r="AE363" s="312"/>
      <c r="AF363" s="312"/>
      <c r="AG363" s="312"/>
      <c r="AH363" s="312"/>
      <c r="AI363" s="312"/>
      <c r="AJ363" s="312"/>
      <c r="AK363" s="312"/>
      <c r="AL363" s="312"/>
      <c r="AM363" s="312"/>
      <c r="AN363" s="312"/>
      <c r="AO363" s="312"/>
      <c r="AP363" s="312"/>
      <c r="AQ363" s="312"/>
      <c r="AR363" s="312"/>
      <c r="AS363" s="312"/>
      <c r="AT363" s="312"/>
      <c r="AU363" s="312"/>
      <c r="AV363" s="312"/>
      <c r="AW363" s="312"/>
      <c r="AX363" s="312"/>
      <c r="AY363" s="312"/>
      <c r="AZ363" s="312"/>
      <c r="BA363" s="332"/>
      <c r="BB363" s="288"/>
      <c r="BC363" s="332"/>
      <c r="BD363" s="332"/>
      <c r="BE363" s="332"/>
      <c r="BF363" s="332"/>
      <c r="BG363" s="332"/>
      <c r="BH363" s="332"/>
      <c r="BI363" s="332"/>
      <c r="BJ363" s="332"/>
      <c r="BK363" s="332"/>
      <c r="BL363" s="332"/>
      <c r="BM363" s="332"/>
      <c r="BN363" s="332"/>
      <c r="BO363" s="332"/>
      <c r="BP363" s="332"/>
      <c r="BQ363" s="332"/>
      <c r="BR363" s="332"/>
      <c r="BS363" s="332"/>
      <c r="BT363" s="332"/>
      <c r="BU363" s="332"/>
      <c r="BV363" s="332"/>
      <c r="BW363" s="312"/>
      <c r="BX363" s="312"/>
      <c r="BY363" s="312"/>
      <c r="BZ363" s="312"/>
      <c r="CA363" s="312"/>
      <c r="CB363" s="312"/>
      <c r="CC363" s="312"/>
      <c r="CD363" s="312"/>
      <c r="CE363" s="312"/>
      <c r="CF363" s="312"/>
      <c r="CG363" s="312"/>
      <c r="CH363" s="312"/>
      <c r="CI363" s="312"/>
      <c r="CJ363" s="312"/>
      <c r="CK363" s="312"/>
      <c r="CL363" s="312"/>
      <c r="CM363" s="312"/>
      <c r="CN363" s="312"/>
      <c r="CO363" s="312"/>
      <c r="CP363" s="312"/>
      <c r="CQ363" s="312"/>
      <c r="CR363" s="312"/>
      <c r="CS363" s="312"/>
      <c r="CT363" s="312"/>
      <c r="CU363" s="312"/>
      <c r="CV363" s="312"/>
      <c r="CW363" s="312"/>
      <c r="CX363" s="312"/>
      <c r="CY363" s="312"/>
      <c r="CZ363" s="312"/>
    </row>
    <row r="364" s="284" customFormat="true" ht="15" customHeight="true" x14ac:dyDescent="0.2">
      <c r="B364" s="286"/>
      <c r="W364" s="312"/>
      <c r="X364" s="312"/>
      <c r="Y364" s="312"/>
      <c r="Z364" s="312"/>
      <c r="AA364" s="312"/>
      <c r="AB364" s="312"/>
      <c r="AC364" s="312"/>
      <c r="AD364" s="312"/>
      <c r="AE364" s="312"/>
      <c r="AF364" s="312"/>
      <c r="AG364" s="312"/>
      <c r="AH364" s="312"/>
      <c r="AI364" s="312"/>
      <c r="AJ364" s="312"/>
      <c r="AK364" s="312"/>
      <c r="AL364" s="312"/>
      <c r="AM364" s="312"/>
      <c r="AN364" s="312"/>
      <c r="AO364" s="312"/>
      <c r="AP364" s="312"/>
      <c r="AQ364" s="312"/>
      <c r="AR364" s="312"/>
      <c r="AS364" s="312"/>
      <c r="AT364" s="312"/>
      <c r="AU364" s="312"/>
      <c r="AV364" s="312"/>
      <c r="AW364" s="312"/>
      <c r="AX364" s="312"/>
      <c r="AY364" s="312"/>
      <c r="AZ364" s="312"/>
      <c r="BA364" s="332"/>
      <c r="BB364" s="288"/>
      <c r="BC364" s="332"/>
      <c r="BD364" s="332"/>
      <c r="BE364" s="332"/>
      <c r="BF364" s="332"/>
      <c r="BG364" s="332"/>
      <c r="BH364" s="332"/>
      <c r="BI364" s="332"/>
      <c r="BJ364" s="332"/>
      <c r="BK364" s="332"/>
      <c r="BL364" s="332"/>
      <c r="BM364" s="332"/>
      <c r="BN364" s="332"/>
      <c r="BO364" s="332"/>
      <c r="BP364" s="332"/>
      <c r="BQ364" s="332"/>
      <c r="BR364" s="332"/>
      <c r="BS364" s="332"/>
      <c r="BT364" s="332"/>
      <c r="BU364" s="332"/>
      <c r="BV364" s="332"/>
      <c r="BW364" s="312"/>
      <c r="BX364" s="312"/>
      <c r="BY364" s="312"/>
      <c r="BZ364" s="312"/>
      <c r="CA364" s="312"/>
      <c r="CB364" s="312"/>
      <c r="CC364" s="312"/>
      <c r="CD364" s="312"/>
      <c r="CE364" s="312"/>
      <c r="CF364" s="312"/>
      <c r="CG364" s="312"/>
      <c r="CH364" s="312"/>
      <c r="CI364" s="312"/>
      <c r="CJ364" s="312"/>
      <c r="CK364" s="312"/>
      <c r="CL364" s="312"/>
      <c r="CM364" s="312"/>
      <c r="CN364" s="312"/>
      <c r="CO364" s="312"/>
      <c r="CP364" s="312"/>
      <c r="CQ364" s="312"/>
      <c r="CR364" s="312"/>
      <c r="CS364" s="312"/>
      <c r="CT364" s="312"/>
      <c r="CU364" s="312"/>
      <c r="CV364" s="312"/>
      <c r="CW364" s="312"/>
      <c r="CX364" s="312"/>
      <c r="CY364" s="312"/>
      <c r="CZ364" s="312"/>
    </row>
    <row r="365" s="284" customFormat="true" ht="15" customHeight="true" x14ac:dyDescent="0.2">
      <c r="B365" s="286"/>
      <c r="W365" s="312"/>
      <c r="X365" s="312"/>
      <c r="Y365" s="312"/>
      <c r="Z365" s="312"/>
      <c r="AA365" s="312"/>
      <c r="AB365" s="312"/>
      <c r="AC365" s="312"/>
      <c r="AD365" s="312"/>
      <c r="AE365" s="312"/>
      <c r="AF365" s="312"/>
      <c r="AG365" s="312"/>
      <c r="AH365" s="312"/>
      <c r="AI365" s="312"/>
      <c r="AJ365" s="312"/>
      <c r="AK365" s="312"/>
      <c r="AL365" s="312"/>
      <c r="AM365" s="312"/>
      <c r="AN365" s="312"/>
      <c r="AO365" s="312"/>
      <c r="AP365" s="312"/>
      <c r="AQ365" s="312"/>
      <c r="AR365" s="312"/>
      <c r="AS365" s="312"/>
      <c r="AT365" s="312"/>
      <c r="AU365" s="312"/>
      <c r="AV365" s="312"/>
      <c r="AW365" s="312"/>
      <c r="AX365" s="312"/>
      <c r="AY365" s="312"/>
      <c r="AZ365" s="312"/>
      <c r="BA365" s="332"/>
      <c r="BB365" s="288"/>
      <c r="BC365" s="332"/>
      <c r="BD365" s="332"/>
      <c r="BE365" s="332"/>
      <c r="BF365" s="332"/>
      <c r="BG365" s="332"/>
      <c r="BH365" s="332"/>
      <c r="BI365" s="332"/>
      <c r="BJ365" s="332"/>
      <c r="BK365" s="332"/>
      <c r="BL365" s="332"/>
      <c r="BM365" s="332"/>
      <c r="BN365" s="332"/>
      <c r="BO365" s="332"/>
      <c r="BP365" s="332"/>
      <c r="BQ365" s="332"/>
      <c r="BR365" s="332"/>
      <c r="BS365" s="332"/>
      <c r="BT365" s="332"/>
      <c r="BU365" s="332"/>
      <c r="BV365" s="332"/>
      <c r="BW365" s="312"/>
      <c r="BX365" s="312"/>
      <c r="BY365" s="312"/>
      <c r="BZ365" s="312"/>
      <c r="CA365" s="312"/>
      <c r="CB365" s="312"/>
      <c r="CC365" s="312"/>
      <c r="CD365" s="312"/>
      <c r="CE365" s="312"/>
      <c r="CF365" s="312"/>
      <c r="CG365" s="312"/>
      <c r="CH365" s="312"/>
      <c r="CI365" s="312"/>
      <c r="CJ365" s="312"/>
      <c r="CK365" s="312"/>
      <c r="CL365" s="312"/>
      <c r="CM365" s="312"/>
      <c r="CN365" s="312"/>
      <c r="CO365" s="312"/>
      <c r="CP365" s="312"/>
      <c r="CQ365" s="312"/>
      <c r="CR365" s="312"/>
      <c r="CS365" s="312"/>
      <c r="CT365" s="312"/>
      <c r="CU365" s="312"/>
      <c r="CV365" s="312"/>
      <c r="CW365" s="312"/>
      <c r="CX365" s="312"/>
      <c r="CY365" s="312"/>
      <c r="CZ365" s="312"/>
    </row>
    <row r="366" s="284" customFormat="true" ht="15" customHeight="true" x14ac:dyDescent="0.2">
      <c r="B366" s="286"/>
      <c r="W366" s="312"/>
      <c r="X366" s="312"/>
      <c r="Y366" s="312"/>
      <c r="Z366" s="312"/>
      <c r="AA366" s="312"/>
      <c r="AB366" s="312"/>
      <c r="AC366" s="312"/>
      <c r="AD366" s="312"/>
      <c r="AE366" s="312"/>
      <c r="AF366" s="312"/>
      <c r="AG366" s="312"/>
      <c r="AH366" s="312"/>
      <c r="AI366" s="312"/>
      <c r="AJ366" s="312"/>
      <c r="AK366" s="312"/>
      <c r="AL366" s="312"/>
      <c r="AM366" s="312"/>
      <c r="AN366" s="312"/>
      <c r="AO366" s="312"/>
      <c r="AP366" s="312"/>
      <c r="AQ366" s="312"/>
      <c r="AR366" s="312"/>
      <c r="AS366" s="312"/>
      <c r="AT366" s="312"/>
      <c r="AU366" s="312"/>
      <c r="AV366" s="312"/>
      <c r="AW366" s="312"/>
      <c r="AX366" s="312"/>
      <c r="AY366" s="312"/>
      <c r="AZ366" s="312"/>
      <c r="BA366" s="332"/>
      <c r="BB366" s="288"/>
      <c r="BC366" s="332"/>
      <c r="BD366" s="332"/>
      <c r="BE366" s="332"/>
      <c r="BF366" s="332"/>
      <c r="BG366" s="332"/>
      <c r="BH366" s="332"/>
      <c r="BI366" s="332"/>
      <c r="BJ366" s="332"/>
      <c r="BK366" s="332"/>
      <c r="BL366" s="332"/>
      <c r="BM366" s="332"/>
      <c r="BN366" s="332"/>
      <c r="BO366" s="332"/>
      <c r="BP366" s="332"/>
      <c r="BQ366" s="332"/>
      <c r="BR366" s="332"/>
      <c r="BS366" s="332"/>
      <c r="BT366" s="332"/>
      <c r="BU366" s="332"/>
      <c r="BV366" s="332"/>
      <c r="BW366" s="312"/>
      <c r="BX366" s="312"/>
      <c r="BY366" s="312"/>
      <c r="BZ366" s="312"/>
      <c r="CA366" s="312"/>
      <c r="CB366" s="312"/>
      <c r="CC366" s="312"/>
      <c r="CD366" s="312"/>
      <c r="CE366" s="312"/>
      <c r="CF366" s="312"/>
      <c r="CG366" s="312"/>
      <c r="CH366" s="312"/>
      <c r="CI366" s="312"/>
      <c r="CJ366" s="312"/>
      <c r="CK366" s="312"/>
      <c r="CL366" s="312"/>
      <c r="CM366" s="312"/>
      <c r="CN366" s="312"/>
      <c r="CO366" s="312"/>
      <c r="CP366" s="312"/>
      <c r="CQ366" s="312"/>
      <c r="CR366" s="312"/>
      <c r="CS366" s="312"/>
      <c r="CT366" s="312"/>
      <c r="CU366" s="312"/>
      <c r="CV366" s="312"/>
      <c r="CW366" s="312"/>
      <c r="CX366" s="312"/>
      <c r="CY366" s="312"/>
      <c r="CZ366" s="312"/>
    </row>
    <row r="367" s="284" customFormat="true" ht="15" customHeight="true" x14ac:dyDescent="0.2">
      <c r="B367" s="286"/>
      <c r="W367" s="312"/>
      <c r="X367" s="312"/>
      <c r="Y367" s="312"/>
      <c r="Z367" s="312"/>
      <c r="AA367" s="312"/>
      <c r="AB367" s="312"/>
      <c r="AC367" s="312"/>
      <c r="AD367" s="312"/>
      <c r="AE367" s="312"/>
      <c r="AF367" s="312"/>
      <c r="AG367" s="312"/>
      <c r="AH367" s="312"/>
      <c r="AI367" s="312"/>
      <c r="AJ367" s="312"/>
      <c r="AK367" s="312"/>
      <c r="AL367" s="312"/>
      <c r="AM367" s="312"/>
      <c r="AN367" s="312"/>
      <c r="AO367" s="312"/>
      <c r="AP367" s="312"/>
      <c r="AQ367" s="312"/>
      <c r="AR367" s="312"/>
      <c r="AS367" s="312"/>
      <c r="AT367" s="312"/>
      <c r="AU367" s="312"/>
      <c r="AV367" s="312"/>
      <c r="AW367" s="312"/>
      <c r="AX367" s="312"/>
      <c r="AY367" s="312"/>
      <c r="AZ367" s="312"/>
      <c r="BA367" s="332"/>
      <c r="BB367" s="288"/>
      <c r="BC367" s="332"/>
      <c r="BD367" s="332"/>
      <c r="BE367" s="332"/>
      <c r="BF367" s="332"/>
      <c r="BG367" s="332"/>
      <c r="BH367" s="332"/>
      <c r="BI367" s="332"/>
      <c r="BJ367" s="332"/>
      <c r="BK367" s="332"/>
      <c r="BL367" s="332"/>
      <c r="BM367" s="332"/>
      <c r="BN367" s="332"/>
      <c r="BO367" s="332"/>
      <c r="BP367" s="332"/>
      <c r="BQ367" s="332"/>
      <c r="BR367" s="332"/>
      <c r="BS367" s="332"/>
      <c r="BT367" s="332"/>
      <c r="BU367" s="332"/>
      <c r="BV367" s="332"/>
      <c r="BW367" s="312"/>
      <c r="BX367" s="312"/>
      <c r="BY367" s="312"/>
      <c r="BZ367" s="312"/>
      <c r="CA367" s="312"/>
      <c r="CB367" s="312"/>
      <c r="CC367" s="312"/>
      <c r="CD367" s="312"/>
      <c r="CE367" s="312"/>
      <c r="CF367" s="312"/>
      <c r="CG367" s="312"/>
      <c r="CH367" s="312"/>
      <c r="CI367" s="312"/>
      <c r="CJ367" s="312"/>
      <c r="CK367" s="312"/>
      <c r="CL367" s="312"/>
      <c r="CM367" s="312"/>
      <c r="CN367" s="312"/>
      <c r="CO367" s="312"/>
      <c r="CP367" s="312"/>
      <c r="CQ367" s="312"/>
      <c r="CR367" s="312"/>
      <c r="CS367" s="312"/>
      <c r="CT367" s="312"/>
      <c r="CU367" s="312"/>
      <c r="CV367" s="312"/>
      <c r="CW367" s="312"/>
      <c r="CX367" s="312"/>
      <c r="CY367" s="312"/>
      <c r="CZ367" s="312"/>
    </row>
    <row r="368" s="284" customFormat="true" ht="15" customHeight="true" x14ac:dyDescent="0.2">
      <c r="B368" s="286"/>
      <c r="W368" s="312"/>
      <c r="X368" s="312"/>
      <c r="Y368" s="312"/>
      <c r="Z368" s="312"/>
      <c r="AA368" s="312"/>
      <c r="AB368" s="312"/>
      <c r="AC368" s="312"/>
      <c r="AD368" s="312"/>
      <c r="AE368" s="312"/>
      <c r="AF368" s="312"/>
      <c r="AG368" s="312"/>
      <c r="AH368" s="312"/>
      <c r="AI368" s="312"/>
      <c r="AJ368" s="312"/>
      <c r="AK368" s="312"/>
      <c r="AL368" s="312"/>
      <c r="AM368" s="312"/>
      <c r="AN368" s="312"/>
      <c r="AO368" s="312"/>
      <c r="AP368" s="312"/>
      <c r="AQ368" s="312"/>
      <c r="AR368" s="312"/>
      <c r="AS368" s="312"/>
      <c r="AT368" s="312"/>
      <c r="AU368" s="312"/>
      <c r="AV368" s="312"/>
      <c r="AW368" s="312"/>
      <c r="AX368" s="312"/>
      <c r="AY368" s="312"/>
      <c r="AZ368" s="312"/>
      <c r="BA368" s="332"/>
      <c r="BB368" s="288"/>
      <c r="BC368" s="332"/>
      <c r="BD368" s="332"/>
      <c r="BE368" s="332"/>
      <c r="BF368" s="332"/>
      <c r="BG368" s="332"/>
      <c r="BH368" s="332"/>
      <c r="BI368" s="332"/>
      <c r="BJ368" s="332"/>
      <c r="BK368" s="332"/>
      <c r="BL368" s="332"/>
      <c r="BM368" s="332"/>
      <c r="BN368" s="332"/>
      <c r="BO368" s="332"/>
      <c r="BP368" s="332"/>
      <c r="BQ368" s="332"/>
      <c r="BR368" s="332"/>
      <c r="BS368" s="332"/>
      <c r="BT368" s="332"/>
      <c r="BU368" s="332"/>
      <c r="BV368" s="332"/>
      <c r="BW368" s="312"/>
      <c r="BX368" s="312"/>
      <c r="BY368" s="312"/>
      <c r="BZ368" s="312"/>
      <c r="CA368" s="312"/>
      <c r="CB368" s="312"/>
      <c r="CC368" s="312"/>
      <c r="CD368" s="312"/>
      <c r="CE368" s="312"/>
      <c r="CF368" s="312"/>
      <c r="CG368" s="312"/>
      <c r="CH368" s="312"/>
      <c r="CI368" s="312"/>
      <c r="CJ368" s="312"/>
      <c r="CK368" s="312"/>
      <c r="CL368" s="312"/>
      <c r="CM368" s="312"/>
      <c r="CN368" s="312"/>
      <c r="CO368" s="312"/>
      <c r="CP368" s="312"/>
      <c r="CQ368" s="312"/>
      <c r="CR368" s="312"/>
      <c r="CS368" s="312"/>
      <c r="CT368" s="312"/>
      <c r="CU368" s="312"/>
      <c r="CV368" s="312"/>
      <c r="CW368" s="312"/>
      <c r="CX368" s="312"/>
      <c r="CY368" s="312"/>
      <c r="CZ368" s="312"/>
    </row>
    <row r="369" s="284" customFormat="true" ht="15" customHeight="true" x14ac:dyDescent="0.2">
      <c r="B369" s="286"/>
      <c r="W369" s="312"/>
      <c r="X369" s="312"/>
      <c r="Y369" s="312"/>
      <c r="Z369" s="312"/>
      <c r="AA369" s="312"/>
      <c r="AB369" s="312"/>
      <c r="AC369" s="312"/>
      <c r="AD369" s="312"/>
      <c r="AE369" s="312"/>
      <c r="AF369" s="312"/>
      <c r="AG369" s="312"/>
      <c r="AH369" s="312"/>
      <c r="AI369" s="312"/>
      <c r="AJ369" s="312"/>
      <c r="AK369" s="312"/>
      <c r="AL369" s="312"/>
      <c r="AM369" s="312"/>
      <c r="AN369" s="312"/>
      <c r="AO369" s="312"/>
      <c r="AP369" s="312"/>
      <c r="AQ369" s="312"/>
      <c r="AR369" s="312"/>
      <c r="AS369" s="312"/>
      <c r="AT369" s="312"/>
      <c r="AU369" s="312"/>
      <c r="AV369" s="312"/>
      <c r="AW369" s="312"/>
      <c r="AX369" s="312"/>
      <c r="AY369" s="312"/>
      <c r="AZ369" s="312"/>
      <c r="BA369" s="332"/>
      <c r="BB369" s="288"/>
      <c r="BC369" s="332"/>
      <c r="BD369" s="332"/>
      <c r="BE369" s="332"/>
      <c r="BF369" s="332"/>
      <c r="BG369" s="332"/>
      <c r="BH369" s="332"/>
      <c r="BI369" s="332"/>
      <c r="BJ369" s="332"/>
      <c r="BK369" s="332"/>
      <c r="BL369" s="332"/>
      <c r="BM369" s="332"/>
      <c r="BN369" s="332"/>
      <c r="BO369" s="332"/>
      <c r="BP369" s="332"/>
      <c r="BQ369" s="332"/>
      <c r="BR369" s="332"/>
      <c r="BS369" s="332"/>
      <c r="BT369" s="332"/>
      <c r="BU369" s="332"/>
      <c r="BV369" s="332"/>
      <c r="BW369" s="312"/>
      <c r="BX369" s="312"/>
      <c r="BY369" s="312"/>
      <c r="BZ369" s="312"/>
      <c r="CA369" s="312"/>
      <c r="CB369" s="312"/>
      <c r="CC369" s="312"/>
      <c r="CD369" s="312"/>
      <c r="CE369" s="312"/>
      <c r="CF369" s="312"/>
      <c r="CG369" s="312"/>
      <c r="CH369" s="312"/>
      <c r="CI369" s="312"/>
      <c r="CJ369" s="312"/>
      <c r="CK369" s="312"/>
      <c r="CL369" s="312"/>
      <c r="CM369" s="312"/>
      <c r="CN369" s="312"/>
      <c r="CO369" s="312"/>
      <c r="CP369" s="312"/>
      <c r="CQ369" s="312"/>
      <c r="CR369" s="312"/>
      <c r="CS369" s="312"/>
      <c r="CT369" s="312"/>
      <c r="CU369" s="312"/>
      <c r="CV369" s="312"/>
      <c r="CW369" s="312"/>
      <c r="CX369" s="312"/>
      <c r="CY369" s="312"/>
      <c r="CZ369" s="312"/>
    </row>
    <row r="370" s="284" customFormat="true" ht="15" customHeight="true" x14ac:dyDescent="0.2">
      <c r="B370" s="286"/>
      <c r="W370" s="312"/>
      <c r="X370" s="312"/>
      <c r="Y370" s="312"/>
      <c r="Z370" s="312"/>
      <c r="AA370" s="312"/>
      <c r="AB370" s="312"/>
      <c r="AC370" s="312"/>
      <c r="AD370" s="312"/>
      <c r="AE370" s="312"/>
      <c r="AF370" s="312"/>
      <c r="AG370" s="312"/>
      <c r="AH370" s="312"/>
      <c r="AI370" s="312"/>
      <c r="AJ370" s="312"/>
      <c r="AK370" s="312"/>
      <c r="AL370" s="312"/>
      <c r="AM370" s="312"/>
      <c r="AN370" s="312"/>
      <c r="AO370" s="312"/>
      <c r="AP370" s="312"/>
      <c r="AQ370" s="312"/>
      <c r="AR370" s="312"/>
      <c r="AS370" s="312"/>
      <c r="AT370" s="312"/>
      <c r="AU370" s="312"/>
      <c r="AV370" s="312"/>
      <c r="AW370" s="312"/>
      <c r="AX370" s="312"/>
      <c r="AY370" s="312"/>
      <c r="AZ370" s="312"/>
      <c r="BA370" s="332"/>
      <c r="BB370" s="288"/>
      <c r="BC370" s="332"/>
      <c r="BD370" s="332"/>
      <c r="BE370" s="332"/>
      <c r="BF370" s="332"/>
      <c r="BG370" s="332"/>
      <c r="BH370" s="332"/>
      <c r="BI370" s="332"/>
      <c r="BJ370" s="332"/>
      <c r="BK370" s="332"/>
      <c r="BL370" s="332"/>
      <c r="BM370" s="332"/>
      <c r="BN370" s="332"/>
      <c r="BO370" s="332"/>
      <c r="BP370" s="332"/>
      <c r="BQ370" s="332"/>
      <c r="BR370" s="332"/>
      <c r="BS370" s="332"/>
      <c r="BT370" s="332"/>
      <c r="BU370" s="332"/>
      <c r="BV370" s="332"/>
      <c r="BW370" s="312"/>
      <c r="BX370" s="312"/>
      <c r="BY370" s="312"/>
      <c r="BZ370" s="312"/>
      <c r="CA370" s="312"/>
      <c r="CB370" s="312"/>
      <c r="CC370" s="312"/>
      <c r="CD370" s="312"/>
      <c r="CE370" s="312"/>
      <c r="CF370" s="312"/>
      <c r="CG370" s="312"/>
      <c r="CH370" s="312"/>
      <c r="CI370" s="312"/>
      <c r="CJ370" s="312"/>
      <c r="CK370" s="312"/>
      <c r="CL370" s="312"/>
      <c r="CM370" s="312"/>
      <c r="CN370" s="312"/>
      <c r="CO370" s="312"/>
      <c r="CP370" s="312"/>
      <c r="CQ370" s="312"/>
      <c r="CR370" s="312"/>
      <c r="CS370" s="312"/>
      <c r="CT370" s="312"/>
      <c r="CU370" s="312"/>
      <c r="CV370" s="312"/>
      <c r="CW370" s="312"/>
      <c r="CX370" s="312"/>
      <c r="CY370" s="312"/>
      <c r="CZ370" s="312"/>
    </row>
    <row r="371" s="284" customFormat="true" ht="15" customHeight="true" x14ac:dyDescent="0.2">
      <c r="B371" s="286"/>
      <c r="W371" s="312"/>
      <c r="X371" s="312"/>
      <c r="Y371" s="312"/>
      <c r="Z371" s="312"/>
      <c r="AA371" s="312"/>
      <c r="AB371" s="312"/>
      <c r="AC371" s="312"/>
      <c r="AD371" s="312"/>
      <c r="AE371" s="312"/>
      <c r="AF371" s="312"/>
      <c r="AG371" s="312"/>
      <c r="AH371" s="312"/>
      <c r="AI371" s="312"/>
      <c r="AJ371" s="312"/>
      <c r="AK371" s="312"/>
      <c r="AL371" s="312"/>
      <c r="AM371" s="312"/>
      <c r="AN371" s="312"/>
      <c r="AO371" s="312"/>
      <c r="AP371" s="312"/>
      <c r="AQ371" s="312"/>
      <c r="AR371" s="312"/>
      <c r="AS371" s="312"/>
      <c r="AT371" s="312"/>
      <c r="AU371" s="312"/>
      <c r="AV371" s="312"/>
      <c r="AW371" s="312"/>
      <c r="AX371" s="312"/>
      <c r="AY371" s="312"/>
      <c r="AZ371" s="312"/>
      <c r="BA371" s="332"/>
      <c r="BB371" s="288"/>
      <c r="BC371" s="332"/>
      <c r="BD371" s="332"/>
      <c r="BE371" s="332"/>
      <c r="BF371" s="332"/>
      <c r="BG371" s="332"/>
      <c r="BH371" s="332"/>
      <c r="BI371" s="332"/>
      <c r="BJ371" s="332"/>
      <c r="BK371" s="332"/>
      <c r="BL371" s="332"/>
      <c r="BM371" s="332"/>
      <c r="BN371" s="332"/>
      <c r="BO371" s="332"/>
      <c r="BP371" s="332"/>
      <c r="BQ371" s="332"/>
      <c r="BR371" s="332"/>
      <c r="BS371" s="332"/>
      <c r="BT371" s="332"/>
      <c r="BU371" s="332"/>
      <c r="BV371" s="332"/>
      <c r="BW371" s="312"/>
      <c r="BX371" s="312"/>
      <c r="BY371" s="312"/>
      <c r="BZ371" s="312"/>
      <c r="CA371" s="312"/>
      <c r="CB371" s="312"/>
      <c r="CC371" s="312"/>
      <c r="CD371" s="312"/>
      <c r="CE371" s="312"/>
      <c r="CF371" s="312"/>
      <c r="CG371" s="312"/>
      <c r="CH371" s="312"/>
      <c r="CI371" s="312"/>
      <c r="CJ371" s="312"/>
      <c r="CK371" s="312"/>
      <c r="CL371" s="312"/>
      <c r="CM371" s="312"/>
      <c r="CN371" s="312"/>
      <c r="CO371" s="312"/>
      <c r="CP371" s="312"/>
      <c r="CQ371" s="312"/>
      <c r="CR371" s="312"/>
      <c r="CS371" s="312"/>
      <c r="CT371" s="312"/>
      <c r="CU371" s="312"/>
      <c r="CV371" s="312"/>
      <c r="CW371" s="312"/>
      <c r="CX371" s="312"/>
      <c r="CY371" s="312"/>
      <c r="CZ371" s="312"/>
    </row>
    <row r="372" s="284" customFormat="true" ht="15" customHeight="true" x14ac:dyDescent="0.2">
      <c r="B372" s="286"/>
      <c r="W372" s="312"/>
      <c r="X372" s="312"/>
      <c r="Y372" s="312"/>
      <c r="Z372" s="312"/>
      <c r="AA372" s="312"/>
      <c r="AB372" s="312"/>
      <c r="AC372" s="312"/>
      <c r="AD372" s="312"/>
      <c r="AE372" s="312"/>
      <c r="AF372" s="312"/>
      <c r="AG372" s="312"/>
      <c r="AH372" s="312"/>
      <c r="AI372" s="312"/>
      <c r="AJ372" s="312"/>
      <c r="AK372" s="312"/>
      <c r="AL372" s="312"/>
      <c r="AM372" s="312"/>
      <c r="AN372" s="312"/>
      <c r="AO372" s="312"/>
      <c r="AP372" s="312"/>
      <c r="AQ372" s="312"/>
      <c r="AR372" s="312"/>
      <c r="AS372" s="312"/>
      <c r="AT372" s="312"/>
      <c r="AU372" s="312"/>
      <c r="AV372" s="312"/>
      <c r="AW372" s="312"/>
      <c r="AX372" s="312"/>
      <c r="AY372" s="312"/>
      <c r="AZ372" s="312"/>
      <c r="BA372" s="332"/>
      <c r="BB372" s="288"/>
      <c r="BC372" s="332"/>
      <c r="BD372" s="332"/>
      <c r="BE372" s="332"/>
      <c r="BF372" s="332"/>
      <c r="BG372" s="332"/>
      <c r="BH372" s="332"/>
      <c r="BI372" s="332"/>
      <c r="BJ372" s="332"/>
      <c r="BK372" s="332"/>
      <c r="BL372" s="332"/>
      <c r="BM372" s="332"/>
      <c r="BN372" s="332"/>
      <c r="BO372" s="332"/>
      <c r="BP372" s="332"/>
      <c r="BQ372" s="332"/>
      <c r="BR372" s="332"/>
      <c r="BS372" s="332"/>
      <c r="BT372" s="332"/>
      <c r="BU372" s="332"/>
      <c r="BV372" s="332"/>
      <c r="BW372" s="312"/>
      <c r="BX372" s="312"/>
      <c r="BY372" s="312"/>
      <c r="BZ372" s="312"/>
      <c r="CA372" s="312"/>
      <c r="CB372" s="312"/>
      <c r="CC372" s="312"/>
      <c r="CD372" s="312"/>
      <c r="CE372" s="312"/>
      <c r="CF372" s="312"/>
      <c r="CG372" s="312"/>
      <c r="CH372" s="312"/>
      <c r="CI372" s="312"/>
      <c r="CJ372" s="312"/>
      <c r="CK372" s="312"/>
      <c r="CL372" s="312"/>
      <c r="CM372" s="312"/>
      <c r="CN372" s="312"/>
      <c r="CO372" s="312"/>
      <c r="CP372" s="312"/>
      <c r="CQ372" s="312"/>
      <c r="CR372" s="312"/>
      <c r="CS372" s="312"/>
      <c r="CT372" s="312"/>
      <c r="CU372" s="312"/>
      <c r="CV372" s="312"/>
      <c r="CW372" s="312"/>
      <c r="CX372" s="312"/>
      <c r="CY372" s="312"/>
      <c r="CZ372" s="312"/>
    </row>
    <row r="373" s="284" customFormat="true" ht="15" customHeight="true" x14ac:dyDescent="0.2">
      <c r="B373" s="286"/>
      <c r="W373" s="312"/>
      <c r="X373" s="312"/>
      <c r="Y373" s="312"/>
      <c r="Z373" s="312"/>
      <c r="AA373" s="312"/>
      <c r="AB373" s="312"/>
      <c r="AC373" s="312"/>
      <c r="AD373" s="312"/>
      <c r="AE373" s="312"/>
      <c r="AF373" s="312"/>
      <c r="AG373" s="312"/>
      <c r="AH373" s="312"/>
      <c r="AI373" s="312"/>
      <c r="AJ373" s="312"/>
      <c r="AK373" s="312"/>
      <c r="AL373" s="312"/>
      <c r="AM373" s="312"/>
      <c r="AN373" s="312"/>
      <c r="AO373" s="312"/>
      <c r="AP373" s="312"/>
      <c r="AQ373" s="312"/>
      <c r="AR373" s="312"/>
      <c r="AS373" s="312"/>
      <c r="AT373" s="312"/>
      <c r="AU373" s="312"/>
      <c r="AV373" s="312"/>
      <c r="AW373" s="312"/>
      <c r="AX373" s="312"/>
      <c r="AY373" s="312"/>
      <c r="AZ373" s="312"/>
      <c r="BA373" s="332"/>
      <c r="BB373" s="288"/>
      <c r="BC373" s="332"/>
      <c r="BD373" s="332"/>
      <c r="BE373" s="332"/>
      <c r="BF373" s="332"/>
      <c r="BG373" s="332"/>
      <c r="BH373" s="332"/>
      <c r="BI373" s="332"/>
      <c r="BJ373" s="332"/>
      <c r="BK373" s="332"/>
      <c r="BL373" s="332"/>
      <c r="BM373" s="332"/>
      <c r="BN373" s="332"/>
      <c r="BO373" s="332"/>
      <c r="BP373" s="332"/>
      <c r="BQ373" s="332"/>
      <c r="BR373" s="332"/>
      <c r="BS373" s="332"/>
      <c r="BT373" s="332"/>
      <c r="BU373" s="332"/>
      <c r="BV373" s="332"/>
      <c r="BW373" s="312"/>
      <c r="BX373" s="312"/>
      <c r="BY373" s="312"/>
      <c r="BZ373" s="312"/>
      <c r="CA373" s="312"/>
      <c r="CB373" s="312"/>
      <c r="CC373" s="312"/>
      <c r="CD373" s="312"/>
      <c r="CE373" s="312"/>
      <c r="CF373" s="312"/>
      <c r="CG373" s="312"/>
      <c r="CH373" s="312"/>
      <c r="CI373" s="312"/>
      <c r="CJ373" s="312"/>
      <c r="CK373" s="312"/>
      <c r="CL373" s="312"/>
      <c r="CM373" s="312"/>
      <c r="CN373" s="312"/>
      <c r="CO373" s="312"/>
      <c r="CP373" s="312"/>
      <c r="CQ373" s="312"/>
      <c r="CR373" s="312"/>
      <c r="CS373" s="312"/>
      <c r="CT373" s="312"/>
      <c r="CU373" s="312"/>
      <c r="CV373" s="312"/>
      <c r="CW373" s="312"/>
      <c r="CX373" s="312"/>
      <c r="CY373" s="312"/>
      <c r="CZ373" s="312"/>
    </row>
    <row r="374" s="284" customFormat="true" ht="15" customHeight="true" x14ac:dyDescent="0.2">
      <c r="B374" s="286"/>
      <c r="W374" s="312"/>
      <c r="X374" s="312"/>
      <c r="Y374" s="312"/>
      <c r="Z374" s="312"/>
      <c r="AA374" s="312"/>
      <c r="AB374" s="312"/>
      <c r="AC374" s="312"/>
      <c r="AD374" s="312"/>
      <c r="AE374" s="312"/>
      <c r="AF374" s="312"/>
      <c r="AG374" s="312"/>
      <c r="AH374" s="312"/>
      <c r="AI374" s="312"/>
      <c r="AJ374" s="312"/>
      <c r="AK374" s="312"/>
      <c r="AL374" s="312"/>
      <c r="AM374" s="312"/>
      <c r="AN374" s="312"/>
      <c r="AO374" s="312"/>
      <c r="AP374" s="312"/>
      <c r="AQ374" s="312"/>
      <c r="AR374" s="312"/>
      <c r="AS374" s="312"/>
      <c r="AT374" s="312"/>
      <c r="AU374" s="312"/>
      <c r="AV374" s="312"/>
      <c r="AW374" s="312"/>
      <c r="AX374" s="312"/>
      <c r="AY374" s="312"/>
      <c r="AZ374" s="312"/>
      <c r="BA374" s="332"/>
      <c r="BB374" s="288"/>
      <c r="BC374" s="332"/>
      <c r="BD374" s="332"/>
      <c r="BE374" s="332"/>
      <c r="BF374" s="332"/>
      <c r="BG374" s="332"/>
      <c r="BH374" s="332"/>
      <c r="BI374" s="332"/>
      <c r="BJ374" s="332"/>
      <c r="BK374" s="332"/>
      <c r="BL374" s="332"/>
      <c r="BM374" s="332"/>
      <c r="BN374" s="332"/>
      <c r="BO374" s="332"/>
      <c r="BP374" s="332"/>
      <c r="BQ374" s="332"/>
      <c r="BR374" s="332"/>
      <c r="BS374" s="332"/>
      <c r="BT374" s="332"/>
      <c r="BU374" s="332"/>
      <c r="BV374" s="332"/>
      <c r="BW374" s="312"/>
      <c r="BX374" s="312"/>
      <c r="BY374" s="312"/>
      <c r="BZ374" s="312"/>
      <c r="CA374" s="312"/>
      <c r="CB374" s="312"/>
      <c r="CC374" s="312"/>
      <c r="CD374" s="312"/>
      <c r="CE374" s="312"/>
      <c r="CF374" s="312"/>
      <c r="CG374" s="312"/>
      <c r="CH374" s="312"/>
      <c r="CI374" s="312"/>
      <c r="CJ374" s="312"/>
      <c r="CK374" s="312"/>
      <c r="CL374" s="312"/>
      <c r="CM374" s="312"/>
      <c r="CN374" s="312"/>
      <c r="CO374" s="312"/>
      <c r="CP374" s="312"/>
      <c r="CQ374" s="312"/>
      <c r="CR374" s="312"/>
      <c r="CS374" s="312"/>
      <c r="CT374" s="312"/>
      <c r="CU374" s="312"/>
      <c r="CV374" s="312"/>
      <c r="CW374" s="312"/>
      <c r="CX374" s="312"/>
      <c r="CY374" s="312"/>
      <c r="CZ374" s="312"/>
    </row>
    <row r="375" s="284" customFormat="true" ht="15" customHeight="true" x14ac:dyDescent="0.2">
      <c r="B375" s="286"/>
      <c r="W375" s="312"/>
      <c r="X375" s="312"/>
      <c r="Y375" s="312"/>
      <c r="Z375" s="312"/>
      <c r="AA375" s="312"/>
      <c r="AB375" s="312"/>
      <c r="AC375" s="312"/>
      <c r="AD375" s="312"/>
      <c r="AE375" s="312"/>
      <c r="AF375" s="312"/>
      <c r="AG375" s="312"/>
      <c r="AH375" s="312"/>
      <c r="AI375" s="312"/>
      <c r="AJ375" s="312"/>
      <c r="AK375" s="312"/>
      <c r="AL375" s="312"/>
      <c r="AM375" s="312"/>
      <c r="AN375" s="312"/>
      <c r="AO375" s="312"/>
      <c r="AP375" s="312"/>
      <c r="AQ375" s="312"/>
      <c r="AR375" s="312"/>
      <c r="AS375" s="312"/>
      <c r="AT375" s="312"/>
      <c r="AU375" s="312"/>
      <c r="AV375" s="312"/>
      <c r="AW375" s="312"/>
      <c r="AX375" s="312"/>
      <c r="AY375" s="312"/>
      <c r="AZ375" s="312"/>
      <c r="BA375" s="285"/>
      <c r="BB375" s="283"/>
      <c r="BC375" s="283"/>
      <c r="BD375" s="283"/>
      <c r="BE375" s="283"/>
      <c r="BF375" s="283"/>
      <c r="BG375" s="283"/>
      <c r="BH375" s="283"/>
      <c r="BI375" s="283"/>
      <c r="BJ375" s="283"/>
      <c r="BK375" s="283"/>
      <c r="BL375" s="283"/>
      <c r="BM375" s="283"/>
      <c r="BN375" s="283"/>
      <c r="BO375" s="283"/>
      <c r="BP375" s="283"/>
      <c r="BQ375" s="283"/>
      <c r="BR375" s="283"/>
      <c r="BS375" s="283"/>
      <c r="BT375" s="283"/>
      <c r="BU375" s="283"/>
      <c r="BV375" s="285"/>
      <c r="BW375" s="311"/>
      <c r="BX375" s="311"/>
      <c r="BY375" s="311"/>
      <c r="BZ375" s="311"/>
      <c r="CA375" s="311"/>
      <c r="CB375" s="311"/>
      <c r="CC375" s="311"/>
      <c r="CD375" s="311"/>
      <c r="CE375" s="311"/>
      <c r="CF375" s="311"/>
      <c r="CG375" s="311"/>
      <c r="CH375" s="311"/>
      <c r="CI375" s="311"/>
      <c r="CJ375" s="311"/>
      <c r="CK375" s="311"/>
      <c r="CL375" s="311"/>
      <c r="CM375" s="311"/>
      <c r="CN375" s="311"/>
      <c r="CO375" s="311"/>
      <c r="CP375" s="311"/>
      <c r="CQ375" s="311"/>
      <c r="CR375" s="311"/>
      <c r="CS375" s="311"/>
      <c r="CT375" s="311"/>
      <c r="CU375" s="311"/>
      <c r="CV375" s="311"/>
      <c r="CW375" s="311"/>
      <c r="CX375" s="311"/>
      <c r="CY375" s="311"/>
      <c r="CZ375" s="311"/>
    </row>
    <row r="376" s="284" customFormat="true" ht="15" customHeight="true" x14ac:dyDescent="0.2">
      <c r="B376" s="286"/>
      <c r="W376" s="312"/>
      <c r="X376" s="312"/>
      <c r="Y376" s="312"/>
      <c r="Z376" s="312"/>
      <c r="AA376" s="312"/>
      <c r="AB376" s="312"/>
      <c r="AC376" s="312"/>
      <c r="AD376" s="312"/>
      <c r="AE376" s="312"/>
      <c r="AF376" s="312"/>
      <c r="AG376" s="312"/>
      <c r="AH376" s="312"/>
      <c r="AI376" s="312"/>
      <c r="AJ376" s="312"/>
      <c r="AK376" s="312"/>
      <c r="AL376" s="312"/>
      <c r="AM376" s="312"/>
      <c r="AN376" s="312"/>
      <c r="AO376" s="312"/>
      <c r="AP376" s="312"/>
      <c r="AQ376" s="312"/>
      <c r="AR376" s="312"/>
      <c r="AS376" s="312"/>
      <c r="AT376" s="312"/>
      <c r="AU376" s="312"/>
      <c r="AV376" s="312"/>
      <c r="AW376" s="312"/>
      <c r="AX376" s="312"/>
      <c r="AY376" s="312"/>
      <c r="AZ376" s="312"/>
      <c r="BA376" s="285"/>
      <c r="BB376" s="283"/>
      <c r="BC376" s="283"/>
      <c r="BD376" s="283"/>
      <c r="BE376" s="283"/>
      <c r="BF376" s="283"/>
      <c r="BG376" s="283"/>
      <c r="BH376" s="283"/>
      <c r="BI376" s="283"/>
      <c r="BJ376" s="283"/>
      <c r="BK376" s="283"/>
      <c r="BL376" s="283"/>
      <c r="BM376" s="283"/>
      <c r="BN376" s="283"/>
      <c r="BO376" s="283"/>
      <c r="BP376" s="283"/>
      <c r="BQ376" s="283"/>
      <c r="BR376" s="283"/>
      <c r="BS376" s="283"/>
      <c r="BT376" s="283"/>
      <c r="BU376" s="283"/>
      <c r="BV376" s="285"/>
      <c r="BW376" s="311"/>
      <c r="BX376" s="311"/>
      <c r="BY376" s="311"/>
      <c r="BZ376" s="311"/>
      <c r="CA376" s="311"/>
      <c r="CB376" s="311"/>
      <c r="CC376" s="311"/>
      <c r="CD376" s="311"/>
      <c r="CE376" s="311"/>
      <c r="CF376" s="311"/>
      <c r="CG376" s="311"/>
      <c r="CH376" s="311"/>
      <c r="CI376" s="311"/>
      <c r="CJ376" s="311"/>
      <c r="CK376" s="311"/>
      <c r="CL376" s="311"/>
      <c r="CM376" s="311"/>
      <c r="CN376" s="311"/>
      <c r="CO376" s="311"/>
      <c r="CP376" s="311"/>
      <c r="CQ376" s="311"/>
      <c r="CR376" s="311"/>
      <c r="CS376" s="311"/>
      <c r="CT376" s="311"/>
      <c r="CU376" s="311"/>
      <c r="CV376" s="311"/>
      <c r="CW376" s="311"/>
      <c r="CX376" s="311"/>
      <c r="CY376" s="311"/>
      <c r="CZ376" s="311"/>
    </row>
    <row r="377" s="284" customFormat="true" ht="15" customHeight="true" x14ac:dyDescent="0.2">
      <c r="B377" s="286"/>
      <c r="W377" s="312"/>
      <c r="X377" s="312"/>
      <c r="Y377" s="312"/>
      <c r="Z377" s="312"/>
      <c r="AA377" s="312"/>
      <c r="AB377" s="312"/>
      <c r="AC377" s="312"/>
      <c r="AD377" s="312"/>
      <c r="AE377" s="312"/>
      <c r="AF377" s="312"/>
      <c r="AG377" s="312"/>
      <c r="AH377" s="312"/>
      <c r="AI377" s="312"/>
      <c r="AJ377" s="312"/>
      <c r="AK377" s="312"/>
      <c r="AL377" s="312"/>
      <c r="AM377" s="312"/>
      <c r="AN377" s="312"/>
      <c r="AO377" s="312"/>
      <c r="AP377" s="312"/>
      <c r="AQ377" s="312"/>
      <c r="AR377" s="312"/>
      <c r="AS377" s="312"/>
      <c r="AT377" s="312"/>
      <c r="AU377" s="312"/>
      <c r="AV377" s="312"/>
      <c r="AW377" s="312"/>
      <c r="AX377" s="312"/>
      <c r="AY377" s="312"/>
      <c r="AZ377" s="312"/>
      <c r="BA377" s="285"/>
      <c r="BB377" s="283"/>
      <c r="BC377" s="283"/>
      <c r="BD377" s="283"/>
      <c r="BE377" s="283"/>
      <c r="BF377" s="283"/>
      <c r="BG377" s="283"/>
      <c r="BH377" s="283"/>
      <c r="BI377" s="283"/>
      <c r="BJ377" s="283"/>
      <c r="BK377" s="283"/>
      <c r="BL377" s="283"/>
      <c r="BM377" s="283"/>
      <c r="BN377" s="283"/>
      <c r="BO377" s="283"/>
      <c r="BP377" s="283"/>
      <c r="BQ377" s="283"/>
      <c r="BR377" s="283"/>
      <c r="BS377" s="283"/>
      <c r="BT377" s="283"/>
      <c r="BU377" s="283"/>
      <c r="BV377" s="285"/>
      <c r="BW377" s="311"/>
      <c r="BX377" s="311"/>
      <c r="BY377" s="311"/>
      <c r="BZ377" s="311"/>
      <c r="CA377" s="311"/>
      <c r="CB377" s="311"/>
      <c r="CC377" s="311"/>
      <c r="CD377" s="311"/>
      <c r="CE377" s="311"/>
      <c r="CF377" s="311"/>
      <c r="CG377" s="311"/>
      <c r="CH377" s="311"/>
      <c r="CI377" s="311"/>
      <c r="CJ377" s="311"/>
      <c r="CK377" s="311"/>
      <c r="CL377" s="311"/>
      <c r="CM377" s="311"/>
      <c r="CN377" s="311"/>
      <c r="CO377" s="311"/>
      <c r="CP377" s="311"/>
      <c r="CQ377" s="311"/>
      <c r="CR377" s="311"/>
      <c r="CS377" s="311"/>
      <c r="CT377" s="311"/>
      <c r="CU377" s="311"/>
      <c r="CV377" s="311"/>
      <c r="CW377" s="311"/>
      <c r="CX377" s="311"/>
      <c r="CY377" s="311"/>
      <c r="CZ377" s="311"/>
    </row>
    <row r="378" s="284" customFormat="true" ht="15" customHeight="true" x14ac:dyDescent="0.2">
      <c r="B378" s="286"/>
      <c r="W378" s="312"/>
      <c r="X378" s="312"/>
      <c r="Y378" s="312"/>
      <c r="Z378" s="312"/>
      <c r="AA378" s="312"/>
      <c r="AB378" s="312"/>
      <c r="AC378" s="312"/>
      <c r="AD378" s="312"/>
      <c r="AE378" s="312"/>
      <c r="AF378" s="312"/>
      <c r="AG378" s="312"/>
      <c r="AH378" s="312"/>
      <c r="AI378" s="312"/>
      <c r="AJ378" s="312"/>
      <c r="AK378" s="312"/>
      <c r="AL378" s="312"/>
      <c r="AM378" s="312"/>
      <c r="AN378" s="312"/>
      <c r="AO378" s="312"/>
      <c r="AP378" s="312"/>
      <c r="AQ378" s="312"/>
      <c r="AR378" s="312"/>
      <c r="AS378" s="312"/>
      <c r="AT378" s="312"/>
      <c r="AU378" s="312"/>
      <c r="AV378" s="312"/>
      <c r="AW378" s="312"/>
      <c r="AX378" s="312"/>
      <c r="AY378" s="312"/>
      <c r="AZ378" s="312"/>
      <c r="BA378" s="285"/>
      <c r="BB378" s="283"/>
      <c r="BC378" s="283"/>
      <c r="BD378" s="283"/>
      <c r="BE378" s="283"/>
      <c r="BF378" s="283"/>
      <c r="BG378" s="283"/>
      <c r="BH378" s="283"/>
      <c r="BI378" s="283"/>
      <c r="BJ378" s="283"/>
      <c r="BK378" s="283"/>
      <c r="BL378" s="283"/>
      <c r="BM378" s="283"/>
      <c r="BN378" s="283"/>
      <c r="BO378" s="283"/>
      <c r="BP378" s="283"/>
      <c r="BQ378" s="283"/>
      <c r="BR378" s="283"/>
      <c r="BS378" s="283"/>
      <c r="BT378" s="283"/>
      <c r="BU378" s="283"/>
      <c r="BV378" s="285"/>
      <c r="BW378" s="311"/>
      <c r="BX378" s="311"/>
      <c r="BY378" s="311"/>
      <c r="BZ378" s="311"/>
      <c r="CA378" s="311"/>
      <c r="CB378" s="311"/>
      <c r="CC378" s="311"/>
      <c r="CD378" s="311"/>
      <c r="CE378" s="311"/>
      <c r="CF378" s="311"/>
      <c r="CG378" s="311"/>
      <c r="CH378" s="311"/>
      <c r="CI378" s="311"/>
      <c r="CJ378" s="311"/>
      <c r="CK378" s="311"/>
      <c r="CL378" s="311"/>
      <c r="CM378" s="311"/>
      <c r="CN378" s="311"/>
      <c r="CO378" s="311"/>
      <c r="CP378" s="311"/>
      <c r="CQ378" s="311"/>
      <c r="CR378" s="311"/>
      <c r="CS378" s="311"/>
      <c r="CT378" s="311"/>
      <c r="CU378" s="311"/>
      <c r="CV378" s="311"/>
      <c r="CW378" s="311"/>
      <c r="CX378" s="311"/>
      <c r="CY378" s="311"/>
      <c r="CZ378" s="311"/>
    </row>
    <row r="379" s="284" customFormat="true" ht="15" customHeight="true" x14ac:dyDescent="0.2">
      <c r="B379" s="286"/>
      <c r="W379" s="312"/>
      <c r="X379" s="312"/>
      <c r="Y379" s="312"/>
      <c r="Z379" s="312"/>
      <c r="AA379" s="312"/>
      <c r="AB379" s="312"/>
      <c r="AC379" s="312"/>
      <c r="AD379" s="312"/>
      <c r="AE379" s="312"/>
      <c r="AF379" s="312"/>
      <c r="AG379" s="312"/>
      <c r="AH379" s="312"/>
      <c r="AI379" s="312"/>
      <c r="AJ379" s="312"/>
      <c r="AK379" s="312"/>
      <c r="AL379" s="312"/>
      <c r="AM379" s="312"/>
      <c r="AN379" s="312"/>
      <c r="AO379" s="312"/>
      <c r="AP379" s="312"/>
      <c r="AQ379" s="312"/>
      <c r="AR379" s="312"/>
      <c r="AS379" s="312"/>
      <c r="AT379" s="312"/>
      <c r="AU379" s="312"/>
      <c r="AV379" s="312"/>
      <c r="AW379" s="312"/>
      <c r="AX379" s="312"/>
      <c r="AY379" s="312"/>
      <c r="AZ379" s="312"/>
      <c r="BA379" s="285"/>
      <c r="BB379" s="283"/>
      <c r="BC379" s="283"/>
      <c r="BD379" s="283"/>
      <c r="BE379" s="283"/>
      <c r="BF379" s="283"/>
      <c r="BG379" s="283"/>
      <c r="BH379" s="283"/>
      <c r="BI379" s="283"/>
      <c r="BJ379" s="283"/>
      <c r="BK379" s="283"/>
      <c r="BL379" s="283"/>
      <c r="BM379" s="283"/>
      <c r="BN379" s="283"/>
      <c r="BO379" s="283"/>
      <c r="BP379" s="283"/>
      <c r="BQ379" s="283"/>
      <c r="BR379" s="283"/>
      <c r="BS379" s="283"/>
      <c r="BT379" s="283"/>
      <c r="BU379" s="283"/>
      <c r="BV379" s="285"/>
      <c r="BW379" s="311"/>
      <c r="BX379" s="311"/>
      <c r="BY379" s="311"/>
      <c r="BZ379" s="311"/>
      <c r="CA379" s="311"/>
      <c r="CB379" s="311"/>
      <c r="CC379" s="311"/>
      <c r="CD379" s="311"/>
      <c r="CE379" s="311"/>
      <c r="CF379" s="311"/>
      <c r="CG379" s="311"/>
      <c r="CH379" s="311"/>
      <c r="CI379" s="311"/>
      <c r="CJ379" s="311"/>
      <c r="CK379" s="311"/>
      <c r="CL379" s="311"/>
      <c r="CM379" s="311"/>
      <c r="CN379" s="311"/>
      <c r="CO379" s="311"/>
      <c r="CP379" s="311"/>
      <c r="CQ379" s="311"/>
      <c r="CR379" s="311"/>
      <c r="CS379" s="311"/>
      <c r="CT379" s="311"/>
      <c r="CU379" s="311"/>
      <c r="CV379" s="311"/>
      <c r="CW379" s="311"/>
      <c r="CX379" s="311"/>
      <c r="CY379" s="311"/>
      <c r="CZ379" s="311"/>
    </row>
    <row r="380" s="284" customFormat="true" ht="15" customHeight="true" x14ac:dyDescent="0.2">
      <c r="B380" s="286"/>
      <c r="W380" s="312"/>
      <c r="X380" s="312"/>
      <c r="Y380" s="312"/>
      <c r="Z380" s="312"/>
      <c r="AA380" s="312"/>
      <c r="AB380" s="312"/>
      <c r="AC380" s="312"/>
      <c r="AD380" s="312"/>
      <c r="AE380" s="312"/>
      <c r="AF380" s="312"/>
      <c r="AG380" s="312"/>
      <c r="AH380" s="312"/>
      <c r="AI380" s="312"/>
      <c r="AJ380" s="312"/>
      <c r="AK380" s="312"/>
      <c r="AL380" s="312"/>
      <c r="AM380" s="312"/>
      <c r="AN380" s="312"/>
      <c r="AO380" s="312"/>
      <c r="AP380" s="312"/>
      <c r="AQ380" s="312"/>
      <c r="AR380" s="312"/>
      <c r="AS380" s="312"/>
      <c r="AT380" s="312"/>
      <c r="AU380" s="312"/>
      <c r="AV380" s="312"/>
      <c r="AW380" s="312"/>
      <c r="AX380" s="312"/>
      <c r="AY380" s="312"/>
      <c r="AZ380" s="312"/>
      <c r="BA380" s="285"/>
      <c r="BB380" s="283"/>
      <c r="BC380" s="283"/>
      <c r="BD380" s="283"/>
      <c r="BE380" s="283"/>
      <c r="BF380" s="283"/>
      <c r="BG380" s="283"/>
      <c r="BH380" s="283"/>
      <c r="BI380" s="283"/>
      <c r="BJ380" s="283"/>
      <c r="BK380" s="283"/>
      <c r="BL380" s="283"/>
      <c r="BM380" s="283"/>
      <c r="BN380" s="283"/>
      <c r="BO380" s="283"/>
      <c r="BP380" s="283"/>
      <c r="BQ380" s="283"/>
      <c r="BR380" s="283"/>
      <c r="BS380" s="283"/>
      <c r="BT380" s="283"/>
      <c r="BU380" s="283"/>
      <c r="BV380" s="285"/>
      <c r="BW380" s="311"/>
      <c r="BX380" s="311"/>
      <c r="BY380" s="311"/>
      <c r="BZ380" s="311"/>
      <c r="CA380" s="311"/>
      <c r="CB380" s="311"/>
      <c r="CC380" s="311"/>
      <c r="CD380" s="311"/>
      <c r="CE380" s="311"/>
      <c r="CF380" s="311"/>
      <c r="CG380" s="311"/>
      <c r="CH380" s="311"/>
      <c r="CI380" s="311"/>
      <c r="CJ380" s="311"/>
      <c r="CK380" s="311"/>
      <c r="CL380" s="311"/>
      <c r="CM380" s="311"/>
      <c r="CN380" s="311"/>
      <c r="CO380" s="311"/>
      <c r="CP380" s="311"/>
      <c r="CQ380" s="311"/>
      <c r="CR380" s="311"/>
      <c r="CS380" s="311"/>
      <c r="CT380" s="311"/>
      <c r="CU380" s="311"/>
      <c r="CV380" s="311"/>
      <c r="CW380" s="311"/>
      <c r="CX380" s="311"/>
      <c r="CY380" s="311"/>
      <c r="CZ380" s="311"/>
    </row>
    <row r="381" s="284" customFormat="true" ht="15" customHeight="true" x14ac:dyDescent="0.2">
      <c r="B381" s="286"/>
      <c r="W381" s="312"/>
      <c r="X381" s="312"/>
      <c r="Y381" s="312"/>
      <c r="Z381" s="312"/>
      <c r="AA381" s="312"/>
      <c r="AB381" s="312"/>
      <c r="AC381" s="312"/>
      <c r="AD381" s="312"/>
      <c r="AE381" s="312"/>
      <c r="AF381" s="312"/>
      <c r="AG381" s="312"/>
      <c r="AH381" s="312"/>
      <c r="AI381" s="312"/>
      <c r="AJ381" s="312"/>
      <c r="AK381" s="312"/>
      <c r="AL381" s="312"/>
      <c r="AM381" s="312"/>
      <c r="AN381" s="312"/>
      <c r="AO381" s="312"/>
      <c r="AP381" s="312"/>
      <c r="AQ381" s="312"/>
      <c r="AR381" s="312"/>
      <c r="AS381" s="312"/>
      <c r="AT381" s="312"/>
      <c r="AU381" s="312"/>
      <c r="AV381" s="312"/>
      <c r="AW381" s="312"/>
      <c r="AX381" s="312"/>
      <c r="AY381" s="312"/>
      <c r="AZ381" s="312"/>
      <c r="BA381" s="285"/>
      <c r="BB381" s="283"/>
      <c r="BC381" s="283"/>
      <c r="BD381" s="283"/>
      <c r="BE381" s="283"/>
      <c r="BF381" s="283"/>
      <c r="BG381" s="283"/>
      <c r="BH381" s="283"/>
      <c r="BI381" s="283"/>
      <c r="BJ381" s="283"/>
      <c r="BK381" s="283"/>
      <c r="BL381" s="283"/>
      <c r="BM381" s="283"/>
      <c r="BN381" s="283"/>
      <c r="BO381" s="283"/>
      <c r="BP381" s="283"/>
      <c r="BQ381" s="283"/>
      <c r="BR381" s="283"/>
      <c r="BS381" s="283"/>
      <c r="BT381" s="283"/>
      <c r="BU381" s="283"/>
      <c r="BV381" s="285"/>
      <c r="BW381" s="311"/>
      <c r="BX381" s="311"/>
      <c r="BY381" s="311"/>
      <c r="BZ381" s="311"/>
      <c r="CA381" s="311"/>
      <c r="CB381" s="311"/>
      <c r="CC381" s="311"/>
      <c r="CD381" s="311"/>
      <c r="CE381" s="311"/>
      <c r="CF381" s="311"/>
      <c r="CG381" s="311"/>
      <c r="CH381" s="311"/>
      <c r="CI381" s="311"/>
      <c r="CJ381" s="311"/>
      <c r="CK381" s="311"/>
      <c r="CL381" s="311"/>
      <c r="CM381" s="311"/>
      <c r="CN381" s="311"/>
      <c r="CO381" s="311"/>
      <c r="CP381" s="311"/>
      <c r="CQ381" s="311"/>
      <c r="CR381" s="311"/>
      <c r="CS381" s="311"/>
      <c r="CT381" s="311"/>
      <c r="CU381" s="311"/>
      <c r="CV381" s="311"/>
      <c r="CW381" s="311"/>
      <c r="CX381" s="311"/>
      <c r="CY381" s="311"/>
      <c r="CZ381" s="311"/>
    </row>
    <row r="382" s="284" customFormat="true" ht="15" customHeight="true" x14ac:dyDescent="0.2">
      <c r="B382" s="286"/>
      <c r="W382" s="312"/>
      <c r="X382" s="312"/>
      <c r="Y382" s="312"/>
      <c r="Z382" s="312"/>
      <c r="AA382" s="312"/>
      <c r="AB382" s="312"/>
      <c r="AC382" s="312"/>
      <c r="AD382" s="312"/>
      <c r="AE382" s="312"/>
      <c r="AF382" s="312"/>
      <c r="AG382" s="312"/>
      <c r="AH382" s="312"/>
      <c r="AI382" s="312"/>
      <c r="AJ382" s="312"/>
      <c r="AK382" s="312"/>
      <c r="AL382" s="312"/>
      <c r="AM382" s="312"/>
      <c r="AN382" s="312"/>
      <c r="AO382" s="312"/>
      <c r="AP382" s="312"/>
      <c r="AQ382" s="312"/>
      <c r="AR382" s="312"/>
      <c r="AS382" s="312"/>
      <c r="AT382" s="312"/>
      <c r="AU382" s="312"/>
      <c r="AV382" s="312"/>
      <c r="AW382" s="312"/>
      <c r="AX382" s="312"/>
      <c r="AY382" s="312"/>
      <c r="AZ382" s="312"/>
      <c r="BA382" s="285"/>
      <c r="BB382" s="283"/>
      <c r="BC382" s="283"/>
      <c r="BD382" s="283"/>
      <c r="BE382" s="283"/>
      <c r="BF382" s="283"/>
      <c r="BG382" s="283"/>
      <c r="BH382" s="283"/>
      <c r="BI382" s="283"/>
      <c r="BJ382" s="283"/>
      <c r="BK382" s="283"/>
      <c r="BL382" s="283"/>
      <c r="BM382" s="283"/>
      <c r="BN382" s="283"/>
      <c r="BO382" s="283"/>
      <c r="BP382" s="283"/>
      <c r="BQ382" s="283"/>
      <c r="BR382" s="283"/>
      <c r="BS382" s="283"/>
      <c r="BT382" s="283"/>
      <c r="BU382" s="283"/>
      <c r="BV382" s="285"/>
      <c r="BW382" s="311"/>
      <c r="BX382" s="311"/>
      <c r="BY382" s="311"/>
      <c r="BZ382" s="311"/>
      <c r="CA382" s="311"/>
      <c r="CB382" s="311"/>
      <c r="CC382" s="311"/>
      <c r="CD382" s="311"/>
      <c r="CE382" s="311"/>
      <c r="CF382" s="311"/>
      <c r="CG382" s="311"/>
      <c r="CH382" s="311"/>
      <c r="CI382" s="311"/>
      <c r="CJ382" s="311"/>
      <c r="CK382" s="311"/>
      <c r="CL382" s="311"/>
      <c r="CM382" s="311"/>
      <c r="CN382" s="311"/>
      <c r="CO382" s="311"/>
      <c r="CP382" s="311"/>
      <c r="CQ382" s="311"/>
      <c r="CR382" s="311"/>
      <c r="CS382" s="311"/>
      <c r="CT382" s="311"/>
      <c r="CU382" s="311"/>
      <c r="CV382" s="311"/>
      <c r="CW382" s="311"/>
      <c r="CX382" s="311"/>
      <c r="CY382" s="311"/>
      <c r="CZ382" s="311"/>
    </row>
    <row r="383" s="284" customFormat="true" ht="15" customHeight="true" x14ac:dyDescent="0.2">
      <c r="B383" s="286"/>
      <c r="W383" s="312"/>
      <c r="X383" s="312"/>
      <c r="Y383" s="312"/>
      <c r="Z383" s="312"/>
      <c r="AA383" s="312"/>
      <c r="AB383" s="312"/>
      <c r="AC383" s="312"/>
      <c r="AD383" s="312"/>
      <c r="AE383" s="312"/>
      <c r="AF383" s="312"/>
      <c r="AG383" s="312"/>
      <c r="AH383" s="312"/>
      <c r="AI383" s="312"/>
      <c r="AJ383" s="312"/>
      <c r="AK383" s="312"/>
      <c r="AL383" s="312"/>
      <c r="AM383" s="312"/>
      <c r="AN383" s="312"/>
      <c r="AO383" s="312"/>
      <c r="AP383" s="312"/>
      <c r="AQ383" s="312"/>
      <c r="AR383" s="312"/>
      <c r="AS383" s="312"/>
      <c r="AT383" s="312"/>
      <c r="AU383" s="312"/>
      <c r="AV383" s="312"/>
      <c r="AW383" s="312"/>
      <c r="AX383" s="312"/>
      <c r="AY383" s="312"/>
      <c r="AZ383" s="312"/>
      <c r="BA383" s="285"/>
      <c r="BB383" s="283"/>
      <c r="BC383" s="283"/>
      <c r="BD383" s="283"/>
      <c r="BE383" s="283"/>
      <c r="BF383" s="283"/>
      <c r="BG383" s="283"/>
      <c r="BH383" s="283"/>
      <c r="BI383" s="283"/>
      <c r="BJ383" s="283"/>
      <c r="BK383" s="283"/>
      <c r="BL383" s="283"/>
      <c r="BM383" s="283"/>
      <c r="BN383" s="283"/>
      <c r="BO383" s="283"/>
      <c r="BP383" s="283"/>
      <c r="BQ383" s="283"/>
      <c r="BR383" s="283"/>
      <c r="BS383" s="283"/>
      <c r="BT383" s="283"/>
      <c r="BU383" s="283"/>
      <c r="BV383" s="285"/>
      <c r="BW383" s="311"/>
      <c r="BX383" s="311"/>
      <c r="BY383" s="311"/>
      <c r="BZ383" s="311"/>
      <c r="CA383" s="311"/>
      <c r="CB383" s="311"/>
      <c r="CC383" s="311"/>
      <c r="CD383" s="311"/>
      <c r="CE383" s="311"/>
      <c r="CF383" s="311"/>
      <c r="CG383" s="311"/>
      <c r="CH383" s="311"/>
      <c r="CI383" s="311"/>
      <c r="CJ383" s="311"/>
      <c r="CK383" s="311"/>
      <c r="CL383" s="311"/>
      <c r="CM383" s="311"/>
      <c r="CN383" s="311"/>
      <c r="CO383" s="311"/>
      <c r="CP383" s="311"/>
      <c r="CQ383" s="311"/>
      <c r="CR383" s="311"/>
      <c r="CS383" s="311"/>
      <c r="CT383" s="311"/>
      <c r="CU383" s="311"/>
      <c r="CV383" s="311"/>
      <c r="CW383" s="311"/>
      <c r="CX383" s="311"/>
      <c r="CY383" s="311"/>
      <c r="CZ383" s="311"/>
    </row>
    <row r="384" s="284" customFormat="true" ht="15" customHeight="true" x14ac:dyDescent="0.2">
      <c r="B384" s="286"/>
      <c r="W384" s="312"/>
      <c r="X384" s="312"/>
      <c r="Y384" s="312"/>
      <c r="Z384" s="312"/>
      <c r="AA384" s="312"/>
      <c r="AB384" s="312"/>
      <c r="AC384" s="312"/>
      <c r="AD384" s="312"/>
      <c r="AE384" s="312"/>
      <c r="AF384" s="312"/>
      <c r="AG384" s="312"/>
      <c r="AH384" s="312"/>
      <c r="AI384" s="312"/>
      <c r="AJ384" s="312"/>
      <c r="AK384" s="312"/>
      <c r="AL384" s="312"/>
      <c r="AM384" s="312"/>
      <c r="AN384" s="312"/>
      <c r="AO384" s="312"/>
      <c r="AP384" s="312"/>
      <c r="AQ384" s="312"/>
      <c r="AR384" s="312"/>
      <c r="AS384" s="312"/>
      <c r="AT384" s="312"/>
      <c r="AU384" s="312"/>
      <c r="AV384" s="312"/>
      <c r="AW384" s="312"/>
      <c r="AX384" s="312"/>
      <c r="AY384" s="312"/>
      <c r="AZ384" s="312"/>
      <c r="BA384" s="285"/>
      <c r="BB384" s="283"/>
      <c r="BC384" s="283"/>
      <c r="BD384" s="283"/>
      <c r="BE384" s="283"/>
      <c r="BF384" s="283"/>
      <c r="BG384" s="283"/>
      <c r="BH384" s="283"/>
      <c r="BI384" s="283"/>
      <c r="BJ384" s="283"/>
      <c r="BK384" s="283"/>
      <c r="BL384" s="283"/>
      <c r="BM384" s="283"/>
      <c r="BN384" s="283"/>
      <c r="BO384" s="283"/>
      <c r="BP384" s="283"/>
      <c r="BQ384" s="283"/>
      <c r="BR384" s="283"/>
      <c r="BS384" s="283"/>
      <c r="BT384" s="283"/>
      <c r="BU384" s="283"/>
      <c r="BV384" s="285"/>
      <c r="BW384" s="311"/>
      <c r="BX384" s="311"/>
      <c r="BY384" s="311"/>
      <c r="BZ384" s="311"/>
      <c r="CA384" s="311"/>
      <c r="CB384" s="311"/>
      <c r="CC384" s="311"/>
      <c r="CD384" s="311"/>
      <c r="CE384" s="311"/>
      <c r="CF384" s="311"/>
      <c r="CG384" s="311"/>
      <c r="CH384" s="311"/>
      <c r="CI384" s="311"/>
      <c r="CJ384" s="311"/>
      <c r="CK384" s="311"/>
      <c r="CL384" s="311"/>
      <c r="CM384" s="311"/>
      <c r="CN384" s="311"/>
      <c r="CO384" s="311"/>
      <c r="CP384" s="311"/>
      <c r="CQ384" s="311"/>
      <c r="CR384" s="311"/>
      <c r="CS384" s="311"/>
      <c r="CT384" s="311"/>
      <c r="CU384" s="311"/>
      <c r="CV384" s="311"/>
      <c r="CW384" s="311"/>
      <c r="CX384" s="311"/>
      <c r="CY384" s="311"/>
      <c r="CZ384" s="311"/>
    </row>
    <row r="385" s="284" customFormat="true" ht="15" customHeight="true" x14ac:dyDescent="0.2">
      <c r="B385" s="286"/>
      <c r="W385" s="312"/>
      <c r="X385" s="312"/>
      <c r="Y385" s="312"/>
      <c r="Z385" s="312"/>
      <c r="AA385" s="312"/>
      <c r="AB385" s="312"/>
      <c r="AC385" s="312"/>
      <c r="AD385" s="312"/>
      <c r="AE385" s="312"/>
      <c r="AF385" s="312"/>
      <c r="AG385" s="312"/>
      <c r="AH385" s="312"/>
      <c r="AI385" s="312"/>
      <c r="AJ385" s="312"/>
      <c r="AK385" s="312"/>
      <c r="AL385" s="312"/>
      <c r="AM385" s="312"/>
      <c r="AN385" s="312"/>
      <c r="AO385" s="312"/>
      <c r="AP385" s="312"/>
      <c r="AQ385" s="312"/>
      <c r="AR385" s="312"/>
      <c r="AS385" s="312"/>
      <c r="AT385" s="312"/>
      <c r="AU385" s="312"/>
      <c r="AV385" s="312"/>
      <c r="AW385" s="312"/>
      <c r="AX385" s="312"/>
      <c r="AY385" s="312"/>
      <c r="AZ385" s="312"/>
      <c r="BA385" s="285"/>
      <c r="BB385" s="283"/>
      <c r="BC385" s="283"/>
      <c r="BD385" s="283"/>
      <c r="BE385" s="283"/>
      <c r="BF385" s="283"/>
      <c r="BG385" s="283"/>
      <c r="BH385" s="283"/>
      <c r="BI385" s="283"/>
      <c r="BJ385" s="283"/>
      <c r="BK385" s="283"/>
      <c r="BL385" s="283"/>
      <c r="BM385" s="283"/>
      <c r="BN385" s="283"/>
      <c r="BO385" s="283"/>
      <c r="BP385" s="283"/>
      <c r="BQ385" s="283"/>
      <c r="BR385" s="283"/>
      <c r="BS385" s="283"/>
      <c r="BT385" s="283"/>
      <c r="BU385" s="283"/>
      <c r="BV385" s="285"/>
      <c r="BW385" s="311"/>
      <c r="BX385" s="311"/>
      <c r="BY385" s="311"/>
      <c r="BZ385" s="311"/>
      <c r="CA385" s="311"/>
      <c r="CB385" s="311"/>
      <c r="CC385" s="311"/>
      <c r="CD385" s="311"/>
      <c r="CE385" s="311"/>
      <c r="CF385" s="311"/>
      <c r="CG385" s="311"/>
      <c r="CH385" s="311"/>
      <c r="CI385" s="311"/>
      <c r="CJ385" s="311"/>
      <c r="CK385" s="311"/>
      <c r="CL385" s="311"/>
      <c r="CM385" s="311"/>
      <c r="CN385" s="311"/>
      <c r="CO385" s="311"/>
      <c r="CP385" s="311"/>
      <c r="CQ385" s="311"/>
      <c r="CR385" s="311"/>
      <c r="CS385" s="311"/>
      <c r="CT385" s="311"/>
      <c r="CU385" s="311"/>
      <c r="CV385" s="311"/>
      <c r="CW385" s="311"/>
      <c r="CX385" s="311"/>
      <c r="CY385" s="311"/>
      <c r="CZ385" s="311"/>
    </row>
    <row r="386" s="284" customFormat="true" ht="15" customHeight="true" x14ac:dyDescent="0.2">
      <c r="B386" s="286"/>
      <c r="W386" s="312"/>
      <c r="X386" s="312"/>
      <c r="Y386" s="312"/>
      <c r="Z386" s="312"/>
      <c r="AA386" s="312"/>
      <c r="AB386" s="312"/>
      <c r="AC386" s="312"/>
      <c r="AD386" s="312"/>
      <c r="AE386" s="312"/>
      <c r="AF386" s="312"/>
      <c r="AG386" s="312"/>
      <c r="AH386" s="312"/>
      <c r="AI386" s="312"/>
      <c r="AJ386" s="312"/>
      <c r="AK386" s="312"/>
      <c r="AL386" s="312"/>
      <c r="AM386" s="312"/>
      <c r="AN386" s="312"/>
      <c r="AO386" s="312"/>
      <c r="AP386" s="312"/>
      <c r="AQ386" s="312"/>
      <c r="AR386" s="312"/>
      <c r="AS386" s="312"/>
      <c r="AT386" s="312"/>
      <c r="AU386" s="312"/>
      <c r="AV386" s="312"/>
      <c r="AW386" s="312"/>
      <c r="AX386" s="312"/>
      <c r="AY386" s="312"/>
      <c r="AZ386" s="312"/>
      <c r="BA386" s="285"/>
      <c r="BB386" s="283"/>
      <c r="BC386" s="283"/>
      <c r="BD386" s="283"/>
      <c r="BE386" s="283"/>
      <c r="BF386" s="283"/>
      <c r="BG386" s="283"/>
      <c r="BH386" s="283"/>
      <c r="BI386" s="283"/>
      <c r="BJ386" s="283"/>
      <c r="BK386" s="283"/>
      <c r="BL386" s="283"/>
      <c r="BM386" s="283"/>
      <c r="BN386" s="283"/>
      <c r="BO386" s="283"/>
      <c r="BP386" s="283"/>
      <c r="BQ386" s="283"/>
      <c r="BR386" s="283"/>
      <c r="BS386" s="283"/>
      <c r="BT386" s="283"/>
      <c r="BU386" s="283"/>
      <c r="BV386" s="285"/>
      <c r="BW386" s="311"/>
      <c r="BX386" s="311"/>
      <c r="BY386" s="311"/>
      <c r="BZ386" s="311"/>
      <c r="CA386" s="311"/>
      <c r="CB386" s="311"/>
      <c r="CC386" s="311"/>
      <c r="CD386" s="311"/>
      <c r="CE386" s="311"/>
      <c r="CF386" s="311"/>
      <c r="CG386" s="311"/>
      <c r="CH386" s="311"/>
      <c r="CI386" s="311"/>
      <c r="CJ386" s="311"/>
      <c r="CK386" s="311"/>
      <c r="CL386" s="311"/>
      <c r="CM386" s="311"/>
      <c r="CN386" s="311"/>
      <c r="CO386" s="311"/>
      <c r="CP386" s="311"/>
      <c r="CQ386" s="311"/>
      <c r="CR386" s="311"/>
      <c r="CS386" s="311"/>
      <c r="CT386" s="311"/>
      <c r="CU386" s="311"/>
      <c r="CV386" s="311"/>
      <c r="CW386" s="311"/>
      <c r="CX386" s="311"/>
      <c r="CY386" s="311"/>
      <c r="CZ386" s="311"/>
    </row>
    <row r="387" s="284" customFormat="true" ht="15" customHeight="true" x14ac:dyDescent="0.2">
      <c r="B387" s="286"/>
      <c r="W387" s="312"/>
      <c r="X387" s="312"/>
      <c r="Y387" s="312"/>
      <c r="Z387" s="312"/>
      <c r="AA387" s="312"/>
      <c r="AB387" s="312"/>
      <c r="AC387" s="312"/>
      <c r="AD387" s="312"/>
      <c r="AE387" s="312"/>
      <c r="AF387" s="312"/>
      <c r="AG387" s="312"/>
      <c r="AH387" s="312"/>
      <c r="AI387" s="312"/>
      <c r="AJ387" s="312"/>
      <c r="AK387" s="312"/>
      <c r="AL387" s="312"/>
      <c r="AM387" s="312"/>
      <c r="AN387" s="312"/>
      <c r="AO387" s="312"/>
      <c r="AP387" s="312"/>
      <c r="AQ387" s="312"/>
      <c r="AR387" s="312"/>
      <c r="AS387" s="312"/>
      <c r="AT387" s="312"/>
      <c r="AU387" s="312"/>
      <c r="AV387" s="312"/>
      <c r="AW387" s="312"/>
      <c r="AX387" s="312"/>
      <c r="AY387" s="312"/>
      <c r="AZ387" s="312"/>
      <c r="BA387" s="285"/>
      <c r="BB387" s="283"/>
      <c r="BC387" s="283"/>
      <c r="BD387" s="283"/>
      <c r="BE387" s="283"/>
      <c r="BF387" s="283"/>
      <c r="BG387" s="283"/>
      <c r="BH387" s="283"/>
      <c r="BI387" s="283"/>
      <c r="BJ387" s="283"/>
      <c r="BK387" s="283"/>
      <c r="BL387" s="283"/>
      <c r="BM387" s="283"/>
      <c r="BN387" s="283"/>
      <c r="BO387" s="283"/>
      <c r="BP387" s="283"/>
      <c r="BQ387" s="283"/>
      <c r="BR387" s="283"/>
      <c r="BS387" s="283"/>
      <c r="BT387" s="283"/>
      <c r="BU387" s="283"/>
      <c r="BV387" s="285"/>
      <c r="BW387" s="311"/>
      <c r="BX387" s="311"/>
      <c r="BY387" s="311"/>
      <c r="BZ387" s="311"/>
      <c r="CA387" s="311"/>
      <c r="CB387" s="311"/>
      <c r="CC387" s="311"/>
      <c r="CD387" s="311"/>
      <c r="CE387" s="311"/>
      <c r="CF387" s="311"/>
      <c r="CG387" s="311"/>
      <c r="CH387" s="311"/>
      <c r="CI387" s="311"/>
      <c r="CJ387" s="311"/>
      <c r="CK387" s="311"/>
      <c r="CL387" s="311"/>
      <c r="CM387" s="311"/>
      <c r="CN387" s="311"/>
      <c r="CO387" s="311"/>
      <c r="CP387" s="311"/>
      <c r="CQ387" s="311"/>
      <c r="CR387" s="311"/>
      <c r="CS387" s="311"/>
      <c r="CT387" s="311"/>
      <c r="CU387" s="311"/>
      <c r="CV387" s="311"/>
      <c r="CW387" s="311"/>
      <c r="CX387" s="311"/>
      <c r="CY387" s="311"/>
      <c r="CZ387" s="311"/>
    </row>
    <row r="388" s="284" customFormat="true" ht="15" customHeight="true" x14ac:dyDescent="0.2">
      <c r="B388" s="286"/>
      <c r="W388" s="312"/>
      <c r="X388" s="312"/>
      <c r="Y388" s="312"/>
      <c r="Z388" s="312"/>
      <c r="AA388" s="312"/>
      <c r="AB388" s="312"/>
      <c r="AC388" s="312"/>
      <c r="AD388" s="312"/>
      <c r="AE388" s="312"/>
      <c r="AF388" s="312"/>
      <c r="AG388" s="312"/>
      <c r="AH388" s="312"/>
      <c r="AI388" s="312"/>
      <c r="AJ388" s="312"/>
      <c r="AK388" s="312"/>
      <c r="AL388" s="312"/>
      <c r="AM388" s="312"/>
      <c r="AN388" s="312"/>
      <c r="AO388" s="312"/>
      <c r="AP388" s="312"/>
      <c r="AQ388" s="312"/>
      <c r="AR388" s="312"/>
      <c r="AS388" s="312"/>
      <c r="AT388" s="312"/>
      <c r="AU388" s="312"/>
      <c r="AV388" s="312"/>
      <c r="AW388" s="312"/>
      <c r="AX388" s="312"/>
      <c r="AY388" s="312"/>
      <c r="AZ388" s="312"/>
      <c r="BA388" s="285"/>
      <c r="BB388" s="283"/>
      <c r="BC388" s="283"/>
      <c r="BD388" s="283"/>
      <c r="BE388" s="283"/>
      <c r="BF388" s="283"/>
      <c r="BG388" s="283"/>
      <c r="BH388" s="283"/>
      <c r="BI388" s="283"/>
      <c r="BJ388" s="283"/>
      <c r="BK388" s="283"/>
      <c r="BL388" s="283"/>
      <c r="BM388" s="283"/>
      <c r="BN388" s="283"/>
      <c r="BO388" s="283"/>
      <c r="BP388" s="283"/>
      <c r="BQ388" s="283"/>
      <c r="BR388" s="283"/>
      <c r="BS388" s="283"/>
      <c r="BT388" s="283"/>
      <c r="BU388" s="283"/>
      <c r="BV388" s="285"/>
      <c r="BW388" s="311"/>
      <c r="BX388" s="311"/>
      <c r="BY388" s="311"/>
      <c r="BZ388" s="311"/>
      <c r="CA388" s="311"/>
      <c r="CB388" s="311"/>
      <c r="CC388" s="311"/>
      <c r="CD388" s="311"/>
      <c r="CE388" s="311"/>
      <c r="CF388" s="311"/>
      <c r="CG388" s="311"/>
      <c r="CH388" s="311"/>
      <c r="CI388" s="311"/>
      <c r="CJ388" s="311"/>
      <c r="CK388" s="311"/>
      <c r="CL388" s="311"/>
      <c r="CM388" s="311"/>
      <c r="CN388" s="311"/>
      <c r="CO388" s="311"/>
      <c r="CP388" s="311"/>
      <c r="CQ388" s="311"/>
      <c r="CR388" s="311"/>
      <c r="CS388" s="311"/>
      <c r="CT388" s="311"/>
      <c r="CU388" s="311"/>
      <c r="CV388" s="311"/>
      <c r="CW388" s="311"/>
      <c r="CX388" s="311"/>
      <c r="CY388" s="311"/>
      <c r="CZ388" s="311"/>
    </row>
    <row r="389" s="284" customFormat="true" ht="15" customHeight="true" x14ac:dyDescent="0.2">
      <c r="B389" s="286"/>
      <c r="W389" s="312"/>
      <c r="X389" s="312"/>
      <c r="Y389" s="312"/>
      <c r="Z389" s="312"/>
      <c r="AA389" s="312"/>
      <c r="AB389" s="312"/>
      <c r="AC389" s="312"/>
      <c r="AD389" s="312"/>
      <c r="AE389" s="312"/>
      <c r="AF389" s="312"/>
      <c r="AG389" s="312"/>
      <c r="AH389" s="312"/>
      <c r="AI389" s="312"/>
      <c r="AJ389" s="312"/>
      <c r="AK389" s="312"/>
      <c r="AL389" s="312"/>
      <c r="AM389" s="312"/>
      <c r="AN389" s="312"/>
      <c r="AO389" s="312"/>
      <c r="AP389" s="312"/>
      <c r="AQ389" s="312"/>
      <c r="AR389" s="312"/>
      <c r="AS389" s="312"/>
      <c r="AT389" s="312"/>
      <c r="AU389" s="312"/>
      <c r="AV389" s="312"/>
      <c r="AW389" s="312"/>
      <c r="AX389" s="312"/>
      <c r="AY389" s="312"/>
      <c r="AZ389" s="312"/>
      <c r="BA389" s="285"/>
      <c r="BB389" s="283"/>
      <c r="BC389" s="283"/>
      <c r="BD389" s="283"/>
      <c r="BE389" s="283"/>
      <c r="BF389" s="283"/>
      <c r="BG389" s="283"/>
      <c r="BH389" s="283"/>
      <c r="BI389" s="283"/>
      <c r="BJ389" s="283"/>
      <c r="BK389" s="283"/>
      <c r="BL389" s="283"/>
      <c r="BM389" s="283"/>
      <c r="BN389" s="283"/>
      <c r="BO389" s="283"/>
      <c r="BP389" s="283"/>
      <c r="BQ389" s="283"/>
      <c r="BR389" s="283"/>
      <c r="BS389" s="283"/>
      <c r="BT389" s="283"/>
      <c r="BU389" s="283"/>
      <c r="BV389" s="285"/>
      <c r="BW389" s="311"/>
      <c r="BX389" s="311"/>
      <c r="BY389" s="311"/>
      <c r="BZ389" s="311"/>
      <c r="CA389" s="311"/>
      <c r="CB389" s="311"/>
      <c r="CC389" s="311"/>
      <c r="CD389" s="311"/>
      <c r="CE389" s="311"/>
      <c r="CF389" s="311"/>
      <c r="CG389" s="311"/>
      <c r="CH389" s="311"/>
      <c r="CI389" s="311"/>
      <c r="CJ389" s="311"/>
      <c r="CK389" s="311"/>
      <c r="CL389" s="311"/>
      <c r="CM389" s="311"/>
      <c r="CN389" s="311"/>
      <c r="CO389" s="311"/>
      <c r="CP389" s="311"/>
      <c r="CQ389" s="311"/>
      <c r="CR389" s="311"/>
      <c r="CS389" s="311"/>
      <c r="CT389" s="311"/>
      <c r="CU389" s="311"/>
      <c r="CV389" s="311"/>
      <c r="CW389" s="311"/>
      <c r="CX389" s="311"/>
      <c r="CY389" s="311"/>
      <c r="CZ389" s="311"/>
    </row>
    <row r="390" s="405" customFormat="true" ht="15" customHeight="true" x14ac:dyDescent="0.2">
      <c r="B390" s="404"/>
      <c r="W390" s="312"/>
      <c r="X390" s="312"/>
      <c r="Y390" s="312"/>
      <c r="Z390" s="312"/>
      <c r="AA390" s="312"/>
      <c r="AB390" s="312"/>
      <c r="AC390" s="312"/>
      <c r="AD390" s="312"/>
      <c r="AE390" s="312"/>
      <c r="AF390" s="312"/>
      <c r="AG390" s="312"/>
      <c r="AH390" s="312"/>
      <c r="AI390" s="312"/>
      <c r="AJ390" s="312"/>
      <c r="AK390" s="312"/>
      <c r="AL390" s="312"/>
      <c r="AM390" s="312"/>
      <c r="AN390" s="312"/>
      <c r="AO390" s="312"/>
      <c r="AP390" s="312"/>
      <c r="AQ390" s="312"/>
      <c r="AR390" s="312"/>
      <c r="AS390" s="312"/>
      <c r="AT390" s="312"/>
      <c r="AU390" s="312"/>
      <c r="AV390" s="312"/>
      <c r="AW390" s="312"/>
      <c r="AX390" s="312"/>
      <c r="AY390" s="312"/>
      <c r="AZ390" s="312"/>
      <c r="BA390" s="285"/>
      <c r="BB390" s="283"/>
      <c r="BC390" s="283"/>
      <c r="BD390" s="283"/>
      <c r="BE390" s="283"/>
      <c r="BF390" s="283"/>
      <c r="BG390" s="283"/>
      <c r="BH390" s="283"/>
      <c r="BI390" s="283"/>
      <c r="BJ390" s="283"/>
      <c r="BK390" s="283"/>
      <c r="BL390" s="283"/>
      <c r="BM390" s="283"/>
      <c r="BN390" s="283"/>
      <c r="BO390" s="283"/>
      <c r="BP390" s="283"/>
      <c r="BQ390" s="283"/>
      <c r="BR390" s="283"/>
      <c r="BS390" s="283"/>
      <c r="BT390" s="283"/>
      <c r="BU390" s="283"/>
      <c r="BV390" s="285"/>
      <c r="BW390" s="311"/>
      <c r="BX390" s="311"/>
      <c r="BY390" s="311"/>
      <c r="BZ390" s="311"/>
      <c r="CA390" s="311"/>
      <c r="CB390" s="311"/>
      <c r="CC390" s="311"/>
      <c r="CD390" s="311"/>
      <c r="CE390" s="311"/>
      <c r="CF390" s="311"/>
      <c r="CG390" s="311"/>
      <c r="CH390" s="311"/>
      <c r="CI390" s="311"/>
      <c r="CJ390" s="311"/>
      <c r="CK390" s="311"/>
      <c r="CL390" s="311"/>
      <c r="CM390" s="311"/>
      <c r="CN390" s="311"/>
      <c r="CO390" s="311"/>
      <c r="CP390" s="311"/>
      <c r="CQ390" s="311"/>
      <c r="CR390" s="311"/>
      <c r="CS390" s="311"/>
      <c r="CT390" s="311"/>
      <c r="CU390" s="311"/>
      <c r="CV390" s="311"/>
      <c r="CW390" s="311"/>
      <c r="CX390" s="311"/>
      <c r="CY390" s="311"/>
      <c r="CZ390" s="311"/>
    </row>
    <row r="391" s="405" customFormat="true" ht="15" customHeight="true" x14ac:dyDescent="0.2">
      <c r="B391" s="404"/>
      <c r="W391" s="312"/>
      <c r="X391" s="312"/>
      <c r="Y391" s="312"/>
      <c r="Z391" s="312"/>
      <c r="AA391" s="312"/>
      <c r="AB391" s="312"/>
      <c r="AC391" s="312"/>
      <c r="AD391" s="312"/>
      <c r="AE391" s="312"/>
      <c r="AF391" s="312"/>
      <c r="AG391" s="312"/>
      <c r="AH391" s="312"/>
      <c r="AI391" s="312"/>
      <c r="AJ391" s="312"/>
      <c r="AK391" s="312"/>
      <c r="AL391" s="312"/>
      <c r="AM391" s="312"/>
      <c r="AN391" s="312"/>
      <c r="AO391" s="312"/>
      <c r="AP391" s="312"/>
      <c r="AQ391" s="312"/>
      <c r="AR391" s="312"/>
      <c r="AS391" s="312"/>
      <c r="AT391" s="312"/>
      <c r="AU391" s="312"/>
      <c r="AV391" s="312"/>
      <c r="AW391" s="312"/>
      <c r="AX391" s="312"/>
      <c r="AY391" s="312"/>
      <c r="AZ391" s="312"/>
      <c r="BA391" s="285"/>
      <c r="BB391" s="283"/>
      <c r="BC391" s="283"/>
      <c r="BD391" s="283"/>
      <c r="BE391" s="283"/>
      <c r="BF391" s="283"/>
      <c r="BG391" s="283"/>
      <c r="BH391" s="283"/>
      <c r="BI391" s="283"/>
      <c r="BJ391" s="283"/>
      <c r="BK391" s="283"/>
      <c r="BL391" s="283"/>
      <c r="BM391" s="283"/>
      <c r="BN391" s="283"/>
      <c r="BO391" s="283"/>
      <c r="BP391" s="283"/>
      <c r="BQ391" s="283"/>
      <c r="BR391" s="283"/>
      <c r="BS391" s="283"/>
      <c r="BT391" s="283"/>
      <c r="BU391" s="283"/>
      <c r="BV391" s="285"/>
      <c r="BW391" s="311"/>
      <c r="BX391" s="311"/>
      <c r="BY391" s="311"/>
      <c r="BZ391" s="311"/>
      <c r="CA391" s="311"/>
      <c r="CB391" s="311"/>
      <c r="CC391" s="311"/>
      <c r="CD391" s="311"/>
      <c r="CE391" s="311"/>
      <c r="CF391" s="311"/>
      <c r="CG391" s="311"/>
      <c r="CH391" s="311"/>
      <c r="CI391" s="311"/>
      <c r="CJ391" s="311"/>
      <c r="CK391" s="311"/>
      <c r="CL391" s="311"/>
      <c r="CM391" s="311"/>
      <c r="CN391" s="311"/>
      <c r="CO391" s="311"/>
      <c r="CP391" s="311"/>
      <c r="CQ391" s="311"/>
      <c r="CR391" s="311"/>
      <c r="CS391" s="311"/>
      <c r="CT391" s="311"/>
      <c r="CU391" s="311"/>
      <c r="CV391" s="311"/>
      <c r="CW391" s="311"/>
      <c r="CX391" s="311"/>
      <c r="CY391" s="311"/>
      <c r="CZ391" s="311"/>
    </row>
    <row r="392" s="405" customFormat="true" ht="15" customHeight="true" x14ac:dyDescent="0.2">
      <c r="W392" s="312"/>
      <c r="X392" s="312"/>
      <c r="Y392" s="312"/>
      <c r="Z392" s="312"/>
      <c r="AA392" s="312"/>
      <c r="AB392" s="312"/>
      <c r="AC392" s="312"/>
      <c r="AD392" s="312"/>
      <c r="AE392" s="312"/>
      <c r="AF392" s="312"/>
      <c r="AG392" s="312"/>
      <c r="AH392" s="312"/>
      <c r="AI392" s="312"/>
      <c r="AJ392" s="312"/>
      <c r="AK392" s="312"/>
      <c r="AL392" s="312"/>
      <c r="AM392" s="312"/>
      <c r="AN392" s="312"/>
      <c r="AO392" s="312"/>
      <c r="AP392" s="312"/>
      <c r="AQ392" s="312"/>
      <c r="AR392" s="312"/>
      <c r="AS392" s="312"/>
      <c r="AT392" s="312"/>
      <c r="AU392" s="312"/>
      <c r="AV392" s="312"/>
      <c r="AW392" s="312"/>
      <c r="AX392" s="312"/>
      <c r="AY392" s="312"/>
      <c r="AZ392" s="312"/>
      <c r="BA392" s="285"/>
      <c r="BB392" s="283"/>
      <c r="BC392" s="283"/>
      <c r="BD392" s="283"/>
      <c r="BE392" s="283"/>
      <c r="BF392" s="283"/>
      <c r="BG392" s="283"/>
      <c r="BH392" s="283"/>
      <c r="BI392" s="283"/>
      <c r="BJ392" s="283"/>
      <c r="BK392" s="283"/>
      <c r="BL392" s="283"/>
      <c r="BM392" s="283"/>
      <c r="BN392" s="283"/>
      <c r="BO392" s="283"/>
      <c r="BP392" s="283"/>
      <c r="BQ392" s="283"/>
      <c r="BR392" s="283"/>
      <c r="BS392" s="283"/>
      <c r="BT392" s="283"/>
      <c r="BU392" s="283"/>
      <c r="BV392" s="285"/>
      <c r="BW392" s="311"/>
      <c r="BX392" s="311"/>
      <c r="BY392" s="311"/>
      <c r="BZ392" s="311"/>
      <c r="CA392" s="311"/>
      <c r="CB392" s="311"/>
      <c r="CC392" s="311"/>
      <c r="CD392" s="311"/>
      <c r="CE392" s="311"/>
      <c r="CF392" s="311"/>
      <c r="CG392" s="311"/>
      <c r="CH392" s="311"/>
      <c r="CI392" s="311"/>
      <c r="CJ392" s="311"/>
      <c r="CK392" s="311"/>
      <c r="CL392" s="311"/>
      <c r="CM392" s="311"/>
      <c r="CN392" s="311"/>
      <c r="CO392" s="311"/>
      <c r="CP392" s="311"/>
      <c r="CQ392" s="311"/>
      <c r="CR392" s="311"/>
      <c r="CS392" s="311"/>
      <c r="CT392" s="311"/>
      <c r="CU392" s="311"/>
      <c r="CV392" s="311"/>
      <c r="CW392" s="311"/>
      <c r="CX392" s="311"/>
      <c r="CY392" s="311"/>
      <c r="CZ392" s="311"/>
    </row>
    <row r="393" s="405" customFormat="true" ht="15" customHeight="true" x14ac:dyDescent="0.2">
      <c r="W393" s="312"/>
      <c r="X393" s="312"/>
      <c r="Y393" s="312"/>
      <c r="Z393" s="312"/>
      <c r="AA393" s="312"/>
      <c r="AB393" s="312"/>
      <c r="AC393" s="312"/>
      <c r="AD393" s="312"/>
      <c r="AE393" s="312"/>
      <c r="AF393" s="312"/>
      <c r="AG393" s="312"/>
      <c r="AH393" s="312"/>
      <c r="AI393" s="312"/>
      <c r="AJ393" s="312"/>
      <c r="AK393" s="312"/>
      <c r="AL393" s="312"/>
      <c r="AM393" s="312"/>
      <c r="AN393" s="312"/>
      <c r="AO393" s="312"/>
      <c r="AP393" s="312"/>
      <c r="AQ393" s="312"/>
      <c r="AR393" s="312"/>
      <c r="AS393" s="312"/>
      <c r="AT393" s="312"/>
      <c r="AU393" s="312"/>
      <c r="AV393" s="312"/>
      <c r="AW393" s="312"/>
      <c r="AX393" s="312"/>
      <c r="AY393" s="312"/>
      <c r="AZ393" s="312"/>
      <c r="BA393" s="285"/>
      <c r="BB393" s="283"/>
      <c r="BC393" s="283"/>
      <c r="BD393" s="283"/>
      <c r="BE393" s="283"/>
      <c r="BF393" s="283"/>
      <c r="BG393" s="283"/>
      <c r="BH393" s="283"/>
      <c r="BI393" s="283"/>
      <c r="BJ393" s="283"/>
      <c r="BK393" s="283"/>
      <c r="BL393" s="283"/>
      <c r="BM393" s="283"/>
      <c r="BN393" s="283"/>
      <c r="BO393" s="283"/>
      <c r="BP393" s="283"/>
      <c r="BQ393" s="283"/>
      <c r="BR393" s="283"/>
      <c r="BS393" s="283"/>
      <c r="BT393" s="283"/>
      <c r="BU393" s="283"/>
      <c r="BV393" s="285"/>
      <c r="BW393" s="311"/>
      <c r="BX393" s="311"/>
      <c r="BY393" s="311"/>
      <c r="BZ393" s="311"/>
      <c r="CA393" s="311"/>
      <c r="CB393" s="311"/>
      <c r="CC393" s="311"/>
      <c r="CD393" s="311"/>
      <c r="CE393" s="311"/>
      <c r="CF393" s="311"/>
      <c r="CG393" s="311"/>
      <c r="CH393" s="311"/>
      <c r="CI393" s="311"/>
      <c r="CJ393" s="311"/>
      <c r="CK393" s="311"/>
      <c r="CL393" s="311"/>
      <c r="CM393" s="311"/>
      <c r="CN393" s="311"/>
      <c r="CO393" s="311"/>
      <c r="CP393" s="311"/>
      <c r="CQ393" s="311"/>
      <c r="CR393" s="311"/>
      <c r="CS393" s="311"/>
      <c r="CT393" s="311"/>
      <c r="CU393" s="311"/>
      <c r="CV393" s="311"/>
      <c r="CW393" s="311"/>
      <c r="CX393" s="311"/>
      <c r="CY393" s="311"/>
      <c r="CZ393" s="311"/>
    </row>
    <row r="394" s="405" customFormat="true" ht="15" customHeight="true" x14ac:dyDescent="0.2">
      <c r="W394" s="312"/>
      <c r="X394" s="312"/>
      <c r="Y394" s="312"/>
      <c r="Z394" s="312"/>
      <c r="AA394" s="312"/>
      <c r="AB394" s="312"/>
      <c r="AC394" s="312"/>
      <c r="AD394" s="312"/>
      <c r="AE394" s="312"/>
      <c r="AF394" s="312"/>
      <c r="AG394" s="312"/>
      <c r="AH394" s="312"/>
      <c r="AI394" s="312"/>
      <c r="AJ394" s="312"/>
      <c r="AK394" s="312"/>
      <c r="AL394" s="312"/>
      <c r="AM394" s="312"/>
      <c r="AN394" s="312"/>
      <c r="AO394" s="312"/>
      <c r="AP394" s="312"/>
      <c r="AQ394" s="312"/>
      <c r="AR394" s="312"/>
      <c r="AS394" s="312"/>
      <c r="AT394" s="312"/>
      <c r="AU394" s="312"/>
      <c r="AV394" s="312"/>
      <c r="AW394" s="312"/>
      <c r="AX394" s="312"/>
      <c r="AY394" s="312"/>
      <c r="AZ394" s="312"/>
      <c r="BA394" s="285"/>
      <c r="BB394" s="283"/>
      <c r="BC394" s="283"/>
      <c r="BD394" s="283"/>
      <c r="BE394" s="283"/>
      <c r="BF394" s="283"/>
      <c r="BG394" s="283"/>
      <c r="BH394" s="283"/>
      <c r="BI394" s="283"/>
      <c r="BJ394" s="283"/>
      <c r="BK394" s="283"/>
      <c r="BL394" s="283"/>
      <c r="BM394" s="283"/>
      <c r="BN394" s="283"/>
      <c r="BO394" s="283"/>
      <c r="BP394" s="283"/>
      <c r="BQ394" s="283"/>
      <c r="BR394" s="283"/>
      <c r="BS394" s="283"/>
      <c r="BT394" s="283"/>
      <c r="BU394" s="283"/>
      <c r="BV394" s="285"/>
      <c r="BW394" s="311"/>
      <c r="BX394" s="311"/>
      <c r="BY394" s="311"/>
      <c r="BZ394" s="311"/>
      <c r="CA394" s="311"/>
      <c r="CB394" s="311"/>
      <c r="CC394" s="311"/>
      <c r="CD394" s="311"/>
      <c r="CE394" s="311"/>
      <c r="CF394" s="311"/>
      <c r="CG394" s="311"/>
      <c r="CH394" s="311"/>
      <c r="CI394" s="311"/>
      <c r="CJ394" s="311"/>
      <c r="CK394" s="311"/>
      <c r="CL394" s="311"/>
      <c r="CM394" s="311"/>
      <c r="CN394" s="311"/>
      <c r="CO394" s="311"/>
      <c r="CP394" s="311"/>
      <c r="CQ394" s="311"/>
      <c r="CR394" s="311"/>
      <c r="CS394" s="311"/>
      <c r="CT394" s="311"/>
      <c r="CU394" s="311"/>
      <c r="CV394" s="311"/>
      <c r="CW394" s="311"/>
      <c r="CX394" s="311"/>
      <c r="CY394" s="311"/>
      <c r="CZ394" s="311"/>
    </row>
    <row r="395" s="405" customFormat="true" ht="15" customHeight="true" x14ac:dyDescent="0.2">
      <c r="W395" s="312"/>
      <c r="X395" s="312"/>
      <c r="Y395" s="312"/>
      <c r="Z395" s="312"/>
      <c r="AA395" s="312"/>
      <c r="AB395" s="312"/>
      <c r="AC395" s="312"/>
      <c r="AD395" s="312"/>
      <c r="AE395" s="312"/>
      <c r="AF395" s="312"/>
      <c r="AG395" s="312"/>
      <c r="AH395" s="312"/>
      <c r="AI395" s="312"/>
      <c r="AJ395" s="312"/>
      <c r="AK395" s="312"/>
      <c r="AL395" s="312"/>
      <c r="AM395" s="312"/>
      <c r="AN395" s="312"/>
      <c r="AO395" s="312"/>
      <c r="AP395" s="312"/>
      <c r="AQ395" s="312"/>
      <c r="AR395" s="312"/>
      <c r="AS395" s="312"/>
      <c r="AT395" s="312"/>
      <c r="AU395" s="312"/>
      <c r="AV395" s="312"/>
      <c r="AW395" s="312"/>
      <c r="AX395" s="312"/>
      <c r="AY395" s="312"/>
      <c r="AZ395" s="312"/>
      <c r="BA395" s="285"/>
      <c r="BB395" s="283"/>
      <c r="BC395" s="283"/>
      <c r="BD395" s="283"/>
      <c r="BE395" s="283"/>
      <c r="BF395" s="283"/>
      <c r="BG395" s="283"/>
      <c r="BH395" s="283"/>
      <c r="BI395" s="283"/>
      <c r="BJ395" s="283"/>
      <c r="BK395" s="283"/>
      <c r="BL395" s="283"/>
      <c r="BM395" s="283"/>
      <c r="BN395" s="283"/>
      <c r="BO395" s="283"/>
      <c r="BP395" s="283"/>
      <c r="BQ395" s="283"/>
      <c r="BR395" s="283"/>
      <c r="BS395" s="283"/>
      <c r="BT395" s="283"/>
      <c r="BU395" s="283"/>
      <c r="BV395" s="285"/>
      <c r="BW395" s="311"/>
      <c r="BX395" s="311"/>
      <c r="BY395" s="311"/>
      <c r="BZ395" s="311"/>
      <c r="CA395" s="311"/>
      <c r="CB395" s="311"/>
      <c r="CC395" s="311"/>
      <c r="CD395" s="311"/>
      <c r="CE395" s="311"/>
      <c r="CF395" s="311"/>
      <c r="CG395" s="311"/>
      <c r="CH395" s="311"/>
      <c r="CI395" s="311"/>
      <c r="CJ395" s="311"/>
      <c r="CK395" s="311"/>
      <c r="CL395" s="311"/>
      <c r="CM395" s="311"/>
      <c r="CN395" s="311"/>
      <c r="CO395" s="311"/>
      <c r="CP395" s="311"/>
      <c r="CQ395" s="311"/>
      <c r="CR395" s="311"/>
      <c r="CS395" s="311"/>
      <c r="CT395" s="311"/>
      <c r="CU395" s="311"/>
      <c r="CV395" s="311"/>
      <c r="CW395" s="311"/>
      <c r="CX395" s="311"/>
      <c r="CY395" s="311"/>
      <c r="CZ395" s="311"/>
    </row>
    <row r="396" s="405" customFormat="true" ht="15" customHeight="true" x14ac:dyDescent="0.2">
      <c r="W396" s="312"/>
      <c r="X396" s="312"/>
      <c r="Y396" s="312"/>
      <c r="Z396" s="312"/>
      <c r="AA396" s="312"/>
      <c r="AB396" s="312"/>
      <c r="AC396" s="312"/>
      <c r="AD396" s="312"/>
      <c r="AE396" s="312"/>
      <c r="AF396" s="312"/>
      <c r="AG396" s="312"/>
      <c r="AH396" s="312"/>
      <c r="AI396" s="312"/>
      <c r="AJ396" s="312"/>
      <c r="AK396" s="312"/>
      <c r="AL396" s="312"/>
      <c r="AM396" s="312"/>
      <c r="AN396" s="312"/>
      <c r="AO396" s="312"/>
      <c r="AP396" s="312"/>
      <c r="AQ396" s="312"/>
      <c r="AR396" s="312"/>
      <c r="AS396" s="312"/>
      <c r="AT396" s="312"/>
      <c r="AU396" s="312"/>
      <c r="AV396" s="312"/>
      <c r="AW396" s="312"/>
      <c r="AX396" s="312"/>
      <c r="AY396" s="312"/>
      <c r="AZ396" s="312"/>
      <c r="BA396" s="285"/>
      <c r="BB396" s="283"/>
      <c r="BC396" s="283"/>
      <c r="BD396" s="283"/>
      <c r="BE396" s="283"/>
      <c r="BF396" s="283"/>
      <c r="BG396" s="283"/>
      <c r="BH396" s="283"/>
      <c r="BI396" s="283"/>
      <c r="BJ396" s="283"/>
      <c r="BK396" s="283"/>
      <c r="BL396" s="283"/>
      <c r="BM396" s="283"/>
      <c r="BN396" s="283"/>
      <c r="BO396" s="283"/>
      <c r="BP396" s="283"/>
      <c r="BQ396" s="283"/>
      <c r="BR396" s="283"/>
      <c r="BS396" s="283"/>
      <c r="BT396" s="283"/>
      <c r="BU396" s="283"/>
      <c r="BV396" s="285"/>
      <c r="BW396" s="311"/>
      <c r="BX396" s="311"/>
      <c r="BY396" s="311"/>
      <c r="BZ396" s="311"/>
      <c r="CA396" s="311"/>
      <c r="CB396" s="311"/>
      <c r="CC396" s="311"/>
      <c r="CD396" s="311"/>
      <c r="CE396" s="311"/>
      <c r="CF396" s="311"/>
      <c r="CG396" s="311"/>
      <c r="CH396" s="311"/>
      <c r="CI396" s="311"/>
      <c r="CJ396" s="311"/>
      <c r="CK396" s="311"/>
      <c r="CL396" s="311"/>
      <c r="CM396" s="311"/>
      <c r="CN396" s="311"/>
      <c r="CO396" s="311"/>
      <c r="CP396" s="311"/>
      <c r="CQ396" s="311"/>
      <c r="CR396" s="311"/>
      <c r="CS396" s="311"/>
      <c r="CT396" s="311"/>
      <c r="CU396" s="311"/>
      <c r="CV396" s="311"/>
      <c r="CW396" s="311"/>
      <c r="CX396" s="311"/>
      <c r="CY396" s="311"/>
      <c r="CZ396" s="311"/>
    </row>
    <row r="397" s="405" customFormat="true" ht="15" customHeight="true" x14ac:dyDescent="0.2">
      <c r="W397" s="312"/>
      <c r="X397" s="312"/>
      <c r="Y397" s="312"/>
      <c r="Z397" s="312"/>
      <c r="AA397" s="312"/>
      <c r="AB397" s="312"/>
      <c r="AC397" s="312"/>
      <c r="AD397" s="312"/>
      <c r="AE397" s="312"/>
      <c r="AF397" s="312"/>
      <c r="AG397" s="312"/>
      <c r="AH397" s="312"/>
      <c r="AI397" s="312"/>
      <c r="AJ397" s="312"/>
      <c r="AK397" s="312"/>
      <c r="AL397" s="312"/>
      <c r="AM397" s="312"/>
      <c r="AN397" s="312"/>
      <c r="AO397" s="312"/>
      <c r="AP397" s="312"/>
      <c r="AQ397" s="312"/>
      <c r="AR397" s="312"/>
      <c r="AS397" s="312"/>
      <c r="AT397" s="312"/>
      <c r="AU397" s="312"/>
      <c r="AV397" s="312"/>
      <c r="AW397" s="312"/>
      <c r="AX397" s="312"/>
      <c r="AY397" s="312"/>
      <c r="AZ397" s="312"/>
      <c r="BA397" s="285"/>
      <c r="BB397" s="283"/>
      <c r="BC397" s="283"/>
      <c r="BD397" s="283"/>
      <c r="BE397" s="283"/>
      <c r="BF397" s="283"/>
      <c r="BG397" s="283"/>
      <c r="BH397" s="283"/>
      <c r="BI397" s="283"/>
      <c r="BJ397" s="283"/>
      <c r="BK397" s="283"/>
      <c r="BL397" s="283"/>
      <c r="BM397" s="283"/>
      <c r="BN397" s="283"/>
      <c r="BO397" s="283"/>
      <c r="BP397" s="283"/>
      <c r="BQ397" s="283"/>
      <c r="BR397" s="283"/>
      <c r="BS397" s="283"/>
      <c r="BT397" s="283"/>
      <c r="BU397" s="283"/>
      <c r="BV397" s="285"/>
      <c r="BW397" s="311"/>
      <c r="BX397" s="311"/>
      <c r="BY397" s="311"/>
      <c r="BZ397" s="311"/>
      <c r="CA397" s="311"/>
      <c r="CB397" s="311"/>
      <c r="CC397" s="311"/>
      <c r="CD397" s="311"/>
      <c r="CE397" s="311"/>
      <c r="CF397" s="311"/>
      <c r="CG397" s="311"/>
      <c r="CH397" s="311"/>
      <c r="CI397" s="311"/>
      <c r="CJ397" s="311"/>
      <c r="CK397" s="311"/>
      <c r="CL397" s="311"/>
      <c r="CM397" s="311"/>
      <c r="CN397" s="311"/>
      <c r="CO397" s="311"/>
      <c r="CP397" s="311"/>
      <c r="CQ397" s="311"/>
      <c r="CR397" s="311"/>
      <c r="CS397" s="311"/>
      <c r="CT397" s="311"/>
      <c r="CU397" s="311"/>
      <c r="CV397" s="311"/>
      <c r="CW397" s="311"/>
      <c r="CX397" s="311"/>
      <c r="CY397" s="311"/>
      <c r="CZ397" s="311"/>
    </row>
    <row r="398" s="405" customFormat="true" ht="15" customHeight="true" x14ac:dyDescent="0.2">
      <c r="W398" s="312"/>
      <c r="X398" s="312"/>
      <c r="Y398" s="312"/>
      <c r="Z398" s="312"/>
      <c r="AA398" s="312"/>
      <c r="AB398" s="312"/>
      <c r="AC398" s="312"/>
      <c r="AD398" s="312"/>
      <c r="AE398" s="312"/>
      <c r="AF398" s="312"/>
      <c r="AG398" s="312"/>
      <c r="AH398" s="312"/>
      <c r="AI398" s="312"/>
      <c r="AJ398" s="312"/>
      <c r="AK398" s="312"/>
      <c r="AL398" s="312"/>
      <c r="AM398" s="312"/>
      <c r="AN398" s="312"/>
      <c r="AO398" s="312"/>
      <c r="AP398" s="312"/>
      <c r="AQ398" s="312"/>
      <c r="AR398" s="312"/>
      <c r="AS398" s="312"/>
      <c r="AT398" s="312"/>
      <c r="AU398" s="312"/>
      <c r="AV398" s="312"/>
      <c r="AW398" s="312"/>
      <c r="AX398" s="312"/>
      <c r="AY398" s="312"/>
      <c r="AZ398" s="312"/>
      <c r="BA398" s="285"/>
      <c r="BB398" s="283"/>
      <c r="BC398" s="283"/>
      <c r="BD398" s="283"/>
      <c r="BE398" s="283"/>
      <c r="BF398" s="283"/>
      <c r="BG398" s="283"/>
      <c r="BH398" s="283"/>
      <c r="BI398" s="283"/>
      <c r="BJ398" s="283"/>
      <c r="BK398" s="283"/>
      <c r="BL398" s="283"/>
      <c r="BM398" s="283"/>
      <c r="BN398" s="283"/>
      <c r="BO398" s="283"/>
      <c r="BP398" s="283"/>
      <c r="BQ398" s="283"/>
      <c r="BR398" s="283"/>
      <c r="BS398" s="283"/>
      <c r="BT398" s="283"/>
      <c r="BU398" s="283"/>
      <c r="BV398" s="285"/>
      <c r="BW398" s="311"/>
      <c r="BX398" s="311"/>
      <c r="BY398" s="311"/>
      <c r="BZ398" s="311"/>
      <c r="CA398" s="311"/>
      <c r="CB398" s="311"/>
      <c r="CC398" s="311"/>
      <c r="CD398" s="311"/>
      <c r="CE398" s="311"/>
      <c r="CF398" s="311"/>
      <c r="CG398" s="311"/>
      <c r="CH398" s="311"/>
      <c r="CI398" s="311"/>
      <c r="CJ398" s="311"/>
      <c r="CK398" s="311"/>
      <c r="CL398" s="311"/>
      <c r="CM398" s="311"/>
      <c r="CN398" s="311"/>
      <c r="CO398" s="311"/>
      <c r="CP398" s="311"/>
      <c r="CQ398" s="311"/>
      <c r="CR398" s="311"/>
      <c r="CS398" s="311"/>
      <c r="CT398" s="311"/>
      <c r="CU398" s="311"/>
      <c r="CV398" s="311"/>
      <c r="CW398" s="311"/>
      <c r="CX398" s="311"/>
      <c r="CY398" s="311"/>
      <c r="CZ398" s="311"/>
    </row>
    <row r="399" s="423" customFormat="true" ht="15" customHeight="true" x14ac:dyDescent="0.25">
      <c r="A399" s="289"/>
      <c r="B399" s="289"/>
      <c r="C399" s="849" t="s">
        <v>129</v>
      </c>
      <c r="D399" s="850"/>
      <c r="E399" s="850"/>
      <c r="F399" s="850"/>
      <c r="G399" s="289"/>
      <c r="H399" s="840" t="s">
        <v>130</v>
      </c>
      <c r="I399" s="841"/>
      <c r="J399" s="841"/>
      <c r="K399" s="841"/>
      <c r="M399" s="840" t="s">
        <v>131</v>
      </c>
      <c r="N399" s="841"/>
      <c r="O399" s="841"/>
      <c r="P399" s="841"/>
      <c r="W399" s="307"/>
      <c r="X399" s="307"/>
      <c r="Y399" s="307"/>
      <c r="Z399" s="307"/>
      <c r="AA399" s="307"/>
      <c r="AB399" s="307"/>
      <c r="AC399" s="307"/>
      <c r="AD399" s="307"/>
      <c r="AE399" s="307"/>
      <c r="AF399" s="307"/>
      <c r="AG399" s="307"/>
      <c r="AH399" s="307"/>
      <c r="AI399" s="307"/>
      <c r="AJ399" s="307"/>
      <c r="AK399" s="307"/>
      <c r="AL399" s="307"/>
      <c r="AM399" s="307"/>
      <c r="AN399" s="307"/>
      <c r="AO399" s="307"/>
      <c r="AP399" s="307"/>
      <c r="AQ399" s="307"/>
      <c r="AR399" s="307"/>
      <c r="AS399" s="307"/>
      <c r="AT399" s="307"/>
      <c r="AU399" s="307"/>
      <c r="AV399" s="307"/>
      <c r="AW399" s="307"/>
      <c r="AX399" s="307"/>
      <c r="AY399" s="307"/>
      <c r="AZ399" s="307"/>
      <c r="BB399" s="289"/>
      <c r="BW399" s="307"/>
      <c r="BX399" s="307"/>
      <c r="BY399" s="307"/>
      <c r="BZ399" s="307"/>
      <c r="CA399" s="307"/>
      <c r="CB399" s="307"/>
      <c r="CC399" s="307"/>
      <c r="CD399" s="307"/>
      <c r="CE399" s="307"/>
      <c r="CF399" s="307"/>
      <c r="CG399" s="307"/>
      <c r="CH399" s="307"/>
      <c r="CI399" s="307"/>
      <c r="CJ399" s="307"/>
      <c r="CK399" s="307"/>
      <c r="CL399" s="307"/>
      <c r="CM399" s="307"/>
      <c r="CN399" s="307"/>
      <c r="CO399" s="307"/>
      <c r="CP399" s="307"/>
      <c r="CQ399" s="307"/>
      <c r="CR399" s="307"/>
      <c r="CS399" s="307"/>
      <c r="CT399" s="307"/>
      <c r="CU399" s="307"/>
      <c r="CV399" s="307"/>
      <c r="CW399" s="307"/>
      <c r="CX399" s="307"/>
      <c r="CY399" s="307"/>
      <c r="CZ399" s="307"/>
    </row>
    <row r="400" s="314" customFormat="true" ht="24" customHeight="true" x14ac:dyDescent="0.2">
      <c r="C400" s="842" t="s">
        <v>190</v>
      </c>
      <c r="D400" s="730"/>
      <c r="E400" s="730"/>
      <c r="H400" s="842" t="s">
        <v>190</v>
      </c>
      <c r="I400" s="730"/>
      <c r="J400" s="730"/>
      <c r="M400" s="842" t="s">
        <v>190</v>
      </c>
      <c r="N400" s="730"/>
      <c r="O400" s="730"/>
      <c r="W400" s="307"/>
      <c r="X400" s="307"/>
      <c r="Y400" s="307"/>
      <c r="Z400" s="307"/>
      <c r="AA400" s="307"/>
      <c r="AB400" s="307"/>
      <c r="AC400" s="307"/>
      <c r="AD400" s="307"/>
      <c r="AE400" s="307"/>
      <c r="AF400" s="307"/>
      <c r="AG400" s="307"/>
      <c r="AH400" s="307"/>
      <c r="AI400" s="307"/>
      <c r="AJ400" s="307"/>
      <c r="AK400" s="307"/>
      <c r="AL400" s="307"/>
      <c r="AM400" s="307"/>
      <c r="AN400" s="307"/>
      <c r="AO400" s="307"/>
      <c r="AP400" s="307"/>
      <c r="AQ400" s="307"/>
      <c r="AR400" s="307"/>
      <c r="AS400" s="307"/>
      <c r="AT400" s="307"/>
      <c r="AU400" s="307"/>
      <c r="AV400" s="307"/>
      <c r="AW400" s="307"/>
      <c r="AX400" s="307"/>
      <c r="AY400" s="307"/>
      <c r="AZ400" s="307"/>
      <c r="BA400" s="423"/>
      <c r="BB400" s="289"/>
      <c r="BC400" s="423"/>
      <c r="BD400" s="423"/>
      <c r="BE400" s="423"/>
      <c r="BF400" s="423"/>
      <c r="BG400" s="423"/>
      <c r="BH400" s="423"/>
      <c r="BI400" s="423"/>
      <c r="BJ400" s="423"/>
      <c r="BK400" s="423"/>
      <c r="BL400" s="423"/>
      <c r="BM400" s="423"/>
      <c r="BN400" s="423"/>
      <c r="BO400" s="423"/>
      <c r="BP400" s="423"/>
      <c r="BQ400" s="423"/>
      <c r="BR400" s="423"/>
      <c r="BS400" s="423"/>
      <c r="BT400" s="423"/>
      <c r="BU400" s="423"/>
      <c r="BV400" s="423"/>
      <c r="BW400" s="307"/>
      <c r="BX400" s="307"/>
      <c r="BY400" s="307"/>
      <c r="BZ400" s="307"/>
      <c r="CA400" s="307"/>
      <c r="CB400" s="307"/>
      <c r="CC400" s="307"/>
      <c r="CD400" s="307"/>
      <c r="CE400" s="307"/>
      <c r="CF400" s="307"/>
      <c r="CG400" s="307"/>
      <c r="CH400" s="307"/>
      <c r="CI400" s="307"/>
      <c r="CJ400" s="307"/>
      <c r="CK400" s="307"/>
      <c r="CL400" s="307"/>
      <c r="CM400" s="307"/>
      <c r="CN400" s="307"/>
      <c r="CO400" s="307"/>
      <c r="CP400" s="307"/>
      <c r="CQ400" s="307"/>
      <c r="CR400" s="307"/>
      <c r="CS400" s="307"/>
      <c r="CT400" s="307"/>
      <c r="CU400" s="307"/>
      <c r="CV400" s="307"/>
      <c r="CW400" s="307"/>
      <c r="CX400" s="307"/>
      <c r="CY400" s="307"/>
      <c r="CZ400" s="307"/>
    </row>
    <row r="401" s="314" customFormat="true" ht="25.15" customHeight="true" x14ac:dyDescent="0.2">
      <c r="C401" s="851"/>
      <c r="D401" s="730"/>
      <c r="E401" s="440" t="s">
        <v>191</v>
      </c>
      <c r="H401" s="851"/>
      <c r="I401" s="730"/>
      <c r="J401" s="441" t="s">
        <v>191</v>
      </c>
      <c r="M401" s="851"/>
      <c r="N401" s="730"/>
      <c r="O401" s="442" t="s">
        <v>191</v>
      </c>
      <c r="W401" s="307"/>
      <c r="X401" s="307"/>
      <c r="Y401" s="307"/>
      <c r="Z401" s="307"/>
      <c r="AA401" s="307"/>
      <c r="AB401" s="307"/>
      <c r="AC401" s="307"/>
      <c r="AD401" s="307"/>
      <c r="AE401" s="307"/>
      <c r="AF401" s="307"/>
      <c r="AG401" s="307"/>
      <c r="AH401" s="307"/>
      <c r="AI401" s="307"/>
      <c r="AJ401" s="307"/>
      <c r="AK401" s="307"/>
      <c r="AL401" s="307"/>
      <c r="AM401" s="307"/>
      <c r="AN401" s="307"/>
      <c r="AO401" s="307"/>
      <c r="AP401" s="307"/>
      <c r="AQ401" s="307"/>
      <c r="AR401" s="307"/>
      <c r="AS401" s="307"/>
      <c r="AT401" s="307"/>
      <c r="AU401" s="307"/>
      <c r="AV401" s="307"/>
      <c r="AW401" s="307"/>
      <c r="AX401" s="307"/>
      <c r="AY401" s="307"/>
      <c r="AZ401" s="307"/>
      <c r="BA401" s="423"/>
      <c r="BB401" s="289"/>
      <c r="BC401" s="423"/>
      <c r="BD401" s="423"/>
      <c r="BE401" s="423"/>
      <c r="BF401" s="423"/>
      <c r="BG401" s="423"/>
      <c r="BH401" s="423"/>
      <c r="BI401" s="423"/>
      <c r="BJ401" s="423"/>
      <c r="BK401" s="423"/>
      <c r="BL401" s="423"/>
      <c r="BM401" s="423"/>
      <c r="BN401" s="423"/>
      <c r="BO401" s="423"/>
      <c r="BP401" s="423"/>
      <c r="BQ401" s="423"/>
      <c r="BR401" s="423"/>
      <c r="BS401" s="423"/>
      <c r="BT401" s="423"/>
      <c r="BU401" s="423"/>
      <c r="BV401" s="423"/>
      <c r="BW401" s="307"/>
      <c r="BX401" s="307"/>
      <c r="BY401" s="307"/>
      <c r="BZ401" s="307"/>
      <c r="CA401" s="307"/>
      <c r="CB401" s="307"/>
      <c r="CC401" s="307"/>
      <c r="CD401" s="307"/>
      <c r="CE401" s="307"/>
      <c r="CF401" s="307"/>
      <c r="CG401" s="307"/>
      <c r="CH401" s="307"/>
      <c r="CI401" s="307"/>
      <c r="CJ401" s="307"/>
      <c r="CK401" s="307"/>
      <c r="CL401" s="307"/>
      <c r="CM401" s="307"/>
      <c r="CN401" s="307"/>
      <c r="CO401" s="307"/>
      <c r="CP401" s="307"/>
      <c r="CQ401" s="307"/>
      <c r="CR401" s="307"/>
      <c r="CS401" s="307"/>
      <c r="CT401" s="307"/>
      <c r="CU401" s="307"/>
      <c r="CV401" s="307"/>
      <c r="CW401" s="307"/>
      <c r="CX401" s="307"/>
      <c r="CY401" s="307"/>
      <c r="CZ401" s="307"/>
    </row>
    <row r="402" s="314" customFormat="true" ht="25.15" customHeight="true" x14ac:dyDescent="0.2">
      <c r="B402" s="848" t="s">
        <v>135</v>
      </c>
      <c r="C402" s="730"/>
      <c r="D402" s="730"/>
      <c r="E402" s="443" t="s">
        <v>192</v>
      </c>
      <c r="H402" s="730"/>
      <c r="I402" s="730"/>
      <c r="J402" s="444" t="s">
        <v>192</v>
      </c>
      <c r="M402" s="730"/>
      <c r="N402" s="730"/>
      <c r="O402" s="445" t="s">
        <v>192</v>
      </c>
      <c r="W402" s="307"/>
      <c r="X402" s="307"/>
      <c r="Y402" s="307"/>
      <c r="Z402" s="307"/>
      <c r="AA402" s="307"/>
      <c r="AB402" s="307"/>
      <c r="AC402" s="307"/>
      <c r="AD402" s="307"/>
      <c r="AE402" s="307"/>
      <c r="AF402" s="307"/>
      <c r="AG402" s="307"/>
      <c r="AH402" s="307"/>
      <c r="AI402" s="307"/>
      <c r="AJ402" s="307"/>
      <c r="AK402" s="307"/>
      <c r="AL402" s="307"/>
      <c r="AM402" s="307"/>
      <c r="AN402" s="307"/>
      <c r="AO402" s="307"/>
      <c r="AP402" s="307"/>
      <c r="AQ402" s="307"/>
      <c r="AR402" s="307"/>
      <c r="AS402" s="307"/>
      <c r="AT402" s="307"/>
      <c r="AU402" s="307"/>
      <c r="AV402" s="307"/>
      <c r="AW402" s="307"/>
      <c r="AX402" s="307"/>
      <c r="AY402" s="307"/>
      <c r="AZ402" s="307"/>
      <c r="BA402" s="423"/>
      <c r="BB402" s="289"/>
      <c r="BC402" s="423"/>
      <c r="BD402" s="423"/>
      <c r="BE402" s="423"/>
      <c r="BF402" s="423"/>
      <c r="BG402" s="423"/>
      <c r="BH402" s="423"/>
      <c r="BI402" s="423"/>
      <c r="BJ402" s="423"/>
      <c r="BK402" s="423"/>
      <c r="BL402" s="423"/>
      <c r="BM402" s="423"/>
      <c r="BN402" s="423"/>
      <c r="BO402" s="423"/>
      <c r="BP402" s="423"/>
      <c r="BQ402" s="423"/>
      <c r="BR402" s="423"/>
      <c r="BS402" s="423"/>
      <c r="BT402" s="423"/>
      <c r="BU402" s="423"/>
      <c r="BV402" s="423"/>
      <c r="BW402" s="307"/>
      <c r="BX402" s="307"/>
      <c r="BY402" s="307"/>
      <c r="BZ402" s="307"/>
      <c r="CA402" s="307"/>
      <c r="CB402" s="307"/>
      <c r="CC402" s="307"/>
      <c r="CD402" s="307"/>
      <c r="CE402" s="307"/>
      <c r="CF402" s="307"/>
      <c r="CG402" s="307"/>
      <c r="CH402" s="307"/>
      <c r="CI402" s="307"/>
      <c r="CJ402" s="307"/>
      <c r="CK402" s="307"/>
      <c r="CL402" s="307"/>
      <c r="CM402" s="307"/>
      <c r="CN402" s="307"/>
      <c r="CO402" s="307"/>
      <c r="CP402" s="307"/>
      <c r="CQ402" s="307"/>
      <c r="CR402" s="307"/>
      <c r="CS402" s="307"/>
      <c r="CT402" s="307"/>
      <c r="CU402" s="307"/>
      <c r="CV402" s="307"/>
      <c r="CW402" s="307"/>
      <c r="CX402" s="307"/>
      <c r="CY402" s="307"/>
      <c r="CZ402" s="307"/>
    </row>
    <row r="403" s="314" customFormat="true" ht="25.15" customHeight="true" x14ac:dyDescent="0.2">
      <c r="B403" s="730"/>
      <c r="C403" s="843" t="s">
        <v>313</v>
      </c>
      <c r="D403" s="844"/>
      <c r="E403" s="559">
        <v>0.79156532330639473</v>
      </c>
      <c r="F403" s="496"/>
      <c r="G403" s="496"/>
      <c r="H403" s="843" t="s">
        <v>314</v>
      </c>
      <c r="I403" s="844"/>
      <c r="J403" s="560">
        <v>0.75074827681488154</v>
      </c>
      <c r="K403" s="496"/>
      <c r="L403" s="496"/>
      <c r="M403" s="843" t="s">
        <v>245</v>
      </c>
      <c r="N403" s="844"/>
      <c r="O403" s="561">
        <v>0.58890467377755096</v>
      </c>
      <c r="P403" s="496"/>
      <c r="Q403" s="496"/>
      <c r="W403" s="307"/>
      <c r="X403" s="307"/>
      <c r="Y403" s="307"/>
      <c r="Z403" s="307"/>
      <c r="AA403" s="307"/>
      <c r="AB403" s="307"/>
      <c r="AC403" s="307"/>
      <c r="AD403" s="307"/>
      <c r="AE403" s="307"/>
      <c r="AF403" s="307"/>
      <c r="AG403" s="307"/>
      <c r="AH403" s="307"/>
      <c r="AI403" s="307"/>
      <c r="AJ403" s="307"/>
      <c r="AK403" s="307"/>
      <c r="AL403" s="307"/>
      <c r="AM403" s="307"/>
      <c r="AN403" s="307"/>
      <c r="AO403" s="307"/>
      <c r="AP403" s="307"/>
      <c r="AQ403" s="307"/>
      <c r="AR403" s="307"/>
      <c r="AS403" s="307"/>
      <c r="AT403" s="307"/>
      <c r="AU403" s="307"/>
      <c r="AV403" s="307"/>
      <c r="AW403" s="307"/>
      <c r="AX403" s="307"/>
      <c r="AY403" s="307"/>
      <c r="AZ403" s="307"/>
      <c r="BA403" s="309"/>
      <c r="BB403" s="359"/>
      <c r="BC403" s="309"/>
      <c r="BD403" s="309"/>
      <c r="BE403" s="309"/>
      <c r="BF403" s="309"/>
      <c r="BG403" s="309"/>
      <c r="BH403" s="309"/>
      <c r="BI403" s="309"/>
      <c r="BJ403" s="309"/>
      <c r="BK403" s="309"/>
      <c r="BL403" s="309"/>
      <c r="BM403" s="309"/>
      <c r="BN403" s="309"/>
      <c r="BO403" s="309"/>
      <c r="BP403" s="309"/>
      <c r="BQ403" s="309"/>
      <c r="BR403" s="309"/>
      <c r="BS403" s="309"/>
      <c r="BT403" s="309"/>
      <c r="BU403" s="309"/>
      <c r="BV403" s="309"/>
      <c r="BW403" s="310"/>
      <c r="BX403" s="310"/>
      <c r="BY403" s="310"/>
      <c r="BZ403" s="310"/>
      <c r="CA403" s="310"/>
      <c r="CB403" s="310"/>
      <c r="CC403" s="310"/>
      <c r="CD403" s="310"/>
      <c r="CE403" s="310"/>
      <c r="CF403" s="310"/>
      <c r="CG403" s="310"/>
      <c r="CH403" s="310"/>
      <c r="CI403" s="310"/>
      <c r="CJ403" s="310"/>
      <c r="CK403" s="310"/>
      <c r="CL403" s="310"/>
      <c r="CM403" s="310"/>
      <c r="CN403" s="310"/>
      <c r="CO403" s="310"/>
      <c r="CP403" s="310"/>
      <c r="CQ403" s="310"/>
      <c r="CR403" s="310"/>
      <c r="CS403" s="310"/>
      <c r="CT403" s="310"/>
      <c r="CU403" s="310"/>
      <c r="CV403" s="310"/>
      <c r="CW403" s="310"/>
      <c r="CX403" s="310"/>
      <c r="CY403" s="310"/>
      <c r="CZ403" s="310"/>
    </row>
    <row r="404" s="314" customFormat="true" ht="25.15" customHeight="true" x14ac:dyDescent="0.2">
      <c r="B404" s="730"/>
      <c r="C404" s="843" t="s">
        <v>314</v>
      </c>
      <c r="D404" s="844"/>
      <c r="E404" s="562">
        <v>0.78684351930916252</v>
      </c>
      <c r="F404" s="496"/>
      <c r="G404" s="496"/>
      <c r="H404" s="843" t="s">
        <v>315</v>
      </c>
      <c r="I404" s="844"/>
      <c r="J404" s="563">
        <v>0.72683603885544934</v>
      </c>
      <c r="K404" s="496"/>
      <c r="L404" s="496"/>
      <c r="M404" s="843" t="s">
        <v>202</v>
      </c>
      <c r="N404" s="844"/>
      <c r="O404" s="564">
        <v>-0.57272045402850857</v>
      </c>
      <c r="P404" s="496"/>
      <c r="Q404" s="496"/>
      <c r="W404" s="307"/>
      <c r="X404" s="307"/>
      <c r="Y404" s="307"/>
      <c r="Z404" s="307"/>
      <c r="AA404" s="307"/>
      <c r="AB404" s="307"/>
      <c r="AC404" s="307"/>
      <c r="AD404" s="307"/>
      <c r="AE404" s="307"/>
      <c r="AF404" s="307"/>
      <c r="AG404" s="307"/>
      <c r="AH404" s="307"/>
      <c r="AI404" s="307"/>
      <c r="AJ404" s="307"/>
      <c r="AK404" s="307"/>
      <c r="AL404" s="307"/>
      <c r="AM404" s="307"/>
      <c r="AN404" s="307"/>
      <c r="AO404" s="307"/>
      <c r="AP404" s="307"/>
      <c r="AQ404" s="307"/>
      <c r="AR404" s="307"/>
      <c r="AS404" s="307"/>
      <c r="AT404" s="307"/>
      <c r="AU404" s="307"/>
      <c r="AV404" s="307"/>
      <c r="AW404" s="307"/>
      <c r="AX404" s="307"/>
      <c r="AY404" s="307"/>
      <c r="AZ404" s="307"/>
      <c r="BA404" s="309"/>
      <c r="BB404" s="359"/>
      <c r="BC404" s="309"/>
      <c r="BD404" s="309"/>
      <c r="BE404" s="309"/>
      <c r="BF404" s="309"/>
      <c r="BG404" s="309"/>
      <c r="BH404" s="309"/>
      <c r="BI404" s="309"/>
      <c r="BJ404" s="309"/>
      <c r="BK404" s="309"/>
      <c r="BL404" s="309"/>
      <c r="BM404" s="309"/>
      <c r="BN404" s="309"/>
      <c r="BO404" s="309"/>
      <c r="BP404" s="309"/>
      <c r="BQ404" s="309"/>
      <c r="BR404" s="309"/>
      <c r="BS404" s="309"/>
      <c r="BT404" s="309"/>
      <c r="BU404" s="309"/>
      <c r="BV404" s="309"/>
      <c r="BW404" s="310"/>
      <c r="BX404" s="310"/>
      <c r="BY404" s="310"/>
      <c r="BZ404" s="310"/>
      <c r="CA404" s="310"/>
      <c r="CB404" s="310"/>
      <c r="CC404" s="310"/>
      <c r="CD404" s="310"/>
      <c r="CE404" s="310"/>
      <c r="CF404" s="310"/>
      <c r="CG404" s="310"/>
      <c r="CH404" s="310"/>
      <c r="CI404" s="310"/>
      <c r="CJ404" s="310"/>
      <c r="CK404" s="310"/>
      <c r="CL404" s="310"/>
      <c r="CM404" s="310"/>
      <c r="CN404" s="310"/>
      <c r="CO404" s="310"/>
      <c r="CP404" s="310"/>
      <c r="CQ404" s="310"/>
      <c r="CR404" s="310"/>
      <c r="CS404" s="310"/>
      <c r="CT404" s="310"/>
      <c r="CU404" s="310"/>
      <c r="CV404" s="310"/>
      <c r="CW404" s="310"/>
      <c r="CX404" s="310"/>
      <c r="CY404" s="310"/>
      <c r="CZ404" s="310"/>
    </row>
    <row r="405" s="314" customFormat="true" ht="25.15" customHeight="true" x14ac:dyDescent="0.2">
      <c r="B405" s="730"/>
      <c r="C405" s="843" t="s">
        <v>194</v>
      </c>
      <c r="D405" s="844"/>
      <c r="E405" s="562">
        <v>-0.76860309587726083</v>
      </c>
      <c r="F405" s="496"/>
      <c r="G405" s="496"/>
      <c r="H405" s="843" t="s">
        <v>313</v>
      </c>
      <c r="I405" s="844"/>
      <c r="J405" s="563">
        <v>0.69268056385918897</v>
      </c>
      <c r="K405" s="496"/>
      <c r="L405" s="496"/>
      <c r="M405" s="843" t="s">
        <v>194</v>
      </c>
      <c r="N405" s="844"/>
      <c r="O405" s="564">
        <v>-0.56757643056772988</v>
      </c>
      <c r="P405" s="496"/>
      <c r="Q405" s="496"/>
      <c r="W405" s="307"/>
      <c r="X405" s="307"/>
      <c r="Y405" s="307"/>
      <c r="Z405" s="307"/>
      <c r="AA405" s="307"/>
      <c r="AB405" s="307"/>
      <c r="AC405" s="307"/>
      <c r="AD405" s="307"/>
      <c r="AE405" s="307"/>
      <c r="AF405" s="307"/>
      <c r="AG405" s="307"/>
      <c r="AH405" s="307"/>
      <c r="AI405" s="307"/>
      <c r="AJ405" s="307"/>
      <c r="AK405" s="307"/>
      <c r="AL405" s="307"/>
      <c r="AM405" s="307"/>
      <c r="AN405" s="307"/>
      <c r="AO405" s="307"/>
      <c r="AP405" s="307"/>
      <c r="AQ405" s="307"/>
      <c r="AR405" s="307"/>
      <c r="AS405" s="307"/>
      <c r="AT405" s="307"/>
      <c r="AU405" s="307"/>
      <c r="AV405" s="307"/>
      <c r="AW405" s="307"/>
      <c r="AX405" s="307"/>
      <c r="AY405" s="307"/>
      <c r="AZ405" s="307"/>
      <c r="BA405" s="309"/>
      <c r="BB405" s="359"/>
      <c r="BC405" s="309"/>
      <c r="BD405" s="309"/>
      <c r="BE405" s="309"/>
      <c r="BF405" s="309"/>
      <c r="BG405" s="309"/>
      <c r="BH405" s="309"/>
      <c r="BI405" s="309"/>
      <c r="BJ405" s="309"/>
      <c r="BK405" s="309"/>
      <c r="BL405" s="309"/>
      <c r="BM405" s="309"/>
      <c r="BN405" s="309"/>
      <c r="BO405" s="309"/>
      <c r="BP405" s="309"/>
      <c r="BQ405" s="309"/>
      <c r="BR405" s="309"/>
      <c r="BS405" s="309"/>
      <c r="BT405" s="309"/>
      <c r="BU405" s="309"/>
      <c r="BV405" s="309"/>
      <c r="BW405" s="310"/>
      <c r="BX405" s="310"/>
      <c r="BY405" s="310"/>
      <c r="BZ405" s="310"/>
      <c r="CA405" s="310"/>
      <c r="CB405" s="310"/>
      <c r="CC405" s="310"/>
      <c r="CD405" s="310"/>
      <c r="CE405" s="310"/>
      <c r="CF405" s="310"/>
      <c r="CG405" s="310"/>
      <c r="CH405" s="310"/>
      <c r="CI405" s="310"/>
      <c r="CJ405" s="310"/>
      <c r="CK405" s="310"/>
      <c r="CL405" s="310"/>
      <c r="CM405" s="310"/>
      <c r="CN405" s="310"/>
      <c r="CO405" s="310"/>
      <c r="CP405" s="310"/>
      <c r="CQ405" s="310"/>
      <c r="CR405" s="310"/>
      <c r="CS405" s="310"/>
      <c r="CT405" s="310"/>
      <c r="CU405" s="310"/>
      <c r="CV405" s="310"/>
      <c r="CW405" s="310"/>
      <c r="CX405" s="310"/>
      <c r="CY405" s="310"/>
      <c r="CZ405" s="310"/>
    </row>
    <row r="406" s="314" customFormat="true" ht="25.15" customHeight="true" x14ac:dyDescent="0.2">
      <c r="B406" s="730"/>
      <c r="C406" s="843" t="s">
        <v>315</v>
      </c>
      <c r="D406" s="844"/>
      <c r="E406" s="562">
        <v>0.73592218726834502</v>
      </c>
      <c r="F406" s="496"/>
      <c r="G406" s="496"/>
      <c r="H406" s="843" t="s">
        <v>316</v>
      </c>
      <c r="I406" s="844"/>
      <c r="J406" s="563">
        <v>0.69051760409903362</v>
      </c>
      <c r="K406" s="496"/>
      <c r="L406" s="496"/>
      <c r="M406" s="843" t="s">
        <v>205</v>
      </c>
      <c r="N406" s="844"/>
      <c r="O406" s="564">
        <v>0.54265313912651292</v>
      </c>
      <c r="P406" s="496"/>
      <c r="Q406" s="496"/>
      <c r="W406" s="307"/>
      <c r="X406" s="307"/>
      <c r="Y406" s="307"/>
      <c r="Z406" s="307"/>
      <c r="AA406" s="307"/>
      <c r="AB406" s="307"/>
      <c r="AC406" s="307"/>
      <c r="AD406" s="307"/>
      <c r="AE406" s="307"/>
      <c r="AF406" s="307"/>
      <c r="AG406" s="307"/>
      <c r="AH406" s="307"/>
      <c r="AI406" s="307"/>
      <c r="AJ406" s="307"/>
      <c r="AK406" s="307"/>
      <c r="AL406" s="307"/>
      <c r="AM406" s="307"/>
      <c r="AN406" s="307"/>
      <c r="AO406" s="307"/>
      <c r="AP406" s="307"/>
      <c r="AQ406" s="307"/>
      <c r="AR406" s="307"/>
      <c r="AS406" s="307"/>
      <c r="AT406" s="307"/>
      <c r="AU406" s="307"/>
      <c r="AV406" s="307"/>
      <c r="AW406" s="307"/>
      <c r="AX406" s="307"/>
      <c r="AY406" s="307"/>
      <c r="AZ406" s="307"/>
      <c r="BA406" s="309"/>
      <c r="BB406" s="359"/>
      <c r="BC406" s="309"/>
      <c r="BD406" s="309"/>
      <c r="BE406" s="309"/>
      <c r="BF406" s="309"/>
      <c r="BG406" s="309"/>
      <c r="BH406" s="309"/>
      <c r="BI406" s="309"/>
      <c r="BJ406" s="309"/>
      <c r="BK406" s="309"/>
      <c r="BL406" s="309"/>
      <c r="BM406" s="309"/>
      <c r="BN406" s="309"/>
      <c r="BO406" s="309"/>
      <c r="BP406" s="309"/>
      <c r="BQ406" s="309"/>
      <c r="BR406" s="309"/>
      <c r="BS406" s="309"/>
      <c r="BT406" s="309"/>
      <c r="BU406" s="309"/>
      <c r="BV406" s="309"/>
      <c r="BW406" s="310"/>
      <c r="BX406" s="310"/>
      <c r="BY406" s="310"/>
      <c r="BZ406" s="310"/>
      <c r="CA406" s="310"/>
      <c r="CB406" s="310"/>
      <c r="CC406" s="310"/>
      <c r="CD406" s="310"/>
      <c r="CE406" s="310"/>
      <c r="CF406" s="310"/>
      <c r="CG406" s="310"/>
      <c r="CH406" s="310"/>
      <c r="CI406" s="310"/>
      <c r="CJ406" s="310"/>
      <c r="CK406" s="310"/>
      <c r="CL406" s="310"/>
      <c r="CM406" s="310"/>
      <c r="CN406" s="310"/>
      <c r="CO406" s="310"/>
      <c r="CP406" s="310"/>
      <c r="CQ406" s="310"/>
      <c r="CR406" s="310"/>
      <c r="CS406" s="310"/>
      <c r="CT406" s="310"/>
      <c r="CU406" s="310"/>
      <c r="CV406" s="310"/>
      <c r="CW406" s="310"/>
      <c r="CX406" s="310"/>
      <c r="CY406" s="310"/>
      <c r="CZ406" s="310"/>
    </row>
    <row r="407" s="314" customFormat="true" ht="25.15" customHeight="true" x14ac:dyDescent="0.2">
      <c r="B407" s="730"/>
      <c r="C407" s="843" t="s">
        <v>245</v>
      </c>
      <c r="D407" s="844"/>
      <c r="E407" s="562">
        <v>0.72757311652447831</v>
      </c>
      <c r="F407" s="496"/>
      <c r="G407" s="496"/>
      <c r="H407" s="843" t="s">
        <v>194</v>
      </c>
      <c r="I407" s="844"/>
      <c r="J407" s="563">
        <v>-0.68692240680065031</v>
      </c>
      <c r="K407" s="496"/>
      <c r="L407" s="496"/>
      <c r="M407" s="843" t="s">
        <v>317</v>
      </c>
      <c r="N407" s="844"/>
      <c r="O407" s="564">
        <v>0.5238537463726336</v>
      </c>
      <c r="P407" s="496"/>
      <c r="Q407" s="496"/>
      <c r="W407" s="307"/>
      <c r="X407" s="307"/>
      <c r="Y407" s="307"/>
      <c r="Z407" s="307"/>
      <c r="AA407" s="307"/>
      <c r="AB407" s="307"/>
      <c r="AC407" s="307"/>
      <c r="AD407" s="307"/>
      <c r="AE407" s="307"/>
      <c r="AF407" s="307"/>
      <c r="AG407" s="307"/>
      <c r="AH407" s="307"/>
      <c r="AI407" s="307"/>
      <c r="AJ407" s="307"/>
      <c r="AK407" s="307"/>
      <c r="AL407" s="307"/>
      <c r="AM407" s="307"/>
      <c r="AN407" s="307"/>
      <c r="AO407" s="307"/>
      <c r="AP407" s="307"/>
      <c r="AQ407" s="307"/>
      <c r="AR407" s="307"/>
      <c r="AS407" s="307"/>
      <c r="AT407" s="307"/>
      <c r="AU407" s="307"/>
      <c r="AV407" s="307"/>
      <c r="AW407" s="307"/>
      <c r="AX407" s="307"/>
      <c r="AY407" s="307"/>
      <c r="AZ407" s="307"/>
      <c r="BA407" s="309"/>
      <c r="BB407" s="359"/>
      <c r="BC407" s="309"/>
      <c r="BD407" s="309"/>
      <c r="BE407" s="309"/>
      <c r="BF407" s="309"/>
      <c r="BG407" s="309"/>
      <c r="BH407" s="309"/>
      <c r="BI407" s="309"/>
      <c r="BJ407" s="309"/>
      <c r="BK407" s="309"/>
      <c r="BL407" s="309"/>
      <c r="BM407" s="309"/>
      <c r="BN407" s="309"/>
      <c r="BO407" s="309"/>
      <c r="BP407" s="309"/>
      <c r="BQ407" s="309"/>
      <c r="BR407" s="309"/>
      <c r="BS407" s="309"/>
      <c r="BT407" s="309"/>
      <c r="BU407" s="309"/>
      <c r="BV407" s="309"/>
      <c r="BW407" s="310"/>
      <c r="BX407" s="310"/>
      <c r="BY407" s="310"/>
      <c r="BZ407" s="310"/>
      <c r="CA407" s="310"/>
      <c r="CB407" s="310"/>
      <c r="CC407" s="310"/>
      <c r="CD407" s="310"/>
      <c r="CE407" s="310"/>
      <c r="CF407" s="310"/>
      <c r="CG407" s="310"/>
      <c r="CH407" s="310"/>
      <c r="CI407" s="310"/>
      <c r="CJ407" s="310"/>
      <c r="CK407" s="310"/>
      <c r="CL407" s="310"/>
      <c r="CM407" s="310"/>
      <c r="CN407" s="310"/>
      <c r="CO407" s="310"/>
      <c r="CP407" s="310"/>
      <c r="CQ407" s="310"/>
      <c r="CR407" s="310"/>
      <c r="CS407" s="310"/>
      <c r="CT407" s="310"/>
      <c r="CU407" s="310"/>
      <c r="CV407" s="310"/>
      <c r="CW407" s="310"/>
      <c r="CX407" s="310"/>
      <c r="CY407" s="310"/>
      <c r="CZ407" s="310"/>
    </row>
    <row r="408" s="314" customFormat="true" ht="25.15" customHeight="true" x14ac:dyDescent="0.2">
      <c r="B408" s="730"/>
      <c r="C408" s="843" t="s">
        <v>198</v>
      </c>
      <c r="D408" s="844"/>
      <c r="E408" s="562">
        <v>0.71690202201028674</v>
      </c>
      <c r="F408" s="496"/>
      <c r="G408" s="496"/>
      <c r="H408" s="843" t="s">
        <v>318</v>
      </c>
      <c r="I408" s="844"/>
      <c r="J408" s="563">
        <v>0.66441382381336922</v>
      </c>
      <c r="K408" s="496"/>
      <c r="L408" s="496"/>
      <c r="M408" s="843" t="s">
        <v>319</v>
      </c>
      <c r="N408" s="844"/>
      <c r="O408" s="564">
        <v>0.49603240659854231</v>
      </c>
      <c r="P408" s="496"/>
      <c r="Q408" s="496"/>
      <c r="W408" s="307"/>
      <c r="X408" s="307"/>
      <c r="Y408" s="307"/>
      <c r="Z408" s="307"/>
      <c r="AA408" s="307"/>
      <c r="AB408" s="307"/>
      <c r="AC408" s="307"/>
      <c r="AD408" s="307"/>
      <c r="AE408" s="307"/>
      <c r="AF408" s="307"/>
      <c r="AG408" s="307"/>
      <c r="AH408" s="307"/>
      <c r="AI408" s="307"/>
      <c r="AJ408" s="307"/>
      <c r="AK408" s="307"/>
      <c r="AL408" s="307"/>
      <c r="AM408" s="307"/>
      <c r="AN408" s="307"/>
      <c r="AO408" s="307"/>
      <c r="AP408" s="307"/>
      <c r="AQ408" s="307"/>
      <c r="AR408" s="307"/>
      <c r="AS408" s="307"/>
      <c r="AT408" s="307"/>
      <c r="AU408" s="307"/>
      <c r="AV408" s="307"/>
      <c r="AW408" s="307"/>
      <c r="AX408" s="307"/>
      <c r="AY408" s="307"/>
      <c r="AZ408" s="307"/>
      <c r="BA408" s="309"/>
      <c r="BB408" s="359"/>
      <c r="BC408" s="309"/>
      <c r="BD408" s="309"/>
      <c r="BE408" s="309"/>
      <c r="BF408" s="309"/>
      <c r="BG408" s="309"/>
      <c r="BH408" s="309"/>
      <c r="BI408" s="309"/>
      <c r="BJ408" s="309"/>
      <c r="BK408" s="309"/>
      <c r="BL408" s="309"/>
      <c r="BM408" s="309"/>
      <c r="BN408" s="309"/>
      <c r="BO408" s="309"/>
      <c r="BP408" s="309"/>
      <c r="BQ408" s="309"/>
      <c r="BR408" s="309"/>
      <c r="BS408" s="309"/>
      <c r="BT408" s="309"/>
      <c r="BU408" s="309"/>
      <c r="BV408" s="309"/>
      <c r="BW408" s="310"/>
      <c r="BX408" s="310"/>
      <c r="BY408" s="310"/>
      <c r="BZ408" s="310"/>
      <c r="CA408" s="310"/>
      <c r="CB408" s="310"/>
      <c r="CC408" s="310"/>
      <c r="CD408" s="310"/>
      <c r="CE408" s="310"/>
      <c r="CF408" s="310"/>
      <c r="CG408" s="310"/>
      <c r="CH408" s="310"/>
      <c r="CI408" s="310"/>
      <c r="CJ408" s="310"/>
      <c r="CK408" s="310"/>
      <c r="CL408" s="310"/>
      <c r="CM408" s="310"/>
      <c r="CN408" s="310"/>
      <c r="CO408" s="310"/>
      <c r="CP408" s="310"/>
      <c r="CQ408" s="310"/>
      <c r="CR408" s="310"/>
      <c r="CS408" s="310"/>
      <c r="CT408" s="310"/>
      <c r="CU408" s="310"/>
      <c r="CV408" s="310"/>
      <c r="CW408" s="310"/>
      <c r="CX408" s="310"/>
      <c r="CY408" s="310"/>
      <c r="CZ408" s="310"/>
    </row>
    <row r="409" s="314" customFormat="true" ht="25.15" customHeight="true" x14ac:dyDescent="0.2">
      <c r="B409" s="730"/>
      <c r="C409" s="843" t="s">
        <v>320</v>
      </c>
      <c r="D409" s="844"/>
      <c r="E409" s="562">
        <v>0.69327765986207712</v>
      </c>
      <c r="F409" s="496"/>
      <c r="G409" s="496"/>
      <c r="H409" s="843" t="s">
        <v>320</v>
      </c>
      <c r="I409" s="844"/>
      <c r="J409" s="563">
        <v>0.66426190782198757</v>
      </c>
      <c r="K409" s="496"/>
      <c r="L409" s="496"/>
      <c r="M409" s="843" t="s">
        <v>321</v>
      </c>
      <c r="N409" s="844"/>
      <c r="O409" s="564">
        <v>0.4957441601018846</v>
      </c>
      <c r="P409" s="496"/>
      <c r="Q409" s="496"/>
      <c r="W409" s="307"/>
      <c r="X409" s="307"/>
      <c r="Y409" s="307"/>
      <c r="Z409" s="307"/>
      <c r="AA409" s="307"/>
      <c r="AB409" s="307"/>
      <c r="AC409" s="307"/>
      <c r="AD409" s="307"/>
      <c r="AE409" s="307"/>
      <c r="AF409" s="307"/>
      <c r="AG409" s="307"/>
      <c r="AH409" s="307"/>
      <c r="AI409" s="307"/>
      <c r="AJ409" s="307"/>
      <c r="AK409" s="307"/>
      <c r="AL409" s="307"/>
      <c r="AM409" s="307"/>
      <c r="AN409" s="307"/>
      <c r="AO409" s="307"/>
      <c r="AP409" s="307"/>
      <c r="AQ409" s="307"/>
      <c r="AR409" s="307"/>
      <c r="AS409" s="307"/>
      <c r="AT409" s="307"/>
      <c r="AU409" s="307"/>
      <c r="AV409" s="307"/>
      <c r="AW409" s="307"/>
      <c r="AX409" s="307"/>
      <c r="AY409" s="307"/>
      <c r="AZ409" s="307"/>
      <c r="BA409" s="309"/>
      <c r="BB409" s="359"/>
      <c r="BC409" s="309"/>
      <c r="BD409" s="309"/>
      <c r="BE409" s="309"/>
      <c r="BF409" s="309"/>
      <c r="BG409" s="309"/>
      <c r="BH409" s="309"/>
      <c r="BI409" s="309"/>
      <c r="BJ409" s="309"/>
      <c r="BK409" s="309"/>
      <c r="BL409" s="309"/>
      <c r="BM409" s="309"/>
      <c r="BN409" s="309"/>
      <c r="BO409" s="309"/>
      <c r="BP409" s="309"/>
      <c r="BQ409" s="309"/>
      <c r="BR409" s="309"/>
      <c r="BS409" s="309"/>
      <c r="BT409" s="309"/>
      <c r="BU409" s="309"/>
      <c r="BV409" s="309"/>
      <c r="BW409" s="310"/>
      <c r="BX409" s="310"/>
      <c r="BY409" s="310"/>
      <c r="BZ409" s="310"/>
      <c r="CA409" s="310"/>
      <c r="CB409" s="310"/>
      <c r="CC409" s="310"/>
      <c r="CD409" s="310"/>
      <c r="CE409" s="310"/>
      <c r="CF409" s="310"/>
      <c r="CG409" s="310"/>
      <c r="CH409" s="310"/>
      <c r="CI409" s="310"/>
      <c r="CJ409" s="310"/>
      <c r="CK409" s="310"/>
      <c r="CL409" s="310"/>
      <c r="CM409" s="310"/>
      <c r="CN409" s="310"/>
      <c r="CO409" s="310"/>
      <c r="CP409" s="310"/>
      <c r="CQ409" s="310"/>
      <c r="CR409" s="310"/>
      <c r="CS409" s="310"/>
      <c r="CT409" s="310"/>
      <c r="CU409" s="310"/>
      <c r="CV409" s="310"/>
      <c r="CW409" s="310"/>
      <c r="CX409" s="310"/>
      <c r="CY409" s="310"/>
      <c r="CZ409" s="310"/>
    </row>
    <row r="410" s="314" customFormat="true" ht="25.15" customHeight="true" x14ac:dyDescent="0.2">
      <c r="B410" s="730"/>
      <c r="C410" s="843" t="s">
        <v>316</v>
      </c>
      <c r="D410" s="844"/>
      <c r="E410" s="562">
        <v>0.69121042752557804</v>
      </c>
      <c r="F410" s="496"/>
      <c r="G410" s="496"/>
      <c r="H410" s="843" t="s">
        <v>317</v>
      </c>
      <c r="I410" s="844"/>
      <c r="J410" s="563">
        <v>0.58954440200620983</v>
      </c>
      <c r="K410" s="496"/>
      <c r="L410" s="496"/>
      <c r="M410" s="843" t="s">
        <v>322</v>
      </c>
      <c r="N410" s="844"/>
      <c r="O410" s="564">
        <v>0.47232680105198355</v>
      </c>
      <c r="P410" s="496"/>
      <c r="Q410" s="496"/>
      <c r="W410" s="307"/>
      <c r="X410" s="307"/>
      <c r="Y410" s="307"/>
      <c r="Z410" s="307"/>
      <c r="AA410" s="307"/>
      <c r="AB410" s="307"/>
      <c r="AC410" s="307"/>
      <c r="AD410" s="307"/>
      <c r="AE410" s="307"/>
      <c r="AF410" s="307"/>
      <c r="AG410" s="307"/>
      <c r="AH410" s="307"/>
      <c r="AI410" s="307"/>
      <c r="AJ410" s="307"/>
      <c r="AK410" s="307"/>
      <c r="AL410" s="307"/>
      <c r="AM410" s="307"/>
      <c r="AN410" s="307"/>
      <c r="AO410" s="307"/>
      <c r="AP410" s="307"/>
      <c r="AQ410" s="307"/>
      <c r="AR410" s="307"/>
      <c r="AS410" s="307"/>
      <c r="AT410" s="307"/>
      <c r="AU410" s="307"/>
      <c r="AV410" s="307"/>
      <c r="AW410" s="307"/>
      <c r="AX410" s="307"/>
      <c r="AY410" s="307"/>
      <c r="AZ410" s="307"/>
      <c r="BA410" s="309"/>
      <c r="BB410" s="359"/>
      <c r="BC410" s="309"/>
      <c r="BD410" s="309"/>
      <c r="BE410" s="309"/>
      <c r="BF410" s="309"/>
      <c r="BG410" s="309"/>
      <c r="BH410" s="309"/>
      <c r="BI410" s="309"/>
      <c r="BJ410" s="309"/>
      <c r="BK410" s="309"/>
      <c r="BL410" s="309"/>
      <c r="BM410" s="309"/>
      <c r="BN410" s="309"/>
      <c r="BO410" s="309"/>
      <c r="BP410" s="309"/>
      <c r="BQ410" s="309"/>
      <c r="BR410" s="309"/>
      <c r="BS410" s="309"/>
      <c r="BT410" s="309"/>
      <c r="BU410" s="309"/>
      <c r="BV410" s="309"/>
      <c r="BW410" s="310"/>
      <c r="BX410" s="310"/>
      <c r="BY410" s="310"/>
      <c r="BZ410" s="310"/>
      <c r="CA410" s="310"/>
      <c r="CB410" s="310"/>
      <c r="CC410" s="310"/>
      <c r="CD410" s="310"/>
      <c r="CE410" s="310"/>
      <c r="CF410" s="310"/>
      <c r="CG410" s="310"/>
      <c r="CH410" s="310"/>
      <c r="CI410" s="310"/>
      <c r="CJ410" s="310"/>
      <c r="CK410" s="310"/>
      <c r="CL410" s="310"/>
      <c r="CM410" s="310"/>
      <c r="CN410" s="310"/>
      <c r="CO410" s="310"/>
      <c r="CP410" s="310"/>
      <c r="CQ410" s="310"/>
      <c r="CR410" s="310"/>
      <c r="CS410" s="310"/>
      <c r="CT410" s="310"/>
      <c r="CU410" s="310"/>
      <c r="CV410" s="310"/>
      <c r="CW410" s="310"/>
      <c r="CX410" s="310"/>
      <c r="CY410" s="310"/>
      <c r="CZ410" s="310"/>
    </row>
    <row r="411" s="314" customFormat="true" ht="25.15" customHeight="true" x14ac:dyDescent="0.2">
      <c r="B411" s="730"/>
      <c r="C411" s="843" t="s">
        <v>317</v>
      </c>
      <c r="D411" s="844"/>
      <c r="E411" s="562">
        <v>0.68280315291823246</v>
      </c>
      <c r="F411" s="496"/>
      <c r="G411" s="496"/>
      <c r="H411" s="843" t="s">
        <v>322</v>
      </c>
      <c r="I411" s="844"/>
      <c r="J411" s="563">
        <v>0.57425837384989054</v>
      </c>
      <c r="K411" s="496"/>
      <c r="L411" s="496"/>
      <c r="M411" s="843" t="s">
        <v>315</v>
      </c>
      <c r="N411" s="844"/>
      <c r="O411" s="564">
        <v>0.45948774176449436</v>
      </c>
      <c r="P411" s="496"/>
      <c r="Q411" s="496"/>
      <c r="W411" s="307"/>
      <c r="X411" s="307"/>
      <c r="Y411" s="307"/>
      <c r="Z411" s="307"/>
      <c r="AA411" s="307"/>
      <c r="AB411" s="307"/>
      <c r="AC411" s="307"/>
      <c r="AD411" s="307"/>
      <c r="AE411" s="307"/>
      <c r="AF411" s="307"/>
      <c r="AG411" s="307"/>
      <c r="AH411" s="307"/>
      <c r="AI411" s="307"/>
      <c r="AJ411" s="307"/>
      <c r="AK411" s="307"/>
      <c r="AL411" s="307"/>
      <c r="AM411" s="307"/>
      <c r="AN411" s="307"/>
      <c r="AO411" s="307"/>
      <c r="AP411" s="307"/>
      <c r="AQ411" s="307"/>
      <c r="AR411" s="307"/>
      <c r="AS411" s="307"/>
      <c r="AT411" s="307"/>
      <c r="AU411" s="307"/>
      <c r="AV411" s="307"/>
      <c r="AW411" s="307"/>
      <c r="AX411" s="307"/>
      <c r="AY411" s="307"/>
      <c r="AZ411" s="307"/>
      <c r="BA411" s="309"/>
      <c r="BB411" s="359"/>
      <c r="BC411" s="309"/>
      <c r="BD411" s="309"/>
      <c r="BE411" s="309"/>
      <c r="BF411" s="309"/>
      <c r="BG411" s="309"/>
      <c r="BH411" s="309"/>
      <c r="BI411" s="309"/>
      <c r="BJ411" s="309"/>
      <c r="BK411" s="309"/>
      <c r="BL411" s="309"/>
      <c r="BM411" s="309"/>
      <c r="BN411" s="309"/>
      <c r="BO411" s="309"/>
      <c r="BP411" s="309"/>
      <c r="BQ411" s="309"/>
      <c r="BR411" s="309"/>
      <c r="BS411" s="309"/>
      <c r="BT411" s="309"/>
      <c r="BU411" s="309"/>
      <c r="BV411" s="309"/>
      <c r="BW411" s="310"/>
      <c r="BX411" s="310"/>
      <c r="BY411" s="310"/>
      <c r="BZ411" s="310"/>
      <c r="CA411" s="310"/>
      <c r="CB411" s="310"/>
      <c r="CC411" s="310"/>
      <c r="CD411" s="310"/>
      <c r="CE411" s="310"/>
      <c r="CF411" s="310"/>
      <c r="CG411" s="310"/>
      <c r="CH411" s="310"/>
      <c r="CI411" s="310"/>
      <c r="CJ411" s="310"/>
      <c r="CK411" s="310"/>
      <c r="CL411" s="310"/>
      <c r="CM411" s="310"/>
      <c r="CN411" s="310"/>
      <c r="CO411" s="310"/>
      <c r="CP411" s="310"/>
      <c r="CQ411" s="310"/>
      <c r="CR411" s="310"/>
      <c r="CS411" s="310"/>
      <c r="CT411" s="310"/>
      <c r="CU411" s="310"/>
      <c r="CV411" s="310"/>
      <c r="CW411" s="310"/>
      <c r="CX411" s="310"/>
      <c r="CY411" s="310"/>
      <c r="CZ411" s="310"/>
    </row>
    <row r="412" s="314" customFormat="true" ht="25.15" customHeight="true" x14ac:dyDescent="0.2">
      <c r="B412" s="730"/>
      <c r="C412" s="843" t="s">
        <v>318</v>
      </c>
      <c r="D412" s="844"/>
      <c r="E412" s="562">
        <v>0.65091464258623</v>
      </c>
      <c r="F412" s="496"/>
      <c r="G412" s="496"/>
      <c r="H412" s="843" t="s">
        <v>323</v>
      </c>
      <c r="I412" s="844"/>
      <c r="J412" s="563">
        <v>0.57286608095553337</v>
      </c>
      <c r="K412" s="496"/>
      <c r="L412" s="496"/>
      <c r="M412" s="843" t="s">
        <v>316</v>
      </c>
      <c r="N412" s="844"/>
      <c r="O412" s="564">
        <v>0.45646285586686319</v>
      </c>
      <c r="P412" s="496"/>
      <c r="Q412" s="496"/>
      <c r="W412" s="307"/>
      <c r="X412" s="307"/>
      <c r="Y412" s="307"/>
      <c r="Z412" s="307"/>
      <c r="AA412" s="307"/>
      <c r="AB412" s="307"/>
      <c r="AC412" s="307"/>
      <c r="AD412" s="307"/>
      <c r="AE412" s="307"/>
      <c r="AF412" s="307"/>
      <c r="AG412" s="307"/>
      <c r="AH412" s="307"/>
      <c r="AI412" s="307"/>
      <c r="AJ412" s="307"/>
      <c r="AK412" s="307"/>
      <c r="AL412" s="307"/>
      <c r="AM412" s="307"/>
      <c r="AN412" s="307"/>
      <c r="AO412" s="307"/>
      <c r="AP412" s="307"/>
      <c r="AQ412" s="307"/>
      <c r="AR412" s="307"/>
      <c r="AS412" s="307"/>
      <c r="AT412" s="307"/>
      <c r="AU412" s="307"/>
      <c r="AV412" s="307"/>
      <c r="AW412" s="307"/>
      <c r="AX412" s="307"/>
      <c r="AY412" s="307"/>
      <c r="AZ412" s="307"/>
      <c r="BA412" s="309"/>
      <c r="BB412" s="359"/>
      <c r="BC412" s="309"/>
      <c r="BD412" s="309"/>
      <c r="BE412" s="309"/>
      <c r="BF412" s="309"/>
      <c r="BG412" s="309"/>
      <c r="BH412" s="309"/>
      <c r="BI412" s="309"/>
      <c r="BJ412" s="309"/>
      <c r="BK412" s="309"/>
      <c r="BL412" s="309"/>
      <c r="BM412" s="309"/>
      <c r="BN412" s="309"/>
      <c r="BO412" s="309"/>
      <c r="BP412" s="309"/>
      <c r="BQ412" s="309"/>
      <c r="BR412" s="309"/>
      <c r="BS412" s="309"/>
      <c r="BT412" s="309"/>
      <c r="BU412" s="309"/>
      <c r="BV412" s="309"/>
      <c r="BW412" s="310"/>
      <c r="BX412" s="310"/>
      <c r="BY412" s="310"/>
      <c r="BZ412" s="310"/>
      <c r="CA412" s="310"/>
      <c r="CB412" s="310"/>
      <c r="CC412" s="310"/>
      <c r="CD412" s="310"/>
      <c r="CE412" s="310"/>
      <c r="CF412" s="310"/>
      <c r="CG412" s="310"/>
      <c r="CH412" s="310"/>
      <c r="CI412" s="310"/>
      <c r="CJ412" s="310"/>
      <c r="CK412" s="310"/>
      <c r="CL412" s="310"/>
      <c r="CM412" s="310"/>
      <c r="CN412" s="310"/>
      <c r="CO412" s="310"/>
      <c r="CP412" s="310"/>
      <c r="CQ412" s="310"/>
      <c r="CR412" s="310"/>
      <c r="CS412" s="310"/>
      <c r="CT412" s="310"/>
      <c r="CU412" s="310"/>
      <c r="CV412" s="310"/>
      <c r="CW412" s="310"/>
      <c r="CX412" s="310"/>
      <c r="CY412" s="310"/>
      <c r="CZ412" s="310"/>
    </row>
    <row r="413" s="314" customFormat="true" ht="25.15" customHeight="true" x14ac:dyDescent="0.2">
      <c r="B413" s="730"/>
      <c r="C413" s="843" t="s">
        <v>324</v>
      </c>
      <c r="D413" s="844"/>
      <c r="E413" s="562">
        <v>-0.64337944448666951</v>
      </c>
      <c r="F413" s="496"/>
      <c r="G413" s="496"/>
      <c r="H413" s="843" t="s">
        <v>245</v>
      </c>
      <c r="I413" s="844"/>
      <c r="J413" s="563">
        <v>0.54272949669325254</v>
      </c>
      <c r="K413" s="496"/>
      <c r="L413" s="496"/>
      <c r="M413" s="843" t="s">
        <v>325</v>
      </c>
      <c r="N413" s="844"/>
      <c r="O413" s="564">
        <v>-0.41958165173430267</v>
      </c>
      <c r="P413" s="496"/>
      <c r="Q413" s="496"/>
      <c r="W413" s="307"/>
      <c r="X413" s="307"/>
      <c r="Y413" s="307"/>
      <c r="Z413" s="307"/>
      <c r="AA413" s="307"/>
      <c r="AB413" s="307"/>
      <c r="AC413" s="307"/>
      <c r="AD413" s="307"/>
      <c r="AE413" s="307"/>
      <c r="AF413" s="307"/>
      <c r="AG413" s="307"/>
      <c r="AH413" s="307"/>
      <c r="AI413" s="307"/>
      <c r="AJ413" s="307"/>
      <c r="AK413" s="307"/>
      <c r="AL413" s="307"/>
      <c r="AM413" s="307"/>
      <c r="AN413" s="307"/>
      <c r="AO413" s="307"/>
      <c r="AP413" s="307"/>
      <c r="AQ413" s="307"/>
      <c r="AR413" s="307"/>
      <c r="AS413" s="307"/>
      <c r="AT413" s="307"/>
      <c r="AU413" s="307"/>
      <c r="AV413" s="307"/>
      <c r="AW413" s="307"/>
      <c r="AX413" s="307"/>
      <c r="AY413" s="307"/>
      <c r="AZ413" s="307"/>
      <c r="BA413" s="309"/>
      <c r="BB413" s="359"/>
      <c r="BC413" s="309"/>
      <c r="BD413" s="309"/>
      <c r="BE413" s="309"/>
      <c r="BF413" s="309"/>
      <c r="BG413" s="309"/>
      <c r="BH413" s="309"/>
      <c r="BI413" s="309"/>
      <c r="BJ413" s="309"/>
      <c r="BK413" s="309"/>
      <c r="BL413" s="309"/>
      <c r="BM413" s="309"/>
      <c r="BN413" s="309"/>
      <c r="BO413" s="309"/>
      <c r="BP413" s="309"/>
      <c r="BQ413" s="309"/>
      <c r="BR413" s="309"/>
      <c r="BS413" s="309"/>
      <c r="BT413" s="309"/>
      <c r="BU413" s="309"/>
      <c r="BV413" s="309"/>
      <c r="BW413" s="310"/>
      <c r="BX413" s="310"/>
      <c r="BY413" s="310"/>
      <c r="BZ413" s="310"/>
      <c r="CA413" s="310"/>
      <c r="CB413" s="310"/>
      <c r="CC413" s="310"/>
      <c r="CD413" s="310"/>
      <c r="CE413" s="310"/>
      <c r="CF413" s="310"/>
      <c r="CG413" s="310"/>
      <c r="CH413" s="310"/>
      <c r="CI413" s="310"/>
      <c r="CJ413" s="310"/>
      <c r="CK413" s="310"/>
      <c r="CL413" s="310"/>
      <c r="CM413" s="310"/>
      <c r="CN413" s="310"/>
      <c r="CO413" s="310"/>
      <c r="CP413" s="310"/>
      <c r="CQ413" s="310"/>
      <c r="CR413" s="310"/>
      <c r="CS413" s="310"/>
      <c r="CT413" s="310"/>
      <c r="CU413" s="310"/>
      <c r="CV413" s="310"/>
      <c r="CW413" s="310"/>
      <c r="CX413" s="310"/>
      <c r="CY413" s="310"/>
      <c r="CZ413" s="310"/>
    </row>
    <row r="414" s="314" customFormat="true" ht="25.15" customHeight="true" x14ac:dyDescent="0.2">
      <c r="B414" s="730"/>
      <c r="C414" s="843" t="s">
        <v>323</v>
      </c>
      <c r="D414" s="844"/>
      <c r="E414" s="562">
        <v>0.56471679190845137</v>
      </c>
      <c r="F414" s="496"/>
      <c r="G414" s="496"/>
      <c r="H414" s="843" t="s">
        <v>326</v>
      </c>
      <c r="I414" s="844"/>
      <c r="J414" s="563">
        <v>0.53662900698133242</v>
      </c>
      <c r="K414" s="496"/>
      <c r="L414" s="496"/>
      <c r="M414" s="843" t="s">
        <v>327</v>
      </c>
      <c r="N414" s="844"/>
      <c r="O414" s="564">
        <v>0.41572840957363771</v>
      </c>
      <c r="P414" s="496"/>
      <c r="Q414" s="496"/>
      <c r="W414" s="307"/>
      <c r="X414" s="307"/>
      <c r="Y414" s="307"/>
      <c r="Z414" s="307"/>
      <c r="AA414" s="307"/>
      <c r="AB414" s="307"/>
      <c r="AC414" s="307"/>
      <c r="AD414" s="307"/>
      <c r="AE414" s="307"/>
      <c r="AF414" s="307"/>
      <c r="AG414" s="307"/>
      <c r="AH414" s="307"/>
      <c r="AI414" s="307"/>
      <c r="AJ414" s="307"/>
      <c r="AK414" s="307"/>
      <c r="AL414" s="307"/>
      <c r="AM414" s="307"/>
      <c r="AN414" s="307"/>
      <c r="AO414" s="307"/>
      <c r="AP414" s="307"/>
      <c r="AQ414" s="307"/>
      <c r="AR414" s="307"/>
      <c r="AS414" s="307"/>
      <c r="AT414" s="307"/>
      <c r="AU414" s="307"/>
      <c r="AV414" s="307"/>
      <c r="AW414" s="307"/>
      <c r="AX414" s="307"/>
      <c r="AY414" s="307"/>
      <c r="AZ414" s="307"/>
      <c r="BA414" s="309"/>
      <c r="BB414" s="359"/>
      <c r="BC414" s="309"/>
      <c r="BD414" s="309"/>
      <c r="BE414" s="309"/>
      <c r="BF414" s="309"/>
      <c r="BG414" s="309"/>
      <c r="BH414" s="309"/>
      <c r="BI414" s="309"/>
      <c r="BJ414" s="309"/>
      <c r="BK414" s="309"/>
      <c r="BL414" s="309"/>
      <c r="BM414" s="309"/>
      <c r="BN414" s="309"/>
      <c r="BO414" s="309"/>
      <c r="BP414" s="309"/>
      <c r="BQ414" s="309"/>
      <c r="BR414" s="309"/>
      <c r="BS414" s="309"/>
      <c r="BT414" s="309"/>
      <c r="BU414" s="309"/>
      <c r="BV414" s="309"/>
      <c r="BW414" s="310"/>
      <c r="BX414" s="310"/>
      <c r="BY414" s="310"/>
      <c r="BZ414" s="310"/>
      <c r="CA414" s="310"/>
      <c r="CB414" s="310"/>
      <c r="CC414" s="310"/>
      <c r="CD414" s="310"/>
      <c r="CE414" s="310"/>
      <c r="CF414" s="310"/>
      <c r="CG414" s="310"/>
      <c r="CH414" s="310"/>
      <c r="CI414" s="310"/>
      <c r="CJ414" s="310"/>
      <c r="CK414" s="310"/>
      <c r="CL414" s="310"/>
      <c r="CM414" s="310"/>
      <c r="CN414" s="310"/>
      <c r="CO414" s="310"/>
      <c r="CP414" s="310"/>
      <c r="CQ414" s="310"/>
      <c r="CR414" s="310"/>
      <c r="CS414" s="310"/>
      <c r="CT414" s="310"/>
      <c r="CU414" s="310"/>
      <c r="CV414" s="310"/>
      <c r="CW414" s="310"/>
      <c r="CX414" s="310"/>
      <c r="CY414" s="310"/>
      <c r="CZ414" s="310"/>
    </row>
    <row r="415" s="314" customFormat="true" ht="25.15" customHeight="true" x14ac:dyDescent="0.2">
      <c r="B415" s="730"/>
      <c r="C415" s="843" t="s">
        <v>326</v>
      </c>
      <c r="D415" s="844"/>
      <c r="E415" s="562">
        <v>0.54651392617571459</v>
      </c>
      <c r="F415" s="496"/>
      <c r="G415" s="496"/>
      <c r="H415" s="843" t="s">
        <v>321</v>
      </c>
      <c r="I415" s="844"/>
      <c r="J415" s="563">
        <v>0.53522526264615922</v>
      </c>
      <c r="K415" s="496"/>
      <c r="L415" s="496"/>
      <c r="M415" s="843" t="s">
        <v>314</v>
      </c>
      <c r="N415" s="844"/>
      <c r="O415" s="564">
        <v>0.40711213449537459</v>
      </c>
      <c r="P415" s="496"/>
      <c r="Q415" s="496"/>
      <c r="W415" s="307"/>
      <c r="X415" s="307"/>
      <c r="Y415" s="307"/>
      <c r="Z415" s="307"/>
      <c r="AA415" s="307"/>
      <c r="AB415" s="307"/>
      <c r="AC415" s="307"/>
      <c r="AD415" s="307"/>
      <c r="AE415" s="307"/>
      <c r="AF415" s="307"/>
      <c r="AG415" s="307"/>
      <c r="AH415" s="307"/>
      <c r="AI415" s="307"/>
      <c r="AJ415" s="307"/>
      <c r="AK415" s="307"/>
      <c r="AL415" s="307"/>
      <c r="AM415" s="307"/>
      <c r="AN415" s="307"/>
      <c r="AO415" s="307"/>
      <c r="AP415" s="307"/>
      <c r="AQ415" s="307"/>
      <c r="AR415" s="307"/>
      <c r="AS415" s="307"/>
      <c r="AT415" s="307"/>
      <c r="AU415" s="307"/>
      <c r="AV415" s="307"/>
      <c r="AW415" s="307"/>
      <c r="AX415" s="307"/>
      <c r="AY415" s="307"/>
      <c r="AZ415" s="307"/>
      <c r="BA415" s="309"/>
      <c r="BB415" s="359"/>
      <c r="BC415" s="309"/>
      <c r="BD415" s="309"/>
      <c r="BE415" s="309"/>
      <c r="BF415" s="309"/>
      <c r="BG415" s="309"/>
      <c r="BH415" s="309"/>
      <c r="BI415" s="309"/>
      <c r="BJ415" s="309"/>
      <c r="BK415" s="309"/>
      <c r="BL415" s="309"/>
      <c r="BM415" s="309"/>
      <c r="BN415" s="309"/>
      <c r="BO415" s="309"/>
      <c r="BP415" s="309"/>
      <c r="BQ415" s="309"/>
      <c r="BR415" s="309"/>
      <c r="BS415" s="309"/>
      <c r="BT415" s="309"/>
      <c r="BU415" s="309"/>
      <c r="BV415" s="309"/>
      <c r="BW415" s="310"/>
      <c r="BX415" s="310"/>
      <c r="BY415" s="310"/>
      <c r="BZ415" s="310"/>
      <c r="CA415" s="310"/>
      <c r="CB415" s="310"/>
      <c r="CC415" s="310"/>
      <c r="CD415" s="310"/>
      <c r="CE415" s="310"/>
      <c r="CF415" s="310"/>
      <c r="CG415" s="310"/>
      <c r="CH415" s="310"/>
      <c r="CI415" s="310"/>
      <c r="CJ415" s="310"/>
      <c r="CK415" s="310"/>
      <c r="CL415" s="310"/>
      <c r="CM415" s="310"/>
      <c r="CN415" s="310"/>
      <c r="CO415" s="310"/>
      <c r="CP415" s="310"/>
      <c r="CQ415" s="310"/>
      <c r="CR415" s="310"/>
      <c r="CS415" s="310"/>
      <c r="CT415" s="310"/>
      <c r="CU415" s="310"/>
      <c r="CV415" s="310"/>
      <c r="CW415" s="310"/>
      <c r="CX415" s="310"/>
      <c r="CY415" s="310"/>
      <c r="CZ415" s="310"/>
    </row>
    <row r="416" s="314" customFormat="true" ht="25.15" customHeight="true" x14ac:dyDescent="0.2">
      <c r="B416" s="730"/>
      <c r="C416" s="843" t="s">
        <v>328</v>
      </c>
      <c r="D416" s="844"/>
      <c r="E416" s="562">
        <v>0.52509175914738082</v>
      </c>
      <c r="F416" s="496"/>
      <c r="G416" s="496"/>
      <c r="H416" s="843" t="s">
        <v>329</v>
      </c>
      <c r="I416" s="844"/>
      <c r="J416" s="563">
        <v>0.51457838031300585</v>
      </c>
      <c r="K416" s="496"/>
      <c r="L416" s="496"/>
      <c r="M416" s="843" t="s">
        <v>313</v>
      </c>
      <c r="N416" s="844"/>
      <c r="O416" s="564">
        <v>0.38320140161202243</v>
      </c>
      <c r="P416" s="496"/>
      <c r="Q416" s="496"/>
      <c r="W416" s="307"/>
      <c r="X416" s="307"/>
      <c r="Y416" s="307"/>
      <c r="Z416" s="307"/>
      <c r="AA416" s="307"/>
      <c r="AB416" s="307"/>
      <c r="AC416" s="307"/>
      <c r="AD416" s="307"/>
      <c r="AE416" s="307"/>
      <c r="AF416" s="307"/>
      <c r="AG416" s="307"/>
      <c r="AH416" s="307"/>
      <c r="AI416" s="307"/>
      <c r="AJ416" s="307"/>
      <c r="AK416" s="307"/>
      <c r="AL416" s="307"/>
      <c r="AM416" s="307"/>
      <c r="AN416" s="307"/>
      <c r="AO416" s="307"/>
      <c r="AP416" s="307"/>
      <c r="AQ416" s="307"/>
      <c r="AR416" s="307"/>
      <c r="AS416" s="307"/>
      <c r="AT416" s="307"/>
      <c r="AU416" s="307"/>
      <c r="AV416" s="307"/>
      <c r="AW416" s="307"/>
      <c r="AX416" s="307"/>
      <c r="AY416" s="307"/>
      <c r="AZ416" s="307"/>
      <c r="BA416" s="309"/>
      <c r="BB416" s="359"/>
      <c r="BC416" s="309"/>
      <c r="BD416" s="309"/>
      <c r="BE416" s="309"/>
      <c r="BF416" s="309"/>
      <c r="BG416" s="309"/>
      <c r="BH416" s="309"/>
      <c r="BI416" s="309"/>
      <c r="BJ416" s="309"/>
      <c r="BK416" s="309"/>
      <c r="BL416" s="309"/>
      <c r="BM416" s="309"/>
      <c r="BN416" s="309"/>
      <c r="BO416" s="309"/>
      <c r="BP416" s="309"/>
      <c r="BQ416" s="309"/>
      <c r="BR416" s="309"/>
      <c r="BS416" s="309"/>
      <c r="BT416" s="309"/>
      <c r="BU416" s="309"/>
      <c r="BV416" s="309"/>
      <c r="BW416" s="310"/>
      <c r="BX416" s="310"/>
      <c r="BY416" s="310"/>
      <c r="BZ416" s="310"/>
      <c r="CA416" s="310"/>
      <c r="CB416" s="310"/>
      <c r="CC416" s="310"/>
      <c r="CD416" s="310"/>
      <c r="CE416" s="310"/>
      <c r="CF416" s="310"/>
      <c r="CG416" s="310"/>
      <c r="CH416" s="310"/>
      <c r="CI416" s="310"/>
      <c r="CJ416" s="310"/>
      <c r="CK416" s="310"/>
      <c r="CL416" s="310"/>
      <c r="CM416" s="310"/>
      <c r="CN416" s="310"/>
      <c r="CO416" s="310"/>
      <c r="CP416" s="310"/>
      <c r="CQ416" s="310"/>
      <c r="CR416" s="310"/>
      <c r="CS416" s="310"/>
      <c r="CT416" s="310"/>
      <c r="CU416" s="310"/>
      <c r="CV416" s="310"/>
      <c r="CW416" s="310"/>
      <c r="CX416" s="310"/>
      <c r="CY416" s="310"/>
      <c r="CZ416" s="310"/>
    </row>
    <row r="417" s="314" customFormat="true" ht="25.15" customHeight="true" x14ac:dyDescent="0.2">
      <c r="B417" s="730"/>
      <c r="C417" s="843" t="s">
        <v>329</v>
      </c>
      <c r="D417" s="844"/>
      <c r="E417" s="562">
        <v>0.50463022152941672</v>
      </c>
      <c r="F417" s="496"/>
      <c r="G417" s="496"/>
      <c r="H417" s="843" t="s">
        <v>328</v>
      </c>
      <c r="I417" s="844"/>
      <c r="J417" s="563">
        <v>0.51073391402282253</v>
      </c>
      <c r="K417" s="496"/>
      <c r="L417" s="496"/>
      <c r="M417" s="843" t="s">
        <v>320</v>
      </c>
      <c r="N417" s="844"/>
      <c r="O417" s="564">
        <v>0.37300342702306927</v>
      </c>
      <c r="P417" s="496"/>
      <c r="Q417" s="496"/>
      <c r="W417" s="307"/>
      <c r="X417" s="307"/>
      <c r="Y417" s="307"/>
      <c r="Z417" s="307"/>
      <c r="AA417" s="307"/>
      <c r="AB417" s="307"/>
      <c r="AC417" s="307"/>
      <c r="AD417" s="307"/>
      <c r="AE417" s="307"/>
      <c r="AF417" s="307"/>
      <c r="AG417" s="307"/>
      <c r="AH417" s="307"/>
      <c r="AI417" s="307"/>
      <c r="AJ417" s="307"/>
      <c r="AK417" s="307"/>
      <c r="AL417" s="307"/>
      <c r="AM417" s="307"/>
      <c r="AN417" s="307"/>
      <c r="AO417" s="307"/>
      <c r="AP417" s="307"/>
      <c r="AQ417" s="307"/>
      <c r="AR417" s="307"/>
      <c r="AS417" s="307"/>
      <c r="AT417" s="307"/>
      <c r="AU417" s="307"/>
      <c r="AV417" s="307"/>
      <c r="AW417" s="307"/>
      <c r="AX417" s="307"/>
      <c r="AY417" s="307"/>
      <c r="AZ417" s="307"/>
      <c r="BA417" s="309"/>
      <c r="BB417" s="359"/>
      <c r="BC417" s="309"/>
      <c r="BD417" s="309"/>
      <c r="BE417" s="309"/>
      <c r="BF417" s="309"/>
      <c r="BG417" s="309"/>
      <c r="BH417" s="309"/>
      <c r="BI417" s="309"/>
      <c r="BJ417" s="309"/>
      <c r="BK417" s="309"/>
      <c r="BL417" s="309"/>
      <c r="BM417" s="309"/>
      <c r="BN417" s="309"/>
      <c r="BO417" s="309"/>
      <c r="BP417" s="309"/>
      <c r="BQ417" s="309"/>
      <c r="BR417" s="309"/>
      <c r="BS417" s="309"/>
      <c r="BT417" s="309"/>
      <c r="BU417" s="309"/>
      <c r="BV417" s="309"/>
      <c r="BW417" s="310"/>
      <c r="BX417" s="310"/>
      <c r="BY417" s="310"/>
      <c r="BZ417" s="310"/>
      <c r="CA417" s="310"/>
      <c r="CB417" s="310"/>
      <c r="CC417" s="310"/>
      <c r="CD417" s="310"/>
      <c r="CE417" s="310"/>
      <c r="CF417" s="310"/>
      <c r="CG417" s="310"/>
      <c r="CH417" s="310"/>
      <c r="CI417" s="310"/>
      <c r="CJ417" s="310"/>
      <c r="CK417" s="310"/>
      <c r="CL417" s="310"/>
      <c r="CM417" s="310"/>
      <c r="CN417" s="310"/>
      <c r="CO417" s="310"/>
      <c r="CP417" s="310"/>
      <c r="CQ417" s="310"/>
      <c r="CR417" s="310"/>
      <c r="CS417" s="310"/>
      <c r="CT417" s="310"/>
      <c r="CU417" s="310"/>
      <c r="CV417" s="310"/>
      <c r="CW417" s="310"/>
      <c r="CX417" s="310"/>
      <c r="CY417" s="310"/>
      <c r="CZ417" s="310"/>
    </row>
    <row r="418" s="314" customFormat="true" ht="25.15" customHeight="true" x14ac:dyDescent="0.2">
      <c r="B418" s="730"/>
      <c r="C418" s="843" t="s">
        <v>202</v>
      </c>
      <c r="D418" s="844"/>
      <c r="E418" s="562">
        <v>-0.50435851467184278</v>
      </c>
      <c r="F418" s="496"/>
      <c r="G418" s="496"/>
      <c r="H418" s="843" t="s">
        <v>327</v>
      </c>
      <c r="I418" s="844"/>
      <c r="J418" s="563">
        <v>0.49672934861807816</v>
      </c>
      <c r="K418" s="496"/>
      <c r="L418" s="496"/>
      <c r="M418" s="843" t="s">
        <v>330</v>
      </c>
      <c r="N418" s="844"/>
      <c r="O418" s="564">
        <v>0.34035532856129508</v>
      </c>
      <c r="P418" s="496"/>
      <c r="Q418" s="496"/>
      <c r="W418" s="307"/>
      <c r="X418" s="307"/>
      <c r="Y418" s="307"/>
      <c r="Z418" s="307"/>
      <c r="AA418" s="307"/>
      <c r="AB418" s="307"/>
      <c r="AC418" s="307"/>
      <c r="AD418" s="307"/>
      <c r="AE418" s="307"/>
      <c r="AF418" s="307"/>
      <c r="AG418" s="307"/>
      <c r="AH418" s="307"/>
      <c r="AI418" s="307"/>
      <c r="AJ418" s="307"/>
      <c r="AK418" s="307"/>
      <c r="AL418" s="307"/>
      <c r="AM418" s="307"/>
      <c r="AN418" s="307"/>
      <c r="AO418" s="307"/>
      <c r="AP418" s="307"/>
      <c r="AQ418" s="307"/>
      <c r="AR418" s="307"/>
      <c r="AS418" s="307"/>
      <c r="AT418" s="307"/>
      <c r="AU418" s="307"/>
      <c r="AV418" s="307"/>
      <c r="AW418" s="307"/>
      <c r="AX418" s="307"/>
      <c r="AY418" s="307"/>
      <c r="AZ418" s="307"/>
      <c r="BA418" s="309"/>
      <c r="BB418" s="359"/>
      <c r="BC418" s="309"/>
      <c r="BD418" s="309"/>
      <c r="BE418" s="309"/>
      <c r="BF418" s="309"/>
      <c r="BG418" s="309"/>
      <c r="BH418" s="309"/>
      <c r="BI418" s="309"/>
      <c r="BJ418" s="309"/>
      <c r="BK418" s="309"/>
      <c r="BL418" s="309"/>
      <c r="BM418" s="309"/>
      <c r="BN418" s="309"/>
      <c r="BO418" s="309"/>
      <c r="BP418" s="309"/>
      <c r="BQ418" s="309"/>
      <c r="BR418" s="309"/>
      <c r="BS418" s="309"/>
      <c r="BT418" s="309"/>
      <c r="BU418" s="309"/>
      <c r="BV418" s="309"/>
      <c r="BW418" s="310"/>
      <c r="BX418" s="310"/>
      <c r="BY418" s="310"/>
      <c r="BZ418" s="310"/>
      <c r="CA418" s="310"/>
      <c r="CB418" s="310"/>
      <c r="CC418" s="310"/>
      <c r="CD418" s="310"/>
      <c r="CE418" s="310"/>
      <c r="CF418" s="310"/>
      <c r="CG418" s="310"/>
      <c r="CH418" s="310"/>
      <c r="CI418" s="310"/>
      <c r="CJ418" s="310"/>
      <c r="CK418" s="310"/>
      <c r="CL418" s="310"/>
      <c r="CM418" s="310"/>
      <c r="CN418" s="310"/>
      <c r="CO418" s="310"/>
      <c r="CP418" s="310"/>
      <c r="CQ418" s="310"/>
      <c r="CR418" s="310"/>
      <c r="CS418" s="310"/>
      <c r="CT418" s="310"/>
      <c r="CU418" s="310"/>
      <c r="CV418" s="310"/>
      <c r="CW418" s="310"/>
      <c r="CX418" s="310"/>
      <c r="CY418" s="310"/>
      <c r="CZ418" s="310"/>
    </row>
    <row r="419" s="314" customFormat="true" ht="25.15" customHeight="true" x14ac:dyDescent="0.2">
      <c r="B419" s="730"/>
      <c r="C419" s="843" t="s">
        <v>319</v>
      </c>
      <c r="D419" s="844"/>
      <c r="E419" s="562">
        <v>0.48786648691053042</v>
      </c>
      <c r="F419" s="496"/>
      <c r="G419" s="496"/>
      <c r="H419" s="843" t="s">
        <v>331</v>
      </c>
      <c r="I419" s="844"/>
      <c r="J419" s="563">
        <v>0.49441132628903067</v>
      </c>
      <c r="K419" s="496"/>
      <c r="L419" s="496"/>
      <c r="M419" s="843" t="s">
        <v>329</v>
      </c>
      <c r="N419" s="844"/>
      <c r="O419" s="564">
        <v>0.34035532856129508</v>
      </c>
      <c r="P419" s="496"/>
      <c r="Q419" s="496"/>
      <c r="W419" s="307"/>
      <c r="X419" s="307"/>
      <c r="Y419" s="307"/>
      <c r="Z419" s="307"/>
      <c r="AA419" s="307"/>
      <c r="AB419" s="307"/>
      <c r="AC419" s="307"/>
      <c r="AD419" s="307"/>
      <c r="AE419" s="307"/>
      <c r="AF419" s="307"/>
      <c r="AG419" s="307"/>
      <c r="AH419" s="307"/>
      <c r="AI419" s="307"/>
      <c r="AJ419" s="307"/>
      <c r="AK419" s="307"/>
      <c r="AL419" s="307"/>
      <c r="AM419" s="307"/>
      <c r="AN419" s="307"/>
      <c r="AO419" s="307"/>
      <c r="AP419" s="307"/>
      <c r="AQ419" s="307"/>
      <c r="AR419" s="307"/>
      <c r="AS419" s="307"/>
      <c r="AT419" s="307"/>
      <c r="AU419" s="307"/>
      <c r="AV419" s="307"/>
      <c r="AW419" s="307"/>
      <c r="AX419" s="307"/>
      <c r="AY419" s="307"/>
      <c r="AZ419" s="307"/>
      <c r="BA419" s="309"/>
      <c r="BB419" s="359"/>
      <c r="BC419" s="309"/>
      <c r="BD419" s="309"/>
      <c r="BE419" s="309"/>
      <c r="BF419" s="309"/>
      <c r="BG419" s="309"/>
      <c r="BH419" s="309"/>
      <c r="BI419" s="309"/>
      <c r="BJ419" s="309"/>
      <c r="BK419" s="309"/>
      <c r="BL419" s="309"/>
      <c r="BM419" s="309"/>
      <c r="BN419" s="309"/>
      <c r="BO419" s="309"/>
      <c r="BP419" s="309"/>
      <c r="BQ419" s="309"/>
      <c r="BR419" s="309"/>
      <c r="BS419" s="309"/>
      <c r="BT419" s="309"/>
      <c r="BU419" s="309"/>
      <c r="BV419" s="309"/>
      <c r="BW419" s="310"/>
      <c r="BX419" s="310"/>
      <c r="BY419" s="310"/>
      <c r="BZ419" s="310"/>
      <c r="CA419" s="310"/>
      <c r="CB419" s="310"/>
      <c r="CC419" s="310"/>
      <c r="CD419" s="310"/>
      <c r="CE419" s="310"/>
      <c r="CF419" s="310"/>
      <c r="CG419" s="310"/>
      <c r="CH419" s="310"/>
      <c r="CI419" s="310"/>
      <c r="CJ419" s="310"/>
      <c r="CK419" s="310"/>
      <c r="CL419" s="310"/>
      <c r="CM419" s="310"/>
      <c r="CN419" s="310"/>
      <c r="CO419" s="310"/>
      <c r="CP419" s="310"/>
      <c r="CQ419" s="310"/>
      <c r="CR419" s="310"/>
      <c r="CS419" s="310"/>
      <c r="CT419" s="310"/>
      <c r="CU419" s="310"/>
      <c r="CV419" s="310"/>
      <c r="CW419" s="310"/>
      <c r="CX419" s="310"/>
      <c r="CY419" s="310"/>
      <c r="CZ419" s="310"/>
    </row>
    <row r="420" s="314" customFormat="true" ht="25.15" customHeight="true" x14ac:dyDescent="0.2">
      <c r="B420" s="730"/>
      <c r="C420" s="843" t="s">
        <v>321</v>
      </c>
      <c r="D420" s="844"/>
      <c r="E420" s="562">
        <v>0.44391246776540394</v>
      </c>
      <c r="F420" s="496"/>
      <c r="G420" s="496"/>
      <c r="H420" s="843" t="s">
        <v>324</v>
      </c>
      <c r="I420" s="844"/>
      <c r="J420" s="563">
        <v>-0.4840151328446799</v>
      </c>
      <c r="K420" s="496"/>
      <c r="L420" s="496"/>
      <c r="M420" s="843" t="s">
        <v>332</v>
      </c>
      <c r="N420" s="844"/>
      <c r="O420" s="564">
        <v>0.34035532856129325</v>
      </c>
      <c r="P420" s="496"/>
      <c r="Q420" s="496"/>
      <c r="W420" s="307"/>
      <c r="X420" s="307"/>
      <c r="Y420" s="307"/>
      <c r="Z420" s="307"/>
      <c r="AA420" s="307"/>
      <c r="AB420" s="307"/>
      <c r="AC420" s="307"/>
      <c r="AD420" s="307"/>
      <c r="AE420" s="307"/>
      <c r="AF420" s="307"/>
      <c r="AG420" s="307"/>
      <c r="AH420" s="307"/>
      <c r="AI420" s="307"/>
      <c r="AJ420" s="307"/>
      <c r="AK420" s="307"/>
      <c r="AL420" s="307"/>
      <c r="AM420" s="307"/>
      <c r="AN420" s="307"/>
      <c r="AO420" s="307"/>
      <c r="AP420" s="307"/>
      <c r="AQ420" s="307"/>
      <c r="AR420" s="307"/>
      <c r="AS420" s="307"/>
      <c r="AT420" s="307"/>
      <c r="AU420" s="307"/>
      <c r="AV420" s="307"/>
      <c r="AW420" s="307"/>
      <c r="AX420" s="307"/>
      <c r="AY420" s="307"/>
      <c r="AZ420" s="307"/>
      <c r="BA420" s="309"/>
      <c r="BB420" s="359"/>
      <c r="BC420" s="309"/>
      <c r="BD420" s="309"/>
      <c r="BE420" s="309"/>
      <c r="BF420" s="309"/>
      <c r="BG420" s="309"/>
      <c r="BH420" s="309"/>
      <c r="BI420" s="309"/>
      <c r="BJ420" s="309"/>
      <c r="BK420" s="309"/>
      <c r="BL420" s="309"/>
      <c r="BM420" s="309"/>
      <c r="BN420" s="309"/>
      <c r="BO420" s="309"/>
      <c r="BP420" s="309"/>
      <c r="BQ420" s="309"/>
      <c r="BR420" s="309"/>
      <c r="BS420" s="309"/>
      <c r="BT420" s="309"/>
      <c r="BU420" s="309"/>
      <c r="BV420" s="309"/>
      <c r="BW420" s="310"/>
      <c r="BX420" s="310"/>
      <c r="BY420" s="310"/>
      <c r="BZ420" s="310"/>
      <c r="CA420" s="310"/>
      <c r="CB420" s="310"/>
      <c r="CC420" s="310"/>
      <c r="CD420" s="310"/>
      <c r="CE420" s="310"/>
      <c r="CF420" s="310"/>
      <c r="CG420" s="310"/>
      <c r="CH420" s="310"/>
      <c r="CI420" s="310"/>
      <c r="CJ420" s="310"/>
      <c r="CK420" s="310"/>
      <c r="CL420" s="310"/>
      <c r="CM420" s="310"/>
      <c r="CN420" s="310"/>
      <c r="CO420" s="310"/>
      <c r="CP420" s="310"/>
      <c r="CQ420" s="310"/>
      <c r="CR420" s="310"/>
      <c r="CS420" s="310"/>
      <c r="CT420" s="310"/>
      <c r="CU420" s="310"/>
      <c r="CV420" s="310"/>
      <c r="CW420" s="310"/>
      <c r="CX420" s="310"/>
      <c r="CY420" s="310"/>
      <c r="CZ420" s="310"/>
    </row>
    <row r="421" s="314" customFormat="true" ht="25.15" customHeight="true" x14ac:dyDescent="0.2">
      <c r="B421" s="730"/>
      <c r="C421" s="843" t="s">
        <v>322</v>
      </c>
      <c r="D421" s="844"/>
      <c r="E421" s="562">
        <v>0.44144406373330675</v>
      </c>
      <c r="F421" s="496"/>
      <c r="G421" s="496"/>
      <c r="H421" s="843" t="s">
        <v>198</v>
      </c>
      <c r="I421" s="844"/>
      <c r="J421" s="563">
        <v>0.46949985223767821</v>
      </c>
      <c r="K421" s="496"/>
      <c r="L421" s="496"/>
      <c r="M421" s="843" t="s">
        <v>333</v>
      </c>
      <c r="N421" s="844"/>
      <c r="O421" s="564">
        <v>0.33841935317105881</v>
      </c>
      <c r="P421" s="496"/>
      <c r="Q421" s="496"/>
      <c r="W421" s="307"/>
      <c r="X421" s="307"/>
      <c r="Y421" s="307"/>
      <c r="Z421" s="307"/>
      <c r="AA421" s="307"/>
      <c r="AB421" s="307"/>
      <c r="AC421" s="307"/>
      <c r="AD421" s="307"/>
      <c r="AE421" s="307"/>
      <c r="AF421" s="307"/>
      <c r="AG421" s="307"/>
      <c r="AH421" s="307"/>
      <c r="AI421" s="307"/>
      <c r="AJ421" s="307"/>
      <c r="AK421" s="307"/>
      <c r="AL421" s="307"/>
      <c r="AM421" s="307"/>
      <c r="AN421" s="307"/>
      <c r="AO421" s="307"/>
      <c r="AP421" s="307"/>
      <c r="AQ421" s="307"/>
      <c r="AR421" s="307"/>
      <c r="AS421" s="307"/>
      <c r="AT421" s="307"/>
      <c r="AU421" s="307"/>
      <c r="AV421" s="307"/>
      <c r="AW421" s="307"/>
      <c r="AX421" s="307"/>
      <c r="AY421" s="307"/>
      <c r="AZ421" s="307"/>
      <c r="BA421" s="309"/>
      <c r="BB421" s="359"/>
      <c r="BC421" s="309"/>
      <c r="BD421" s="309"/>
      <c r="BE421" s="309"/>
      <c r="BF421" s="309"/>
      <c r="BG421" s="309"/>
      <c r="BH421" s="309"/>
      <c r="BI421" s="309"/>
      <c r="BJ421" s="309"/>
      <c r="BK421" s="309"/>
      <c r="BL421" s="309"/>
      <c r="BM421" s="309"/>
      <c r="BN421" s="309"/>
      <c r="BO421" s="309"/>
      <c r="BP421" s="309"/>
      <c r="BQ421" s="309"/>
      <c r="BR421" s="309"/>
      <c r="BS421" s="309"/>
      <c r="BT421" s="309"/>
      <c r="BU421" s="309"/>
      <c r="BV421" s="309"/>
      <c r="BW421" s="310"/>
      <c r="BX421" s="310"/>
      <c r="BY421" s="310"/>
      <c r="BZ421" s="310"/>
      <c r="CA421" s="310"/>
      <c r="CB421" s="310"/>
      <c r="CC421" s="310"/>
      <c r="CD421" s="310"/>
      <c r="CE421" s="310"/>
      <c r="CF421" s="310"/>
      <c r="CG421" s="310"/>
      <c r="CH421" s="310"/>
      <c r="CI421" s="310"/>
      <c r="CJ421" s="310"/>
      <c r="CK421" s="310"/>
      <c r="CL421" s="310"/>
      <c r="CM421" s="310"/>
      <c r="CN421" s="310"/>
      <c r="CO421" s="310"/>
      <c r="CP421" s="310"/>
      <c r="CQ421" s="310"/>
      <c r="CR421" s="310"/>
      <c r="CS421" s="310"/>
      <c r="CT421" s="310"/>
      <c r="CU421" s="310"/>
      <c r="CV421" s="310"/>
      <c r="CW421" s="310"/>
      <c r="CX421" s="310"/>
      <c r="CY421" s="310"/>
      <c r="CZ421" s="310"/>
    </row>
    <row r="422" s="314" customFormat="true" ht="25.15" customHeight="true" x14ac:dyDescent="0.2">
      <c r="B422" s="730"/>
      <c r="C422" s="843" t="s">
        <v>223</v>
      </c>
      <c r="D422" s="844"/>
      <c r="E422" s="562">
        <v>0.4150362996629221</v>
      </c>
      <c r="F422" s="496"/>
      <c r="G422" s="496"/>
      <c r="H422" s="843" t="s">
        <v>205</v>
      </c>
      <c r="I422" s="844"/>
      <c r="J422" s="563">
        <v>0.43368342156561451</v>
      </c>
      <c r="K422" s="496"/>
      <c r="L422" s="496"/>
      <c r="M422" s="843" t="s">
        <v>328</v>
      </c>
      <c r="N422" s="844"/>
      <c r="O422" s="564">
        <v>0.33497313277375973</v>
      </c>
      <c r="P422" s="496"/>
      <c r="Q422" s="496"/>
      <c r="W422" s="307"/>
      <c r="X422" s="307"/>
      <c r="Y422" s="307"/>
      <c r="Z422" s="307"/>
      <c r="AA422" s="307"/>
      <c r="AB422" s="307"/>
      <c r="AC422" s="307"/>
      <c r="AD422" s="307"/>
      <c r="AE422" s="307"/>
      <c r="AF422" s="307"/>
      <c r="AG422" s="307"/>
      <c r="AH422" s="307"/>
      <c r="AI422" s="307"/>
      <c r="AJ422" s="307"/>
      <c r="AK422" s="307"/>
      <c r="AL422" s="307"/>
      <c r="AM422" s="307"/>
      <c r="AN422" s="307"/>
      <c r="AO422" s="307"/>
      <c r="AP422" s="307"/>
      <c r="AQ422" s="307"/>
      <c r="AR422" s="307"/>
      <c r="AS422" s="307"/>
      <c r="AT422" s="307"/>
      <c r="AU422" s="307"/>
      <c r="AV422" s="307"/>
      <c r="AW422" s="307"/>
      <c r="AX422" s="307"/>
      <c r="AY422" s="307"/>
      <c r="AZ422" s="307"/>
      <c r="BA422" s="309"/>
      <c r="BB422" s="359"/>
      <c r="BC422" s="309"/>
      <c r="BD422" s="309"/>
      <c r="BE422" s="309"/>
      <c r="BF422" s="309"/>
      <c r="BG422" s="309"/>
      <c r="BH422" s="309"/>
      <c r="BI422" s="309"/>
      <c r="BJ422" s="309"/>
      <c r="BK422" s="309"/>
      <c r="BL422" s="309"/>
      <c r="BM422" s="309"/>
      <c r="BN422" s="309"/>
      <c r="BO422" s="309"/>
      <c r="BP422" s="309"/>
      <c r="BQ422" s="309"/>
      <c r="BR422" s="309"/>
      <c r="BS422" s="309"/>
      <c r="BT422" s="309"/>
      <c r="BU422" s="309"/>
      <c r="BV422" s="309"/>
      <c r="BW422" s="310"/>
      <c r="BX422" s="310"/>
      <c r="BY422" s="310"/>
      <c r="BZ422" s="310"/>
      <c r="CA422" s="310"/>
      <c r="CB422" s="310"/>
      <c r="CC422" s="310"/>
      <c r="CD422" s="310"/>
      <c r="CE422" s="310"/>
      <c r="CF422" s="310"/>
      <c r="CG422" s="310"/>
      <c r="CH422" s="310"/>
      <c r="CI422" s="310"/>
      <c r="CJ422" s="310"/>
      <c r="CK422" s="310"/>
      <c r="CL422" s="310"/>
      <c r="CM422" s="310"/>
      <c r="CN422" s="310"/>
      <c r="CO422" s="310"/>
      <c r="CP422" s="310"/>
      <c r="CQ422" s="310"/>
      <c r="CR422" s="310"/>
      <c r="CS422" s="310"/>
      <c r="CT422" s="310"/>
      <c r="CU422" s="310"/>
      <c r="CV422" s="310"/>
      <c r="CW422" s="310"/>
      <c r="CX422" s="310"/>
      <c r="CY422" s="310"/>
      <c r="CZ422" s="310"/>
    </row>
    <row r="423" s="314" customFormat="true" ht="25.15" customHeight="true" x14ac:dyDescent="0.2">
      <c r="B423" s="730"/>
      <c r="C423" s="843" t="s">
        <v>334</v>
      </c>
      <c r="D423" s="844"/>
      <c r="E423" s="562">
        <v>0.4026841745815829</v>
      </c>
      <c r="F423" s="496"/>
      <c r="G423" s="496"/>
      <c r="H423" s="843" t="s">
        <v>258</v>
      </c>
      <c r="I423" s="844"/>
      <c r="J423" s="563">
        <v>-0.42926320952249952</v>
      </c>
      <c r="K423" s="496"/>
      <c r="L423" s="496"/>
      <c r="M423" s="843" t="s">
        <v>334</v>
      </c>
      <c r="N423" s="844"/>
      <c r="O423" s="564">
        <v>0.31913627731448263</v>
      </c>
      <c r="P423" s="496"/>
      <c r="Q423" s="496"/>
      <c r="W423" s="307"/>
      <c r="X423" s="307"/>
      <c r="Y423" s="307"/>
      <c r="Z423" s="307"/>
      <c r="AA423" s="307"/>
      <c r="AB423" s="307"/>
      <c r="AC423" s="307"/>
      <c r="AD423" s="307"/>
      <c r="AE423" s="307"/>
      <c r="AF423" s="307"/>
      <c r="AG423" s="307"/>
      <c r="AH423" s="307"/>
      <c r="AI423" s="307"/>
      <c r="AJ423" s="307"/>
      <c r="AK423" s="307"/>
      <c r="AL423" s="307"/>
      <c r="AM423" s="307"/>
      <c r="AN423" s="307"/>
      <c r="AO423" s="307"/>
      <c r="AP423" s="307"/>
      <c r="AQ423" s="307"/>
      <c r="AR423" s="307"/>
      <c r="AS423" s="307"/>
      <c r="AT423" s="307"/>
      <c r="AU423" s="307"/>
      <c r="AV423" s="307"/>
      <c r="AW423" s="307"/>
      <c r="AX423" s="307"/>
      <c r="AY423" s="307"/>
      <c r="AZ423" s="307"/>
      <c r="BA423" s="309"/>
      <c r="BB423" s="359"/>
      <c r="BC423" s="309"/>
      <c r="BD423" s="309"/>
      <c r="BE423" s="309"/>
      <c r="BF423" s="309"/>
      <c r="BG423" s="309"/>
      <c r="BH423" s="309"/>
      <c r="BI423" s="309"/>
      <c r="BJ423" s="309"/>
      <c r="BK423" s="309"/>
      <c r="BL423" s="309"/>
      <c r="BM423" s="309"/>
      <c r="BN423" s="309"/>
      <c r="BO423" s="309"/>
      <c r="BP423" s="309"/>
      <c r="BQ423" s="309"/>
      <c r="BR423" s="309"/>
      <c r="BS423" s="309"/>
      <c r="BT423" s="309"/>
      <c r="BU423" s="309"/>
      <c r="BV423" s="309"/>
      <c r="BW423" s="310"/>
      <c r="BX423" s="310"/>
      <c r="BY423" s="310"/>
      <c r="BZ423" s="310"/>
      <c r="CA423" s="310"/>
      <c r="CB423" s="310"/>
      <c r="CC423" s="310"/>
      <c r="CD423" s="310"/>
      <c r="CE423" s="310"/>
      <c r="CF423" s="310"/>
      <c r="CG423" s="310"/>
      <c r="CH423" s="310"/>
      <c r="CI423" s="310"/>
      <c r="CJ423" s="310"/>
      <c r="CK423" s="310"/>
      <c r="CL423" s="310"/>
      <c r="CM423" s="310"/>
      <c r="CN423" s="310"/>
      <c r="CO423" s="310"/>
      <c r="CP423" s="310"/>
      <c r="CQ423" s="310"/>
      <c r="CR423" s="310"/>
      <c r="CS423" s="310"/>
      <c r="CT423" s="310"/>
      <c r="CU423" s="310"/>
      <c r="CV423" s="310"/>
      <c r="CW423" s="310"/>
      <c r="CX423" s="310"/>
      <c r="CY423" s="310"/>
      <c r="CZ423" s="310"/>
    </row>
    <row r="424" s="314" customFormat="true" ht="25.15" customHeight="true" x14ac:dyDescent="0.2">
      <c r="B424" s="730"/>
      <c r="C424" s="843" t="s">
        <v>335</v>
      </c>
      <c r="D424" s="844"/>
      <c r="E424" s="562">
        <v>0.39437159984624121</v>
      </c>
      <c r="F424" s="496"/>
      <c r="G424" s="496"/>
      <c r="H424" s="843" t="s">
        <v>335</v>
      </c>
      <c r="I424" s="844"/>
      <c r="J424" s="563">
        <v>0.41548789139038206</v>
      </c>
      <c r="K424" s="496"/>
      <c r="L424" s="496"/>
      <c r="M424" s="843" t="s">
        <v>336</v>
      </c>
      <c r="N424" s="844"/>
      <c r="O424" s="564">
        <v>0.31635036178110676</v>
      </c>
      <c r="P424" s="496"/>
      <c r="Q424" s="496"/>
      <c r="W424" s="307"/>
      <c r="X424" s="307"/>
      <c r="Y424" s="307"/>
      <c r="Z424" s="307"/>
      <c r="AA424" s="307"/>
      <c r="AB424" s="307"/>
      <c r="AC424" s="307"/>
      <c r="AD424" s="307"/>
      <c r="AE424" s="307"/>
      <c r="AF424" s="307"/>
      <c r="AG424" s="307"/>
      <c r="AH424" s="307"/>
      <c r="AI424" s="307"/>
      <c r="AJ424" s="307"/>
      <c r="AK424" s="307"/>
      <c r="AL424" s="307"/>
      <c r="AM424" s="307"/>
      <c r="AN424" s="307"/>
      <c r="AO424" s="307"/>
      <c r="AP424" s="307"/>
      <c r="AQ424" s="307"/>
      <c r="AR424" s="307"/>
      <c r="AS424" s="307"/>
      <c r="AT424" s="307"/>
      <c r="AU424" s="307"/>
      <c r="AV424" s="307"/>
      <c r="AW424" s="307"/>
      <c r="AX424" s="307"/>
      <c r="AY424" s="307"/>
      <c r="AZ424" s="307"/>
      <c r="BA424" s="309"/>
      <c r="BB424" s="359"/>
      <c r="BC424" s="309"/>
      <c r="BD424" s="309"/>
      <c r="BE424" s="309"/>
      <c r="BF424" s="309"/>
      <c r="BG424" s="309"/>
      <c r="BH424" s="309"/>
      <c r="BI424" s="309"/>
      <c r="BJ424" s="309"/>
      <c r="BK424" s="309"/>
      <c r="BL424" s="309"/>
      <c r="BM424" s="309"/>
      <c r="BN424" s="309"/>
      <c r="BO424" s="309"/>
      <c r="BP424" s="309"/>
      <c r="BQ424" s="309"/>
      <c r="BR424" s="309"/>
      <c r="BS424" s="309"/>
      <c r="BT424" s="309"/>
      <c r="BU424" s="309"/>
      <c r="BV424" s="309"/>
      <c r="BW424" s="310"/>
      <c r="BX424" s="310"/>
      <c r="BY424" s="310"/>
      <c r="BZ424" s="310"/>
      <c r="CA424" s="310"/>
      <c r="CB424" s="310"/>
      <c r="CC424" s="310"/>
      <c r="CD424" s="310"/>
      <c r="CE424" s="310"/>
      <c r="CF424" s="310"/>
      <c r="CG424" s="310"/>
      <c r="CH424" s="310"/>
      <c r="CI424" s="310"/>
      <c r="CJ424" s="310"/>
      <c r="CK424" s="310"/>
      <c r="CL424" s="310"/>
      <c r="CM424" s="310"/>
      <c r="CN424" s="310"/>
      <c r="CO424" s="310"/>
      <c r="CP424" s="310"/>
      <c r="CQ424" s="310"/>
      <c r="CR424" s="310"/>
      <c r="CS424" s="310"/>
      <c r="CT424" s="310"/>
      <c r="CU424" s="310"/>
      <c r="CV424" s="310"/>
      <c r="CW424" s="310"/>
      <c r="CX424" s="310"/>
      <c r="CY424" s="310"/>
      <c r="CZ424" s="310"/>
    </row>
    <row r="425" s="314" customFormat="true" ht="25.15" customHeight="true" x14ac:dyDescent="0.2">
      <c r="B425" s="730"/>
      <c r="C425" s="843" t="s">
        <v>327</v>
      </c>
      <c r="D425" s="844"/>
      <c r="E425" s="562">
        <v>0.39320516793195964</v>
      </c>
      <c r="F425" s="496"/>
      <c r="G425" s="496"/>
      <c r="H425" s="843" t="s">
        <v>334</v>
      </c>
      <c r="I425" s="844"/>
      <c r="J425" s="563">
        <v>0.41339983051709178</v>
      </c>
      <c r="K425" s="496"/>
      <c r="L425" s="496"/>
      <c r="M425" s="843" t="s">
        <v>198</v>
      </c>
      <c r="N425" s="844"/>
      <c r="O425" s="564">
        <v>0.31187666252863555</v>
      </c>
      <c r="P425" s="496"/>
      <c r="Q425" s="496"/>
      <c r="W425" s="307"/>
      <c r="X425" s="307"/>
      <c r="Y425" s="307"/>
      <c r="Z425" s="307"/>
      <c r="AA425" s="307"/>
      <c r="AB425" s="307"/>
      <c r="AC425" s="307"/>
      <c r="AD425" s="307"/>
      <c r="AE425" s="307"/>
      <c r="AF425" s="307"/>
      <c r="AG425" s="307"/>
      <c r="AH425" s="307"/>
      <c r="AI425" s="307"/>
      <c r="AJ425" s="307"/>
      <c r="AK425" s="307"/>
      <c r="AL425" s="307"/>
      <c r="AM425" s="307"/>
      <c r="AN425" s="307"/>
      <c r="AO425" s="307"/>
      <c r="AP425" s="307"/>
      <c r="AQ425" s="307"/>
      <c r="AR425" s="307"/>
      <c r="AS425" s="307"/>
      <c r="AT425" s="307"/>
      <c r="AU425" s="307"/>
      <c r="AV425" s="307"/>
      <c r="AW425" s="307"/>
      <c r="AX425" s="307"/>
      <c r="AY425" s="307"/>
      <c r="AZ425" s="307"/>
      <c r="BA425" s="309"/>
      <c r="BB425" s="359"/>
      <c r="BC425" s="309"/>
      <c r="BD425" s="309"/>
      <c r="BE425" s="309"/>
      <c r="BF425" s="309"/>
      <c r="BG425" s="309"/>
      <c r="BH425" s="309"/>
      <c r="BI425" s="309"/>
      <c r="BJ425" s="309"/>
      <c r="BK425" s="309"/>
      <c r="BL425" s="309"/>
      <c r="BM425" s="309"/>
      <c r="BN425" s="309"/>
      <c r="BO425" s="309"/>
      <c r="BP425" s="309"/>
      <c r="BQ425" s="309"/>
      <c r="BR425" s="309"/>
      <c r="BS425" s="309"/>
      <c r="BT425" s="309"/>
      <c r="BU425" s="309"/>
      <c r="BV425" s="309"/>
      <c r="BW425" s="310"/>
      <c r="BX425" s="310"/>
      <c r="BY425" s="310"/>
      <c r="BZ425" s="310"/>
      <c r="CA425" s="310"/>
      <c r="CB425" s="310"/>
      <c r="CC425" s="310"/>
      <c r="CD425" s="310"/>
      <c r="CE425" s="310"/>
      <c r="CF425" s="310"/>
      <c r="CG425" s="310"/>
      <c r="CH425" s="310"/>
      <c r="CI425" s="310"/>
      <c r="CJ425" s="310"/>
      <c r="CK425" s="310"/>
      <c r="CL425" s="310"/>
      <c r="CM425" s="310"/>
      <c r="CN425" s="310"/>
      <c r="CO425" s="310"/>
      <c r="CP425" s="310"/>
      <c r="CQ425" s="310"/>
      <c r="CR425" s="310"/>
      <c r="CS425" s="310"/>
      <c r="CT425" s="310"/>
      <c r="CU425" s="310"/>
      <c r="CV425" s="310"/>
      <c r="CW425" s="310"/>
      <c r="CX425" s="310"/>
      <c r="CY425" s="310"/>
      <c r="CZ425" s="310"/>
    </row>
    <row r="426" s="314" customFormat="true" ht="25.15" customHeight="true" x14ac:dyDescent="0.2">
      <c r="B426" s="730"/>
      <c r="C426" s="843" t="s">
        <v>330</v>
      </c>
      <c r="D426" s="844"/>
      <c r="E426" s="562">
        <v>0.37773553440784302</v>
      </c>
      <c r="F426" s="496"/>
      <c r="G426" s="496"/>
      <c r="H426" s="843" t="s">
        <v>202</v>
      </c>
      <c r="I426" s="844"/>
      <c r="J426" s="563">
        <v>-0.3653738520610173</v>
      </c>
      <c r="K426" s="496"/>
      <c r="L426" s="496"/>
      <c r="M426" s="843" t="s">
        <v>337</v>
      </c>
      <c r="N426" s="844"/>
      <c r="O426" s="564">
        <v>0.31181136805159909</v>
      </c>
      <c r="P426" s="496"/>
      <c r="Q426" s="496"/>
      <c r="W426" s="307"/>
      <c r="X426" s="307"/>
      <c r="Y426" s="307"/>
      <c r="Z426" s="307"/>
      <c r="AA426" s="307"/>
      <c r="AB426" s="307"/>
      <c r="AC426" s="307"/>
      <c r="AD426" s="307"/>
      <c r="AE426" s="307"/>
      <c r="AF426" s="307"/>
      <c r="AG426" s="307"/>
      <c r="AH426" s="307"/>
      <c r="AI426" s="307"/>
      <c r="AJ426" s="307"/>
      <c r="AK426" s="307"/>
      <c r="AL426" s="307"/>
      <c r="AM426" s="307"/>
      <c r="AN426" s="307"/>
      <c r="AO426" s="307"/>
      <c r="AP426" s="307"/>
      <c r="AQ426" s="307"/>
      <c r="AR426" s="307"/>
      <c r="AS426" s="307"/>
      <c r="AT426" s="307"/>
      <c r="AU426" s="307"/>
      <c r="AV426" s="307"/>
      <c r="AW426" s="307"/>
      <c r="AX426" s="307"/>
      <c r="AY426" s="307"/>
      <c r="AZ426" s="307"/>
      <c r="BA426" s="309"/>
      <c r="BB426" s="359"/>
      <c r="BC426" s="309"/>
      <c r="BD426" s="309"/>
      <c r="BE426" s="309"/>
      <c r="BF426" s="309"/>
      <c r="BG426" s="309"/>
      <c r="BH426" s="309"/>
      <c r="BI426" s="309"/>
      <c r="BJ426" s="309"/>
      <c r="BK426" s="309"/>
      <c r="BL426" s="309"/>
      <c r="BM426" s="309"/>
      <c r="BN426" s="309"/>
      <c r="BO426" s="309"/>
      <c r="BP426" s="309"/>
      <c r="BQ426" s="309"/>
      <c r="BR426" s="309"/>
      <c r="BS426" s="309"/>
      <c r="BT426" s="309"/>
      <c r="BU426" s="309"/>
      <c r="BV426" s="309"/>
      <c r="BW426" s="310"/>
      <c r="BX426" s="310"/>
      <c r="BY426" s="310"/>
      <c r="BZ426" s="310"/>
      <c r="CA426" s="310"/>
      <c r="CB426" s="310"/>
      <c r="CC426" s="310"/>
      <c r="CD426" s="310"/>
      <c r="CE426" s="310"/>
      <c r="CF426" s="310"/>
      <c r="CG426" s="310"/>
      <c r="CH426" s="310"/>
      <c r="CI426" s="310"/>
      <c r="CJ426" s="310"/>
      <c r="CK426" s="310"/>
      <c r="CL426" s="310"/>
      <c r="CM426" s="310"/>
      <c r="CN426" s="310"/>
      <c r="CO426" s="310"/>
      <c r="CP426" s="310"/>
      <c r="CQ426" s="310"/>
      <c r="CR426" s="310"/>
      <c r="CS426" s="310"/>
      <c r="CT426" s="310"/>
      <c r="CU426" s="310"/>
      <c r="CV426" s="310"/>
      <c r="CW426" s="310"/>
      <c r="CX426" s="310"/>
      <c r="CY426" s="310"/>
      <c r="CZ426" s="310"/>
    </row>
    <row r="427" s="314" customFormat="true" ht="25.15" customHeight="true" x14ac:dyDescent="0.2">
      <c r="B427" s="730"/>
      <c r="C427" s="843" t="s">
        <v>325</v>
      </c>
      <c r="D427" s="844"/>
      <c r="E427" s="562">
        <v>-0.36311931443412881</v>
      </c>
      <c r="F427" s="496"/>
      <c r="G427" s="496"/>
      <c r="H427" s="843" t="s">
        <v>209</v>
      </c>
      <c r="I427" s="844"/>
      <c r="J427" s="563">
        <v>0.34910615811165424</v>
      </c>
      <c r="K427" s="496"/>
      <c r="L427" s="496"/>
      <c r="M427" s="843" t="s">
        <v>223</v>
      </c>
      <c r="N427" s="844"/>
      <c r="O427" s="564">
        <v>0.29699563889198211</v>
      </c>
      <c r="P427" s="496"/>
      <c r="Q427" s="496"/>
      <c r="W427" s="307"/>
      <c r="X427" s="307"/>
      <c r="Y427" s="307"/>
      <c r="Z427" s="307"/>
      <c r="AA427" s="307"/>
      <c r="AB427" s="307"/>
      <c r="AC427" s="307"/>
      <c r="AD427" s="307"/>
      <c r="AE427" s="307"/>
      <c r="AF427" s="307"/>
      <c r="AG427" s="307"/>
      <c r="AH427" s="307"/>
      <c r="AI427" s="307"/>
      <c r="AJ427" s="307"/>
      <c r="AK427" s="307"/>
      <c r="AL427" s="307"/>
      <c r="AM427" s="307"/>
      <c r="AN427" s="307"/>
      <c r="AO427" s="307"/>
      <c r="AP427" s="307"/>
      <c r="AQ427" s="307"/>
      <c r="AR427" s="307"/>
      <c r="AS427" s="307"/>
      <c r="AT427" s="307"/>
      <c r="AU427" s="307"/>
      <c r="AV427" s="307"/>
      <c r="AW427" s="307"/>
      <c r="AX427" s="307"/>
      <c r="AY427" s="307"/>
      <c r="AZ427" s="307"/>
      <c r="BA427" s="309"/>
      <c r="BB427" s="359"/>
      <c r="BC427" s="309"/>
      <c r="BD427" s="309"/>
      <c r="BE427" s="309"/>
      <c r="BF427" s="309"/>
      <c r="BG427" s="309"/>
      <c r="BH427" s="309"/>
      <c r="BI427" s="309"/>
      <c r="BJ427" s="309"/>
      <c r="BK427" s="309"/>
      <c r="BL427" s="309"/>
      <c r="BM427" s="309"/>
      <c r="BN427" s="309"/>
      <c r="BO427" s="309"/>
      <c r="BP427" s="309"/>
      <c r="BQ427" s="309"/>
      <c r="BR427" s="309"/>
      <c r="BS427" s="309"/>
      <c r="BT427" s="309"/>
      <c r="BU427" s="309"/>
      <c r="BV427" s="309"/>
      <c r="BW427" s="310"/>
      <c r="BX427" s="310"/>
      <c r="BY427" s="310"/>
      <c r="BZ427" s="310"/>
      <c r="CA427" s="310"/>
      <c r="CB427" s="310"/>
      <c r="CC427" s="310"/>
      <c r="CD427" s="310"/>
      <c r="CE427" s="310"/>
      <c r="CF427" s="310"/>
      <c r="CG427" s="310"/>
      <c r="CH427" s="310"/>
      <c r="CI427" s="310"/>
      <c r="CJ427" s="310"/>
      <c r="CK427" s="310"/>
      <c r="CL427" s="310"/>
      <c r="CM427" s="310"/>
      <c r="CN427" s="310"/>
      <c r="CO427" s="310"/>
      <c r="CP427" s="310"/>
      <c r="CQ427" s="310"/>
      <c r="CR427" s="310"/>
      <c r="CS427" s="310"/>
      <c r="CT427" s="310"/>
      <c r="CU427" s="310"/>
      <c r="CV427" s="310"/>
      <c r="CW427" s="310"/>
      <c r="CX427" s="310"/>
      <c r="CY427" s="310"/>
      <c r="CZ427" s="310"/>
    </row>
    <row r="428" s="314" customFormat="true" ht="25.15" customHeight="true" x14ac:dyDescent="0.2">
      <c r="B428" s="730"/>
      <c r="C428" s="843" t="s">
        <v>209</v>
      </c>
      <c r="D428" s="844"/>
      <c r="E428" s="562">
        <v>0.35222010691406069</v>
      </c>
      <c r="F428" s="496"/>
      <c r="G428" s="496"/>
      <c r="H428" s="843" t="s">
        <v>330</v>
      </c>
      <c r="I428" s="844"/>
      <c r="J428" s="563">
        <v>0.34665157620416731</v>
      </c>
      <c r="K428" s="496"/>
      <c r="L428" s="496"/>
      <c r="M428" s="843" t="s">
        <v>326</v>
      </c>
      <c r="N428" s="844"/>
      <c r="O428" s="564">
        <v>0.28407154785726396</v>
      </c>
      <c r="P428" s="496"/>
      <c r="Q428" s="496"/>
      <c r="W428" s="307"/>
      <c r="X428" s="307"/>
      <c r="Y428" s="307"/>
      <c r="Z428" s="307"/>
      <c r="AA428" s="307"/>
      <c r="AB428" s="307"/>
      <c r="AC428" s="307"/>
      <c r="AD428" s="307"/>
      <c r="AE428" s="307"/>
      <c r="AF428" s="307"/>
      <c r="AG428" s="307"/>
      <c r="AH428" s="307"/>
      <c r="AI428" s="307"/>
      <c r="AJ428" s="307"/>
      <c r="AK428" s="307"/>
      <c r="AL428" s="307"/>
      <c r="AM428" s="307"/>
      <c r="AN428" s="307"/>
      <c r="AO428" s="307"/>
      <c r="AP428" s="307"/>
      <c r="AQ428" s="307"/>
      <c r="AR428" s="307"/>
      <c r="AS428" s="307"/>
      <c r="AT428" s="307"/>
      <c r="AU428" s="307"/>
      <c r="AV428" s="307"/>
      <c r="AW428" s="307"/>
      <c r="AX428" s="307"/>
      <c r="AY428" s="307"/>
      <c r="AZ428" s="307"/>
      <c r="BA428" s="309"/>
      <c r="BB428" s="359"/>
      <c r="BC428" s="309"/>
      <c r="BD428" s="309"/>
      <c r="BE428" s="309"/>
      <c r="BF428" s="309"/>
      <c r="BG428" s="309"/>
      <c r="BH428" s="309"/>
      <c r="BI428" s="309"/>
      <c r="BJ428" s="309"/>
      <c r="BK428" s="309"/>
      <c r="BL428" s="309"/>
      <c r="BM428" s="309"/>
      <c r="BN428" s="309"/>
      <c r="BO428" s="309"/>
      <c r="BP428" s="309"/>
      <c r="BQ428" s="309"/>
      <c r="BR428" s="309"/>
      <c r="BS428" s="309"/>
      <c r="BT428" s="309"/>
      <c r="BU428" s="309"/>
      <c r="BV428" s="309"/>
      <c r="BW428" s="310"/>
      <c r="BX428" s="310"/>
      <c r="BY428" s="310"/>
      <c r="BZ428" s="310"/>
      <c r="CA428" s="310"/>
      <c r="CB428" s="310"/>
      <c r="CC428" s="310"/>
      <c r="CD428" s="310"/>
      <c r="CE428" s="310"/>
      <c r="CF428" s="310"/>
      <c r="CG428" s="310"/>
      <c r="CH428" s="310"/>
      <c r="CI428" s="310"/>
      <c r="CJ428" s="310"/>
      <c r="CK428" s="310"/>
      <c r="CL428" s="310"/>
      <c r="CM428" s="310"/>
      <c r="CN428" s="310"/>
      <c r="CO428" s="310"/>
      <c r="CP428" s="310"/>
      <c r="CQ428" s="310"/>
      <c r="CR428" s="310"/>
      <c r="CS428" s="310"/>
      <c r="CT428" s="310"/>
      <c r="CU428" s="310"/>
      <c r="CV428" s="310"/>
      <c r="CW428" s="310"/>
      <c r="CX428" s="310"/>
      <c r="CY428" s="310"/>
      <c r="CZ428" s="310"/>
    </row>
    <row r="429" s="314" customFormat="true" ht="25.15" customHeight="true" x14ac:dyDescent="0.2">
      <c r="B429" s="730"/>
      <c r="C429" s="843" t="s">
        <v>205</v>
      </c>
      <c r="D429" s="844"/>
      <c r="E429" s="562">
        <v>0.32880691552100993</v>
      </c>
      <c r="F429" s="496"/>
      <c r="G429" s="496"/>
      <c r="H429" s="843" t="s">
        <v>338</v>
      </c>
      <c r="I429" s="844"/>
      <c r="J429" s="563">
        <v>0.31501932155198598</v>
      </c>
      <c r="K429" s="496"/>
      <c r="L429" s="496"/>
      <c r="M429" s="843" t="s">
        <v>338</v>
      </c>
      <c r="N429" s="844"/>
      <c r="O429" s="564">
        <v>0.26879748870266013</v>
      </c>
      <c r="P429" s="496"/>
      <c r="Q429" s="496"/>
      <c r="W429" s="307"/>
      <c r="X429" s="307"/>
      <c r="Y429" s="307"/>
      <c r="Z429" s="307"/>
      <c r="AA429" s="307"/>
      <c r="AB429" s="307"/>
      <c r="AC429" s="307"/>
      <c r="AD429" s="307"/>
      <c r="AE429" s="307"/>
      <c r="AF429" s="307"/>
      <c r="AG429" s="307"/>
      <c r="AH429" s="307"/>
      <c r="AI429" s="307"/>
      <c r="AJ429" s="307"/>
      <c r="AK429" s="307"/>
      <c r="AL429" s="307"/>
      <c r="AM429" s="307"/>
      <c r="AN429" s="307"/>
      <c r="AO429" s="307"/>
      <c r="AP429" s="307"/>
      <c r="AQ429" s="307"/>
      <c r="AR429" s="307"/>
      <c r="AS429" s="307"/>
      <c r="AT429" s="307"/>
      <c r="AU429" s="307"/>
      <c r="AV429" s="307"/>
      <c r="AW429" s="307"/>
      <c r="AX429" s="307"/>
      <c r="AY429" s="307"/>
      <c r="AZ429" s="307"/>
      <c r="BA429" s="309"/>
      <c r="BB429" s="359"/>
      <c r="BC429" s="309"/>
      <c r="BD429" s="309"/>
      <c r="BE429" s="309"/>
      <c r="BF429" s="309"/>
      <c r="BG429" s="309"/>
      <c r="BH429" s="309"/>
      <c r="BI429" s="309"/>
      <c r="BJ429" s="309"/>
      <c r="BK429" s="309"/>
      <c r="BL429" s="309"/>
      <c r="BM429" s="309"/>
      <c r="BN429" s="309"/>
      <c r="BO429" s="309"/>
      <c r="BP429" s="309"/>
      <c r="BQ429" s="309"/>
      <c r="BR429" s="309"/>
      <c r="BS429" s="309"/>
      <c r="BT429" s="309"/>
      <c r="BU429" s="309"/>
      <c r="BV429" s="309"/>
      <c r="BW429" s="310"/>
      <c r="BX429" s="310"/>
      <c r="BY429" s="310"/>
      <c r="BZ429" s="310"/>
      <c r="CA429" s="310"/>
      <c r="CB429" s="310"/>
      <c r="CC429" s="310"/>
      <c r="CD429" s="310"/>
      <c r="CE429" s="310"/>
      <c r="CF429" s="310"/>
      <c r="CG429" s="310"/>
      <c r="CH429" s="310"/>
      <c r="CI429" s="310"/>
      <c r="CJ429" s="310"/>
      <c r="CK429" s="310"/>
      <c r="CL429" s="310"/>
      <c r="CM429" s="310"/>
      <c r="CN429" s="310"/>
      <c r="CO429" s="310"/>
      <c r="CP429" s="310"/>
      <c r="CQ429" s="310"/>
      <c r="CR429" s="310"/>
      <c r="CS429" s="310"/>
      <c r="CT429" s="310"/>
      <c r="CU429" s="310"/>
      <c r="CV429" s="310"/>
      <c r="CW429" s="310"/>
      <c r="CX429" s="310"/>
      <c r="CY429" s="310"/>
      <c r="CZ429" s="310"/>
    </row>
    <row r="430" s="314" customFormat="true" ht="25.15" customHeight="true" x14ac:dyDescent="0.2">
      <c r="B430" s="730"/>
      <c r="C430" s="843" t="s">
        <v>331</v>
      </c>
      <c r="D430" s="844"/>
      <c r="E430" s="562">
        <v>0.30782002758575183</v>
      </c>
      <c r="F430" s="496"/>
      <c r="G430" s="496"/>
      <c r="H430" s="843" t="s">
        <v>339</v>
      </c>
      <c r="I430" s="844"/>
      <c r="J430" s="563">
        <v>0.3039309517734114</v>
      </c>
      <c r="K430" s="496"/>
      <c r="L430" s="496"/>
      <c r="M430" s="843" t="s">
        <v>209</v>
      </c>
      <c r="N430" s="844"/>
      <c r="O430" s="564">
        <v>0.2547084711672688</v>
      </c>
      <c r="P430" s="496"/>
      <c r="Q430" s="496"/>
      <c r="W430" s="307"/>
      <c r="X430" s="307"/>
      <c r="Y430" s="307"/>
      <c r="Z430" s="307"/>
      <c r="AA430" s="307"/>
      <c r="AB430" s="307"/>
      <c r="AC430" s="307"/>
      <c r="AD430" s="307"/>
      <c r="AE430" s="307"/>
      <c r="AF430" s="307"/>
      <c r="AG430" s="307"/>
      <c r="AH430" s="307"/>
      <c r="AI430" s="307"/>
      <c r="AJ430" s="307"/>
      <c r="AK430" s="307"/>
      <c r="AL430" s="307"/>
      <c r="AM430" s="307"/>
      <c r="AN430" s="307"/>
      <c r="AO430" s="307"/>
      <c r="AP430" s="307"/>
      <c r="AQ430" s="307"/>
      <c r="AR430" s="307"/>
      <c r="AS430" s="307"/>
      <c r="AT430" s="307"/>
      <c r="AU430" s="307"/>
      <c r="AV430" s="307"/>
      <c r="AW430" s="307"/>
      <c r="AX430" s="307"/>
      <c r="AY430" s="307"/>
      <c r="AZ430" s="307"/>
      <c r="BA430" s="309"/>
      <c r="BB430" s="359"/>
      <c r="BC430" s="309"/>
      <c r="BD430" s="309"/>
      <c r="BE430" s="309"/>
      <c r="BF430" s="309"/>
      <c r="BG430" s="309"/>
      <c r="BH430" s="309"/>
      <c r="BI430" s="309"/>
      <c r="BJ430" s="309"/>
      <c r="BK430" s="309"/>
      <c r="BL430" s="309"/>
      <c r="BM430" s="309"/>
      <c r="BN430" s="309"/>
      <c r="BO430" s="309"/>
      <c r="BP430" s="309"/>
      <c r="BQ430" s="309"/>
      <c r="BR430" s="309"/>
      <c r="BS430" s="309"/>
      <c r="BT430" s="309"/>
      <c r="BU430" s="309"/>
      <c r="BV430" s="309"/>
      <c r="BW430" s="310"/>
      <c r="BX430" s="310"/>
      <c r="BY430" s="310"/>
      <c r="BZ430" s="310"/>
      <c r="CA430" s="310"/>
      <c r="CB430" s="310"/>
      <c r="CC430" s="310"/>
      <c r="CD430" s="310"/>
      <c r="CE430" s="310"/>
      <c r="CF430" s="310"/>
      <c r="CG430" s="310"/>
      <c r="CH430" s="310"/>
      <c r="CI430" s="310"/>
      <c r="CJ430" s="310"/>
      <c r="CK430" s="310"/>
      <c r="CL430" s="310"/>
      <c r="CM430" s="310"/>
      <c r="CN430" s="310"/>
      <c r="CO430" s="310"/>
      <c r="CP430" s="310"/>
      <c r="CQ430" s="310"/>
      <c r="CR430" s="310"/>
      <c r="CS430" s="310"/>
      <c r="CT430" s="310"/>
      <c r="CU430" s="310"/>
      <c r="CV430" s="310"/>
      <c r="CW430" s="310"/>
      <c r="CX430" s="310"/>
      <c r="CY430" s="310"/>
      <c r="CZ430" s="310"/>
    </row>
    <row r="431" s="314" customFormat="true" ht="25.15" customHeight="true" x14ac:dyDescent="0.2">
      <c r="B431" s="730"/>
      <c r="C431" s="843" t="s">
        <v>258</v>
      </c>
      <c r="D431" s="844"/>
      <c r="E431" s="562">
        <v>-0.30469047724481879</v>
      </c>
      <c r="F431" s="496"/>
      <c r="G431" s="496"/>
      <c r="H431" s="843" t="s">
        <v>197</v>
      </c>
      <c r="I431" s="844"/>
      <c r="J431" s="563">
        <v>0.2995985286699086</v>
      </c>
      <c r="K431" s="496"/>
      <c r="L431" s="496"/>
      <c r="M431" s="843" t="s">
        <v>229</v>
      </c>
      <c r="N431" s="844"/>
      <c r="O431" s="564">
        <v>0.24564543060514313</v>
      </c>
      <c r="P431" s="496"/>
      <c r="Q431" s="496"/>
      <c r="W431" s="307"/>
      <c r="X431" s="307"/>
      <c r="Y431" s="307"/>
      <c r="Z431" s="307"/>
      <c r="AA431" s="307"/>
      <c r="AB431" s="307"/>
      <c r="AC431" s="307"/>
      <c r="AD431" s="307"/>
      <c r="AE431" s="307"/>
      <c r="AF431" s="307"/>
      <c r="AG431" s="307"/>
      <c r="AH431" s="307"/>
      <c r="AI431" s="307"/>
      <c r="AJ431" s="307"/>
      <c r="AK431" s="307"/>
      <c r="AL431" s="307"/>
      <c r="AM431" s="307"/>
      <c r="AN431" s="307"/>
      <c r="AO431" s="307"/>
      <c r="AP431" s="307"/>
      <c r="AQ431" s="307"/>
      <c r="AR431" s="307"/>
      <c r="AS431" s="307"/>
      <c r="AT431" s="307"/>
      <c r="AU431" s="307"/>
      <c r="AV431" s="307"/>
      <c r="AW431" s="307"/>
      <c r="AX431" s="307"/>
      <c r="AY431" s="307"/>
      <c r="AZ431" s="307"/>
      <c r="BA431" s="309"/>
      <c r="BB431" s="359"/>
      <c r="BC431" s="309"/>
      <c r="BD431" s="309"/>
      <c r="BE431" s="309"/>
      <c r="BF431" s="309"/>
      <c r="BG431" s="309"/>
      <c r="BH431" s="309"/>
      <c r="BI431" s="309"/>
      <c r="BJ431" s="309"/>
      <c r="BK431" s="309"/>
      <c r="BL431" s="309"/>
      <c r="BM431" s="309"/>
      <c r="BN431" s="309"/>
      <c r="BO431" s="309"/>
      <c r="BP431" s="309"/>
      <c r="BQ431" s="309"/>
      <c r="BR431" s="309"/>
      <c r="BS431" s="309"/>
      <c r="BT431" s="309"/>
      <c r="BU431" s="309"/>
      <c r="BV431" s="309"/>
      <c r="BW431" s="310"/>
      <c r="BX431" s="310"/>
      <c r="BY431" s="310"/>
      <c r="BZ431" s="310"/>
      <c r="CA431" s="310"/>
      <c r="CB431" s="310"/>
      <c r="CC431" s="310"/>
      <c r="CD431" s="310"/>
      <c r="CE431" s="310"/>
      <c r="CF431" s="310"/>
      <c r="CG431" s="310"/>
      <c r="CH431" s="310"/>
      <c r="CI431" s="310"/>
      <c r="CJ431" s="310"/>
      <c r="CK431" s="310"/>
      <c r="CL431" s="310"/>
      <c r="CM431" s="310"/>
      <c r="CN431" s="310"/>
      <c r="CO431" s="310"/>
      <c r="CP431" s="310"/>
      <c r="CQ431" s="310"/>
      <c r="CR431" s="310"/>
      <c r="CS431" s="310"/>
      <c r="CT431" s="310"/>
      <c r="CU431" s="310"/>
      <c r="CV431" s="310"/>
      <c r="CW431" s="310"/>
      <c r="CX431" s="310"/>
      <c r="CY431" s="310"/>
      <c r="CZ431" s="310"/>
    </row>
    <row r="432" s="314" customFormat="true" ht="25.15" customHeight="true" x14ac:dyDescent="0.2">
      <c r="B432" s="730"/>
      <c r="C432" s="843" t="s">
        <v>338</v>
      </c>
      <c r="D432" s="844"/>
      <c r="E432" s="562">
        <v>0.29528678664812286</v>
      </c>
      <c r="F432" s="496"/>
      <c r="G432" s="496"/>
      <c r="H432" s="843" t="s">
        <v>325</v>
      </c>
      <c r="I432" s="844"/>
      <c r="J432" s="563">
        <v>-0.284798449705426</v>
      </c>
      <c r="K432" s="496"/>
      <c r="L432" s="496"/>
      <c r="M432" s="843" t="s">
        <v>340</v>
      </c>
      <c r="N432" s="844"/>
      <c r="O432" s="564">
        <v>0.23967809919034547</v>
      </c>
      <c r="P432" s="496"/>
      <c r="Q432" s="496"/>
      <c r="W432" s="307"/>
      <c r="X432" s="307"/>
      <c r="Y432" s="307"/>
      <c r="Z432" s="307"/>
      <c r="AA432" s="307"/>
      <c r="AB432" s="307"/>
      <c r="AC432" s="307"/>
      <c r="AD432" s="307"/>
      <c r="AE432" s="307"/>
      <c r="AF432" s="307"/>
      <c r="AG432" s="307"/>
      <c r="AH432" s="307"/>
      <c r="AI432" s="307"/>
      <c r="AJ432" s="307"/>
      <c r="AK432" s="307"/>
      <c r="AL432" s="307"/>
      <c r="AM432" s="307"/>
      <c r="AN432" s="307"/>
      <c r="AO432" s="307"/>
      <c r="AP432" s="307"/>
      <c r="AQ432" s="307"/>
      <c r="AR432" s="307"/>
      <c r="AS432" s="307"/>
      <c r="AT432" s="307"/>
      <c r="AU432" s="307"/>
      <c r="AV432" s="307"/>
      <c r="AW432" s="307"/>
      <c r="AX432" s="307"/>
      <c r="AY432" s="307"/>
      <c r="AZ432" s="307"/>
      <c r="BA432" s="309"/>
      <c r="BB432" s="359"/>
      <c r="BC432" s="309"/>
      <c r="BD432" s="309"/>
      <c r="BE432" s="309"/>
      <c r="BF432" s="309"/>
      <c r="BG432" s="309"/>
      <c r="BH432" s="309"/>
      <c r="BI432" s="309"/>
      <c r="BJ432" s="309"/>
      <c r="BK432" s="309"/>
      <c r="BL432" s="309"/>
      <c r="BM432" s="309"/>
      <c r="BN432" s="309"/>
      <c r="BO432" s="309"/>
      <c r="BP432" s="309"/>
      <c r="BQ432" s="309"/>
      <c r="BR432" s="309"/>
      <c r="BS432" s="309"/>
      <c r="BT432" s="309"/>
      <c r="BU432" s="309"/>
      <c r="BV432" s="309"/>
      <c r="BW432" s="310"/>
      <c r="BX432" s="310"/>
      <c r="BY432" s="310"/>
      <c r="BZ432" s="310"/>
      <c r="CA432" s="310"/>
      <c r="CB432" s="310"/>
      <c r="CC432" s="310"/>
      <c r="CD432" s="310"/>
      <c r="CE432" s="310"/>
      <c r="CF432" s="310"/>
      <c r="CG432" s="310"/>
      <c r="CH432" s="310"/>
      <c r="CI432" s="310"/>
      <c r="CJ432" s="310"/>
      <c r="CK432" s="310"/>
      <c r="CL432" s="310"/>
      <c r="CM432" s="310"/>
      <c r="CN432" s="310"/>
      <c r="CO432" s="310"/>
      <c r="CP432" s="310"/>
      <c r="CQ432" s="310"/>
      <c r="CR432" s="310"/>
      <c r="CS432" s="310"/>
      <c r="CT432" s="310"/>
      <c r="CU432" s="310"/>
      <c r="CV432" s="310"/>
      <c r="CW432" s="310"/>
      <c r="CX432" s="310"/>
      <c r="CY432" s="310"/>
      <c r="CZ432" s="310"/>
    </row>
    <row r="433" s="314" customFormat="true" ht="25.15" customHeight="true" x14ac:dyDescent="0.2">
      <c r="B433" s="730"/>
      <c r="C433" s="843" t="s">
        <v>206</v>
      </c>
      <c r="D433" s="844"/>
      <c r="E433" s="562">
        <v>0.279108045496747</v>
      </c>
      <c r="F433" s="496"/>
      <c r="G433" s="496"/>
      <c r="H433" s="843" t="s">
        <v>223</v>
      </c>
      <c r="I433" s="844"/>
      <c r="J433" s="563">
        <v>0.27566092389261088</v>
      </c>
      <c r="K433" s="496"/>
      <c r="L433" s="496"/>
      <c r="M433" s="843" t="s">
        <v>331</v>
      </c>
      <c r="N433" s="844"/>
      <c r="O433" s="564">
        <v>0.23865366758252732</v>
      </c>
      <c r="P433" s="496"/>
      <c r="Q433" s="496"/>
      <c r="W433" s="307"/>
      <c r="X433" s="307"/>
      <c r="Y433" s="307"/>
      <c r="Z433" s="307"/>
      <c r="AA433" s="307"/>
      <c r="AB433" s="307"/>
      <c r="AC433" s="307"/>
      <c r="AD433" s="307"/>
      <c r="AE433" s="307"/>
      <c r="AF433" s="307"/>
      <c r="AG433" s="307"/>
      <c r="AH433" s="307"/>
      <c r="AI433" s="307"/>
      <c r="AJ433" s="307"/>
      <c r="AK433" s="307"/>
      <c r="AL433" s="307"/>
      <c r="AM433" s="307"/>
      <c r="AN433" s="307"/>
      <c r="AO433" s="307"/>
      <c r="AP433" s="307"/>
      <c r="AQ433" s="307"/>
      <c r="AR433" s="307"/>
      <c r="AS433" s="307"/>
      <c r="AT433" s="307"/>
      <c r="AU433" s="307"/>
      <c r="AV433" s="307"/>
      <c r="AW433" s="307"/>
      <c r="AX433" s="307"/>
      <c r="AY433" s="307"/>
      <c r="AZ433" s="307"/>
      <c r="BA433" s="309"/>
      <c r="BB433" s="359"/>
      <c r="BC433" s="309"/>
      <c r="BD433" s="309"/>
      <c r="BE433" s="309"/>
      <c r="BF433" s="309"/>
      <c r="BG433" s="309"/>
      <c r="BH433" s="309"/>
      <c r="BI433" s="309"/>
      <c r="BJ433" s="309"/>
      <c r="BK433" s="309"/>
      <c r="BL433" s="309"/>
      <c r="BM433" s="309"/>
      <c r="BN433" s="309"/>
      <c r="BO433" s="309"/>
      <c r="BP433" s="309"/>
      <c r="BQ433" s="309"/>
      <c r="BR433" s="309"/>
      <c r="BS433" s="309"/>
      <c r="BT433" s="309"/>
      <c r="BU433" s="309"/>
      <c r="BV433" s="309"/>
      <c r="BW433" s="310"/>
      <c r="BX433" s="310"/>
      <c r="BY433" s="310"/>
      <c r="BZ433" s="310"/>
      <c r="CA433" s="310"/>
      <c r="CB433" s="310"/>
      <c r="CC433" s="310"/>
      <c r="CD433" s="310"/>
      <c r="CE433" s="310"/>
      <c r="CF433" s="310"/>
      <c r="CG433" s="310"/>
      <c r="CH433" s="310"/>
      <c r="CI433" s="310"/>
      <c r="CJ433" s="310"/>
      <c r="CK433" s="310"/>
      <c r="CL433" s="310"/>
      <c r="CM433" s="310"/>
      <c r="CN433" s="310"/>
      <c r="CO433" s="310"/>
      <c r="CP433" s="310"/>
      <c r="CQ433" s="310"/>
      <c r="CR433" s="310"/>
      <c r="CS433" s="310"/>
      <c r="CT433" s="310"/>
      <c r="CU433" s="310"/>
      <c r="CV433" s="310"/>
      <c r="CW433" s="310"/>
      <c r="CX433" s="310"/>
      <c r="CY433" s="310"/>
      <c r="CZ433" s="310"/>
    </row>
    <row r="434" s="314" customFormat="true" ht="25.15" customHeight="true" x14ac:dyDescent="0.2">
      <c r="B434" s="730"/>
      <c r="C434" s="843" t="s">
        <v>337</v>
      </c>
      <c r="D434" s="844"/>
      <c r="E434" s="562">
        <v>0.26851347182805602</v>
      </c>
      <c r="F434" s="496"/>
      <c r="G434" s="496"/>
      <c r="H434" s="843" t="s">
        <v>332</v>
      </c>
      <c r="I434" s="844"/>
      <c r="J434" s="563">
        <v>0.26335114908555879</v>
      </c>
      <c r="K434" s="496"/>
      <c r="L434" s="496"/>
      <c r="M434" s="843" t="s">
        <v>335</v>
      </c>
      <c r="N434" s="844"/>
      <c r="O434" s="564">
        <v>0.23738870803104997</v>
      </c>
      <c r="P434" s="496"/>
      <c r="Q434" s="496"/>
      <c r="W434" s="307"/>
      <c r="X434" s="307"/>
      <c r="Y434" s="307"/>
      <c r="Z434" s="307"/>
      <c r="AA434" s="307"/>
      <c r="AB434" s="307"/>
      <c r="AC434" s="307"/>
      <c r="AD434" s="307"/>
      <c r="AE434" s="307"/>
      <c r="AF434" s="307"/>
      <c r="AG434" s="307"/>
      <c r="AH434" s="307"/>
      <c r="AI434" s="307"/>
      <c r="AJ434" s="307"/>
      <c r="AK434" s="307"/>
      <c r="AL434" s="307"/>
      <c r="AM434" s="307"/>
      <c r="AN434" s="307"/>
      <c r="AO434" s="307"/>
      <c r="AP434" s="307"/>
      <c r="AQ434" s="307"/>
      <c r="AR434" s="307"/>
      <c r="AS434" s="307"/>
      <c r="AT434" s="307"/>
      <c r="AU434" s="307"/>
      <c r="AV434" s="307"/>
      <c r="AW434" s="307"/>
      <c r="AX434" s="307"/>
      <c r="AY434" s="307"/>
      <c r="AZ434" s="307"/>
      <c r="BA434" s="309"/>
      <c r="BB434" s="359"/>
      <c r="BC434" s="309"/>
      <c r="BD434" s="309"/>
      <c r="BE434" s="309"/>
      <c r="BF434" s="309"/>
      <c r="BG434" s="309"/>
      <c r="BH434" s="309"/>
      <c r="BI434" s="309"/>
      <c r="BJ434" s="309"/>
      <c r="BK434" s="309"/>
      <c r="BL434" s="309"/>
      <c r="BM434" s="309"/>
      <c r="BN434" s="309"/>
      <c r="BO434" s="309"/>
      <c r="BP434" s="309"/>
      <c r="BQ434" s="309"/>
      <c r="BR434" s="309"/>
      <c r="BS434" s="309"/>
      <c r="BT434" s="309"/>
      <c r="BU434" s="309"/>
      <c r="BV434" s="309"/>
      <c r="BW434" s="310"/>
      <c r="BX434" s="310"/>
      <c r="BY434" s="310"/>
      <c r="BZ434" s="310"/>
      <c r="CA434" s="310"/>
      <c r="CB434" s="310"/>
      <c r="CC434" s="310"/>
      <c r="CD434" s="310"/>
      <c r="CE434" s="310"/>
      <c r="CF434" s="310"/>
      <c r="CG434" s="310"/>
      <c r="CH434" s="310"/>
      <c r="CI434" s="310"/>
      <c r="CJ434" s="310"/>
      <c r="CK434" s="310"/>
      <c r="CL434" s="310"/>
      <c r="CM434" s="310"/>
      <c r="CN434" s="310"/>
      <c r="CO434" s="310"/>
      <c r="CP434" s="310"/>
      <c r="CQ434" s="310"/>
      <c r="CR434" s="310"/>
      <c r="CS434" s="310"/>
      <c r="CT434" s="310"/>
      <c r="CU434" s="310"/>
      <c r="CV434" s="310"/>
      <c r="CW434" s="310"/>
      <c r="CX434" s="310"/>
      <c r="CY434" s="310"/>
      <c r="CZ434" s="310"/>
    </row>
    <row r="435" s="314" customFormat="true" ht="25.15" customHeight="true" x14ac:dyDescent="0.2">
      <c r="B435" s="730"/>
      <c r="C435" s="843" t="s">
        <v>197</v>
      </c>
      <c r="D435" s="844"/>
      <c r="E435" s="562">
        <v>0.26058157794422909</v>
      </c>
      <c r="F435" s="496"/>
      <c r="G435" s="496"/>
      <c r="H435" s="843" t="s">
        <v>227</v>
      </c>
      <c r="I435" s="844"/>
      <c r="J435" s="563">
        <v>-0.2457379104299541</v>
      </c>
      <c r="K435" s="496"/>
      <c r="L435" s="496"/>
      <c r="M435" s="843" t="s">
        <v>341</v>
      </c>
      <c r="N435" s="844"/>
      <c r="O435" s="564">
        <v>0.23217190215016142</v>
      </c>
      <c r="P435" s="496"/>
      <c r="Q435" s="496"/>
      <c r="W435" s="307"/>
      <c r="X435" s="307"/>
      <c r="Y435" s="307"/>
      <c r="Z435" s="307"/>
      <c r="AA435" s="307"/>
      <c r="AB435" s="307"/>
      <c r="AC435" s="307"/>
      <c r="AD435" s="307"/>
      <c r="AE435" s="307"/>
      <c r="AF435" s="307"/>
      <c r="AG435" s="307"/>
      <c r="AH435" s="307"/>
      <c r="AI435" s="307"/>
      <c r="AJ435" s="307"/>
      <c r="AK435" s="307"/>
      <c r="AL435" s="307"/>
      <c r="AM435" s="307"/>
      <c r="AN435" s="307"/>
      <c r="AO435" s="307"/>
      <c r="AP435" s="307"/>
      <c r="AQ435" s="307"/>
      <c r="AR435" s="307"/>
      <c r="AS435" s="307"/>
      <c r="AT435" s="307"/>
      <c r="AU435" s="307"/>
      <c r="AV435" s="307"/>
      <c r="AW435" s="307"/>
      <c r="AX435" s="307"/>
      <c r="AY435" s="307"/>
      <c r="AZ435" s="307"/>
      <c r="BA435" s="309"/>
      <c r="BB435" s="359"/>
      <c r="BC435" s="309"/>
      <c r="BD435" s="309"/>
      <c r="BE435" s="309"/>
      <c r="BF435" s="309"/>
      <c r="BG435" s="309"/>
      <c r="BH435" s="309"/>
      <c r="BI435" s="309"/>
      <c r="BJ435" s="309"/>
      <c r="BK435" s="309"/>
      <c r="BL435" s="309"/>
      <c r="BM435" s="309"/>
      <c r="BN435" s="309"/>
      <c r="BO435" s="309"/>
      <c r="BP435" s="309"/>
      <c r="BQ435" s="309"/>
      <c r="BR435" s="309"/>
      <c r="BS435" s="309"/>
      <c r="BT435" s="309"/>
      <c r="BU435" s="309"/>
      <c r="BV435" s="309"/>
      <c r="BW435" s="310"/>
      <c r="BX435" s="310"/>
      <c r="BY435" s="310"/>
      <c r="BZ435" s="310"/>
      <c r="CA435" s="310"/>
      <c r="CB435" s="310"/>
      <c r="CC435" s="310"/>
      <c r="CD435" s="310"/>
      <c r="CE435" s="310"/>
      <c r="CF435" s="310"/>
      <c r="CG435" s="310"/>
      <c r="CH435" s="310"/>
      <c r="CI435" s="310"/>
      <c r="CJ435" s="310"/>
      <c r="CK435" s="310"/>
      <c r="CL435" s="310"/>
      <c r="CM435" s="310"/>
      <c r="CN435" s="310"/>
      <c r="CO435" s="310"/>
      <c r="CP435" s="310"/>
      <c r="CQ435" s="310"/>
      <c r="CR435" s="310"/>
      <c r="CS435" s="310"/>
      <c r="CT435" s="310"/>
      <c r="CU435" s="310"/>
      <c r="CV435" s="310"/>
      <c r="CW435" s="310"/>
      <c r="CX435" s="310"/>
      <c r="CY435" s="310"/>
      <c r="CZ435" s="310"/>
    </row>
    <row r="436" s="314" customFormat="true" ht="25.15" customHeight="true" x14ac:dyDescent="0.2">
      <c r="B436" s="730"/>
      <c r="C436" s="843" t="s">
        <v>342</v>
      </c>
      <c r="D436" s="844"/>
      <c r="E436" s="562">
        <v>0.24477459566738416</v>
      </c>
      <c r="F436" s="496"/>
      <c r="G436" s="496"/>
      <c r="H436" s="843" t="s">
        <v>342</v>
      </c>
      <c r="I436" s="844"/>
      <c r="J436" s="563">
        <v>0.22900909962773869</v>
      </c>
      <c r="K436" s="496"/>
      <c r="L436" s="496"/>
      <c r="M436" s="843" t="s">
        <v>227</v>
      </c>
      <c r="N436" s="844"/>
      <c r="O436" s="564">
        <v>0.23041204018861164</v>
      </c>
      <c r="P436" s="496"/>
      <c r="Q436" s="496"/>
      <c r="W436" s="307"/>
      <c r="X436" s="307"/>
      <c r="Y436" s="307"/>
      <c r="Z436" s="307"/>
      <c r="AA436" s="307"/>
      <c r="AB436" s="307"/>
      <c r="AC436" s="307"/>
      <c r="AD436" s="307"/>
      <c r="AE436" s="307"/>
      <c r="AF436" s="307"/>
      <c r="AG436" s="307"/>
      <c r="AH436" s="307"/>
      <c r="AI436" s="307"/>
      <c r="AJ436" s="307"/>
      <c r="AK436" s="307"/>
      <c r="AL436" s="307"/>
      <c r="AM436" s="307"/>
      <c r="AN436" s="307"/>
      <c r="AO436" s="307"/>
      <c r="AP436" s="307"/>
      <c r="AQ436" s="307"/>
      <c r="AR436" s="307"/>
      <c r="AS436" s="307"/>
      <c r="AT436" s="307"/>
      <c r="AU436" s="307"/>
      <c r="AV436" s="307"/>
      <c r="AW436" s="307"/>
      <c r="AX436" s="307"/>
      <c r="AY436" s="307"/>
      <c r="AZ436" s="307"/>
      <c r="BA436" s="309"/>
      <c r="BB436" s="359"/>
      <c r="BC436" s="309"/>
      <c r="BD436" s="309"/>
      <c r="BE436" s="309"/>
      <c r="BF436" s="309"/>
      <c r="BG436" s="309"/>
      <c r="BH436" s="309"/>
      <c r="BI436" s="309"/>
      <c r="BJ436" s="309"/>
      <c r="BK436" s="309"/>
      <c r="BL436" s="309"/>
      <c r="BM436" s="309"/>
      <c r="BN436" s="309"/>
      <c r="BO436" s="309"/>
      <c r="BP436" s="309"/>
      <c r="BQ436" s="309"/>
      <c r="BR436" s="309"/>
      <c r="BS436" s="309"/>
      <c r="BT436" s="309"/>
      <c r="BU436" s="309"/>
      <c r="BV436" s="309"/>
      <c r="BW436" s="310"/>
      <c r="BX436" s="310"/>
      <c r="BY436" s="310"/>
      <c r="BZ436" s="310"/>
      <c r="CA436" s="310"/>
      <c r="CB436" s="310"/>
      <c r="CC436" s="310"/>
      <c r="CD436" s="310"/>
      <c r="CE436" s="310"/>
      <c r="CF436" s="310"/>
      <c r="CG436" s="310"/>
      <c r="CH436" s="310"/>
      <c r="CI436" s="310"/>
      <c r="CJ436" s="310"/>
      <c r="CK436" s="310"/>
      <c r="CL436" s="310"/>
      <c r="CM436" s="310"/>
      <c r="CN436" s="310"/>
      <c r="CO436" s="310"/>
      <c r="CP436" s="310"/>
      <c r="CQ436" s="310"/>
      <c r="CR436" s="310"/>
      <c r="CS436" s="310"/>
      <c r="CT436" s="310"/>
      <c r="CU436" s="310"/>
      <c r="CV436" s="310"/>
      <c r="CW436" s="310"/>
      <c r="CX436" s="310"/>
      <c r="CY436" s="310"/>
      <c r="CZ436" s="310"/>
    </row>
    <row r="437" s="314" customFormat="true" ht="25.15" customHeight="true" x14ac:dyDescent="0.2">
      <c r="B437" s="730"/>
      <c r="C437" s="843" t="s">
        <v>332</v>
      </c>
      <c r="D437" s="844"/>
      <c r="E437" s="562">
        <v>0.24208206371257285</v>
      </c>
      <c r="F437" s="496"/>
      <c r="G437" s="496"/>
      <c r="H437" s="843" t="s">
        <v>343</v>
      </c>
      <c r="I437" s="844"/>
      <c r="J437" s="563">
        <v>0.22307535606616088</v>
      </c>
      <c r="K437" s="496"/>
      <c r="L437" s="496"/>
      <c r="M437" s="843" t="s">
        <v>323</v>
      </c>
      <c r="N437" s="844"/>
      <c r="O437" s="564">
        <v>0.21996180158275735</v>
      </c>
      <c r="P437" s="496"/>
      <c r="Q437" s="496"/>
      <c r="W437" s="307"/>
      <c r="X437" s="307"/>
      <c r="Y437" s="307"/>
      <c r="Z437" s="307"/>
      <c r="AA437" s="307"/>
      <c r="AB437" s="307"/>
      <c r="AC437" s="307"/>
      <c r="AD437" s="307"/>
      <c r="AE437" s="307"/>
      <c r="AF437" s="307"/>
      <c r="AG437" s="307"/>
      <c r="AH437" s="307"/>
      <c r="AI437" s="307"/>
      <c r="AJ437" s="307"/>
      <c r="AK437" s="307"/>
      <c r="AL437" s="307"/>
      <c r="AM437" s="307"/>
      <c r="AN437" s="307"/>
      <c r="AO437" s="307"/>
      <c r="AP437" s="307"/>
      <c r="AQ437" s="307"/>
      <c r="AR437" s="307"/>
      <c r="AS437" s="307"/>
      <c r="AT437" s="307"/>
      <c r="AU437" s="307"/>
      <c r="AV437" s="307"/>
      <c r="AW437" s="307"/>
      <c r="AX437" s="307"/>
      <c r="AY437" s="307"/>
      <c r="AZ437" s="307"/>
      <c r="BA437" s="309"/>
      <c r="BB437" s="359"/>
      <c r="BC437" s="309"/>
      <c r="BD437" s="309"/>
      <c r="BE437" s="309"/>
      <c r="BF437" s="309"/>
      <c r="BG437" s="309"/>
      <c r="BH437" s="309"/>
      <c r="BI437" s="309"/>
      <c r="BJ437" s="309"/>
      <c r="BK437" s="309"/>
      <c r="BL437" s="309"/>
      <c r="BM437" s="309"/>
      <c r="BN437" s="309"/>
      <c r="BO437" s="309"/>
      <c r="BP437" s="309"/>
      <c r="BQ437" s="309"/>
      <c r="BR437" s="309"/>
      <c r="BS437" s="309"/>
      <c r="BT437" s="309"/>
      <c r="BU437" s="309"/>
      <c r="BV437" s="309"/>
      <c r="BW437" s="310"/>
      <c r="BX437" s="310"/>
      <c r="BY437" s="310"/>
      <c r="BZ437" s="310"/>
      <c r="CA437" s="310"/>
      <c r="CB437" s="310"/>
      <c r="CC437" s="310"/>
      <c r="CD437" s="310"/>
      <c r="CE437" s="310"/>
      <c r="CF437" s="310"/>
      <c r="CG437" s="310"/>
      <c r="CH437" s="310"/>
      <c r="CI437" s="310"/>
      <c r="CJ437" s="310"/>
      <c r="CK437" s="310"/>
      <c r="CL437" s="310"/>
      <c r="CM437" s="310"/>
      <c r="CN437" s="310"/>
      <c r="CO437" s="310"/>
      <c r="CP437" s="310"/>
      <c r="CQ437" s="310"/>
      <c r="CR437" s="310"/>
      <c r="CS437" s="310"/>
      <c r="CT437" s="310"/>
      <c r="CU437" s="310"/>
      <c r="CV437" s="310"/>
      <c r="CW437" s="310"/>
      <c r="CX437" s="310"/>
      <c r="CY437" s="310"/>
      <c r="CZ437" s="310"/>
    </row>
    <row r="438" s="314" customFormat="true" ht="25.15" customHeight="true" x14ac:dyDescent="0.2">
      <c r="B438" s="730"/>
      <c r="C438" s="843" t="s">
        <v>339</v>
      </c>
      <c r="D438" s="844"/>
      <c r="E438" s="562">
        <v>0.23519059962002389</v>
      </c>
      <c r="F438" s="496"/>
      <c r="G438" s="496"/>
      <c r="H438" s="843" t="s">
        <v>228</v>
      </c>
      <c r="I438" s="844"/>
      <c r="J438" s="563">
        <v>0.2212369687935192</v>
      </c>
      <c r="K438" s="496"/>
      <c r="L438" s="496"/>
      <c r="M438" s="843" t="s">
        <v>224</v>
      </c>
      <c r="N438" s="844"/>
      <c r="O438" s="564">
        <v>-0.21575937883684501</v>
      </c>
      <c r="P438" s="496"/>
      <c r="Q438" s="496"/>
      <c r="W438" s="307"/>
      <c r="X438" s="307"/>
      <c r="Y438" s="307"/>
      <c r="Z438" s="307"/>
      <c r="AA438" s="307"/>
      <c r="AB438" s="307"/>
      <c r="AC438" s="307"/>
      <c r="AD438" s="307"/>
      <c r="AE438" s="307"/>
      <c r="AF438" s="307"/>
      <c r="AG438" s="307"/>
      <c r="AH438" s="307"/>
      <c r="AI438" s="307"/>
      <c r="AJ438" s="307"/>
      <c r="AK438" s="307"/>
      <c r="AL438" s="307"/>
      <c r="AM438" s="307"/>
      <c r="AN438" s="307"/>
      <c r="AO438" s="307"/>
      <c r="AP438" s="307"/>
      <c r="AQ438" s="307"/>
      <c r="AR438" s="307"/>
      <c r="AS438" s="307"/>
      <c r="AT438" s="307"/>
      <c r="AU438" s="307"/>
      <c r="AV438" s="307"/>
      <c r="AW438" s="307"/>
      <c r="AX438" s="307"/>
      <c r="AY438" s="307"/>
      <c r="AZ438" s="307"/>
      <c r="BA438" s="309"/>
      <c r="BB438" s="359"/>
      <c r="BC438" s="309"/>
      <c r="BD438" s="309"/>
      <c r="BE438" s="309"/>
      <c r="BF438" s="309"/>
      <c r="BG438" s="309"/>
      <c r="BH438" s="309"/>
      <c r="BI438" s="309"/>
      <c r="BJ438" s="309"/>
      <c r="BK438" s="309"/>
      <c r="BL438" s="309"/>
      <c r="BM438" s="309"/>
      <c r="BN438" s="309"/>
      <c r="BO438" s="309"/>
      <c r="BP438" s="309"/>
      <c r="BQ438" s="309"/>
      <c r="BR438" s="309"/>
      <c r="BS438" s="309"/>
      <c r="BT438" s="309"/>
      <c r="BU438" s="309"/>
      <c r="BV438" s="309"/>
      <c r="BW438" s="310"/>
      <c r="BX438" s="310"/>
      <c r="BY438" s="310"/>
      <c r="BZ438" s="310"/>
      <c r="CA438" s="310"/>
      <c r="CB438" s="310"/>
      <c r="CC438" s="310"/>
      <c r="CD438" s="310"/>
      <c r="CE438" s="310"/>
      <c r="CF438" s="310"/>
      <c r="CG438" s="310"/>
      <c r="CH438" s="310"/>
      <c r="CI438" s="310"/>
      <c r="CJ438" s="310"/>
      <c r="CK438" s="310"/>
      <c r="CL438" s="310"/>
      <c r="CM438" s="310"/>
      <c r="CN438" s="310"/>
      <c r="CO438" s="310"/>
      <c r="CP438" s="310"/>
      <c r="CQ438" s="310"/>
      <c r="CR438" s="310"/>
      <c r="CS438" s="310"/>
      <c r="CT438" s="310"/>
      <c r="CU438" s="310"/>
      <c r="CV438" s="310"/>
      <c r="CW438" s="310"/>
      <c r="CX438" s="310"/>
      <c r="CY438" s="310"/>
      <c r="CZ438" s="310"/>
    </row>
    <row r="439" s="314" customFormat="true" ht="25.15" customHeight="true" x14ac:dyDescent="0.2">
      <c r="B439" s="730"/>
      <c r="C439" s="843" t="s">
        <v>343</v>
      </c>
      <c r="D439" s="844"/>
      <c r="E439" s="562">
        <v>0.23100541601304128</v>
      </c>
      <c r="F439" s="496"/>
      <c r="G439" s="496"/>
      <c r="H439" s="843" t="s">
        <v>333</v>
      </c>
      <c r="I439" s="844"/>
      <c r="J439" s="563">
        <v>0.22074148488352818</v>
      </c>
      <c r="K439" s="496"/>
      <c r="L439" s="496"/>
      <c r="M439" s="843" t="s">
        <v>258</v>
      </c>
      <c r="N439" s="844"/>
      <c r="O439" s="564">
        <v>-0.19446450135535126</v>
      </c>
      <c r="P439" s="496"/>
      <c r="Q439" s="496"/>
      <c r="W439" s="307"/>
      <c r="X439" s="307"/>
      <c r="Y439" s="307"/>
      <c r="Z439" s="307"/>
      <c r="AA439" s="307"/>
      <c r="AB439" s="307"/>
      <c r="AC439" s="307"/>
      <c r="AD439" s="307"/>
      <c r="AE439" s="307"/>
      <c r="AF439" s="307"/>
      <c r="AG439" s="307"/>
      <c r="AH439" s="307"/>
      <c r="AI439" s="307"/>
      <c r="AJ439" s="307"/>
      <c r="AK439" s="307"/>
      <c r="AL439" s="307"/>
      <c r="AM439" s="307"/>
      <c r="AN439" s="307"/>
      <c r="AO439" s="307"/>
      <c r="AP439" s="307"/>
      <c r="AQ439" s="307"/>
      <c r="AR439" s="307"/>
      <c r="AS439" s="307"/>
      <c r="AT439" s="307"/>
      <c r="AU439" s="307"/>
      <c r="AV439" s="307"/>
      <c r="AW439" s="307"/>
      <c r="AX439" s="307"/>
      <c r="AY439" s="307"/>
      <c r="AZ439" s="307"/>
      <c r="BA439" s="309"/>
      <c r="BB439" s="359"/>
      <c r="BC439" s="309"/>
      <c r="BD439" s="309"/>
      <c r="BE439" s="309"/>
      <c r="BF439" s="309"/>
      <c r="BG439" s="309"/>
      <c r="BH439" s="309"/>
      <c r="BI439" s="309"/>
      <c r="BJ439" s="309"/>
      <c r="BK439" s="309"/>
      <c r="BL439" s="309"/>
      <c r="BM439" s="309"/>
      <c r="BN439" s="309"/>
      <c r="BO439" s="309"/>
      <c r="BP439" s="309"/>
      <c r="BQ439" s="309"/>
      <c r="BR439" s="309"/>
      <c r="BS439" s="309"/>
      <c r="BT439" s="309"/>
      <c r="BU439" s="309"/>
      <c r="BV439" s="309"/>
      <c r="BW439" s="310"/>
      <c r="BX439" s="310"/>
      <c r="BY439" s="310"/>
      <c r="BZ439" s="310"/>
      <c r="CA439" s="310"/>
      <c r="CB439" s="310"/>
      <c r="CC439" s="310"/>
      <c r="CD439" s="310"/>
      <c r="CE439" s="310"/>
      <c r="CF439" s="310"/>
      <c r="CG439" s="310"/>
      <c r="CH439" s="310"/>
      <c r="CI439" s="310"/>
      <c r="CJ439" s="310"/>
      <c r="CK439" s="310"/>
      <c r="CL439" s="310"/>
      <c r="CM439" s="310"/>
      <c r="CN439" s="310"/>
      <c r="CO439" s="310"/>
      <c r="CP439" s="310"/>
      <c r="CQ439" s="310"/>
      <c r="CR439" s="310"/>
      <c r="CS439" s="310"/>
      <c r="CT439" s="310"/>
      <c r="CU439" s="310"/>
      <c r="CV439" s="310"/>
      <c r="CW439" s="310"/>
      <c r="CX439" s="310"/>
      <c r="CY439" s="310"/>
      <c r="CZ439" s="310"/>
    </row>
    <row r="440" s="314" customFormat="true" ht="25.15" customHeight="true" x14ac:dyDescent="0.2">
      <c r="B440" s="730"/>
      <c r="C440" s="843" t="s">
        <v>257</v>
      </c>
      <c r="D440" s="844"/>
      <c r="E440" s="562">
        <v>-0.22063106219234424</v>
      </c>
      <c r="F440" s="496"/>
      <c r="G440" s="496"/>
      <c r="H440" s="843" t="s">
        <v>224</v>
      </c>
      <c r="I440" s="844"/>
      <c r="J440" s="563">
        <v>-0.218456017611833</v>
      </c>
      <c r="K440" s="496"/>
      <c r="L440" s="496"/>
      <c r="M440" s="843" t="s">
        <v>318</v>
      </c>
      <c r="N440" s="844"/>
      <c r="O440" s="564">
        <v>0.17157976750656923</v>
      </c>
      <c r="P440" s="496"/>
      <c r="Q440" s="496"/>
      <c r="W440" s="307"/>
      <c r="X440" s="307"/>
      <c r="Y440" s="307"/>
      <c r="Z440" s="307"/>
      <c r="AA440" s="307"/>
      <c r="AB440" s="307"/>
      <c r="AC440" s="307"/>
      <c r="AD440" s="307"/>
      <c r="AE440" s="307"/>
      <c r="AF440" s="307"/>
      <c r="AG440" s="307"/>
      <c r="AH440" s="307"/>
      <c r="AI440" s="307"/>
      <c r="AJ440" s="307"/>
      <c r="AK440" s="307"/>
      <c r="AL440" s="307"/>
      <c r="AM440" s="307"/>
      <c r="AN440" s="307"/>
      <c r="AO440" s="307"/>
      <c r="AP440" s="307"/>
      <c r="AQ440" s="307"/>
      <c r="AR440" s="307"/>
      <c r="AS440" s="307"/>
      <c r="AT440" s="307"/>
      <c r="AU440" s="307"/>
      <c r="AV440" s="307"/>
      <c r="AW440" s="307"/>
      <c r="AX440" s="307"/>
      <c r="AY440" s="307"/>
      <c r="AZ440" s="307"/>
      <c r="BA440" s="309"/>
      <c r="BB440" s="359"/>
      <c r="BC440" s="309"/>
      <c r="BD440" s="309"/>
      <c r="BE440" s="309"/>
      <c r="BF440" s="309"/>
      <c r="BG440" s="309"/>
      <c r="BH440" s="309"/>
      <c r="BI440" s="309"/>
      <c r="BJ440" s="309"/>
      <c r="BK440" s="309"/>
      <c r="BL440" s="309"/>
      <c r="BM440" s="309"/>
      <c r="BN440" s="309"/>
      <c r="BO440" s="309"/>
      <c r="BP440" s="309"/>
      <c r="BQ440" s="309"/>
      <c r="BR440" s="309"/>
      <c r="BS440" s="309"/>
      <c r="BT440" s="309"/>
      <c r="BU440" s="309"/>
      <c r="BV440" s="309"/>
      <c r="BW440" s="310"/>
      <c r="BX440" s="310"/>
      <c r="BY440" s="310"/>
      <c r="BZ440" s="310"/>
      <c r="CA440" s="310"/>
      <c r="CB440" s="310"/>
      <c r="CC440" s="310"/>
      <c r="CD440" s="310"/>
      <c r="CE440" s="310"/>
      <c r="CF440" s="310"/>
      <c r="CG440" s="310"/>
      <c r="CH440" s="310"/>
      <c r="CI440" s="310"/>
      <c r="CJ440" s="310"/>
      <c r="CK440" s="310"/>
      <c r="CL440" s="310"/>
      <c r="CM440" s="310"/>
      <c r="CN440" s="310"/>
      <c r="CO440" s="310"/>
      <c r="CP440" s="310"/>
      <c r="CQ440" s="310"/>
      <c r="CR440" s="310"/>
      <c r="CS440" s="310"/>
      <c r="CT440" s="310"/>
      <c r="CU440" s="310"/>
      <c r="CV440" s="310"/>
      <c r="CW440" s="310"/>
      <c r="CX440" s="310"/>
      <c r="CY440" s="310"/>
      <c r="CZ440" s="310"/>
    </row>
    <row r="441" s="314" customFormat="true" ht="25.15" customHeight="true" x14ac:dyDescent="0.2">
      <c r="B441" s="730"/>
      <c r="C441" s="843" t="s">
        <v>224</v>
      </c>
      <c r="D441" s="844"/>
      <c r="E441" s="562">
        <v>-0.2066168802514719</v>
      </c>
      <c r="F441" s="496"/>
      <c r="G441" s="496"/>
      <c r="H441" s="843" t="s">
        <v>337</v>
      </c>
      <c r="I441" s="844"/>
      <c r="J441" s="563">
        <v>0.21480194377871714</v>
      </c>
      <c r="K441" s="496"/>
      <c r="L441" s="496"/>
      <c r="M441" s="843" t="s">
        <v>339</v>
      </c>
      <c r="N441" s="844"/>
      <c r="O441" s="564">
        <v>0.17032028147790451</v>
      </c>
      <c r="P441" s="496"/>
      <c r="Q441" s="496"/>
      <c r="W441" s="307"/>
      <c r="X441" s="307"/>
      <c r="Y441" s="307"/>
      <c r="Z441" s="307"/>
      <c r="AA441" s="307"/>
      <c r="AB441" s="307"/>
      <c r="AC441" s="307"/>
      <c r="AD441" s="307"/>
      <c r="AE441" s="307"/>
      <c r="AF441" s="307"/>
      <c r="AG441" s="307"/>
      <c r="AH441" s="307"/>
      <c r="AI441" s="307"/>
      <c r="AJ441" s="307"/>
      <c r="AK441" s="307"/>
      <c r="AL441" s="307"/>
      <c r="AM441" s="307"/>
      <c r="AN441" s="307"/>
      <c r="AO441" s="307"/>
      <c r="AP441" s="307"/>
      <c r="AQ441" s="307"/>
      <c r="AR441" s="307"/>
      <c r="AS441" s="307"/>
      <c r="AT441" s="307"/>
      <c r="AU441" s="307"/>
      <c r="AV441" s="307"/>
      <c r="AW441" s="307"/>
      <c r="AX441" s="307"/>
      <c r="AY441" s="307"/>
      <c r="AZ441" s="307"/>
      <c r="BA441" s="309"/>
      <c r="BB441" s="359"/>
      <c r="BC441" s="309"/>
      <c r="BD441" s="309"/>
      <c r="BE441" s="309"/>
      <c r="BF441" s="309"/>
      <c r="BG441" s="309"/>
      <c r="BH441" s="309"/>
      <c r="BI441" s="309"/>
      <c r="BJ441" s="309"/>
      <c r="BK441" s="309"/>
      <c r="BL441" s="309"/>
      <c r="BM441" s="309"/>
      <c r="BN441" s="309"/>
      <c r="BO441" s="309"/>
      <c r="BP441" s="309"/>
      <c r="BQ441" s="309"/>
      <c r="BR441" s="309"/>
      <c r="BS441" s="309"/>
      <c r="BT441" s="309"/>
      <c r="BU441" s="309"/>
      <c r="BV441" s="309"/>
      <c r="BW441" s="310"/>
      <c r="BX441" s="310"/>
      <c r="BY441" s="310"/>
      <c r="BZ441" s="310"/>
      <c r="CA441" s="310"/>
      <c r="CB441" s="310"/>
      <c r="CC441" s="310"/>
      <c r="CD441" s="310"/>
      <c r="CE441" s="310"/>
      <c r="CF441" s="310"/>
      <c r="CG441" s="310"/>
      <c r="CH441" s="310"/>
      <c r="CI441" s="310"/>
      <c r="CJ441" s="310"/>
      <c r="CK441" s="310"/>
      <c r="CL441" s="310"/>
      <c r="CM441" s="310"/>
      <c r="CN441" s="310"/>
      <c r="CO441" s="310"/>
      <c r="CP441" s="310"/>
      <c r="CQ441" s="310"/>
      <c r="CR441" s="310"/>
      <c r="CS441" s="310"/>
      <c r="CT441" s="310"/>
      <c r="CU441" s="310"/>
      <c r="CV441" s="310"/>
      <c r="CW441" s="310"/>
      <c r="CX441" s="310"/>
      <c r="CY441" s="310"/>
      <c r="CZ441" s="310"/>
    </row>
    <row r="442" s="314" customFormat="true" ht="25.15" customHeight="true" x14ac:dyDescent="0.2">
      <c r="B442" s="730"/>
      <c r="C442" s="843" t="s">
        <v>344</v>
      </c>
      <c r="D442" s="844"/>
      <c r="E442" s="562">
        <v>0.17117985380225001</v>
      </c>
      <c r="F442" s="496"/>
      <c r="G442" s="496"/>
      <c r="H442" s="843" t="s">
        <v>257</v>
      </c>
      <c r="I442" s="844"/>
      <c r="J442" s="563">
        <v>-0.20433228613087315</v>
      </c>
      <c r="K442" s="496"/>
      <c r="L442" s="496"/>
      <c r="M442" s="843" t="s">
        <v>324</v>
      </c>
      <c r="N442" s="844"/>
      <c r="O442" s="564">
        <v>-0.15064763206429241</v>
      </c>
      <c r="P442" s="496"/>
      <c r="Q442" s="496"/>
      <c r="W442" s="307"/>
      <c r="X442" s="307"/>
      <c r="Y442" s="307"/>
      <c r="Z442" s="307"/>
      <c r="AA442" s="307"/>
      <c r="AB442" s="307"/>
      <c r="AC442" s="307"/>
      <c r="AD442" s="307"/>
      <c r="AE442" s="307"/>
      <c r="AF442" s="307"/>
      <c r="AG442" s="307"/>
      <c r="AH442" s="307"/>
      <c r="AI442" s="307"/>
      <c r="AJ442" s="307"/>
      <c r="AK442" s="307"/>
      <c r="AL442" s="307"/>
      <c r="AM442" s="307"/>
      <c r="AN442" s="307"/>
      <c r="AO442" s="307"/>
      <c r="AP442" s="307"/>
      <c r="AQ442" s="307"/>
      <c r="AR442" s="307"/>
      <c r="AS442" s="307"/>
      <c r="AT442" s="307"/>
      <c r="AU442" s="307"/>
      <c r="AV442" s="307"/>
      <c r="AW442" s="307"/>
      <c r="AX442" s="307"/>
      <c r="AY442" s="307"/>
      <c r="AZ442" s="307"/>
      <c r="BA442" s="309"/>
      <c r="BB442" s="359"/>
      <c r="BC442" s="309"/>
      <c r="BD442" s="309"/>
      <c r="BE442" s="309"/>
      <c r="BF442" s="309"/>
      <c r="BG442" s="309"/>
      <c r="BH442" s="309"/>
      <c r="BI442" s="309"/>
      <c r="BJ442" s="309"/>
      <c r="BK442" s="309"/>
      <c r="BL442" s="309"/>
      <c r="BM442" s="309"/>
      <c r="BN442" s="309"/>
      <c r="BO442" s="309"/>
      <c r="BP442" s="309"/>
      <c r="BQ442" s="309"/>
      <c r="BR442" s="309"/>
      <c r="BS442" s="309"/>
      <c r="BT442" s="309"/>
      <c r="BU442" s="309"/>
      <c r="BV442" s="309"/>
      <c r="BW442" s="310"/>
      <c r="BX442" s="310"/>
      <c r="BY442" s="310"/>
      <c r="BZ442" s="310"/>
      <c r="CA442" s="310"/>
      <c r="CB442" s="310"/>
      <c r="CC442" s="310"/>
      <c r="CD442" s="310"/>
      <c r="CE442" s="310"/>
      <c r="CF442" s="310"/>
      <c r="CG442" s="310"/>
      <c r="CH442" s="310"/>
      <c r="CI442" s="310"/>
      <c r="CJ442" s="310"/>
      <c r="CK442" s="310"/>
      <c r="CL442" s="310"/>
      <c r="CM442" s="310"/>
      <c r="CN442" s="310"/>
      <c r="CO442" s="310"/>
      <c r="CP442" s="310"/>
      <c r="CQ442" s="310"/>
      <c r="CR442" s="310"/>
      <c r="CS442" s="310"/>
      <c r="CT442" s="310"/>
      <c r="CU442" s="310"/>
      <c r="CV442" s="310"/>
      <c r="CW442" s="310"/>
      <c r="CX442" s="310"/>
      <c r="CY442" s="310"/>
      <c r="CZ442" s="310"/>
    </row>
    <row r="443" s="314" customFormat="true" ht="25.15" customHeight="true" x14ac:dyDescent="0.2">
      <c r="B443" s="730"/>
      <c r="C443" s="843" t="s">
        <v>225</v>
      </c>
      <c r="D443" s="844"/>
      <c r="E443" s="562">
        <v>0.14621544548026733</v>
      </c>
      <c r="F443" s="496"/>
      <c r="G443" s="496"/>
      <c r="H443" s="843" t="s">
        <v>340</v>
      </c>
      <c r="I443" s="844"/>
      <c r="J443" s="563">
        <v>0.19635443775967071</v>
      </c>
      <c r="K443" s="496"/>
      <c r="L443" s="496"/>
      <c r="M443" s="843" t="s">
        <v>197</v>
      </c>
      <c r="N443" s="844"/>
      <c r="O443" s="564">
        <v>0.13876741042790988</v>
      </c>
      <c r="P443" s="496"/>
      <c r="Q443" s="496"/>
      <c r="W443" s="307"/>
      <c r="X443" s="307"/>
      <c r="Y443" s="307"/>
      <c r="Z443" s="307"/>
      <c r="AA443" s="307"/>
      <c r="AB443" s="307"/>
      <c r="AC443" s="307"/>
      <c r="AD443" s="307"/>
      <c r="AE443" s="307"/>
      <c r="AF443" s="307"/>
      <c r="AG443" s="307"/>
      <c r="AH443" s="307"/>
      <c r="AI443" s="307"/>
      <c r="AJ443" s="307"/>
      <c r="AK443" s="307"/>
      <c r="AL443" s="307"/>
      <c r="AM443" s="307"/>
      <c r="AN443" s="307"/>
      <c r="AO443" s="307"/>
      <c r="AP443" s="307"/>
      <c r="AQ443" s="307"/>
      <c r="AR443" s="307"/>
      <c r="AS443" s="307"/>
      <c r="AT443" s="307"/>
      <c r="AU443" s="307"/>
      <c r="AV443" s="307"/>
      <c r="AW443" s="307"/>
      <c r="AX443" s="307"/>
      <c r="AY443" s="307"/>
      <c r="AZ443" s="307"/>
      <c r="BA443" s="309"/>
      <c r="BB443" s="359"/>
      <c r="BC443" s="309"/>
      <c r="BD443" s="309"/>
      <c r="BE443" s="309"/>
      <c r="BF443" s="309"/>
      <c r="BG443" s="309"/>
      <c r="BH443" s="309"/>
      <c r="BI443" s="309"/>
      <c r="BJ443" s="309"/>
      <c r="BK443" s="309"/>
      <c r="BL443" s="309"/>
      <c r="BM443" s="309"/>
      <c r="BN443" s="309"/>
      <c r="BO443" s="309"/>
      <c r="BP443" s="309"/>
      <c r="BQ443" s="309"/>
      <c r="BR443" s="309"/>
      <c r="BS443" s="309"/>
      <c r="BT443" s="309"/>
      <c r="BU443" s="309"/>
      <c r="BV443" s="309"/>
      <c r="BW443" s="310"/>
      <c r="BX443" s="310"/>
      <c r="BY443" s="310"/>
      <c r="BZ443" s="310"/>
      <c r="CA443" s="310"/>
      <c r="CB443" s="310"/>
      <c r="CC443" s="310"/>
      <c r="CD443" s="310"/>
      <c r="CE443" s="310"/>
      <c r="CF443" s="310"/>
      <c r="CG443" s="310"/>
      <c r="CH443" s="310"/>
      <c r="CI443" s="310"/>
      <c r="CJ443" s="310"/>
      <c r="CK443" s="310"/>
      <c r="CL443" s="310"/>
      <c r="CM443" s="310"/>
      <c r="CN443" s="310"/>
      <c r="CO443" s="310"/>
      <c r="CP443" s="310"/>
      <c r="CQ443" s="310"/>
      <c r="CR443" s="310"/>
      <c r="CS443" s="310"/>
      <c r="CT443" s="310"/>
      <c r="CU443" s="310"/>
      <c r="CV443" s="310"/>
      <c r="CW443" s="310"/>
      <c r="CX443" s="310"/>
      <c r="CY443" s="310"/>
      <c r="CZ443" s="310"/>
    </row>
    <row r="444" s="314" customFormat="true" ht="25.15" customHeight="true" x14ac:dyDescent="0.2">
      <c r="B444" s="730"/>
      <c r="C444" s="843" t="s">
        <v>336</v>
      </c>
      <c r="D444" s="844"/>
      <c r="E444" s="562">
        <v>0.13372320988549616</v>
      </c>
      <c r="F444" s="496"/>
      <c r="G444" s="496"/>
      <c r="H444" s="843" t="s">
        <v>344</v>
      </c>
      <c r="I444" s="844"/>
      <c r="J444" s="563">
        <v>0.18519857070868392</v>
      </c>
      <c r="K444" s="496"/>
      <c r="L444" s="496"/>
      <c r="M444" s="843" t="s">
        <v>345</v>
      </c>
      <c r="N444" s="844"/>
      <c r="O444" s="564">
        <v>0.12261316085540686</v>
      </c>
      <c r="P444" s="496"/>
      <c r="Q444" s="496"/>
      <c r="W444" s="307"/>
      <c r="X444" s="307"/>
      <c r="Y444" s="307"/>
      <c r="Z444" s="307"/>
      <c r="AA444" s="307"/>
      <c r="AB444" s="307"/>
      <c r="AC444" s="307"/>
      <c r="AD444" s="307"/>
      <c r="AE444" s="307"/>
      <c r="AF444" s="307"/>
      <c r="AG444" s="307"/>
      <c r="AH444" s="307"/>
      <c r="AI444" s="307"/>
      <c r="AJ444" s="307"/>
      <c r="AK444" s="307"/>
      <c r="AL444" s="307"/>
      <c r="AM444" s="307"/>
      <c r="AN444" s="307"/>
      <c r="AO444" s="307"/>
      <c r="AP444" s="307"/>
      <c r="AQ444" s="307"/>
      <c r="AR444" s="307"/>
      <c r="AS444" s="307"/>
      <c r="AT444" s="307"/>
      <c r="AU444" s="307"/>
      <c r="AV444" s="307"/>
      <c r="AW444" s="307"/>
      <c r="AX444" s="307"/>
      <c r="AY444" s="307"/>
      <c r="AZ444" s="307"/>
      <c r="BA444" s="309"/>
      <c r="BB444" s="359"/>
      <c r="BC444" s="309"/>
      <c r="BD444" s="309"/>
      <c r="BE444" s="309"/>
      <c r="BF444" s="309"/>
      <c r="BG444" s="309"/>
      <c r="BH444" s="309"/>
      <c r="BI444" s="309"/>
      <c r="BJ444" s="309"/>
      <c r="BK444" s="309"/>
      <c r="BL444" s="309"/>
      <c r="BM444" s="309"/>
      <c r="BN444" s="309"/>
      <c r="BO444" s="309"/>
      <c r="BP444" s="309"/>
      <c r="BQ444" s="309"/>
      <c r="BR444" s="309"/>
      <c r="BS444" s="309"/>
      <c r="BT444" s="309"/>
      <c r="BU444" s="309"/>
      <c r="BV444" s="309"/>
      <c r="BW444" s="310"/>
      <c r="BX444" s="310"/>
      <c r="BY444" s="310"/>
      <c r="BZ444" s="310"/>
      <c r="CA444" s="310"/>
      <c r="CB444" s="310"/>
      <c r="CC444" s="310"/>
      <c r="CD444" s="310"/>
      <c r="CE444" s="310"/>
      <c r="CF444" s="310"/>
      <c r="CG444" s="310"/>
      <c r="CH444" s="310"/>
      <c r="CI444" s="310"/>
      <c r="CJ444" s="310"/>
      <c r="CK444" s="310"/>
      <c r="CL444" s="310"/>
      <c r="CM444" s="310"/>
      <c r="CN444" s="310"/>
      <c r="CO444" s="310"/>
      <c r="CP444" s="310"/>
      <c r="CQ444" s="310"/>
      <c r="CR444" s="310"/>
      <c r="CS444" s="310"/>
      <c r="CT444" s="310"/>
      <c r="CU444" s="310"/>
      <c r="CV444" s="310"/>
      <c r="CW444" s="310"/>
      <c r="CX444" s="310"/>
      <c r="CY444" s="310"/>
      <c r="CZ444" s="310"/>
    </row>
    <row r="445" s="314" customFormat="true" ht="25.15" customHeight="true" x14ac:dyDescent="0.2">
      <c r="B445" s="730"/>
      <c r="C445" s="843" t="s">
        <v>346</v>
      </c>
      <c r="D445" s="844"/>
      <c r="E445" s="562">
        <v>0.12221264567853157</v>
      </c>
      <c r="F445" s="496"/>
      <c r="G445" s="496"/>
      <c r="H445" s="843" t="s">
        <v>229</v>
      </c>
      <c r="I445" s="844"/>
      <c r="J445" s="563">
        <v>0.17402763163432841</v>
      </c>
      <c r="K445" s="496"/>
      <c r="L445" s="496"/>
      <c r="M445" s="843" t="s">
        <v>342</v>
      </c>
      <c r="N445" s="844"/>
      <c r="O445" s="564">
        <v>0.12070703329179656</v>
      </c>
      <c r="P445" s="496"/>
      <c r="Q445" s="496"/>
      <c r="W445" s="307"/>
      <c r="X445" s="307"/>
      <c r="Y445" s="307"/>
      <c r="Z445" s="307"/>
      <c r="AA445" s="307"/>
      <c r="AB445" s="307"/>
      <c r="AC445" s="307"/>
      <c r="AD445" s="307"/>
      <c r="AE445" s="307"/>
      <c r="AF445" s="307"/>
      <c r="AG445" s="307"/>
      <c r="AH445" s="307"/>
      <c r="AI445" s="307"/>
      <c r="AJ445" s="307"/>
      <c r="AK445" s="307"/>
      <c r="AL445" s="307"/>
      <c r="AM445" s="307"/>
      <c r="AN445" s="307"/>
      <c r="AO445" s="307"/>
      <c r="AP445" s="307"/>
      <c r="AQ445" s="307"/>
      <c r="AR445" s="307"/>
      <c r="AS445" s="307"/>
      <c r="AT445" s="307"/>
      <c r="AU445" s="307"/>
      <c r="AV445" s="307"/>
      <c r="AW445" s="307"/>
      <c r="AX445" s="307"/>
      <c r="AY445" s="307"/>
      <c r="AZ445" s="307"/>
      <c r="BA445" s="309"/>
      <c r="BB445" s="359"/>
      <c r="BC445" s="309"/>
      <c r="BD445" s="309"/>
      <c r="BE445" s="309"/>
      <c r="BF445" s="309"/>
      <c r="BG445" s="309"/>
      <c r="BH445" s="309"/>
      <c r="BI445" s="309"/>
      <c r="BJ445" s="309"/>
      <c r="BK445" s="309"/>
      <c r="BL445" s="309"/>
      <c r="BM445" s="309"/>
      <c r="BN445" s="309"/>
      <c r="BO445" s="309"/>
      <c r="BP445" s="309"/>
      <c r="BQ445" s="309"/>
      <c r="BR445" s="309"/>
      <c r="BS445" s="309"/>
      <c r="BT445" s="309"/>
      <c r="BU445" s="309"/>
      <c r="BV445" s="309"/>
      <c r="BW445" s="310"/>
      <c r="BX445" s="310"/>
      <c r="BY445" s="310"/>
      <c r="BZ445" s="310"/>
      <c r="CA445" s="310"/>
      <c r="CB445" s="310"/>
      <c r="CC445" s="310"/>
      <c r="CD445" s="310"/>
      <c r="CE445" s="310"/>
      <c r="CF445" s="310"/>
      <c r="CG445" s="310"/>
      <c r="CH445" s="310"/>
      <c r="CI445" s="310"/>
      <c r="CJ445" s="310"/>
      <c r="CK445" s="310"/>
      <c r="CL445" s="310"/>
      <c r="CM445" s="310"/>
      <c r="CN445" s="310"/>
      <c r="CO445" s="310"/>
      <c r="CP445" s="310"/>
      <c r="CQ445" s="310"/>
      <c r="CR445" s="310"/>
      <c r="CS445" s="310"/>
      <c r="CT445" s="310"/>
      <c r="CU445" s="310"/>
      <c r="CV445" s="310"/>
      <c r="CW445" s="310"/>
      <c r="CX445" s="310"/>
      <c r="CY445" s="310"/>
      <c r="CZ445" s="310"/>
    </row>
    <row r="446" s="314" customFormat="true" ht="25.15" customHeight="true" x14ac:dyDescent="0.2">
      <c r="C446" s="843" t="s">
        <v>347</v>
      </c>
      <c r="D446" s="844"/>
      <c r="E446" s="562">
        <v>0.10403296632077867</v>
      </c>
      <c r="F446" s="496"/>
      <c r="G446" s="496"/>
      <c r="H446" s="843" t="s">
        <v>319</v>
      </c>
      <c r="I446" s="844"/>
      <c r="J446" s="563">
        <v>0.16271935993300235</v>
      </c>
      <c r="K446" s="496"/>
      <c r="L446" s="496"/>
      <c r="M446" s="843" t="s">
        <v>206</v>
      </c>
      <c r="N446" s="844"/>
      <c r="O446" s="564">
        <v>0.1078204143707651</v>
      </c>
      <c r="P446" s="496"/>
      <c r="Q446" s="496"/>
      <c r="W446" s="307"/>
      <c r="X446" s="307"/>
      <c r="Y446" s="307"/>
      <c r="Z446" s="307"/>
      <c r="AA446" s="307"/>
      <c r="AB446" s="307"/>
      <c r="AC446" s="307"/>
      <c r="AD446" s="307"/>
      <c r="AE446" s="307"/>
      <c r="AF446" s="307"/>
      <c r="AG446" s="307"/>
      <c r="AH446" s="307"/>
      <c r="AI446" s="307"/>
      <c r="AJ446" s="307"/>
      <c r="AK446" s="307"/>
      <c r="AL446" s="307"/>
      <c r="AM446" s="307"/>
      <c r="AN446" s="307"/>
      <c r="AO446" s="307"/>
      <c r="AP446" s="307"/>
      <c r="AQ446" s="307"/>
      <c r="AR446" s="307"/>
      <c r="AS446" s="307"/>
      <c r="AT446" s="307"/>
      <c r="AU446" s="307"/>
      <c r="AV446" s="307"/>
      <c r="AW446" s="307"/>
      <c r="AX446" s="307"/>
      <c r="AY446" s="307"/>
      <c r="AZ446" s="307"/>
      <c r="BA446" s="309"/>
      <c r="BB446" s="359"/>
      <c r="BC446" s="309"/>
      <c r="BD446" s="309"/>
      <c r="BE446" s="309"/>
      <c r="BF446" s="309"/>
      <c r="BG446" s="309"/>
      <c r="BH446" s="309"/>
      <c r="BI446" s="309"/>
      <c r="BJ446" s="309"/>
      <c r="BK446" s="309"/>
      <c r="BL446" s="309"/>
      <c r="BM446" s="309"/>
      <c r="BN446" s="309"/>
      <c r="BO446" s="309"/>
      <c r="BP446" s="309"/>
      <c r="BQ446" s="309"/>
      <c r="BR446" s="309"/>
      <c r="BS446" s="309"/>
      <c r="BT446" s="309"/>
      <c r="BU446" s="309"/>
      <c r="BV446" s="309"/>
      <c r="BW446" s="310"/>
      <c r="BX446" s="310"/>
      <c r="BY446" s="310"/>
      <c r="BZ446" s="310"/>
      <c r="CA446" s="310"/>
      <c r="CB446" s="310"/>
      <c r="CC446" s="310"/>
      <c r="CD446" s="310"/>
      <c r="CE446" s="310"/>
      <c r="CF446" s="310"/>
      <c r="CG446" s="310"/>
      <c r="CH446" s="310"/>
      <c r="CI446" s="310"/>
      <c r="CJ446" s="310"/>
      <c r="CK446" s="310"/>
      <c r="CL446" s="310"/>
      <c r="CM446" s="310"/>
      <c r="CN446" s="310"/>
      <c r="CO446" s="310"/>
      <c r="CP446" s="310"/>
      <c r="CQ446" s="310"/>
      <c r="CR446" s="310"/>
      <c r="CS446" s="310"/>
      <c r="CT446" s="310"/>
      <c r="CU446" s="310"/>
      <c r="CV446" s="310"/>
      <c r="CW446" s="310"/>
      <c r="CX446" s="310"/>
      <c r="CY446" s="310"/>
      <c r="CZ446" s="310"/>
    </row>
    <row r="447" s="314" customFormat="true" ht="25.15" customHeight="true" x14ac:dyDescent="0.2">
      <c r="C447" s="843" t="s">
        <v>348</v>
      </c>
      <c r="D447" s="844"/>
      <c r="E447" s="562">
        <v>-0.1005231974076119</v>
      </c>
      <c r="F447" s="496"/>
      <c r="G447" s="496"/>
      <c r="H447" s="843" t="s">
        <v>349</v>
      </c>
      <c r="I447" s="844"/>
      <c r="J447" s="563">
        <v>-0.14597649740208415</v>
      </c>
      <c r="K447" s="496"/>
      <c r="L447" s="496"/>
      <c r="M447" s="843" t="s">
        <v>346</v>
      </c>
      <c r="N447" s="844"/>
      <c r="O447" s="564">
        <v>9.2143025540473419E-2</v>
      </c>
      <c r="P447" s="496"/>
      <c r="Q447" s="496"/>
      <c r="W447" s="307"/>
      <c r="X447" s="307"/>
      <c r="Y447" s="307"/>
      <c r="Z447" s="307"/>
      <c r="AA447" s="307"/>
      <c r="AB447" s="307"/>
      <c r="AC447" s="307"/>
      <c r="AD447" s="307"/>
      <c r="AE447" s="307"/>
      <c r="AF447" s="307"/>
      <c r="AG447" s="307"/>
      <c r="AH447" s="307"/>
      <c r="AI447" s="307"/>
      <c r="AJ447" s="307"/>
      <c r="AK447" s="307"/>
      <c r="AL447" s="307"/>
      <c r="AM447" s="307"/>
      <c r="AN447" s="307"/>
      <c r="AO447" s="307"/>
      <c r="AP447" s="307"/>
      <c r="AQ447" s="307"/>
      <c r="AR447" s="307"/>
      <c r="AS447" s="307"/>
      <c r="AT447" s="307"/>
      <c r="AU447" s="307"/>
      <c r="AV447" s="307"/>
      <c r="AW447" s="307"/>
      <c r="AX447" s="307"/>
      <c r="AY447" s="307"/>
      <c r="AZ447" s="307"/>
      <c r="BA447" s="309"/>
      <c r="BB447" s="359"/>
      <c r="BC447" s="309"/>
      <c r="BD447" s="309"/>
      <c r="BE447" s="309"/>
      <c r="BF447" s="309"/>
      <c r="BG447" s="309"/>
      <c r="BH447" s="309"/>
      <c r="BI447" s="309"/>
      <c r="BJ447" s="309"/>
      <c r="BK447" s="309"/>
      <c r="BL447" s="309"/>
      <c r="BM447" s="309"/>
      <c r="BN447" s="309"/>
      <c r="BO447" s="309"/>
      <c r="BP447" s="309"/>
      <c r="BQ447" s="309"/>
      <c r="BR447" s="309"/>
      <c r="BS447" s="309"/>
      <c r="BT447" s="309"/>
      <c r="BU447" s="309"/>
      <c r="BV447" s="309"/>
      <c r="BW447" s="310"/>
      <c r="BX447" s="310"/>
      <c r="BY447" s="310"/>
      <c r="BZ447" s="310"/>
      <c r="CA447" s="310"/>
      <c r="CB447" s="310"/>
      <c r="CC447" s="310"/>
      <c r="CD447" s="310"/>
      <c r="CE447" s="310"/>
      <c r="CF447" s="310"/>
      <c r="CG447" s="310"/>
      <c r="CH447" s="310"/>
      <c r="CI447" s="310"/>
      <c r="CJ447" s="310"/>
      <c r="CK447" s="310"/>
      <c r="CL447" s="310"/>
      <c r="CM447" s="310"/>
      <c r="CN447" s="310"/>
      <c r="CO447" s="310"/>
      <c r="CP447" s="310"/>
      <c r="CQ447" s="310"/>
      <c r="CR447" s="310"/>
      <c r="CS447" s="310"/>
      <c r="CT447" s="310"/>
      <c r="CU447" s="310"/>
      <c r="CV447" s="310"/>
      <c r="CW447" s="310"/>
      <c r="CX447" s="310"/>
      <c r="CY447" s="310"/>
      <c r="CZ447" s="310"/>
    </row>
    <row r="448" s="314" customFormat="true" ht="25.15" customHeight="true" x14ac:dyDescent="0.2">
      <c r="C448" s="843" t="s">
        <v>350</v>
      </c>
      <c r="D448" s="844"/>
      <c r="E448" s="562">
        <v>7.6069581720205559E-2</v>
      </c>
      <c r="F448" s="496"/>
      <c r="G448" s="496"/>
      <c r="H448" s="843" t="s">
        <v>347</v>
      </c>
      <c r="I448" s="844"/>
      <c r="J448" s="563">
        <v>0.1375101153747465</v>
      </c>
      <c r="K448" s="496"/>
      <c r="L448" s="496"/>
      <c r="M448" s="843" t="s">
        <v>348</v>
      </c>
      <c r="N448" s="844"/>
      <c r="O448" s="564">
        <v>-9.112510815511099E-2</v>
      </c>
      <c r="P448" s="496"/>
      <c r="Q448" s="496"/>
      <c r="W448" s="307"/>
      <c r="X448" s="307"/>
      <c r="Y448" s="307"/>
      <c r="Z448" s="307"/>
      <c r="AA448" s="307"/>
      <c r="AB448" s="307"/>
      <c r="AC448" s="307"/>
      <c r="AD448" s="307"/>
      <c r="AE448" s="307"/>
      <c r="AF448" s="307"/>
      <c r="AG448" s="307"/>
      <c r="AH448" s="307"/>
      <c r="AI448" s="307"/>
      <c r="AJ448" s="307"/>
      <c r="AK448" s="307"/>
      <c r="AL448" s="307"/>
      <c r="AM448" s="307"/>
      <c r="AN448" s="307"/>
      <c r="AO448" s="307"/>
      <c r="AP448" s="307"/>
      <c r="AQ448" s="307"/>
      <c r="AR448" s="307"/>
      <c r="AS448" s="307"/>
      <c r="AT448" s="307"/>
      <c r="AU448" s="307"/>
      <c r="AV448" s="307"/>
      <c r="AW448" s="307"/>
      <c r="AX448" s="307"/>
      <c r="AY448" s="307"/>
      <c r="AZ448" s="307"/>
      <c r="BA448" s="309"/>
      <c r="BB448" s="359"/>
      <c r="BC448" s="309"/>
      <c r="BD448" s="309"/>
      <c r="BE448" s="309"/>
      <c r="BF448" s="309"/>
      <c r="BG448" s="309"/>
      <c r="BH448" s="309"/>
      <c r="BI448" s="309"/>
      <c r="BJ448" s="309"/>
      <c r="BK448" s="309"/>
      <c r="BL448" s="309"/>
      <c r="BM448" s="309"/>
      <c r="BN448" s="309"/>
      <c r="BO448" s="309"/>
      <c r="BP448" s="309"/>
      <c r="BQ448" s="309"/>
      <c r="BR448" s="309"/>
      <c r="BS448" s="309"/>
      <c r="BT448" s="309"/>
      <c r="BU448" s="309"/>
      <c r="BV448" s="309"/>
      <c r="BW448" s="310"/>
      <c r="BX448" s="310"/>
      <c r="BY448" s="310"/>
      <c r="BZ448" s="310"/>
      <c r="CA448" s="310"/>
      <c r="CB448" s="310"/>
      <c r="CC448" s="310"/>
      <c r="CD448" s="310"/>
      <c r="CE448" s="310"/>
      <c r="CF448" s="310"/>
      <c r="CG448" s="310"/>
      <c r="CH448" s="310"/>
      <c r="CI448" s="310"/>
      <c r="CJ448" s="310"/>
      <c r="CK448" s="310"/>
      <c r="CL448" s="310"/>
      <c r="CM448" s="310"/>
      <c r="CN448" s="310"/>
      <c r="CO448" s="310"/>
      <c r="CP448" s="310"/>
      <c r="CQ448" s="310"/>
      <c r="CR448" s="310"/>
      <c r="CS448" s="310"/>
      <c r="CT448" s="310"/>
      <c r="CU448" s="310"/>
      <c r="CV448" s="310"/>
      <c r="CW448" s="310"/>
      <c r="CX448" s="310"/>
      <c r="CY448" s="310"/>
      <c r="CZ448" s="310"/>
    </row>
    <row r="449" s="314" customFormat="true" ht="25.15" customHeight="true" x14ac:dyDescent="0.2">
      <c r="C449" s="843" t="s">
        <v>351</v>
      </c>
      <c r="D449" s="844"/>
      <c r="E449" s="562">
        <v>-7.3929012760077628E-2</v>
      </c>
      <c r="F449" s="496"/>
      <c r="G449" s="496"/>
      <c r="H449" s="843" t="s">
        <v>225</v>
      </c>
      <c r="I449" s="844"/>
      <c r="J449" s="563">
        <v>0.13080921829127615</v>
      </c>
      <c r="K449" s="496"/>
      <c r="L449" s="496"/>
      <c r="M449" s="843" t="s">
        <v>351</v>
      </c>
      <c r="N449" s="844"/>
      <c r="O449" s="564">
        <v>-8.8259796602984969E-2</v>
      </c>
      <c r="P449" s="496"/>
      <c r="Q449" s="496"/>
      <c r="W449" s="307"/>
      <c r="X449" s="307"/>
      <c r="Y449" s="307"/>
      <c r="Z449" s="307"/>
      <c r="AA449" s="307"/>
      <c r="AB449" s="307"/>
      <c r="AC449" s="307"/>
      <c r="AD449" s="307"/>
      <c r="AE449" s="307"/>
      <c r="AF449" s="307"/>
      <c r="AG449" s="307"/>
      <c r="AH449" s="307"/>
      <c r="AI449" s="307"/>
      <c r="AJ449" s="307"/>
      <c r="AK449" s="307"/>
      <c r="AL449" s="307"/>
      <c r="AM449" s="307"/>
      <c r="AN449" s="307"/>
      <c r="AO449" s="307"/>
      <c r="AP449" s="307"/>
      <c r="AQ449" s="307"/>
      <c r="AR449" s="307"/>
      <c r="AS449" s="307"/>
      <c r="AT449" s="307"/>
      <c r="AU449" s="307"/>
      <c r="AV449" s="307"/>
      <c r="AW449" s="307"/>
      <c r="AX449" s="307"/>
      <c r="AY449" s="307"/>
      <c r="AZ449" s="307"/>
      <c r="BA449" s="309"/>
      <c r="BB449" s="359"/>
      <c r="BC449" s="309"/>
      <c r="BD449" s="309"/>
      <c r="BE449" s="309"/>
      <c r="BF449" s="309"/>
      <c r="BG449" s="309"/>
      <c r="BH449" s="309"/>
      <c r="BI449" s="309"/>
      <c r="BJ449" s="309"/>
      <c r="BK449" s="309"/>
      <c r="BL449" s="309"/>
      <c r="BM449" s="309"/>
      <c r="BN449" s="309"/>
      <c r="BO449" s="309"/>
      <c r="BP449" s="309"/>
      <c r="BQ449" s="309"/>
      <c r="BR449" s="309"/>
      <c r="BS449" s="309"/>
      <c r="BT449" s="309"/>
      <c r="BU449" s="309"/>
      <c r="BV449" s="309"/>
      <c r="BW449" s="310"/>
      <c r="BX449" s="310"/>
      <c r="BY449" s="310"/>
      <c r="BZ449" s="310"/>
      <c r="CA449" s="310"/>
      <c r="CB449" s="310"/>
      <c r="CC449" s="310"/>
      <c r="CD449" s="310"/>
      <c r="CE449" s="310"/>
      <c r="CF449" s="310"/>
      <c r="CG449" s="310"/>
      <c r="CH449" s="310"/>
      <c r="CI449" s="310"/>
      <c r="CJ449" s="310"/>
      <c r="CK449" s="310"/>
      <c r="CL449" s="310"/>
      <c r="CM449" s="310"/>
      <c r="CN449" s="310"/>
      <c r="CO449" s="310"/>
      <c r="CP449" s="310"/>
      <c r="CQ449" s="310"/>
      <c r="CR449" s="310"/>
      <c r="CS449" s="310"/>
      <c r="CT449" s="310"/>
      <c r="CU449" s="310"/>
      <c r="CV449" s="310"/>
      <c r="CW449" s="310"/>
      <c r="CX449" s="310"/>
      <c r="CY449" s="310"/>
      <c r="CZ449" s="310"/>
    </row>
    <row r="450" s="314" customFormat="true" ht="25.15" customHeight="true" x14ac:dyDescent="0.2">
      <c r="C450" s="843" t="s">
        <v>264</v>
      </c>
      <c r="D450" s="844"/>
      <c r="E450" s="562">
        <v>6.3585161022938555E-2</v>
      </c>
      <c r="F450" s="496"/>
      <c r="G450" s="496"/>
      <c r="H450" s="843" t="s">
        <v>350</v>
      </c>
      <c r="I450" s="844"/>
      <c r="J450" s="563">
        <v>-0.12752480293273361</v>
      </c>
      <c r="K450" s="496"/>
      <c r="L450" s="496"/>
      <c r="M450" s="843" t="s">
        <v>349</v>
      </c>
      <c r="N450" s="844"/>
      <c r="O450" s="564">
        <v>-7.495497559813187E-2</v>
      </c>
      <c r="P450" s="496"/>
      <c r="Q450" s="496"/>
      <c r="W450" s="307"/>
      <c r="X450" s="307"/>
      <c r="Y450" s="307"/>
      <c r="Z450" s="307"/>
      <c r="AA450" s="307"/>
      <c r="AB450" s="307"/>
      <c r="AC450" s="307"/>
      <c r="AD450" s="307"/>
      <c r="AE450" s="307"/>
      <c r="AF450" s="307"/>
      <c r="AG450" s="307"/>
      <c r="AH450" s="307"/>
      <c r="AI450" s="307"/>
      <c r="AJ450" s="307"/>
      <c r="AK450" s="307"/>
      <c r="AL450" s="307"/>
      <c r="AM450" s="307"/>
      <c r="AN450" s="307"/>
      <c r="AO450" s="307"/>
      <c r="AP450" s="307"/>
      <c r="AQ450" s="307"/>
      <c r="AR450" s="307"/>
      <c r="AS450" s="307"/>
      <c r="AT450" s="307"/>
      <c r="AU450" s="307"/>
      <c r="AV450" s="307"/>
      <c r="AW450" s="307"/>
      <c r="AX450" s="307"/>
      <c r="AY450" s="307"/>
      <c r="AZ450" s="307"/>
      <c r="BA450" s="309"/>
      <c r="BB450" s="359"/>
      <c r="BC450" s="309"/>
      <c r="BD450" s="309"/>
      <c r="BE450" s="309"/>
      <c r="BF450" s="309"/>
      <c r="BG450" s="309"/>
      <c r="BH450" s="309"/>
      <c r="BI450" s="309"/>
      <c r="BJ450" s="309"/>
      <c r="BK450" s="309"/>
      <c r="BL450" s="309"/>
      <c r="BM450" s="309"/>
      <c r="BN450" s="309"/>
      <c r="BO450" s="309"/>
      <c r="BP450" s="309"/>
      <c r="BQ450" s="309"/>
      <c r="BR450" s="309"/>
      <c r="BS450" s="309"/>
      <c r="BT450" s="309"/>
      <c r="BU450" s="309"/>
      <c r="BV450" s="309"/>
      <c r="BW450" s="310"/>
      <c r="BX450" s="310"/>
      <c r="BY450" s="310"/>
      <c r="BZ450" s="310"/>
      <c r="CA450" s="310"/>
      <c r="CB450" s="310"/>
      <c r="CC450" s="310"/>
      <c r="CD450" s="310"/>
      <c r="CE450" s="310"/>
      <c r="CF450" s="310"/>
      <c r="CG450" s="310"/>
      <c r="CH450" s="310"/>
      <c r="CI450" s="310"/>
      <c r="CJ450" s="310"/>
      <c r="CK450" s="310"/>
      <c r="CL450" s="310"/>
      <c r="CM450" s="310"/>
      <c r="CN450" s="310"/>
      <c r="CO450" s="310"/>
      <c r="CP450" s="310"/>
      <c r="CQ450" s="310"/>
      <c r="CR450" s="310"/>
      <c r="CS450" s="310"/>
      <c r="CT450" s="310"/>
      <c r="CU450" s="310"/>
      <c r="CV450" s="310"/>
      <c r="CW450" s="310"/>
      <c r="CX450" s="310"/>
      <c r="CY450" s="310"/>
      <c r="CZ450" s="310"/>
    </row>
    <row r="451" s="314" customFormat="true" ht="25.15" customHeight="true" x14ac:dyDescent="0.2">
      <c r="C451" s="843" t="s">
        <v>352</v>
      </c>
      <c r="D451" s="844"/>
      <c r="E451" s="562">
        <v>5.9542215676590363E-2</v>
      </c>
      <c r="F451" s="496"/>
      <c r="G451" s="496"/>
      <c r="H451" s="843" t="s">
        <v>336</v>
      </c>
      <c r="I451" s="844"/>
      <c r="J451" s="563">
        <v>0.12441269921898881</v>
      </c>
      <c r="K451" s="496"/>
      <c r="L451" s="496"/>
      <c r="M451" s="843" t="s">
        <v>257</v>
      </c>
      <c r="N451" s="844"/>
      <c r="O451" s="564">
        <v>-6.0476228946180037E-2</v>
      </c>
      <c r="P451" s="496"/>
      <c r="Q451" s="496"/>
      <c r="W451" s="307"/>
      <c r="X451" s="307"/>
      <c r="Y451" s="307"/>
      <c r="Z451" s="307"/>
      <c r="AA451" s="307"/>
      <c r="AB451" s="307"/>
      <c r="AC451" s="307"/>
      <c r="AD451" s="307"/>
      <c r="AE451" s="307"/>
      <c r="AF451" s="307"/>
      <c r="AG451" s="307"/>
      <c r="AH451" s="307"/>
      <c r="AI451" s="307"/>
      <c r="AJ451" s="307"/>
      <c r="AK451" s="307"/>
      <c r="AL451" s="307"/>
      <c r="AM451" s="307"/>
      <c r="AN451" s="307"/>
      <c r="AO451" s="307"/>
      <c r="AP451" s="307"/>
      <c r="AQ451" s="307"/>
      <c r="AR451" s="307"/>
      <c r="AS451" s="307"/>
      <c r="AT451" s="307"/>
      <c r="AU451" s="307"/>
      <c r="AV451" s="307"/>
      <c r="AW451" s="307"/>
      <c r="AX451" s="307"/>
      <c r="AY451" s="307"/>
      <c r="AZ451" s="307"/>
      <c r="BA451" s="309"/>
      <c r="BB451" s="359"/>
      <c r="BC451" s="309"/>
      <c r="BD451" s="309"/>
      <c r="BE451" s="309"/>
      <c r="BF451" s="309"/>
      <c r="BG451" s="309"/>
      <c r="BH451" s="309"/>
      <c r="BI451" s="309"/>
      <c r="BJ451" s="309"/>
      <c r="BK451" s="309"/>
      <c r="BL451" s="309"/>
      <c r="BM451" s="309"/>
      <c r="BN451" s="309"/>
      <c r="BO451" s="309"/>
      <c r="BP451" s="309"/>
      <c r="BQ451" s="309"/>
      <c r="BR451" s="309"/>
      <c r="BS451" s="309"/>
      <c r="BT451" s="309"/>
      <c r="BU451" s="309"/>
      <c r="BV451" s="309"/>
      <c r="BW451" s="310"/>
      <c r="BX451" s="310"/>
      <c r="BY451" s="310"/>
      <c r="BZ451" s="310"/>
      <c r="CA451" s="310"/>
      <c r="CB451" s="310"/>
      <c r="CC451" s="310"/>
      <c r="CD451" s="310"/>
      <c r="CE451" s="310"/>
      <c r="CF451" s="310"/>
      <c r="CG451" s="310"/>
      <c r="CH451" s="310"/>
      <c r="CI451" s="310"/>
      <c r="CJ451" s="310"/>
      <c r="CK451" s="310"/>
      <c r="CL451" s="310"/>
      <c r="CM451" s="310"/>
      <c r="CN451" s="310"/>
      <c r="CO451" s="310"/>
      <c r="CP451" s="310"/>
      <c r="CQ451" s="310"/>
      <c r="CR451" s="310"/>
      <c r="CS451" s="310"/>
      <c r="CT451" s="310"/>
      <c r="CU451" s="310"/>
      <c r="CV451" s="310"/>
      <c r="CW451" s="310"/>
      <c r="CX451" s="310"/>
      <c r="CY451" s="310"/>
      <c r="CZ451" s="310"/>
    </row>
    <row r="452" s="314" customFormat="true" ht="25.15" customHeight="true" x14ac:dyDescent="0.2">
      <c r="C452" s="843" t="s">
        <v>217</v>
      </c>
      <c r="D452" s="844"/>
      <c r="E452" s="562">
        <v>-5.9372637556001862E-2</v>
      </c>
      <c r="F452" s="496"/>
      <c r="G452" s="496"/>
      <c r="H452" s="843" t="s">
        <v>217</v>
      </c>
      <c r="I452" s="844"/>
      <c r="J452" s="563">
        <v>-0.11248977622303102</v>
      </c>
      <c r="K452" s="496"/>
      <c r="L452" s="496"/>
      <c r="M452" s="843" t="s">
        <v>352</v>
      </c>
      <c r="N452" s="844"/>
      <c r="O452" s="564">
        <v>5.7177807979576931E-2</v>
      </c>
      <c r="P452" s="496"/>
      <c r="Q452" s="496"/>
      <c r="W452" s="307"/>
      <c r="X452" s="307"/>
      <c r="Y452" s="307"/>
      <c r="Z452" s="307"/>
      <c r="AA452" s="307"/>
      <c r="AB452" s="307"/>
      <c r="AC452" s="307"/>
      <c r="AD452" s="307"/>
      <c r="AE452" s="307"/>
      <c r="AF452" s="307"/>
      <c r="AG452" s="307"/>
      <c r="AH452" s="307"/>
      <c r="AI452" s="307"/>
      <c r="AJ452" s="307"/>
      <c r="AK452" s="307"/>
      <c r="AL452" s="307"/>
      <c r="AM452" s="307"/>
      <c r="AN452" s="307"/>
      <c r="AO452" s="307"/>
      <c r="AP452" s="307"/>
      <c r="AQ452" s="307"/>
      <c r="AR452" s="307"/>
      <c r="AS452" s="307"/>
      <c r="AT452" s="307"/>
      <c r="AU452" s="307"/>
      <c r="AV452" s="307"/>
      <c r="AW452" s="307"/>
      <c r="AX452" s="307"/>
      <c r="AY452" s="307"/>
      <c r="AZ452" s="307"/>
      <c r="BA452" s="309"/>
      <c r="BB452" s="359"/>
      <c r="BC452" s="309"/>
      <c r="BD452" s="309"/>
      <c r="BE452" s="309"/>
      <c r="BF452" s="309"/>
      <c r="BG452" s="309"/>
      <c r="BH452" s="309"/>
      <c r="BI452" s="309"/>
      <c r="BJ452" s="309"/>
      <c r="BK452" s="309"/>
      <c r="BL452" s="309"/>
      <c r="BM452" s="309"/>
      <c r="BN452" s="309"/>
      <c r="BO452" s="309"/>
      <c r="BP452" s="309"/>
      <c r="BQ452" s="309"/>
      <c r="BR452" s="309"/>
      <c r="BS452" s="309"/>
      <c r="BT452" s="309"/>
      <c r="BU452" s="309"/>
      <c r="BV452" s="309"/>
      <c r="BW452" s="310"/>
      <c r="BX452" s="310"/>
      <c r="BY452" s="310"/>
      <c r="BZ452" s="310"/>
      <c r="CA452" s="310"/>
      <c r="CB452" s="310"/>
      <c r="CC452" s="310"/>
      <c r="CD452" s="310"/>
      <c r="CE452" s="310"/>
      <c r="CF452" s="310"/>
      <c r="CG452" s="310"/>
      <c r="CH452" s="310"/>
      <c r="CI452" s="310"/>
      <c r="CJ452" s="310"/>
      <c r="CK452" s="310"/>
      <c r="CL452" s="310"/>
      <c r="CM452" s="310"/>
      <c r="CN452" s="310"/>
      <c r="CO452" s="310"/>
      <c r="CP452" s="310"/>
      <c r="CQ452" s="310"/>
      <c r="CR452" s="310"/>
      <c r="CS452" s="310"/>
      <c r="CT452" s="310"/>
      <c r="CU452" s="310"/>
      <c r="CV452" s="310"/>
      <c r="CW452" s="310"/>
      <c r="CX452" s="310"/>
      <c r="CY452" s="310"/>
      <c r="CZ452" s="310"/>
    </row>
    <row r="453" s="314" customFormat="true" ht="25.15" customHeight="true" x14ac:dyDescent="0.2">
      <c r="C453" s="843" t="s">
        <v>227</v>
      </c>
      <c r="D453" s="844"/>
      <c r="E453" s="562">
        <v>5.2113750125321996E-2</v>
      </c>
      <c r="F453" s="496"/>
      <c r="G453" s="496"/>
      <c r="H453" s="843" t="s">
        <v>341</v>
      </c>
      <c r="I453" s="844"/>
      <c r="J453" s="563">
        <v>0.11224110327586127</v>
      </c>
      <c r="K453" s="496"/>
      <c r="L453" s="496"/>
      <c r="M453" s="843" t="s">
        <v>353</v>
      </c>
      <c r="N453" s="844"/>
      <c r="O453" s="564">
        <v>-5.6121943838808849E-2</v>
      </c>
      <c r="P453" s="496"/>
      <c r="Q453" s="496"/>
      <c r="W453" s="307"/>
      <c r="X453" s="307"/>
      <c r="Y453" s="307"/>
      <c r="Z453" s="307"/>
      <c r="AA453" s="307"/>
      <c r="AB453" s="307"/>
      <c r="AC453" s="307"/>
      <c r="AD453" s="307"/>
      <c r="AE453" s="307"/>
      <c r="AF453" s="307"/>
      <c r="AG453" s="307"/>
      <c r="AH453" s="307"/>
      <c r="AI453" s="307"/>
      <c r="AJ453" s="307"/>
      <c r="AK453" s="307"/>
      <c r="AL453" s="307"/>
      <c r="AM453" s="307"/>
      <c r="AN453" s="307"/>
      <c r="AO453" s="307"/>
      <c r="AP453" s="307"/>
      <c r="AQ453" s="307"/>
      <c r="AR453" s="307"/>
      <c r="AS453" s="307"/>
      <c r="AT453" s="307"/>
      <c r="AU453" s="307"/>
      <c r="AV453" s="307"/>
      <c r="AW453" s="307"/>
      <c r="AX453" s="307"/>
      <c r="AY453" s="307"/>
      <c r="AZ453" s="307"/>
      <c r="BA453" s="309"/>
      <c r="BB453" s="359"/>
      <c r="BC453" s="309"/>
      <c r="BD453" s="309"/>
      <c r="BE453" s="309"/>
      <c r="BF453" s="309"/>
      <c r="BG453" s="309"/>
      <c r="BH453" s="309"/>
      <c r="BI453" s="309"/>
      <c r="BJ453" s="309"/>
      <c r="BK453" s="309"/>
      <c r="BL453" s="309"/>
      <c r="BM453" s="309"/>
      <c r="BN453" s="309"/>
      <c r="BO453" s="309"/>
      <c r="BP453" s="309"/>
      <c r="BQ453" s="309"/>
      <c r="BR453" s="309"/>
      <c r="BS453" s="309"/>
      <c r="BT453" s="309"/>
      <c r="BU453" s="309"/>
      <c r="BV453" s="309"/>
      <c r="BW453" s="310"/>
      <c r="BX453" s="310"/>
      <c r="BY453" s="310"/>
      <c r="BZ453" s="310"/>
      <c r="CA453" s="310"/>
      <c r="CB453" s="310"/>
      <c r="CC453" s="310"/>
      <c r="CD453" s="310"/>
      <c r="CE453" s="310"/>
      <c r="CF453" s="310"/>
      <c r="CG453" s="310"/>
      <c r="CH453" s="310"/>
      <c r="CI453" s="310"/>
      <c r="CJ453" s="310"/>
      <c r="CK453" s="310"/>
      <c r="CL453" s="310"/>
      <c r="CM453" s="310"/>
      <c r="CN453" s="310"/>
      <c r="CO453" s="310"/>
      <c r="CP453" s="310"/>
      <c r="CQ453" s="310"/>
      <c r="CR453" s="310"/>
      <c r="CS453" s="310"/>
      <c r="CT453" s="310"/>
      <c r="CU453" s="310"/>
      <c r="CV453" s="310"/>
      <c r="CW453" s="310"/>
      <c r="CX453" s="310"/>
      <c r="CY453" s="310"/>
      <c r="CZ453" s="310"/>
    </row>
    <row r="454" s="314" customFormat="true" ht="25.15" customHeight="true" x14ac:dyDescent="0.2">
      <c r="C454" s="843" t="s">
        <v>354</v>
      </c>
      <c r="D454" s="844"/>
      <c r="E454" s="562">
        <v>5.2035839464261227E-2</v>
      </c>
      <c r="F454" s="496"/>
      <c r="G454" s="496"/>
      <c r="H454" s="843" t="s">
        <v>355</v>
      </c>
      <c r="I454" s="844"/>
      <c r="J454" s="563">
        <v>0.1118542367167004</v>
      </c>
      <c r="K454" s="496"/>
      <c r="L454" s="496"/>
      <c r="M454" s="843" t="s">
        <v>244</v>
      </c>
      <c r="N454" s="844"/>
      <c r="O454" s="564">
        <v>5.0547563973977083E-2</v>
      </c>
      <c r="P454" s="496"/>
      <c r="Q454" s="496"/>
      <c r="W454" s="307"/>
      <c r="X454" s="307"/>
      <c r="Y454" s="307"/>
      <c r="Z454" s="307"/>
      <c r="AA454" s="307"/>
      <c r="AB454" s="307"/>
      <c r="AC454" s="307"/>
      <c r="AD454" s="307"/>
      <c r="AE454" s="307"/>
      <c r="AF454" s="307"/>
      <c r="AG454" s="307"/>
      <c r="AH454" s="307"/>
      <c r="AI454" s="307"/>
      <c r="AJ454" s="307"/>
      <c r="AK454" s="307"/>
      <c r="AL454" s="307"/>
      <c r="AM454" s="307"/>
      <c r="AN454" s="307"/>
      <c r="AO454" s="307"/>
      <c r="AP454" s="307"/>
      <c r="AQ454" s="307"/>
      <c r="AR454" s="307"/>
      <c r="AS454" s="307"/>
      <c r="AT454" s="307"/>
      <c r="AU454" s="307"/>
      <c r="AV454" s="307"/>
      <c r="AW454" s="307"/>
      <c r="AX454" s="307"/>
      <c r="AY454" s="307"/>
      <c r="AZ454" s="307"/>
      <c r="BA454" s="309"/>
      <c r="BB454" s="359"/>
      <c r="BC454" s="309"/>
      <c r="BD454" s="309"/>
      <c r="BE454" s="309"/>
      <c r="BF454" s="309"/>
      <c r="BG454" s="309"/>
      <c r="BH454" s="309"/>
      <c r="BI454" s="309"/>
      <c r="BJ454" s="309"/>
      <c r="BK454" s="309"/>
      <c r="BL454" s="309"/>
      <c r="BM454" s="309"/>
      <c r="BN454" s="309"/>
      <c r="BO454" s="309"/>
      <c r="BP454" s="309"/>
      <c r="BQ454" s="309"/>
      <c r="BR454" s="309"/>
      <c r="BS454" s="309"/>
      <c r="BT454" s="309"/>
      <c r="BU454" s="309"/>
      <c r="BV454" s="309"/>
      <c r="BW454" s="310"/>
      <c r="BX454" s="310"/>
      <c r="BY454" s="310"/>
      <c r="BZ454" s="310"/>
      <c r="CA454" s="310"/>
      <c r="CB454" s="310"/>
      <c r="CC454" s="310"/>
      <c r="CD454" s="310"/>
      <c r="CE454" s="310"/>
      <c r="CF454" s="310"/>
      <c r="CG454" s="310"/>
      <c r="CH454" s="310"/>
      <c r="CI454" s="310"/>
      <c r="CJ454" s="310"/>
      <c r="CK454" s="310"/>
      <c r="CL454" s="310"/>
      <c r="CM454" s="310"/>
      <c r="CN454" s="310"/>
      <c r="CO454" s="310"/>
      <c r="CP454" s="310"/>
      <c r="CQ454" s="310"/>
      <c r="CR454" s="310"/>
      <c r="CS454" s="310"/>
      <c r="CT454" s="310"/>
      <c r="CU454" s="310"/>
      <c r="CV454" s="310"/>
      <c r="CW454" s="310"/>
      <c r="CX454" s="310"/>
      <c r="CY454" s="310"/>
      <c r="CZ454" s="310"/>
    </row>
    <row r="455" s="314" customFormat="true" ht="25.15" customHeight="true" x14ac:dyDescent="0.2">
      <c r="C455" s="843" t="s">
        <v>253</v>
      </c>
      <c r="D455" s="844"/>
      <c r="E455" s="562">
        <v>5.073474622819156E-2</v>
      </c>
      <c r="F455" s="496"/>
      <c r="G455" s="496"/>
      <c r="H455" s="843" t="s">
        <v>351</v>
      </c>
      <c r="I455" s="844"/>
      <c r="J455" s="563">
        <v>-0.10609514461241</v>
      </c>
      <c r="K455" s="496"/>
      <c r="L455" s="496"/>
      <c r="M455" s="843" t="s">
        <v>243</v>
      </c>
      <c r="N455" s="844"/>
      <c r="O455" s="564">
        <v>4.3354794068293033E-2</v>
      </c>
      <c r="P455" s="496"/>
      <c r="Q455" s="496"/>
      <c r="W455" s="307"/>
      <c r="X455" s="307"/>
      <c r="Y455" s="307"/>
      <c r="Z455" s="307"/>
      <c r="AA455" s="307"/>
      <c r="AB455" s="307"/>
      <c r="AC455" s="307"/>
      <c r="AD455" s="307"/>
      <c r="AE455" s="307"/>
      <c r="AF455" s="307"/>
      <c r="AG455" s="307"/>
      <c r="AH455" s="307"/>
      <c r="AI455" s="307"/>
      <c r="AJ455" s="307"/>
      <c r="AK455" s="307"/>
      <c r="AL455" s="307"/>
      <c r="AM455" s="307"/>
      <c r="AN455" s="307"/>
      <c r="AO455" s="307"/>
      <c r="AP455" s="307"/>
      <c r="AQ455" s="307"/>
      <c r="AR455" s="307"/>
      <c r="AS455" s="307"/>
      <c r="AT455" s="307"/>
      <c r="AU455" s="307"/>
      <c r="AV455" s="307"/>
      <c r="AW455" s="307"/>
      <c r="AX455" s="307"/>
      <c r="AY455" s="307"/>
      <c r="AZ455" s="307"/>
      <c r="BA455" s="309"/>
      <c r="BB455" s="359"/>
      <c r="BC455" s="309"/>
      <c r="BD455" s="309"/>
      <c r="BE455" s="309"/>
      <c r="BF455" s="309"/>
      <c r="BG455" s="309"/>
      <c r="BH455" s="309"/>
      <c r="BI455" s="309"/>
      <c r="BJ455" s="309"/>
      <c r="BK455" s="309"/>
      <c r="BL455" s="309"/>
      <c r="BM455" s="309"/>
      <c r="BN455" s="309"/>
      <c r="BO455" s="309"/>
      <c r="BP455" s="309"/>
      <c r="BQ455" s="309"/>
      <c r="BR455" s="309"/>
      <c r="BS455" s="309"/>
      <c r="BT455" s="309"/>
      <c r="BU455" s="309"/>
      <c r="BV455" s="309"/>
      <c r="BW455" s="310"/>
      <c r="BX455" s="310"/>
      <c r="BY455" s="310"/>
      <c r="BZ455" s="310"/>
      <c r="CA455" s="310"/>
      <c r="CB455" s="310"/>
      <c r="CC455" s="310"/>
      <c r="CD455" s="310"/>
      <c r="CE455" s="310"/>
      <c r="CF455" s="310"/>
      <c r="CG455" s="310"/>
      <c r="CH455" s="310"/>
      <c r="CI455" s="310"/>
      <c r="CJ455" s="310"/>
      <c r="CK455" s="310"/>
      <c r="CL455" s="310"/>
      <c r="CM455" s="310"/>
      <c r="CN455" s="310"/>
      <c r="CO455" s="310"/>
      <c r="CP455" s="310"/>
      <c r="CQ455" s="310"/>
      <c r="CR455" s="310"/>
      <c r="CS455" s="310"/>
      <c r="CT455" s="310"/>
      <c r="CU455" s="310"/>
      <c r="CV455" s="310"/>
      <c r="CW455" s="310"/>
      <c r="CX455" s="310"/>
      <c r="CY455" s="310"/>
      <c r="CZ455" s="310"/>
    </row>
    <row r="456" s="314" customFormat="true" ht="25.15" customHeight="true" x14ac:dyDescent="0.2">
      <c r="C456" s="843" t="s">
        <v>353</v>
      </c>
      <c r="D456" s="844"/>
      <c r="E456" s="562">
        <v>-4.455620815370679E-2</v>
      </c>
      <c r="F456" s="496"/>
      <c r="G456" s="496"/>
      <c r="H456" s="843" t="s">
        <v>346</v>
      </c>
      <c r="I456" s="844"/>
      <c r="J456" s="563">
        <v>0.10513754053123471</v>
      </c>
      <c r="K456" s="496"/>
      <c r="L456" s="496"/>
      <c r="M456" s="843" t="s">
        <v>247</v>
      </c>
      <c r="N456" s="844"/>
      <c r="O456" s="564">
        <v>-4.1326288756222317E-2</v>
      </c>
      <c r="P456" s="496"/>
      <c r="Q456" s="496"/>
      <c r="W456" s="307"/>
      <c r="X456" s="307"/>
      <c r="Y456" s="307"/>
      <c r="Z456" s="307"/>
      <c r="AA456" s="307"/>
      <c r="AB456" s="307"/>
      <c r="AC456" s="307"/>
      <c r="AD456" s="307"/>
      <c r="AE456" s="307"/>
      <c r="AF456" s="307"/>
      <c r="AG456" s="307"/>
      <c r="AH456" s="307"/>
      <c r="AI456" s="307"/>
      <c r="AJ456" s="307"/>
      <c r="AK456" s="307"/>
      <c r="AL456" s="307"/>
      <c r="AM456" s="307"/>
      <c r="AN456" s="307"/>
      <c r="AO456" s="307"/>
      <c r="AP456" s="307"/>
      <c r="AQ456" s="307"/>
      <c r="AR456" s="307"/>
      <c r="AS456" s="307"/>
      <c r="AT456" s="307"/>
      <c r="AU456" s="307"/>
      <c r="AV456" s="307"/>
      <c r="AW456" s="307"/>
      <c r="AX456" s="307"/>
      <c r="AY456" s="307"/>
      <c r="AZ456" s="307"/>
      <c r="BA456" s="309"/>
      <c r="BB456" s="359"/>
      <c r="BC456" s="309"/>
      <c r="BD456" s="309"/>
      <c r="BE456" s="309"/>
      <c r="BF456" s="309"/>
      <c r="BG456" s="309"/>
      <c r="BH456" s="309"/>
      <c r="BI456" s="309"/>
      <c r="BJ456" s="309"/>
      <c r="BK456" s="309"/>
      <c r="BL456" s="309"/>
      <c r="BM456" s="309"/>
      <c r="BN456" s="309"/>
      <c r="BO456" s="309"/>
      <c r="BP456" s="309"/>
      <c r="BQ456" s="309"/>
      <c r="BR456" s="309"/>
      <c r="BS456" s="309"/>
      <c r="BT456" s="309"/>
      <c r="BU456" s="309"/>
      <c r="BV456" s="309"/>
      <c r="BW456" s="310"/>
      <c r="BX456" s="310"/>
      <c r="BY456" s="310"/>
      <c r="BZ456" s="310"/>
      <c r="CA456" s="310"/>
      <c r="CB456" s="310"/>
      <c r="CC456" s="310"/>
      <c r="CD456" s="310"/>
      <c r="CE456" s="310"/>
      <c r="CF456" s="310"/>
      <c r="CG456" s="310"/>
      <c r="CH456" s="310"/>
      <c r="CI456" s="310"/>
      <c r="CJ456" s="310"/>
      <c r="CK456" s="310"/>
      <c r="CL456" s="310"/>
      <c r="CM456" s="310"/>
      <c r="CN456" s="310"/>
      <c r="CO456" s="310"/>
      <c r="CP456" s="310"/>
      <c r="CQ456" s="310"/>
      <c r="CR456" s="310"/>
      <c r="CS456" s="310"/>
      <c r="CT456" s="310"/>
      <c r="CU456" s="310"/>
      <c r="CV456" s="310"/>
      <c r="CW456" s="310"/>
      <c r="CX456" s="310"/>
      <c r="CY456" s="310"/>
      <c r="CZ456" s="310"/>
    </row>
    <row r="457" s="314" customFormat="true" ht="25.15" customHeight="true" x14ac:dyDescent="0.2">
      <c r="C457" s="843" t="s">
        <v>356</v>
      </c>
      <c r="D457" s="844"/>
      <c r="E457" s="562">
        <v>3.4556987936220196E-2</v>
      </c>
      <c r="F457" s="496"/>
      <c r="G457" s="496"/>
      <c r="H457" s="843" t="s">
        <v>352</v>
      </c>
      <c r="I457" s="844"/>
      <c r="J457" s="563">
        <v>0.1012411817822705</v>
      </c>
      <c r="K457" s="496"/>
      <c r="L457" s="496"/>
      <c r="M457" s="843" t="s">
        <v>225</v>
      </c>
      <c r="N457" s="844"/>
      <c r="O457" s="564">
        <v>3.9911500959223738E-2</v>
      </c>
      <c r="P457" s="496"/>
      <c r="Q457" s="496"/>
      <c r="W457" s="307"/>
      <c r="X457" s="307"/>
      <c r="Y457" s="307"/>
      <c r="Z457" s="307"/>
      <c r="AA457" s="307"/>
      <c r="AB457" s="307"/>
      <c r="AC457" s="307"/>
      <c r="AD457" s="307"/>
      <c r="AE457" s="307"/>
      <c r="AF457" s="307"/>
      <c r="AG457" s="307"/>
      <c r="AH457" s="307"/>
      <c r="AI457" s="307"/>
      <c r="AJ457" s="307"/>
      <c r="AK457" s="307"/>
      <c r="AL457" s="307"/>
      <c r="AM457" s="307"/>
      <c r="AN457" s="307"/>
      <c r="AO457" s="307"/>
      <c r="AP457" s="307"/>
      <c r="AQ457" s="307"/>
      <c r="AR457" s="307"/>
      <c r="AS457" s="307"/>
      <c r="AT457" s="307"/>
      <c r="AU457" s="307"/>
      <c r="AV457" s="307"/>
      <c r="AW457" s="307"/>
      <c r="AX457" s="307"/>
      <c r="AY457" s="307"/>
      <c r="AZ457" s="307"/>
      <c r="BA457" s="309"/>
      <c r="BB457" s="359"/>
      <c r="BC457" s="309"/>
      <c r="BD457" s="309"/>
      <c r="BE457" s="309"/>
      <c r="BF457" s="309"/>
      <c r="BG457" s="309"/>
      <c r="BH457" s="309"/>
      <c r="BI457" s="309"/>
      <c r="BJ457" s="309"/>
      <c r="BK457" s="309"/>
      <c r="BL457" s="309"/>
      <c r="BM457" s="309"/>
      <c r="BN457" s="309"/>
      <c r="BO457" s="309"/>
      <c r="BP457" s="309"/>
      <c r="BQ457" s="309"/>
      <c r="BR457" s="309"/>
      <c r="BS457" s="309"/>
      <c r="BT457" s="309"/>
      <c r="BU457" s="309"/>
      <c r="BV457" s="309"/>
      <c r="BW457" s="310"/>
      <c r="BX457" s="310"/>
      <c r="BY457" s="310"/>
      <c r="BZ457" s="310"/>
      <c r="CA457" s="310"/>
      <c r="CB457" s="310"/>
      <c r="CC457" s="310"/>
      <c r="CD457" s="310"/>
      <c r="CE457" s="310"/>
      <c r="CF457" s="310"/>
      <c r="CG457" s="310"/>
      <c r="CH457" s="310"/>
      <c r="CI457" s="310"/>
      <c r="CJ457" s="310"/>
      <c r="CK457" s="310"/>
      <c r="CL457" s="310"/>
      <c r="CM457" s="310"/>
      <c r="CN457" s="310"/>
      <c r="CO457" s="310"/>
      <c r="CP457" s="310"/>
      <c r="CQ457" s="310"/>
      <c r="CR457" s="310"/>
      <c r="CS457" s="310"/>
      <c r="CT457" s="310"/>
      <c r="CU457" s="310"/>
      <c r="CV457" s="310"/>
      <c r="CW457" s="310"/>
      <c r="CX457" s="310"/>
      <c r="CY457" s="310"/>
      <c r="CZ457" s="310"/>
    </row>
    <row r="458" s="314" customFormat="true" ht="25.15" customHeight="true" x14ac:dyDescent="0.2">
      <c r="C458" s="843" t="s">
        <v>357</v>
      </c>
      <c r="D458" s="844"/>
      <c r="E458" s="562">
        <v>-3.339789760976114E-2</v>
      </c>
      <c r="F458" s="496"/>
      <c r="G458" s="496"/>
      <c r="H458" s="843" t="s">
        <v>356</v>
      </c>
      <c r="I458" s="844"/>
      <c r="J458" s="563">
        <v>0.10124118178226749</v>
      </c>
      <c r="K458" s="496"/>
      <c r="L458" s="496"/>
      <c r="M458" s="843" t="s">
        <v>356</v>
      </c>
      <c r="N458" s="844"/>
      <c r="O458" s="564">
        <v>3.7584582926378562E-2</v>
      </c>
      <c r="P458" s="496"/>
      <c r="Q458" s="496"/>
      <c r="W458" s="307"/>
      <c r="X458" s="307"/>
      <c r="Y458" s="307"/>
      <c r="Z458" s="307"/>
      <c r="AA458" s="307"/>
      <c r="AB458" s="307"/>
      <c r="AC458" s="307"/>
      <c r="AD458" s="307"/>
      <c r="AE458" s="307"/>
      <c r="AF458" s="307"/>
      <c r="AG458" s="307"/>
      <c r="AH458" s="307"/>
      <c r="AI458" s="307"/>
      <c r="AJ458" s="307"/>
      <c r="AK458" s="307"/>
      <c r="AL458" s="307"/>
      <c r="AM458" s="307"/>
      <c r="AN458" s="307"/>
      <c r="AO458" s="307"/>
      <c r="AP458" s="307"/>
      <c r="AQ458" s="307"/>
      <c r="AR458" s="307"/>
      <c r="AS458" s="307"/>
      <c r="AT458" s="307"/>
      <c r="AU458" s="307"/>
      <c r="AV458" s="307"/>
      <c r="AW458" s="307"/>
      <c r="AX458" s="307"/>
      <c r="AY458" s="307"/>
      <c r="AZ458" s="307"/>
      <c r="BA458" s="309"/>
      <c r="BB458" s="359"/>
      <c r="BC458" s="309"/>
      <c r="BD458" s="309"/>
      <c r="BE458" s="309"/>
      <c r="BF458" s="309"/>
      <c r="BG458" s="309"/>
      <c r="BH458" s="309"/>
      <c r="BI458" s="309"/>
      <c r="BJ458" s="309"/>
      <c r="BK458" s="309"/>
      <c r="BL458" s="309"/>
      <c r="BM458" s="309"/>
      <c r="BN458" s="309"/>
      <c r="BO458" s="309"/>
      <c r="BP458" s="309"/>
      <c r="BQ458" s="309"/>
      <c r="BR458" s="309"/>
      <c r="BS458" s="309"/>
      <c r="BT458" s="309"/>
      <c r="BU458" s="309"/>
      <c r="BV458" s="309"/>
      <c r="BW458" s="310"/>
      <c r="BX458" s="310"/>
      <c r="BY458" s="310"/>
      <c r="BZ458" s="310"/>
      <c r="CA458" s="310"/>
      <c r="CB458" s="310"/>
      <c r="CC458" s="310"/>
      <c r="CD458" s="310"/>
      <c r="CE458" s="310"/>
      <c r="CF458" s="310"/>
      <c r="CG458" s="310"/>
      <c r="CH458" s="310"/>
      <c r="CI458" s="310"/>
      <c r="CJ458" s="310"/>
      <c r="CK458" s="310"/>
      <c r="CL458" s="310"/>
      <c r="CM458" s="310"/>
      <c r="CN458" s="310"/>
      <c r="CO458" s="310"/>
      <c r="CP458" s="310"/>
      <c r="CQ458" s="310"/>
      <c r="CR458" s="310"/>
      <c r="CS458" s="310"/>
      <c r="CT458" s="310"/>
      <c r="CU458" s="310"/>
      <c r="CV458" s="310"/>
      <c r="CW458" s="310"/>
      <c r="CX458" s="310"/>
      <c r="CY458" s="310"/>
      <c r="CZ458" s="310"/>
    </row>
    <row r="459" s="314" customFormat="true" ht="25.15" customHeight="true" x14ac:dyDescent="0.2">
      <c r="C459" s="843" t="s">
        <v>247</v>
      </c>
      <c r="D459" s="844"/>
      <c r="E459" s="562">
        <v>-2.7868642170834464E-2</v>
      </c>
      <c r="F459" s="496"/>
      <c r="G459" s="496"/>
      <c r="H459" s="843" t="s">
        <v>206</v>
      </c>
      <c r="I459" s="844"/>
      <c r="J459" s="563">
        <v>-9.7992790859795564E-2</v>
      </c>
      <c r="K459" s="496"/>
      <c r="L459" s="496"/>
      <c r="M459" s="843" t="s">
        <v>357</v>
      </c>
      <c r="N459" s="844"/>
      <c r="O459" s="564">
        <v>-2.7839026439278075E-2</v>
      </c>
      <c r="P459" s="496"/>
      <c r="Q459" s="496"/>
      <c r="W459" s="307"/>
      <c r="X459" s="307"/>
      <c r="Y459" s="307"/>
      <c r="Z459" s="307"/>
      <c r="AA459" s="307"/>
      <c r="AB459" s="307"/>
      <c r="AC459" s="307"/>
      <c r="AD459" s="307"/>
      <c r="AE459" s="307"/>
      <c r="AF459" s="307"/>
      <c r="AG459" s="307"/>
      <c r="AH459" s="307"/>
      <c r="AI459" s="307"/>
      <c r="AJ459" s="307"/>
      <c r="AK459" s="307"/>
      <c r="AL459" s="307"/>
      <c r="AM459" s="307"/>
      <c r="AN459" s="307"/>
      <c r="AO459" s="307"/>
      <c r="AP459" s="307"/>
      <c r="AQ459" s="307"/>
      <c r="AR459" s="307"/>
      <c r="AS459" s="307"/>
      <c r="AT459" s="307"/>
      <c r="AU459" s="307"/>
      <c r="AV459" s="307"/>
      <c r="AW459" s="307"/>
      <c r="AX459" s="307"/>
      <c r="AY459" s="307"/>
      <c r="AZ459" s="307"/>
      <c r="BA459" s="309"/>
      <c r="BB459" s="359"/>
      <c r="BC459" s="309"/>
      <c r="BD459" s="309"/>
      <c r="BE459" s="309"/>
      <c r="BF459" s="309"/>
      <c r="BG459" s="309"/>
      <c r="BH459" s="309"/>
      <c r="BI459" s="309"/>
      <c r="BJ459" s="309"/>
      <c r="BK459" s="309"/>
      <c r="BL459" s="309"/>
      <c r="BM459" s="309"/>
      <c r="BN459" s="309"/>
      <c r="BO459" s="309"/>
      <c r="BP459" s="309"/>
      <c r="BQ459" s="309"/>
      <c r="BR459" s="309"/>
      <c r="BS459" s="309"/>
      <c r="BT459" s="309"/>
      <c r="BU459" s="309"/>
      <c r="BV459" s="309"/>
      <c r="BW459" s="310"/>
      <c r="BX459" s="310"/>
      <c r="BY459" s="310"/>
      <c r="BZ459" s="310"/>
      <c r="CA459" s="310"/>
      <c r="CB459" s="310"/>
      <c r="CC459" s="310"/>
      <c r="CD459" s="310"/>
      <c r="CE459" s="310"/>
      <c r="CF459" s="310"/>
      <c r="CG459" s="310"/>
      <c r="CH459" s="310"/>
      <c r="CI459" s="310"/>
      <c r="CJ459" s="310"/>
      <c r="CK459" s="310"/>
      <c r="CL459" s="310"/>
      <c r="CM459" s="310"/>
      <c r="CN459" s="310"/>
      <c r="CO459" s="310"/>
      <c r="CP459" s="310"/>
      <c r="CQ459" s="310"/>
      <c r="CR459" s="310"/>
      <c r="CS459" s="310"/>
      <c r="CT459" s="310"/>
      <c r="CU459" s="310"/>
      <c r="CV459" s="310"/>
      <c r="CW459" s="310"/>
      <c r="CX459" s="310"/>
      <c r="CY459" s="310"/>
      <c r="CZ459" s="310"/>
    </row>
    <row r="460" s="314" customFormat="true" ht="25.15" customHeight="true" x14ac:dyDescent="0.2">
      <c r="C460" s="843" t="s">
        <v>250</v>
      </c>
      <c r="D460" s="844"/>
      <c r="E460" s="562">
        <v>-2.4419671904709627E-2</v>
      </c>
      <c r="F460" s="496"/>
      <c r="G460" s="496"/>
      <c r="H460" s="843" t="s">
        <v>357</v>
      </c>
      <c r="I460" s="844"/>
      <c r="J460" s="563">
        <v>-9.4437092489002339E-2</v>
      </c>
      <c r="K460" s="496"/>
      <c r="L460" s="496"/>
      <c r="M460" s="843" t="s">
        <v>250</v>
      </c>
      <c r="N460" s="844"/>
      <c r="O460" s="564">
        <v>-2.5948152815142851E-2</v>
      </c>
      <c r="P460" s="496"/>
      <c r="Q460" s="496"/>
      <c r="W460" s="307"/>
      <c r="X460" s="307"/>
      <c r="Y460" s="307"/>
      <c r="Z460" s="307"/>
      <c r="AA460" s="307"/>
      <c r="AB460" s="307"/>
      <c r="AC460" s="307"/>
      <c r="AD460" s="307"/>
      <c r="AE460" s="307"/>
      <c r="AF460" s="307"/>
      <c r="AG460" s="307"/>
      <c r="AH460" s="307"/>
      <c r="AI460" s="307"/>
      <c r="AJ460" s="307"/>
      <c r="AK460" s="307"/>
      <c r="AL460" s="307"/>
      <c r="AM460" s="307"/>
      <c r="AN460" s="307"/>
      <c r="AO460" s="307"/>
      <c r="AP460" s="307"/>
      <c r="AQ460" s="307"/>
      <c r="AR460" s="307"/>
      <c r="AS460" s="307"/>
      <c r="AT460" s="307"/>
      <c r="AU460" s="307"/>
      <c r="AV460" s="307"/>
      <c r="AW460" s="307"/>
      <c r="AX460" s="307"/>
      <c r="AY460" s="307"/>
      <c r="AZ460" s="307"/>
      <c r="BA460" s="309"/>
      <c r="BB460" s="359"/>
      <c r="BC460" s="309"/>
      <c r="BD460" s="309"/>
      <c r="BE460" s="309"/>
      <c r="BF460" s="309"/>
      <c r="BG460" s="309"/>
      <c r="BH460" s="309"/>
      <c r="BI460" s="309"/>
      <c r="BJ460" s="309"/>
      <c r="BK460" s="309"/>
      <c r="BL460" s="309"/>
      <c r="BM460" s="309"/>
      <c r="BN460" s="309"/>
      <c r="BO460" s="309"/>
      <c r="BP460" s="309"/>
      <c r="BQ460" s="309"/>
      <c r="BR460" s="309"/>
      <c r="BS460" s="309"/>
      <c r="BT460" s="309"/>
      <c r="BU460" s="309"/>
      <c r="BV460" s="309"/>
      <c r="BW460" s="310"/>
      <c r="BX460" s="310"/>
      <c r="BY460" s="310"/>
      <c r="BZ460" s="310"/>
      <c r="CA460" s="310"/>
      <c r="CB460" s="310"/>
      <c r="CC460" s="310"/>
      <c r="CD460" s="310"/>
      <c r="CE460" s="310"/>
      <c r="CF460" s="310"/>
      <c r="CG460" s="310"/>
      <c r="CH460" s="310"/>
      <c r="CI460" s="310"/>
      <c r="CJ460" s="310"/>
      <c r="CK460" s="310"/>
      <c r="CL460" s="310"/>
      <c r="CM460" s="310"/>
      <c r="CN460" s="310"/>
      <c r="CO460" s="310"/>
      <c r="CP460" s="310"/>
      <c r="CQ460" s="310"/>
      <c r="CR460" s="310"/>
      <c r="CS460" s="310"/>
      <c r="CT460" s="310"/>
      <c r="CU460" s="310"/>
      <c r="CV460" s="310"/>
      <c r="CW460" s="310"/>
      <c r="CX460" s="310"/>
      <c r="CY460" s="310"/>
      <c r="CZ460" s="310"/>
    </row>
    <row r="461" s="314" customFormat="true" ht="25.15" customHeight="true" x14ac:dyDescent="0.2">
      <c r="C461" s="843" t="s">
        <v>257</v>
      </c>
      <c r="D461" s="844"/>
      <c r="E461" s="562">
        <v>-1.94369519730112E-2</v>
      </c>
      <c r="F461" s="496"/>
      <c r="G461" s="496"/>
      <c r="H461" s="843" t="s">
        <v>348</v>
      </c>
      <c r="I461" s="844"/>
      <c r="J461" s="563">
        <v>-6.6281910067978567E-2</v>
      </c>
      <c r="K461" s="496"/>
      <c r="L461" s="496"/>
      <c r="M461" s="843" t="s">
        <v>257</v>
      </c>
      <c r="N461" s="844"/>
      <c r="O461" s="564">
        <v>-2.2647337773202686E-2</v>
      </c>
      <c r="P461" s="496"/>
      <c r="Q461" s="496"/>
      <c r="W461" s="307"/>
      <c r="X461" s="307"/>
      <c r="Y461" s="307"/>
      <c r="Z461" s="307"/>
      <c r="AA461" s="307"/>
      <c r="AB461" s="307"/>
      <c r="AC461" s="307"/>
      <c r="AD461" s="307"/>
      <c r="AE461" s="307"/>
      <c r="AF461" s="307"/>
      <c r="AG461" s="307"/>
      <c r="AH461" s="307"/>
      <c r="AI461" s="307"/>
      <c r="AJ461" s="307"/>
      <c r="AK461" s="307"/>
      <c r="AL461" s="307"/>
      <c r="AM461" s="307"/>
      <c r="AN461" s="307"/>
      <c r="AO461" s="307"/>
      <c r="AP461" s="307"/>
      <c r="AQ461" s="307"/>
      <c r="AR461" s="307"/>
      <c r="AS461" s="307"/>
      <c r="AT461" s="307"/>
      <c r="AU461" s="307"/>
      <c r="AV461" s="307"/>
      <c r="AW461" s="307"/>
      <c r="AX461" s="307"/>
      <c r="AY461" s="307"/>
      <c r="AZ461" s="307"/>
      <c r="BA461" s="309"/>
      <c r="BB461" s="359"/>
      <c r="BC461" s="309"/>
      <c r="BD461" s="309"/>
      <c r="BE461" s="309"/>
      <c r="BF461" s="309"/>
      <c r="BG461" s="309"/>
      <c r="BH461" s="309"/>
      <c r="BI461" s="309"/>
      <c r="BJ461" s="309"/>
      <c r="BK461" s="309"/>
      <c r="BL461" s="309"/>
      <c r="BM461" s="309"/>
      <c r="BN461" s="309"/>
      <c r="BO461" s="309"/>
      <c r="BP461" s="309"/>
      <c r="BQ461" s="309"/>
      <c r="BR461" s="309"/>
      <c r="BS461" s="309"/>
      <c r="BT461" s="309"/>
      <c r="BU461" s="309"/>
      <c r="BV461" s="309"/>
      <c r="BW461" s="310"/>
      <c r="BX461" s="310"/>
      <c r="BY461" s="310"/>
      <c r="BZ461" s="310"/>
      <c r="CA461" s="310"/>
      <c r="CB461" s="310"/>
      <c r="CC461" s="310"/>
      <c r="CD461" s="310"/>
      <c r="CE461" s="310"/>
      <c r="CF461" s="310"/>
      <c r="CG461" s="310"/>
      <c r="CH461" s="310"/>
      <c r="CI461" s="310"/>
      <c r="CJ461" s="310"/>
      <c r="CK461" s="310"/>
      <c r="CL461" s="310"/>
      <c r="CM461" s="310"/>
      <c r="CN461" s="310"/>
      <c r="CO461" s="310"/>
      <c r="CP461" s="310"/>
      <c r="CQ461" s="310"/>
      <c r="CR461" s="310"/>
      <c r="CS461" s="310"/>
      <c r="CT461" s="310"/>
      <c r="CU461" s="310"/>
      <c r="CV461" s="310"/>
      <c r="CW461" s="310"/>
      <c r="CX461" s="310"/>
      <c r="CY461" s="310"/>
      <c r="CZ461" s="310"/>
    </row>
    <row r="462" s="314" customFormat="true" ht="25.15" customHeight="true" x14ac:dyDescent="0.2">
      <c r="C462" s="843" t="s">
        <v>358</v>
      </c>
      <c r="D462" s="844"/>
      <c r="E462" s="562">
        <v>-1.6198840973492959E-2</v>
      </c>
      <c r="F462" s="496"/>
      <c r="G462" s="496"/>
      <c r="H462" s="843" t="s">
        <v>264</v>
      </c>
      <c r="I462" s="844"/>
      <c r="J462" s="563">
        <v>6.5443393222408566E-2</v>
      </c>
      <c r="K462" s="496"/>
      <c r="L462" s="496"/>
      <c r="M462" s="843" t="s">
        <v>265</v>
      </c>
      <c r="N462" s="844"/>
      <c r="O462" s="564">
        <v>2.2333049862164549E-2</v>
      </c>
      <c r="P462" s="496"/>
      <c r="Q462" s="496"/>
      <c r="W462" s="307"/>
      <c r="X462" s="307"/>
      <c r="Y462" s="307"/>
      <c r="Z462" s="307"/>
      <c r="AA462" s="307"/>
      <c r="AB462" s="307"/>
      <c r="AC462" s="307"/>
      <c r="AD462" s="307"/>
      <c r="AE462" s="307"/>
      <c r="AF462" s="307"/>
      <c r="AG462" s="307"/>
      <c r="AH462" s="307"/>
      <c r="AI462" s="307"/>
      <c r="AJ462" s="307"/>
      <c r="AK462" s="307"/>
      <c r="AL462" s="307"/>
      <c r="AM462" s="307"/>
      <c r="AN462" s="307"/>
      <c r="AO462" s="307"/>
      <c r="AP462" s="307"/>
      <c r="AQ462" s="307"/>
      <c r="AR462" s="307"/>
      <c r="AS462" s="307"/>
      <c r="AT462" s="307"/>
      <c r="AU462" s="307"/>
      <c r="AV462" s="307"/>
      <c r="AW462" s="307"/>
      <c r="AX462" s="307"/>
      <c r="AY462" s="307"/>
      <c r="AZ462" s="307"/>
      <c r="BA462" s="309"/>
      <c r="BB462" s="359"/>
      <c r="BC462" s="309"/>
      <c r="BD462" s="309"/>
      <c r="BE462" s="309"/>
      <c r="BF462" s="309"/>
      <c r="BG462" s="309"/>
      <c r="BH462" s="309"/>
      <c r="BI462" s="309"/>
      <c r="BJ462" s="309"/>
      <c r="BK462" s="309"/>
      <c r="BL462" s="309"/>
      <c r="BM462" s="309"/>
      <c r="BN462" s="309"/>
      <c r="BO462" s="309"/>
      <c r="BP462" s="309"/>
      <c r="BQ462" s="309"/>
      <c r="BR462" s="309"/>
      <c r="BS462" s="309"/>
      <c r="BT462" s="309"/>
      <c r="BU462" s="309"/>
      <c r="BV462" s="309"/>
      <c r="BW462" s="310"/>
      <c r="BX462" s="310"/>
      <c r="BY462" s="310"/>
      <c r="BZ462" s="310"/>
      <c r="CA462" s="310"/>
      <c r="CB462" s="310"/>
      <c r="CC462" s="310"/>
      <c r="CD462" s="310"/>
      <c r="CE462" s="310"/>
      <c r="CF462" s="310"/>
      <c r="CG462" s="310"/>
      <c r="CH462" s="310"/>
      <c r="CI462" s="310"/>
      <c r="CJ462" s="310"/>
      <c r="CK462" s="310"/>
      <c r="CL462" s="310"/>
      <c r="CM462" s="310"/>
      <c r="CN462" s="310"/>
      <c r="CO462" s="310"/>
      <c r="CP462" s="310"/>
      <c r="CQ462" s="310"/>
      <c r="CR462" s="310"/>
      <c r="CS462" s="310"/>
      <c r="CT462" s="310"/>
      <c r="CU462" s="310"/>
      <c r="CV462" s="310"/>
      <c r="CW462" s="310"/>
      <c r="CX462" s="310"/>
      <c r="CY462" s="310"/>
      <c r="CZ462" s="310"/>
    </row>
    <row r="463" s="314" customFormat="true" ht="25.15" customHeight="true" x14ac:dyDescent="0.2">
      <c r="C463" s="843" t="s">
        <v>243</v>
      </c>
      <c r="D463" s="844"/>
      <c r="E463" s="562">
        <v>1.3716956149775123E-2</v>
      </c>
      <c r="F463" s="496"/>
      <c r="G463" s="496"/>
      <c r="H463" s="843" t="s">
        <v>253</v>
      </c>
      <c r="I463" s="844"/>
      <c r="J463" s="563">
        <v>4.461869266428839E-2</v>
      </c>
      <c r="K463" s="496"/>
      <c r="L463" s="496"/>
      <c r="M463" s="843" t="s">
        <v>359</v>
      </c>
      <c r="N463" s="844"/>
      <c r="O463" s="564">
        <v>2.0493526119216697E-2</v>
      </c>
      <c r="P463" s="496"/>
      <c r="Q463" s="496"/>
      <c r="W463" s="307"/>
      <c r="X463" s="307"/>
      <c r="Y463" s="307"/>
      <c r="Z463" s="307"/>
      <c r="AA463" s="307"/>
      <c r="AB463" s="307"/>
      <c r="AC463" s="307"/>
      <c r="AD463" s="307"/>
      <c r="AE463" s="307"/>
      <c r="AF463" s="307"/>
      <c r="AG463" s="307"/>
      <c r="AH463" s="307"/>
      <c r="AI463" s="307"/>
      <c r="AJ463" s="307"/>
      <c r="AK463" s="307"/>
      <c r="AL463" s="307"/>
      <c r="AM463" s="307"/>
      <c r="AN463" s="307"/>
      <c r="AO463" s="307"/>
      <c r="AP463" s="307"/>
      <c r="AQ463" s="307"/>
      <c r="AR463" s="307"/>
      <c r="AS463" s="307"/>
      <c r="AT463" s="307"/>
      <c r="AU463" s="307"/>
      <c r="AV463" s="307"/>
      <c r="AW463" s="307"/>
      <c r="AX463" s="307"/>
      <c r="AY463" s="307"/>
      <c r="AZ463" s="307"/>
      <c r="BA463" s="309"/>
      <c r="BB463" s="359"/>
      <c r="BC463" s="309"/>
      <c r="BD463" s="309"/>
      <c r="BE463" s="309"/>
      <c r="BF463" s="309"/>
      <c r="BG463" s="309"/>
      <c r="BH463" s="309"/>
      <c r="BI463" s="309"/>
      <c r="BJ463" s="309"/>
      <c r="BK463" s="309"/>
      <c r="BL463" s="309"/>
      <c r="BM463" s="309"/>
      <c r="BN463" s="309"/>
      <c r="BO463" s="309"/>
      <c r="BP463" s="309"/>
      <c r="BQ463" s="309"/>
      <c r="BR463" s="309"/>
      <c r="BS463" s="309"/>
      <c r="BT463" s="309"/>
      <c r="BU463" s="309"/>
      <c r="BV463" s="309"/>
      <c r="BW463" s="310"/>
      <c r="BX463" s="310"/>
      <c r="BY463" s="310"/>
      <c r="BZ463" s="310"/>
      <c r="CA463" s="310"/>
      <c r="CB463" s="310"/>
      <c r="CC463" s="310"/>
      <c r="CD463" s="310"/>
      <c r="CE463" s="310"/>
      <c r="CF463" s="310"/>
      <c r="CG463" s="310"/>
      <c r="CH463" s="310"/>
      <c r="CI463" s="310"/>
      <c r="CJ463" s="310"/>
      <c r="CK463" s="310"/>
      <c r="CL463" s="310"/>
      <c r="CM463" s="310"/>
      <c r="CN463" s="310"/>
      <c r="CO463" s="310"/>
      <c r="CP463" s="310"/>
      <c r="CQ463" s="310"/>
      <c r="CR463" s="310"/>
      <c r="CS463" s="310"/>
      <c r="CT463" s="310"/>
      <c r="CU463" s="310"/>
      <c r="CV463" s="310"/>
      <c r="CW463" s="310"/>
      <c r="CX463" s="310"/>
      <c r="CY463" s="310"/>
      <c r="CZ463" s="310"/>
    </row>
    <row r="464" s="314" customFormat="true" ht="25.15" customHeight="true" x14ac:dyDescent="0.2">
      <c r="C464" s="843" t="s">
        <v>255</v>
      </c>
      <c r="D464" s="844"/>
      <c r="E464" s="562">
        <v>-1.3631616996189864E-2</v>
      </c>
      <c r="F464" s="496"/>
      <c r="G464" s="496"/>
      <c r="H464" s="843" t="s">
        <v>358</v>
      </c>
      <c r="I464" s="844"/>
      <c r="J464" s="563">
        <v>-4.0656452360709666E-2</v>
      </c>
      <c r="K464" s="496"/>
      <c r="L464" s="496"/>
      <c r="M464" s="843" t="s">
        <v>217</v>
      </c>
      <c r="N464" s="844"/>
      <c r="O464" s="564">
        <v>-1.922516721804287E-2</v>
      </c>
      <c r="P464" s="496"/>
      <c r="Q464" s="496"/>
      <c r="W464" s="307"/>
      <c r="X464" s="307"/>
      <c r="Y464" s="307"/>
      <c r="Z464" s="307"/>
      <c r="AA464" s="307"/>
      <c r="AB464" s="307"/>
      <c r="AC464" s="307"/>
      <c r="AD464" s="307"/>
      <c r="AE464" s="307"/>
      <c r="AF464" s="307"/>
      <c r="AG464" s="307"/>
      <c r="AH464" s="307"/>
      <c r="AI464" s="307"/>
      <c r="AJ464" s="307"/>
      <c r="AK464" s="307"/>
      <c r="AL464" s="307"/>
      <c r="AM464" s="307"/>
      <c r="AN464" s="307"/>
      <c r="AO464" s="307"/>
      <c r="AP464" s="307"/>
      <c r="AQ464" s="307"/>
      <c r="AR464" s="307"/>
      <c r="AS464" s="307"/>
      <c r="AT464" s="307"/>
      <c r="AU464" s="307"/>
      <c r="AV464" s="307"/>
      <c r="AW464" s="307"/>
      <c r="AX464" s="307"/>
      <c r="AY464" s="307"/>
      <c r="AZ464" s="307"/>
      <c r="BA464" s="309"/>
      <c r="BB464" s="359"/>
      <c r="BC464" s="309"/>
      <c r="BD464" s="309"/>
      <c r="BE464" s="309"/>
      <c r="BF464" s="309"/>
      <c r="BG464" s="309"/>
      <c r="BH464" s="309"/>
      <c r="BI464" s="309"/>
      <c r="BJ464" s="309"/>
      <c r="BK464" s="309"/>
      <c r="BL464" s="309"/>
      <c r="BM464" s="309"/>
      <c r="BN464" s="309"/>
      <c r="BO464" s="309"/>
      <c r="BP464" s="309"/>
      <c r="BQ464" s="309"/>
      <c r="BR464" s="309"/>
      <c r="BS464" s="309"/>
      <c r="BT464" s="309"/>
      <c r="BU464" s="309"/>
      <c r="BV464" s="309"/>
      <c r="BW464" s="310"/>
      <c r="BX464" s="310"/>
      <c r="BY464" s="310"/>
      <c r="BZ464" s="310"/>
      <c r="CA464" s="310"/>
      <c r="CB464" s="310"/>
      <c r="CC464" s="310"/>
      <c r="CD464" s="310"/>
      <c r="CE464" s="310"/>
      <c r="CF464" s="310"/>
      <c r="CG464" s="310"/>
      <c r="CH464" s="310"/>
      <c r="CI464" s="310"/>
      <c r="CJ464" s="310"/>
      <c r="CK464" s="310"/>
      <c r="CL464" s="310"/>
      <c r="CM464" s="310"/>
      <c r="CN464" s="310"/>
      <c r="CO464" s="310"/>
      <c r="CP464" s="310"/>
      <c r="CQ464" s="310"/>
      <c r="CR464" s="310"/>
      <c r="CS464" s="310"/>
      <c r="CT464" s="310"/>
      <c r="CU464" s="310"/>
      <c r="CV464" s="310"/>
      <c r="CW464" s="310"/>
      <c r="CX464" s="310"/>
      <c r="CY464" s="310"/>
      <c r="CZ464" s="310"/>
    </row>
    <row r="465" s="314" customFormat="true" ht="25.15" customHeight="true" x14ac:dyDescent="0.2">
      <c r="C465" s="843" t="s">
        <v>254</v>
      </c>
      <c r="D465" s="844"/>
      <c r="E465" s="562">
        <v>-1.1602173766748713E-2</v>
      </c>
      <c r="F465" s="496"/>
      <c r="G465" s="496"/>
      <c r="H465" s="843" t="s">
        <v>360</v>
      </c>
      <c r="I465" s="844"/>
      <c r="J465" s="563">
        <v>-3.7884024535255481E-2</v>
      </c>
      <c r="K465" s="496"/>
      <c r="L465" s="496"/>
      <c r="M465" s="843" t="s">
        <v>361</v>
      </c>
      <c r="N465" s="844"/>
      <c r="O465" s="564">
        <v>1.621664115285644E-2</v>
      </c>
      <c r="P465" s="496"/>
      <c r="Q465" s="496"/>
      <c r="W465" s="307"/>
      <c r="X465" s="307"/>
      <c r="Y465" s="307"/>
      <c r="Z465" s="307"/>
      <c r="AA465" s="307"/>
      <c r="AB465" s="307"/>
      <c r="AC465" s="307"/>
      <c r="AD465" s="307"/>
      <c r="AE465" s="307"/>
      <c r="AF465" s="307"/>
      <c r="AG465" s="307"/>
      <c r="AH465" s="307"/>
      <c r="AI465" s="307"/>
      <c r="AJ465" s="307"/>
      <c r="AK465" s="307"/>
      <c r="AL465" s="307"/>
      <c r="AM465" s="307"/>
      <c r="AN465" s="307"/>
      <c r="AO465" s="307"/>
      <c r="AP465" s="307"/>
      <c r="AQ465" s="307"/>
      <c r="AR465" s="307"/>
      <c r="AS465" s="307"/>
      <c r="AT465" s="307"/>
      <c r="AU465" s="307"/>
      <c r="AV465" s="307"/>
      <c r="AW465" s="307"/>
      <c r="AX465" s="307"/>
      <c r="AY465" s="307"/>
      <c r="AZ465" s="307"/>
      <c r="BA465" s="309"/>
      <c r="BB465" s="359"/>
      <c r="BC465" s="309"/>
      <c r="BD465" s="309"/>
      <c r="BE465" s="309"/>
      <c r="BF465" s="309"/>
      <c r="BG465" s="309"/>
      <c r="BH465" s="309"/>
      <c r="BI465" s="309"/>
      <c r="BJ465" s="309"/>
      <c r="BK465" s="309"/>
      <c r="BL465" s="309"/>
      <c r="BM465" s="309"/>
      <c r="BN465" s="309"/>
      <c r="BO465" s="309"/>
      <c r="BP465" s="309"/>
      <c r="BQ465" s="309"/>
      <c r="BR465" s="309"/>
      <c r="BS465" s="309"/>
      <c r="BT465" s="309"/>
      <c r="BU465" s="309"/>
      <c r="BV465" s="309"/>
      <c r="BW465" s="310"/>
      <c r="BX465" s="310"/>
      <c r="BY465" s="310"/>
      <c r="BZ465" s="310"/>
      <c r="CA465" s="310"/>
      <c r="CB465" s="310"/>
      <c r="CC465" s="310"/>
      <c r="CD465" s="310"/>
      <c r="CE465" s="310"/>
      <c r="CF465" s="310"/>
      <c r="CG465" s="310"/>
      <c r="CH465" s="310"/>
      <c r="CI465" s="310"/>
      <c r="CJ465" s="310"/>
      <c r="CK465" s="310"/>
      <c r="CL465" s="310"/>
      <c r="CM465" s="310"/>
      <c r="CN465" s="310"/>
      <c r="CO465" s="310"/>
      <c r="CP465" s="310"/>
      <c r="CQ465" s="310"/>
      <c r="CR465" s="310"/>
      <c r="CS465" s="310"/>
      <c r="CT465" s="310"/>
      <c r="CU465" s="310"/>
      <c r="CV465" s="310"/>
      <c r="CW465" s="310"/>
      <c r="CX465" s="310"/>
      <c r="CY465" s="310"/>
      <c r="CZ465" s="310"/>
    </row>
    <row r="466" s="314" customFormat="true" ht="25.15" customHeight="true" x14ac:dyDescent="0.2">
      <c r="C466" s="843" t="s">
        <v>231</v>
      </c>
      <c r="D466" s="844"/>
      <c r="E466" s="562">
        <v>1.0846848849503056E-2</v>
      </c>
      <c r="F466" s="496"/>
      <c r="G466" s="496"/>
      <c r="H466" s="843" t="s">
        <v>214</v>
      </c>
      <c r="I466" s="844"/>
      <c r="J466" s="563">
        <v>3.5130027025400329E-2</v>
      </c>
      <c r="K466" s="496"/>
      <c r="L466" s="496"/>
      <c r="M466" s="843" t="s">
        <v>362</v>
      </c>
      <c r="N466" s="844"/>
      <c r="O466" s="564">
        <v>1.5373182194018759E-2</v>
      </c>
      <c r="P466" s="496"/>
      <c r="Q466" s="496"/>
      <c r="W466" s="307"/>
      <c r="X466" s="307"/>
      <c r="Y466" s="307"/>
      <c r="Z466" s="307"/>
      <c r="AA466" s="307"/>
      <c r="AB466" s="307"/>
      <c r="AC466" s="307"/>
      <c r="AD466" s="307"/>
      <c r="AE466" s="307"/>
      <c r="AF466" s="307"/>
      <c r="AG466" s="307"/>
      <c r="AH466" s="307"/>
      <c r="AI466" s="307"/>
      <c r="AJ466" s="307"/>
      <c r="AK466" s="307"/>
      <c r="AL466" s="307"/>
      <c r="AM466" s="307"/>
      <c r="AN466" s="307"/>
      <c r="AO466" s="307"/>
      <c r="AP466" s="307"/>
      <c r="AQ466" s="307"/>
      <c r="AR466" s="307"/>
      <c r="AS466" s="307"/>
      <c r="AT466" s="307"/>
      <c r="AU466" s="307"/>
      <c r="AV466" s="307"/>
      <c r="AW466" s="307"/>
      <c r="AX466" s="307"/>
      <c r="AY466" s="307"/>
      <c r="AZ466" s="307"/>
      <c r="BA466" s="309"/>
      <c r="BB466" s="359"/>
      <c r="BC466" s="309"/>
      <c r="BD466" s="309"/>
      <c r="BE466" s="309"/>
      <c r="BF466" s="309"/>
      <c r="BG466" s="309"/>
      <c r="BH466" s="309"/>
      <c r="BI466" s="309"/>
      <c r="BJ466" s="309"/>
      <c r="BK466" s="309"/>
      <c r="BL466" s="309"/>
      <c r="BM466" s="309"/>
      <c r="BN466" s="309"/>
      <c r="BO466" s="309"/>
      <c r="BP466" s="309"/>
      <c r="BQ466" s="309"/>
      <c r="BR466" s="309"/>
      <c r="BS466" s="309"/>
      <c r="BT466" s="309"/>
      <c r="BU466" s="309"/>
      <c r="BV466" s="309"/>
      <c r="BW466" s="310"/>
      <c r="BX466" s="310"/>
      <c r="BY466" s="310"/>
      <c r="BZ466" s="310"/>
      <c r="CA466" s="310"/>
      <c r="CB466" s="310"/>
      <c r="CC466" s="310"/>
      <c r="CD466" s="310"/>
      <c r="CE466" s="310"/>
      <c r="CF466" s="310"/>
      <c r="CG466" s="310"/>
      <c r="CH466" s="310"/>
      <c r="CI466" s="310"/>
      <c r="CJ466" s="310"/>
      <c r="CK466" s="310"/>
      <c r="CL466" s="310"/>
      <c r="CM466" s="310"/>
      <c r="CN466" s="310"/>
      <c r="CO466" s="310"/>
      <c r="CP466" s="310"/>
      <c r="CQ466" s="310"/>
      <c r="CR466" s="310"/>
      <c r="CS466" s="310"/>
      <c r="CT466" s="310"/>
      <c r="CU466" s="310"/>
      <c r="CV466" s="310"/>
      <c r="CW466" s="310"/>
      <c r="CX466" s="310"/>
      <c r="CY466" s="310"/>
      <c r="CZ466" s="310"/>
    </row>
    <row r="467" s="314" customFormat="true" ht="25.15" customHeight="true" x14ac:dyDescent="0.2">
      <c r="C467" s="843" t="s">
        <v>261</v>
      </c>
      <c r="D467" s="844"/>
      <c r="E467" s="562">
        <v>-9.7081014632544801E-3</v>
      </c>
      <c r="F467" s="496"/>
      <c r="G467" s="496"/>
      <c r="H467" s="843" t="s">
        <v>244</v>
      </c>
      <c r="I467" s="844"/>
      <c r="J467" s="563">
        <v>-3.2184697008219069E-2</v>
      </c>
      <c r="K467" s="496"/>
      <c r="L467" s="496"/>
      <c r="M467" s="843" t="s">
        <v>254</v>
      </c>
      <c r="N467" s="844"/>
      <c r="O467" s="564">
        <v>-1.2920285663805759E-2</v>
      </c>
      <c r="P467" s="496"/>
      <c r="Q467" s="496"/>
      <c r="W467" s="307"/>
      <c r="X467" s="307"/>
      <c r="Y467" s="307"/>
      <c r="Z467" s="307"/>
      <c r="AA467" s="307"/>
      <c r="AB467" s="307"/>
      <c r="AC467" s="307"/>
      <c r="AD467" s="307"/>
      <c r="AE467" s="307"/>
      <c r="AF467" s="307"/>
      <c r="AG467" s="307"/>
      <c r="AH467" s="307"/>
      <c r="AI467" s="307"/>
      <c r="AJ467" s="307"/>
      <c r="AK467" s="307"/>
      <c r="AL467" s="307"/>
      <c r="AM467" s="307"/>
      <c r="AN467" s="307"/>
      <c r="AO467" s="307"/>
      <c r="AP467" s="307"/>
      <c r="AQ467" s="307"/>
      <c r="AR467" s="307"/>
      <c r="AS467" s="307"/>
      <c r="AT467" s="307"/>
      <c r="AU467" s="307"/>
      <c r="AV467" s="307"/>
      <c r="AW467" s="307"/>
      <c r="AX467" s="307"/>
      <c r="AY467" s="307"/>
      <c r="AZ467" s="307"/>
      <c r="BA467" s="309"/>
      <c r="BB467" s="359"/>
      <c r="BC467" s="309"/>
      <c r="BD467" s="309"/>
      <c r="BE467" s="309"/>
      <c r="BF467" s="309"/>
      <c r="BG467" s="309"/>
      <c r="BH467" s="309"/>
      <c r="BI467" s="309"/>
      <c r="BJ467" s="309"/>
      <c r="BK467" s="309"/>
      <c r="BL467" s="309"/>
      <c r="BM467" s="309"/>
      <c r="BN467" s="309"/>
      <c r="BO467" s="309"/>
      <c r="BP467" s="309"/>
      <c r="BQ467" s="309"/>
      <c r="BR467" s="309"/>
      <c r="BS467" s="309"/>
      <c r="BT467" s="309"/>
      <c r="BU467" s="309"/>
      <c r="BV467" s="309"/>
      <c r="BW467" s="310"/>
      <c r="BX467" s="310"/>
      <c r="BY467" s="310"/>
      <c r="BZ467" s="310"/>
      <c r="CA467" s="310"/>
      <c r="CB467" s="310"/>
      <c r="CC467" s="310"/>
      <c r="CD467" s="310"/>
      <c r="CE467" s="310"/>
      <c r="CF467" s="310"/>
      <c r="CG467" s="310"/>
      <c r="CH467" s="310"/>
      <c r="CI467" s="310"/>
      <c r="CJ467" s="310"/>
      <c r="CK467" s="310"/>
      <c r="CL467" s="310"/>
      <c r="CM467" s="310"/>
      <c r="CN467" s="310"/>
      <c r="CO467" s="310"/>
      <c r="CP467" s="310"/>
      <c r="CQ467" s="310"/>
      <c r="CR467" s="310"/>
      <c r="CS467" s="310"/>
      <c r="CT467" s="310"/>
      <c r="CU467" s="310"/>
      <c r="CV467" s="310"/>
      <c r="CW467" s="310"/>
      <c r="CX467" s="310"/>
      <c r="CY467" s="310"/>
      <c r="CZ467" s="310"/>
    </row>
    <row r="468" s="314" customFormat="true" ht="25.15" customHeight="true" x14ac:dyDescent="0.2">
      <c r="C468" s="843" t="s">
        <v>244</v>
      </c>
      <c r="D468" s="844"/>
      <c r="E468" s="562">
        <v>-9.1852060691915254E-3</v>
      </c>
      <c r="F468" s="496"/>
      <c r="G468" s="496"/>
      <c r="H468" s="843" t="s">
        <v>345</v>
      </c>
      <c r="I468" s="844"/>
      <c r="J468" s="563">
        <v>2.0225169747251723E-2</v>
      </c>
      <c r="K468" s="496"/>
      <c r="L468" s="496"/>
      <c r="M468" s="843" t="s">
        <v>355</v>
      </c>
      <c r="N468" s="844"/>
      <c r="O468" s="564">
        <v>1.2228194096984028E-2</v>
      </c>
      <c r="P468" s="496"/>
      <c r="Q468" s="496"/>
      <c r="W468" s="307"/>
      <c r="X468" s="307"/>
      <c r="Y468" s="307"/>
      <c r="Z468" s="307"/>
      <c r="AA468" s="307"/>
      <c r="AB468" s="307"/>
      <c r="AC468" s="307"/>
      <c r="AD468" s="307"/>
      <c r="AE468" s="307"/>
      <c r="AF468" s="307"/>
      <c r="AG468" s="307"/>
      <c r="AH468" s="307"/>
      <c r="AI468" s="307"/>
      <c r="AJ468" s="307"/>
      <c r="AK468" s="307"/>
      <c r="AL468" s="307"/>
      <c r="AM468" s="307"/>
      <c r="AN468" s="307"/>
      <c r="AO468" s="307"/>
      <c r="AP468" s="307"/>
      <c r="AQ468" s="307"/>
      <c r="AR468" s="307"/>
      <c r="AS468" s="307"/>
      <c r="AT468" s="307"/>
      <c r="AU468" s="307"/>
      <c r="AV468" s="307"/>
      <c r="AW468" s="307"/>
      <c r="AX468" s="307"/>
      <c r="AY468" s="307"/>
      <c r="AZ468" s="307"/>
      <c r="BA468" s="309"/>
      <c r="BB468" s="359"/>
      <c r="BC468" s="309"/>
      <c r="BD468" s="309"/>
      <c r="BE468" s="309"/>
      <c r="BF468" s="309"/>
      <c r="BG468" s="309"/>
      <c r="BH468" s="309"/>
      <c r="BI468" s="309"/>
      <c r="BJ468" s="309"/>
      <c r="BK468" s="309"/>
      <c r="BL468" s="309"/>
      <c r="BM468" s="309"/>
      <c r="BN468" s="309"/>
      <c r="BO468" s="309"/>
      <c r="BP468" s="309"/>
      <c r="BQ468" s="309"/>
      <c r="BR468" s="309"/>
      <c r="BS468" s="309"/>
      <c r="BT468" s="309"/>
      <c r="BU468" s="309"/>
      <c r="BV468" s="309"/>
      <c r="BW468" s="310"/>
      <c r="BX468" s="310"/>
      <c r="BY468" s="310"/>
      <c r="BZ468" s="310"/>
      <c r="CA468" s="310"/>
      <c r="CB468" s="310"/>
      <c r="CC468" s="310"/>
      <c r="CD468" s="310"/>
      <c r="CE468" s="310"/>
      <c r="CF468" s="310"/>
      <c r="CG468" s="310"/>
      <c r="CH468" s="310"/>
      <c r="CI468" s="310"/>
      <c r="CJ468" s="310"/>
      <c r="CK468" s="310"/>
      <c r="CL468" s="310"/>
      <c r="CM468" s="310"/>
      <c r="CN468" s="310"/>
      <c r="CO468" s="310"/>
      <c r="CP468" s="310"/>
      <c r="CQ468" s="310"/>
      <c r="CR468" s="310"/>
      <c r="CS468" s="310"/>
      <c r="CT468" s="310"/>
      <c r="CU468" s="310"/>
      <c r="CV468" s="310"/>
      <c r="CW468" s="310"/>
      <c r="CX468" s="310"/>
      <c r="CY468" s="310"/>
      <c r="CZ468" s="310"/>
    </row>
    <row r="469" s="314" customFormat="true" ht="25.15" customHeight="true" x14ac:dyDescent="0.2">
      <c r="C469" s="843" t="s">
        <v>263</v>
      </c>
      <c r="D469" s="844"/>
      <c r="E469" s="562">
        <v>-8.7809458599477173E-3</v>
      </c>
      <c r="F469" s="496"/>
      <c r="G469" s="496"/>
      <c r="H469" s="843" t="s">
        <v>231</v>
      </c>
      <c r="I469" s="844"/>
      <c r="J469" s="563">
        <v>-1.4748110148294304E-2</v>
      </c>
      <c r="K469" s="496"/>
      <c r="L469" s="496"/>
      <c r="M469" s="843" t="s">
        <v>263</v>
      </c>
      <c r="N469" s="844"/>
      <c r="O469" s="564">
        <v>-1.1394678820521585E-2</v>
      </c>
      <c r="P469" s="496"/>
      <c r="Q469" s="496"/>
      <c r="W469" s="307"/>
      <c r="X469" s="307"/>
      <c r="Y469" s="307"/>
      <c r="Z469" s="307"/>
      <c r="AA469" s="307"/>
      <c r="AB469" s="307"/>
      <c r="AC469" s="307"/>
      <c r="AD469" s="307"/>
      <c r="AE469" s="307"/>
      <c r="AF469" s="307"/>
      <c r="AG469" s="307"/>
      <c r="AH469" s="307"/>
      <c r="AI469" s="307"/>
      <c r="AJ469" s="307"/>
      <c r="AK469" s="307"/>
      <c r="AL469" s="307"/>
      <c r="AM469" s="307"/>
      <c r="AN469" s="307"/>
      <c r="AO469" s="307"/>
      <c r="AP469" s="307"/>
      <c r="AQ469" s="307"/>
      <c r="AR469" s="307"/>
      <c r="AS469" s="307"/>
      <c r="AT469" s="307"/>
      <c r="AU469" s="307"/>
      <c r="AV469" s="307"/>
      <c r="AW469" s="307"/>
      <c r="AX469" s="307"/>
      <c r="AY469" s="307"/>
      <c r="AZ469" s="307"/>
      <c r="BA469" s="309"/>
      <c r="BB469" s="359"/>
      <c r="BC469" s="309"/>
      <c r="BD469" s="309"/>
      <c r="BE469" s="309"/>
      <c r="BF469" s="309"/>
      <c r="BG469" s="309"/>
      <c r="BH469" s="309"/>
      <c r="BI469" s="309"/>
      <c r="BJ469" s="309"/>
      <c r="BK469" s="309"/>
      <c r="BL469" s="309"/>
      <c r="BM469" s="309"/>
      <c r="BN469" s="309"/>
      <c r="BO469" s="309"/>
      <c r="BP469" s="309"/>
      <c r="BQ469" s="309"/>
      <c r="BR469" s="309"/>
      <c r="BS469" s="309"/>
      <c r="BT469" s="309"/>
      <c r="BU469" s="309"/>
      <c r="BV469" s="309"/>
      <c r="BW469" s="310"/>
      <c r="BX469" s="310"/>
      <c r="BY469" s="310"/>
      <c r="BZ469" s="310"/>
      <c r="CA469" s="310"/>
      <c r="CB469" s="310"/>
      <c r="CC469" s="310"/>
      <c r="CD469" s="310"/>
      <c r="CE469" s="310"/>
      <c r="CF469" s="310"/>
      <c r="CG469" s="310"/>
      <c r="CH469" s="310"/>
      <c r="CI469" s="310"/>
      <c r="CJ469" s="310"/>
      <c r="CK469" s="310"/>
      <c r="CL469" s="310"/>
      <c r="CM469" s="310"/>
      <c r="CN469" s="310"/>
      <c r="CO469" s="310"/>
      <c r="CP469" s="310"/>
      <c r="CQ469" s="310"/>
      <c r="CR469" s="310"/>
      <c r="CS469" s="310"/>
      <c r="CT469" s="310"/>
      <c r="CU469" s="310"/>
      <c r="CV469" s="310"/>
      <c r="CW469" s="310"/>
      <c r="CX469" s="310"/>
      <c r="CY469" s="310"/>
      <c r="CZ469" s="310"/>
    </row>
    <row r="470" s="314" customFormat="true" ht="25.15" customHeight="true" x14ac:dyDescent="0.2">
      <c r="C470" s="843" t="s">
        <v>349</v>
      </c>
      <c r="D470" s="844"/>
      <c r="E470" s="562">
        <v>-8.3880304056221933E-3</v>
      </c>
      <c r="F470" s="496"/>
      <c r="G470" s="496"/>
      <c r="H470" s="843" t="s">
        <v>243</v>
      </c>
      <c r="I470" s="844"/>
      <c r="J470" s="563">
        <v>-1.4014074526420041E-2</v>
      </c>
      <c r="K470" s="496"/>
      <c r="L470" s="496"/>
      <c r="M470" s="843" t="s">
        <v>360</v>
      </c>
      <c r="N470" s="844"/>
      <c r="O470" s="564">
        <v>8.094768559250105E-3</v>
      </c>
      <c r="P470" s="496"/>
      <c r="Q470" s="496"/>
      <c r="W470" s="307"/>
      <c r="X470" s="307"/>
      <c r="Y470" s="307"/>
      <c r="Z470" s="307"/>
      <c r="AA470" s="307"/>
      <c r="AB470" s="307"/>
      <c r="AC470" s="307"/>
      <c r="AD470" s="307"/>
      <c r="AE470" s="307"/>
      <c r="AF470" s="307"/>
      <c r="AG470" s="307"/>
      <c r="AH470" s="307"/>
      <c r="AI470" s="307"/>
      <c r="AJ470" s="307"/>
      <c r="AK470" s="307"/>
      <c r="AL470" s="307"/>
      <c r="AM470" s="307"/>
      <c r="AN470" s="307"/>
      <c r="AO470" s="307"/>
      <c r="AP470" s="307"/>
      <c r="AQ470" s="307"/>
      <c r="AR470" s="307"/>
      <c r="AS470" s="307"/>
      <c r="AT470" s="307"/>
      <c r="AU470" s="307"/>
      <c r="AV470" s="307"/>
      <c r="AW470" s="307"/>
      <c r="AX470" s="307"/>
      <c r="AY470" s="307"/>
      <c r="AZ470" s="307"/>
      <c r="BA470" s="309"/>
      <c r="BB470" s="359"/>
      <c r="BC470" s="309"/>
      <c r="BD470" s="309"/>
      <c r="BE470" s="309"/>
      <c r="BF470" s="309"/>
      <c r="BG470" s="309"/>
      <c r="BH470" s="309"/>
      <c r="BI470" s="309"/>
      <c r="BJ470" s="309"/>
      <c r="BK470" s="309"/>
      <c r="BL470" s="309"/>
      <c r="BM470" s="309"/>
      <c r="BN470" s="309"/>
      <c r="BO470" s="309"/>
      <c r="BP470" s="309"/>
      <c r="BQ470" s="309"/>
      <c r="BR470" s="309"/>
      <c r="BS470" s="309"/>
      <c r="BT470" s="309"/>
      <c r="BU470" s="309"/>
      <c r="BV470" s="309"/>
      <c r="BW470" s="310"/>
      <c r="BX470" s="310"/>
      <c r="BY470" s="310"/>
      <c r="BZ470" s="310"/>
      <c r="CA470" s="310"/>
      <c r="CB470" s="310"/>
      <c r="CC470" s="310"/>
      <c r="CD470" s="310"/>
      <c r="CE470" s="310"/>
      <c r="CF470" s="310"/>
      <c r="CG470" s="310"/>
      <c r="CH470" s="310"/>
      <c r="CI470" s="310"/>
      <c r="CJ470" s="310"/>
      <c r="CK470" s="310"/>
      <c r="CL470" s="310"/>
      <c r="CM470" s="310"/>
      <c r="CN470" s="310"/>
      <c r="CO470" s="310"/>
      <c r="CP470" s="310"/>
      <c r="CQ470" s="310"/>
      <c r="CR470" s="310"/>
      <c r="CS470" s="310"/>
      <c r="CT470" s="310"/>
      <c r="CU470" s="310"/>
      <c r="CV470" s="310"/>
      <c r="CW470" s="310"/>
      <c r="CX470" s="310"/>
      <c r="CY470" s="310"/>
      <c r="CZ470" s="310"/>
    </row>
    <row r="471" s="314" customFormat="true" ht="25.15" customHeight="true" x14ac:dyDescent="0.2">
      <c r="C471" s="843" t="s">
        <v>363</v>
      </c>
      <c r="D471" s="844"/>
      <c r="E471" s="562">
        <v>-6.1855544093105275E-3</v>
      </c>
      <c r="F471" s="496"/>
      <c r="G471" s="496"/>
      <c r="H471" s="843" t="s">
        <v>364</v>
      </c>
      <c r="I471" s="844"/>
      <c r="J471" s="563">
        <v>-1.3969367611248538E-2</v>
      </c>
      <c r="K471" s="496"/>
      <c r="L471" s="496"/>
      <c r="M471" s="843" t="s">
        <v>363</v>
      </c>
      <c r="N471" s="844"/>
      <c r="O471" s="564">
        <v>-8.0447312003649341E-3</v>
      </c>
      <c r="P471" s="496"/>
      <c r="Q471" s="496"/>
      <c r="W471" s="307"/>
      <c r="X471" s="307"/>
      <c r="Y471" s="307"/>
      <c r="Z471" s="307"/>
      <c r="AA471" s="307"/>
      <c r="AB471" s="307"/>
      <c r="AC471" s="307"/>
      <c r="AD471" s="307"/>
      <c r="AE471" s="307"/>
      <c r="AF471" s="307"/>
      <c r="AG471" s="307"/>
      <c r="AH471" s="307"/>
      <c r="AI471" s="307"/>
      <c r="AJ471" s="307"/>
      <c r="AK471" s="307"/>
      <c r="AL471" s="307"/>
      <c r="AM471" s="307"/>
      <c r="AN471" s="307"/>
      <c r="AO471" s="307"/>
      <c r="AP471" s="307"/>
      <c r="AQ471" s="307"/>
      <c r="AR471" s="307"/>
      <c r="AS471" s="307"/>
      <c r="AT471" s="307"/>
      <c r="AU471" s="307"/>
      <c r="AV471" s="307"/>
      <c r="AW471" s="307"/>
      <c r="AX471" s="307"/>
      <c r="AY471" s="307"/>
      <c r="AZ471" s="307"/>
      <c r="BA471" s="309"/>
      <c r="BB471" s="359"/>
      <c r="BC471" s="309"/>
      <c r="BD471" s="309"/>
      <c r="BE471" s="309"/>
      <c r="BF471" s="309"/>
      <c r="BG471" s="309"/>
      <c r="BH471" s="309"/>
      <c r="BI471" s="309"/>
      <c r="BJ471" s="309"/>
      <c r="BK471" s="309"/>
      <c r="BL471" s="309"/>
      <c r="BM471" s="309"/>
      <c r="BN471" s="309"/>
      <c r="BO471" s="309"/>
      <c r="BP471" s="309"/>
      <c r="BQ471" s="309"/>
      <c r="BR471" s="309"/>
      <c r="BS471" s="309"/>
      <c r="BT471" s="309"/>
      <c r="BU471" s="309"/>
      <c r="BV471" s="309"/>
      <c r="BW471" s="310"/>
      <c r="BX471" s="310"/>
      <c r="BY471" s="310"/>
      <c r="BZ471" s="310"/>
      <c r="CA471" s="310"/>
      <c r="CB471" s="310"/>
      <c r="CC471" s="310"/>
      <c r="CD471" s="310"/>
      <c r="CE471" s="310"/>
      <c r="CF471" s="310"/>
      <c r="CG471" s="310"/>
      <c r="CH471" s="310"/>
      <c r="CI471" s="310"/>
      <c r="CJ471" s="310"/>
      <c r="CK471" s="310"/>
      <c r="CL471" s="310"/>
      <c r="CM471" s="310"/>
      <c r="CN471" s="310"/>
      <c r="CO471" s="310"/>
      <c r="CP471" s="310"/>
      <c r="CQ471" s="310"/>
      <c r="CR471" s="310"/>
      <c r="CS471" s="310"/>
      <c r="CT471" s="310"/>
      <c r="CU471" s="310"/>
      <c r="CV471" s="310"/>
      <c r="CW471" s="310"/>
      <c r="CX471" s="310"/>
      <c r="CY471" s="310"/>
      <c r="CZ471" s="310"/>
    </row>
    <row r="472" s="314" customFormat="true" ht="25.15" customHeight="true" x14ac:dyDescent="0.2">
      <c r="C472" s="843" t="s">
        <v>365</v>
      </c>
      <c r="D472" s="844"/>
      <c r="E472" s="562">
        <v>-4.0035795469170674E-3</v>
      </c>
      <c r="F472" s="496"/>
      <c r="G472" s="496"/>
      <c r="H472" s="843" t="s">
        <v>354</v>
      </c>
      <c r="I472" s="844"/>
      <c r="J472" s="563">
        <v>1.2139550017378792E-2</v>
      </c>
      <c r="K472" s="496"/>
      <c r="L472" s="496"/>
      <c r="M472" s="843" t="s">
        <v>343</v>
      </c>
      <c r="N472" s="844"/>
      <c r="O472" s="564">
        <v>-7.9937694227332715E-3</v>
      </c>
      <c r="P472" s="496"/>
      <c r="Q472" s="496"/>
      <c r="W472" s="307"/>
      <c r="X472" s="307"/>
      <c r="Y472" s="307"/>
      <c r="Z472" s="307"/>
      <c r="AA472" s="307"/>
      <c r="AB472" s="307"/>
      <c r="AC472" s="307"/>
      <c r="AD472" s="307"/>
      <c r="AE472" s="307"/>
      <c r="AF472" s="307"/>
      <c r="AG472" s="307"/>
      <c r="AH472" s="307"/>
      <c r="AI472" s="307"/>
      <c r="AJ472" s="307"/>
      <c r="AK472" s="307"/>
      <c r="AL472" s="307"/>
      <c r="AM472" s="307"/>
      <c r="AN472" s="307"/>
      <c r="AO472" s="307"/>
      <c r="AP472" s="307"/>
      <c r="AQ472" s="307"/>
      <c r="AR472" s="307"/>
      <c r="AS472" s="307"/>
      <c r="AT472" s="307"/>
      <c r="AU472" s="307"/>
      <c r="AV472" s="307"/>
      <c r="AW472" s="307"/>
      <c r="AX472" s="307"/>
      <c r="AY472" s="307"/>
      <c r="AZ472" s="307"/>
      <c r="BA472" s="309"/>
      <c r="BB472" s="359"/>
      <c r="BC472" s="309"/>
      <c r="BD472" s="309"/>
      <c r="BE472" s="309"/>
      <c r="BF472" s="309"/>
      <c r="BG472" s="309"/>
      <c r="BH472" s="309"/>
      <c r="BI472" s="309"/>
      <c r="BJ472" s="309"/>
      <c r="BK472" s="309"/>
      <c r="BL472" s="309"/>
      <c r="BM472" s="309"/>
      <c r="BN472" s="309"/>
      <c r="BO472" s="309"/>
      <c r="BP472" s="309"/>
      <c r="BQ472" s="309"/>
      <c r="BR472" s="309"/>
      <c r="BS472" s="309"/>
      <c r="BT472" s="309"/>
      <c r="BU472" s="309"/>
      <c r="BV472" s="309"/>
      <c r="BW472" s="310"/>
      <c r="BX472" s="310"/>
      <c r="BY472" s="310"/>
      <c r="BZ472" s="310"/>
      <c r="CA472" s="310"/>
      <c r="CB472" s="310"/>
      <c r="CC472" s="310"/>
      <c r="CD472" s="310"/>
      <c r="CE472" s="310"/>
      <c r="CF472" s="310"/>
      <c r="CG472" s="310"/>
      <c r="CH472" s="310"/>
      <c r="CI472" s="310"/>
      <c r="CJ472" s="310"/>
      <c r="CK472" s="310"/>
      <c r="CL472" s="310"/>
      <c r="CM472" s="310"/>
      <c r="CN472" s="310"/>
      <c r="CO472" s="310"/>
      <c r="CP472" s="310"/>
      <c r="CQ472" s="310"/>
      <c r="CR472" s="310"/>
      <c r="CS472" s="310"/>
      <c r="CT472" s="310"/>
      <c r="CU472" s="310"/>
      <c r="CV472" s="310"/>
      <c r="CW472" s="310"/>
      <c r="CX472" s="310"/>
      <c r="CY472" s="310"/>
      <c r="CZ472" s="310"/>
    </row>
    <row r="473" s="314" customFormat="true" ht="25.15" customHeight="true" x14ac:dyDescent="0.2">
      <c r="C473" s="843" t="s">
        <v>265</v>
      </c>
      <c r="D473" s="844"/>
      <c r="E473" s="562">
        <v>2.0493350059167157E-3</v>
      </c>
      <c r="F473" s="496"/>
      <c r="G473" s="496"/>
      <c r="H473" s="843" t="s">
        <v>362</v>
      </c>
      <c r="I473" s="844"/>
      <c r="J473" s="563">
        <v>-1.0980079990238683E-2</v>
      </c>
      <c r="K473" s="496"/>
      <c r="L473" s="496"/>
      <c r="M473" s="843" t="s">
        <v>255</v>
      </c>
      <c r="N473" s="844"/>
      <c r="O473" s="564">
        <v>-7.4329859148625256E-3</v>
      </c>
      <c r="P473" s="496"/>
      <c r="Q473" s="496"/>
      <c r="W473" s="307"/>
      <c r="X473" s="307"/>
      <c r="Y473" s="307"/>
      <c r="Z473" s="307"/>
      <c r="AA473" s="307"/>
      <c r="AB473" s="307"/>
      <c r="AC473" s="307"/>
      <c r="AD473" s="307"/>
      <c r="AE473" s="307"/>
      <c r="AF473" s="307"/>
      <c r="AG473" s="307"/>
      <c r="AH473" s="307"/>
      <c r="AI473" s="307"/>
      <c r="AJ473" s="307"/>
      <c r="AK473" s="307"/>
      <c r="AL473" s="307"/>
      <c r="AM473" s="307"/>
      <c r="AN473" s="307"/>
      <c r="AO473" s="307"/>
      <c r="AP473" s="307"/>
      <c r="AQ473" s="307"/>
      <c r="AR473" s="307"/>
      <c r="AS473" s="307"/>
      <c r="AT473" s="307"/>
      <c r="AU473" s="307"/>
      <c r="AV473" s="307"/>
      <c r="AW473" s="307"/>
      <c r="AX473" s="307"/>
      <c r="AY473" s="307"/>
      <c r="AZ473" s="307"/>
      <c r="BA473" s="309"/>
      <c r="BB473" s="359"/>
      <c r="BC473" s="309"/>
      <c r="BD473" s="309"/>
      <c r="BE473" s="309"/>
      <c r="BF473" s="309"/>
      <c r="BG473" s="309"/>
      <c r="BH473" s="309"/>
      <c r="BI473" s="309"/>
      <c r="BJ473" s="309"/>
      <c r="BK473" s="309"/>
      <c r="BL473" s="309"/>
      <c r="BM473" s="309"/>
      <c r="BN473" s="309"/>
      <c r="BO473" s="309"/>
      <c r="BP473" s="309"/>
      <c r="BQ473" s="309"/>
      <c r="BR473" s="309"/>
      <c r="BS473" s="309"/>
      <c r="BT473" s="309"/>
      <c r="BU473" s="309"/>
      <c r="BV473" s="309"/>
      <c r="BW473" s="310"/>
      <c r="BX473" s="310"/>
      <c r="BY473" s="310"/>
      <c r="BZ473" s="310"/>
      <c r="CA473" s="310"/>
      <c r="CB473" s="310"/>
      <c r="CC473" s="310"/>
      <c r="CD473" s="310"/>
      <c r="CE473" s="310"/>
      <c r="CF473" s="310"/>
      <c r="CG473" s="310"/>
      <c r="CH473" s="310"/>
      <c r="CI473" s="310"/>
      <c r="CJ473" s="310"/>
      <c r="CK473" s="310"/>
      <c r="CL473" s="310"/>
      <c r="CM473" s="310"/>
      <c r="CN473" s="310"/>
      <c r="CO473" s="310"/>
      <c r="CP473" s="310"/>
      <c r="CQ473" s="310"/>
      <c r="CR473" s="310"/>
      <c r="CS473" s="310"/>
      <c r="CT473" s="310"/>
      <c r="CU473" s="310"/>
      <c r="CV473" s="310"/>
      <c r="CW473" s="310"/>
      <c r="CX473" s="310"/>
      <c r="CY473" s="310"/>
      <c r="CZ473" s="310"/>
    </row>
    <row r="474" s="314" customFormat="true" ht="25.15" customHeight="true" x14ac:dyDescent="0.2">
      <c r="C474" s="843" t="s">
        <v>359</v>
      </c>
      <c r="D474" s="844"/>
      <c r="E474" s="562">
        <v>2.0090776614855458E-3</v>
      </c>
      <c r="F474" s="496"/>
      <c r="G474" s="496"/>
      <c r="H474" s="843" t="s">
        <v>361</v>
      </c>
      <c r="I474" s="844"/>
      <c r="J474" s="565">
        <v>-6.8993126435694403E-3</v>
      </c>
      <c r="K474" s="496"/>
      <c r="L474" s="496"/>
      <c r="M474" s="843" t="s">
        <v>354</v>
      </c>
      <c r="N474" s="844"/>
      <c r="O474" s="564">
        <v>5.7258324433458923E-3</v>
      </c>
      <c r="P474" s="496"/>
      <c r="Q474" s="496"/>
      <c r="W474" s="307"/>
      <c r="X474" s="307"/>
      <c r="Y474" s="307"/>
      <c r="Z474" s="307"/>
      <c r="AA474" s="307"/>
      <c r="AB474" s="307"/>
      <c r="AC474" s="307"/>
      <c r="AD474" s="307"/>
      <c r="AE474" s="307"/>
      <c r="AF474" s="307"/>
      <c r="AG474" s="307"/>
      <c r="AH474" s="307"/>
      <c r="AI474" s="307"/>
      <c r="AJ474" s="307"/>
      <c r="AK474" s="307"/>
      <c r="AL474" s="307"/>
      <c r="AM474" s="307"/>
      <c r="AN474" s="307"/>
      <c r="AO474" s="307"/>
      <c r="AP474" s="307"/>
      <c r="AQ474" s="307"/>
      <c r="AR474" s="307"/>
      <c r="AS474" s="307"/>
      <c r="AT474" s="307"/>
      <c r="AU474" s="307"/>
      <c r="AV474" s="307"/>
      <c r="AW474" s="307"/>
      <c r="AX474" s="307"/>
      <c r="AY474" s="307"/>
      <c r="AZ474" s="307"/>
      <c r="BA474" s="309"/>
      <c r="BB474" s="359"/>
      <c r="BC474" s="309"/>
      <c r="BD474" s="309"/>
      <c r="BE474" s="309"/>
      <c r="BF474" s="309"/>
      <c r="BG474" s="309"/>
      <c r="BH474" s="309"/>
      <c r="BI474" s="309"/>
      <c r="BJ474" s="309"/>
      <c r="BK474" s="309"/>
      <c r="BL474" s="309"/>
      <c r="BM474" s="309"/>
      <c r="BN474" s="309"/>
      <c r="BO474" s="309"/>
      <c r="BP474" s="309"/>
      <c r="BQ474" s="309"/>
      <c r="BR474" s="309"/>
      <c r="BS474" s="309"/>
      <c r="BT474" s="309"/>
      <c r="BU474" s="309"/>
      <c r="BV474" s="309"/>
      <c r="BW474" s="310"/>
      <c r="BX474" s="310"/>
      <c r="BY474" s="310"/>
      <c r="BZ474" s="310"/>
      <c r="CA474" s="310"/>
      <c r="CB474" s="310"/>
      <c r="CC474" s="310"/>
      <c r="CD474" s="310"/>
      <c r="CE474" s="310"/>
      <c r="CF474" s="310"/>
      <c r="CG474" s="310"/>
      <c r="CH474" s="310"/>
      <c r="CI474" s="310"/>
      <c r="CJ474" s="310"/>
      <c r="CK474" s="310"/>
      <c r="CL474" s="310"/>
      <c r="CM474" s="310"/>
      <c r="CN474" s="310"/>
      <c r="CO474" s="310"/>
      <c r="CP474" s="310"/>
      <c r="CQ474" s="310"/>
      <c r="CR474" s="310"/>
      <c r="CS474" s="310"/>
      <c r="CT474" s="310"/>
      <c r="CU474" s="310"/>
      <c r="CV474" s="310"/>
      <c r="CW474" s="310"/>
      <c r="CX474" s="310"/>
      <c r="CY474" s="310"/>
      <c r="CZ474" s="310"/>
    </row>
    <row r="475" s="314" customFormat="true" ht="25.15" customHeight="true" x14ac:dyDescent="0.2">
      <c r="C475" s="843" t="s">
        <v>361</v>
      </c>
      <c r="D475" s="844"/>
      <c r="E475" s="566">
        <v>-1.3393325016031242E-3</v>
      </c>
      <c r="F475" s="496"/>
      <c r="G475" s="496"/>
      <c r="H475" s="852"/>
      <c r="I475" s="844"/>
      <c r="J475" s="512"/>
      <c r="K475" s="496"/>
      <c r="L475" s="496"/>
      <c r="M475" s="843" t="s">
        <v>350</v>
      </c>
      <c r="N475" s="844"/>
      <c r="O475" s="564">
        <v>4.5272820377544251E-3</v>
      </c>
      <c r="P475" s="496"/>
      <c r="Q475" s="496"/>
      <c r="W475" s="307"/>
      <c r="X475" s="307"/>
      <c r="Y475" s="307"/>
      <c r="Z475" s="307"/>
      <c r="AA475" s="307"/>
      <c r="AB475" s="307"/>
      <c r="AC475" s="307"/>
      <c r="AD475" s="307"/>
      <c r="AE475" s="307"/>
      <c r="AF475" s="307"/>
      <c r="AG475" s="307"/>
      <c r="AH475" s="307"/>
      <c r="AI475" s="307"/>
      <c r="AJ475" s="307"/>
      <c r="AK475" s="307"/>
      <c r="AL475" s="307"/>
      <c r="AM475" s="307"/>
      <c r="AN475" s="307"/>
      <c r="AO475" s="307"/>
      <c r="AP475" s="307"/>
      <c r="AQ475" s="307"/>
      <c r="AR475" s="307"/>
      <c r="AS475" s="307"/>
      <c r="AT475" s="307"/>
      <c r="AU475" s="307"/>
      <c r="AV475" s="307"/>
      <c r="AW475" s="307"/>
      <c r="AX475" s="307"/>
      <c r="AY475" s="307"/>
      <c r="AZ475" s="307"/>
      <c r="BA475" s="309"/>
      <c r="BB475" s="359"/>
      <c r="BC475" s="309"/>
      <c r="BD475" s="309"/>
      <c r="BE475" s="309"/>
      <c r="BF475" s="309"/>
      <c r="BG475" s="309"/>
      <c r="BH475" s="309"/>
      <c r="BI475" s="309"/>
      <c r="BJ475" s="309"/>
      <c r="BK475" s="309"/>
      <c r="BL475" s="309"/>
      <c r="BM475" s="309"/>
      <c r="BN475" s="309"/>
      <c r="BO475" s="309"/>
      <c r="BP475" s="309"/>
      <c r="BQ475" s="309"/>
      <c r="BR475" s="309"/>
      <c r="BS475" s="309"/>
      <c r="BT475" s="309"/>
      <c r="BU475" s="309"/>
      <c r="BV475" s="309"/>
      <c r="BW475" s="310"/>
      <c r="BX475" s="310"/>
      <c r="BY475" s="310"/>
      <c r="BZ475" s="310"/>
      <c r="CA475" s="310"/>
      <c r="CB475" s="310"/>
      <c r="CC475" s="310"/>
      <c r="CD475" s="310"/>
      <c r="CE475" s="310"/>
      <c r="CF475" s="310"/>
      <c r="CG475" s="310"/>
      <c r="CH475" s="310"/>
      <c r="CI475" s="310"/>
      <c r="CJ475" s="310"/>
      <c r="CK475" s="310"/>
      <c r="CL475" s="310"/>
      <c r="CM475" s="310"/>
      <c r="CN475" s="310"/>
      <c r="CO475" s="310"/>
      <c r="CP475" s="310"/>
      <c r="CQ475" s="310"/>
      <c r="CR475" s="310"/>
      <c r="CS475" s="310"/>
      <c r="CT475" s="310"/>
      <c r="CU475" s="310"/>
      <c r="CV475" s="310"/>
      <c r="CW475" s="310"/>
      <c r="CX475" s="310"/>
      <c r="CY475" s="310"/>
      <c r="CZ475" s="310"/>
    </row>
    <row r="476" s="314" customFormat="true" ht="25.15" customHeight="true" x14ac:dyDescent="0.2">
      <c r="C476" s="852"/>
      <c r="D476" s="844"/>
      <c r="E476" s="512"/>
      <c r="F476" s="496"/>
      <c r="G476" s="496"/>
      <c r="H476" s="852"/>
      <c r="I476" s="844"/>
      <c r="J476" s="512"/>
      <c r="K476" s="496"/>
      <c r="L476" s="496"/>
      <c r="M476" s="843" t="s">
        <v>261</v>
      </c>
      <c r="N476" s="844"/>
      <c r="O476" s="564">
        <v>-2.3584036221470004E-3</v>
      </c>
      <c r="P476" s="496"/>
      <c r="Q476" s="496"/>
      <c r="W476" s="307"/>
      <c r="X476" s="307"/>
      <c r="Y476" s="307"/>
      <c r="Z476" s="307"/>
      <c r="AA476" s="307"/>
      <c r="AB476" s="307"/>
      <c r="AC476" s="307"/>
      <c r="AD476" s="307"/>
      <c r="AE476" s="307"/>
      <c r="AF476" s="307"/>
      <c r="AG476" s="307"/>
      <c r="AH476" s="307"/>
      <c r="AI476" s="307"/>
      <c r="AJ476" s="307"/>
      <c r="AK476" s="307"/>
      <c r="AL476" s="307"/>
      <c r="AM476" s="307"/>
      <c r="AN476" s="307"/>
      <c r="AO476" s="307"/>
      <c r="AP476" s="307"/>
      <c r="AQ476" s="307"/>
      <c r="AR476" s="307"/>
      <c r="AS476" s="307"/>
      <c r="AT476" s="307"/>
      <c r="AU476" s="307"/>
      <c r="AV476" s="307"/>
      <c r="AW476" s="307"/>
      <c r="AX476" s="307"/>
      <c r="AY476" s="307"/>
      <c r="AZ476" s="307"/>
      <c r="BA476" s="309"/>
      <c r="BB476" s="359"/>
      <c r="BC476" s="309"/>
      <c r="BD476" s="309"/>
      <c r="BE476" s="309"/>
      <c r="BF476" s="309"/>
      <c r="BG476" s="309"/>
      <c r="BH476" s="309"/>
      <c r="BI476" s="309"/>
      <c r="BJ476" s="309"/>
      <c r="BK476" s="309"/>
      <c r="BL476" s="309"/>
      <c r="BM476" s="309"/>
      <c r="BN476" s="309"/>
      <c r="BO476" s="309"/>
      <c r="BP476" s="309"/>
      <c r="BQ476" s="309"/>
      <c r="BR476" s="309"/>
      <c r="BS476" s="309"/>
      <c r="BT476" s="309"/>
      <c r="BU476" s="309"/>
      <c r="BV476" s="309"/>
      <c r="BW476" s="310"/>
      <c r="BX476" s="310"/>
      <c r="BY476" s="310"/>
      <c r="BZ476" s="310"/>
      <c r="CA476" s="310"/>
      <c r="CB476" s="310"/>
      <c r="CC476" s="310"/>
      <c r="CD476" s="310"/>
      <c r="CE476" s="310"/>
      <c r="CF476" s="310"/>
      <c r="CG476" s="310"/>
      <c r="CH476" s="310"/>
      <c r="CI476" s="310"/>
      <c r="CJ476" s="310"/>
      <c r="CK476" s="310"/>
      <c r="CL476" s="310"/>
      <c r="CM476" s="310"/>
      <c r="CN476" s="310"/>
      <c r="CO476" s="310"/>
      <c r="CP476" s="310"/>
      <c r="CQ476" s="310"/>
      <c r="CR476" s="310"/>
      <c r="CS476" s="310"/>
      <c r="CT476" s="310"/>
      <c r="CU476" s="310"/>
      <c r="CV476" s="310"/>
      <c r="CW476" s="310"/>
      <c r="CX476" s="310"/>
      <c r="CY476" s="310"/>
      <c r="CZ476" s="310"/>
    </row>
    <row r="477" s="314" customFormat="true" ht="25.15" customHeight="true" x14ac:dyDescent="0.2">
      <c r="C477" s="852"/>
      <c r="D477" s="844"/>
      <c r="E477" s="512"/>
      <c r="F477" s="496"/>
      <c r="G477" s="496"/>
      <c r="H477" s="852"/>
      <c r="I477" s="844"/>
      <c r="J477" s="496"/>
      <c r="K477" s="496"/>
      <c r="L477" s="496"/>
      <c r="M477" s="843" t="s">
        <v>344</v>
      </c>
      <c r="N477" s="844"/>
      <c r="O477" s="564">
        <v>1.8842474563897623E-3</v>
      </c>
      <c r="P477" s="496"/>
      <c r="Q477" s="496"/>
      <c r="W477" s="307"/>
      <c r="X477" s="307"/>
      <c r="Y477" s="307"/>
      <c r="Z477" s="307"/>
      <c r="AA477" s="307"/>
      <c r="AB477" s="307"/>
      <c r="AC477" s="307"/>
      <c r="AD477" s="307"/>
      <c r="AE477" s="307"/>
      <c r="AF477" s="307"/>
      <c r="AG477" s="307"/>
      <c r="AH477" s="307"/>
      <c r="AI477" s="307"/>
      <c r="AJ477" s="307"/>
      <c r="AK477" s="307"/>
      <c r="AL477" s="307"/>
      <c r="AM477" s="307"/>
      <c r="AN477" s="307"/>
      <c r="AO477" s="307"/>
      <c r="AP477" s="307"/>
      <c r="AQ477" s="307"/>
      <c r="AR477" s="307"/>
      <c r="AS477" s="307"/>
      <c r="AT477" s="307"/>
      <c r="AU477" s="307"/>
      <c r="AV477" s="307"/>
      <c r="AW477" s="307"/>
      <c r="AX477" s="307"/>
      <c r="AY477" s="307"/>
      <c r="AZ477" s="307"/>
      <c r="BA477" s="309"/>
      <c r="BB477" s="359"/>
      <c r="BC477" s="309"/>
      <c r="BD477" s="309"/>
      <c r="BE477" s="309"/>
      <c r="BF477" s="309"/>
      <c r="BG477" s="309"/>
      <c r="BH477" s="309"/>
      <c r="BI477" s="309"/>
      <c r="BJ477" s="309"/>
      <c r="BK477" s="309"/>
      <c r="BL477" s="309"/>
      <c r="BM477" s="309"/>
      <c r="BN477" s="309"/>
      <c r="BO477" s="309"/>
      <c r="BP477" s="309"/>
      <c r="BQ477" s="309"/>
      <c r="BR477" s="309"/>
      <c r="BS477" s="309"/>
      <c r="BT477" s="309"/>
      <c r="BU477" s="309"/>
      <c r="BV477" s="309"/>
      <c r="BW477" s="310"/>
      <c r="BX477" s="310"/>
      <c r="BY477" s="310"/>
      <c r="BZ477" s="310"/>
      <c r="CA477" s="310"/>
      <c r="CB477" s="310"/>
      <c r="CC477" s="310"/>
      <c r="CD477" s="310"/>
      <c r="CE477" s="310"/>
      <c r="CF477" s="310"/>
      <c r="CG477" s="310"/>
      <c r="CH477" s="310"/>
      <c r="CI477" s="310"/>
      <c r="CJ477" s="310"/>
      <c r="CK477" s="310"/>
      <c r="CL477" s="310"/>
      <c r="CM477" s="310"/>
      <c r="CN477" s="310"/>
      <c r="CO477" s="310"/>
      <c r="CP477" s="310"/>
      <c r="CQ477" s="310"/>
      <c r="CR477" s="310"/>
      <c r="CS477" s="310"/>
      <c r="CT477" s="310"/>
      <c r="CU477" s="310"/>
      <c r="CV477" s="310"/>
      <c r="CW477" s="310"/>
      <c r="CX477" s="310"/>
      <c r="CY477" s="310"/>
      <c r="CZ477" s="310"/>
    </row>
    <row r="478" s="314" customFormat="true" ht="25.15" customHeight="true" x14ac:dyDescent="0.2">
      <c r="C478" s="852"/>
      <c r="D478" s="844"/>
      <c r="E478" s="496"/>
      <c r="F478" s="496"/>
      <c r="G478" s="496"/>
      <c r="H478" s="853" t="s">
        <v>267</v>
      </c>
      <c r="I478" s="844"/>
      <c r="J478" s="844"/>
      <c r="K478" s="496"/>
      <c r="L478" s="496"/>
      <c r="M478" s="843" t="s">
        <v>358</v>
      </c>
      <c r="N478" s="844"/>
      <c r="O478" s="564">
        <v>-7.2869939149957546E-4</v>
      </c>
      <c r="P478" s="496"/>
      <c r="Q478" s="496"/>
      <c r="W478" s="307"/>
      <c r="X478" s="307"/>
      <c r="Y478" s="307"/>
      <c r="Z478" s="307"/>
      <c r="AA478" s="307"/>
      <c r="AB478" s="307"/>
      <c r="AC478" s="307"/>
      <c r="AD478" s="307"/>
      <c r="AE478" s="307"/>
      <c r="AF478" s="307"/>
      <c r="AG478" s="307"/>
      <c r="AH478" s="307"/>
      <c r="AI478" s="307"/>
      <c r="AJ478" s="307"/>
      <c r="AK478" s="307"/>
      <c r="AL478" s="307"/>
      <c r="AM478" s="307"/>
      <c r="AN478" s="307"/>
      <c r="AO478" s="307"/>
      <c r="AP478" s="307"/>
      <c r="AQ478" s="307"/>
      <c r="AR478" s="307"/>
      <c r="AS478" s="307"/>
      <c r="AT478" s="307"/>
      <c r="AU478" s="307"/>
      <c r="AV478" s="307"/>
      <c r="AW478" s="307"/>
      <c r="AX478" s="307"/>
      <c r="AY478" s="307"/>
      <c r="AZ478" s="307"/>
      <c r="BA478" s="309"/>
      <c r="BB478" s="359"/>
      <c r="BC478" s="309"/>
      <c r="BD478" s="309"/>
      <c r="BE478" s="309"/>
      <c r="BF478" s="309"/>
      <c r="BG478" s="309"/>
      <c r="BH478" s="309"/>
      <c r="BI478" s="309"/>
      <c r="BJ478" s="309"/>
      <c r="BK478" s="309"/>
      <c r="BL478" s="309"/>
      <c r="BM478" s="309"/>
      <c r="BN478" s="309"/>
      <c r="BO478" s="309"/>
      <c r="BP478" s="309"/>
      <c r="BQ478" s="309"/>
      <c r="BR478" s="309"/>
      <c r="BS478" s="309"/>
      <c r="BT478" s="309"/>
      <c r="BU478" s="309"/>
      <c r="BV478" s="309"/>
      <c r="BW478" s="310"/>
      <c r="BX478" s="310"/>
      <c r="BY478" s="310"/>
      <c r="BZ478" s="310"/>
      <c r="CA478" s="310"/>
      <c r="CB478" s="310"/>
      <c r="CC478" s="310"/>
      <c r="CD478" s="310"/>
      <c r="CE478" s="310"/>
      <c r="CF478" s="310"/>
      <c r="CG478" s="310"/>
      <c r="CH478" s="310"/>
      <c r="CI478" s="310"/>
      <c r="CJ478" s="310"/>
      <c r="CK478" s="310"/>
      <c r="CL478" s="310"/>
      <c r="CM478" s="310"/>
      <c r="CN478" s="310"/>
      <c r="CO478" s="310"/>
      <c r="CP478" s="310"/>
      <c r="CQ478" s="310"/>
      <c r="CR478" s="310"/>
      <c r="CS478" s="310"/>
      <c r="CT478" s="310"/>
      <c r="CU478" s="310"/>
      <c r="CV478" s="310"/>
      <c r="CW478" s="310"/>
      <c r="CX478" s="310"/>
      <c r="CY478" s="310"/>
      <c r="CZ478" s="310"/>
    </row>
    <row r="479" s="314" customFormat="true" ht="25.15" customHeight="true" x14ac:dyDescent="0.2">
      <c r="C479" s="853" t="s">
        <v>267</v>
      </c>
      <c r="D479" s="844"/>
      <c r="E479" s="844"/>
      <c r="F479" s="496"/>
      <c r="G479" s="496"/>
      <c r="H479" s="852"/>
      <c r="I479" s="844"/>
      <c r="J479" s="544" t="s">
        <v>268</v>
      </c>
      <c r="K479" s="496"/>
      <c r="L479" s="496"/>
      <c r="M479" s="843" t="s">
        <v>365</v>
      </c>
      <c r="N479" s="844"/>
      <c r="O479" s="567">
        <v>-3.1229129904287658E-4</v>
      </c>
      <c r="P479" s="496"/>
      <c r="Q479" s="496"/>
      <c r="W479" s="307"/>
      <c r="X479" s="307"/>
      <c r="Y479" s="307"/>
      <c r="Z479" s="307"/>
      <c r="AA479" s="307"/>
      <c r="AB479" s="307"/>
      <c r="AC479" s="307"/>
      <c r="AD479" s="307"/>
      <c r="AE479" s="307"/>
      <c r="AF479" s="307"/>
      <c r="AG479" s="307"/>
      <c r="AH479" s="307"/>
      <c r="AI479" s="307"/>
      <c r="AJ479" s="307"/>
      <c r="AK479" s="307"/>
      <c r="AL479" s="307"/>
      <c r="AM479" s="307"/>
      <c r="AN479" s="307"/>
      <c r="AO479" s="307"/>
      <c r="AP479" s="307"/>
      <c r="AQ479" s="307"/>
      <c r="AR479" s="307"/>
      <c r="AS479" s="307"/>
      <c r="AT479" s="307"/>
      <c r="AU479" s="307"/>
      <c r="AV479" s="307"/>
      <c r="AW479" s="307"/>
      <c r="AX479" s="307"/>
      <c r="AY479" s="307"/>
      <c r="AZ479" s="307"/>
      <c r="BA479" s="309"/>
      <c r="BB479" s="359"/>
      <c r="BC479" s="309"/>
      <c r="BD479" s="309"/>
      <c r="BE479" s="309"/>
      <c r="BF479" s="309"/>
      <c r="BG479" s="309"/>
      <c r="BH479" s="309"/>
      <c r="BI479" s="309"/>
      <c r="BJ479" s="309"/>
      <c r="BK479" s="309"/>
      <c r="BL479" s="309"/>
      <c r="BM479" s="309"/>
      <c r="BN479" s="309"/>
      <c r="BO479" s="309"/>
      <c r="BP479" s="309"/>
      <c r="BQ479" s="309"/>
      <c r="BR479" s="309"/>
      <c r="BS479" s="309"/>
      <c r="BT479" s="309"/>
      <c r="BU479" s="309"/>
      <c r="BV479" s="309"/>
      <c r="BW479" s="310"/>
      <c r="BX479" s="310"/>
      <c r="BY479" s="310"/>
      <c r="BZ479" s="310"/>
      <c r="CA479" s="310"/>
      <c r="CB479" s="310"/>
      <c r="CC479" s="310"/>
      <c r="CD479" s="310"/>
      <c r="CE479" s="310"/>
      <c r="CF479" s="310"/>
      <c r="CG479" s="310"/>
      <c r="CH479" s="310"/>
      <c r="CI479" s="310"/>
      <c r="CJ479" s="310"/>
      <c r="CK479" s="310"/>
      <c r="CL479" s="310"/>
      <c r="CM479" s="310"/>
      <c r="CN479" s="310"/>
      <c r="CO479" s="310"/>
      <c r="CP479" s="310"/>
      <c r="CQ479" s="310"/>
      <c r="CR479" s="310"/>
      <c r="CS479" s="310"/>
      <c r="CT479" s="310"/>
      <c r="CU479" s="310"/>
      <c r="CV479" s="310"/>
      <c r="CW479" s="310"/>
      <c r="CX479" s="310"/>
      <c r="CY479" s="310"/>
      <c r="CZ479" s="310"/>
    </row>
    <row r="480" s="314" customFormat="true" ht="25.15" customHeight="true" x14ac:dyDescent="0.2">
      <c r="C480" s="852"/>
      <c r="D480" s="844"/>
      <c r="E480" s="545" t="s">
        <v>268</v>
      </c>
      <c r="F480" s="496"/>
      <c r="G480" s="496"/>
      <c r="H480" s="843" t="s">
        <v>349</v>
      </c>
      <c r="I480" s="844"/>
      <c r="J480" s="560">
        <v>2.1309137793780682E-2</v>
      </c>
      <c r="K480" s="496"/>
      <c r="L480" s="496"/>
      <c r="M480" s="852"/>
      <c r="N480" s="844"/>
      <c r="O480" s="512"/>
      <c r="P480" s="496"/>
      <c r="Q480" s="496"/>
      <c r="W480" s="307"/>
      <c r="X480" s="307"/>
      <c r="Y480" s="307"/>
      <c r="Z480" s="307"/>
      <c r="AA480" s="307"/>
      <c r="AB480" s="307"/>
      <c r="AC480" s="307"/>
      <c r="AD480" s="307"/>
      <c r="AE480" s="307"/>
      <c r="AF480" s="307"/>
      <c r="AG480" s="307"/>
      <c r="AH480" s="307"/>
      <c r="AI480" s="307"/>
      <c r="AJ480" s="307"/>
      <c r="AK480" s="307"/>
      <c r="AL480" s="307"/>
      <c r="AM480" s="307"/>
      <c r="AN480" s="307"/>
      <c r="AO480" s="307"/>
      <c r="AP480" s="307"/>
      <c r="AQ480" s="307"/>
      <c r="AR480" s="307"/>
      <c r="AS480" s="307"/>
      <c r="AT480" s="307"/>
      <c r="AU480" s="307"/>
      <c r="AV480" s="307"/>
      <c r="AW480" s="307"/>
      <c r="AX480" s="307"/>
      <c r="AY480" s="307"/>
      <c r="AZ480" s="307"/>
      <c r="BA480" s="309"/>
      <c r="BB480" s="359"/>
      <c r="BC480" s="309"/>
      <c r="BD480" s="309"/>
      <c r="BE480" s="309"/>
      <c r="BF480" s="309"/>
      <c r="BG480" s="309"/>
      <c r="BH480" s="309"/>
      <c r="BI480" s="309"/>
      <c r="BJ480" s="309"/>
      <c r="BK480" s="309"/>
      <c r="BL480" s="309"/>
      <c r="BM480" s="309"/>
      <c r="BN480" s="309"/>
      <c r="BO480" s="309"/>
      <c r="BP480" s="309"/>
      <c r="BQ480" s="309"/>
      <c r="BR480" s="309"/>
      <c r="BS480" s="309"/>
      <c r="BT480" s="309"/>
      <c r="BU480" s="309"/>
      <c r="BV480" s="309"/>
      <c r="BW480" s="310"/>
      <c r="BX480" s="310"/>
      <c r="BY480" s="310"/>
      <c r="BZ480" s="310"/>
      <c r="CA480" s="310"/>
      <c r="CB480" s="310"/>
      <c r="CC480" s="310"/>
      <c r="CD480" s="310"/>
      <c r="CE480" s="310"/>
      <c r="CF480" s="310"/>
      <c r="CG480" s="310"/>
      <c r="CH480" s="310"/>
      <c r="CI480" s="310"/>
      <c r="CJ480" s="310"/>
      <c r="CK480" s="310"/>
      <c r="CL480" s="310"/>
      <c r="CM480" s="310"/>
      <c r="CN480" s="310"/>
      <c r="CO480" s="310"/>
      <c r="CP480" s="310"/>
      <c r="CQ480" s="310"/>
      <c r="CR480" s="310"/>
      <c r="CS480" s="310"/>
      <c r="CT480" s="310"/>
      <c r="CU480" s="310"/>
      <c r="CV480" s="310"/>
      <c r="CW480" s="310"/>
      <c r="CX480" s="310"/>
      <c r="CY480" s="310"/>
      <c r="CZ480" s="310"/>
    </row>
    <row r="481" s="314" customFormat="true" ht="25.15" customHeight="true" x14ac:dyDescent="0.2">
      <c r="C481" s="843" t="s">
        <v>349</v>
      </c>
      <c r="D481" s="844"/>
      <c r="E481" s="568">
        <v>7.0359054085642413E-5</v>
      </c>
      <c r="F481" s="496"/>
      <c r="G481" s="496"/>
      <c r="H481" s="843" t="s">
        <v>313</v>
      </c>
      <c r="I481" s="844"/>
      <c r="J481" s="563">
        <v>0.47980636354828399</v>
      </c>
      <c r="K481" s="496"/>
      <c r="L481" s="496"/>
      <c r="M481" s="852"/>
      <c r="N481" s="844"/>
      <c r="O481" s="512"/>
      <c r="P481" s="496"/>
      <c r="Q481" s="496"/>
      <c r="W481" s="307"/>
      <c r="X481" s="307"/>
      <c r="Y481" s="307"/>
      <c r="Z481" s="307"/>
      <c r="AA481" s="307"/>
      <c r="AB481" s="307"/>
      <c r="AC481" s="307"/>
      <c r="AD481" s="307"/>
      <c r="AE481" s="307"/>
      <c r="AF481" s="307"/>
      <c r="AG481" s="307"/>
      <c r="AH481" s="307"/>
      <c r="AI481" s="307"/>
      <c r="AJ481" s="307"/>
      <c r="AK481" s="307"/>
      <c r="AL481" s="307"/>
      <c r="AM481" s="307"/>
      <c r="AN481" s="307"/>
      <c r="AO481" s="307"/>
      <c r="AP481" s="307"/>
      <c r="AQ481" s="307"/>
      <c r="AR481" s="307"/>
      <c r="AS481" s="307"/>
      <c r="AT481" s="307"/>
      <c r="AU481" s="307"/>
      <c r="AV481" s="307"/>
      <c r="AW481" s="307"/>
      <c r="AX481" s="307"/>
      <c r="AY481" s="307"/>
      <c r="AZ481" s="307"/>
      <c r="BA481" s="309"/>
      <c r="BB481" s="359"/>
      <c r="BC481" s="309"/>
      <c r="BD481" s="309"/>
      <c r="BE481" s="309"/>
      <c r="BF481" s="309"/>
      <c r="BG481" s="309"/>
      <c r="BH481" s="309"/>
      <c r="BI481" s="309"/>
      <c r="BJ481" s="309"/>
      <c r="BK481" s="309"/>
      <c r="BL481" s="309"/>
      <c r="BM481" s="309"/>
      <c r="BN481" s="309"/>
      <c r="BO481" s="309"/>
      <c r="BP481" s="309"/>
      <c r="BQ481" s="309"/>
      <c r="BR481" s="309"/>
      <c r="BS481" s="309"/>
      <c r="BT481" s="309"/>
      <c r="BU481" s="309"/>
      <c r="BV481" s="309"/>
      <c r="BW481" s="310"/>
      <c r="BX481" s="310"/>
      <c r="BY481" s="310"/>
      <c r="BZ481" s="310"/>
      <c r="CA481" s="310"/>
      <c r="CB481" s="310"/>
      <c r="CC481" s="310"/>
      <c r="CD481" s="310"/>
      <c r="CE481" s="310"/>
      <c r="CF481" s="310"/>
      <c r="CG481" s="310"/>
      <c r="CH481" s="310"/>
      <c r="CI481" s="310"/>
      <c r="CJ481" s="310"/>
      <c r="CK481" s="310"/>
      <c r="CL481" s="310"/>
      <c r="CM481" s="310"/>
      <c r="CN481" s="310"/>
      <c r="CO481" s="310"/>
      <c r="CP481" s="310"/>
      <c r="CQ481" s="310"/>
      <c r="CR481" s="310"/>
      <c r="CS481" s="310"/>
      <c r="CT481" s="310"/>
      <c r="CU481" s="310"/>
      <c r="CV481" s="310"/>
      <c r="CW481" s="310"/>
      <c r="CX481" s="310"/>
      <c r="CY481" s="310"/>
      <c r="CZ481" s="310"/>
    </row>
    <row r="482" s="314" customFormat="true" ht="25.15" customHeight="true" x14ac:dyDescent="0.2">
      <c r="C482" s="843" t="s">
        <v>313</v>
      </c>
      <c r="D482" s="844"/>
      <c r="E482" s="562">
        <v>0.62657566106115725</v>
      </c>
      <c r="F482" s="496"/>
      <c r="G482" s="496"/>
      <c r="H482" s="843" t="s">
        <v>327</v>
      </c>
      <c r="I482" s="844"/>
      <c r="J482" s="563">
        <v>0.24674004577854022</v>
      </c>
      <c r="K482" s="496"/>
      <c r="L482" s="496"/>
      <c r="M482" s="852"/>
      <c r="N482" s="844"/>
      <c r="O482" s="496"/>
      <c r="P482" s="496"/>
      <c r="Q482" s="496"/>
      <c r="W482" s="307"/>
      <c r="X482" s="307"/>
      <c r="Y482" s="307"/>
      <c r="Z482" s="307"/>
      <c r="AA482" s="307"/>
      <c r="AB482" s="307"/>
      <c r="AC482" s="307"/>
      <c r="AD482" s="307"/>
      <c r="AE482" s="307"/>
      <c r="AF482" s="307"/>
      <c r="AG482" s="307"/>
      <c r="AH482" s="307"/>
      <c r="AI482" s="307"/>
      <c r="AJ482" s="307"/>
      <c r="AK482" s="307"/>
      <c r="AL482" s="307"/>
      <c r="AM482" s="307"/>
      <c r="AN482" s="307"/>
      <c r="AO482" s="307"/>
      <c r="AP482" s="307"/>
      <c r="AQ482" s="307"/>
      <c r="AR482" s="307"/>
      <c r="AS482" s="307"/>
      <c r="AT482" s="307"/>
      <c r="AU482" s="307"/>
      <c r="AV482" s="307"/>
      <c r="AW482" s="307"/>
      <c r="AX482" s="307"/>
      <c r="AY482" s="307"/>
      <c r="AZ482" s="307"/>
      <c r="BA482" s="309"/>
      <c r="BB482" s="359"/>
      <c r="BC482" s="309"/>
      <c r="BD482" s="309"/>
      <c r="BE482" s="309"/>
      <c r="BF482" s="309"/>
      <c r="BG482" s="309"/>
      <c r="BH482" s="309"/>
      <c r="BI482" s="309"/>
      <c r="BJ482" s="309"/>
      <c r="BK482" s="309"/>
      <c r="BL482" s="309"/>
      <c r="BM482" s="309"/>
      <c r="BN482" s="309"/>
      <c r="BO482" s="309"/>
      <c r="BP482" s="309"/>
      <c r="BQ482" s="309"/>
      <c r="BR482" s="309"/>
      <c r="BS482" s="309"/>
      <c r="BT482" s="309"/>
      <c r="BU482" s="309"/>
      <c r="BV482" s="309"/>
      <c r="BW482" s="310"/>
      <c r="BX482" s="310"/>
      <c r="BY482" s="310"/>
      <c r="BZ482" s="310"/>
      <c r="CA482" s="310"/>
      <c r="CB482" s="310"/>
      <c r="CC482" s="310"/>
      <c r="CD482" s="310"/>
      <c r="CE482" s="310"/>
      <c r="CF482" s="310"/>
      <c r="CG482" s="310"/>
      <c r="CH482" s="310"/>
      <c r="CI482" s="310"/>
      <c r="CJ482" s="310"/>
      <c r="CK482" s="310"/>
      <c r="CL482" s="310"/>
      <c r="CM482" s="310"/>
      <c r="CN482" s="310"/>
      <c r="CO482" s="310"/>
      <c r="CP482" s="310"/>
      <c r="CQ482" s="310"/>
      <c r="CR482" s="310"/>
      <c r="CS482" s="310"/>
      <c r="CT482" s="310"/>
      <c r="CU482" s="310"/>
      <c r="CV482" s="310"/>
      <c r="CW482" s="310"/>
      <c r="CX482" s="310"/>
      <c r="CY482" s="310"/>
      <c r="CZ482" s="310"/>
    </row>
    <row r="483" s="314" customFormat="true" ht="25.15" customHeight="true" x14ac:dyDescent="0.2">
      <c r="C483" s="843" t="s">
        <v>327</v>
      </c>
      <c r="D483" s="844"/>
      <c r="E483" s="562">
        <v>0.1546103040884006</v>
      </c>
      <c r="F483" s="496"/>
      <c r="G483" s="496"/>
      <c r="H483" s="843" t="s">
        <v>314</v>
      </c>
      <c r="I483" s="844"/>
      <c r="J483" s="563">
        <v>0.56362297514051396</v>
      </c>
      <c r="K483" s="496"/>
      <c r="L483" s="496"/>
      <c r="M483" s="853" t="s">
        <v>267</v>
      </c>
      <c r="N483" s="844"/>
      <c r="O483" s="844"/>
      <c r="P483" s="496"/>
      <c r="Q483" s="496"/>
      <c r="W483" s="307"/>
      <c r="X483" s="307"/>
      <c r="Y483" s="307"/>
      <c r="Z483" s="307"/>
      <c r="AA483" s="307"/>
      <c r="AB483" s="307"/>
      <c r="AC483" s="307"/>
      <c r="AD483" s="307"/>
      <c r="AE483" s="307"/>
      <c r="AF483" s="307"/>
      <c r="AG483" s="307"/>
      <c r="AH483" s="307"/>
      <c r="AI483" s="307"/>
      <c r="AJ483" s="307"/>
      <c r="AK483" s="307"/>
      <c r="AL483" s="307"/>
      <c r="AM483" s="307"/>
      <c r="AN483" s="307"/>
      <c r="AO483" s="307"/>
      <c r="AP483" s="307"/>
      <c r="AQ483" s="307"/>
      <c r="AR483" s="307"/>
      <c r="AS483" s="307"/>
      <c r="AT483" s="307"/>
      <c r="AU483" s="307"/>
      <c r="AV483" s="307"/>
      <c r="AW483" s="307"/>
      <c r="AX483" s="307"/>
      <c r="AY483" s="307"/>
      <c r="AZ483" s="307"/>
      <c r="BA483" s="309"/>
      <c r="BB483" s="359"/>
      <c r="BC483" s="309"/>
      <c r="BD483" s="309"/>
      <c r="BE483" s="309"/>
      <c r="BF483" s="309"/>
      <c r="BG483" s="309"/>
      <c r="BH483" s="309"/>
      <c r="BI483" s="309"/>
      <c r="BJ483" s="309"/>
      <c r="BK483" s="309"/>
      <c r="BL483" s="309"/>
      <c r="BM483" s="309"/>
      <c r="BN483" s="309"/>
      <c r="BO483" s="309"/>
      <c r="BP483" s="309"/>
      <c r="BQ483" s="309"/>
      <c r="BR483" s="309"/>
      <c r="BS483" s="309"/>
      <c r="BT483" s="309"/>
      <c r="BU483" s="309"/>
      <c r="BV483" s="309"/>
      <c r="BW483" s="310"/>
      <c r="BX483" s="310"/>
      <c r="BY483" s="310"/>
      <c r="BZ483" s="310"/>
      <c r="CA483" s="310"/>
      <c r="CB483" s="310"/>
      <c r="CC483" s="310"/>
      <c r="CD483" s="310"/>
      <c r="CE483" s="310"/>
      <c r="CF483" s="310"/>
      <c r="CG483" s="310"/>
      <c r="CH483" s="310"/>
      <c r="CI483" s="310"/>
      <c r="CJ483" s="310"/>
      <c r="CK483" s="310"/>
      <c r="CL483" s="310"/>
      <c r="CM483" s="310"/>
      <c r="CN483" s="310"/>
      <c r="CO483" s="310"/>
      <c r="CP483" s="310"/>
      <c r="CQ483" s="310"/>
      <c r="CR483" s="310"/>
      <c r="CS483" s="310"/>
      <c r="CT483" s="310"/>
      <c r="CU483" s="310"/>
      <c r="CV483" s="310"/>
      <c r="CW483" s="310"/>
      <c r="CX483" s="310"/>
      <c r="CY483" s="310"/>
      <c r="CZ483" s="310"/>
    </row>
    <row r="484" s="314" customFormat="true" ht="25.15" customHeight="true" x14ac:dyDescent="0.2">
      <c r="C484" s="843" t="s">
        <v>314</v>
      </c>
      <c r="D484" s="844"/>
      <c r="E484" s="562">
        <v>0.61912272387882838</v>
      </c>
      <c r="F484" s="496"/>
      <c r="G484" s="496"/>
      <c r="H484" s="843" t="s">
        <v>318</v>
      </c>
      <c r="I484" s="844"/>
      <c r="J484" s="563">
        <v>0.44144572927430281</v>
      </c>
      <c r="K484" s="496"/>
      <c r="L484" s="496"/>
      <c r="M484" s="852"/>
      <c r="N484" s="844"/>
      <c r="O484" s="546" t="s">
        <v>268</v>
      </c>
      <c r="P484" s="496"/>
      <c r="Q484" s="496"/>
      <c r="W484" s="307"/>
      <c r="X484" s="307"/>
      <c r="Y484" s="307"/>
      <c r="Z484" s="307"/>
      <c r="AA484" s="307"/>
      <c r="AB484" s="307"/>
      <c r="AC484" s="307"/>
      <c r="AD484" s="307"/>
      <c r="AE484" s="307"/>
      <c r="AF484" s="307"/>
      <c r="AG484" s="307"/>
      <c r="AH484" s="307"/>
      <c r="AI484" s="307"/>
      <c r="AJ484" s="307"/>
      <c r="AK484" s="307"/>
      <c r="AL484" s="307"/>
      <c r="AM484" s="307"/>
      <c r="AN484" s="307"/>
      <c r="AO484" s="307"/>
      <c r="AP484" s="307"/>
      <c r="AQ484" s="307"/>
      <c r="AR484" s="307"/>
      <c r="AS484" s="307"/>
      <c r="AT484" s="307"/>
      <c r="AU484" s="307"/>
      <c r="AV484" s="307"/>
      <c r="AW484" s="307"/>
      <c r="AX484" s="307"/>
      <c r="AY484" s="307"/>
      <c r="AZ484" s="307"/>
      <c r="BA484" s="309"/>
      <c r="BB484" s="359"/>
      <c r="BC484" s="309"/>
      <c r="BD484" s="309"/>
      <c r="BE484" s="309"/>
      <c r="BF484" s="309"/>
      <c r="BG484" s="309"/>
      <c r="BH484" s="309"/>
      <c r="BI484" s="309"/>
      <c r="BJ484" s="309"/>
      <c r="BK484" s="309"/>
      <c r="BL484" s="309"/>
      <c r="BM484" s="309"/>
      <c r="BN484" s="309"/>
      <c r="BO484" s="309"/>
      <c r="BP484" s="309"/>
      <c r="BQ484" s="309"/>
      <c r="BR484" s="309"/>
      <c r="BS484" s="309"/>
      <c r="BT484" s="309"/>
      <c r="BU484" s="309"/>
      <c r="BV484" s="309"/>
      <c r="BW484" s="310"/>
      <c r="BX484" s="310"/>
      <c r="BY484" s="310"/>
      <c r="BZ484" s="310"/>
      <c r="CA484" s="310"/>
      <c r="CB484" s="310"/>
      <c r="CC484" s="310"/>
      <c r="CD484" s="310"/>
      <c r="CE484" s="310"/>
      <c r="CF484" s="310"/>
      <c r="CG484" s="310"/>
      <c r="CH484" s="310"/>
      <c r="CI484" s="310"/>
      <c r="CJ484" s="310"/>
      <c r="CK484" s="310"/>
      <c r="CL484" s="310"/>
      <c r="CM484" s="310"/>
      <c r="CN484" s="310"/>
      <c r="CO484" s="310"/>
      <c r="CP484" s="310"/>
      <c r="CQ484" s="310"/>
      <c r="CR484" s="310"/>
      <c r="CS484" s="310"/>
      <c r="CT484" s="310"/>
      <c r="CU484" s="310"/>
      <c r="CV484" s="310"/>
      <c r="CW484" s="310"/>
      <c r="CX484" s="310"/>
      <c r="CY484" s="310"/>
      <c r="CZ484" s="310"/>
    </row>
    <row r="485" s="314" customFormat="true" ht="25.15" customHeight="true" x14ac:dyDescent="0.2">
      <c r="C485" s="843" t="s">
        <v>318</v>
      </c>
      <c r="D485" s="844"/>
      <c r="E485" s="562">
        <v>0.42368987193315955</v>
      </c>
      <c r="F485" s="496"/>
      <c r="G485" s="496"/>
      <c r="H485" s="843" t="s">
        <v>336</v>
      </c>
      <c r="I485" s="844"/>
      <c r="J485" s="563">
        <v>1.5478519726954579E-2</v>
      </c>
      <c r="K485" s="496"/>
      <c r="L485" s="496"/>
      <c r="M485" s="843" t="s">
        <v>349</v>
      </c>
      <c r="N485" s="844"/>
      <c r="O485" s="561">
        <v>5.6182483669165442E-3</v>
      </c>
      <c r="P485" s="496"/>
      <c r="Q485" s="496"/>
      <c r="W485" s="307"/>
      <c r="X485" s="307"/>
      <c r="Y485" s="307"/>
      <c r="Z485" s="307"/>
      <c r="AA485" s="307"/>
      <c r="AB485" s="307"/>
      <c r="AC485" s="307"/>
      <c r="AD485" s="307"/>
      <c r="AE485" s="307"/>
      <c r="AF485" s="307"/>
      <c r="AG485" s="307"/>
      <c r="AH485" s="307"/>
      <c r="AI485" s="307"/>
      <c r="AJ485" s="307"/>
      <c r="AK485" s="307"/>
      <c r="AL485" s="307"/>
      <c r="AM485" s="307"/>
      <c r="AN485" s="307"/>
      <c r="AO485" s="307"/>
      <c r="AP485" s="307"/>
      <c r="AQ485" s="307"/>
      <c r="AR485" s="307"/>
      <c r="AS485" s="307"/>
      <c r="AT485" s="307"/>
      <c r="AU485" s="307"/>
      <c r="AV485" s="307"/>
      <c r="AW485" s="307"/>
      <c r="AX485" s="307"/>
      <c r="AY485" s="307"/>
      <c r="AZ485" s="307"/>
      <c r="BA485" s="309"/>
      <c r="BB485" s="359"/>
      <c r="BC485" s="309"/>
      <c r="BD485" s="309"/>
      <c r="BE485" s="309"/>
      <c r="BF485" s="309"/>
      <c r="BG485" s="309"/>
      <c r="BH485" s="309"/>
      <c r="BI485" s="309"/>
      <c r="BJ485" s="309"/>
      <c r="BK485" s="309"/>
      <c r="BL485" s="309"/>
      <c r="BM485" s="309"/>
      <c r="BN485" s="309"/>
      <c r="BO485" s="309"/>
      <c r="BP485" s="309"/>
      <c r="BQ485" s="309"/>
      <c r="BR485" s="309"/>
      <c r="BS485" s="309"/>
      <c r="BT485" s="309"/>
      <c r="BU485" s="309"/>
      <c r="BV485" s="309"/>
      <c r="BW485" s="310"/>
      <c r="BX485" s="310"/>
      <c r="BY485" s="310"/>
      <c r="BZ485" s="310"/>
      <c r="CA485" s="310"/>
      <c r="CB485" s="310"/>
      <c r="CC485" s="310"/>
      <c r="CD485" s="310"/>
      <c r="CE485" s="310"/>
      <c r="CF485" s="310"/>
      <c r="CG485" s="310"/>
      <c r="CH485" s="310"/>
      <c r="CI485" s="310"/>
      <c r="CJ485" s="310"/>
      <c r="CK485" s="310"/>
      <c r="CL485" s="310"/>
      <c r="CM485" s="310"/>
      <c r="CN485" s="310"/>
      <c r="CO485" s="310"/>
      <c r="CP485" s="310"/>
      <c r="CQ485" s="310"/>
      <c r="CR485" s="310"/>
      <c r="CS485" s="310"/>
      <c r="CT485" s="310"/>
      <c r="CU485" s="310"/>
      <c r="CV485" s="310"/>
      <c r="CW485" s="310"/>
      <c r="CX485" s="310"/>
      <c r="CY485" s="310"/>
      <c r="CZ485" s="310"/>
    </row>
    <row r="486" s="314" customFormat="true" ht="25.15" customHeight="true" x14ac:dyDescent="0.2">
      <c r="C486" s="843" t="s">
        <v>336</v>
      </c>
      <c r="D486" s="844"/>
      <c r="E486" s="562">
        <v>1.7881896862080457E-2</v>
      </c>
      <c r="F486" s="496"/>
      <c r="G486" s="496"/>
      <c r="H486" s="843" t="s">
        <v>337</v>
      </c>
      <c r="I486" s="844"/>
      <c r="J486" s="563">
        <v>4.6139875051115158E-2</v>
      </c>
      <c r="K486" s="496"/>
      <c r="L486" s="496"/>
      <c r="M486" s="843" t="s">
        <v>313</v>
      </c>
      <c r="N486" s="844"/>
      <c r="O486" s="564">
        <v>0.1468433141974185</v>
      </c>
      <c r="P486" s="496"/>
      <c r="Q486" s="496"/>
      <c r="W486" s="307"/>
      <c r="X486" s="307"/>
      <c r="Y486" s="307"/>
      <c r="Z486" s="307"/>
      <c r="AA486" s="307"/>
      <c r="AB486" s="307"/>
      <c r="AC486" s="307"/>
      <c r="AD486" s="307"/>
      <c r="AE486" s="307"/>
      <c r="AF486" s="307"/>
      <c r="AG486" s="307"/>
      <c r="AH486" s="307"/>
      <c r="AI486" s="307"/>
      <c r="AJ486" s="307"/>
      <c r="AK486" s="307"/>
      <c r="AL486" s="307"/>
      <c r="AM486" s="307"/>
      <c r="AN486" s="307"/>
      <c r="AO486" s="307"/>
      <c r="AP486" s="307"/>
      <c r="AQ486" s="307"/>
      <c r="AR486" s="307"/>
      <c r="AS486" s="307"/>
      <c r="AT486" s="307"/>
      <c r="AU486" s="307"/>
      <c r="AV486" s="307"/>
      <c r="AW486" s="307"/>
      <c r="AX486" s="307"/>
      <c r="AY486" s="307"/>
      <c r="AZ486" s="307"/>
      <c r="BA486" s="309"/>
      <c r="BB486" s="359"/>
      <c r="BC486" s="309"/>
      <c r="BD486" s="309"/>
      <c r="BE486" s="309"/>
      <c r="BF486" s="309"/>
      <c r="BG486" s="309"/>
      <c r="BH486" s="309"/>
      <c r="BI486" s="309"/>
      <c r="BJ486" s="309"/>
      <c r="BK486" s="309"/>
      <c r="BL486" s="309"/>
      <c r="BM486" s="309"/>
      <c r="BN486" s="309"/>
      <c r="BO486" s="309"/>
      <c r="BP486" s="309"/>
      <c r="BQ486" s="309"/>
      <c r="BR486" s="309"/>
      <c r="BS486" s="309"/>
      <c r="BT486" s="309"/>
      <c r="BU486" s="309"/>
      <c r="BV486" s="309"/>
      <c r="BW486" s="310"/>
      <c r="BX486" s="310"/>
      <c r="BY486" s="310"/>
      <c r="BZ486" s="310"/>
      <c r="CA486" s="310"/>
      <c r="CB486" s="310"/>
      <c r="CC486" s="310"/>
      <c r="CD486" s="310"/>
      <c r="CE486" s="310"/>
      <c r="CF486" s="310"/>
      <c r="CG486" s="310"/>
      <c r="CH486" s="310"/>
      <c r="CI486" s="310"/>
      <c r="CJ486" s="310"/>
      <c r="CK486" s="310"/>
      <c r="CL486" s="310"/>
      <c r="CM486" s="310"/>
      <c r="CN486" s="310"/>
      <c r="CO486" s="310"/>
      <c r="CP486" s="310"/>
      <c r="CQ486" s="310"/>
      <c r="CR486" s="310"/>
      <c r="CS486" s="310"/>
      <c r="CT486" s="310"/>
      <c r="CU486" s="310"/>
      <c r="CV486" s="310"/>
      <c r="CW486" s="310"/>
      <c r="CX486" s="310"/>
      <c r="CY486" s="310"/>
      <c r="CZ486" s="310"/>
    </row>
    <row r="487" s="314" customFormat="true" ht="25.15" customHeight="true" x14ac:dyDescent="0.2">
      <c r="C487" s="843" t="s">
        <v>337</v>
      </c>
      <c r="D487" s="844"/>
      <c r="E487" s="562">
        <v>7.2099484553156235E-2</v>
      </c>
      <c r="F487" s="496"/>
      <c r="G487" s="496"/>
      <c r="H487" s="843" t="s">
        <v>323</v>
      </c>
      <c r="I487" s="844"/>
      <c r="J487" s="563">
        <v>0.32817554670935173</v>
      </c>
      <c r="K487" s="496"/>
      <c r="L487" s="496"/>
      <c r="M487" s="843" t="s">
        <v>327</v>
      </c>
      <c r="N487" s="844"/>
      <c r="O487" s="564">
        <v>0.17283011052662628</v>
      </c>
      <c r="P487" s="496"/>
      <c r="Q487" s="496"/>
      <c r="W487" s="307"/>
      <c r="X487" s="307"/>
      <c r="Y487" s="307"/>
      <c r="Z487" s="307"/>
      <c r="AA487" s="307"/>
      <c r="AB487" s="307"/>
      <c r="AC487" s="307"/>
      <c r="AD487" s="307"/>
      <c r="AE487" s="307"/>
      <c r="AF487" s="307"/>
      <c r="AG487" s="307"/>
      <c r="AH487" s="307"/>
      <c r="AI487" s="307"/>
      <c r="AJ487" s="307"/>
      <c r="AK487" s="307"/>
      <c r="AL487" s="307"/>
      <c r="AM487" s="307"/>
      <c r="AN487" s="307"/>
      <c r="AO487" s="307"/>
      <c r="AP487" s="307"/>
      <c r="AQ487" s="307"/>
      <c r="AR487" s="307"/>
      <c r="AS487" s="307"/>
      <c r="AT487" s="307"/>
      <c r="AU487" s="307"/>
      <c r="AV487" s="307"/>
      <c r="AW487" s="307"/>
      <c r="AX487" s="307"/>
      <c r="AY487" s="307"/>
      <c r="AZ487" s="307"/>
      <c r="BA487" s="309"/>
      <c r="BB487" s="359"/>
      <c r="BC487" s="309"/>
      <c r="BD487" s="309"/>
      <c r="BE487" s="309"/>
      <c r="BF487" s="309"/>
      <c r="BG487" s="309"/>
      <c r="BH487" s="309"/>
      <c r="BI487" s="309"/>
      <c r="BJ487" s="309"/>
      <c r="BK487" s="309"/>
      <c r="BL487" s="309"/>
      <c r="BM487" s="309"/>
      <c r="BN487" s="309"/>
      <c r="BO487" s="309"/>
      <c r="BP487" s="309"/>
      <c r="BQ487" s="309"/>
      <c r="BR487" s="309"/>
      <c r="BS487" s="309"/>
      <c r="BT487" s="309"/>
      <c r="BU487" s="309"/>
      <c r="BV487" s="309"/>
      <c r="BW487" s="310"/>
      <c r="BX487" s="310"/>
      <c r="BY487" s="310"/>
      <c r="BZ487" s="310"/>
      <c r="CA487" s="310"/>
      <c r="CB487" s="310"/>
      <c r="CC487" s="310"/>
      <c r="CD487" s="310"/>
      <c r="CE487" s="310"/>
      <c r="CF487" s="310"/>
      <c r="CG487" s="310"/>
      <c r="CH487" s="310"/>
      <c r="CI487" s="310"/>
      <c r="CJ487" s="310"/>
      <c r="CK487" s="310"/>
      <c r="CL487" s="310"/>
      <c r="CM487" s="310"/>
      <c r="CN487" s="310"/>
      <c r="CO487" s="310"/>
      <c r="CP487" s="310"/>
      <c r="CQ487" s="310"/>
      <c r="CR487" s="310"/>
      <c r="CS487" s="310"/>
      <c r="CT487" s="310"/>
      <c r="CU487" s="310"/>
      <c r="CV487" s="310"/>
      <c r="CW487" s="310"/>
      <c r="CX487" s="310"/>
      <c r="CY487" s="310"/>
      <c r="CZ487" s="310"/>
    </row>
    <row r="488" s="314" customFormat="true" ht="25.15" customHeight="true" x14ac:dyDescent="0.2">
      <c r="C488" s="843" t="s">
        <v>323</v>
      </c>
      <c r="D488" s="844"/>
      <c r="E488" s="562">
        <v>0.31890505506337319</v>
      </c>
      <c r="F488" s="496"/>
      <c r="G488" s="496"/>
      <c r="H488" s="843" t="s">
        <v>326</v>
      </c>
      <c r="I488" s="844"/>
      <c r="J488" s="563">
        <v>0.28797069113377094</v>
      </c>
      <c r="K488" s="496"/>
      <c r="L488" s="496"/>
      <c r="M488" s="843" t="s">
        <v>314</v>
      </c>
      <c r="N488" s="844"/>
      <c r="O488" s="564">
        <v>0.16574029005337998</v>
      </c>
      <c r="P488" s="496"/>
      <c r="Q488" s="496"/>
      <c r="W488" s="307"/>
      <c r="X488" s="307"/>
      <c r="Y488" s="307"/>
      <c r="Z488" s="307"/>
      <c r="AA488" s="307"/>
      <c r="AB488" s="307"/>
      <c r="AC488" s="307"/>
      <c r="AD488" s="307"/>
      <c r="AE488" s="307"/>
      <c r="AF488" s="307"/>
      <c r="AG488" s="307"/>
      <c r="AH488" s="307"/>
      <c r="AI488" s="307"/>
      <c r="AJ488" s="307"/>
      <c r="AK488" s="307"/>
      <c r="AL488" s="307"/>
      <c r="AM488" s="307"/>
      <c r="AN488" s="307"/>
      <c r="AO488" s="307"/>
      <c r="AP488" s="307"/>
      <c r="AQ488" s="307"/>
      <c r="AR488" s="307"/>
      <c r="AS488" s="307"/>
      <c r="AT488" s="307"/>
      <c r="AU488" s="307"/>
      <c r="AV488" s="307"/>
      <c r="AW488" s="307"/>
      <c r="AX488" s="307"/>
      <c r="AY488" s="307"/>
      <c r="AZ488" s="307"/>
      <c r="BA488" s="309"/>
      <c r="BB488" s="359"/>
      <c r="BC488" s="309"/>
      <c r="BD488" s="309"/>
      <c r="BE488" s="309"/>
      <c r="BF488" s="309"/>
      <c r="BG488" s="309"/>
      <c r="BH488" s="309"/>
      <c r="BI488" s="309"/>
      <c r="BJ488" s="309"/>
      <c r="BK488" s="309"/>
      <c r="BL488" s="309"/>
      <c r="BM488" s="309"/>
      <c r="BN488" s="309"/>
      <c r="BO488" s="309"/>
      <c r="BP488" s="309"/>
      <c r="BQ488" s="309"/>
      <c r="BR488" s="309"/>
      <c r="BS488" s="309"/>
      <c r="BT488" s="309"/>
      <c r="BU488" s="309"/>
      <c r="BV488" s="309"/>
      <c r="BW488" s="310"/>
      <c r="BX488" s="310"/>
      <c r="BY488" s="310"/>
      <c r="BZ488" s="310"/>
      <c r="CA488" s="310"/>
      <c r="CB488" s="310"/>
      <c r="CC488" s="310"/>
      <c r="CD488" s="310"/>
      <c r="CE488" s="310"/>
      <c r="CF488" s="310"/>
      <c r="CG488" s="310"/>
      <c r="CH488" s="310"/>
      <c r="CI488" s="310"/>
      <c r="CJ488" s="310"/>
      <c r="CK488" s="310"/>
      <c r="CL488" s="310"/>
      <c r="CM488" s="310"/>
      <c r="CN488" s="310"/>
      <c r="CO488" s="310"/>
      <c r="CP488" s="310"/>
      <c r="CQ488" s="310"/>
      <c r="CR488" s="310"/>
      <c r="CS488" s="310"/>
      <c r="CT488" s="310"/>
      <c r="CU488" s="310"/>
      <c r="CV488" s="310"/>
      <c r="CW488" s="310"/>
      <c r="CX488" s="310"/>
      <c r="CY488" s="310"/>
      <c r="CZ488" s="310"/>
    </row>
    <row r="489" s="314" customFormat="true" ht="25.15" customHeight="true" x14ac:dyDescent="0.2">
      <c r="C489" s="843" t="s">
        <v>326</v>
      </c>
      <c r="D489" s="844"/>
      <c r="E489" s="562">
        <v>0.29867747150399443</v>
      </c>
      <c r="F489" s="496"/>
      <c r="G489" s="496"/>
      <c r="H489" s="843" t="s">
        <v>339</v>
      </c>
      <c r="I489" s="844"/>
      <c r="J489" s="563">
        <v>9.2374023445891726E-2</v>
      </c>
      <c r="K489" s="496"/>
      <c r="L489" s="496"/>
      <c r="M489" s="843" t="s">
        <v>318</v>
      </c>
      <c r="N489" s="844"/>
      <c r="O489" s="564">
        <v>2.9439616617608348E-2</v>
      </c>
      <c r="P489" s="496"/>
      <c r="Q489" s="496"/>
      <c r="W489" s="307"/>
      <c r="X489" s="307"/>
      <c r="Y489" s="307"/>
      <c r="Z489" s="307"/>
      <c r="AA489" s="307"/>
      <c r="AB489" s="307"/>
      <c r="AC489" s="307"/>
      <c r="AD489" s="307"/>
      <c r="AE489" s="307"/>
      <c r="AF489" s="307"/>
      <c r="AG489" s="307"/>
      <c r="AH489" s="307"/>
      <c r="AI489" s="307"/>
      <c r="AJ489" s="307"/>
      <c r="AK489" s="307"/>
      <c r="AL489" s="307"/>
      <c r="AM489" s="307"/>
      <c r="AN489" s="307"/>
      <c r="AO489" s="307"/>
      <c r="AP489" s="307"/>
      <c r="AQ489" s="307"/>
      <c r="AR489" s="307"/>
      <c r="AS489" s="307"/>
      <c r="AT489" s="307"/>
      <c r="AU489" s="307"/>
      <c r="AV489" s="307"/>
      <c r="AW489" s="307"/>
      <c r="AX489" s="307"/>
      <c r="AY489" s="307"/>
      <c r="AZ489" s="307"/>
      <c r="BA489" s="309"/>
      <c r="BB489" s="359"/>
      <c r="BC489" s="309"/>
      <c r="BD489" s="309"/>
      <c r="BE489" s="309"/>
      <c r="BF489" s="309"/>
      <c r="BG489" s="309"/>
      <c r="BH489" s="309"/>
      <c r="BI489" s="309"/>
      <c r="BJ489" s="309"/>
      <c r="BK489" s="309"/>
      <c r="BL489" s="309"/>
      <c r="BM489" s="309"/>
      <c r="BN489" s="309"/>
      <c r="BO489" s="309"/>
      <c r="BP489" s="309"/>
      <c r="BQ489" s="309"/>
      <c r="BR489" s="309"/>
      <c r="BS489" s="309"/>
      <c r="BT489" s="309"/>
      <c r="BU489" s="309"/>
      <c r="BV489" s="309"/>
      <c r="BW489" s="310"/>
      <c r="BX489" s="310"/>
      <c r="BY489" s="310"/>
      <c r="BZ489" s="310"/>
      <c r="CA489" s="310"/>
      <c r="CB489" s="310"/>
      <c r="CC489" s="310"/>
      <c r="CD489" s="310"/>
      <c r="CE489" s="310"/>
      <c r="CF489" s="310"/>
      <c r="CG489" s="310"/>
      <c r="CH489" s="310"/>
      <c r="CI489" s="310"/>
      <c r="CJ489" s="310"/>
      <c r="CK489" s="310"/>
      <c r="CL489" s="310"/>
      <c r="CM489" s="310"/>
      <c r="CN489" s="310"/>
      <c r="CO489" s="310"/>
      <c r="CP489" s="310"/>
      <c r="CQ489" s="310"/>
      <c r="CR489" s="310"/>
      <c r="CS489" s="310"/>
      <c r="CT489" s="310"/>
      <c r="CU489" s="310"/>
      <c r="CV489" s="310"/>
      <c r="CW489" s="310"/>
      <c r="CX489" s="310"/>
      <c r="CY489" s="310"/>
      <c r="CZ489" s="310"/>
    </row>
    <row r="490" s="314" customFormat="true" ht="25.15" customHeight="true" x14ac:dyDescent="0.2">
      <c r="C490" s="843" t="s">
        <v>339</v>
      </c>
      <c r="D490" s="844"/>
      <c r="E490" s="562">
        <v>5.5314618149626384E-2</v>
      </c>
      <c r="F490" s="496"/>
      <c r="G490" s="496"/>
      <c r="H490" s="843" t="s">
        <v>317</v>
      </c>
      <c r="I490" s="844"/>
      <c r="J490" s="563">
        <v>0.34756260193685956</v>
      </c>
      <c r="K490" s="496"/>
      <c r="L490" s="496"/>
      <c r="M490" s="843" t="s">
        <v>336</v>
      </c>
      <c r="N490" s="844"/>
      <c r="O490" s="564">
        <v>0.10007755139903714</v>
      </c>
      <c r="P490" s="496"/>
      <c r="Q490" s="496"/>
      <c r="W490" s="307"/>
      <c r="X490" s="307"/>
      <c r="Y490" s="307"/>
      <c r="Z490" s="307"/>
      <c r="AA490" s="307"/>
      <c r="AB490" s="307"/>
      <c r="AC490" s="307"/>
      <c r="AD490" s="307"/>
      <c r="AE490" s="307"/>
      <c r="AF490" s="307"/>
      <c r="AG490" s="307"/>
      <c r="AH490" s="307"/>
      <c r="AI490" s="307"/>
      <c r="AJ490" s="307"/>
      <c r="AK490" s="307"/>
      <c r="AL490" s="307"/>
      <c r="AM490" s="307"/>
      <c r="AN490" s="307"/>
      <c r="AO490" s="307"/>
      <c r="AP490" s="307"/>
      <c r="AQ490" s="307"/>
      <c r="AR490" s="307"/>
      <c r="AS490" s="307"/>
      <c r="AT490" s="307"/>
      <c r="AU490" s="307"/>
      <c r="AV490" s="307"/>
      <c r="AW490" s="307"/>
      <c r="AX490" s="307"/>
      <c r="AY490" s="307"/>
      <c r="AZ490" s="307"/>
      <c r="BA490" s="309"/>
      <c r="BB490" s="359"/>
      <c r="BC490" s="309"/>
      <c r="BD490" s="309"/>
      <c r="BE490" s="309"/>
      <c r="BF490" s="309"/>
      <c r="BG490" s="309"/>
      <c r="BH490" s="309"/>
      <c r="BI490" s="309"/>
      <c r="BJ490" s="309"/>
      <c r="BK490" s="309"/>
      <c r="BL490" s="309"/>
      <c r="BM490" s="309"/>
      <c r="BN490" s="309"/>
      <c r="BO490" s="309"/>
      <c r="BP490" s="309"/>
      <c r="BQ490" s="309"/>
      <c r="BR490" s="309"/>
      <c r="BS490" s="309"/>
      <c r="BT490" s="309"/>
      <c r="BU490" s="309"/>
      <c r="BV490" s="309"/>
      <c r="BW490" s="310"/>
      <c r="BX490" s="310"/>
      <c r="BY490" s="310"/>
      <c r="BZ490" s="310"/>
      <c r="CA490" s="310"/>
      <c r="CB490" s="310"/>
      <c r="CC490" s="310"/>
      <c r="CD490" s="310"/>
      <c r="CE490" s="310"/>
      <c r="CF490" s="310"/>
      <c r="CG490" s="310"/>
      <c r="CH490" s="310"/>
      <c r="CI490" s="310"/>
      <c r="CJ490" s="310"/>
      <c r="CK490" s="310"/>
      <c r="CL490" s="310"/>
      <c r="CM490" s="310"/>
      <c r="CN490" s="310"/>
      <c r="CO490" s="310"/>
      <c r="CP490" s="310"/>
      <c r="CQ490" s="310"/>
      <c r="CR490" s="310"/>
      <c r="CS490" s="310"/>
      <c r="CT490" s="310"/>
      <c r="CU490" s="310"/>
      <c r="CV490" s="310"/>
      <c r="CW490" s="310"/>
      <c r="CX490" s="310"/>
      <c r="CY490" s="310"/>
      <c r="CZ490" s="310"/>
    </row>
    <row r="491" s="314" customFormat="true" ht="25.15" customHeight="true" x14ac:dyDescent="0.2">
      <c r="C491" s="843" t="s">
        <v>317</v>
      </c>
      <c r="D491" s="844"/>
      <c r="E491" s="562">
        <v>0.46622014563507913</v>
      </c>
      <c r="F491" s="496"/>
      <c r="G491" s="496"/>
      <c r="H491" s="843" t="s">
        <v>331</v>
      </c>
      <c r="I491" s="844"/>
      <c r="J491" s="563">
        <v>0.24444255956287836</v>
      </c>
      <c r="K491" s="496"/>
      <c r="L491" s="496"/>
      <c r="M491" s="843" t="s">
        <v>337</v>
      </c>
      <c r="N491" s="844"/>
      <c r="O491" s="564">
        <v>9.7226329246209789E-2</v>
      </c>
      <c r="P491" s="496"/>
      <c r="Q491" s="496"/>
      <c r="W491" s="307"/>
      <c r="X491" s="307"/>
      <c r="Y491" s="307"/>
      <c r="Z491" s="307"/>
      <c r="AA491" s="307"/>
      <c r="AB491" s="307"/>
      <c r="AC491" s="307"/>
      <c r="AD491" s="307"/>
      <c r="AE491" s="307"/>
      <c r="AF491" s="307"/>
      <c r="AG491" s="307"/>
      <c r="AH491" s="307"/>
      <c r="AI491" s="307"/>
      <c r="AJ491" s="307"/>
      <c r="AK491" s="307"/>
      <c r="AL491" s="307"/>
      <c r="AM491" s="307"/>
      <c r="AN491" s="307"/>
      <c r="AO491" s="307"/>
      <c r="AP491" s="307"/>
      <c r="AQ491" s="307"/>
      <c r="AR491" s="307"/>
      <c r="AS491" s="307"/>
      <c r="AT491" s="307"/>
      <c r="AU491" s="307"/>
      <c r="AV491" s="307"/>
      <c r="AW491" s="307"/>
      <c r="AX491" s="307"/>
      <c r="AY491" s="307"/>
      <c r="AZ491" s="307"/>
      <c r="BA491" s="309"/>
      <c r="BB491" s="359"/>
      <c r="BC491" s="309"/>
      <c r="BD491" s="309"/>
      <c r="BE491" s="309"/>
      <c r="BF491" s="309"/>
      <c r="BG491" s="309"/>
      <c r="BH491" s="309"/>
      <c r="BI491" s="309"/>
      <c r="BJ491" s="309"/>
      <c r="BK491" s="309"/>
      <c r="BL491" s="309"/>
      <c r="BM491" s="309"/>
      <c r="BN491" s="309"/>
      <c r="BO491" s="309"/>
      <c r="BP491" s="309"/>
      <c r="BQ491" s="309"/>
      <c r="BR491" s="309"/>
      <c r="BS491" s="309"/>
      <c r="BT491" s="309"/>
      <c r="BU491" s="309"/>
      <c r="BV491" s="309"/>
      <c r="BW491" s="310"/>
      <c r="BX491" s="310"/>
      <c r="BY491" s="310"/>
      <c r="BZ491" s="310"/>
      <c r="CA491" s="310"/>
      <c r="CB491" s="310"/>
      <c r="CC491" s="310"/>
      <c r="CD491" s="310"/>
      <c r="CE491" s="310"/>
      <c r="CF491" s="310"/>
      <c r="CG491" s="310"/>
      <c r="CH491" s="310"/>
      <c r="CI491" s="310"/>
      <c r="CJ491" s="310"/>
      <c r="CK491" s="310"/>
      <c r="CL491" s="310"/>
      <c r="CM491" s="310"/>
      <c r="CN491" s="310"/>
      <c r="CO491" s="310"/>
      <c r="CP491" s="310"/>
      <c r="CQ491" s="310"/>
      <c r="CR491" s="310"/>
      <c r="CS491" s="310"/>
      <c r="CT491" s="310"/>
      <c r="CU491" s="310"/>
      <c r="CV491" s="310"/>
      <c r="CW491" s="310"/>
      <c r="CX491" s="310"/>
      <c r="CY491" s="310"/>
      <c r="CZ491" s="310"/>
    </row>
    <row r="492" s="314" customFormat="true" ht="25.15" customHeight="true" x14ac:dyDescent="0.2">
      <c r="C492" s="843" t="s">
        <v>331</v>
      </c>
      <c r="D492" s="844"/>
      <c r="E492" s="562">
        <v>9.4753169382893021E-2</v>
      </c>
      <c r="F492" s="496"/>
      <c r="G492" s="496"/>
      <c r="H492" s="843" t="s">
        <v>352</v>
      </c>
      <c r="I492" s="844"/>
      <c r="J492" s="563">
        <v>1.024977688867074E-2</v>
      </c>
      <c r="K492" s="496"/>
      <c r="L492" s="496"/>
      <c r="M492" s="843" t="s">
        <v>323</v>
      </c>
      <c r="N492" s="844"/>
      <c r="O492" s="564">
        <v>4.8383194155532314E-2</v>
      </c>
      <c r="P492" s="496"/>
      <c r="Q492" s="496"/>
      <c r="W492" s="307"/>
      <c r="X492" s="307"/>
      <c r="Y492" s="307"/>
      <c r="Z492" s="307"/>
      <c r="AA492" s="307"/>
      <c r="AB492" s="307"/>
      <c r="AC492" s="307"/>
      <c r="AD492" s="307"/>
      <c r="AE492" s="307"/>
      <c r="AF492" s="307"/>
      <c r="AG492" s="307"/>
      <c r="AH492" s="307"/>
      <c r="AI492" s="307"/>
      <c r="AJ492" s="307"/>
      <c r="AK492" s="307"/>
      <c r="AL492" s="307"/>
      <c r="AM492" s="307"/>
      <c r="AN492" s="307"/>
      <c r="AO492" s="307"/>
      <c r="AP492" s="307"/>
      <c r="AQ492" s="307"/>
      <c r="AR492" s="307"/>
      <c r="AS492" s="307"/>
      <c r="AT492" s="307"/>
      <c r="AU492" s="307"/>
      <c r="AV492" s="307"/>
      <c r="AW492" s="307"/>
      <c r="AX492" s="307"/>
      <c r="AY492" s="307"/>
      <c r="AZ492" s="307"/>
      <c r="BA492" s="309"/>
      <c r="BB492" s="359"/>
      <c r="BC492" s="309"/>
      <c r="BD492" s="309"/>
      <c r="BE492" s="309"/>
      <c r="BF492" s="309"/>
      <c r="BG492" s="309"/>
      <c r="BH492" s="309"/>
      <c r="BI492" s="309"/>
      <c r="BJ492" s="309"/>
      <c r="BK492" s="309"/>
      <c r="BL492" s="309"/>
      <c r="BM492" s="309"/>
      <c r="BN492" s="309"/>
      <c r="BO492" s="309"/>
      <c r="BP492" s="309"/>
      <c r="BQ492" s="309"/>
      <c r="BR492" s="309"/>
      <c r="BS492" s="309"/>
      <c r="BT492" s="309"/>
      <c r="BU492" s="309"/>
      <c r="BV492" s="309"/>
      <c r="BW492" s="310"/>
      <c r="BX492" s="310"/>
      <c r="BY492" s="310"/>
      <c r="BZ492" s="310"/>
      <c r="CA492" s="310"/>
      <c r="CB492" s="310"/>
      <c r="CC492" s="310"/>
      <c r="CD492" s="310"/>
      <c r="CE492" s="310"/>
      <c r="CF492" s="310"/>
      <c r="CG492" s="310"/>
      <c r="CH492" s="310"/>
      <c r="CI492" s="310"/>
      <c r="CJ492" s="310"/>
      <c r="CK492" s="310"/>
      <c r="CL492" s="310"/>
      <c r="CM492" s="310"/>
      <c r="CN492" s="310"/>
      <c r="CO492" s="310"/>
      <c r="CP492" s="310"/>
      <c r="CQ492" s="310"/>
      <c r="CR492" s="310"/>
      <c r="CS492" s="310"/>
      <c r="CT492" s="310"/>
      <c r="CU492" s="310"/>
      <c r="CV492" s="310"/>
      <c r="CW492" s="310"/>
      <c r="CX492" s="310"/>
      <c r="CY492" s="310"/>
      <c r="CZ492" s="310"/>
    </row>
    <row r="493" s="314" customFormat="true" ht="25.15" customHeight="true" x14ac:dyDescent="0.2">
      <c r="C493" s="843" t="s">
        <v>352</v>
      </c>
      <c r="D493" s="844"/>
      <c r="E493" s="562">
        <v>3.545275447677603E-3</v>
      </c>
      <c r="F493" s="496"/>
      <c r="G493" s="496"/>
      <c r="H493" s="843" t="s">
        <v>356</v>
      </c>
      <c r="I493" s="844"/>
      <c r="J493" s="563">
        <v>1.0249776888670129E-2</v>
      </c>
      <c r="K493" s="496"/>
      <c r="L493" s="496"/>
      <c r="M493" s="843" t="s">
        <v>326</v>
      </c>
      <c r="N493" s="844"/>
      <c r="O493" s="564">
        <v>8.0696644302021808E-2</v>
      </c>
      <c r="P493" s="496"/>
      <c r="Q493" s="496"/>
      <c r="W493" s="307"/>
      <c r="X493" s="307"/>
      <c r="Y493" s="307"/>
      <c r="Z493" s="307"/>
      <c r="AA493" s="307"/>
      <c r="AB493" s="307"/>
      <c r="AC493" s="307"/>
      <c r="AD493" s="307"/>
      <c r="AE493" s="307"/>
      <c r="AF493" s="307"/>
      <c r="AG493" s="307"/>
      <c r="AH493" s="307"/>
      <c r="AI493" s="307"/>
      <c r="AJ493" s="307"/>
      <c r="AK493" s="307"/>
      <c r="AL493" s="307"/>
      <c r="AM493" s="307"/>
      <c r="AN493" s="307"/>
      <c r="AO493" s="307"/>
      <c r="AP493" s="307"/>
      <c r="AQ493" s="307"/>
      <c r="AR493" s="307"/>
      <c r="AS493" s="307"/>
      <c r="AT493" s="307"/>
      <c r="AU493" s="307"/>
      <c r="AV493" s="307"/>
      <c r="AW493" s="307"/>
      <c r="AX493" s="307"/>
      <c r="AY493" s="307"/>
      <c r="AZ493" s="307"/>
      <c r="BA493" s="309"/>
      <c r="BB493" s="359"/>
      <c r="BC493" s="309"/>
      <c r="BD493" s="309"/>
      <c r="BE493" s="309"/>
      <c r="BF493" s="309"/>
      <c r="BG493" s="309"/>
      <c r="BH493" s="309"/>
      <c r="BI493" s="309"/>
      <c r="BJ493" s="309"/>
      <c r="BK493" s="309"/>
      <c r="BL493" s="309"/>
      <c r="BM493" s="309"/>
      <c r="BN493" s="309"/>
      <c r="BO493" s="309"/>
      <c r="BP493" s="309"/>
      <c r="BQ493" s="309"/>
      <c r="BR493" s="309"/>
      <c r="BS493" s="309"/>
      <c r="BT493" s="309"/>
      <c r="BU493" s="309"/>
      <c r="BV493" s="309"/>
      <c r="BW493" s="310"/>
      <c r="BX493" s="310"/>
      <c r="BY493" s="310"/>
      <c r="BZ493" s="310"/>
      <c r="CA493" s="310"/>
      <c r="CB493" s="310"/>
      <c r="CC493" s="310"/>
      <c r="CD493" s="310"/>
      <c r="CE493" s="310"/>
      <c r="CF493" s="310"/>
      <c r="CG493" s="310"/>
      <c r="CH493" s="310"/>
      <c r="CI493" s="310"/>
      <c r="CJ493" s="310"/>
      <c r="CK493" s="310"/>
      <c r="CL493" s="310"/>
      <c r="CM493" s="310"/>
      <c r="CN493" s="310"/>
      <c r="CO493" s="310"/>
      <c r="CP493" s="310"/>
      <c r="CQ493" s="310"/>
      <c r="CR493" s="310"/>
      <c r="CS493" s="310"/>
      <c r="CT493" s="310"/>
      <c r="CU493" s="310"/>
      <c r="CV493" s="310"/>
      <c r="CW493" s="310"/>
      <c r="CX493" s="310"/>
      <c r="CY493" s="310"/>
      <c r="CZ493" s="310"/>
    </row>
    <row r="494" s="314" customFormat="true" ht="25.15" customHeight="true" x14ac:dyDescent="0.2">
      <c r="C494" s="843" t="s">
        <v>356</v>
      </c>
      <c r="D494" s="844"/>
      <c r="E494" s="562">
        <v>1.1941854152240682E-3</v>
      </c>
      <c r="F494" s="496"/>
      <c r="G494" s="496"/>
      <c r="H494" s="843" t="s">
        <v>333</v>
      </c>
      <c r="I494" s="844"/>
      <c r="J494" s="563">
        <v>4.87268031485849E-2</v>
      </c>
      <c r="K494" s="496"/>
      <c r="L494" s="496"/>
      <c r="M494" s="843" t="s">
        <v>339</v>
      </c>
      <c r="N494" s="844"/>
      <c r="O494" s="564">
        <v>2.9008998282712622E-2</v>
      </c>
      <c r="P494" s="496"/>
      <c r="Q494" s="496"/>
      <c r="W494" s="307"/>
      <c r="X494" s="307"/>
      <c r="Y494" s="307"/>
      <c r="Z494" s="307"/>
      <c r="AA494" s="307"/>
      <c r="AB494" s="307"/>
      <c r="AC494" s="307"/>
      <c r="AD494" s="307"/>
      <c r="AE494" s="307"/>
      <c r="AF494" s="307"/>
      <c r="AG494" s="307"/>
      <c r="AH494" s="307"/>
      <c r="AI494" s="307"/>
      <c r="AJ494" s="307"/>
      <c r="AK494" s="307"/>
      <c r="AL494" s="307"/>
      <c r="AM494" s="307"/>
      <c r="AN494" s="307"/>
      <c r="AO494" s="307"/>
      <c r="AP494" s="307"/>
      <c r="AQ494" s="307"/>
      <c r="AR494" s="307"/>
      <c r="AS494" s="307"/>
      <c r="AT494" s="307"/>
      <c r="AU494" s="307"/>
      <c r="AV494" s="307"/>
      <c r="AW494" s="307"/>
      <c r="AX494" s="307"/>
      <c r="AY494" s="307"/>
      <c r="AZ494" s="307"/>
      <c r="BA494" s="309"/>
      <c r="BB494" s="359"/>
      <c r="BC494" s="309"/>
      <c r="BD494" s="309"/>
      <c r="BE494" s="309"/>
      <c r="BF494" s="309"/>
      <c r="BG494" s="309"/>
      <c r="BH494" s="309"/>
      <c r="BI494" s="309"/>
      <c r="BJ494" s="309"/>
      <c r="BK494" s="309"/>
      <c r="BL494" s="309"/>
      <c r="BM494" s="309"/>
      <c r="BN494" s="309"/>
      <c r="BO494" s="309"/>
      <c r="BP494" s="309"/>
      <c r="BQ494" s="309"/>
      <c r="BR494" s="309"/>
      <c r="BS494" s="309"/>
      <c r="BT494" s="309"/>
      <c r="BU494" s="309"/>
      <c r="BV494" s="309"/>
      <c r="BW494" s="310"/>
      <c r="BX494" s="310"/>
      <c r="BY494" s="310"/>
      <c r="BZ494" s="310"/>
      <c r="CA494" s="310"/>
      <c r="CB494" s="310"/>
      <c r="CC494" s="310"/>
      <c r="CD494" s="310"/>
      <c r="CE494" s="310"/>
      <c r="CF494" s="310"/>
      <c r="CG494" s="310"/>
      <c r="CH494" s="310"/>
      <c r="CI494" s="310"/>
      <c r="CJ494" s="310"/>
      <c r="CK494" s="310"/>
      <c r="CL494" s="310"/>
      <c r="CM494" s="310"/>
      <c r="CN494" s="310"/>
      <c r="CO494" s="310"/>
      <c r="CP494" s="310"/>
      <c r="CQ494" s="310"/>
      <c r="CR494" s="310"/>
      <c r="CS494" s="310"/>
      <c r="CT494" s="310"/>
      <c r="CU494" s="310"/>
      <c r="CV494" s="310"/>
      <c r="CW494" s="310"/>
      <c r="CX494" s="310"/>
      <c r="CY494" s="310"/>
      <c r="CZ494" s="310"/>
    </row>
    <row r="495" s="314" customFormat="true" ht="25.15" customHeight="true" x14ac:dyDescent="0.2">
      <c r="C495" s="843" t="s">
        <v>316</v>
      </c>
      <c r="D495" s="844"/>
      <c r="E495" s="562">
        <v>0.47777185512009235</v>
      </c>
      <c r="F495" s="496"/>
      <c r="G495" s="496"/>
      <c r="H495" s="843" t="s">
        <v>355</v>
      </c>
      <c r="I495" s="844"/>
      <c r="J495" s="563">
        <v>1.2511370271475648E-2</v>
      </c>
      <c r="K495" s="496"/>
      <c r="L495" s="496"/>
      <c r="M495" s="843" t="s">
        <v>317</v>
      </c>
      <c r="N495" s="844"/>
      <c r="O495" s="564">
        <v>0.27442274758864355</v>
      </c>
      <c r="P495" s="496"/>
      <c r="Q495" s="496"/>
      <c r="W495" s="307"/>
      <c r="X495" s="307"/>
      <c r="Y495" s="307"/>
      <c r="Z495" s="307"/>
      <c r="AA495" s="307"/>
      <c r="AB495" s="307"/>
      <c r="AC495" s="307"/>
      <c r="AD495" s="307"/>
      <c r="AE495" s="307"/>
      <c r="AF495" s="307"/>
      <c r="AG495" s="307"/>
      <c r="AH495" s="307"/>
      <c r="AI495" s="307"/>
      <c r="AJ495" s="307"/>
      <c r="AK495" s="307"/>
      <c r="AL495" s="307"/>
      <c r="AM495" s="307"/>
      <c r="AN495" s="307"/>
      <c r="AO495" s="307"/>
      <c r="AP495" s="307"/>
      <c r="AQ495" s="307"/>
      <c r="AR495" s="307"/>
      <c r="AS495" s="307"/>
      <c r="AT495" s="307"/>
      <c r="AU495" s="307"/>
      <c r="AV495" s="307"/>
      <c r="AW495" s="307"/>
      <c r="AX495" s="307"/>
      <c r="AY495" s="307"/>
      <c r="AZ495" s="307"/>
      <c r="BA495" s="309"/>
      <c r="BB495" s="359"/>
      <c r="BC495" s="309"/>
      <c r="BD495" s="309"/>
      <c r="BE495" s="309"/>
      <c r="BF495" s="309"/>
      <c r="BG495" s="309"/>
      <c r="BH495" s="309"/>
      <c r="BI495" s="309"/>
      <c r="BJ495" s="309"/>
      <c r="BK495" s="309"/>
      <c r="BL495" s="309"/>
      <c r="BM495" s="309"/>
      <c r="BN495" s="309"/>
      <c r="BO495" s="309"/>
      <c r="BP495" s="309"/>
      <c r="BQ495" s="309"/>
      <c r="BR495" s="309"/>
      <c r="BS495" s="309"/>
      <c r="BT495" s="309"/>
      <c r="BU495" s="309"/>
      <c r="BV495" s="309"/>
      <c r="BW495" s="310"/>
      <c r="BX495" s="310"/>
      <c r="BY495" s="310"/>
      <c r="BZ495" s="310"/>
      <c r="CA495" s="310"/>
      <c r="CB495" s="310"/>
      <c r="CC495" s="310"/>
      <c r="CD495" s="310"/>
      <c r="CE495" s="310"/>
      <c r="CF495" s="310"/>
      <c r="CG495" s="310"/>
      <c r="CH495" s="310"/>
      <c r="CI495" s="310"/>
      <c r="CJ495" s="310"/>
      <c r="CK495" s="310"/>
      <c r="CL495" s="310"/>
      <c r="CM495" s="310"/>
      <c r="CN495" s="310"/>
      <c r="CO495" s="310"/>
      <c r="CP495" s="310"/>
      <c r="CQ495" s="310"/>
      <c r="CR495" s="310"/>
      <c r="CS495" s="310"/>
      <c r="CT495" s="310"/>
      <c r="CU495" s="310"/>
      <c r="CV495" s="310"/>
      <c r="CW495" s="310"/>
      <c r="CX495" s="310"/>
      <c r="CY495" s="310"/>
      <c r="CZ495" s="310"/>
    </row>
    <row r="496" s="314" customFormat="true" ht="25.15" customHeight="true" x14ac:dyDescent="0.2">
      <c r="C496" s="843" t="s">
        <v>321</v>
      </c>
      <c r="D496" s="844"/>
      <c r="E496" s="562">
        <v>0.19705827903757078</v>
      </c>
      <c r="F496" s="496"/>
      <c r="G496" s="496"/>
      <c r="H496" s="843" t="s">
        <v>340</v>
      </c>
      <c r="I496" s="844"/>
      <c r="J496" s="563">
        <v>3.8555065227916401E-2</v>
      </c>
      <c r="K496" s="496"/>
      <c r="L496" s="496"/>
      <c r="M496" s="843" t="s">
        <v>331</v>
      </c>
      <c r="N496" s="844"/>
      <c r="O496" s="564">
        <v>5.695557305059145E-2</v>
      </c>
      <c r="P496" s="496"/>
      <c r="Q496" s="496"/>
      <c r="W496" s="307"/>
      <c r="X496" s="307"/>
      <c r="Y496" s="307"/>
      <c r="Z496" s="307"/>
      <c r="AA496" s="307"/>
      <c r="AB496" s="307"/>
      <c r="AC496" s="307"/>
      <c r="AD496" s="307"/>
      <c r="AE496" s="307"/>
      <c r="AF496" s="307"/>
      <c r="AG496" s="307"/>
      <c r="AH496" s="307"/>
      <c r="AI496" s="307"/>
      <c r="AJ496" s="307"/>
      <c r="AK496" s="307"/>
      <c r="AL496" s="307"/>
      <c r="AM496" s="307"/>
      <c r="AN496" s="307"/>
      <c r="AO496" s="307"/>
      <c r="AP496" s="307"/>
      <c r="AQ496" s="307"/>
      <c r="AR496" s="307"/>
      <c r="AS496" s="307"/>
      <c r="AT496" s="307"/>
      <c r="AU496" s="307"/>
      <c r="AV496" s="307"/>
      <c r="AW496" s="307"/>
      <c r="AX496" s="307"/>
      <c r="AY496" s="307"/>
      <c r="AZ496" s="307"/>
      <c r="BA496" s="309"/>
      <c r="BB496" s="359"/>
      <c r="BC496" s="309"/>
      <c r="BD496" s="309"/>
      <c r="BE496" s="309"/>
      <c r="BF496" s="309"/>
      <c r="BG496" s="309"/>
      <c r="BH496" s="309"/>
      <c r="BI496" s="309"/>
      <c r="BJ496" s="309"/>
      <c r="BK496" s="309"/>
      <c r="BL496" s="309"/>
      <c r="BM496" s="309"/>
      <c r="BN496" s="309"/>
      <c r="BO496" s="309"/>
      <c r="BP496" s="309"/>
      <c r="BQ496" s="309"/>
      <c r="BR496" s="309"/>
      <c r="BS496" s="309"/>
      <c r="BT496" s="309"/>
      <c r="BU496" s="309"/>
      <c r="BV496" s="309"/>
      <c r="BW496" s="310"/>
      <c r="BX496" s="310"/>
      <c r="BY496" s="310"/>
      <c r="BZ496" s="310"/>
      <c r="CA496" s="310"/>
      <c r="CB496" s="310"/>
      <c r="CC496" s="310"/>
      <c r="CD496" s="310"/>
      <c r="CE496" s="310"/>
      <c r="CF496" s="310"/>
      <c r="CG496" s="310"/>
      <c r="CH496" s="310"/>
      <c r="CI496" s="310"/>
      <c r="CJ496" s="310"/>
      <c r="CK496" s="310"/>
      <c r="CL496" s="310"/>
      <c r="CM496" s="310"/>
      <c r="CN496" s="310"/>
      <c r="CO496" s="310"/>
      <c r="CP496" s="310"/>
      <c r="CQ496" s="310"/>
      <c r="CR496" s="310"/>
      <c r="CS496" s="310"/>
      <c r="CT496" s="310"/>
      <c r="CU496" s="310"/>
      <c r="CV496" s="310"/>
      <c r="CW496" s="310"/>
      <c r="CX496" s="310"/>
      <c r="CY496" s="310"/>
      <c r="CZ496" s="310"/>
    </row>
    <row r="497" s="314" customFormat="true" ht="25.15" customHeight="true" x14ac:dyDescent="0.2">
      <c r="C497" s="843" t="s">
        <v>322</v>
      </c>
      <c r="D497" s="844"/>
      <c r="E497" s="562">
        <v>0.1948728614053758</v>
      </c>
      <c r="F497" s="496"/>
      <c r="G497" s="496"/>
      <c r="H497" s="843" t="s">
        <v>341</v>
      </c>
      <c r="I497" s="844"/>
      <c r="J497" s="563">
        <v>1.2598065264582556E-2</v>
      </c>
      <c r="K497" s="496"/>
      <c r="L497" s="496"/>
      <c r="M497" s="843" t="s">
        <v>352</v>
      </c>
      <c r="N497" s="844"/>
      <c r="O497" s="564">
        <v>3.2693017253493713E-3</v>
      </c>
      <c r="P497" s="496"/>
      <c r="Q497" s="496"/>
      <c r="W497" s="307"/>
      <c r="X497" s="307"/>
      <c r="Y497" s="307"/>
      <c r="Z497" s="307"/>
      <c r="AA497" s="307"/>
      <c r="AB497" s="307"/>
      <c r="AC497" s="307"/>
      <c r="AD497" s="307"/>
      <c r="AE497" s="307"/>
      <c r="AF497" s="307"/>
      <c r="AG497" s="307"/>
      <c r="AH497" s="307"/>
      <c r="AI497" s="307"/>
      <c r="AJ497" s="307"/>
      <c r="AK497" s="307"/>
      <c r="AL497" s="307"/>
      <c r="AM497" s="307"/>
      <c r="AN497" s="307"/>
      <c r="AO497" s="307"/>
      <c r="AP497" s="307"/>
      <c r="AQ497" s="307"/>
      <c r="AR497" s="307"/>
      <c r="AS497" s="307"/>
      <c r="AT497" s="307"/>
      <c r="AU497" s="307"/>
      <c r="AV497" s="307"/>
      <c r="AW497" s="307"/>
      <c r="AX497" s="307"/>
      <c r="AY497" s="307"/>
      <c r="AZ497" s="307"/>
      <c r="BA497" s="309"/>
      <c r="BB497" s="359"/>
      <c r="BC497" s="309"/>
      <c r="BD497" s="309"/>
      <c r="BE497" s="309"/>
      <c r="BF497" s="309"/>
      <c r="BG497" s="309"/>
      <c r="BH497" s="309"/>
      <c r="BI497" s="309"/>
      <c r="BJ497" s="309"/>
      <c r="BK497" s="309"/>
      <c r="BL497" s="309"/>
      <c r="BM497" s="309"/>
      <c r="BN497" s="309"/>
      <c r="BO497" s="309"/>
      <c r="BP497" s="309"/>
      <c r="BQ497" s="309"/>
      <c r="BR497" s="309"/>
      <c r="BS497" s="309"/>
      <c r="BT497" s="309"/>
      <c r="BU497" s="309"/>
      <c r="BV497" s="309"/>
      <c r="BW497" s="310"/>
      <c r="BX497" s="310"/>
      <c r="BY497" s="310"/>
      <c r="BZ497" s="310"/>
      <c r="CA497" s="310"/>
      <c r="CB497" s="310"/>
      <c r="CC497" s="310"/>
      <c r="CD497" s="310"/>
      <c r="CE497" s="310"/>
      <c r="CF497" s="310"/>
      <c r="CG497" s="310"/>
      <c r="CH497" s="310"/>
      <c r="CI497" s="310"/>
      <c r="CJ497" s="310"/>
      <c r="CK497" s="310"/>
      <c r="CL497" s="310"/>
      <c r="CM497" s="310"/>
      <c r="CN497" s="310"/>
      <c r="CO497" s="310"/>
      <c r="CP497" s="310"/>
      <c r="CQ497" s="310"/>
      <c r="CR497" s="310"/>
      <c r="CS497" s="310"/>
      <c r="CT497" s="310"/>
      <c r="CU497" s="310"/>
      <c r="CV497" s="310"/>
      <c r="CW497" s="310"/>
      <c r="CX497" s="310"/>
      <c r="CY497" s="310"/>
      <c r="CZ497" s="310"/>
    </row>
    <row r="498" s="314" customFormat="true" ht="25.15" customHeight="true" x14ac:dyDescent="0.2">
      <c r="C498" s="843" t="s">
        <v>315</v>
      </c>
      <c r="D498" s="844"/>
      <c r="E498" s="562">
        <v>0.54158146571382504</v>
      </c>
      <c r="F498" s="496"/>
      <c r="G498" s="496"/>
      <c r="H498" s="843" t="s">
        <v>345</v>
      </c>
      <c r="I498" s="844"/>
      <c r="J498" s="563">
        <v>4.0905749130514636E-4</v>
      </c>
      <c r="K498" s="496"/>
      <c r="L498" s="496"/>
      <c r="M498" s="843" t="s">
        <v>356</v>
      </c>
      <c r="N498" s="844"/>
      <c r="O498" s="564">
        <v>1.412600873749827E-3</v>
      </c>
      <c r="P498" s="496"/>
      <c r="Q498" s="496"/>
      <c r="W498" s="307"/>
      <c r="X498" s="307"/>
      <c r="Y498" s="307"/>
      <c r="Z498" s="307"/>
      <c r="AA498" s="307"/>
      <c r="AB498" s="307"/>
      <c r="AC498" s="307"/>
      <c r="AD498" s="307"/>
      <c r="AE498" s="307"/>
      <c r="AF498" s="307"/>
      <c r="AG498" s="307"/>
      <c r="AH498" s="307"/>
      <c r="AI498" s="307"/>
      <c r="AJ498" s="307"/>
      <c r="AK498" s="307"/>
      <c r="AL498" s="307"/>
      <c r="AM498" s="307"/>
      <c r="AN498" s="307"/>
      <c r="AO498" s="307"/>
      <c r="AP498" s="307"/>
      <c r="AQ498" s="307"/>
      <c r="AR498" s="307"/>
      <c r="AS498" s="307"/>
      <c r="AT498" s="307"/>
      <c r="AU498" s="307"/>
      <c r="AV498" s="307"/>
      <c r="AW498" s="307"/>
      <c r="AX498" s="307"/>
      <c r="AY498" s="307"/>
      <c r="AZ498" s="307"/>
      <c r="BA498" s="309"/>
      <c r="BB498" s="359"/>
      <c r="BC498" s="309"/>
      <c r="BD498" s="309"/>
      <c r="BE498" s="309"/>
      <c r="BF498" s="309"/>
      <c r="BG498" s="309"/>
      <c r="BH498" s="309"/>
      <c r="BI498" s="309"/>
      <c r="BJ498" s="309"/>
      <c r="BK498" s="309"/>
      <c r="BL498" s="309"/>
      <c r="BM498" s="309"/>
      <c r="BN498" s="309"/>
      <c r="BO498" s="309"/>
      <c r="BP498" s="309"/>
      <c r="BQ498" s="309"/>
      <c r="BR498" s="309"/>
      <c r="BS498" s="309"/>
      <c r="BT498" s="309"/>
      <c r="BU498" s="309"/>
      <c r="BV498" s="309"/>
      <c r="BW498" s="310"/>
      <c r="BX498" s="310"/>
      <c r="BY498" s="310"/>
      <c r="BZ498" s="310"/>
      <c r="CA498" s="310"/>
      <c r="CB498" s="310"/>
      <c r="CC498" s="310"/>
      <c r="CD498" s="310"/>
      <c r="CE498" s="310"/>
      <c r="CF498" s="310"/>
      <c r="CG498" s="310"/>
      <c r="CH498" s="310"/>
      <c r="CI498" s="310"/>
      <c r="CJ498" s="310"/>
      <c r="CK498" s="310"/>
      <c r="CL498" s="310"/>
      <c r="CM498" s="310"/>
      <c r="CN498" s="310"/>
      <c r="CO498" s="310"/>
      <c r="CP498" s="310"/>
      <c r="CQ498" s="310"/>
      <c r="CR498" s="310"/>
      <c r="CS498" s="310"/>
      <c r="CT498" s="310"/>
      <c r="CU498" s="310"/>
      <c r="CV498" s="310"/>
      <c r="CW498" s="310"/>
      <c r="CX498" s="310"/>
      <c r="CY498" s="310"/>
      <c r="CZ498" s="310"/>
    </row>
    <row r="499" s="314" customFormat="true" ht="25.15" customHeight="true" x14ac:dyDescent="0.2">
      <c r="C499" s="843" t="s">
        <v>335</v>
      </c>
      <c r="D499" s="844"/>
      <c r="E499" s="562">
        <v>0.1555289587652838</v>
      </c>
      <c r="F499" s="496"/>
      <c r="G499" s="496"/>
      <c r="H499" s="843" t="s">
        <v>360</v>
      </c>
      <c r="I499" s="844"/>
      <c r="J499" s="563">
        <v>1.4351993149878393E-3</v>
      </c>
      <c r="K499" s="496"/>
      <c r="L499" s="496"/>
      <c r="M499" s="843" t="s">
        <v>333</v>
      </c>
      <c r="N499" s="844"/>
      <c r="O499" s="564">
        <v>0.11452765860071784</v>
      </c>
      <c r="P499" s="496"/>
      <c r="Q499" s="496"/>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9"/>
      <c r="BB499" s="359"/>
      <c r="BC499" s="309"/>
      <c r="BD499" s="309"/>
      <c r="BE499" s="309"/>
      <c r="BF499" s="309"/>
      <c r="BG499" s="309"/>
      <c r="BH499" s="309"/>
      <c r="BI499" s="309"/>
      <c r="BJ499" s="309"/>
      <c r="BK499" s="309"/>
      <c r="BL499" s="309"/>
      <c r="BM499" s="309"/>
      <c r="BN499" s="309"/>
      <c r="BO499" s="309"/>
      <c r="BP499" s="309"/>
      <c r="BQ499" s="309"/>
      <c r="BR499" s="309"/>
      <c r="BS499" s="309"/>
      <c r="BT499" s="309"/>
      <c r="BU499" s="309"/>
      <c r="BV499" s="309"/>
      <c r="BW499" s="310"/>
      <c r="BX499" s="310"/>
      <c r="BY499" s="310"/>
      <c r="BZ499" s="310"/>
      <c r="CA499" s="310"/>
      <c r="CB499" s="310"/>
      <c r="CC499" s="310"/>
      <c r="CD499" s="310"/>
      <c r="CE499" s="310"/>
      <c r="CF499" s="310"/>
      <c r="CG499" s="310"/>
      <c r="CH499" s="310"/>
      <c r="CI499" s="310"/>
      <c r="CJ499" s="310"/>
      <c r="CK499" s="310"/>
      <c r="CL499" s="310"/>
      <c r="CM499" s="310"/>
      <c r="CN499" s="310"/>
      <c r="CO499" s="310"/>
      <c r="CP499" s="310"/>
      <c r="CQ499" s="310"/>
      <c r="CR499" s="310"/>
      <c r="CS499" s="310"/>
      <c r="CT499" s="310"/>
      <c r="CU499" s="310"/>
      <c r="CV499" s="310"/>
      <c r="CW499" s="310"/>
      <c r="CX499" s="310"/>
      <c r="CY499" s="310"/>
      <c r="CZ499" s="310"/>
    </row>
    <row r="500" s="314" customFormat="true" ht="25.15" customHeight="true" x14ac:dyDescent="0.2">
      <c r="C500" s="843" t="s">
        <v>332</v>
      </c>
      <c r="D500" s="844"/>
      <c r="E500" s="562">
        <v>5.8603725571338181E-2</v>
      </c>
      <c r="F500" s="496"/>
      <c r="G500" s="496"/>
      <c r="H500" s="843" t="s">
        <v>362</v>
      </c>
      <c r="I500" s="844"/>
      <c r="J500" s="563">
        <v>1.2056215659203991E-4</v>
      </c>
      <c r="K500" s="496"/>
      <c r="L500" s="496"/>
      <c r="M500" s="843" t="s">
        <v>355</v>
      </c>
      <c r="N500" s="844"/>
      <c r="O500" s="564">
        <v>1.4952873087351504E-4</v>
      </c>
      <c r="P500" s="496"/>
      <c r="Q500" s="496"/>
      <c r="W500" s="307"/>
      <c r="X500" s="307"/>
      <c r="Y500" s="307"/>
      <c r="Z500" s="307"/>
      <c r="AA500" s="307"/>
      <c r="AB500" s="307"/>
      <c r="AC500" s="307"/>
      <c r="AD500" s="307"/>
      <c r="AE500" s="307"/>
      <c r="AF500" s="307"/>
      <c r="AG500" s="307"/>
      <c r="AH500" s="307"/>
      <c r="AI500" s="307"/>
      <c r="AJ500" s="307"/>
      <c r="AK500" s="307"/>
      <c r="AL500" s="307"/>
      <c r="AM500" s="307"/>
      <c r="AN500" s="307"/>
      <c r="AO500" s="307"/>
      <c r="AP500" s="307"/>
      <c r="AQ500" s="307"/>
      <c r="AR500" s="307"/>
      <c r="AS500" s="307"/>
      <c r="AT500" s="307"/>
      <c r="AU500" s="307"/>
      <c r="AV500" s="307"/>
      <c r="AW500" s="307"/>
      <c r="AX500" s="307"/>
      <c r="AY500" s="307"/>
      <c r="AZ500" s="307"/>
      <c r="BA500" s="309"/>
      <c r="BB500" s="359"/>
      <c r="BC500" s="309"/>
      <c r="BD500" s="309"/>
      <c r="BE500" s="309"/>
      <c r="BF500" s="309"/>
      <c r="BG500" s="309"/>
      <c r="BH500" s="309"/>
      <c r="BI500" s="309"/>
      <c r="BJ500" s="309"/>
      <c r="BK500" s="309"/>
      <c r="BL500" s="309"/>
      <c r="BM500" s="309"/>
      <c r="BN500" s="309"/>
      <c r="BO500" s="309"/>
      <c r="BP500" s="309"/>
      <c r="BQ500" s="309"/>
      <c r="BR500" s="309"/>
      <c r="BS500" s="309"/>
      <c r="BT500" s="309"/>
      <c r="BU500" s="309"/>
      <c r="BV500" s="309"/>
      <c r="BW500" s="310"/>
      <c r="BX500" s="310"/>
      <c r="BY500" s="310"/>
      <c r="BZ500" s="310"/>
      <c r="CA500" s="310"/>
      <c r="CB500" s="310"/>
      <c r="CC500" s="310"/>
      <c r="CD500" s="310"/>
      <c r="CE500" s="310"/>
      <c r="CF500" s="310"/>
      <c r="CG500" s="310"/>
      <c r="CH500" s="310"/>
      <c r="CI500" s="310"/>
      <c r="CJ500" s="310"/>
      <c r="CK500" s="310"/>
      <c r="CL500" s="310"/>
      <c r="CM500" s="310"/>
      <c r="CN500" s="310"/>
      <c r="CO500" s="310"/>
      <c r="CP500" s="310"/>
      <c r="CQ500" s="310"/>
      <c r="CR500" s="310"/>
      <c r="CS500" s="310"/>
      <c r="CT500" s="310"/>
      <c r="CU500" s="310"/>
      <c r="CV500" s="310"/>
      <c r="CW500" s="310"/>
      <c r="CX500" s="310"/>
      <c r="CY500" s="310"/>
      <c r="CZ500" s="310"/>
    </row>
    <row r="501" s="314" customFormat="true" ht="25.15" customHeight="true" x14ac:dyDescent="0.2">
      <c r="C501" s="843" t="s">
        <v>330</v>
      </c>
      <c r="D501" s="844"/>
      <c r="E501" s="562">
        <v>0.14268413395437876</v>
      </c>
      <c r="F501" s="496"/>
      <c r="G501" s="496"/>
      <c r="H501" s="843" t="s">
        <v>316</v>
      </c>
      <c r="I501" s="844"/>
      <c r="J501" s="563">
        <v>0.47681456157066976</v>
      </c>
      <c r="K501" s="496"/>
      <c r="L501" s="496"/>
      <c r="M501" s="843" t="s">
        <v>340</v>
      </c>
      <c r="N501" s="844"/>
      <c r="O501" s="564">
        <v>5.7445591231497083E-2</v>
      </c>
      <c r="P501" s="496"/>
      <c r="Q501" s="496"/>
      <c r="W501" s="307"/>
      <c r="X501" s="307"/>
      <c r="Y501" s="307"/>
      <c r="Z501" s="307"/>
      <c r="AA501" s="307"/>
      <c r="AB501" s="307"/>
      <c r="AC501" s="307"/>
      <c r="AD501" s="307"/>
      <c r="AE501" s="307"/>
      <c r="AF501" s="307"/>
      <c r="AG501" s="307"/>
      <c r="AH501" s="307"/>
      <c r="AI501" s="307"/>
      <c r="AJ501" s="307"/>
      <c r="AK501" s="307"/>
      <c r="AL501" s="307"/>
      <c r="AM501" s="307"/>
      <c r="AN501" s="307"/>
      <c r="AO501" s="307"/>
      <c r="AP501" s="307"/>
      <c r="AQ501" s="307"/>
      <c r="AR501" s="307"/>
      <c r="AS501" s="307"/>
      <c r="AT501" s="307"/>
      <c r="AU501" s="307"/>
      <c r="AV501" s="307"/>
      <c r="AW501" s="307"/>
      <c r="AX501" s="307"/>
      <c r="AY501" s="307"/>
      <c r="AZ501" s="307"/>
      <c r="BA501" s="309"/>
      <c r="BB501" s="359"/>
      <c r="BC501" s="309"/>
      <c r="BD501" s="309"/>
      <c r="BE501" s="309"/>
      <c r="BF501" s="309"/>
      <c r="BG501" s="309"/>
      <c r="BH501" s="309"/>
      <c r="BI501" s="309"/>
      <c r="BJ501" s="309"/>
      <c r="BK501" s="309"/>
      <c r="BL501" s="309"/>
      <c r="BM501" s="309"/>
      <c r="BN501" s="309"/>
      <c r="BO501" s="309"/>
      <c r="BP501" s="309"/>
      <c r="BQ501" s="309"/>
      <c r="BR501" s="309"/>
      <c r="BS501" s="309"/>
      <c r="BT501" s="309"/>
      <c r="BU501" s="309"/>
      <c r="BV501" s="309"/>
      <c r="BW501" s="310"/>
      <c r="BX501" s="310"/>
      <c r="BY501" s="310"/>
      <c r="BZ501" s="310"/>
      <c r="CA501" s="310"/>
      <c r="CB501" s="310"/>
      <c r="CC501" s="310"/>
      <c r="CD501" s="310"/>
      <c r="CE501" s="310"/>
      <c r="CF501" s="310"/>
      <c r="CG501" s="310"/>
      <c r="CH501" s="310"/>
      <c r="CI501" s="310"/>
      <c r="CJ501" s="310"/>
      <c r="CK501" s="310"/>
      <c r="CL501" s="310"/>
      <c r="CM501" s="310"/>
      <c r="CN501" s="310"/>
      <c r="CO501" s="310"/>
      <c r="CP501" s="310"/>
      <c r="CQ501" s="310"/>
      <c r="CR501" s="310"/>
      <c r="CS501" s="310"/>
      <c r="CT501" s="310"/>
      <c r="CU501" s="310"/>
      <c r="CV501" s="310"/>
      <c r="CW501" s="310"/>
      <c r="CX501" s="310"/>
      <c r="CY501" s="310"/>
      <c r="CZ501" s="310"/>
    </row>
    <row r="502" s="314" customFormat="true" ht="25.15" customHeight="true" x14ac:dyDescent="0.2">
      <c r="C502" s="843" t="s">
        <v>338</v>
      </c>
      <c r="D502" s="844"/>
      <c r="E502" s="562">
        <v>8.7194286368974028E-2</v>
      </c>
      <c r="F502" s="496"/>
      <c r="G502" s="496"/>
      <c r="H502" s="843" t="s">
        <v>321</v>
      </c>
      <c r="I502" s="844"/>
      <c r="J502" s="563">
        <v>0.28646608177465011</v>
      </c>
      <c r="K502" s="496"/>
      <c r="L502" s="496"/>
      <c r="M502" s="843" t="s">
        <v>341</v>
      </c>
      <c r="N502" s="844"/>
      <c r="O502" s="564">
        <v>5.3903792148024134E-2</v>
      </c>
      <c r="P502" s="496"/>
      <c r="Q502" s="496"/>
      <c r="W502" s="307"/>
      <c r="X502" s="307"/>
      <c r="Y502" s="307"/>
      <c r="Z502" s="307"/>
      <c r="AA502" s="307"/>
      <c r="AB502" s="307"/>
      <c r="AC502" s="307"/>
      <c r="AD502" s="307"/>
      <c r="AE502" s="307"/>
      <c r="AF502" s="307"/>
      <c r="AG502" s="307"/>
      <c r="AH502" s="307"/>
      <c r="AI502" s="307"/>
      <c r="AJ502" s="307"/>
      <c r="AK502" s="307"/>
      <c r="AL502" s="307"/>
      <c r="AM502" s="307"/>
      <c r="AN502" s="307"/>
      <c r="AO502" s="307"/>
      <c r="AP502" s="307"/>
      <c r="AQ502" s="307"/>
      <c r="AR502" s="307"/>
      <c r="AS502" s="307"/>
      <c r="AT502" s="307"/>
      <c r="AU502" s="307"/>
      <c r="AV502" s="307"/>
      <c r="AW502" s="307"/>
      <c r="AX502" s="307"/>
      <c r="AY502" s="307"/>
      <c r="AZ502" s="307"/>
      <c r="BA502" s="309"/>
      <c r="BB502" s="359"/>
      <c r="BC502" s="309"/>
      <c r="BD502" s="309"/>
      <c r="BE502" s="309"/>
      <c r="BF502" s="309"/>
      <c r="BG502" s="309"/>
      <c r="BH502" s="309"/>
      <c r="BI502" s="309"/>
      <c r="BJ502" s="309"/>
      <c r="BK502" s="309"/>
      <c r="BL502" s="309"/>
      <c r="BM502" s="309"/>
      <c r="BN502" s="309"/>
      <c r="BO502" s="309"/>
      <c r="BP502" s="309"/>
      <c r="BQ502" s="309"/>
      <c r="BR502" s="309"/>
      <c r="BS502" s="309"/>
      <c r="BT502" s="309"/>
      <c r="BU502" s="309"/>
      <c r="BV502" s="309"/>
      <c r="BW502" s="310"/>
      <c r="BX502" s="310"/>
      <c r="BY502" s="310"/>
      <c r="BZ502" s="310"/>
      <c r="CA502" s="310"/>
      <c r="CB502" s="310"/>
      <c r="CC502" s="310"/>
      <c r="CD502" s="310"/>
      <c r="CE502" s="310"/>
      <c r="CF502" s="310"/>
      <c r="CG502" s="310"/>
      <c r="CH502" s="310"/>
      <c r="CI502" s="310"/>
      <c r="CJ502" s="310"/>
      <c r="CK502" s="310"/>
      <c r="CL502" s="310"/>
      <c r="CM502" s="310"/>
      <c r="CN502" s="310"/>
      <c r="CO502" s="310"/>
      <c r="CP502" s="310"/>
      <c r="CQ502" s="310"/>
      <c r="CR502" s="310"/>
      <c r="CS502" s="310"/>
      <c r="CT502" s="310"/>
      <c r="CU502" s="310"/>
      <c r="CV502" s="310"/>
      <c r="CW502" s="310"/>
      <c r="CX502" s="310"/>
      <c r="CY502" s="310"/>
      <c r="CZ502" s="310"/>
    </row>
    <row r="503" s="314" customFormat="true" ht="25.15" customHeight="true" x14ac:dyDescent="0.2">
      <c r="C503" s="843" t="s">
        <v>329</v>
      </c>
      <c r="D503" s="844"/>
      <c r="E503" s="562">
        <v>0.25465166048082821</v>
      </c>
      <c r="F503" s="496"/>
      <c r="G503" s="496"/>
      <c r="H503" s="843" t="s">
        <v>322</v>
      </c>
      <c r="I503" s="844"/>
      <c r="J503" s="563">
        <v>0.32977267993672066</v>
      </c>
      <c r="K503" s="496"/>
      <c r="L503" s="496"/>
      <c r="M503" s="843" t="s">
        <v>345</v>
      </c>
      <c r="N503" s="844"/>
      <c r="O503" s="564">
        <v>1.5033987214953876E-2</v>
      </c>
      <c r="P503" s="496"/>
      <c r="Q503" s="496"/>
      <c r="W503" s="307"/>
      <c r="X503" s="307"/>
      <c r="Y503" s="307"/>
      <c r="Z503" s="307"/>
      <c r="AA503" s="307"/>
      <c r="AB503" s="307"/>
      <c r="AC503" s="307"/>
      <c r="AD503" s="307"/>
      <c r="AE503" s="307"/>
      <c r="AF503" s="307"/>
      <c r="AG503" s="307"/>
      <c r="AH503" s="307"/>
      <c r="AI503" s="307"/>
      <c r="AJ503" s="307"/>
      <c r="AK503" s="307"/>
      <c r="AL503" s="307"/>
      <c r="AM503" s="307"/>
      <c r="AN503" s="307"/>
      <c r="AO503" s="307"/>
      <c r="AP503" s="307"/>
      <c r="AQ503" s="307"/>
      <c r="AR503" s="307"/>
      <c r="AS503" s="307"/>
      <c r="AT503" s="307"/>
      <c r="AU503" s="307"/>
      <c r="AV503" s="307"/>
      <c r="AW503" s="307"/>
      <c r="AX503" s="307"/>
      <c r="AY503" s="307"/>
      <c r="AZ503" s="307"/>
      <c r="BA503" s="309"/>
      <c r="BB503" s="359"/>
      <c r="BC503" s="309"/>
      <c r="BD503" s="309"/>
      <c r="BE503" s="309"/>
      <c r="BF503" s="309"/>
      <c r="BG503" s="309"/>
      <c r="BH503" s="309"/>
      <c r="BI503" s="309"/>
      <c r="BJ503" s="309"/>
      <c r="BK503" s="309"/>
      <c r="BL503" s="309"/>
      <c r="BM503" s="309"/>
      <c r="BN503" s="309"/>
      <c r="BO503" s="309"/>
      <c r="BP503" s="309"/>
      <c r="BQ503" s="309"/>
      <c r="BR503" s="309"/>
      <c r="BS503" s="309"/>
      <c r="BT503" s="309"/>
      <c r="BU503" s="309"/>
      <c r="BV503" s="309"/>
      <c r="BW503" s="310"/>
      <c r="BX503" s="310"/>
      <c r="BY503" s="310"/>
      <c r="BZ503" s="310"/>
      <c r="CA503" s="310"/>
      <c r="CB503" s="310"/>
      <c r="CC503" s="310"/>
      <c r="CD503" s="310"/>
      <c r="CE503" s="310"/>
      <c r="CF503" s="310"/>
      <c r="CG503" s="310"/>
      <c r="CH503" s="310"/>
      <c r="CI503" s="310"/>
      <c r="CJ503" s="310"/>
      <c r="CK503" s="310"/>
      <c r="CL503" s="310"/>
      <c r="CM503" s="310"/>
      <c r="CN503" s="310"/>
      <c r="CO503" s="310"/>
      <c r="CP503" s="310"/>
      <c r="CQ503" s="310"/>
      <c r="CR503" s="310"/>
      <c r="CS503" s="310"/>
      <c r="CT503" s="310"/>
      <c r="CU503" s="310"/>
      <c r="CV503" s="310"/>
      <c r="CW503" s="310"/>
      <c r="CX503" s="310"/>
      <c r="CY503" s="310"/>
      <c r="CZ503" s="310"/>
    </row>
    <row r="504" s="314" customFormat="true" ht="25.15" customHeight="true" x14ac:dyDescent="0.2">
      <c r="C504" s="843" t="s">
        <v>328</v>
      </c>
      <c r="D504" s="844"/>
      <c r="E504" s="562">
        <v>0.27572135552449101</v>
      </c>
      <c r="F504" s="496"/>
      <c r="G504" s="496"/>
      <c r="H504" s="843" t="s">
        <v>315</v>
      </c>
      <c r="I504" s="844"/>
      <c r="J504" s="563">
        <v>0.52829062737908028</v>
      </c>
      <c r="K504" s="496"/>
      <c r="L504" s="496"/>
      <c r="M504" s="843" t="s">
        <v>360</v>
      </c>
      <c r="N504" s="844"/>
      <c r="O504" s="569">
        <v>6.5525278027824023E-5</v>
      </c>
      <c r="P504" s="496"/>
      <c r="Q504" s="496"/>
      <c r="W504" s="307"/>
      <c r="X504" s="307"/>
      <c r="Y504" s="307"/>
      <c r="Z504" s="307"/>
      <c r="AA504" s="307"/>
      <c r="AB504" s="307"/>
      <c r="AC504" s="307"/>
      <c r="AD504" s="307"/>
      <c r="AE504" s="307"/>
      <c r="AF504" s="307"/>
      <c r="AG504" s="307"/>
      <c r="AH504" s="307"/>
      <c r="AI504" s="307"/>
      <c r="AJ504" s="307"/>
      <c r="AK504" s="307"/>
      <c r="AL504" s="307"/>
      <c r="AM504" s="307"/>
      <c r="AN504" s="307"/>
      <c r="AO504" s="307"/>
      <c r="AP504" s="307"/>
      <c r="AQ504" s="307"/>
      <c r="AR504" s="307"/>
      <c r="AS504" s="307"/>
      <c r="AT504" s="307"/>
      <c r="AU504" s="307"/>
      <c r="AV504" s="307"/>
      <c r="AW504" s="307"/>
      <c r="AX504" s="307"/>
      <c r="AY504" s="307"/>
      <c r="AZ504" s="307"/>
      <c r="BA504" s="309"/>
      <c r="BB504" s="359"/>
      <c r="BC504" s="309"/>
      <c r="BD504" s="309"/>
      <c r="BE504" s="309"/>
      <c r="BF504" s="309"/>
      <c r="BG504" s="309"/>
      <c r="BH504" s="309"/>
      <c r="BI504" s="309"/>
      <c r="BJ504" s="309"/>
      <c r="BK504" s="309"/>
      <c r="BL504" s="309"/>
      <c r="BM504" s="309"/>
      <c r="BN504" s="309"/>
      <c r="BO504" s="309"/>
      <c r="BP504" s="309"/>
      <c r="BQ504" s="309"/>
      <c r="BR504" s="309"/>
      <c r="BS504" s="309"/>
      <c r="BT504" s="309"/>
      <c r="BU504" s="309"/>
      <c r="BV504" s="309"/>
      <c r="BW504" s="310"/>
      <c r="BX504" s="310"/>
      <c r="BY504" s="310"/>
      <c r="BZ504" s="310"/>
      <c r="CA504" s="310"/>
      <c r="CB504" s="310"/>
      <c r="CC504" s="310"/>
      <c r="CD504" s="310"/>
      <c r="CE504" s="310"/>
      <c r="CF504" s="310"/>
      <c r="CG504" s="310"/>
      <c r="CH504" s="310"/>
      <c r="CI504" s="310"/>
      <c r="CJ504" s="310"/>
      <c r="CK504" s="310"/>
      <c r="CL504" s="310"/>
      <c r="CM504" s="310"/>
      <c r="CN504" s="310"/>
      <c r="CO504" s="310"/>
      <c r="CP504" s="310"/>
      <c r="CQ504" s="310"/>
      <c r="CR504" s="310"/>
      <c r="CS504" s="310"/>
      <c r="CT504" s="310"/>
      <c r="CU504" s="310"/>
      <c r="CV504" s="310"/>
      <c r="CW504" s="310"/>
      <c r="CX504" s="310"/>
      <c r="CY504" s="310"/>
      <c r="CZ504" s="310"/>
    </row>
    <row r="505" s="314" customFormat="true" ht="25.15" customHeight="true" x14ac:dyDescent="0.2">
      <c r="C505" s="843" t="s">
        <v>320</v>
      </c>
      <c r="D505" s="844"/>
      <c r="E505" s="562">
        <v>0.4806339136638379</v>
      </c>
      <c r="F505" s="496"/>
      <c r="G505" s="496"/>
      <c r="H505" s="843" t="s">
        <v>335</v>
      </c>
      <c r="I505" s="844"/>
      <c r="J505" s="563">
        <v>0.17263018789202592</v>
      </c>
      <c r="K505" s="496"/>
      <c r="L505" s="496"/>
      <c r="M505" s="843" t="s">
        <v>362</v>
      </c>
      <c r="N505" s="844"/>
      <c r="O505" s="564">
        <v>2.363347307704954E-4</v>
      </c>
      <c r="P505" s="496"/>
      <c r="Q505" s="496"/>
      <c r="W505" s="307"/>
      <c r="X505" s="307"/>
      <c r="Y505" s="307"/>
      <c r="Z505" s="307"/>
      <c r="AA505" s="307"/>
      <c r="AB505" s="307"/>
      <c r="AC505" s="307"/>
      <c r="AD505" s="307"/>
      <c r="AE505" s="307"/>
      <c r="AF505" s="307"/>
      <c r="AG505" s="307"/>
      <c r="AH505" s="307"/>
      <c r="AI505" s="307"/>
      <c r="AJ505" s="307"/>
      <c r="AK505" s="307"/>
      <c r="AL505" s="307"/>
      <c r="AM505" s="307"/>
      <c r="AN505" s="307"/>
      <c r="AO505" s="307"/>
      <c r="AP505" s="307"/>
      <c r="AQ505" s="307"/>
      <c r="AR505" s="307"/>
      <c r="AS505" s="307"/>
      <c r="AT505" s="307"/>
      <c r="AU505" s="307"/>
      <c r="AV505" s="307"/>
      <c r="AW505" s="307"/>
      <c r="AX505" s="307"/>
      <c r="AY505" s="307"/>
      <c r="AZ505" s="307"/>
      <c r="BA505" s="309"/>
      <c r="BB505" s="359"/>
      <c r="BC505" s="309"/>
      <c r="BD505" s="309"/>
      <c r="BE505" s="309"/>
      <c r="BF505" s="309"/>
      <c r="BG505" s="309"/>
      <c r="BH505" s="309"/>
      <c r="BI505" s="309"/>
      <c r="BJ505" s="309"/>
      <c r="BK505" s="309"/>
      <c r="BL505" s="309"/>
      <c r="BM505" s="309"/>
      <c r="BN505" s="309"/>
      <c r="BO505" s="309"/>
      <c r="BP505" s="309"/>
      <c r="BQ505" s="309"/>
      <c r="BR505" s="309"/>
      <c r="BS505" s="309"/>
      <c r="BT505" s="309"/>
      <c r="BU505" s="309"/>
      <c r="BV505" s="309"/>
      <c r="BW505" s="310"/>
      <c r="BX505" s="310"/>
      <c r="BY505" s="310"/>
      <c r="BZ505" s="310"/>
      <c r="CA505" s="310"/>
      <c r="CB505" s="310"/>
      <c r="CC505" s="310"/>
      <c r="CD505" s="310"/>
      <c r="CE505" s="310"/>
      <c r="CF505" s="310"/>
      <c r="CG505" s="310"/>
      <c r="CH505" s="310"/>
      <c r="CI505" s="310"/>
      <c r="CJ505" s="310"/>
      <c r="CK505" s="310"/>
      <c r="CL505" s="310"/>
      <c r="CM505" s="310"/>
      <c r="CN505" s="310"/>
      <c r="CO505" s="310"/>
      <c r="CP505" s="310"/>
      <c r="CQ505" s="310"/>
      <c r="CR505" s="310"/>
      <c r="CS505" s="310"/>
      <c r="CT505" s="310"/>
      <c r="CU505" s="310"/>
      <c r="CV505" s="310"/>
      <c r="CW505" s="310"/>
      <c r="CX505" s="310"/>
      <c r="CY505" s="310"/>
      <c r="CZ505" s="310"/>
    </row>
    <row r="506" s="314" customFormat="true" ht="25.15" customHeight="true" x14ac:dyDescent="0.2">
      <c r="C506" s="843" t="s">
        <v>334</v>
      </c>
      <c r="D506" s="844"/>
      <c r="E506" s="562">
        <v>0.16215454445845073</v>
      </c>
      <c r="F506" s="496"/>
      <c r="G506" s="496"/>
      <c r="H506" s="843" t="s">
        <v>332</v>
      </c>
      <c r="I506" s="844"/>
      <c r="J506" s="563">
        <v>6.9353827724684208E-2</v>
      </c>
      <c r="K506" s="496"/>
      <c r="L506" s="496"/>
      <c r="M506" s="843" t="s">
        <v>316</v>
      </c>
      <c r="N506" s="844"/>
      <c r="O506" s="564">
        <v>0.20835833878613272</v>
      </c>
      <c r="P506" s="496"/>
      <c r="Q506" s="496"/>
      <c r="W506" s="307"/>
      <c r="X506" s="307"/>
      <c r="Y506" s="307"/>
      <c r="Z506" s="307"/>
      <c r="AA506" s="307"/>
      <c r="AB506" s="307"/>
      <c r="AC506" s="307"/>
      <c r="AD506" s="307"/>
      <c r="AE506" s="307"/>
      <c r="AF506" s="307"/>
      <c r="AG506" s="307"/>
      <c r="AH506" s="307"/>
      <c r="AI506" s="307"/>
      <c r="AJ506" s="307"/>
      <c r="AK506" s="307"/>
      <c r="AL506" s="307"/>
      <c r="AM506" s="307"/>
      <c r="AN506" s="307"/>
      <c r="AO506" s="307"/>
      <c r="AP506" s="307"/>
      <c r="AQ506" s="307"/>
      <c r="AR506" s="307"/>
      <c r="AS506" s="307"/>
      <c r="AT506" s="307"/>
      <c r="AU506" s="307"/>
      <c r="AV506" s="307"/>
      <c r="AW506" s="307"/>
      <c r="AX506" s="307"/>
      <c r="AY506" s="307"/>
      <c r="AZ506" s="307"/>
      <c r="BA506" s="309"/>
      <c r="BB506" s="359"/>
      <c r="BC506" s="309"/>
      <c r="BD506" s="309"/>
      <c r="BE506" s="309"/>
      <c r="BF506" s="309"/>
      <c r="BG506" s="309"/>
      <c r="BH506" s="309"/>
      <c r="BI506" s="309"/>
      <c r="BJ506" s="309"/>
      <c r="BK506" s="309"/>
      <c r="BL506" s="309"/>
      <c r="BM506" s="309"/>
      <c r="BN506" s="309"/>
      <c r="BO506" s="309"/>
      <c r="BP506" s="309"/>
      <c r="BQ506" s="309"/>
      <c r="BR506" s="309"/>
      <c r="BS506" s="309"/>
      <c r="BT506" s="309"/>
      <c r="BU506" s="309"/>
      <c r="BV506" s="309"/>
      <c r="BW506" s="310"/>
      <c r="BX506" s="310"/>
      <c r="BY506" s="310"/>
      <c r="BZ506" s="310"/>
      <c r="CA506" s="310"/>
      <c r="CB506" s="310"/>
      <c r="CC506" s="310"/>
      <c r="CD506" s="310"/>
      <c r="CE506" s="310"/>
      <c r="CF506" s="310"/>
      <c r="CG506" s="310"/>
      <c r="CH506" s="310"/>
      <c r="CI506" s="310"/>
      <c r="CJ506" s="310"/>
      <c r="CK506" s="310"/>
      <c r="CL506" s="310"/>
      <c r="CM506" s="310"/>
      <c r="CN506" s="310"/>
      <c r="CO506" s="310"/>
      <c r="CP506" s="310"/>
      <c r="CQ506" s="310"/>
      <c r="CR506" s="310"/>
      <c r="CS506" s="310"/>
      <c r="CT506" s="310"/>
      <c r="CU506" s="310"/>
      <c r="CV506" s="310"/>
      <c r="CW506" s="310"/>
      <c r="CX506" s="310"/>
      <c r="CY506" s="310"/>
      <c r="CZ506" s="310"/>
    </row>
    <row r="507" s="314" customFormat="true" ht="25.15" customHeight="true" x14ac:dyDescent="0.2">
      <c r="C507" s="843" t="s">
        <v>194</v>
      </c>
      <c r="D507" s="844"/>
      <c r="E507" s="562">
        <v>0.59075071899210985</v>
      </c>
      <c r="F507" s="496"/>
      <c r="G507" s="496"/>
      <c r="H507" s="843" t="s">
        <v>330</v>
      </c>
      <c r="I507" s="844"/>
      <c r="J507" s="563">
        <v>0.12016731528483361</v>
      </c>
      <c r="K507" s="496"/>
      <c r="L507" s="496"/>
      <c r="M507" s="843" t="s">
        <v>321</v>
      </c>
      <c r="N507" s="844"/>
      <c r="O507" s="564">
        <v>0.24576227227512298</v>
      </c>
      <c r="P507" s="496"/>
      <c r="Q507" s="496"/>
      <c r="W507" s="307"/>
      <c r="X507" s="307"/>
      <c r="Y507" s="307"/>
      <c r="Z507" s="307"/>
      <c r="AA507" s="307"/>
      <c r="AB507" s="307"/>
      <c r="AC507" s="307"/>
      <c r="AD507" s="307"/>
      <c r="AE507" s="307"/>
      <c r="AF507" s="307"/>
      <c r="AG507" s="307"/>
      <c r="AH507" s="307"/>
      <c r="AI507" s="307"/>
      <c r="AJ507" s="307"/>
      <c r="AK507" s="307"/>
      <c r="AL507" s="307"/>
      <c r="AM507" s="307"/>
      <c r="AN507" s="307"/>
      <c r="AO507" s="307"/>
      <c r="AP507" s="307"/>
      <c r="AQ507" s="307"/>
      <c r="AR507" s="307"/>
      <c r="AS507" s="307"/>
      <c r="AT507" s="307"/>
      <c r="AU507" s="307"/>
      <c r="AV507" s="307"/>
      <c r="AW507" s="307"/>
      <c r="AX507" s="307"/>
      <c r="AY507" s="307"/>
      <c r="AZ507" s="307"/>
      <c r="BA507" s="309"/>
      <c r="BB507" s="359"/>
      <c r="BC507" s="309"/>
      <c r="BD507" s="309"/>
      <c r="BE507" s="309"/>
      <c r="BF507" s="309"/>
      <c r="BG507" s="309"/>
      <c r="BH507" s="309"/>
      <c r="BI507" s="309"/>
      <c r="BJ507" s="309"/>
      <c r="BK507" s="309"/>
      <c r="BL507" s="309"/>
      <c r="BM507" s="309"/>
      <c r="BN507" s="309"/>
      <c r="BO507" s="309"/>
      <c r="BP507" s="309"/>
      <c r="BQ507" s="309"/>
      <c r="BR507" s="309"/>
      <c r="BS507" s="309"/>
      <c r="BT507" s="309"/>
      <c r="BU507" s="309"/>
      <c r="BV507" s="309"/>
      <c r="BW507" s="310"/>
      <c r="BX507" s="310"/>
      <c r="BY507" s="310"/>
      <c r="BZ507" s="310"/>
      <c r="CA507" s="310"/>
      <c r="CB507" s="310"/>
      <c r="CC507" s="310"/>
      <c r="CD507" s="310"/>
      <c r="CE507" s="310"/>
      <c r="CF507" s="310"/>
      <c r="CG507" s="310"/>
      <c r="CH507" s="310"/>
      <c r="CI507" s="310"/>
      <c r="CJ507" s="310"/>
      <c r="CK507" s="310"/>
      <c r="CL507" s="310"/>
      <c r="CM507" s="310"/>
      <c r="CN507" s="310"/>
      <c r="CO507" s="310"/>
      <c r="CP507" s="310"/>
      <c r="CQ507" s="310"/>
      <c r="CR507" s="310"/>
      <c r="CS507" s="310"/>
      <c r="CT507" s="310"/>
      <c r="CU507" s="310"/>
      <c r="CV507" s="310"/>
      <c r="CW507" s="310"/>
      <c r="CX507" s="310"/>
      <c r="CY507" s="310"/>
      <c r="CZ507" s="310"/>
    </row>
    <row r="508" s="314" customFormat="true" ht="25.15" customHeight="true" x14ac:dyDescent="0.2">
      <c r="C508" s="843" t="s">
        <v>244</v>
      </c>
      <c r="D508" s="844"/>
      <c r="E508" s="570">
        <v>8.4368010533512826E-5</v>
      </c>
      <c r="F508" s="496"/>
      <c r="G508" s="496"/>
      <c r="H508" s="843" t="s">
        <v>338</v>
      </c>
      <c r="I508" s="844"/>
      <c r="J508" s="563">
        <v>9.9237172951073538E-2</v>
      </c>
      <c r="K508" s="496"/>
      <c r="L508" s="496"/>
      <c r="M508" s="843" t="s">
        <v>322</v>
      </c>
      <c r="N508" s="844"/>
      <c r="O508" s="564">
        <v>0.22309260699200004</v>
      </c>
      <c r="P508" s="496"/>
      <c r="Q508" s="496"/>
      <c r="W508" s="307"/>
      <c r="X508" s="307"/>
      <c r="Y508" s="307"/>
      <c r="Z508" s="307"/>
      <c r="AA508" s="307"/>
      <c r="AB508" s="307"/>
      <c r="AC508" s="307"/>
      <c r="AD508" s="307"/>
      <c r="AE508" s="307"/>
      <c r="AF508" s="307"/>
      <c r="AG508" s="307"/>
      <c r="AH508" s="307"/>
      <c r="AI508" s="307"/>
      <c r="AJ508" s="307"/>
      <c r="AK508" s="307"/>
      <c r="AL508" s="307"/>
      <c r="AM508" s="307"/>
      <c r="AN508" s="307"/>
      <c r="AO508" s="307"/>
      <c r="AP508" s="307"/>
      <c r="AQ508" s="307"/>
      <c r="AR508" s="307"/>
      <c r="AS508" s="307"/>
      <c r="AT508" s="307"/>
      <c r="AU508" s="307"/>
      <c r="AV508" s="307"/>
      <c r="AW508" s="307"/>
      <c r="AX508" s="307"/>
      <c r="AY508" s="307"/>
      <c r="AZ508" s="307"/>
      <c r="BA508" s="309"/>
      <c r="BB508" s="359"/>
      <c r="BC508" s="309"/>
      <c r="BD508" s="309"/>
      <c r="BE508" s="309"/>
      <c r="BF508" s="309"/>
      <c r="BG508" s="309"/>
      <c r="BH508" s="309"/>
      <c r="BI508" s="309"/>
      <c r="BJ508" s="309"/>
      <c r="BK508" s="309"/>
      <c r="BL508" s="309"/>
      <c r="BM508" s="309"/>
      <c r="BN508" s="309"/>
      <c r="BO508" s="309"/>
      <c r="BP508" s="309"/>
      <c r="BQ508" s="309"/>
      <c r="BR508" s="309"/>
      <c r="BS508" s="309"/>
      <c r="BT508" s="309"/>
      <c r="BU508" s="309"/>
      <c r="BV508" s="309"/>
      <c r="BW508" s="310"/>
      <c r="BX508" s="310"/>
      <c r="BY508" s="310"/>
      <c r="BZ508" s="310"/>
      <c r="CA508" s="310"/>
      <c r="CB508" s="310"/>
      <c r="CC508" s="310"/>
      <c r="CD508" s="310"/>
      <c r="CE508" s="310"/>
      <c r="CF508" s="310"/>
      <c r="CG508" s="310"/>
      <c r="CH508" s="310"/>
      <c r="CI508" s="310"/>
      <c r="CJ508" s="310"/>
      <c r="CK508" s="310"/>
      <c r="CL508" s="310"/>
      <c r="CM508" s="310"/>
      <c r="CN508" s="310"/>
      <c r="CO508" s="310"/>
      <c r="CP508" s="310"/>
      <c r="CQ508" s="310"/>
      <c r="CR508" s="310"/>
      <c r="CS508" s="310"/>
      <c r="CT508" s="310"/>
      <c r="CU508" s="310"/>
      <c r="CV508" s="310"/>
      <c r="CW508" s="310"/>
      <c r="CX508" s="310"/>
      <c r="CY508" s="310"/>
      <c r="CZ508" s="310"/>
    </row>
    <row r="509" s="314" customFormat="true" ht="25.15" customHeight="true" x14ac:dyDescent="0.2">
      <c r="C509" s="843" t="s">
        <v>265</v>
      </c>
      <c r="D509" s="844"/>
      <c r="E509" s="570">
        <v>4.1997739664756647E-6</v>
      </c>
      <c r="F509" s="496"/>
      <c r="G509" s="496"/>
      <c r="H509" s="843" t="s">
        <v>329</v>
      </c>
      <c r="I509" s="844"/>
      <c r="J509" s="563">
        <v>0.2647909094855565</v>
      </c>
      <c r="K509" s="496"/>
      <c r="L509" s="496"/>
      <c r="M509" s="843" t="s">
        <v>315</v>
      </c>
      <c r="N509" s="844"/>
      <c r="O509" s="564">
        <v>0.21112898483183465</v>
      </c>
      <c r="P509" s="496"/>
      <c r="Q509" s="496"/>
      <c r="W509" s="307"/>
      <c r="X509" s="307"/>
      <c r="Y509" s="307"/>
      <c r="Z509" s="307"/>
      <c r="AA509" s="307"/>
      <c r="AB509" s="307"/>
      <c r="AC509" s="307"/>
      <c r="AD509" s="307"/>
      <c r="AE509" s="307"/>
      <c r="AF509" s="307"/>
      <c r="AG509" s="307"/>
      <c r="AH509" s="307"/>
      <c r="AI509" s="307"/>
      <c r="AJ509" s="307"/>
      <c r="AK509" s="307"/>
      <c r="AL509" s="307"/>
      <c r="AM509" s="307"/>
      <c r="AN509" s="307"/>
      <c r="AO509" s="307"/>
      <c r="AP509" s="307"/>
      <c r="AQ509" s="307"/>
      <c r="AR509" s="307"/>
      <c r="AS509" s="307"/>
      <c r="AT509" s="307"/>
      <c r="AU509" s="307"/>
      <c r="AV509" s="307"/>
      <c r="AW509" s="307"/>
      <c r="AX509" s="307"/>
      <c r="AY509" s="307"/>
      <c r="AZ509" s="307"/>
      <c r="BA509" s="309"/>
      <c r="BB509" s="359"/>
      <c r="BC509" s="309"/>
      <c r="BD509" s="309"/>
      <c r="BE509" s="309"/>
      <c r="BF509" s="309"/>
      <c r="BG509" s="309"/>
      <c r="BH509" s="309"/>
      <c r="BI509" s="309"/>
      <c r="BJ509" s="309"/>
      <c r="BK509" s="309"/>
      <c r="BL509" s="309"/>
      <c r="BM509" s="309"/>
      <c r="BN509" s="309"/>
      <c r="BO509" s="309"/>
      <c r="BP509" s="309"/>
      <c r="BQ509" s="309"/>
      <c r="BR509" s="309"/>
      <c r="BS509" s="309"/>
      <c r="BT509" s="309"/>
      <c r="BU509" s="309"/>
      <c r="BV509" s="309"/>
      <c r="BW509" s="310"/>
      <c r="BX509" s="310"/>
      <c r="BY509" s="310"/>
      <c r="BZ509" s="310"/>
      <c r="CA509" s="310"/>
      <c r="CB509" s="310"/>
      <c r="CC509" s="310"/>
      <c r="CD509" s="310"/>
      <c r="CE509" s="310"/>
      <c r="CF509" s="310"/>
      <c r="CG509" s="310"/>
      <c r="CH509" s="310"/>
      <c r="CI509" s="310"/>
      <c r="CJ509" s="310"/>
      <c r="CK509" s="310"/>
      <c r="CL509" s="310"/>
      <c r="CM509" s="310"/>
      <c r="CN509" s="310"/>
      <c r="CO509" s="310"/>
      <c r="CP509" s="310"/>
      <c r="CQ509" s="310"/>
      <c r="CR509" s="310"/>
      <c r="CS509" s="310"/>
      <c r="CT509" s="310"/>
      <c r="CU509" s="310"/>
      <c r="CV509" s="310"/>
      <c r="CW509" s="310"/>
      <c r="CX509" s="310"/>
      <c r="CY509" s="310"/>
      <c r="CZ509" s="310"/>
    </row>
    <row r="510" s="314" customFormat="true" ht="25.15" customHeight="true" x14ac:dyDescent="0.2">
      <c r="C510" s="843" t="s">
        <v>363</v>
      </c>
      <c r="D510" s="844"/>
      <c r="E510" s="570">
        <v>3.8261083350540911E-5</v>
      </c>
      <c r="F510" s="496"/>
      <c r="G510" s="496"/>
      <c r="H510" s="843" t="s">
        <v>328</v>
      </c>
      <c r="I510" s="844"/>
      <c r="J510" s="563">
        <v>0.26084913093307188</v>
      </c>
      <c r="K510" s="496"/>
      <c r="L510" s="496"/>
      <c r="M510" s="843" t="s">
        <v>335</v>
      </c>
      <c r="N510" s="844"/>
      <c r="O510" s="564">
        <v>5.6353398700651092E-2</v>
      </c>
      <c r="P510" s="496"/>
      <c r="Q510" s="496"/>
      <c r="W510" s="307"/>
      <c r="X510" s="307"/>
      <c r="Y510" s="307"/>
      <c r="Z510" s="307"/>
      <c r="AA510" s="307"/>
      <c r="AB510" s="307"/>
      <c r="AC510" s="307"/>
      <c r="AD510" s="307"/>
      <c r="AE510" s="307"/>
      <c r="AF510" s="307"/>
      <c r="AG510" s="307"/>
      <c r="AH510" s="307"/>
      <c r="AI510" s="307"/>
      <c r="AJ510" s="307"/>
      <c r="AK510" s="307"/>
      <c r="AL510" s="307"/>
      <c r="AM510" s="307"/>
      <c r="AN510" s="307"/>
      <c r="AO510" s="307"/>
      <c r="AP510" s="307"/>
      <c r="AQ510" s="307"/>
      <c r="AR510" s="307"/>
      <c r="AS510" s="307"/>
      <c r="AT510" s="307"/>
      <c r="AU510" s="307"/>
      <c r="AV510" s="307"/>
      <c r="AW510" s="307"/>
      <c r="AX510" s="307"/>
      <c r="AY510" s="307"/>
      <c r="AZ510" s="307"/>
      <c r="BA510" s="309"/>
      <c r="BB510" s="359"/>
      <c r="BC510" s="309"/>
      <c r="BD510" s="309"/>
      <c r="BE510" s="309"/>
      <c r="BF510" s="309"/>
      <c r="BG510" s="309"/>
      <c r="BH510" s="309"/>
      <c r="BI510" s="309"/>
      <c r="BJ510" s="309"/>
      <c r="BK510" s="309"/>
      <c r="BL510" s="309"/>
      <c r="BM510" s="309"/>
      <c r="BN510" s="309"/>
      <c r="BO510" s="309"/>
      <c r="BP510" s="309"/>
      <c r="BQ510" s="309"/>
      <c r="BR510" s="309"/>
      <c r="BS510" s="309"/>
      <c r="BT510" s="309"/>
      <c r="BU510" s="309"/>
      <c r="BV510" s="309"/>
      <c r="BW510" s="310"/>
      <c r="BX510" s="310"/>
      <c r="BY510" s="310"/>
      <c r="BZ510" s="310"/>
      <c r="CA510" s="310"/>
      <c r="CB510" s="310"/>
      <c r="CC510" s="310"/>
      <c r="CD510" s="310"/>
      <c r="CE510" s="310"/>
      <c r="CF510" s="310"/>
      <c r="CG510" s="310"/>
      <c r="CH510" s="310"/>
      <c r="CI510" s="310"/>
      <c r="CJ510" s="310"/>
      <c r="CK510" s="310"/>
      <c r="CL510" s="310"/>
      <c r="CM510" s="310"/>
      <c r="CN510" s="310"/>
      <c r="CO510" s="310"/>
      <c r="CP510" s="310"/>
      <c r="CQ510" s="310"/>
      <c r="CR510" s="310"/>
      <c r="CS510" s="310"/>
      <c r="CT510" s="310"/>
      <c r="CU510" s="310"/>
      <c r="CV510" s="310"/>
      <c r="CW510" s="310"/>
      <c r="CX510" s="310"/>
      <c r="CY510" s="310"/>
      <c r="CZ510" s="310"/>
    </row>
    <row r="511" s="314" customFormat="true" ht="25.15" customHeight="true" x14ac:dyDescent="0.2">
      <c r="C511" s="843" t="s">
        <v>243</v>
      </c>
      <c r="D511" s="844"/>
      <c r="E511" s="562">
        <v>1.8815488601485358E-4</v>
      </c>
      <c r="F511" s="496"/>
      <c r="G511" s="496"/>
      <c r="H511" s="843" t="s">
        <v>320</v>
      </c>
      <c r="I511" s="844"/>
      <c r="J511" s="563">
        <v>0.44124388218330673</v>
      </c>
      <c r="K511" s="496"/>
      <c r="L511" s="496"/>
      <c r="M511" s="843" t="s">
        <v>332</v>
      </c>
      <c r="N511" s="844"/>
      <c r="O511" s="564">
        <v>0.11584174968006587</v>
      </c>
      <c r="P511" s="496"/>
      <c r="Q511" s="496"/>
      <c r="W511" s="307"/>
      <c r="X511" s="307"/>
      <c r="Y511" s="307"/>
      <c r="Z511" s="307"/>
      <c r="AA511" s="307"/>
      <c r="AB511" s="307"/>
      <c r="AC511" s="307"/>
      <c r="AD511" s="307"/>
      <c r="AE511" s="307"/>
      <c r="AF511" s="307"/>
      <c r="AG511" s="307"/>
      <c r="AH511" s="307"/>
      <c r="AI511" s="307"/>
      <c r="AJ511" s="307"/>
      <c r="AK511" s="307"/>
      <c r="AL511" s="307"/>
      <c r="AM511" s="307"/>
      <c r="AN511" s="307"/>
      <c r="AO511" s="307"/>
      <c r="AP511" s="307"/>
      <c r="AQ511" s="307"/>
      <c r="AR511" s="307"/>
      <c r="AS511" s="307"/>
      <c r="AT511" s="307"/>
      <c r="AU511" s="307"/>
      <c r="AV511" s="307"/>
      <c r="AW511" s="307"/>
      <c r="AX511" s="307"/>
      <c r="AY511" s="307"/>
      <c r="AZ511" s="307"/>
      <c r="BA511" s="309"/>
      <c r="BB511" s="359"/>
      <c r="BC511" s="309"/>
      <c r="BD511" s="309"/>
      <c r="BE511" s="309"/>
      <c r="BF511" s="309"/>
      <c r="BG511" s="309"/>
      <c r="BH511" s="309"/>
      <c r="BI511" s="309"/>
      <c r="BJ511" s="309"/>
      <c r="BK511" s="309"/>
      <c r="BL511" s="309"/>
      <c r="BM511" s="309"/>
      <c r="BN511" s="309"/>
      <c r="BO511" s="309"/>
      <c r="BP511" s="309"/>
      <c r="BQ511" s="309"/>
      <c r="BR511" s="309"/>
      <c r="BS511" s="309"/>
      <c r="BT511" s="309"/>
      <c r="BU511" s="309"/>
      <c r="BV511" s="309"/>
      <c r="BW511" s="310"/>
      <c r="BX511" s="310"/>
      <c r="BY511" s="310"/>
      <c r="BZ511" s="310"/>
      <c r="CA511" s="310"/>
      <c r="CB511" s="310"/>
      <c r="CC511" s="310"/>
      <c r="CD511" s="310"/>
      <c r="CE511" s="310"/>
      <c r="CF511" s="310"/>
      <c r="CG511" s="310"/>
      <c r="CH511" s="310"/>
      <c r="CI511" s="310"/>
      <c r="CJ511" s="310"/>
      <c r="CK511" s="310"/>
      <c r="CL511" s="310"/>
      <c r="CM511" s="310"/>
      <c r="CN511" s="310"/>
      <c r="CO511" s="310"/>
      <c r="CP511" s="310"/>
      <c r="CQ511" s="310"/>
      <c r="CR511" s="310"/>
      <c r="CS511" s="310"/>
      <c r="CT511" s="310"/>
      <c r="CU511" s="310"/>
      <c r="CV511" s="310"/>
      <c r="CW511" s="310"/>
      <c r="CX511" s="310"/>
      <c r="CY511" s="310"/>
      <c r="CZ511" s="310"/>
    </row>
    <row r="512" s="314" customFormat="true" ht="25.15" customHeight="true" x14ac:dyDescent="0.2">
      <c r="C512" s="843" t="s">
        <v>197</v>
      </c>
      <c r="D512" s="844"/>
      <c r="E512" s="562">
        <v>6.7902758763904336E-2</v>
      </c>
      <c r="F512" s="496"/>
      <c r="G512" s="496"/>
      <c r="H512" s="843" t="s">
        <v>334</v>
      </c>
      <c r="I512" s="844"/>
      <c r="J512" s="563">
        <v>0.17089941987156021</v>
      </c>
      <c r="K512" s="496"/>
      <c r="L512" s="496"/>
      <c r="M512" s="843" t="s">
        <v>330</v>
      </c>
      <c r="N512" s="844"/>
      <c r="O512" s="564">
        <v>0.11584174968006712</v>
      </c>
      <c r="P512" s="496"/>
      <c r="Q512" s="496"/>
      <c r="W512" s="307"/>
      <c r="X512" s="307"/>
      <c r="Y512" s="307"/>
      <c r="Z512" s="307"/>
      <c r="AA512" s="307"/>
      <c r="AB512" s="307"/>
      <c r="AC512" s="307"/>
      <c r="AD512" s="307"/>
      <c r="AE512" s="307"/>
      <c r="AF512" s="307"/>
      <c r="AG512" s="307"/>
      <c r="AH512" s="307"/>
      <c r="AI512" s="307"/>
      <c r="AJ512" s="307"/>
      <c r="AK512" s="307"/>
      <c r="AL512" s="307"/>
      <c r="AM512" s="307"/>
      <c r="AN512" s="307"/>
      <c r="AO512" s="307"/>
      <c r="AP512" s="307"/>
      <c r="AQ512" s="307"/>
      <c r="AR512" s="307"/>
      <c r="AS512" s="307"/>
      <c r="AT512" s="307"/>
      <c r="AU512" s="307"/>
      <c r="AV512" s="307"/>
      <c r="AW512" s="307"/>
      <c r="AX512" s="307"/>
      <c r="AY512" s="307"/>
      <c r="AZ512" s="307"/>
      <c r="BA512" s="309"/>
      <c r="BB512" s="359"/>
      <c r="BC512" s="309"/>
      <c r="BD512" s="309"/>
      <c r="BE512" s="309"/>
      <c r="BF512" s="309"/>
      <c r="BG512" s="309"/>
      <c r="BH512" s="309"/>
      <c r="BI512" s="309"/>
      <c r="BJ512" s="309"/>
      <c r="BK512" s="309"/>
      <c r="BL512" s="309"/>
      <c r="BM512" s="309"/>
      <c r="BN512" s="309"/>
      <c r="BO512" s="309"/>
      <c r="BP512" s="309"/>
      <c r="BQ512" s="309"/>
      <c r="BR512" s="309"/>
      <c r="BS512" s="309"/>
      <c r="BT512" s="309"/>
      <c r="BU512" s="309"/>
      <c r="BV512" s="309"/>
      <c r="BW512" s="310"/>
      <c r="BX512" s="310"/>
      <c r="BY512" s="310"/>
      <c r="BZ512" s="310"/>
      <c r="CA512" s="310"/>
      <c r="CB512" s="310"/>
      <c r="CC512" s="310"/>
      <c r="CD512" s="310"/>
      <c r="CE512" s="310"/>
      <c r="CF512" s="310"/>
      <c r="CG512" s="310"/>
      <c r="CH512" s="310"/>
      <c r="CI512" s="310"/>
      <c r="CJ512" s="310"/>
      <c r="CK512" s="310"/>
      <c r="CL512" s="310"/>
      <c r="CM512" s="310"/>
      <c r="CN512" s="310"/>
      <c r="CO512" s="310"/>
      <c r="CP512" s="310"/>
      <c r="CQ512" s="310"/>
      <c r="CR512" s="310"/>
      <c r="CS512" s="310"/>
      <c r="CT512" s="310"/>
      <c r="CU512" s="310"/>
      <c r="CV512" s="310"/>
      <c r="CW512" s="310"/>
      <c r="CX512" s="310"/>
      <c r="CY512" s="310"/>
      <c r="CZ512" s="310"/>
    </row>
    <row r="513" s="314" customFormat="true" ht="25.15" customHeight="true" x14ac:dyDescent="0.2">
      <c r="C513" s="843" t="s">
        <v>245</v>
      </c>
      <c r="D513" s="844"/>
      <c r="E513" s="562">
        <v>0.52936263988914212</v>
      </c>
      <c r="F513" s="496"/>
      <c r="G513" s="496"/>
      <c r="H513" s="843" t="s">
        <v>194</v>
      </c>
      <c r="I513" s="844"/>
      <c r="J513" s="563">
        <v>0.47186239296479809</v>
      </c>
      <c r="K513" s="496"/>
      <c r="L513" s="496"/>
      <c r="M513" s="843" t="s">
        <v>338</v>
      </c>
      <c r="N513" s="844"/>
      <c r="O513" s="564">
        <v>7.22520899328567E-2</v>
      </c>
      <c r="P513" s="496"/>
      <c r="Q513" s="496"/>
      <c r="W513" s="307"/>
      <c r="X513" s="307"/>
      <c r="Y513" s="307"/>
      <c r="Z513" s="307"/>
      <c r="AA513" s="307"/>
      <c r="AB513" s="307"/>
      <c r="AC513" s="307"/>
      <c r="AD513" s="307"/>
      <c r="AE513" s="307"/>
      <c r="AF513" s="307"/>
      <c r="AG513" s="307"/>
      <c r="AH513" s="307"/>
      <c r="AI513" s="307"/>
      <c r="AJ513" s="307"/>
      <c r="AK513" s="307"/>
      <c r="AL513" s="307"/>
      <c r="AM513" s="307"/>
      <c r="AN513" s="307"/>
      <c r="AO513" s="307"/>
      <c r="AP513" s="307"/>
      <c r="AQ513" s="307"/>
      <c r="AR513" s="307"/>
      <c r="AS513" s="307"/>
      <c r="AT513" s="307"/>
      <c r="AU513" s="307"/>
      <c r="AV513" s="307"/>
      <c r="AW513" s="307"/>
      <c r="AX513" s="307"/>
      <c r="AY513" s="307"/>
      <c r="AZ513" s="307"/>
      <c r="BA513" s="309"/>
      <c r="BB513" s="359"/>
      <c r="BC513" s="309"/>
      <c r="BD513" s="309"/>
      <c r="BE513" s="309"/>
      <c r="BF513" s="309"/>
      <c r="BG513" s="309"/>
      <c r="BH513" s="309"/>
      <c r="BI513" s="309"/>
      <c r="BJ513" s="309"/>
      <c r="BK513" s="309"/>
      <c r="BL513" s="309"/>
      <c r="BM513" s="309"/>
      <c r="BN513" s="309"/>
      <c r="BO513" s="309"/>
      <c r="BP513" s="309"/>
      <c r="BQ513" s="309"/>
      <c r="BR513" s="309"/>
      <c r="BS513" s="309"/>
      <c r="BT513" s="309"/>
      <c r="BU513" s="309"/>
      <c r="BV513" s="309"/>
      <c r="BW513" s="310"/>
      <c r="BX513" s="310"/>
      <c r="BY513" s="310"/>
      <c r="BZ513" s="310"/>
      <c r="CA513" s="310"/>
      <c r="CB513" s="310"/>
      <c r="CC513" s="310"/>
      <c r="CD513" s="310"/>
      <c r="CE513" s="310"/>
      <c r="CF513" s="310"/>
      <c r="CG513" s="310"/>
      <c r="CH513" s="310"/>
      <c r="CI513" s="310"/>
      <c r="CJ513" s="310"/>
      <c r="CK513" s="310"/>
      <c r="CL513" s="310"/>
      <c r="CM513" s="310"/>
      <c r="CN513" s="310"/>
      <c r="CO513" s="310"/>
      <c r="CP513" s="310"/>
      <c r="CQ513" s="310"/>
      <c r="CR513" s="310"/>
      <c r="CS513" s="310"/>
      <c r="CT513" s="310"/>
      <c r="CU513" s="310"/>
      <c r="CV513" s="310"/>
      <c r="CW513" s="310"/>
      <c r="CX513" s="310"/>
      <c r="CY513" s="310"/>
      <c r="CZ513" s="310"/>
    </row>
    <row r="514" s="314" customFormat="true" ht="25.15" customHeight="true" x14ac:dyDescent="0.2">
      <c r="C514" s="843" t="s">
        <v>354</v>
      </c>
      <c r="D514" s="844"/>
      <c r="E514" s="562">
        <v>2.7077285887503661E-3</v>
      </c>
      <c r="F514" s="496"/>
      <c r="G514" s="496"/>
      <c r="H514" s="843" t="s">
        <v>244</v>
      </c>
      <c r="I514" s="844"/>
      <c r="J514" s="563">
        <v>1.0358547215108655E-3</v>
      </c>
      <c r="K514" s="496"/>
      <c r="L514" s="496"/>
      <c r="M514" s="843" t="s">
        <v>329</v>
      </c>
      <c r="N514" s="844"/>
      <c r="O514" s="564">
        <v>0.11584174968006712</v>
      </c>
      <c r="P514" s="496"/>
      <c r="Q514" s="496"/>
      <c r="W514" s="307"/>
      <c r="X514" s="307"/>
      <c r="Y514" s="307"/>
      <c r="Z514" s="307"/>
      <c r="AA514" s="307"/>
      <c r="AB514" s="307"/>
      <c r="AC514" s="307"/>
      <c r="AD514" s="307"/>
      <c r="AE514" s="307"/>
      <c r="AF514" s="307"/>
      <c r="AG514" s="307"/>
      <c r="AH514" s="307"/>
      <c r="AI514" s="307"/>
      <c r="AJ514" s="307"/>
      <c r="AK514" s="307"/>
      <c r="AL514" s="307"/>
      <c r="AM514" s="307"/>
      <c r="AN514" s="307"/>
      <c r="AO514" s="307"/>
      <c r="AP514" s="307"/>
      <c r="AQ514" s="307"/>
      <c r="AR514" s="307"/>
      <c r="AS514" s="307"/>
      <c r="AT514" s="307"/>
      <c r="AU514" s="307"/>
      <c r="AV514" s="307"/>
      <c r="AW514" s="307"/>
      <c r="AX514" s="307"/>
      <c r="AY514" s="307"/>
      <c r="AZ514" s="307"/>
      <c r="BA514" s="309"/>
      <c r="BB514" s="359"/>
      <c r="BC514" s="309"/>
      <c r="BD514" s="309"/>
      <c r="BE514" s="309"/>
      <c r="BF514" s="309"/>
      <c r="BG514" s="309"/>
      <c r="BH514" s="309"/>
      <c r="BI514" s="309"/>
      <c r="BJ514" s="309"/>
      <c r="BK514" s="309"/>
      <c r="BL514" s="309"/>
      <c r="BM514" s="309"/>
      <c r="BN514" s="309"/>
      <c r="BO514" s="309"/>
      <c r="BP514" s="309"/>
      <c r="BQ514" s="309"/>
      <c r="BR514" s="309"/>
      <c r="BS514" s="309"/>
      <c r="BT514" s="309"/>
      <c r="BU514" s="309"/>
      <c r="BV514" s="309"/>
      <c r="BW514" s="310"/>
      <c r="BX514" s="310"/>
      <c r="BY514" s="310"/>
      <c r="BZ514" s="310"/>
      <c r="CA514" s="310"/>
      <c r="CB514" s="310"/>
      <c r="CC514" s="310"/>
      <c r="CD514" s="310"/>
      <c r="CE514" s="310"/>
      <c r="CF514" s="310"/>
      <c r="CG514" s="310"/>
      <c r="CH514" s="310"/>
      <c r="CI514" s="310"/>
      <c r="CJ514" s="310"/>
      <c r="CK514" s="310"/>
      <c r="CL514" s="310"/>
      <c r="CM514" s="310"/>
      <c r="CN514" s="310"/>
      <c r="CO514" s="310"/>
      <c r="CP514" s="310"/>
      <c r="CQ514" s="310"/>
      <c r="CR514" s="310"/>
      <c r="CS514" s="310"/>
      <c r="CT514" s="310"/>
      <c r="CU514" s="310"/>
      <c r="CV514" s="310"/>
      <c r="CW514" s="310"/>
      <c r="CX514" s="310"/>
      <c r="CY514" s="310"/>
      <c r="CZ514" s="310"/>
    </row>
    <row r="515" s="314" customFormat="true" ht="25.15" customHeight="true" x14ac:dyDescent="0.2">
      <c r="C515" s="843" t="s">
        <v>247</v>
      </c>
      <c r="D515" s="844"/>
      <c r="E515" s="562">
        <v>7.7666121644601302E-4</v>
      </c>
      <c r="F515" s="496"/>
      <c r="G515" s="496"/>
      <c r="H515" s="843" t="s">
        <v>243</v>
      </c>
      <c r="I515" s="844"/>
      <c r="J515" s="563">
        <v>1.9639428483205509E-4</v>
      </c>
      <c r="K515" s="496"/>
      <c r="L515" s="496"/>
      <c r="M515" s="843" t="s">
        <v>328</v>
      </c>
      <c r="N515" s="844"/>
      <c r="O515" s="564">
        <v>0.11220699968026686</v>
      </c>
      <c r="P515" s="496"/>
      <c r="Q515" s="496"/>
      <c r="W515" s="307"/>
      <c r="X515" s="307"/>
      <c r="Y515" s="307"/>
      <c r="Z515" s="307"/>
      <c r="AA515" s="307"/>
      <c r="AB515" s="307"/>
      <c r="AC515" s="307"/>
      <c r="AD515" s="307"/>
      <c r="AE515" s="307"/>
      <c r="AF515" s="307"/>
      <c r="AG515" s="307"/>
      <c r="AH515" s="307"/>
      <c r="AI515" s="307"/>
      <c r="AJ515" s="307"/>
      <c r="AK515" s="307"/>
      <c r="AL515" s="307"/>
      <c r="AM515" s="307"/>
      <c r="AN515" s="307"/>
      <c r="AO515" s="307"/>
      <c r="AP515" s="307"/>
      <c r="AQ515" s="307"/>
      <c r="AR515" s="307"/>
      <c r="AS515" s="307"/>
      <c r="AT515" s="307"/>
      <c r="AU515" s="307"/>
      <c r="AV515" s="307"/>
      <c r="AW515" s="307"/>
      <c r="AX515" s="307"/>
      <c r="AY515" s="307"/>
      <c r="AZ515" s="307"/>
      <c r="BA515" s="309"/>
      <c r="BB515" s="359"/>
      <c r="BC515" s="309"/>
      <c r="BD515" s="309"/>
      <c r="BE515" s="309"/>
      <c r="BF515" s="309"/>
      <c r="BG515" s="309"/>
      <c r="BH515" s="309"/>
      <c r="BI515" s="309"/>
      <c r="BJ515" s="309"/>
      <c r="BK515" s="309"/>
      <c r="BL515" s="309"/>
      <c r="BM515" s="309"/>
      <c r="BN515" s="309"/>
      <c r="BO515" s="309"/>
      <c r="BP515" s="309"/>
      <c r="BQ515" s="309"/>
      <c r="BR515" s="309"/>
      <c r="BS515" s="309"/>
      <c r="BT515" s="309"/>
      <c r="BU515" s="309"/>
      <c r="BV515" s="309"/>
      <c r="BW515" s="310"/>
      <c r="BX515" s="310"/>
      <c r="BY515" s="310"/>
      <c r="BZ515" s="310"/>
      <c r="CA515" s="310"/>
      <c r="CB515" s="310"/>
      <c r="CC515" s="310"/>
      <c r="CD515" s="310"/>
      <c r="CE515" s="310"/>
      <c r="CF515" s="310"/>
      <c r="CG515" s="310"/>
      <c r="CH515" s="310"/>
      <c r="CI515" s="310"/>
      <c r="CJ515" s="310"/>
      <c r="CK515" s="310"/>
      <c r="CL515" s="310"/>
      <c r="CM515" s="310"/>
      <c r="CN515" s="310"/>
      <c r="CO515" s="310"/>
      <c r="CP515" s="310"/>
      <c r="CQ515" s="310"/>
      <c r="CR515" s="310"/>
      <c r="CS515" s="310"/>
      <c r="CT515" s="310"/>
      <c r="CU515" s="310"/>
      <c r="CV515" s="310"/>
      <c r="CW515" s="310"/>
      <c r="CX515" s="310"/>
      <c r="CY515" s="310"/>
      <c r="CZ515" s="310"/>
    </row>
    <row r="516" s="314" customFormat="true" ht="25.15" customHeight="true" x14ac:dyDescent="0.2">
      <c r="C516" s="843" t="s">
        <v>351</v>
      </c>
      <c r="D516" s="844"/>
      <c r="E516" s="562">
        <v>5.4654989276797204E-3</v>
      </c>
      <c r="F516" s="496"/>
      <c r="G516" s="496"/>
      <c r="H516" s="843" t="s">
        <v>214</v>
      </c>
      <c r="I516" s="844"/>
      <c r="J516" s="563">
        <v>1.2341187988053576E-3</v>
      </c>
      <c r="K516" s="496"/>
      <c r="L516" s="496"/>
      <c r="M516" s="843" t="s">
        <v>320</v>
      </c>
      <c r="N516" s="844"/>
      <c r="O516" s="564">
        <v>0.13913155657095416</v>
      </c>
      <c r="P516" s="496"/>
      <c r="Q516" s="496"/>
      <c r="W516" s="307"/>
      <c r="X516" s="307"/>
      <c r="Y516" s="307"/>
      <c r="Z516" s="307"/>
      <c r="AA516" s="307"/>
      <c r="AB516" s="307"/>
      <c r="AC516" s="307"/>
      <c r="AD516" s="307"/>
      <c r="AE516" s="307"/>
      <c r="AF516" s="307"/>
      <c r="AG516" s="307"/>
      <c r="AH516" s="307"/>
      <c r="AI516" s="307"/>
      <c r="AJ516" s="307"/>
      <c r="AK516" s="307"/>
      <c r="AL516" s="307"/>
      <c r="AM516" s="307"/>
      <c r="AN516" s="307"/>
      <c r="AO516" s="307"/>
      <c r="AP516" s="307"/>
      <c r="AQ516" s="307"/>
      <c r="AR516" s="307"/>
      <c r="AS516" s="307"/>
      <c r="AT516" s="307"/>
      <c r="AU516" s="307"/>
      <c r="AV516" s="307"/>
      <c r="AW516" s="307"/>
      <c r="AX516" s="307"/>
      <c r="AY516" s="307"/>
      <c r="AZ516" s="307"/>
      <c r="BA516" s="309"/>
      <c r="BB516" s="359"/>
      <c r="BC516" s="309"/>
      <c r="BD516" s="309"/>
      <c r="BE516" s="309"/>
      <c r="BF516" s="309"/>
      <c r="BG516" s="309"/>
      <c r="BH516" s="309"/>
      <c r="BI516" s="309"/>
      <c r="BJ516" s="309"/>
      <c r="BK516" s="309"/>
      <c r="BL516" s="309"/>
      <c r="BM516" s="309"/>
      <c r="BN516" s="309"/>
      <c r="BO516" s="309"/>
      <c r="BP516" s="309"/>
      <c r="BQ516" s="309"/>
      <c r="BR516" s="309"/>
      <c r="BS516" s="309"/>
      <c r="BT516" s="309"/>
      <c r="BU516" s="309"/>
      <c r="BV516" s="309"/>
      <c r="BW516" s="310"/>
      <c r="BX516" s="310"/>
      <c r="BY516" s="310"/>
      <c r="BZ516" s="310"/>
      <c r="CA516" s="310"/>
      <c r="CB516" s="310"/>
      <c r="CC516" s="310"/>
      <c r="CD516" s="310"/>
      <c r="CE516" s="310"/>
      <c r="CF516" s="310"/>
      <c r="CG516" s="310"/>
      <c r="CH516" s="310"/>
      <c r="CI516" s="310"/>
      <c r="CJ516" s="310"/>
      <c r="CK516" s="310"/>
      <c r="CL516" s="310"/>
      <c r="CM516" s="310"/>
      <c r="CN516" s="310"/>
      <c r="CO516" s="310"/>
      <c r="CP516" s="310"/>
      <c r="CQ516" s="310"/>
      <c r="CR516" s="310"/>
      <c r="CS516" s="310"/>
      <c r="CT516" s="310"/>
      <c r="CU516" s="310"/>
      <c r="CV516" s="310"/>
      <c r="CW516" s="310"/>
      <c r="CX516" s="310"/>
      <c r="CY516" s="310"/>
      <c r="CZ516" s="310"/>
    </row>
    <row r="517" s="314" customFormat="true" ht="25.15" customHeight="true" x14ac:dyDescent="0.2">
      <c r="C517" s="843" t="s">
        <v>348</v>
      </c>
      <c r="D517" s="844"/>
      <c r="E517" s="562">
        <v>1.0104913217049712E-2</v>
      </c>
      <c r="F517" s="496"/>
      <c r="G517" s="496"/>
      <c r="H517" s="843" t="s">
        <v>197</v>
      </c>
      <c r="I517" s="844"/>
      <c r="J517" s="563">
        <v>8.9759278381174049E-2</v>
      </c>
      <c r="K517" s="496"/>
      <c r="L517" s="496"/>
      <c r="M517" s="843" t="s">
        <v>334</v>
      </c>
      <c r="N517" s="844"/>
      <c r="O517" s="564">
        <v>0.10184796349814636</v>
      </c>
      <c r="P517" s="496"/>
      <c r="Q517" s="496"/>
      <c r="W517" s="307"/>
      <c r="X517" s="307"/>
      <c r="Y517" s="307"/>
      <c r="Z517" s="307"/>
      <c r="AA517" s="307"/>
      <c r="AB517" s="307"/>
      <c r="AC517" s="307"/>
      <c r="AD517" s="307"/>
      <c r="AE517" s="307"/>
      <c r="AF517" s="307"/>
      <c r="AG517" s="307"/>
      <c r="AH517" s="307"/>
      <c r="AI517" s="307"/>
      <c r="AJ517" s="307"/>
      <c r="AK517" s="307"/>
      <c r="AL517" s="307"/>
      <c r="AM517" s="307"/>
      <c r="AN517" s="307"/>
      <c r="AO517" s="307"/>
      <c r="AP517" s="307"/>
      <c r="AQ517" s="307"/>
      <c r="AR517" s="307"/>
      <c r="AS517" s="307"/>
      <c r="AT517" s="307"/>
      <c r="AU517" s="307"/>
      <c r="AV517" s="307"/>
      <c r="AW517" s="307"/>
      <c r="AX517" s="307"/>
      <c r="AY517" s="307"/>
      <c r="AZ517" s="307"/>
      <c r="BA517" s="309"/>
      <c r="BB517" s="359"/>
      <c r="BC517" s="309"/>
      <c r="BD517" s="309"/>
      <c r="BE517" s="309"/>
      <c r="BF517" s="309"/>
      <c r="BG517" s="309"/>
      <c r="BH517" s="309"/>
      <c r="BI517" s="309"/>
      <c r="BJ517" s="309"/>
      <c r="BK517" s="309"/>
      <c r="BL517" s="309"/>
      <c r="BM517" s="309"/>
      <c r="BN517" s="309"/>
      <c r="BO517" s="309"/>
      <c r="BP517" s="309"/>
      <c r="BQ517" s="309"/>
      <c r="BR517" s="309"/>
      <c r="BS517" s="309"/>
      <c r="BT517" s="309"/>
      <c r="BU517" s="309"/>
      <c r="BV517" s="309"/>
      <c r="BW517" s="310"/>
      <c r="BX517" s="310"/>
      <c r="BY517" s="310"/>
      <c r="BZ517" s="310"/>
      <c r="CA517" s="310"/>
      <c r="CB517" s="310"/>
      <c r="CC517" s="310"/>
      <c r="CD517" s="310"/>
      <c r="CE517" s="310"/>
      <c r="CF517" s="310"/>
      <c r="CG517" s="310"/>
      <c r="CH517" s="310"/>
      <c r="CI517" s="310"/>
      <c r="CJ517" s="310"/>
      <c r="CK517" s="310"/>
      <c r="CL517" s="310"/>
      <c r="CM517" s="310"/>
      <c r="CN517" s="310"/>
      <c r="CO517" s="310"/>
      <c r="CP517" s="310"/>
      <c r="CQ517" s="310"/>
      <c r="CR517" s="310"/>
      <c r="CS517" s="310"/>
      <c r="CT517" s="310"/>
      <c r="CU517" s="310"/>
      <c r="CV517" s="310"/>
      <c r="CW517" s="310"/>
      <c r="CX517" s="310"/>
      <c r="CY517" s="310"/>
      <c r="CZ517" s="310"/>
    </row>
    <row r="518" s="314" customFormat="true" ht="25.15" customHeight="true" x14ac:dyDescent="0.2">
      <c r="C518" s="843" t="s">
        <v>224</v>
      </c>
      <c r="D518" s="844"/>
      <c r="E518" s="562">
        <v>4.2690535204851082E-2</v>
      </c>
      <c r="F518" s="496"/>
      <c r="G518" s="496"/>
      <c r="H518" s="843" t="s">
        <v>245</v>
      </c>
      <c r="I518" s="844"/>
      <c r="J518" s="563">
        <v>0.29455530658091122</v>
      </c>
      <c r="K518" s="496"/>
      <c r="L518" s="496"/>
      <c r="M518" s="843" t="s">
        <v>194</v>
      </c>
      <c r="N518" s="844"/>
      <c r="O518" s="564">
        <v>0.32214300453600508</v>
      </c>
      <c r="P518" s="496"/>
      <c r="Q518" s="496"/>
      <c r="W518" s="307"/>
      <c r="X518" s="307"/>
      <c r="Y518" s="307"/>
      <c r="Z518" s="307"/>
      <c r="AA518" s="307"/>
      <c r="AB518" s="307"/>
      <c r="AC518" s="307"/>
      <c r="AD518" s="307"/>
      <c r="AE518" s="307"/>
      <c r="AF518" s="307"/>
      <c r="AG518" s="307"/>
      <c r="AH518" s="307"/>
      <c r="AI518" s="307"/>
      <c r="AJ518" s="307"/>
      <c r="AK518" s="307"/>
      <c r="AL518" s="307"/>
      <c r="AM518" s="307"/>
      <c r="AN518" s="307"/>
      <c r="AO518" s="307"/>
      <c r="AP518" s="307"/>
      <c r="AQ518" s="307"/>
      <c r="AR518" s="307"/>
      <c r="AS518" s="307"/>
      <c r="AT518" s="307"/>
      <c r="AU518" s="307"/>
      <c r="AV518" s="307"/>
      <c r="AW518" s="307"/>
      <c r="AX518" s="307"/>
      <c r="AY518" s="307"/>
      <c r="AZ518" s="307"/>
      <c r="BA518" s="309"/>
      <c r="BB518" s="359"/>
      <c r="BC518" s="309"/>
      <c r="BD518" s="309"/>
      <c r="BE518" s="309"/>
      <c r="BF518" s="309"/>
      <c r="BG518" s="309"/>
      <c r="BH518" s="309"/>
      <c r="BI518" s="309"/>
      <c r="BJ518" s="309"/>
      <c r="BK518" s="309"/>
      <c r="BL518" s="309"/>
      <c r="BM518" s="309"/>
      <c r="BN518" s="309"/>
      <c r="BO518" s="309"/>
      <c r="BP518" s="309"/>
      <c r="BQ518" s="309"/>
      <c r="BR518" s="309"/>
      <c r="BS518" s="309"/>
      <c r="BT518" s="309"/>
      <c r="BU518" s="309"/>
      <c r="BV518" s="309"/>
      <c r="BW518" s="310"/>
      <c r="BX518" s="310"/>
      <c r="BY518" s="310"/>
      <c r="BZ518" s="310"/>
      <c r="CA518" s="310"/>
      <c r="CB518" s="310"/>
      <c r="CC518" s="310"/>
      <c r="CD518" s="310"/>
      <c r="CE518" s="310"/>
      <c r="CF518" s="310"/>
      <c r="CG518" s="310"/>
      <c r="CH518" s="310"/>
      <c r="CI518" s="310"/>
      <c r="CJ518" s="310"/>
      <c r="CK518" s="310"/>
      <c r="CL518" s="310"/>
      <c r="CM518" s="310"/>
      <c r="CN518" s="310"/>
      <c r="CO518" s="310"/>
      <c r="CP518" s="310"/>
      <c r="CQ518" s="310"/>
      <c r="CR518" s="310"/>
      <c r="CS518" s="310"/>
      <c r="CT518" s="310"/>
      <c r="CU518" s="310"/>
      <c r="CV518" s="310"/>
      <c r="CW518" s="310"/>
      <c r="CX518" s="310"/>
      <c r="CY518" s="310"/>
      <c r="CZ518" s="310"/>
    </row>
    <row r="519" s="314" customFormat="true" ht="25.15" customHeight="true" x14ac:dyDescent="0.2">
      <c r="C519" s="843" t="s">
        <v>361</v>
      </c>
      <c r="D519" s="844"/>
      <c r="E519" s="570">
        <v>1.7938115498504826E-6</v>
      </c>
      <c r="F519" s="496"/>
      <c r="G519" s="496"/>
      <c r="H519" s="843" t="s">
        <v>354</v>
      </c>
      <c r="I519" s="844"/>
      <c r="J519" s="563">
        <v>1.4736867462444142E-4</v>
      </c>
      <c r="K519" s="496"/>
      <c r="L519" s="496"/>
      <c r="M519" s="843" t="s">
        <v>244</v>
      </c>
      <c r="N519" s="844"/>
      <c r="O519" s="564">
        <v>2.5550562237033059E-3</v>
      </c>
      <c r="P519" s="496"/>
      <c r="Q519" s="496"/>
      <c r="W519" s="307"/>
      <c r="X519" s="307"/>
      <c r="Y519" s="307"/>
      <c r="Z519" s="307"/>
      <c r="AA519" s="307"/>
      <c r="AB519" s="307"/>
      <c r="AC519" s="307"/>
      <c r="AD519" s="307"/>
      <c r="AE519" s="307"/>
      <c r="AF519" s="307"/>
      <c r="AG519" s="307"/>
      <c r="AH519" s="307"/>
      <c r="AI519" s="307"/>
      <c r="AJ519" s="307"/>
      <c r="AK519" s="307"/>
      <c r="AL519" s="307"/>
      <c r="AM519" s="307"/>
      <c r="AN519" s="307"/>
      <c r="AO519" s="307"/>
      <c r="AP519" s="307"/>
      <c r="AQ519" s="307"/>
      <c r="AR519" s="307"/>
      <c r="AS519" s="307"/>
      <c r="AT519" s="307"/>
      <c r="AU519" s="307"/>
      <c r="AV519" s="307"/>
      <c r="AW519" s="307"/>
      <c r="AX519" s="307"/>
      <c r="AY519" s="307"/>
      <c r="AZ519" s="307"/>
      <c r="BA519" s="309"/>
      <c r="BB519" s="359"/>
      <c r="BC519" s="309"/>
      <c r="BD519" s="309"/>
      <c r="BE519" s="309"/>
      <c r="BF519" s="309"/>
      <c r="BG519" s="309"/>
      <c r="BH519" s="309"/>
      <c r="BI519" s="309"/>
      <c r="BJ519" s="309"/>
      <c r="BK519" s="309"/>
      <c r="BL519" s="309"/>
      <c r="BM519" s="309"/>
      <c r="BN519" s="309"/>
      <c r="BO519" s="309"/>
      <c r="BP519" s="309"/>
      <c r="BQ519" s="309"/>
      <c r="BR519" s="309"/>
      <c r="BS519" s="309"/>
      <c r="BT519" s="309"/>
      <c r="BU519" s="309"/>
      <c r="BV519" s="309"/>
      <c r="BW519" s="310"/>
      <c r="BX519" s="310"/>
      <c r="BY519" s="310"/>
      <c r="BZ519" s="310"/>
      <c r="CA519" s="310"/>
      <c r="CB519" s="310"/>
      <c r="CC519" s="310"/>
      <c r="CD519" s="310"/>
      <c r="CE519" s="310"/>
      <c r="CF519" s="310"/>
      <c r="CG519" s="310"/>
      <c r="CH519" s="310"/>
      <c r="CI519" s="310"/>
      <c r="CJ519" s="310"/>
      <c r="CK519" s="310"/>
      <c r="CL519" s="310"/>
      <c r="CM519" s="310"/>
      <c r="CN519" s="310"/>
      <c r="CO519" s="310"/>
      <c r="CP519" s="310"/>
      <c r="CQ519" s="310"/>
      <c r="CR519" s="310"/>
      <c r="CS519" s="310"/>
      <c r="CT519" s="310"/>
      <c r="CU519" s="310"/>
      <c r="CV519" s="310"/>
      <c r="CW519" s="310"/>
      <c r="CX519" s="310"/>
      <c r="CY519" s="310"/>
      <c r="CZ519" s="310"/>
    </row>
    <row r="520" s="314" customFormat="true" ht="25.15" customHeight="true" x14ac:dyDescent="0.2">
      <c r="C520" s="843" t="s">
        <v>258</v>
      </c>
      <c r="D520" s="844"/>
      <c r="E520" s="562">
        <v>9.2836286923675432E-2</v>
      </c>
      <c r="F520" s="496"/>
      <c r="G520" s="496"/>
      <c r="H520" s="843" t="s">
        <v>351</v>
      </c>
      <c r="I520" s="844"/>
      <c r="J520" s="563">
        <v>1.125617971032819E-2</v>
      </c>
      <c r="K520" s="496"/>
      <c r="L520" s="496"/>
      <c r="M520" s="843" t="s">
        <v>265</v>
      </c>
      <c r="N520" s="844"/>
      <c r="O520" s="564">
        <v>4.9876511614592792E-4</v>
      </c>
      <c r="P520" s="496"/>
      <c r="Q520" s="496"/>
      <c r="W520" s="307"/>
      <c r="X520" s="307"/>
      <c r="Y520" s="307"/>
      <c r="Z520" s="307"/>
      <c r="AA520" s="307"/>
      <c r="AB520" s="307"/>
      <c r="AC520" s="307"/>
      <c r="AD520" s="307"/>
      <c r="AE520" s="307"/>
      <c r="AF520" s="307"/>
      <c r="AG520" s="307"/>
      <c r="AH520" s="307"/>
      <c r="AI520" s="307"/>
      <c r="AJ520" s="307"/>
      <c r="AK520" s="307"/>
      <c r="AL520" s="307"/>
      <c r="AM520" s="307"/>
      <c r="AN520" s="307"/>
      <c r="AO520" s="307"/>
      <c r="AP520" s="307"/>
      <c r="AQ520" s="307"/>
      <c r="AR520" s="307"/>
      <c r="AS520" s="307"/>
      <c r="AT520" s="307"/>
      <c r="AU520" s="307"/>
      <c r="AV520" s="307"/>
      <c r="AW520" s="307"/>
      <c r="AX520" s="307"/>
      <c r="AY520" s="307"/>
      <c r="AZ520" s="307"/>
      <c r="BA520" s="309"/>
      <c r="BB520" s="359"/>
      <c r="BC520" s="309"/>
      <c r="BD520" s="309"/>
      <c r="BE520" s="309"/>
      <c r="BF520" s="309"/>
      <c r="BG520" s="309"/>
      <c r="BH520" s="309"/>
      <c r="BI520" s="309"/>
      <c r="BJ520" s="309"/>
      <c r="BK520" s="309"/>
      <c r="BL520" s="309"/>
      <c r="BM520" s="309"/>
      <c r="BN520" s="309"/>
      <c r="BO520" s="309"/>
      <c r="BP520" s="309"/>
      <c r="BQ520" s="309"/>
      <c r="BR520" s="309"/>
      <c r="BS520" s="309"/>
      <c r="BT520" s="309"/>
      <c r="BU520" s="309"/>
      <c r="BV520" s="309"/>
      <c r="BW520" s="310"/>
      <c r="BX520" s="310"/>
      <c r="BY520" s="310"/>
      <c r="BZ520" s="310"/>
      <c r="CA520" s="310"/>
      <c r="CB520" s="310"/>
      <c r="CC520" s="310"/>
      <c r="CD520" s="310"/>
      <c r="CE520" s="310"/>
      <c r="CF520" s="310"/>
      <c r="CG520" s="310"/>
      <c r="CH520" s="310"/>
      <c r="CI520" s="310"/>
      <c r="CJ520" s="310"/>
      <c r="CK520" s="310"/>
      <c r="CL520" s="310"/>
      <c r="CM520" s="310"/>
      <c r="CN520" s="310"/>
      <c r="CO520" s="310"/>
      <c r="CP520" s="310"/>
      <c r="CQ520" s="310"/>
      <c r="CR520" s="310"/>
      <c r="CS520" s="310"/>
      <c r="CT520" s="310"/>
      <c r="CU520" s="310"/>
      <c r="CV520" s="310"/>
      <c r="CW520" s="310"/>
      <c r="CX520" s="310"/>
      <c r="CY520" s="310"/>
      <c r="CZ520" s="310"/>
    </row>
    <row r="521" s="314" customFormat="true" ht="25.15" customHeight="true" x14ac:dyDescent="0.2">
      <c r="C521" s="843" t="s">
        <v>261</v>
      </c>
      <c r="D521" s="844"/>
      <c r="E521" s="570">
        <v>9.4247234020843781E-5</v>
      </c>
      <c r="F521" s="496"/>
      <c r="G521" s="496"/>
      <c r="H521" s="843" t="s">
        <v>348</v>
      </c>
      <c r="I521" s="844"/>
      <c r="J521" s="563">
        <v>4.3932916022595987E-3</v>
      </c>
      <c r="K521" s="496"/>
      <c r="L521" s="496"/>
      <c r="M521" s="843" t="s">
        <v>363</v>
      </c>
      <c r="N521" s="844"/>
      <c r="O521" s="569">
        <v>6.4717700086125028E-5</v>
      </c>
      <c r="P521" s="496"/>
      <c r="Q521" s="496"/>
      <c r="W521" s="307"/>
      <c r="X521" s="307"/>
      <c r="Y521" s="307"/>
      <c r="Z521" s="307"/>
      <c r="AA521" s="307"/>
      <c r="AB521" s="307"/>
      <c r="AC521" s="307"/>
      <c r="AD521" s="307"/>
      <c r="AE521" s="307"/>
      <c r="AF521" s="307"/>
      <c r="AG521" s="307"/>
      <c r="AH521" s="307"/>
      <c r="AI521" s="307"/>
      <c r="AJ521" s="307"/>
      <c r="AK521" s="307"/>
      <c r="AL521" s="307"/>
      <c r="AM521" s="307"/>
      <c r="AN521" s="307"/>
      <c r="AO521" s="307"/>
      <c r="AP521" s="307"/>
      <c r="AQ521" s="307"/>
      <c r="AR521" s="307"/>
      <c r="AS521" s="307"/>
      <c r="AT521" s="307"/>
      <c r="AU521" s="307"/>
      <c r="AV521" s="307"/>
      <c r="AW521" s="307"/>
      <c r="AX521" s="307"/>
      <c r="AY521" s="307"/>
      <c r="AZ521" s="307"/>
      <c r="BA521" s="309"/>
      <c r="BB521" s="359"/>
      <c r="BC521" s="309"/>
      <c r="BD521" s="309"/>
      <c r="BE521" s="309"/>
      <c r="BF521" s="309"/>
      <c r="BG521" s="309"/>
      <c r="BH521" s="309"/>
      <c r="BI521" s="309"/>
      <c r="BJ521" s="309"/>
      <c r="BK521" s="309"/>
      <c r="BL521" s="309"/>
      <c r="BM521" s="309"/>
      <c r="BN521" s="309"/>
      <c r="BO521" s="309"/>
      <c r="BP521" s="309"/>
      <c r="BQ521" s="309"/>
      <c r="BR521" s="309"/>
      <c r="BS521" s="309"/>
      <c r="BT521" s="309"/>
      <c r="BU521" s="309"/>
      <c r="BV521" s="309"/>
      <c r="BW521" s="310"/>
      <c r="BX521" s="310"/>
      <c r="BY521" s="310"/>
      <c r="BZ521" s="310"/>
      <c r="CA521" s="310"/>
      <c r="CB521" s="310"/>
      <c r="CC521" s="310"/>
      <c r="CD521" s="310"/>
      <c r="CE521" s="310"/>
      <c r="CF521" s="310"/>
      <c r="CG521" s="310"/>
      <c r="CH521" s="310"/>
      <c r="CI521" s="310"/>
      <c r="CJ521" s="310"/>
      <c r="CK521" s="310"/>
      <c r="CL521" s="310"/>
      <c r="CM521" s="310"/>
      <c r="CN521" s="310"/>
      <c r="CO521" s="310"/>
      <c r="CP521" s="310"/>
      <c r="CQ521" s="310"/>
      <c r="CR521" s="310"/>
      <c r="CS521" s="310"/>
      <c r="CT521" s="310"/>
      <c r="CU521" s="310"/>
      <c r="CV521" s="310"/>
      <c r="CW521" s="310"/>
      <c r="CX521" s="310"/>
      <c r="CY521" s="310"/>
      <c r="CZ521" s="310"/>
    </row>
    <row r="522" s="314" customFormat="true" ht="25.15" customHeight="true" x14ac:dyDescent="0.2">
      <c r="C522" s="843" t="s">
        <v>223</v>
      </c>
      <c r="D522" s="844"/>
      <c r="E522" s="562">
        <v>0.17225513003789086</v>
      </c>
      <c r="F522" s="496"/>
      <c r="G522" s="496"/>
      <c r="H522" s="843" t="s">
        <v>224</v>
      </c>
      <c r="I522" s="844"/>
      <c r="J522" s="563">
        <v>4.7723031630821491E-2</v>
      </c>
      <c r="K522" s="496"/>
      <c r="L522" s="496"/>
      <c r="M522" s="843" t="s">
        <v>243</v>
      </c>
      <c r="N522" s="844"/>
      <c r="O522" s="564">
        <v>1.8796381687040968E-3</v>
      </c>
      <c r="P522" s="496"/>
      <c r="Q522" s="496"/>
      <c r="W522" s="307"/>
      <c r="X522" s="307"/>
      <c r="Y522" s="307"/>
      <c r="Z522" s="307"/>
      <c r="AA522" s="307"/>
      <c r="AB522" s="307"/>
      <c r="AC522" s="307"/>
      <c r="AD522" s="307"/>
      <c r="AE522" s="307"/>
      <c r="AF522" s="307"/>
      <c r="AG522" s="307"/>
      <c r="AH522" s="307"/>
      <c r="AI522" s="307"/>
      <c r="AJ522" s="307"/>
      <c r="AK522" s="307"/>
      <c r="AL522" s="307"/>
      <c r="AM522" s="307"/>
      <c r="AN522" s="307"/>
      <c r="AO522" s="307"/>
      <c r="AP522" s="307"/>
      <c r="AQ522" s="307"/>
      <c r="AR522" s="307"/>
      <c r="AS522" s="307"/>
      <c r="AT522" s="307"/>
      <c r="AU522" s="307"/>
      <c r="AV522" s="307"/>
      <c r="AW522" s="307"/>
      <c r="AX522" s="307"/>
      <c r="AY522" s="307"/>
      <c r="AZ522" s="307"/>
      <c r="BA522" s="309"/>
      <c r="BB522" s="359"/>
      <c r="BC522" s="309"/>
      <c r="BD522" s="309"/>
      <c r="BE522" s="309"/>
      <c r="BF522" s="309"/>
      <c r="BG522" s="309"/>
      <c r="BH522" s="309"/>
      <c r="BI522" s="309"/>
      <c r="BJ522" s="309"/>
      <c r="BK522" s="309"/>
      <c r="BL522" s="309"/>
      <c r="BM522" s="309"/>
      <c r="BN522" s="309"/>
      <c r="BO522" s="309"/>
      <c r="BP522" s="309"/>
      <c r="BQ522" s="309"/>
      <c r="BR522" s="309"/>
      <c r="BS522" s="309"/>
      <c r="BT522" s="309"/>
      <c r="BU522" s="309"/>
      <c r="BV522" s="309"/>
      <c r="BW522" s="310"/>
      <c r="BX522" s="310"/>
      <c r="BY522" s="310"/>
      <c r="BZ522" s="310"/>
      <c r="CA522" s="310"/>
      <c r="CB522" s="310"/>
      <c r="CC522" s="310"/>
      <c r="CD522" s="310"/>
      <c r="CE522" s="310"/>
      <c r="CF522" s="310"/>
      <c r="CG522" s="310"/>
      <c r="CH522" s="310"/>
      <c r="CI522" s="310"/>
      <c r="CJ522" s="310"/>
      <c r="CK522" s="310"/>
      <c r="CL522" s="310"/>
      <c r="CM522" s="310"/>
      <c r="CN522" s="310"/>
      <c r="CO522" s="310"/>
      <c r="CP522" s="310"/>
      <c r="CQ522" s="310"/>
      <c r="CR522" s="310"/>
      <c r="CS522" s="310"/>
      <c r="CT522" s="310"/>
      <c r="CU522" s="310"/>
      <c r="CV522" s="310"/>
      <c r="CW522" s="310"/>
      <c r="CX522" s="310"/>
      <c r="CY522" s="310"/>
      <c r="CZ522" s="310"/>
    </row>
    <row r="523" s="314" customFormat="true" ht="25.15" customHeight="true" x14ac:dyDescent="0.2">
      <c r="C523" s="843" t="s">
        <v>342</v>
      </c>
      <c r="D523" s="844"/>
      <c r="E523" s="562">
        <v>5.9914602684131402E-2</v>
      </c>
      <c r="F523" s="496"/>
      <c r="G523" s="496"/>
      <c r="H523" s="843" t="s">
        <v>361</v>
      </c>
      <c r="I523" s="844"/>
      <c r="J523" s="571">
        <v>4.7600514953717138E-5</v>
      </c>
      <c r="K523" s="496"/>
      <c r="L523" s="496"/>
      <c r="M523" s="843" t="s">
        <v>197</v>
      </c>
      <c r="N523" s="844"/>
      <c r="O523" s="564">
        <v>1.9256394196867994E-2</v>
      </c>
      <c r="P523" s="496"/>
      <c r="Q523" s="496"/>
      <c r="W523" s="307"/>
      <c r="X523" s="307"/>
      <c r="Y523" s="307"/>
      <c r="Z523" s="307"/>
      <c r="AA523" s="307"/>
      <c r="AB523" s="307"/>
      <c r="AC523" s="307"/>
      <c r="AD523" s="307"/>
      <c r="AE523" s="307"/>
      <c r="AF523" s="307"/>
      <c r="AG523" s="307"/>
      <c r="AH523" s="307"/>
      <c r="AI523" s="307"/>
      <c r="AJ523" s="307"/>
      <c r="AK523" s="307"/>
      <c r="AL523" s="307"/>
      <c r="AM523" s="307"/>
      <c r="AN523" s="307"/>
      <c r="AO523" s="307"/>
      <c r="AP523" s="307"/>
      <c r="AQ523" s="307"/>
      <c r="AR523" s="307"/>
      <c r="AS523" s="307"/>
      <c r="AT523" s="307"/>
      <c r="AU523" s="307"/>
      <c r="AV523" s="307"/>
      <c r="AW523" s="307"/>
      <c r="AX523" s="307"/>
      <c r="AY523" s="307"/>
      <c r="AZ523" s="307"/>
      <c r="BA523" s="309"/>
      <c r="BB523" s="359"/>
      <c r="BC523" s="309"/>
      <c r="BD523" s="309"/>
      <c r="BE523" s="309"/>
      <c r="BF523" s="309"/>
      <c r="BG523" s="309"/>
      <c r="BH523" s="309"/>
      <c r="BI523" s="309"/>
      <c r="BJ523" s="309"/>
      <c r="BK523" s="309"/>
      <c r="BL523" s="309"/>
      <c r="BM523" s="309"/>
      <c r="BN523" s="309"/>
      <c r="BO523" s="309"/>
      <c r="BP523" s="309"/>
      <c r="BQ523" s="309"/>
      <c r="BR523" s="309"/>
      <c r="BS523" s="309"/>
      <c r="BT523" s="309"/>
      <c r="BU523" s="309"/>
      <c r="BV523" s="309"/>
      <c r="BW523" s="310"/>
      <c r="BX523" s="310"/>
      <c r="BY523" s="310"/>
      <c r="BZ523" s="310"/>
      <c r="CA523" s="310"/>
      <c r="CB523" s="310"/>
      <c r="CC523" s="310"/>
      <c r="CD523" s="310"/>
      <c r="CE523" s="310"/>
      <c r="CF523" s="310"/>
      <c r="CG523" s="310"/>
      <c r="CH523" s="310"/>
      <c r="CI523" s="310"/>
      <c r="CJ523" s="310"/>
      <c r="CK523" s="310"/>
      <c r="CL523" s="310"/>
      <c r="CM523" s="310"/>
      <c r="CN523" s="310"/>
      <c r="CO523" s="310"/>
      <c r="CP523" s="310"/>
      <c r="CQ523" s="310"/>
      <c r="CR523" s="310"/>
      <c r="CS523" s="310"/>
      <c r="CT523" s="310"/>
      <c r="CU523" s="310"/>
      <c r="CV523" s="310"/>
      <c r="CW523" s="310"/>
      <c r="CX523" s="310"/>
      <c r="CY523" s="310"/>
      <c r="CZ523" s="310"/>
    </row>
    <row r="524" s="314" customFormat="true" ht="25.15" customHeight="true" x14ac:dyDescent="0.2">
      <c r="C524" s="843" t="s">
        <v>209</v>
      </c>
      <c r="D524" s="844"/>
      <c r="E524" s="562">
        <v>0.12405900371455235</v>
      </c>
      <c r="F524" s="496"/>
      <c r="G524" s="496"/>
      <c r="H524" s="843" t="s">
        <v>258</v>
      </c>
      <c r="I524" s="844"/>
      <c r="J524" s="563">
        <v>0.18426690304955731</v>
      </c>
      <c r="K524" s="496"/>
      <c r="L524" s="496"/>
      <c r="M524" s="843" t="s">
        <v>245</v>
      </c>
      <c r="N524" s="844"/>
      <c r="O524" s="564">
        <v>0.34680871479704373</v>
      </c>
      <c r="P524" s="496"/>
      <c r="Q524" s="496"/>
      <c r="W524" s="307"/>
      <c r="X524" s="307"/>
      <c r="Y524" s="307"/>
      <c r="Z524" s="307"/>
      <c r="AA524" s="307"/>
      <c r="AB524" s="307"/>
      <c r="AC524" s="307"/>
      <c r="AD524" s="307"/>
      <c r="AE524" s="307"/>
      <c r="AF524" s="307"/>
      <c r="AG524" s="307"/>
      <c r="AH524" s="307"/>
      <c r="AI524" s="307"/>
      <c r="AJ524" s="307"/>
      <c r="AK524" s="307"/>
      <c r="AL524" s="307"/>
      <c r="AM524" s="307"/>
      <c r="AN524" s="307"/>
      <c r="AO524" s="307"/>
      <c r="AP524" s="307"/>
      <c r="AQ524" s="307"/>
      <c r="AR524" s="307"/>
      <c r="AS524" s="307"/>
      <c r="AT524" s="307"/>
      <c r="AU524" s="307"/>
      <c r="AV524" s="307"/>
      <c r="AW524" s="307"/>
      <c r="AX524" s="307"/>
      <c r="AY524" s="307"/>
      <c r="AZ524" s="307"/>
      <c r="BA524" s="309"/>
      <c r="BB524" s="359"/>
      <c r="BC524" s="309"/>
      <c r="BD524" s="309"/>
      <c r="BE524" s="309"/>
      <c r="BF524" s="309"/>
      <c r="BG524" s="309"/>
      <c r="BH524" s="309"/>
      <c r="BI524" s="309"/>
      <c r="BJ524" s="309"/>
      <c r="BK524" s="309"/>
      <c r="BL524" s="309"/>
      <c r="BM524" s="309"/>
      <c r="BN524" s="309"/>
      <c r="BO524" s="309"/>
      <c r="BP524" s="309"/>
      <c r="BQ524" s="309"/>
      <c r="BR524" s="309"/>
      <c r="BS524" s="309"/>
      <c r="BT524" s="309"/>
      <c r="BU524" s="309"/>
      <c r="BV524" s="309"/>
      <c r="BW524" s="310"/>
      <c r="BX524" s="310"/>
      <c r="BY524" s="310"/>
      <c r="BZ524" s="310"/>
      <c r="CA524" s="310"/>
      <c r="CB524" s="310"/>
      <c r="CC524" s="310"/>
      <c r="CD524" s="310"/>
      <c r="CE524" s="310"/>
      <c r="CF524" s="310"/>
      <c r="CG524" s="310"/>
      <c r="CH524" s="310"/>
      <c r="CI524" s="310"/>
      <c r="CJ524" s="310"/>
      <c r="CK524" s="310"/>
      <c r="CL524" s="310"/>
      <c r="CM524" s="310"/>
      <c r="CN524" s="310"/>
      <c r="CO524" s="310"/>
      <c r="CP524" s="310"/>
      <c r="CQ524" s="310"/>
      <c r="CR524" s="310"/>
      <c r="CS524" s="310"/>
      <c r="CT524" s="310"/>
      <c r="CU524" s="310"/>
      <c r="CV524" s="310"/>
      <c r="CW524" s="310"/>
      <c r="CX524" s="310"/>
      <c r="CY524" s="310"/>
      <c r="CZ524" s="310"/>
    </row>
    <row r="525" s="314" customFormat="true" ht="25.15" customHeight="true" x14ac:dyDescent="0.2">
      <c r="C525" s="843" t="s">
        <v>225</v>
      </c>
      <c r="D525" s="844"/>
      <c r="E525" s="562">
        <v>2.1378956496993028E-2</v>
      </c>
      <c r="F525" s="496"/>
      <c r="G525" s="496"/>
      <c r="H525" s="843" t="s">
        <v>223</v>
      </c>
      <c r="I525" s="844"/>
      <c r="J525" s="563">
        <v>7.5988944961327812E-2</v>
      </c>
      <c r="K525" s="496"/>
      <c r="L525" s="496"/>
      <c r="M525" s="843" t="s">
        <v>354</v>
      </c>
      <c r="N525" s="844"/>
      <c r="O525" s="569">
        <v>3.2785157169272394E-5</v>
      </c>
      <c r="P525" s="496"/>
      <c r="Q525" s="496"/>
      <c r="W525" s="307"/>
      <c r="X525" s="307"/>
      <c r="Y525" s="307"/>
      <c r="Z525" s="307"/>
      <c r="AA525" s="307"/>
      <c r="AB525" s="307"/>
      <c r="AC525" s="307"/>
      <c r="AD525" s="307"/>
      <c r="AE525" s="307"/>
      <c r="AF525" s="307"/>
      <c r="AG525" s="307"/>
      <c r="AH525" s="307"/>
      <c r="AI525" s="307"/>
      <c r="AJ525" s="307"/>
      <c r="AK525" s="307"/>
      <c r="AL525" s="307"/>
      <c r="AM525" s="307"/>
      <c r="AN525" s="307"/>
      <c r="AO525" s="307"/>
      <c r="AP525" s="307"/>
      <c r="AQ525" s="307"/>
      <c r="AR525" s="307"/>
      <c r="AS525" s="307"/>
      <c r="AT525" s="307"/>
      <c r="AU525" s="307"/>
      <c r="AV525" s="307"/>
      <c r="AW525" s="307"/>
      <c r="AX525" s="307"/>
      <c r="AY525" s="307"/>
      <c r="AZ525" s="307"/>
      <c r="BA525" s="309"/>
      <c r="BB525" s="359"/>
      <c r="BC525" s="309"/>
      <c r="BD525" s="309"/>
      <c r="BE525" s="309"/>
      <c r="BF525" s="309"/>
      <c r="BG525" s="309"/>
      <c r="BH525" s="309"/>
      <c r="BI525" s="309"/>
      <c r="BJ525" s="309"/>
      <c r="BK525" s="309"/>
      <c r="BL525" s="309"/>
      <c r="BM525" s="309"/>
      <c r="BN525" s="309"/>
      <c r="BO525" s="309"/>
      <c r="BP525" s="309"/>
      <c r="BQ525" s="309"/>
      <c r="BR525" s="309"/>
      <c r="BS525" s="309"/>
      <c r="BT525" s="309"/>
      <c r="BU525" s="309"/>
      <c r="BV525" s="309"/>
      <c r="BW525" s="310"/>
      <c r="BX525" s="310"/>
      <c r="BY525" s="310"/>
      <c r="BZ525" s="310"/>
      <c r="CA525" s="310"/>
      <c r="CB525" s="310"/>
      <c r="CC525" s="310"/>
      <c r="CD525" s="310"/>
      <c r="CE525" s="310"/>
      <c r="CF525" s="310"/>
      <c r="CG525" s="310"/>
      <c r="CH525" s="310"/>
      <c r="CI525" s="310"/>
      <c r="CJ525" s="310"/>
      <c r="CK525" s="310"/>
      <c r="CL525" s="310"/>
      <c r="CM525" s="310"/>
      <c r="CN525" s="310"/>
      <c r="CO525" s="310"/>
      <c r="CP525" s="310"/>
      <c r="CQ525" s="310"/>
      <c r="CR525" s="310"/>
      <c r="CS525" s="310"/>
      <c r="CT525" s="310"/>
      <c r="CU525" s="310"/>
      <c r="CV525" s="310"/>
      <c r="CW525" s="310"/>
      <c r="CX525" s="310"/>
      <c r="CY525" s="310"/>
      <c r="CZ525" s="310"/>
    </row>
    <row r="526" s="314" customFormat="true" ht="25.15" customHeight="true" x14ac:dyDescent="0.2">
      <c r="C526" s="843" t="s">
        <v>227</v>
      </c>
      <c r="D526" s="844"/>
      <c r="E526" s="562">
        <v>2.7158429521244982E-3</v>
      </c>
      <c r="F526" s="496"/>
      <c r="G526" s="496"/>
      <c r="H526" s="843" t="s">
        <v>342</v>
      </c>
      <c r="I526" s="844"/>
      <c r="J526" s="563">
        <v>5.2445167712307547E-2</v>
      </c>
      <c r="K526" s="496"/>
      <c r="L526" s="496"/>
      <c r="M526" s="843" t="s">
        <v>247</v>
      </c>
      <c r="N526" s="844"/>
      <c r="O526" s="564">
        <v>1.7078621423626671E-3</v>
      </c>
      <c r="P526" s="496"/>
      <c r="Q526" s="496"/>
      <c r="W526" s="307"/>
      <c r="X526" s="307"/>
      <c r="Y526" s="307"/>
      <c r="Z526" s="307"/>
      <c r="AA526" s="307"/>
      <c r="AB526" s="307"/>
      <c r="AC526" s="307"/>
      <c r="AD526" s="307"/>
      <c r="AE526" s="307"/>
      <c r="AF526" s="307"/>
      <c r="AG526" s="307"/>
      <c r="AH526" s="307"/>
      <c r="AI526" s="307"/>
      <c r="AJ526" s="307"/>
      <c r="AK526" s="307"/>
      <c r="AL526" s="307"/>
      <c r="AM526" s="307"/>
      <c r="AN526" s="307"/>
      <c r="AO526" s="307"/>
      <c r="AP526" s="307"/>
      <c r="AQ526" s="307"/>
      <c r="AR526" s="307"/>
      <c r="AS526" s="307"/>
      <c r="AT526" s="307"/>
      <c r="AU526" s="307"/>
      <c r="AV526" s="307"/>
      <c r="AW526" s="307"/>
      <c r="AX526" s="307"/>
      <c r="AY526" s="307"/>
      <c r="AZ526" s="307"/>
      <c r="BA526" s="309"/>
      <c r="BB526" s="359"/>
      <c r="BC526" s="309"/>
      <c r="BD526" s="309"/>
      <c r="BE526" s="309"/>
      <c r="BF526" s="309"/>
      <c r="BG526" s="309"/>
      <c r="BH526" s="309"/>
      <c r="BI526" s="309"/>
      <c r="BJ526" s="309"/>
      <c r="BK526" s="309"/>
      <c r="BL526" s="309"/>
      <c r="BM526" s="309"/>
      <c r="BN526" s="309"/>
      <c r="BO526" s="309"/>
      <c r="BP526" s="309"/>
      <c r="BQ526" s="309"/>
      <c r="BR526" s="309"/>
      <c r="BS526" s="309"/>
      <c r="BT526" s="309"/>
      <c r="BU526" s="309"/>
      <c r="BV526" s="309"/>
      <c r="BW526" s="310"/>
      <c r="BX526" s="310"/>
      <c r="BY526" s="310"/>
      <c r="BZ526" s="310"/>
      <c r="CA526" s="310"/>
      <c r="CB526" s="310"/>
      <c r="CC526" s="310"/>
      <c r="CD526" s="310"/>
      <c r="CE526" s="310"/>
      <c r="CF526" s="310"/>
      <c r="CG526" s="310"/>
      <c r="CH526" s="310"/>
      <c r="CI526" s="310"/>
      <c r="CJ526" s="310"/>
      <c r="CK526" s="310"/>
      <c r="CL526" s="310"/>
      <c r="CM526" s="310"/>
      <c r="CN526" s="310"/>
      <c r="CO526" s="310"/>
      <c r="CP526" s="310"/>
      <c r="CQ526" s="310"/>
      <c r="CR526" s="310"/>
      <c r="CS526" s="310"/>
      <c r="CT526" s="310"/>
      <c r="CU526" s="310"/>
      <c r="CV526" s="310"/>
      <c r="CW526" s="310"/>
      <c r="CX526" s="310"/>
      <c r="CY526" s="310"/>
      <c r="CZ526" s="310"/>
    </row>
    <row r="527" s="314" customFormat="true" ht="25.15" customHeight="true" x14ac:dyDescent="0.2">
      <c r="C527" s="843" t="s">
        <v>359</v>
      </c>
      <c r="D527" s="844"/>
      <c r="E527" s="570">
        <v>4.0363930498802295E-6</v>
      </c>
      <c r="F527" s="496"/>
      <c r="G527" s="496"/>
      <c r="H527" s="843" t="s">
        <v>209</v>
      </c>
      <c r="I527" s="844"/>
      <c r="J527" s="563">
        <v>0.12187510963147934</v>
      </c>
      <c r="K527" s="496"/>
      <c r="L527" s="496"/>
      <c r="M527" s="843" t="s">
        <v>351</v>
      </c>
      <c r="N527" s="844"/>
      <c r="O527" s="564">
        <v>7.7897916964002768E-3</v>
      </c>
      <c r="P527" s="496"/>
      <c r="Q527" s="496"/>
      <c r="W527" s="307"/>
      <c r="X527" s="307"/>
      <c r="Y527" s="307"/>
      <c r="Z527" s="307"/>
      <c r="AA527" s="307"/>
      <c r="AB527" s="307"/>
      <c r="AC527" s="307"/>
      <c r="AD527" s="307"/>
      <c r="AE527" s="307"/>
      <c r="AF527" s="307"/>
      <c r="AG527" s="307"/>
      <c r="AH527" s="307"/>
      <c r="AI527" s="307"/>
      <c r="AJ527" s="307"/>
      <c r="AK527" s="307"/>
      <c r="AL527" s="307"/>
      <c r="AM527" s="307"/>
      <c r="AN527" s="307"/>
      <c r="AO527" s="307"/>
      <c r="AP527" s="307"/>
      <c r="AQ527" s="307"/>
      <c r="AR527" s="307"/>
      <c r="AS527" s="307"/>
      <c r="AT527" s="307"/>
      <c r="AU527" s="307"/>
      <c r="AV527" s="307"/>
      <c r="AW527" s="307"/>
      <c r="AX527" s="307"/>
      <c r="AY527" s="307"/>
      <c r="AZ527" s="307"/>
      <c r="BA527" s="309"/>
      <c r="BB527" s="359"/>
      <c r="BC527" s="309"/>
      <c r="BD527" s="309"/>
      <c r="BE527" s="309"/>
      <c r="BF527" s="309"/>
      <c r="BG527" s="309"/>
      <c r="BH527" s="309"/>
      <c r="BI527" s="309"/>
      <c r="BJ527" s="309"/>
      <c r="BK527" s="309"/>
      <c r="BL527" s="309"/>
      <c r="BM527" s="309"/>
      <c r="BN527" s="309"/>
      <c r="BO527" s="309"/>
      <c r="BP527" s="309"/>
      <c r="BQ527" s="309"/>
      <c r="BR527" s="309"/>
      <c r="BS527" s="309"/>
      <c r="BT527" s="309"/>
      <c r="BU527" s="309"/>
      <c r="BV527" s="309"/>
      <c r="BW527" s="310"/>
      <c r="BX527" s="310"/>
      <c r="BY527" s="310"/>
      <c r="BZ527" s="310"/>
      <c r="CA527" s="310"/>
      <c r="CB527" s="310"/>
      <c r="CC527" s="310"/>
      <c r="CD527" s="310"/>
      <c r="CE527" s="310"/>
      <c r="CF527" s="310"/>
      <c r="CG527" s="310"/>
      <c r="CH527" s="310"/>
      <c r="CI527" s="310"/>
      <c r="CJ527" s="310"/>
      <c r="CK527" s="310"/>
      <c r="CL527" s="310"/>
      <c r="CM527" s="310"/>
      <c r="CN527" s="310"/>
      <c r="CO527" s="310"/>
      <c r="CP527" s="310"/>
      <c r="CQ527" s="310"/>
      <c r="CR527" s="310"/>
      <c r="CS527" s="310"/>
      <c r="CT527" s="310"/>
      <c r="CU527" s="310"/>
      <c r="CV527" s="310"/>
      <c r="CW527" s="310"/>
      <c r="CX527" s="310"/>
      <c r="CY527" s="310"/>
      <c r="CZ527" s="310"/>
    </row>
    <row r="528" s="314" customFormat="true" ht="25.15" customHeight="true" x14ac:dyDescent="0.2">
      <c r="C528" s="843" t="s">
        <v>250</v>
      </c>
      <c r="D528" s="844"/>
      <c r="E528" s="562">
        <v>5.9632037593366474E-4</v>
      </c>
      <c r="F528" s="496"/>
      <c r="G528" s="496"/>
      <c r="H528" s="843" t="s">
        <v>225</v>
      </c>
      <c r="I528" s="844"/>
      <c r="J528" s="563">
        <v>1.7111051589974734E-2</v>
      </c>
      <c r="K528" s="496"/>
      <c r="L528" s="496"/>
      <c r="M528" s="843" t="s">
        <v>348</v>
      </c>
      <c r="N528" s="844"/>
      <c r="O528" s="564">
        <v>8.3037853362806762E-3</v>
      </c>
      <c r="P528" s="496"/>
      <c r="Q528" s="496"/>
      <c r="W528" s="307"/>
      <c r="X528" s="307"/>
      <c r="Y528" s="307"/>
      <c r="Z528" s="307"/>
      <c r="AA528" s="307"/>
      <c r="AB528" s="307"/>
      <c r="AC528" s="307"/>
      <c r="AD528" s="307"/>
      <c r="AE528" s="307"/>
      <c r="AF528" s="307"/>
      <c r="AG528" s="307"/>
      <c r="AH528" s="307"/>
      <c r="AI528" s="307"/>
      <c r="AJ528" s="307"/>
      <c r="AK528" s="307"/>
      <c r="AL528" s="307"/>
      <c r="AM528" s="307"/>
      <c r="AN528" s="307"/>
      <c r="AO528" s="307"/>
      <c r="AP528" s="307"/>
      <c r="AQ528" s="307"/>
      <c r="AR528" s="307"/>
      <c r="AS528" s="307"/>
      <c r="AT528" s="307"/>
      <c r="AU528" s="307"/>
      <c r="AV528" s="307"/>
      <c r="AW528" s="307"/>
      <c r="AX528" s="307"/>
      <c r="AY528" s="307"/>
      <c r="AZ528" s="307"/>
      <c r="BA528" s="309"/>
      <c r="BB528" s="359"/>
      <c r="BC528" s="309"/>
      <c r="BD528" s="309"/>
      <c r="BE528" s="309"/>
      <c r="BF528" s="309"/>
      <c r="BG528" s="309"/>
      <c r="BH528" s="309"/>
      <c r="BI528" s="309"/>
      <c r="BJ528" s="309"/>
      <c r="BK528" s="309"/>
      <c r="BL528" s="309"/>
      <c r="BM528" s="309"/>
      <c r="BN528" s="309"/>
      <c r="BO528" s="309"/>
      <c r="BP528" s="309"/>
      <c r="BQ528" s="309"/>
      <c r="BR528" s="309"/>
      <c r="BS528" s="309"/>
      <c r="BT528" s="309"/>
      <c r="BU528" s="309"/>
      <c r="BV528" s="309"/>
      <c r="BW528" s="310"/>
      <c r="BX528" s="310"/>
      <c r="BY528" s="310"/>
      <c r="BZ528" s="310"/>
      <c r="CA528" s="310"/>
      <c r="CB528" s="310"/>
      <c r="CC528" s="310"/>
      <c r="CD528" s="310"/>
      <c r="CE528" s="310"/>
      <c r="CF528" s="310"/>
      <c r="CG528" s="310"/>
      <c r="CH528" s="310"/>
      <c r="CI528" s="310"/>
      <c r="CJ528" s="310"/>
      <c r="CK528" s="310"/>
      <c r="CL528" s="310"/>
      <c r="CM528" s="310"/>
      <c r="CN528" s="310"/>
      <c r="CO528" s="310"/>
      <c r="CP528" s="310"/>
      <c r="CQ528" s="310"/>
      <c r="CR528" s="310"/>
      <c r="CS528" s="310"/>
      <c r="CT528" s="310"/>
      <c r="CU528" s="310"/>
      <c r="CV528" s="310"/>
      <c r="CW528" s="310"/>
      <c r="CX528" s="310"/>
      <c r="CY528" s="310"/>
      <c r="CZ528" s="310"/>
    </row>
    <row r="529" s="314" customFormat="true" ht="25.15" customHeight="true" x14ac:dyDescent="0.2">
      <c r="C529" s="843" t="s">
        <v>325</v>
      </c>
      <c r="D529" s="844"/>
      <c r="E529" s="562">
        <v>0.1318556365151117</v>
      </c>
      <c r="F529" s="496"/>
      <c r="G529" s="496"/>
      <c r="H529" s="843" t="s">
        <v>227</v>
      </c>
      <c r="I529" s="844"/>
      <c r="J529" s="563">
        <v>6.0387120622480146E-2</v>
      </c>
      <c r="K529" s="496"/>
      <c r="L529" s="496"/>
      <c r="M529" s="843" t="s">
        <v>224</v>
      </c>
      <c r="N529" s="844"/>
      <c r="O529" s="564">
        <v>4.6552109556061205E-2</v>
      </c>
      <c r="P529" s="496"/>
      <c r="Q529" s="496"/>
      <c r="W529" s="307"/>
      <c r="X529" s="307"/>
      <c r="Y529" s="307"/>
      <c r="Z529" s="307"/>
      <c r="AA529" s="307"/>
      <c r="AB529" s="307"/>
      <c r="AC529" s="307"/>
      <c r="AD529" s="307"/>
      <c r="AE529" s="307"/>
      <c r="AF529" s="307"/>
      <c r="AG529" s="307"/>
      <c r="AH529" s="307"/>
      <c r="AI529" s="307"/>
      <c r="AJ529" s="307"/>
      <c r="AK529" s="307"/>
      <c r="AL529" s="307"/>
      <c r="AM529" s="307"/>
      <c r="AN529" s="307"/>
      <c r="AO529" s="307"/>
      <c r="AP529" s="307"/>
      <c r="AQ529" s="307"/>
      <c r="AR529" s="307"/>
      <c r="AS529" s="307"/>
      <c r="AT529" s="307"/>
      <c r="AU529" s="307"/>
      <c r="AV529" s="307"/>
      <c r="AW529" s="307"/>
      <c r="AX529" s="307"/>
      <c r="AY529" s="307"/>
      <c r="AZ529" s="307"/>
      <c r="BA529" s="309"/>
      <c r="BB529" s="359"/>
      <c r="BC529" s="309"/>
      <c r="BD529" s="309"/>
      <c r="BE529" s="309"/>
      <c r="BF529" s="309"/>
      <c r="BG529" s="309"/>
      <c r="BH529" s="309"/>
      <c r="BI529" s="309"/>
      <c r="BJ529" s="309"/>
      <c r="BK529" s="309"/>
      <c r="BL529" s="309"/>
      <c r="BM529" s="309"/>
      <c r="BN529" s="309"/>
      <c r="BO529" s="309"/>
      <c r="BP529" s="309"/>
      <c r="BQ529" s="309"/>
      <c r="BR529" s="309"/>
      <c r="BS529" s="309"/>
      <c r="BT529" s="309"/>
      <c r="BU529" s="309"/>
      <c r="BV529" s="309"/>
      <c r="BW529" s="310"/>
      <c r="BX529" s="310"/>
      <c r="BY529" s="310"/>
      <c r="BZ529" s="310"/>
      <c r="CA529" s="310"/>
      <c r="CB529" s="310"/>
      <c r="CC529" s="310"/>
      <c r="CD529" s="310"/>
      <c r="CE529" s="310"/>
      <c r="CF529" s="310"/>
      <c r="CG529" s="310"/>
      <c r="CH529" s="310"/>
      <c r="CI529" s="310"/>
      <c r="CJ529" s="310"/>
      <c r="CK529" s="310"/>
      <c r="CL529" s="310"/>
      <c r="CM529" s="310"/>
      <c r="CN529" s="310"/>
      <c r="CO529" s="310"/>
      <c r="CP529" s="310"/>
      <c r="CQ529" s="310"/>
      <c r="CR529" s="310"/>
      <c r="CS529" s="310"/>
      <c r="CT529" s="310"/>
      <c r="CU529" s="310"/>
      <c r="CV529" s="310"/>
      <c r="CW529" s="310"/>
      <c r="CX529" s="310"/>
      <c r="CY529" s="310"/>
      <c r="CZ529" s="310"/>
    </row>
    <row r="530" s="314" customFormat="true" ht="25.15" customHeight="true" x14ac:dyDescent="0.2">
      <c r="C530" s="843" t="s">
        <v>353</v>
      </c>
      <c r="D530" s="844"/>
      <c r="E530" s="562">
        <v>1.9852556850364473E-3</v>
      </c>
      <c r="F530" s="496"/>
      <c r="G530" s="496"/>
      <c r="H530" s="843" t="s">
        <v>325</v>
      </c>
      <c r="I530" s="844"/>
      <c r="J530" s="563">
        <v>8.1110156954614071E-2</v>
      </c>
      <c r="K530" s="496"/>
      <c r="L530" s="496"/>
      <c r="M530" s="843" t="s">
        <v>361</v>
      </c>
      <c r="N530" s="844"/>
      <c r="O530" s="564">
        <v>2.6297945028051702E-4</v>
      </c>
      <c r="P530" s="496"/>
      <c r="Q530" s="496"/>
      <c r="W530" s="307"/>
      <c r="X530" s="307"/>
      <c r="Y530" s="307"/>
      <c r="Z530" s="307"/>
      <c r="AA530" s="307"/>
      <c r="AB530" s="307"/>
      <c r="AC530" s="307"/>
      <c r="AD530" s="307"/>
      <c r="AE530" s="307"/>
      <c r="AF530" s="307"/>
      <c r="AG530" s="307"/>
      <c r="AH530" s="307"/>
      <c r="AI530" s="307"/>
      <c r="AJ530" s="307"/>
      <c r="AK530" s="307"/>
      <c r="AL530" s="307"/>
      <c r="AM530" s="307"/>
      <c r="AN530" s="307"/>
      <c r="AO530" s="307"/>
      <c r="AP530" s="307"/>
      <c r="AQ530" s="307"/>
      <c r="AR530" s="307"/>
      <c r="AS530" s="307"/>
      <c r="AT530" s="307"/>
      <c r="AU530" s="307"/>
      <c r="AV530" s="307"/>
      <c r="AW530" s="307"/>
      <c r="AX530" s="307"/>
      <c r="AY530" s="307"/>
      <c r="AZ530" s="307"/>
      <c r="BA530" s="309"/>
      <c r="BB530" s="359"/>
      <c r="BC530" s="309"/>
      <c r="BD530" s="309"/>
      <c r="BE530" s="309"/>
      <c r="BF530" s="309"/>
      <c r="BG530" s="309"/>
      <c r="BH530" s="309"/>
      <c r="BI530" s="309"/>
      <c r="BJ530" s="309"/>
      <c r="BK530" s="309"/>
      <c r="BL530" s="309"/>
      <c r="BM530" s="309"/>
      <c r="BN530" s="309"/>
      <c r="BO530" s="309"/>
      <c r="BP530" s="309"/>
      <c r="BQ530" s="309"/>
      <c r="BR530" s="309"/>
      <c r="BS530" s="309"/>
      <c r="BT530" s="309"/>
      <c r="BU530" s="309"/>
      <c r="BV530" s="309"/>
      <c r="BW530" s="310"/>
      <c r="BX530" s="310"/>
      <c r="BY530" s="310"/>
      <c r="BZ530" s="310"/>
      <c r="CA530" s="310"/>
      <c r="CB530" s="310"/>
      <c r="CC530" s="310"/>
      <c r="CD530" s="310"/>
      <c r="CE530" s="310"/>
      <c r="CF530" s="310"/>
      <c r="CG530" s="310"/>
      <c r="CH530" s="310"/>
      <c r="CI530" s="310"/>
      <c r="CJ530" s="310"/>
      <c r="CK530" s="310"/>
      <c r="CL530" s="310"/>
      <c r="CM530" s="310"/>
      <c r="CN530" s="310"/>
      <c r="CO530" s="310"/>
      <c r="CP530" s="310"/>
      <c r="CQ530" s="310"/>
      <c r="CR530" s="310"/>
      <c r="CS530" s="310"/>
      <c r="CT530" s="310"/>
      <c r="CU530" s="310"/>
      <c r="CV530" s="310"/>
      <c r="CW530" s="310"/>
      <c r="CX530" s="310"/>
      <c r="CY530" s="310"/>
      <c r="CZ530" s="310"/>
    </row>
    <row r="531" s="314" customFormat="true" ht="25.15" customHeight="true" x14ac:dyDescent="0.2">
      <c r="C531" s="843" t="s">
        <v>255</v>
      </c>
      <c r="D531" s="844"/>
      <c r="E531" s="562">
        <v>1.8582098193081238E-4</v>
      </c>
      <c r="F531" s="496"/>
      <c r="G531" s="496"/>
      <c r="H531" s="843" t="s">
        <v>357</v>
      </c>
      <c r="I531" s="844"/>
      <c r="J531" s="563">
        <v>8.9183644377763827E-3</v>
      </c>
      <c r="K531" s="496"/>
      <c r="L531" s="496"/>
      <c r="M531" s="843" t="s">
        <v>258</v>
      </c>
      <c r="N531" s="844"/>
      <c r="O531" s="564">
        <v>3.7816442287385413E-2</v>
      </c>
      <c r="P531" s="496"/>
      <c r="Q531" s="496"/>
      <c r="W531" s="307"/>
      <c r="X531" s="307"/>
      <c r="Y531" s="307"/>
      <c r="Z531" s="307"/>
      <c r="AA531" s="307"/>
      <c r="AB531" s="307"/>
      <c r="AC531" s="307"/>
      <c r="AD531" s="307"/>
      <c r="AE531" s="307"/>
      <c r="AF531" s="307"/>
      <c r="AG531" s="307"/>
      <c r="AH531" s="307"/>
      <c r="AI531" s="307"/>
      <c r="AJ531" s="307"/>
      <c r="AK531" s="307"/>
      <c r="AL531" s="307"/>
      <c r="AM531" s="307"/>
      <c r="AN531" s="307"/>
      <c r="AO531" s="307"/>
      <c r="AP531" s="307"/>
      <c r="AQ531" s="307"/>
      <c r="AR531" s="307"/>
      <c r="AS531" s="307"/>
      <c r="AT531" s="307"/>
      <c r="AU531" s="307"/>
      <c r="AV531" s="307"/>
      <c r="AW531" s="307"/>
      <c r="AX531" s="307"/>
      <c r="AY531" s="307"/>
      <c r="AZ531" s="307"/>
      <c r="BA531" s="309"/>
      <c r="BB531" s="359"/>
      <c r="BC531" s="309"/>
      <c r="BD531" s="309"/>
      <c r="BE531" s="309"/>
      <c r="BF531" s="309"/>
      <c r="BG531" s="309"/>
      <c r="BH531" s="309"/>
      <c r="BI531" s="309"/>
      <c r="BJ531" s="309"/>
      <c r="BK531" s="309"/>
      <c r="BL531" s="309"/>
      <c r="BM531" s="309"/>
      <c r="BN531" s="309"/>
      <c r="BO531" s="309"/>
      <c r="BP531" s="309"/>
      <c r="BQ531" s="309"/>
      <c r="BR531" s="309"/>
      <c r="BS531" s="309"/>
      <c r="BT531" s="309"/>
      <c r="BU531" s="309"/>
      <c r="BV531" s="309"/>
      <c r="BW531" s="310"/>
      <c r="BX531" s="310"/>
      <c r="BY531" s="310"/>
      <c r="BZ531" s="310"/>
      <c r="CA531" s="310"/>
      <c r="CB531" s="310"/>
      <c r="CC531" s="310"/>
      <c r="CD531" s="310"/>
      <c r="CE531" s="310"/>
      <c r="CF531" s="310"/>
      <c r="CG531" s="310"/>
      <c r="CH531" s="310"/>
      <c r="CI531" s="310"/>
      <c r="CJ531" s="310"/>
      <c r="CK531" s="310"/>
      <c r="CL531" s="310"/>
      <c r="CM531" s="310"/>
      <c r="CN531" s="310"/>
      <c r="CO531" s="310"/>
      <c r="CP531" s="310"/>
      <c r="CQ531" s="310"/>
      <c r="CR531" s="310"/>
      <c r="CS531" s="310"/>
      <c r="CT531" s="310"/>
      <c r="CU531" s="310"/>
      <c r="CV531" s="310"/>
      <c r="CW531" s="310"/>
      <c r="CX531" s="310"/>
      <c r="CY531" s="310"/>
      <c r="CZ531" s="310"/>
    </row>
    <row r="532" s="314" customFormat="true" ht="25.15" customHeight="true" x14ac:dyDescent="0.2">
      <c r="C532" s="843" t="s">
        <v>257</v>
      </c>
      <c r="D532" s="844"/>
      <c r="E532" s="562">
        <v>3.7779510200114402E-4</v>
      </c>
      <c r="F532" s="496"/>
      <c r="G532" s="496"/>
      <c r="H532" s="843" t="s">
        <v>319</v>
      </c>
      <c r="I532" s="844"/>
      <c r="J532" s="563">
        <v>2.6477590097005971E-2</v>
      </c>
      <c r="K532" s="496"/>
      <c r="L532" s="496"/>
      <c r="M532" s="843" t="s">
        <v>261</v>
      </c>
      <c r="N532" s="844"/>
      <c r="O532" s="569">
        <v>5.5620676449560914E-6</v>
      </c>
      <c r="P532" s="496"/>
      <c r="Q532" s="496"/>
      <c r="W532" s="307"/>
      <c r="X532" s="307"/>
      <c r="Y532" s="307"/>
      <c r="Z532" s="307"/>
      <c r="AA532" s="307"/>
      <c r="AB532" s="307"/>
      <c r="AC532" s="307"/>
      <c r="AD532" s="307"/>
      <c r="AE532" s="307"/>
      <c r="AF532" s="307"/>
      <c r="AG532" s="307"/>
      <c r="AH532" s="307"/>
      <c r="AI532" s="307"/>
      <c r="AJ532" s="307"/>
      <c r="AK532" s="307"/>
      <c r="AL532" s="307"/>
      <c r="AM532" s="307"/>
      <c r="AN532" s="307"/>
      <c r="AO532" s="307"/>
      <c r="AP532" s="307"/>
      <c r="AQ532" s="307"/>
      <c r="AR532" s="307"/>
      <c r="AS532" s="307"/>
      <c r="AT532" s="307"/>
      <c r="AU532" s="307"/>
      <c r="AV532" s="307"/>
      <c r="AW532" s="307"/>
      <c r="AX532" s="307"/>
      <c r="AY532" s="307"/>
      <c r="AZ532" s="307"/>
      <c r="BA532" s="309"/>
      <c r="BB532" s="359"/>
      <c r="BC532" s="309"/>
      <c r="BD532" s="309"/>
      <c r="BE532" s="309"/>
      <c r="BF532" s="309"/>
      <c r="BG532" s="309"/>
      <c r="BH532" s="309"/>
      <c r="BI532" s="309"/>
      <c r="BJ532" s="309"/>
      <c r="BK532" s="309"/>
      <c r="BL532" s="309"/>
      <c r="BM532" s="309"/>
      <c r="BN532" s="309"/>
      <c r="BO532" s="309"/>
      <c r="BP532" s="309"/>
      <c r="BQ532" s="309"/>
      <c r="BR532" s="309"/>
      <c r="BS532" s="309"/>
      <c r="BT532" s="309"/>
      <c r="BU532" s="309"/>
      <c r="BV532" s="309"/>
      <c r="BW532" s="310"/>
      <c r="BX532" s="310"/>
      <c r="BY532" s="310"/>
      <c r="BZ532" s="310"/>
      <c r="CA532" s="310"/>
      <c r="CB532" s="310"/>
      <c r="CC532" s="310"/>
      <c r="CD532" s="310"/>
      <c r="CE532" s="310"/>
      <c r="CF532" s="310"/>
      <c r="CG532" s="310"/>
      <c r="CH532" s="310"/>
      <c r="CI532" s="310"/>
      <c r="CJ532" s="310"/>
      <c r="CK532" s="310"/>
      <c r="CL532" s="310"/>
      <c r="CM532" s="310"/>
      <c r="CN532" s="310"/>
      <c r="CO532" s="310"/>
      <c r="CP532" s="310"/>
      <c r="CQ532" s="310"/>
      <c r="CR532" s="310"/>
      <c r="CS532" s="310"/>
      <c r="CT532" s="310"/>
      <c r="CU532" s="310"/>
      <c r="CV532" s="310"/>
      <c r="CW532" s="310"/>
      <c r="CX532" s="310"/>
      <c r="CY532" s="310"/>
      <c r="CZ532" s="310"/>
    </row>
    <row r="533" s="314" customFormat="true" ht="25.15" customHeight="true" x14ac:dyDescent="0.2">
      <c r="C533" s="843" t="s">
        <v>365</v>
      </c>
      <c r="D533" s="844"/>
      <c r="E533" s="570">
        <v>1.6028649188492669E-5</v>
      </c>
      <c r="F533" s="496"/>
      <c r="G533" s="496"/>
      <c r="H533" s="843" t="s">
        <v>257</v>
      </c>
      <c r="I533" s="844"/>
      <c r="J533" s="563">
        <v>4.1751683155469017E-2</v>
      </c>
      <c r="K533" s="496"/>
      <c r="L533" s="496"/>
      <c r="M533" s="843" t="s">
        <v>223</v>
      </c>
      <c r="N533" s="844"/>
      <c r="O533" s="564">
        <v>8.8206409520856635E-2</v>
      </c>
      <c r="P533" s="496"/>
      <c r="Q533" s="496"/>
      <c r="W533" s="307"/>
      <c r="X533" s="307"/>
      <c r="Y533" s="307"/>
      <c r="Z533" s="307"/>
      <c r="AA533" s="307"/>
      <c r="AB533" s="307"/>
      <c r="AC533" s="307"/>
      <c r="AD533" s="307"/>
      <c r="AE533" s="307"/>
      <c r="AF533" s="307"/>
      <c r="AG533" s="307"/>
      <c r="AH533" s="307"/>
      <c r="AI533" s="307"/>
      <c r="AJ533" s="307"/>
      <c r="AK533" s="307"/>
      <c r="AL533" s="307"/>
      <c r="AM533" s="307"/>
      <c r="AN533" s="307"/>
      <c r="AO533" s="307"/>
      <c r="AP533" s="307"/>
      <c r="AQ533" s="307"/>
      <c r="AR533" s="307"/>
      <c r="AS533" s="307"/>
      <c r="AT533" s="307"/>
      <c r="AU533" s="307"/>
      <c r="AV533" s="307"/>
      <c r="AW533" s="307"/>
      <c r="AX533" s="307"/>
      <c r="AY533" s="307"/>
      <c r="AZ533" s="307"/>
      <c r="BA533" s="309"/>
      <c r="BB533" s="359"/>
      <c r="BC533" s="309"/>
      <c r="BD533" s="309"/>
      <c r="BE533" s="309"/>
      <c r="BF533" s="309"/>
      <c r="BG533" s="309"/>
      <c r="BH533" s="309"/>
      <c r="BI533" s="309"/>
      <c r="BJ533" s="309"/>
      <c r="BK533" s="309"/>
      <c r="BL533" s="309"/>
      <c r="BM533" s="309"/>
      <c r="BN533" s="309"/>
      <c r="BO533" s="309"/>
      <c r="BP533" s="309"/>
      <c r="BQ533" s="309"/>
      <c r="BR533" s="309"/>
      <c r="BS533" s="309"/>
      <c r="BT533" s="309"/>
      <c r="BU533" s="309"/>
      <c r="BV533" s="309"/>
      <c r="BW533" s="310"/>
      <c r="BX533" s="310"/>
      <c r="BY533" s="310"/>
      <c r="BZ533" s="310"/>
      <c r="CA533" s="310"/>
      <c r="CB533" s="310"/>
      <c r="CC533" s="310"/>
      <c r="CD533" s="310"/>
      <c r="CE533" s="310"/>
      <c r="CF533" s="310"/>
      <c r="CG533" s="310"/>
      <c r="CH533" s="310"/>
      <c r="CI533" s="310"/>
      <c r="CJ533" s="310"/>
      <c r="CK533" s="310"/>
      <c r="CL533" s="310"/>
      <c r="CM533" s="310"/>
      <c r="CN533" s="310"/>
      <c r="CO533" s="310"/>
      <c r="CP533" s="310"/>
      <c r="CQ533" s="310"/>
      <c r="CR533" s="310"/>
      <c r="CS533" s="310"/>
      <c r="CT533" s="310"/>
      <c r="CU533" s="310"/>
      <c r="CV533" s="310"/>
      <c r="CW533" s="310"/>
      <c r="CX533" s="310"/>
      <c r="CY533" s="310"/>
      <c r="CZ533" s="310"/>
    </row>
    <row r="534" s="314" customFormat="true" ht="25.15" customHeight="true" x14ac:dyDescent="0.2">
      <c r="C534" s="843" t="s">
        <v>357</v>
      </c>
      <c r="D534" s="844"/>
      <c r="E534" s="562">
        <v>1.1154195647520889E-3</v>
      </c>
      <c r="F534" s="496"/>
      <c r="G534" s="496"/>
      <c r="H534" s="843" t="s">
        <v>358</v>
      </c>
      <c r="I534" s="844"/>
      <c r="J534" s="563">
        <v>1.6529471185586545E-3</v>
      </c>
      <c r="K534" s="496"/>
      <c r="L534" s="496"/>
      <c r="M534" s="843" t="s">
        <v>342</v>
      </c>
      <c r="N534" s="844"/>
      <c r="O534" s="564">
        <v>1.4570187886106884E-2</v>
      </c>
      <c r="P534" s="496"/>
      <c r="Q534" s="496"/>
      <c r="W534" s="307"/>
      <c r="X534" s="307"/>
      <c r="Y534" s="307"/>
      <c r="Z534" s="307"/>
      <c r="AA534" s="307"/>
      <c r="AB534" s="307"/>
      <c r="AC534" s="307"/>
      <c r="AD534" s="307"/>
      <c r="AE534" s="307"/>
      <c r="AF534" s="307"/>
      <c r="AG534" s="307"/>
      <c r="AH534" s="307"/>
      <c r="AI534" s="307"/>
      <c r="AJ534" s="307"/>
      <c r="AK534" s="307"/>
      <c r="AL534" s="307"/>
      <c r="AM534" s="307"/>
      <c r="AN534" s="307"/>
      <c r="AO534" s="307"/>
      <c r="AP534" s="307"/>
      <c r="AQ534" s="307"/>
      <c r="AR534" s="307"/>
      <c r="AS534" s="307"/>
      <c r="AT534" s="307"/>
      <c r="AU534" s="307"/>
      <c r="AV534" s="307"/>
      <c r="AW534" s="307"/>
      <c r="AX534" s="307"/>
      <c r="AY534" s="307"/>
      <c r="AZ534" s="307"/>
      <c r="BA534" s="309"/>
      <c r="BB534" s="359"/>
      <c r="BC534" s="309"/>
      <c r="BD534" s="309"/>
      <c r="BE534" s="309"/>
      <c r="BF534" s="309"/>
      <c r="BG534" s="309"/>
      <c r="BH534" s="309"/>
      <c r="BI534" s="309"/>
      <c r="BJ534" s="309"/>
      <c r="BK534" s="309"/>
      <c r="BL534" s="309"/>
      <c r="BM534" s="309"/>
      <c r="BN534" s="309"/>
      <c r="BO534" s="309"/>
      <c r="BP534" s="309"/>
      <c r="BQ534" s="309"/>
      <c r="BR534" s="309"/>
      <c r="BS534" s="309"/>
      <c r="BT534" s="309"/>
      <c r="BU534" s="309"/>
      <c r="BV534" s="309"/>
      <c r="BW534" s="310"/>
      <c r="BX534" s="310"/>
      <c r="BY534" s="310"/>
      <c r="BZ534" s="310"/>
      <c r="CA534" s="310"/>
      <c r="CB534" s="310"/>
      <c r="CC534" s="310"/>
      <c r="CD534" s="310"/>
      <c r="CE534" s="310"/>
      <c r="CF534" s="310"/>
      <c r="CG534" s="310"/>
      <c r="CH534" s="310"/>
      <c r="CI534" s="310"/>
      <c r="CJ534" s="310"/>
      <c r="CK534" s="310"/>
      <c r="CL534" s="310"/>
      <c r="CM534" s="310"/>
      <c r="CN534" s="310"/>
      <c r="CO534" s="310"/>
      <c r="CP534" s="310"/>
      <c r="CQ534" s="310"/>
      <c r="CR534" s="310"/>
      <c r="CS534" s="310"/>
      <c r="CT534" s="310"/>
      <c r="CU534" s="310"/>
      <c r="CV534" s="310"/>
      <c r="CW534" s="310"/>
      <c r="CX534" s="310"/>
      <c r="CY534" s="310"/>
      <c r="CZ534" s="310"/>
    </row>
    <row r="535" s="314" customFormat="true" ht="25.15" customHeight="true" x14ac:dyDescent="0.2">
      <c r="C535" s="843" t="s">
        <v>319</v>
      </c>
      <c r="D535" s="844"/>
      <c r="E535" s="562">
        <v>0.23801370905042274</v>
      </c>
      <c r="F535" s="496"/>
      <c r="G535" s="496"/>
      <c r="H535" s="843" t="s">
        <v>343</v>
      </c>
      <c r="I535" s="844"/>
      <c r="J535" s="563">
        <v>4.9762614484044461E-2</v>
      </c>
      <c r="K535" s="496"/>
      <c r="L535" s="496"/>
      <c r="M535" s="843" t="s">
        <v>209</v>
      </c>
      <c r="N535" s="844"/>
      <c r="O535" s="564">
        <v>6.4876405284367403E-2</v>
      </c>
      <c r="P535" s="496"/>
      <c r="Q535" s="496"/>
      <c r="W535" s="307"/>
      <c r="X535" s="307"/>
      <c r="Y535" s="307"/>
      <c r="Z535" s="307"/>
      <c r="AA535" s="307"/>
      <c r="AB535" s="307"/>
      <c r="AC535" s="307"/>
      <c r="AD535" s="307"/>
      <c r="AE535" s="307"/>
      <c r="AF535" s="307"/>
      <c r="AG535" s="307"/>
      <c r="AH535" s="307"/>
      <c r="AI535" s="307"/>
      <c r="AJ535" s="307"/>
      <c r="AK535" s="307"/>
      <c r="AL535" s="307"/>
      <c r="AM535" s="307"/>
      <c r="AN535" s="307"/>
      <c r="AO535" s="307"/>
      <c r="AP535" s="307"/>
      <c r="AQ535" s="307"/>
      <c r="AR535" s="307"/>
      <c r="AS535" s="307"/>
      <c r="AT535" s="307"/>
      <c r="AU535" s="307"/>
      <c r="AV535" s="307"/>
      <c r="AW535" s="307"/>
      <c r="AX535" s="307"/>
      <c r="AY535" s="307"/>
      <c r="AZ535" s="307"/>
      <c r="BA535" s="309"/>
      <c r="BB535" s="359"/>
      <c r="BC535" s="309"/>
      <c r="BD535" s="309"/>
      <c r="BE535" s="309"/>
      <c r="BF535" s="309"/>
      <c r="BG535" s="309"/>
      <c r="BH535" s="309"/>
      <c r="BI535" s="309"/>
      <c r="BJ535" s="309"/>
      <c r="BK535" s="309"/>
      <c r="BL535" s="309"/>
      <c r="BM535" s="309"/>
      <c r="BN535" s="309"/>
      <c r="BO535" s="309"/>
      <c r="BP535" s="309"/>
      <c r="BQ535" s="309"/>
      <c r="BR535" s="309"/>
      <c r="BS535" s="309"/>
      <c r="BT535" s="309"/>
      <c r="BU535" s="309"/>
      <c r="BV535" s="309"/>
      <c r="BW535" s="310"/>
      <c r="BX535" s="310"/>
      <c r="BY535" s="310"/>
      <c r="BZ535" s="310"/>
      <c r="CA535" s="310"/>
      <c r="CB535" s="310"/>
      <c r="CC535" s="310"/>
      <c r="CD535" s="310"/>
      <c r="CE535" s="310"/>
      <c r="CF535" s="310"/>
      <c r="CG535" s="310"/>
      <c r="CH535" s="310"/>
      <c r="CI535" s="310"/>
      <c r="CJ535" s="310"/>
      <c r="CK535" s="310"/>
      <c r="CL535" s="310"/>
      <c r="CM535" s="310"/>
      <c r="CN535" s="310"/>
      <c r="CO535" s="310"/>
      <c r="CP535" s="310"/>
      <c r="CQ535" s="310"/>
      <c r="CR535" s="310"/>
      <c r="CS535" s="310"/>
      <c r="CT535" s="310"/>
      <c r="CU535" s="310"/>
      <c r="CV535" s="310"/>
      <c r="CW535" s="310"/>
      <c r="CX535" s="310"/>
      <c r="CY535" s="310"/>
      <c r="CZ535" s="310"/>
    </row>
    <row r="536" s="314" customFormat="true" ht="25.15" customHeight="true" x14ac:dyDescent="0.2">
      <c r="C536" s="843" t="s">
        <v>257</v>
      </c>
      <c r="D536" s="844"/>
      <c r="E536" s="562">
        <v>4.8678065604122071E-2</v>
      </c>
      <c r="F536" s="496"/>
      <c r="G536" s="496"/>
      <c r="H536" s="843" t="s">
        <v>344</v>
      </c>
      <c r="I536" s="844"/>
      <c r="J536" s="563">
        <v>3.4298510592539397E-2</v>
      </c>
      <c r="K536" s="496"/>
      <c r="L536" s="496"/>
      <c r="M536" s="843" t="s">
        <v>225</v>
      </c>
      <c r="N536" s="844"/>
      <c r="O536" s="564">
        <v>1.5929279088181174E-3</v>
      </c>
      <c r="P536" s="496"/>
      <c r="Q536" s="496"/>
      <c r="W536" s="307"/>
      <c r="X536" s="307"/>
      <c r="Y536" s="307"/>
      <c r="Z536" s="307"/>
      <c r="AA536" s="307"/>
      <c r="AB536" s="307"/>
      <c r="AC536" s="307"/>
      <c r="AD536" s="307"/>
      <c r="AE536" s="307"/>
      <c r="AF536" s="307"/>
      <c r="AG536" s="307"/>
      <c r="AH536" s="307"/>
      <c r="AI536" s="307"/>
      <c r="AJ536" s="307"/>
      <c r="AK536" s="307"/>
      <c r="AL536" s="307"/>
      <c r="AM536" s="307"/>
      <c r="AN536" s="307"/>
      <c r="AO536" s="307"/>
      <c r="AP536" s="307"/>
      <c r="AQ536" s="307"/>
      <c r="AR536" s="307"/>
      <c r="AS536" s="307"/>
      <c r="AT536" s="307"/>
      <c r="AU536" s="307"/>
      <c r="AV536" s="307"/>
      <c r="AW536" s="307"/>
      <c r="AX536" s="307"/>
      <c r="AY536" s="307"/>
      <c r="AZ536" s="307"/>
      <c r="BA536" s="309"/>
      <c r="BB536" s="359"/>
      <c r="BC536" s="309"/>
      <c r="BD536" s="309"/>
      <c r="BE536" s="309"/>
      <c r="BF536" s="309"/>
      <c r="BG536" s="309"/>
      <c r="BH536" s="309"/>
      <c r="BI536" s="309"/>
      <c r="BJ536" s="309"/>
      <c r="BK536" s="309"/>
      <c r="BL536" s="309"/>
      <c r="BM536" s="309"/>
      <c r="BN536" s="309"/>
      <c r="BO536" s="309"/>
      <c r="BP536" s="309"/>
      <c r="BQ536" s="309"/>
      <c r="BR536" s="309"/>
      <c r="BS536" s="309"/>
      <c r="BT536" s="309"/>
      <c r="BU536" s="309"/>
      <c r="BV536" s="309"/>
      <c r="BW536" s="310"/>
      <c r="BX536" s="310"/>
      <c r="BY536" s="310"/>
      <c r="BZ536" s="310"/>
      <c r="CA536" s="310"/>
      <c r="CB536" s="310"/>
      <c r="CC536" s="310"/>
      <c r="CD536" s="310"/>
      <c r="CE536" s="310"/>
      <c r="CF536" s="310"/>
      <c r="CG536" s="310"/>
      <c r="CH536" s="310"/>
      <c r="CI536" s="310"/>
      <c r="CJ536" s="310"/>
      <c r="CK536" s="310"/>
      <c r="CL536" s="310"/>
      <c r="CM536" s="310"/>
      <c r="CN536" s="310"/>
      <c r="CO536" s="310"/>
      <c r="CP536" s="310"/>
      <c r="CQ536" s="310"/>
      <c r="CR536" s="310"/>
      <c r="CS536" s="310"/>
      <c r="CT536" s="310"/>
      <c r="CU536" s="310"/>
      <c r="CV536" s="310"/>
      <c r="CW536" s="310"/>
      <c r="CX536" s="310"/>
      <c r="CY536" s="310"/>
      <c r="CZ536" s="310"/>
    </row>
    <row r="537" s="314" customFormat="true" ht="25.15" customHeight="true" x14ac:dyDescent="0.2">
      <c r="C537" s="843" t="s">
        <v>358</v>
      </c>
      <c r="D537" s="844"/>
      <c r="E537" s="562">
        <v>2.6240244888451432E-4</v>
      </c>
      <c r="F537" s="496"/>
      <c r="G537" s="496"/>
      <c r="H537" s="843" t="s">
        <v>346</v>
      </c>
      <c r="I537" s="844"/>
      <c r="J537" s="563">
        <v>1.1053902428957022E-2</v>
      </c>
      <c r="K537" s="496"/>
      <c r="L537" s="496"/>
      <c r="M537" s="843" t="s">
        <v>227</v>
      </c>
      <c r="N537" s="844"/>
      <c r="O537" s="564">
        <v>5.3089708263878384E-2</v>
      </c>
      <c r="P537" s="496"/>
      <c r="Q537" s="496"/>
      <c r="W537" s="307"/>
      <c r="X537" s="307"/>
      <c r="Y537" s="307"/>
      <c r="Z537" s="307"/>
      <c r="AA537" s="307"/>
      <c r="AB537" s="307"/>
      <c r="AC537" s="307"/>
      <c r="AD537" s="307"/>
      <c r="AE537" s="307"/>
      <c r="AF537" s="307"/>
      <c r="AG537" s="307"/>
      <c r="AH537" s="307"/>
      <c r="AI537" s="307"/>
      <c r="AJ537" s="307"/>
      <c r="AK537" s="307"/>
      <c r="AL537" s="307"/>
      <c r="AM537" s="307"/>
      <c r="AN537" s="307"/>
      <c r="AO537" s="307"/>
      <c r="AP537" s="307"/>
      <c r="AQ537" s="307"/>
      <c r="AR537" s="307"/>
      <c r="AS537" s="307"/>
      <c r="AT537" s="307"/>
      <c r="AU537" s="307"/>
      <c r="AV537" s="307"/>
      <c r="AW537" s="307"/>
      <c r="AX537" s="307"/>
      <c r="AY537" s="307"/>
      <c r="AZ537" s="307"/>
      <c r="BA537" s="309"/>
      <c r="BB537" s="359"/>
      <c r="BC537" s="309"/>
      <c r="BD537" s="309"/>
      <c r="BE537" s="309"/>
      <c r="BF537" s="309"/>
      <c r="BG537" s="309"/>
      <c r="BH537" s="309"/>
      <c r="BI537" s="309"/>
      <c r="BJ537" s="309"/>
      <c r="BK537" s="309"/>
      <c r="BL537" s="309"/>
      <c r="BM537" s="309"/>
      <c r="BN537" s="309"/>
      <c r="BO537" s="309"/>
      <c r="BP537" s="309"/>
      <c r="BQ537" s="309"/>
      <c r="BR537" s="309"/>
      <c r="BS537" s="309"/>
      <c r="BT537" s="309"/>
      <c r="BU537" s="309"/>
      <c r="BV537" s="309"/>
      <c r="BW537" s="310"/>
      <c r="BX537" s="310"/>
      <c r="BY537" s="310"/>
      <c r="BZ537" s="310"/>
      <c r="CA537" s="310"/>
      <c r="CB537" s="310"/>
      <c r="CC537" s="310"/>
      <c r="CD537" s="310"/>
      <c r="CE537" s="310"/>
      <c r="CF537" s="310"/>
      <c r="CG537" s="310"/>
      <c r="CH537" s="310"/>
      <c r="CI537" s="310"/>
      <c r="CJ537" s="310"/>
      <c r="CK537" s="310"/>
      <c r="CL537" s="310"/>
      <c r="CM537" s="310"/>
      <c r="CN537" s="310"/>
      <c r="CO537" s="310"/>
      <c r="CP537" s="310"/>
      <c r="CQ537" s="310"/>
      <c r="CR537" s="310"/>
      <c r="CS537" s="310"/>
      <c r="CT537" s="310"/>
      <c r="CU537" s="310"/>
      <c r="CV537" s="310"/>
      <c r="CW537" s="310"/>
      <c r="CX537" s="310"/>
      <c r="CY537" s="310"/>
      <c r="CZ537" s="310"/>
    </row>
    <row r="538" s="314" customFormat="true" ht="25.15" customHeight="true" x14ac:dyDescent="0.2">
      <c r="C538" s="843" t="s">
        <v>343</v>
      </c>
      <c r="D538" s="844"/>
      <c r="E538" s="562">
        <v>5.3363502227358271E-2</v>
      </c>
      <c r="F538" s="496"/>
      <c r="G538" s="496"/>
      <c r="H538" s="843" t="s">
        <v>228</v>
      </c>
      <c r="I538" s="844"/>
      <c r="J538" s="563">
        <v>4.8945796360944586E-2</v>
      </c>
      <c r="K538" s="496"/>
      <c r="L538" s="496"/>
      <c r="M538" s="843" t="s">
        <v>359</v>
      </c>
      <c r="N538" s="844"/>
      <c r="O538" s="564">
        <v>4.1998461279901697E-4</v>
      </c>
      <c r="P538" s="496"/>
      <c r="Q538" s="496"/>
      <c r="W538" s="307"/>
      <c r="X538" s="307"/>
      <c r="Y538" s="307"/>
      <c r="Z538" s="307"/>
      <c r="AA538" s="307"/>
      <c r="AB538" s="307"/>
      <c r="AC538" s="307"/>
      <c r="AD538" s="307"/>
      <c r="AE538" s="307"/>
      <c r="AF538" s="307"/>
      <c r="AG538" s="307"/>
      <c r="AH538" s="307"/>
      <c r="AI538" s="307"/>
      <c r="AJ538" s="307"/>
      <c r="AK538" s="307"/>
      <c r="AL538" s="307"/>
      <c r="AM538" s="307"/>
      <c r="AN538" s="307"/>
      <c r="AO538" s="307"/>
      <c r="AP538" s="307"/>
      <c r="AQ538" s="307"/>
      <c r="AR538" s="307"/>
      <c r="AS538" s="307"/>
      <c r="AT538" s="307"/>
      <c r="AU538" s="307"/>
      <c r="AV538" s="307"/>
      <c r="AW538" s="307"/>
      <c r="AX538" s="307"/>
      <c r="AY538" s="307"/>
      <c r="AZ538" s="307"/>
      <c r="BA538" s="309"/>
      <c r="BB538" s="359"/>
      <c r="BC538" s="309"/>
      <c r="BD538" s="309"/>
      <c r="BE538" s="309"/>
      <c r="BF538" s="309"/>
      <c r="BG538" s="309"/>
      <c r="BH538" s="309"/>
      <c r="BI538" s="309"/>
      <c r="BJ538" s="309"/>
      <c r="BK538" s="309"/>
      <c r="BL538" s="309"/>
      <c r="BM538" s="309"/>
      <c r="BN538" s="309"/>
      <c r="BO538" s="309"/>
      <c r="BP538" s="309"/>
      <c r="BQ538" s="309"/>
      <c r="BR538" s="309"/>
      <c r="BS538" s="309"/>
      <c r="BT538" s="309"/>
      <c r="BU538" s="309"/>
      <c r="BV538" s="309"/>
      <c r="BW538" s="310"/>
      <c r="BX538" s="310"/>
      <c r="BY538" s="310"/>
      <c r="BZ538" s="310"/>
      <c r="CA538" s="310"/>
      <c r="CB538" s="310"/>
      <c r="CC538" s="310"/>
      <c r="CD538" s="310"/>
      <c r="CE538" s="310"/>
      <c r="CF538" s="310"/>
      <c r="CG538" s="310"/>
      <c r="CH538" s="310"/>
      <c r="CI538" s="310"/>
      <c r="CJ538" s="310"/>
      <c r="CK538" s="310"/>
      <c r="CL538" s="310"/>
      <c r="CM538" s="310"/>
      <c r="CN538" s="310"/>
      <c r="CO538" s="310"/>
      <c r="CP538" s="310"/>
      <c r="CQ538" s="310"/>
      <c r="CR538" s="310"/>
      <c r="CS538" s="310"/>
      <c r="CT538" s="310"/>
      <c r="CU538" s="310"/>
      <c r="CV538" s="310"/>
      <c r="CW538" s="310"/>
      <c r="CX538" s="310"/>
      <c r="CY538" s="310"/>
      <c r="CZ538" s="310"/>
    </row>
    <row r="539" s="314" customFormat="true" ht="25.15" customHeight="true" x14ac:dyDescent="0.2">
      <c r="C539" s="843" t="s">
        <v>344</v>
      </c>
      <c r="D539" s="844"/>
      <c r="E539" s="562">
        <v>2.9302542347759686E-2</v>
      </c>
      <c r="F539" s="496"/>
      <c r="G539" s="496"/>
      <c r="H539" s="843" t="s">
        <v>347</v>
      </c>
      <c r="I539" s="844"/>
      <c r="J539" s="563">
        <v>1.8909031830376094E-2</v>
      </c>
      <c r="K539" s="496"/>
      <c r="L539" s="496"/>
      <c r="M539" s="843" t="s">
        <v>250</v>
      </c>
      <c r="N539" s="844"/>
      <c r="O539" s="564">
        <v>6.7330663451800588E-4</v>
      </c>
      <c r="P539" s="496"/>
      <c r="Q539" s="496"/>
      <c r="W539" s="307"/>
      <c r="X539" s="307"/>
      <c r="Y539" s="307"/>
      <c r="Z539" s="307"/>
      <c r="AA539" s="307"/>
      <c r="AB539" s="307"/>
      <c r="AC539" s="307"/>
      <c r="AD539" s="307"/>
      <c r="AE539" s="307"/>
      <c r="AF539" s="307"/>
      <c r="AG539" s="307"/>
      <c r="AH539" s="307"/>
      <c r="AI539" s="307"/>
      <c r="AJ539" s="307"/>
      <c r="AK539" s="307"/>
      <c r="AL539" s="307"/>
      <c r="AM539" s="307"/>
      <c r="AN539" s="307"/>
      <c r="AO539" s="307"/>
      <c r="AP539" s="307"/>
      <c r="AQ539" s="307"/>
      <c r="AR539" s="307"/>
      <c r="AS539" s="307"/>
      <c r="AT539" s="307"/>
      <c r="AU539" s="307"/>
      <c r="AV539" s="307"/>
      <c r="AW539" s="307"/>
      <c r="AX539" s="307"/>
      <c r="AY539" s="307"/>
      <c r="AZ539" s="307"/>
      <c r="BA539" s="309"/>
      <c r="BB539" s="359"/>
      <c r="BC539" s="309"/>
      <c r="BD539" s="309"/>
      <c r="BE539" s="309"/>
      <c r="BF539" s="309"/>
      <c r="BG539" s="309"/>
      <c r="BH539" s="309"/>
      <c r="BI539" s="309"/>
      <c r="BJ539" s="309"/>
      <c r="BK539" s="309"/>
      <c r="BL539" s="309"/>
      <c r="BM539" s="309"/>
      <c r="BN539" s="309"/>
      <c r="BO539" s="309"/>
      <c r="BP539" s="309"/>
      <c r="BQ539" s="309"/>
      <c r="BR539" s="309"/>
      <c r="BS539" s="309"/>
      <c r="BT539" s="309"/>
      <c r="BU539" s="309"/>
      <c r="BV539" s="309"/>
      <c r="BW539" s="310"/>
      <c r="BX539" s="310"/>
      <c r="BY539" s="310"/>
      <c r="BZ539" s="310"/>
      <c r="CA539" s="310"/>
      <c r="CB539" s="310"/>
      <c r="CC539" s="310"/>
      <c r="CD539" s="310"/>
      <c r="CE539" s="310"/>
      <c r="CF539" s="310"/>
      <c r="CG539" s="310"/>
      <c r="CH539" s="310"/>
      <c r="CI539" s="310"/>
      <c r="CJ539" s="310"/>
      <c r="CK539" s="310"/>
      <c r="CL539" s="310"/>
      <c r="CM539" s="310"/>
      <c r="CN539" s="310"/>
      <c r="CO539" s="310"/>
      <c r="CP539" s="310"/>
      <c r="CQ539" s="310"/>
      <c r="CR539" s="310"/>
      <c r="CS539" s="310"/>
      <c r="CT539" s="310"/>
      <c r="CU539" s="310"/>
      <c r="CV539" s="310"/>
      <c r="CW539" s="310"/>
      <c r="CX539" s="310"/>
      <c r="CY539" s="310"/>
      <c r="CZ539" s="310"/>
    </row>
    <row r="540" s="314" customFormat="true" ht="25.15" customHeight="true" x14ac:dyDescent="0.2">
      <c r="C540" s="843" t="s">
        <v>346</v>
      </c>
      <c r="D540" s="844"/>
      <c r="E540" s="562">
        <v>1.4935930763746302E-2</v>
      </c>
      <c r="F540" s="496"/>
      <c r="G540" s="496"/>
      <c r="H540" s="843" t="s">
        <v>253</v>
      </c>
      <c r="I540" s="844"/>
      <c r="J540" s="563">
        <v>1.9908277350702227E-3</v>
      </c>
      <c r="K540" s="496"/>
      <c r="L540" s="496"/>
      <c r="M540" s="843" t="s">
        <v>325</v>
      </c>
      <c r="N540" s="844"/>
      <c r="O540" s="564">
        <v>0.17604876247208565</v>
      </c>
      <c r="P540" s="496"/>
      <c r="Q540" s="496"/>
      <c r="W540" s="307"/>
      <c r="X540" s="307"/>
      <c r="Y540" s="307"/>
      <c r="Z540" s="307"/>
      <c r="AA540" s="307"/>
      <c r="AB540" s="307"/>
      <c r="AC540" s="307"/>
      <c r="AD540" s="307"/>
      <c r="AE540" s="307"/>
      <c r="AF540" s="307"/>
      <c r="AG540" s="307"/>
      <c r="AH540" s="307"/>
      <c r="AI540" s="307"/>
      <c r="AJ540" s="307"/>
      <c r="AK540" s="307"/>
      <c r="AL540" s="307"/>
      <c r="AM540" s="307"/>
      <c r="AN540" s="307"/>
      <c r="AO540" s="307"/>
      <c r="AP540" s="307"/>
      <c r="AQ540" s="307"/>
      <c r="AR540" s="307"/>
      <c r="AS540" s="307"/>
      <c r="AT540" s="307"/>
      <c r="AU540" s="307"/>
      <c r="AV540" s="307"/>
      <c r="AW540" s="307"/>
      <c r="AX540" s="307"/>
      <c r="AY540" s="307"/>
      <c r="AZ540" s="307"/>
      <c r="BA540" s="309"/>
      <c r="BB540" s="359"/>
      <c r="BC540" s="309"/>
      <c r="BD540" s="309"/>
      <c r="BE540" s="309"/>
      <c r="BF540" s="309"/>
      <c r="BG540" s="309"/>
      <c r="BH540" s="309"/>
      <c r="BI540" s="309"/>
      <c r="BJ540" s="309"/>
      <c r="BK540" s="309"/>
      <c r="BL540" s="309"/>
      <c r="BM540" s="309"/>
      <c r="BN540" s="309"/>
      <c r="BO540" s="309"/>
      <c r="BP540" s="309"/>
      <c r="BQ540" s="309"/>
      <c r="BR540" s="309"/>
      <c r="BS540" s="309"/>
      <c r="BT540" s="309"/>
      <c r="BU540" s="309"/>
      <c r="BV540" s="309"/>
      <c r="BW540" s="310"/>
      <c r="BX540" s="310"/>
      <c r="BY540" s="310"/>
      <c r="BZ540" s="310"/>
      <c r="CA540" s="310"/>
      <c r="CB540" s="310"/>
      <c r="CC540" s="310"/>
      <c r="CD540" s="310"/>
      <c r="CE540" s="310"/>
      <c r="CF540" s="310"/>
      <c r="CG540" s="310"/>
      <c r="CH540" s="310"/>
      <c r="CI540" s="310"/>
      <c r="CJ540" s="310"/>
      <c r="CK540" s="310"/>
      <c r="CL540" s="310"/>
      <c r="CM540" s="310"/>
      <c r="CN540" s="310"/>
      <c r="CO540" s="310"/>
      <c r="CP540" s="310"/>
      <c r="CQ540" s="310"/>
      <c r="CR540" s="310"/>
      <c r="CS540" s="310"/>
      <c r="CT540" s="310"/>
      <c r="CU540" s="310"/>
      <c r="CV540" s="310"/>
      <c r="CW540" s="310"/>
      <c r="CX540" s="310"/>
      <c r="CY540" s="310"/>
      <c r="CZ540" s="310"/>
    </row>
    <row r="541" s="314" customFormat="true" ht="25.15" customHeight="true" x14ac:dyDescent="0.2">
      <c r="C541" s="843" t="s">
        <v>263</v>
      </c>
      <c r="D541" s="844"/>
      <c r="E541" s="570">
        <v>7.7105010195332955E-5</v>
      </c>
      <c r="F541" s="496"/>
      <c r="G541" s="496"/>
      <c r="H541" s="843" t="s">
        <v>264</v>
      </c>
      <c r="I541" s="844"/>
      <c r="J541" s="563">
        <v>4.2828377164627913E-3</v>
      </c>
      <c r="K541" s="496"/>
      <c r="L541" s="496"/>
      <c r="M541" s="843" t="s">
        <v>353</v>
      </c>
      <c r="N541" s="844"/>
      <c r="O541" s="564">
        <v>3.1496725802464143E-3</v>
      </c>
      <c r="P541" s="496"/>
      <c r="Q541" s="496"/>
      <c r="W541" s="307"/>
      <c r="X541" s="307"/>
      <c r="Y541" s="307"/>
      <c r="Z541" s="307"/>
      <c r="AA541" s="307"/>
      <c r="AB541" s="307"/>
      <c r="AC541" s="307"/>
      <c r="AD541" s="307"/>
      <c r="AE541" s="307"/>
      <c r="AF541" s="307"/>
      <c r="AG541" s="307"/>
      <c r="AH541" s="307"/>
      <c r="AI541" s="307"/>
      <c r="AJ541" s="307"/>
      <c r="AK541" s="307"/>
      <c r="AL541" s="307"/>
      <c r="AM541" s="307"/>
      <c r="AN541" s="307"/>
      <c r="AO541" s="307"/>
      <c r="AP541" s="307"/>
      <c r="AQ541" s="307"/>
      <c r="AR541" s="307"/>
      <c r="AS541" s="307"/>
      <c r="AT541" s="307"/>
      <c r="AU541" s="307"/>
      <c r="AV541" s="307"/>
      <c r="AW541" s="307"/>
      <c r="AX541" s="307"/>
      <c r="AY541" s="307"/>
      <c r="AZ541" s="307"/>
      <c r="BA541" s="309"/>
      <c r="BB541" s="359"/>
      <c r="BC541" s="309"/>
      <c r="BD541" s="309"/>
      <c r="BE541" s="309"/>
      <c r="BF541" s="309"/>
      <c r="BG541" s="309"/>
      <c r="BH541" s="309"/>
      <c r="BI541" s="309"/>
      <c r="BJ541" s="309"/>
      <c r="BK541" s="309"/>
      <c r="BL541" s="309"/>
      <c r="BM541" s="309"/>
      <c r="BN541" s="309"/>
      <c r="BO541" s="309"/>
      <c r="BP541" s="309"/>
      <c r="BQ541" s="309"/>
      <c r="BR541" s="309"/>
      <c r="BS541" s="309"/>
      <c r="BT541" s="309"/>
      <c r="BU541" s="309"/>
      <c r="BV541" s="309"/>
      <c r="BW541" s="310"/>
      <c r="BX541" s="310"/>
      <c r="BY541" s="310"/>
      <c r="BZ541" s="310"/>
      <c r="CA541" s="310"/>
      <c r="CB541" s="310"/>
      <c r="CC541" s="310"/>
      <c r="CD541" s="310"/>
      <c r="CE541" s="310"/>
      <c r="CF541" s="310"/>
      <c r="CG541" s="310"/>
      <c r="CH541" s="310"/>
      <c r="CI541" s="310"/>
      <c r="CJ541" s="310"/>
      <c r="CK541" s="310"/>
      <c r="CL541" s="310"/>
      <c r="CM541" s="310"/>
      <c r="CN541" s="310"/>
      <c r="CO541" s="310"/>
      <c r="CP541" s="310"/>
      <c r="CQ541" s="310"/>
      <c r="CR541" s="310"/>
      <c r="CS541" s="310"/>
      <c r="CT541" s="310"/>
      <c r="CU541" s="310"/>
      <c r="CV541" s="310"/>
      <c r="CW541" s="310"/>
      <c r="CX541" s="310"/>
      <c r="CY541" s="310"/>
      <c r="CZ541" s="310"/>
    </row>
    <row r="542" s="314" customFormat="true" ht="25.15" customHeight="true" x14ac:dyDescent="0.2">
      <c r="C542" s="843" t="s">
        <v>253</v>
      </c>
      <c r="D542" s="844"/>
      <c r="E542" s="562">
        <v>2.5740144748389979E-3</v>
      </c>
      <c r="F542" s="496"/>
      <c r="G542" s="496"/>
      <c r="H542" s="843" t="s">
        <v>231</v>
      </c>
      <c r="I542" s="844"/>
      <c r="J542" s="563">
        <v>2.1750675294622145E-4</v>
      </c>
      <c r="K542" s="496"/>
      <c r="L542" s="496"/>
      <c r="M542" s="843" t="s">
        <v>255</v>
      </c>
      <c r="N542" s="844"/>
      <c r="O542" s="569">
        <v>5.5249279610544698E-5</v>
      </c>
      <c r="P542" s="496"/>
      <c r="Q542" s="496"/>
      <c r="W542" s="307"/>
      <c r="X542" s="307"/>
      <c r="Y542" s="307"/>
      <c r="Z542" s="307"/>
      <c r="AA542" s="307"/>
      <c r="AB542" s="307"/>
      <c r="AC542" s="307"/>
      <c r="AD542" s="307"/>
      <c r="AE542" s="307"/>
      <c r="AF542" s="307"/>
      <c r="AG542" s="307"/>
      <c r="AH542" s="307"/>
      <c r="AI542" s="307"/>
      <c r="AJ542" s="307"/>
      <c r="AK542" s="307"/>
      <c r="AL542" s="307"/>
      <c r="AM542" s="307"/>
      <c r="AN542" s="307"/>
      <c r="AO542" s="307"/>
      <c r="AP542" s="307"/>
      <c r="AQ542" s="307"/>
      <c r="AR542" s="307"/>
      <c r="AS542" s="307"/>
      <c r="AT542" s="307"/>
      <c r="AU542" s="307"/>
      <c r="AV542" s="307"/>
      <c r="AW542" s="307"/>
      <c r="AX542" s="307"/>
      <c r="AY542" s="307"/>
      <c r="AZ542" s="307"/>
      <c r="BA542" s="309"/>
      <c r="BB542" s="359"/>
      <c r="BC542" s="309"/>
      <c r="BD542" s="309"/>
      <c r="BE542" s="309"/>
      <c r="BF542" s="309"/>
      <c r="BG542" s="309"/>
      <c r="BH542" s="309"/>
      <c r="BI542" s="309"/>
      <c r="BJ542" s="309"/>
      <c r="BK542" s="309"/>
      <c r="BL542" s="309"/>
      <c r="BM542" s="309"/>
      <c r="BN542" s="309"/>
      <c r="BO542" s="309"/>
      <c r="BP542" s="309"/>
      <c r="BQ542" s="309"/>
      <c r="BR542" s="309"/>
      <c r="BS542" s="309"/>
      <c r="BT542" s="309"/>
      <c r="BU542" s="309"/>
      <c r="BV542" s="309"/>
      <c r="BW542" s="310"/>
      <c r="BX542" s="310"/>
      <c r="BY542" s="310"/>
      <c r="BZ542" s="310"/>
      <c r="CA542" s="310"/>
      <c r="CB542" s="310"/>
      <c r="CC542" s="310"/>
      <c r="CD542" s="310"/>
      <c r="CE542" s="310"/>
      <c r="CF542" s="310"/>
      <c r="CG542" s="310"/>
      <c r="CH542" s="310"/>
      <c r="CI542" s="310"/>
      <c r="CJ542" s="310"/>
      <c r="CK542" s="310"/>
      <c r="CL542" s="310"/>
      <c r="CM542" s="310"/>
      <c r="CN542" s="310"/>
      <c r="CO542" s="310"/>
      <c r="CP542" s="310"/>
      <c r="CQ542" s="310"/>
      <c r="CR542" s="310"/>
      <c r="CS542" s="310"/>
      <c r="CT542" s="310"/>
      <c r="CU542" s="310"/>
      <c r="CV542" s="310"/>
      <c r="CW542" s="310"/>
      <c r="CX542" s="310"/>
      <c r="CY542" s="310"/>
      <c r="CZ542" s="310"/>
    </row>
    <row r="543" s="314" customFormat="true" ht="25.15" customHeight="true" x14ac:dyDescent="0.2">
      <c r="C543" s="843" t="s">
        <v>264</v>
      </c>
      <c r="D543" s="844"/>
      <c r="E543" s="562">
        <v>4.0430727023130246E-3</v>
      </c>
      <c r="F543" s="496"/>
      <c r="G543" s="496"/>
      <c r="H543" s="843" t="s">
        <v>198</v>
      </c>
      <c r="I543" s="844"/>
      <c r="J543" s="563">
        <v>0.22043011125120168</v>
      </c>
      <c r="K543" s="496"/>
      <c r="L543" s="496"/>
      <c r="M543" s="843" t="s">
        <v>257</v>
      </c>
      <c r="N543" s="844"/>
      <c r="O543" s="564">
        <v>5.129019082135332E-4</v>
      </c>
      <c r="P543" s="496"/>
      <c r="Q543" s="496"/>
      <c r="W543" s="307"/>
      <c r="X543" s="307"/>
      <c r="Y543" s="307"/>
      <c r="Z543" s="307"/>
      <c r="AA543" s="307"/>
      <c r="AB543" s="307"/>
      <c r="AC543" s="307"/>
      <c r="AD543" s="307"/>
      <c r="AE543" s="307"/>
      <c r="AF543" s="307"/>
      <c r="AG543" s="307"/>
      <c r="AH543" s="307"/>
      <c r="AI543" s="307"/>
      <c r="AJ543" s="307"/>
      <c r="AK543" s="307"/>
      <c r="AL543" s="307"/>
      <c r="AM543" s="307"/>
      <c r="AN543" s="307"/>
      <c r="AO543" s="307"/>
      <c r="AP543" s="307"/>
      <c r="AQ543" s="307"/>
      <c r="AR543" s="307"/>
      <c r="AS543" s="307"/>
      <c r="AT543" s="307"/>
      <c r="AU543" s="307"/>
      <c r="AV543" s="307"/>
      <c r="AW543" s="307"/>
      <c r="AX543" s="307"/>
      <c r="AY543" s="307"/>
      <c r="AZ543" s="307"/>
      <c r="BA543" s="309"/>
      <c r="BB543" s="359"/>
      <c r="BC543" s="309"/>
      <c r="BD543" s="309"/>
      <c r="BE543" s="309"/>
      <c r="BF543" s="309"/>
      <c r="BG543" s="309"/>
      <c r="BH543" s="309"/>
      <c r="BI543" s="309"/>
      <c r="BJ543" s="309"/>
      <c r="BK543" s="309"/>
      <c r="BL543" s="309"/>
      <c r="BM543" s="309"/>
      <c r="BN543" s="309"/>
      <c r="BO543" s="309"/>
      <c r="BP543" s="309"/>
      <c r="BQ543" s="309"/>
      <c r="BR543" s="309"/>
      <c r="BS543" s="309"/>
      <c r="BT543" s="309"/>
      <c r="BU543" s="309"/>
      <c r="BV543" s="309"/>
      <c r="BW543" s="310"/>
      <c r="BX543" s="310"/>
      <c r="BY543" s="310"/>
      <c r="BZ543" s="310"/>
      <c r="CA543" s="310"/>
      <c r="CB543" s="310"/>
      <c r="CC543" s="310"/>
      <c r="CD543" s="310"/>
      <c r="CE543" s="310"/>
      <c r="CF543" s="310"/>
      <c r="CG543" s="310"/>
      <c r="CH543" s="310"/>
      <c r="CI543" s="310"/>
      <c r="CJ543" s="310"/>
      <c r="CK543" s="310"/>
      <c r="CL543" s="310"/>
      <c r="CM543" s="310"/>
      <c r="CN543" s="310"/>
      <c r="CO543" s="310"/>
      <c r="CP543" s="310"/>
      <c r="CQ543" s="310"/>
      <c r="CR543" s="310"/>
      <c r="CS543" s="310"/>
      <c r="CT543" s="310"/>
      <c r="CU543" s="310"/>
      <c r="CV543" s="310"/>
      <c r="CW543" s="310"/>
      <c r="CX543" s="310"/>
      <c r="CY543" s="310"/>
      <c r="CZ543" s="310"/>
    </row>
    <row r="544" s="314" customFormat="true" ht="25.15" customHeight="true" x14ac:dyDescent="0.2">
      <c r="C544" s="843" t="s">
        <v>231</v>
      </c>
      <c r="D544" s="844"/>
      <c r="E544" s="562">
        <v>1.1765412996396576E-4</v>
      </c>
      <c r="F544" s="496"/>
      <c r="G544" s="496"/>
      <c r="H544" s="843" t="s">
        <v>324</v>
      </c>
      <c r="I544" s="844"/>
      <c r="J544" s="563">
        <v>0.23427064882265314</v>
      </c>
      <c r="K544" s="496"/>
      <c r="L544" s="496"/>
      <c r="M544" s="843" t="s">
        <v>365</v>
      </c>
      <c r="N544" s="844"/>
      <c r="O544" s="569">
        <v>9.7525855457887376E-8</v>
      </c>
      <c r="P544" s="496"/>
      <c r="Q544" s="496"/>
      <c r="W544" s="307"/>
      <c r="X544" s="307"/>
      <c r="Y544" s="307"/>
      <c r="Z544" s="307"/>
      <c r="AA544" s="307"/>
      <c r="AB544" s="307"/>
      <c r="AC544" s="307"/>
      <c r="AD544" s="307"/>
      <c r="AE544" s="307"/>
      <c r="AF544" s="307"/>
      <c r="AG544" s="307"/>
      <c r="AH544" s="307"/>
      <c r="AI544" s="307"/>
      <c r="AJ544" s="307"/>
      <c r="AK544" s="307"/>
      <c r="AL544" s="307"/>
      <c r="AM544" s="307"/>
      <c r="AN544" s="307"/>
      <c r="AO544" s="307"/>
      <c r="AP544" s="307"/>
      <c r="AQ544" s="307"/>
      <c r="AR544" s="307"/>
      <c r="AS544" s="307"/>
      <c r="AT544" s="307"/>
      <c r="AU544" s="307"/>
      <c r="AV544" s="307"/>
      <c r="AW544" s="307"/>
      <c r="AX544" s="307"/>
      <c r="AY544" s="307"/>
      <c r="AZ544" s="307"/>
      <c r="BA544" s="309"/>
      <c r="BB544" s="359"/>
      <c r="BC544" s="309"/>
      <c r="BD544" s="309"/>
      <c r="BE544" s="309"/>
      <c r="BF544" s="309"/>
      <c r="BG544" s="309"/>
      <c r="BH544" s="309"/>
      <c r="BI544" s="309"/>
      <c r="BJ544" s="309"/>
      <c r="BK544" s="309"/>
      <c r="BL544" s="309"/>
      <c r="BM544" s="309"/>
      <c r="BN544" s="309"/>
      <c r="BO544" s="309"/>
      <c r="BP544" s="309"/>
      <c r="BQ544" s="309"/>
      <c r="BR544" s="309"/>
      <c r="BS544" s="309"/>
      <c r="BT544" s="309"/>
      <c r="BU544" s="309"/>
      <c r="BV544" s="309"/>
      <c r="BW544" s="310"/>
      <c r="BX544" s="310"/>
      <c r="BY544" s="310"/>
      <c r="BZ544" s="310"/>
      <c r="CA544" s="310"/>
      <c r="CB544" s="310"/>
      <c r="CC544" s="310"/>
      <c r="CD544" s="310"/>
      <c r="CE544" s="310"/>
      <c r="CF544" s="310"/>
      <c r="CG544" s="310"/>
      <c r="CH544" s="310"/>
      <c r="CI544" s="310"/>
      <c r="CJ544" s="310"/>
      <c r="CK544" s="310"/>
      <c r="CL544" s="310"/>
      <c r="CM544" s="310"/>
      <c r="CN544" s="310"/>
      <c r="CO544" s="310"/>
      <c r="CP544" s="310"/>
      <c r="CQ544" s="310"/>
      <c r="CR544" s="310"/>
      <c r="CS544" s="310"/>
      <c r="CT544" s="310"/>
      <c r="CU544" s="310"/>
      <c r="CV544" s="310"/>
      <c r="CW544" s="310"/>
      <c r="CX544" s="310"/>
      <c r="CY544" s="310"/>
      <c r="CZ544" s="310"/>
    </row>
    <row r="545" s="314" customFormat="true" ht="25.15" customHeight="true" x14ac:dyDescent="0.2">
      <c r="C545" s="843" t="s">
        <v>198</v>
      </c>
      <c r="D545" s="844"/>
      <c r="E545" s="562">
        <v>0.51394850916243762</v>
      </c>
      <c r="F545" s="496"/>
      <c r="G545" s="496"/>
      <c r="H545" s="843" t="s">
        <v>217</v>
      </c>
      <c r="I545" s="844"/>
      <c r="J545" s="563">
        <v>1.2653949754707596E-2</v>
      </c>
      <c r="K545" s="496"/>
      <c r="L545" s="496"/>
      <c r="M545" s="843" t="s">
        <v>357</v>
      </c>
      <c r="N545" s="844"/>
      <c r="O545" s="564">
        <v>7.7501139308682365E-4</v>
      </c>
      <c r="P545" s="496"/>
      <c r="Q545" s="496"/>
      <c r="W545" s="307"/>
      <c r="X545" s="307"/>
      <c r="Y545" s="307"/>
      <c r="Z545" s="307"/>
      <c r="AA545" s="307"/>
      <c r="AB545" s="307"/>
      <c r="AC545" s="307"/>
      <c r="AD545" s="307"/>
      <c r="AE545" s="307"/>
      <c r="AF545" s="307"/>
      <c r="AG545" s="307"/>
      <c r="AH545" s="307"/>
      <c r="AI545" s="307"/>
      <c r="AJ545" s="307"/>
      <c r="AK545" s="307"/>
      <c r="AL545" s="307"/>
      <c r="AM545" s="307"/>
      <c r="AN545" s="307"/>
      <c r="AO545" s="307"/>
      <c r="AP545" s="307"/>
      <c r="AQ545" s="307"/>
      <c r="AR545" s="307"/>
      <c r="AS545" s="307"/>
      <c r="AT545" s="307"/>
      <c r="AU545" s="307"/>
      <c r="AV545" s="307"/>
      <c r="AW545" s="307"/>
      <c r="AX545" s="307"/>
      <c r="AY545" s="307"/>
      <c r="AZ545" s="307"/>
      <c r="BA545" s="309"/>
      <c r="BB545" s="359"/>
      <c r="BC545" s="309"/>
      <c r="BD545" s="309"/>
      <c r="BE545" s="309"/>
      <c r="BF545" s="309"/>
      <c r="BG545" s="309"/>
      <c r="BH545" s="309"/>
      <c r="BI545" s="309"/>
      <c r="BJ545" s="309"/>
      <c r="BK545" s="309"/>
      <c r="BL545" s="309"/>
      <c r="BM545" s="309"/>
      <c r="BN545" s="309"/>
      <c r="BO545" s="309"/>
      <c r="BP545" s="309"/>
      <c r="BQ545" s="309"/>
      <c r="BR545" s="309"/>
      <c r="BS545" s="309"/>
      <c r="BT545" s="309"/>
      <c r="BU545" s="309"/>
      <c r="BV545" s="309"/>
      <c r="BW545" s="310"/>
      <c r="BX545" s="310"/>
      <c r="BY545" s="310"/>
      <c r="BZ545" s="310"/>
      <c r="CA545" s="310"/>
      <c r="CB545" s="310"/>
      <c r="CC545" s="310"/>
      <c r="CD545" s="310"/>
      <c r="CE545" s="310"/>
      <c r="CF545" s="310"/>
      <c r="CG545" s="310"/>
      <c r="CH545" s="310"/>
      <c r="CI545" s="310"/>
      <c r="CJ545" s="310"/>
      <c r="CK545" s="310"/>
      <c r="CL545" s="310"/>
      <c r="CM545" s="310"/>
      <c r="CN545" s="310"/>
      <c r="CO545" s="310"/>
      <c r="CP545" s="310"/>
      <c r="CQ545" s="310"/>
      <c r="CR545" s="310"/>
      <c r="CS545" s="310"/>
      <c r="CT545" s="310"/>
      <c r="CU545" s="310"/>
      <c r="CV545" s="310"/>
      <c r="CW545" s="310"/>
      <c r="CX545" s="310"/>
      <c r="CY545" s="310"/>
      <c r="CZ545" s="310"/>
    </row>
    <row r="546" s="314" customFormat="true" ht="25.15" customHeight="true" x14ac:dyDescent="0.2">
      <c r="C546" s="843" t="s">
        <v>324</v>
      </c>
      <c r="D546" s="844"/>
      <c r="E546" s="562">
        <v>0.41393710958797547</v>
      </c>
      <c r="F546" s="496"/>
      <c r="G546" s="496"/>
      <c r="H546" s="843" t="s">
        <v>364</v>
      </c>
      <c r="I546" s="844"/>
      <c r="J546" s="563">
        <v>1.9514323145819969E-4</v>
      </c>
      <c r="K546" s="496"/>
      <c r="L546" s="496"/>
      <c r="M546" s="843" t="s">
        <v>319</v>
      </c>
      <c r="N546" s="844"/>
      <c r="O546" s="564">
        <v>0.24604814839594161</v>
      </c>
      <c r="P546" s="496"/>
      <c r="Q546" s="496"/>
      <c r="W546" s="307"/>
      <c r="X546" s="307"/>
      <c r="Y546" s="307"/>
      <c r="Z546" s="307"/>
      <c r="AA546" s="307"/>
      <c r="AB546" s="307"/>
      <c r="AC546" s="307"/>
      <c r="AD546" s="307"/>
      <c r="AE546" s="307"/>
      <c r="AF546" s="307"/>
      <c r="AG546" s="307"/>
      <c r="AH546" s="307"/>
      <c r="AI546" s="307"/>
      <c r="AJ546" s="307"/>
      <c r="AK546" s="307"/>
      <c r="AL546" s="307"/>
      <c r="AM546" s="307"/>
      <c r="AN546" s="307"/>
      <c r="AO546" s="307"/>
      <c r="AP546" s="307"/>
      <c r="AQ546" s="307"/>
      <c r="AR546" s="307"/>
      <c r="AS546" s="307"/>
      <c r="AT546" s="307"/>
      <c r="AU546" s="307"/>
      <c r="AV546" s="307"/>
      <c r="AW546" s="307"/>
      <c r="AX546" s="307"/>
      <c r="AY546" s="307"/>
      <c r="AZ546" s="307"/>
      <c r="BA546" s="309"/>
      <c r="BB546" s="359"/>
      <c r="BC546" s="309"/>
      <c r="BD546" s="309"/>
      <c r="BE546" s="309"/>
      <c r="BF546" s="309"/>
      <c r="BG546" s="309"/>
      <c r="BH546" s="309"/>
      <c r="BI546" s="309"/>
      <c r="BJ546" s="309"/>
      <c r="BK546" s="309"/>
      <c r="BL546" s="309"/>
      <c r="BM546" s="309"/>
      <c r="BN546" s="309"/>
      <c r="BO546" s="309"/>
      <c r="BP546" s="309"/>
      <c r="BQ546" s="309"/>
      <c r="BR546" s="309"/>
      <c r="BS546" s="309"/>
      <c r="BT546" s="309"/>
      <c r="BU546" s="309"/>
      <c r="BV546" s="309"/>
      <c r="BW546" s="310"/>
      <c r="BX546" s="310"/>
      <c r="BY546" s="310"/>
      <c r="BZ546" s="310"/>
      <c r="CA546" s="310"/>
      <c r="CB546" s="310"/>
      <c r="CC546" s="310"/>
      <c r="CD546" s="310"/>
      <c r="CE546" s="310"/>
      <c r="CF546" s="310"/>
      <c r="CG546" s="310"/>
      <c r="CH546" s="310"/>
      <c r="CI546" s="310"/>
      <c r="CJ546" s="310"/>
      <c r="CK546" s="310"/>
      <c r="CL546" s="310"/>
      <c r="CM546" s="310"/>
      <c r="CN546" s="310"/>
      <c r="CO546" s="310"/>
      <c r="CP546" s="310"/>
      <c r="CQ546" s="310"/>
      <c r="CR546" s="310"/>
      <c r="CS546" s="310"/>
      <c r="CT546" s="310"/>
      <c r="CU546" s="310"/>
      <c r="CV546" s="310"/>
      <c r="CW546" s="310"/>
      <c r="CX546" s="310"/>
      <c r="CY546" s="310"/>
      <c r="CZ546" s="310"/>
    </row>
    <row r="547" s="314" customFormat="true" ht="25.15" customHeight="true" x14ac:dyDescent="0.2">
      <c r="C547" s="843" t="s">
        <v>217</v>
      </c>
      <c r="D547" s="844"/>
      <c r="E547" s="562">
        <v>3.5251100903563627E-3</v>
      </c>
      <c r="F547" s="496"/>
      <c r="G547" s="496"/>
      <c r="H547" s="843" t="s">
        <v>350</v>
      </c>
      <c r="I547" s="844"/>
      <c r="J547" s="563">
        <v>1.6262575363032543E-2</v>
      </c>
      <c r="K547" s="496"/>
      <c r="L547" s="496"/>
      <c r="M547" s="843" t="s">
        <v>257</v>
      </c>
      <c r="N547" s="844"/>
      <c r="O547" s="564">
        <v>3.6573742675507842E-3</v>
      </c>
      <c r="P547" s="496"/>
      <c r="Q547" s="496"/>
      <c r="W547" s="307"/>
      <c r="X547" s="307"/>
      <c r="Y547" s="307"/>
      <c r="Z547" s="307"/>
      <c r="AA547" s="307"/>
      <c r="AB547" s="307"/>
      <c r="AC547" s="307"/>
      <c r="AD547" s="307"/>
      <c r="AE547" s="307"/>
      <c r="AF547" s="307"/>
      <c r="AG547" s="307"/>
      <c r="AH547" s="307"/>
      <c r="AI547" s="307"/>
      <c r="AJ547" s="307"/>
      <c r="AK547" s="307"/>
      <c r="AL547" s="307"/>
      <c r="AM547" s="307"/>
      <c r="AN547" s="307"/>
      <c r="AO547" s="307"/>
      <c r="AP547" s="307"/>
      <c r="AQ547" s="307"/>
      <c r="AR547" s="307"/>
      <c r="AS547" s="307"/>
      <c r="AT547" s="307"/>
      <c r="AU547" s="307"/>
      <c r="AV547" s="307"/>
      <c r="AW547" s="307"/>
      <c r="AX547" s="307"/>
      <c r="AY547" s="307"/>
      <c r="AZ547" s="307"/>
      <c r="BA547" s="309"/>
      <c r="BB547" s="359"/>
      <c r="BC547" s="309"/>
      <c r="BD547" s="309"/>
      <c r="BE547" s="309"/>
      <c r="BF547" s="309"/>
      <c r="BG547" s="309"/>
      <c r="BH547" s="309"/>
      <c r="BI547" s="309"/>
      <c r="BJ547" s="309"/>
      <c r="BK547" s="309"/>
      <c r="BL547" s="309"/>
      <c r="BM547" s="309"/>
      <c r="BN547" s="309"/>
      <c r="BO547" s="309"/>
      <c r="BP547" s="309"/>
      <c r="BQ547" s="309"/>
      <c r="BR547" s="309"/>
      <c r="BS547" s="309"/>
      <c r="BT547" s="309"/>
      <c r="BU547" s="309"/>
      <c r="BV547" s="309"/>
      <c r="BW547" s="310"/>
      <c r="BX547" s="310"/>
      <c r="BY547" s="310"/>
      <c r="BZ547" s="310"/>
      <c r="CA547" s="310"/>
      <c r="CB547" s="310"/>
      <c r="CC547" s="310"/>
      <c r="CD547" s="310"/>
      <c r="CE547" s="310"/>
      <c r="CF547" s="310"/>
      <c r="CG547" s="310"/>
      <c r="CH547" s="310"/>
      <c r="CI547" s="310"/>
      <c r="CJ547" s="310"/>
      <c r="CK547" s="310"/>
      <c r="CL547" s="310"/>
      <c r="CM547" s="310"/>
      <c r="CN547" s="310"/>
      <c r="CO547" s="310"/>
      <c r="CP547" s="310"/>
      <c r="CQ547" s="310"/>
      <c r="CR547" s="310"/>
      <c r="CS547" s="310"/>
      <c r="CT547" s="310"/>
      <c r="CU547" s="310"/>
      <c r="CV547" s="310"/>
      <c r="CW547" s="310"/>
      <c r="CX547" s="310"/>
      <c r="CY547" s="310"/>
      <c r="CZ547" s="310"/>
    </row>
    <row r="548" s="314" customFormat="true" ht="25.15" customHeight="true" x14ac:dyDescent="0.2">
      <c r="C548" s="843" t="s">
        <v>254</v>
      </c>
      <c r="D548" s="844"/>
      <c r="E548" s="562">
        <v>1.3461043611383202E-4</v>
      </c>
      <c r="F548" s="496"/>
      <c r="G548" s="496"/>
      <c r="H548" s="843" t="s">
        <v>229</v>
      </c>
      <c r="I548" s="844"/>
      <c r="J548" s="563">
        <v>3.0285616572253503E-2</v>
      </c>
      <c r="K548" s="496"/>
      <c r="L548" s="496"/>
      <c r="M548" s="843" t="s">
        <v>358</v>
      </c>
      <c r="N548" s="844"/>
      <c r="O548" s="569">
        <v>5.3100280317185153E-7</v>
      </c>
      <c r="P548" s="496"/>
      <c r="Q548" s="496"/>
      <c r="W548" s="307"/>
      <c r="X548" s="307"/>
      <c r="Y548" s="307"/>
      <c r="Z548" s="307"/>
      <c r="AA548" s="307"/>
      <c r="AB548" s="307"/>
      <c r="AC548" s="307"/>
      <c r="AD548" s="307"/>
      <c r="AE548" s="307"/>
      <c r="AF548" s="307"/>
      <c r="AG548" s="307"/>
      <c r="AH548" s="307"/>
      <c r="AI548" s="307"/>
      <c r="AJ548" s="307"/>
      <c r="AK548" s="307"/>
      <c r="AL548" s="307"/>
      <c r="AM548" s="307"/>
      <c r="AN548" s="307"/>
      <c r="AO548" s="307"/>
      <c r="AP548" s="307"/>
      <c r="AQ548" s="307"/>
      <c r="AR548" s="307"/>
      <c r="AS548" s="307"/>
      <c r="AT548" s="307"/>
      <c r="AU548" s="307"/>
      <c r="AV548" s="307"/>
      <c r="AW548" s="307"/>
      <c r="AX548" s="307"/>
      <c r="AY548" s="307"/>
      <c r="AZ548" s="307"/>
      <c r="BA548" s="309"/>
      <c r="BB548" s="359"/>
      <c r="BC548" s="309"/>
      <c r="BD548" s="309"/>
      <c r="BE548" s="309"/>
      <c r="BF548" s="309"/>
      <c r="BG548" s="309"/>
      <c r="BH548" s="309"/>
      <c r="BI548" s="309"/>
      <c r="BJ548" s="309"/>
      <c r="BK548" s="309"/>
      <c r="BL548" s="309"/>
      <c r="BM548" s="309"/>
      <c r="BN548" s="309"/>
      <c r="BO548" s="309"/>
      <c r="BP548" s="309"/>
      <c r="BQ548" s="309"/>
      <c r="BR548" s="309"/>
      <c r="BS548" s="309"/>
      <c r="BT548" s="309"/>
      <c r="BU548" s="309"/>
      <c r="BV548" s="309"/>
      <c r="BW548" s="310"/>
      <c r="BX548" s="310"/>
      <c r="BY548" s="310"/>
      <c r="BZ548" s="310"/>
      <c r="CA548" s="310"/>
      <c r="CB548" s="310"/>
      <c r="CC548" s="310"/>
      <c r="CD548" s="310"/>
      <c r="CE548" s="310"/>
      <c r="CF548" s="310"/>
      <c r="CG548" s="310"/>
      <c r="CH548" s="310"/>
      <c r="CI548" s="310"/>
      <c r="CJ548" s="310"/>
      <c r="CK548" s="310"/>
      <c r="CL548" s="310"/>
      <c r="CM548" s="310"/>
      <c r="CN548" s="310"/>
      <c r="CO548" s="310"/>
      <c r="CP548" s="310"/>
      <c r="CQ548" s="310"/>
      <c r="CR548" s="310"/>
      <c r="CS548" s="310"/>
      <c r="CT548" s="310"/>
      <c r="CU548" s="310"/>
      <c r="CV548" s="310"/>
      <c r="CW548" s="310"/>
      <c r="CX548" s="310"/>
      <c r="CY548" s="310"/>
      <c r="CZ548" s="310"/>
    </row>
    <row r="549" s="314" customFormat="true" ht="25.15" customHeight="true" x14ac:dyDescent="0.2">
      <c r="C549" s="843" t="s">
        <v>347</v>
      </c>
      <c r="D549" s="844"/>
      <c r="E549" s="562">
        <v>1.082285808150027E-2</v>
      </c>
      <c r="F549" s="496"/>
      <c r="G549" s="496"/>
      <c r="H549" s="843" t="s">
        <v>202</v>
      </c>
      <c r="I549" s="844"/>
      <c r="J549" s="563">
        <v>0.13349805176990615</v>
      </c>
      <c r="K549" s="496"/>
      <c r="L549" s="496"/>
      <c r="M549" s="843" t="s">
        <v>343</v>
      </c>
      <c r="N549" s="844"/>
      <c r="O549" s="569">
        <v>6.3900349583825424E-5</v>
      </c>
      <c r="P549" s="496"/>
      <c r="Q549" s="496"/>
      <c r="W549" s="307"/>
      <c r="X549" s="307"/>
      <c r="Y549" s="307"/>
      <c r="Z549" s="307"/>
      <c r="AA549" s="307"/>
      <c r="AB549" s="307"/>
      <c r="AC549" s="307"/>
      <c r="AD549" s="307"/>
      <c r="AE549" s="307"/>
      <c r="AF549" s="307"/>
      <c r="AG549" s="307"/>
      <c r="AH549" s="307"/>
      <c r="AI549" s="307"/>
      <c r="AJ549" s="307"/>
      <c r="AK549" s="307"/>
      <c r="AL549" s="307"/>
      <c r="AM549" s="307"/>
      <c r="AN549" s="307"/>
      <c r="AO549" s="307"/>
      <c r="AP549" s="307"/>
      <c r="AQ549" s="307"/>
      <c r="AR549" s="307"/>
      <c r="AS549" s="307"/>
      <c r="AT549" s="307"/>
      <c r="AU549" s="307"/>
      <c r="AV549" s="307"/>
      <c r="AW549" s="307"/>
      <c r="AX549" s="307"/>
      <c r="AY549" s="307"/>
      <c r="AZ549" s="307"/>
      <c r="BA549" s="309"/>
      <c r="BB549" s="359"/>
      <c r="BC549" s="309"/>
      <c r="BD549" s="309"/>
      <c r="BE549" s="309"/>
      <c r="BF549" s="309"/>
      <c r="BG549" s="309"/>
      <c r="BH549" s="309"/>
      <c r="BI549" s="309"/>
      <c r="BJ549" s="309"/>
      <c r="BK549" s="309"/>
      <c r="BL549" s="309"/>
      <c r="BM549" s="309"/>
      <c r="BN549" s="309"/>
      <c r="BO549" s="309"/>
      <c r="BP549" s="309"/>
      <c r="BQ549" s="309"/>
      <c r="BR549" s="309"/>
      <c r="BS549" s="309"/>
      <c r="BT549" s="309"/>
      <c r="BU549" s="309"/>
      <c r="BV549" s="309"/>
      <c r="BW549" s="310"/>
      <c r="BX549" s="310"/>
      <c r="BY549" s="310"/>
      <c r="BZ549" s="310"/>
      <c r="CA549" s="310"/>
      <c r="CB549" s="310"/>
      <c r="CC549" s="310"/>
      <c r="CD549" s="310"/>
      <c r="CE549" s="310"/>
      <c r="CF549" s="310"/>
      <c r="CG549" s="310"/>
      <c r="CH549" s="310"/>
      <c r="CI549" s="310"/>
      <c r="CJ549" s="310"/>
      <c r="CK549" s="310"/>
      <c r="CL549" s="310"/>
      <c r="CM549" s="310"/>
      <c r="CN549" s="310"/>
      <c r="CO549" s="310"/>
      <c r="CP549" s="310"/>
      <c r="CQ549" s="310"/>
      <c r="CR549" s="310"/>
      <c r="CS549" s="310"/>
      <c r="CT549" s="310"/>
      <c r="CU549" s="310"/>
      <c r="CV549" s="310"/>
      <c r="CW549" s="310"/>
      <c r="CX549" s="310"/>
      <c r="CY549" s="310"/>
      <c r="CZ549" s="310"/>
    </row>
    <row r="550" s="314" customFormat="true" ht="25.15" customHeight="true" x14ac:dyDescent="0.2">
      <c r="C550" s="843" t="s">
        <v>350</v>
      </c>
      <c r="D550" s="844"/>
      <c r="E550" s="562">
        <v>5.786581263087032E-3</v>
      </c>
      <c r="F550" s="496"/>
      <c r="G550" s="496"/>
      <c r="H550" s="843" t="s">
        <v>205</v>
      </c>
      <c r="I550" s="844"/>
      <c r="J550" s="563">
        <v>0.18808131014085852</v>
      </c>
      <c r="K550" s="496"/>
      <c r="L550" s="496"/>
      <c r="M550" s="843" t="s">
        <v>344</v>
      </c>
      <c r="N550" s="844"/>
      <c r="O550" s="569">
        <v>3.5503884769112889E-6</v>
      </c>
      <c r="P550" s="496"/>
      <c r="Q550" s="496"/>
      <c r="W550" s="307"/>
      <c r="X550" s="307"/>
      <c r="Y550" s="307"/>
      <c r="Z550" s="307"/>
      <c r="AA550" s="307"/>
      <c r="AB550" s="307"/>
      <c r="AC550" s="307"/>
      <c r="AD550" s="307"/>
      <c r="AE550" s="307"/>
      <c r="AF550" s="307"/>
      <c r="AG550" s="307"/>
      <c r="AH550" s="307"/>
      <c r="AI550" s="307"/>
      <c r="AJ550" s="307"/>
      <c r="AK550" s="307"/>
      <c r="AL550" s="307"/>
      <c r="AM550" s="307"/>
      <c r="AN550" s="307"/>
      <c r="AO550" s="307"/>
      <c r="AP550" s="307"/>
      <c r="AQ550" s="307"/>
      <c r="AR550" s="307"/>
      <c r="AS550" s="307"/>
      <c r="AT550" s="307"/>
      <c r="AU550" s="307"/>
      <c r="AV550" s="307"/>
      <c r="AW550" s="307"/>
      <c r="AX550" s="307"/>
      <c r="AY550" s="307"/>
      <c r="AZ550" s="307"/>
      <c r="BA550" s="309"/>
      <c r="BB550" s="359"/>
      <c r="BC550" s="309"/>
      <c r="BD550" s="309"/>
      <c r="BE550" s="309"/>
      <c r="BF550" s="309"/>
      <c r="BG550" s="309"/>
      <c r="BH550" s="309"/>
      <c r="BI550" s="309"/>
      <c r="BJ550" s="309"/>
      <c r="BK550" s="309"/>
      <c r="BL550" s="309"/>
      <c r="BM550" s="309"/>
      <c r="BN550" s="309"/>
      <c r="BO550" s="309"/>
      <c r="BP550" s="309"/>
      <c r="BQ550" s="309"/>
      <c r="BR550" s="309"/>
      <c r="BS550" s="309"/>
      <c r="BT550" s="309"/>
      <c r="BU550" s="309"/>
      <c r="BV550" s="309"/>
      <c r="BW550" s="310"/>
      <c r="BX550" s="310"/>
      <c r="BY550" s="310"/>
      <c r="BZ550" s="310"/>
      <c r="CA550" s="310"/>
      <c r="CB550" s="310"/>
      <c r="CC550" s="310"/>
      <c r="CD550" s="310"/>
      <c r="CE550" s="310"/>
      <c r="CF550" s="310"/>
      <c r="CG550" s="310"/>
      <c r="CH550" s="310"/>
      <c r="CI550" s="310"/>
      <c r="CJ550" s="310"/>
      <c r="CK550" s="310"/>
      <c r="CL550" s="310"/>
      <c r="CM550" s="310"/>
      <c r="CN550" s="310"/>
      <c r="CO550" s="310"/>
      <c r="CP550" s="310"/>
      <c r="CQ550" s="310"/>
      <c r="CR550" s="310"/>
      <c r="CS550" s="310"/>
      <c r="CT550" s="310"/>
      <c r="CU550" s="310"/>
      <c r="CV550" s="310"/>
      <c r="CW550" s="310"/>
      <c r="CX550" s="310"/>
      <c r="CY550" s="310"/>
      <c r="CZ550" s="310"/>
    </row>
    <row r="551" s="314" customFormat="true" ht="25.15" customHeight="true" x14ac:dyDescent="0.2">
      <c r="C551" s="843" t="s">
        <v>202</v>
      </c>
      <c r="D551" s="844"/>
      <c r="E551" s="562">
        <v>0.25437751132198744</v>
      </c>
      <c r="F551" s="496"/>
      <c r="G551" s="496"/>
      <c r="H551" s="843" t="s">
        <v>206</v>
      </c>
      <c r="I551" s="844"/>
      <c r="J551" s="565">
        <v>9.6025870604916335E-3</v>
      </c>
      <c r="K551" s="496"/>
      <c r="L551" s="496"/>
      <c r="M551" s="843" t="s">
        <v>346</v>
      </c>
      <c r="N551" s="844"/>
      <c r="O551" s="564">
        <v>8.490337155752337E-3</v>
      </c>
      <c r="P551" s="496"/>
      <c r="Q551" s="496"/>
      <c r="W551" s="307"/>
      <c r="X551" s="307"/>
      <c r="Y551" s="307"/>
      <c r="Z551" s="307"/>
      <c r="AA551" s="307"/>
      <c r="AB551" s="307"/>
      <c r="AC551" s="307"/>
      <c r="AD551" s="307"/>
      <c r="AE551" s="307"/>
      <c r="AF551" s="307"/>
      <c r="AG551" s="307"/>
      <c r="AH551" s="307"/>
      <c r="AI551" s="307"/>
      <c r="AJ551" s="307"/>
      <c r="AK551" s="307"/>
      <c r="AL551" s="307"/>
      <c r="AM551" s="307"/>
      <c r="AN551" s="307"/>
      <c r="AO551" s="307"/>
      <c r="AP551" s="307"/>
      <c r="AQ551" s="307"/>
      <c r="AR551" s="307"/>
      <c r="AS551" s="307"/>
      <c r="AT551" s="307"/>
      <c r="AU551" s="307"/>
      <c r="AV551" s="307"/>
      <c r="AW551" s="307"/>
      <c r="AX551" s="307"/>
      <c r="AY551" s="307"/>
      <c r="AZ551" s="307"/>
      <c r="BA551" s="309"/>
      <c r="BB551" s="359"/>
      <c r="BC551" s="309"/>
      <c r="BD551" s="309"/>
      <c r="BE551" s="309"/>
      <c r="BF551" s="309"/>
      <c r="BG551" s="309"/>
      <c r="BH551" s="309"/>
      <c r="BI551" s="309"/>
      <c r="BJ551" s="309"/>
      <c r="BK551" s="309"/>
      <c r="BL551" s="309"/>
      <c r="BM551" s="309"/>
      <c r="BN551" s="309"/>
      <c r="BO551" s="309"/>
      <c r="BP551" s="309"/>
      <c r="BQ551" s="309"/>
      <c r="BR551" s="309"/>
      <c r="BS551" s="309"/>
      <c r="BT551" s="309"/>
      <c r="BU551" s="309"/>
      <c r="BV551" s="309"/>
      <c r="BW551" s="310"/>
      <c r="BX551" s="310"/>
      <c r="BY551" s="310"/>
      <c r="BZ551" s="310"/>
      <c r="CA551" s="310"/>
      <c r="CB551" s="310"/>
      <c r="CC551" s="310"/>
      <c r="CD551" s="310"/>
      <c r="CE551" s="310"/>
      <c r="CF551" s="310"/>
      <c r="CG551" s="310"/>
      <c r="CH551" s="310"/>
      <c r="CI551" s="310"/>
      <c r="CJ551" s="310"/>
      <c r="CK551" s="310"/>
      <c r="CL551" s="310"/>
      <c r="CM551" s="310"/>
      <c r="CN551" s="310"/>
      <c r="CO551" s="310"/>
      <c r="CP551" s="310"/>
      <c r="CQ551" s="310"/>
      <c r="CR551" s="310"/>
      <c r="CS551" s="310"/>
      <c r="CT551" s="310"/>
      <c r="CU551" s="310"/>
      <c r="CV551" s="310"/>
      <c r="CW551" s="310"/>
      <c r="CX551" s="310"/>
      <c r="CY551" s="310"/>
      <c r="CZ551" s="310"/>
    </row>
    <row r="552" s="314" customFormat="true" ht="25.15" customHeight="true" x14ac:dyDescent="0.2">
      <c r="C552" s="843" t="s">
        <v>205</v>
      </c>
      <c r="D552" s="844"/>
      <c r="E552" s="562">
        <v>0.10811398769444057</v>
      </c>
      <c r="F552" s="496"/>
      <c r="G552" s="496"/>
      <c r="H552" s="852"/>
      <c r="I552" s="844"/>
      <c r="J552" s="512"/>
      <c r="K552" s="496"/>
      <c r="L552" s="496"/>
      <c r="M552" s="843" t="s">
        <v>263</v>
      </c>
      <c r="N552" s="844"/>
      <c r="O552" s="564">
        <v>1.2983870542284317E-4</v>
      </c>
      <c r="P552" s="496"/>
      <c r="Q552" s="496"/>
      <c r="W552" s="307"/>
      <c r="X552" s="307"/>
      <c r="Y552" s="307"/>
      <c r="Z552" s="307"/>
      <c r="AA552" s="307"/>
      <c r="AB552" s="307"/>
      <c r="AC552" s="307"/>
      <c r="AD552" s="307"/>
      <c r="AE552" s="307"/>
      <c r="AF552" s="307"/>
      <c r="AG552" s="307"/>
      <c r="AH552" s="307"/>
      <c r="AI552" s="307"/>
      <c r="AJ552" s="307"/>
      <c r="AK552" s="307"/>
      <c r="AL552" s="307"/>
      <c r="AM552" s="307"/>
      <c r="AN552" s="307"/>
      <c r="AO552" s="307"/>
      <c r="AP552" s="307"/>
      <c r="AQ552" s="307"/>
      <c r="AR552" s="307"/>
      <c r="AS552" s="307"/>
      <c r="AT552" s="307"/>
      <c r="AU552" s="307"/>
      <c r="AV552" s="307"/>
      <c r="AW552" s="307"/>
      <c r="AX552" s="307"/>
      <c r="AY552" s="307"/>
      <c r="AZ552" s="307"/>
      <c r="BA552" s="309"/>
      <c r="BB552" s="359"/>
      <c r="BC552" s="309"/>
      <c r="BD552" s="309"/>
      <c r="BE552" s="309"/>
      <c r="BF552" s="309"/>
      <c r="BG552" s="309"/>
      <c r="BH552" s="309"/>
      <c r="BI552" s="309"/>
      <c r="BJ552" s="309"/>
      <c r="BK552" s="309"/>
      <c r="BL552" s="309"/>
      <c r="BM552" s="309"/>
      <c r="BN552" s="309"/>
      <c r="BO552" s="309"/>
      <c r="BP552" s="309"/>
      <c r="BQ552" s="309"/>
      <c r="BR552" s="309"/>
      <c r="BS552" s="309"/>
      <c r="BT552" s="309"/>
      <c r="BU552" s="309"/>
      <c r="BV552" s="309"/>
      <c r="BW552" s="310"/>
      <c r="BX552" s="310"/>
      <c r="BY552" s="310"/>
      <c r="BZ552" s="310"/>
      <c r="CA552" s="310"/>
      <c r="CB552" s="310"/>
      <c r="CC552" s="310"/>
      <c r="CD552" s="310"/>
      <c r="CE552" s="310"/>
      <c r="CF552" s="310"/>
      <c r="CG552" s="310"/>
      <c r="CH552" s="310"/>
      <c r="CI552" s="310"/>
      <c r="CJ552" s="310"/>
      <c r="CK552" s="310"/>
      <c r="CL552" s="310"/>
      <c r="CM552" s="310"/>
      <c r="CN552" s="310"/>
      <c r="CO552" s="310"/>
      <c r="CP552" s="310"/>
      <c r="CQ552" s="310"/>
      <c r="CR552" s="310"/>
      <c r="CS552" s="310"/>
      <c r="CT552" s="310"/>
      <c r="CU552" s="310"/>
      <c r="CV552" s="310"/>
      <c r="CW552" s="310"/>
      <c r="CX552" s="310"/>
      <c r="CY552" s="310"/>
      <c r="CZ552" s="310"/>
    </row>
    <row r="553" s="314" customFormat="true" ht="25.15" customHeight="true" x14ac:dyDescent="0.2">
      <c r="C553" s="843" t="s">
        <v>206</v>
      </c>
      <c r="D553" s="844"/>
      <c r="E553" s="566">
        <v>7.79013010610142E-2</v>
      </c>
      <c r="F553" s="496"/>
      <c r="G553" s="496"/>
      <c r="H553" s="852"/>
      <c r="I553" s="844"/>
      <c r="J553" s="496"/>
      <c r="K553" s="496"/>
      <c r="L553" s="496"/>
      <c r="M553" s="843" t="s">
        <v>198</v>
      </c>
      <c r="N553" s="844"/>
      <c r="O553" s="564">
        <v>9.726705263000042E-2</v>
      </c>
      <c r="P553" s="496"/>
      <c r="Q553" s="496"/>
      <c r="W553" s="307"/>
      <c r="X553" s="307"/>
      <c r="Y553" s="307"/>
      <c r="Z553" s="307"/>
      <c r="AA553" s="307"/>
      <c r="AB553" s="307"/>
      <c r="AC553" s="307"/>
      <c r="AD553" s="307"/>
      <c r="AE553" s="307"/>
      <c r="AF553" s="307"/>
      <c r="AG553" s="307"/>
      <c r="AH553" s="307"/>
      <c r="AI553" s="307"/>
      <c r="AJ553" s="307"/>
      <c r="AK553" s="307"/>
      <c r="AL553" s="307"/>
      <c r="AM553" s="307"/>
      <c r="AN553" s="307"/>
      <c r="AO553" s="307"/>
      <c r="AP553" s="307"/>
      <c r="AQ553" s="307"/>
      <c r="AR553" s="307"/>
      <c r="AS553" s="307"/>
      <c r="AT553" s="307"/>
      <c r="AU553" s="307"/>
      <c r="AV553" s="307"/>
      <c r="AW553" s="307"/>
      <c r="AX553" s="307"/>
      <c r="AY553" s="307"/>
      <c r="AZ553" s="307"/>
      <c r="BA553" s="309"/>
      <c r="BB553" s="359"/>
      <c r="BC553" s="309"/>
      <c r="BD553" s="309"/>
      <c r="BE553" s="309"/>
      <c r="BF553" s="309"/>
      <c r="BG553" s="309"/>
      <c r="BH553" s="309"/>
      <c r="BI553" s="309"/>
      <c r="BJ553" s="309"/>
      <c r="BK553" s="309"/>
      <c r="BL553" s="309"/>
      <c r="BM553" s="309"/>
      <c r="BN553" s="309"/>
      <c r="BO553" s="309"/>
      <c r="BP553" s="309"/>
      <c r="BQ553" s="309"/>
      <c r="BR553" s="309"/>
      <c r="BS553" s="309"/>
      <c r="BT553" s="309"/>
      <c r="BU553" s="309"/>
      <c r="BV553" s="309"/>
      <c r="BW553" s="310"/>
      <c r="BX553" s="310"/>
      <c r="BY553" s="310"/>
      <c r="BZ553" s="310"/>
      <c r="CA553" s="310"/>
      <c r="CB553" s="310"/>
      <c r="CC553" s="310"/>
      <c r="CD553" s="310"/>
      <c r="CE553" s="310"/>
      <c r="CF553" s="310"/>
      <c r="CG553" s="310"/>
      <c r="CH553" s="310"/>
      <c r="CI553" s="310"/>
      <c r="CJ553" s="310"/>
      <c r="CK553" s="310"/>
      <c r="CL553" s="310"/>
      <c r="CM553" s="310"/>
      <c r="CN553" s="310"/>
      <c r="CO553" s="310"/>
      <c r="CP553" s="310"/>
      <c r="CQ553" s="310"/>
      <c r="CR553" s="310"/>
      <c r="CS553" s="310"/>
      <c r="CT553" s="310"/>
      <c r="CU553" s="310"/>
      <c r="CV553" s="310"/>
      <c r="CW553" s="310"/>
      <c r="CX553" s="310"/>
      <c r="CY553" s="310"/>
      <c r="CZ553" s="310"/>
    </row>
    <row r="554" s="314" customFormat="true" ht="25.15" customHeight="true" x14ac:dyDescent="0.2">
      <c r="C554" s="852"/>
      <c r="D554" s="844"/>
      <c r="E554" s="512"/>
      <c r="F554" s="496"/>
      <c r="G554" s="496"/>
      <c r="H554" s="853" t="s">
        <v>269</v>
      </c>
      <c r="I554" s="844"/>
      <c r="J554" s="844"/>
      <c r="K554" s="844"/>
      <c r="L554" s="844"/>
      <c r="M554" s="843" t="s">
        <v>324</v>
      </c>
      <c r="N554" s="844"/>
      <c r="O554" s="564">
        <v>2.2694709046578422E-2</v>
      </c>
      <c r="P554" s="496"/>
      <c r="Q554" s="496"/>
      <c r="W554" s="307"/>
      <c r="X554" s="307"/>
      <c r="Y554" s="307"/>
      <c r="Z554" s="307"/>
      <c r="AA554" s="307"/>
      <c r="AB554" s="307"/>
      <c r="AC554" s="307"/>
      <c r="AD554" s="307"/>
      <c r="AE554" s="307"/>
      <c r="AF554" s="307"/>
      <c r="AG554" s="307"/>
      <c r="AH554" s="307"/>
      <c r="AI554" s="307"/>
      <c r="AJ554" s="307"/>
      <c r="AK554" s="307"/>
      <c r="AL554" s="307"/>
      <c r="AM554" s="307"/>
      <c r="AN554" s="307"/>
      <c r="AO554" s="307"/>
      <c r="AP554" s="307"/>
      <c r="AQ554" s="307"/>
      <c r="AR554" s="307"/>
      <c r="AS554" s="307"/>
      <c r="AT554" s="307"/>
      <c r="AU554" s="307"/>
      <c r="AV554" s="307"/>
      <c r="AW554" s="307"/>
      <c r="AX554" s="307"/>
      <c r="AY554" s="307"/>
      <c r="AZ554" s="307"/>
      <c r="BA554" s="309"/>
      <c r="BB554" s="359"/>
      <c r="BC554" s="309"/>
      <c r="BD554" s="309"/>
      <c r="BE554" s="309"/>
      <c r="BF554" s="309"/>
      <c r="BG554" s="309"/>
      <c r="BH554" s="309"/>
      <c r="BI554" s="309"/>
      <c r="BJ554" s="309"/>
      <c r="BK554" s="309"/>
      <c r="BL554" s="309"/>
      <c r="BM554" s="309"/>
      <c r="BN554" s="309"/>
      <c r="BO554" s="309"/>
      <c r="BP554" s="309"/>
      <c r="BQ554" s="309"/>
      <c r="BR554" s="309"/>
      <c r="BS554" s="309"/>
      <c r="BT554" s="309"/>
      <c r="BU554" s="309"/>
      <c r="BV554" s="309"/>
      <c r="BW554" s="310"/>
      <c r="BX554" s="310"/>
      <c r="BY554" s="310"/>
      <c r="BZ554" s="310"/>
      <c r="CA554" s="310"/>
      <c r="CB554" s="310"/>
      <c r="CC554" s="310"/>
      <c r="CD554" s="310"/>
      <c r="CE554" s="310"/>
      <c r="CF554" s="310"/>
      <c r="CG554" s="310"/>
      <c r="CH554" s="310"/>
      <c r="CI554" s="310"/>
      <c r="CJ554" s="310"/>
      <c r="CK554" s="310"/>
      <c r="CL554" s="310"/>
      <c r="CM554" s="310"/>
      <c r="CN554" s="310"/>
      <c r="CO554" s="310"/>
      <c r="CP554" s="310"/>
      <c r="CQ554" s="310"/>
      <c r="CR554" s="310"/>
      <c r="CS554" s="310"/>
      <c r="CT554" s="310"/>
      <c r="CU554" s="310"/>
      <c r="CV554" s="310"/>
      <c r="CW554" s="310"/>
      <c r="CX554" s="310"/>
      <c r="CY554" s="310"/>
      <c r="CZ554" s="310"/>
    </row>
    <row r="555" s="314" customFormat="true" ht="25.15" customHeight="true" x14ac:dyDescent="0.2">
      <c r="C555" s="852"/>
      <c r="D555" s="844"/>
      <c r="E555" s="496"/>
      <c r="F555" s="496"/>
      <c r="G555" s="496"/>
      <c r="H555" s="854" t="s">
        <v>191</v>
      </c>
      <c r="I555" s="844"/>
      <c r="J555" s="854" t="s">
        <v>270</v>
      </c>
      <c r="K555" s="855"/>
      <c r="L555" s="856"/>
      <c r="M555" s="843" t="s">
        <v>217</v>
      </c>
      <c r="N555" s="844"/>
      <c r="O555" s="564">
        <v>3.6960705456171023E-4</v>
      </c>
      <c r="P555" s="496"/>
      <c r="Q555" s="496"/>
      <c r="W555" s="307"/>
      <c r="X555" s="307"/>
      <c r="Y555" s="307"/>
      <c r="Z555" s="307"/>
      <c r="AA555" s="307"/>
      <c r="AB555" s="307"/>
      <c r="AC555" s="307"/>
      <c r="AD555" s="307"/>
      <c r="AE555" s="307"/>
      <c r="AF555" s="307"/>
      <c r="AG555" s="307"/>
      <c r="AH555" s="307"/>
      <c r="AI555" s="307"/>
      <c r="AJ555" s="307"/>
      <c r="AK555" s="307"/>
      <c r="AL555" s="307"/>
      <c r="AM555" s="307"/>
      <c r="AN555" s="307"/>
      <c r="AO555" s="307"/>
      <c r="AP555" s="307"/>
      <c r="AQ555" s="307"/>
      <c r="AR555" s="307"/>
      <c r="AS555" s="307"/>
      <c r="AT555" s="307"/>
      <c r="AU555" s="307"/>
      <c r="AV555" s="307"/>
      <c r="AW555" s="307"/>
      <c r="AX555" s="307"/>
      <c r="AY555" s="307"/>
      <c r="AZ555" s="307"/>
      <c r="BA555" s="309"/>
      <c r="BB555" s="359"/>
      <c r="BC555" s="309"/>
      <c r="BD555" s="309"/>
      <c r="BE555" s="309"/>
      <c r="BF555" s="309"/>
      <c r="BG555" s="309"/>
      <c r="BH555" s="309"/>
      <c r="BI555" s="309"/>
      <c r="BJ555" s="309"/>
      <c r="BK555" s="309"/>
      <c r="BL555" s="309"/>
      <c r="BM555" s="309"/>
      <c r="BN555" s="309"/>
      <c r="BO555" s="309"/>
      <c r="BP555" s="309"/>
      <c r="BQ555" s="309"/>
      <c r="BR555" s="309"/>
      <c r="BS555" s="309"/>
      <c r="BT555" s="309"/>
      <c r="BU555" s="309"/>
      <c r="BV555" s="309"/>
      <c r="BW555" s="310"/>
      <c r="BX555" s="310"/>
      <c r="BY555" s="310"/>
      <c r="BZ555" s="310"/>
      <c r="CA555" s="310"/>
      <c r="CB555" s="310"/>
      <c r="CC555" s="310"/>
      <c r="CD555" s="310"/>
      <c r="CE555" s="310"/>
      <c r="CF555" s="310"/>
      <c r="CG555" s="310"/>
      <c r="CH555" s="310"/>
      <c r="CI555" s="310"/>
      <c r="CJ555" s="310"/>
      <c r="CK555" s="310"/>
      <c r="CL555" s="310"/>
      <c r="CM555" s="310"/>
      <c r="CN555" s="310"/>
      <c r="CO555" s="310"/>
      <c r="CP555" s="310"/>
      <c r="CQ555" s="310"/>
      <c r="CR555" s="310"/>
      <c r="CS555" s="310"/>
      <c r="CT555" s="310"/>
      <c r="CU555" s="310"/>
      <c r="CV555" s="310"/>
      <c r="CW555" s="310"/>
      <c r="CX555" s="310"/>
      <c r="CY555" s="310"/>
      <c r="CZ555" s="310"/>
    </row>
    <row r="556" s="314" customFormat="true" ht="25.15" customHeight="true" x14ac:dyDescent="0.2">
      <c r="C556" s="853" t="s">
        <v>269</v>
      </c>
      <c r="D556" s="844"/>
      <c r="E556" s="844"/>
      <c r="F556" s="844"/>
      <c r="G556" s="844"/>
      <c r="H556" s="844"/>
      <c r="I556" s="844"/>
      <c r="J556" s="547" t="s">
        <v>179</v>
      </c>
      <c r="K556" s="548" t="s">
        <v>271</v>
      </c>
      <c r="L556" s="549" t="s">
        <v>272</v>
      </c>
      <c r="M556" s="843" t="s">
        <v>254</v>
      </c>
      <c r="N556" s="844"/>
      <c r="O556" s="564">
        <v>1.6693378163434462E-4</v>
      </c>
      <c r="P556" s="496"/>
      <c r="Q556" s="496"/>
      <c r="W556" s="307"/>
      <c r="X556" s="307"/>
      <c r="Y556" s="307"/>
      <c r="Z556" s="307"/>
      <c r="AA556" s="307"/>
      <c r="AB556" s="307"/>
      <c r="AC556" s="307"/>
      <c r="AD556" s="307"/>
      <c r="AE556" s="307"/>
      <c r="AF556" s="307"/>
      <c r="AG556" s="307"/>
      <c r="AH556" s="307"/>
      <c r="AI556" s="307"/>
      <c r="AJ556" s="307"/>
      <c r="AK556" s="307"/>
      <c r="AL556" s="307"/>
      <c r="AM556" s="307"/>
      <c r="AN556" s="307"/>
      <c r="AO556" s="307"/>
      <c r="AP556" s="307"/>
      <c r="AQ556" s="307"/>
      <c r="AR556" s="307"/>
      <c r="AS556" s="307"/>
      <c r="AT556" s="307"/>
      <c r="AU556" s="307"/>
      <c r="AV556" s="307"/>
      <c r="AW556" s="307"/>
      <c r="AX556" s="307"/>
      <c r="AY556" s="307"/>
      <c r="AZ556" s="307"/>
      <c r="BA556" s="309"/>
      <c r="BB556" s="359"/>
      <c r="BC556" s="309"/>
      <c r="BD556" s="309"/>
      <c r="BE556" s="309"/>
      <c r="BF556" s="309"/>
      <c r="BG556" s="309"/>
      <c r="BH556" s="309"/>
      <c r="BI556" s="309"/>
      <c r="BJ556" s="309"/>
      <c r="BK556" s="309"/>
      <c r="BL556" s="309"/>
      <c r="BM556" s="309"/>
      <c r="BN556" s="309"/>
      <c r="BO556" s="309"/>
      <c r="BP556" s="309"/>
      <c r="BQ556" s="309"/>
      <c r="BR556" s="309"/>
      <c r="BS556" s="309"/>
      <c r="BT556" s="309"/>
      <c r="BU556" s="309"/>
      <c r="BV556" s="309"/>
      <c r="BW556" s="310"/>
      <c r="BX556" s="310"/>
      <c r="BY556" s="310"/>
      <c r="BZ556" s="310"/>
      <c r="CA556" s="310"/>
      <c r="CB556" s="310"/>
      <c r="CC556" s="310"/>
      <c r="CD556" s="310"/>
      <c r="CE556" s="310"/>
      <c r="CF556" s="310"/>
      <c r="CG556" s="310"/>
      <c r="CH556" s="310"/>
      <c r="CI556" s="310"/>
      <c r="CJ556" s="310"/>
      <c r="CK556" s="310"/>
      <c r="CL556" s="310"/>
      <c r="CM556" s="310"/>
      <c r="CN556" s="310"/>
      <c r="CO556" s="310"/>
      <c r="CP556" s="310"/>
      <c r="CQ556" s="310"/>
      <c r="CR556" s="310"/>
      <c r="CS556" s="310"/>
      <c r="CT556" s="310"/>
      <c r="CU556" s="310"/>
      <c r="CV556" s="310"/>
      <c r="CW556" s="310"/>
      <c r="CX556" s="310"/>
      <c r="CY556" s="310"/>
      <c r="CZ556" s="310"/>
    </row>
    <row r="557" s="314" customFormat="true" ht="25.15" customHeight="true" x14ac:dyDescent="0.2">
      <c r="C557" s="854" t="s">
        <v>191</v>
      </c>
      <c r="D557" s="844"/>
      <c r="E557" s="854" t="s">
        <v>270</v>
      </c>
      <c r="F557" s="855"/>
      <c r="G557" s="856"/>
      <c r="H557" s="843" t="s">
        <v>192</v>
      </c>
      <c r="I557" s="844"/>
      <c r="J557" s="572">
        <v>9.0793764218057351</v>
      </c>
      <c r="K557" s="573">
        <v>12.610245030285745</v>
      </c>
      <c r="L557" s="574">
        <v>12.610245030285745</v>
      </c>
      <c r="M557" s="843" t="s">
        <v>350</v>
      </c>
      <c r="N557" s="844"/>
      <c r="O557" s="569">
        <v>2.0496282649373862E-5</v>
      </c>
      <c r="P557" s="496"/>
      <c r="Q557" s="496"/>
      <c r="W557" s="307"/>
      <c r="X557" s="307"/>
      <c r="Y557" s="307"/>
      <c r="Z557" s="307"/>
      <c r="AA557" s="307"/>
      <c r="AB557" s="307"/>
      <c r="AC557" s="307"/>
      <c r="AD557" s="307"/>
      <c r="AE557" s="307"/>
      <c r="AF557" s="307"/>
      <c r="AG557" s="307"/>
      <c r="AH557" s="307"/>
      <c r="AI557" s="307"/>
      <c r="AJ557" s="307"/>
      <c r="AK557" s="307"/>
      <c r="AL557" s="307"/>
      <c r="AM557" s="307"/>
      <c r="AN557" s="307"/>
      <c r="AO557" s="307"/>
      <c r="AP557" s="307"/>
      <c r="AQ557" s="307"/>
      <c r="AR557" s="307"/>
      <c r="AS557" s="307"/>
      <c r="AT557" s="307"/>
      <c r="AU557" s="307"/>
      <c r="AV557" s="307"/>
      <c r="AW557" s="307"/>
      <c r="AX557" s="307"/>
      <c r="AY557" s="307"/>
      <c r="AZ557" s="307"/>
      <c r="BA557" s="309"/>
      <c r="BB557" s="359"/>
      <c r="BC557" s="309"/>
      <c r="BD557" s="309"/>
      <c r="BE557" s="309"/>
      <c r="BF557" s="309"/>
      <c r="BG557" s="309"/>
      <c r="BH557" s="309"/>
      <c r="BI557" s="309"/>
      <c r="BJ557" s="309"/>
      <c r="BK557" s="309"/>
      <c r="BL557" s="309"/>
      <c r="BM557" s="309"/>
      <c r="BN557" s="309"/>
      <c r="BO557" s="309"/>
      <c r="BP557" s="309"/>
      <c r="BQ557" s="309"/>
      <c r="BR557" s="309"/>
      <c r="BS557" s="309"/>
      <c r="BT557" s="309"/>
      <c r="BU557" s="309"/>
      <c r="BV557" s="309"/>
      <c r="BW557" s="310"/>
      <c r="BX557" s="310"/>
      <c r="BY557" s="310"/>
      <c r="BZ557" s="310"/>
      <c r="CA557" s="310"/>
      <c r="CB557" s="310"/>
      <c r="CC557" s="310"/>
      <c r="CD557" s="310"/>
      <c r="CE557" s="310"/>
      <c r="CF557" s="310"/>
      <c r="CG557" s="310"/>
      <c r="CH557" s="310"/>
      <c r="CI557" s="310"/>
      <c r="CJ557" s="310"/>
      <c r="CK557" s="310"/>
      <c r="CL557" s="310"/>
      <c r="CM557" s="310"/>
      <c r="CN557" s="310"/>
      <c r="CO557" s="310"/>
      <c r="CP557" s="310"/>
      <c r="CQ557" s="310"/>
      <c r="CR557" s="310"/>
      <c r="CS557" s="310"/>
      <c r="CT557" s="310"/>
      <c r="CU557" s="310"/>
      <c r="CV557" s="310"/>
      <c r="CW557" s="310"/>
      <c r="CX557" s="310"/>
      <c r="CY557" s="310"/>
      <c r="CZ557" s="310"/>
    </row>
    <row r="558" s="314" customFormat="true" ht="25.15" customHeight="true" x14ac:dyDescent="0.2">
      <c r="C558" s="844"/>
      <c r="D558" s="844"/>
      <c r="E558" s="550" t="s">
        <v>179</v>
      </c>
      <c r="F558" s="551" t="s">
        <v>271</v>
      </c>
      <c r="G558" s="552" t="s">
        <v>272</v>
      </c>
      <c r="H558" s="852"/>
      <c r="I558" s="844"/>
      <c r="J558" s="512"/>
      <c r="K558" s="512"/>
      <c r="L558" s="512"/>
      <c r="M558" s="843" t="s">
        <v>229</v>
      </c>
      <c r="N558" s="844"/>
      <c r="O558" s="564">
        <v>6.0341677577186191E-2</v>
      </c>
      <c r="P558" s="496"/>
      <c r="Q558" s="496"/>
      <c r="W558" s="307"/>
      <c r="X558" s="307"/>
      <c r="Y558" s="307"/>
      <c r="Z558" s="307"/>
      <c r="AA558" s="307"/>
      <c r="AB558" s="307"/>
      <c r="AC558" s="307"/>
      <c r="AD558" s="307"/>
      <c r="AE558" s="307"/>
      <c r="AF558" s="307"/>
      <c r="AG558" s="307"/>
      <c r="AH558" s="307"/>
      <c r="AI558" s="307"/>
      <c r="AJ558" s="307"/>
      <c r="AK558" s="307"/>
      <c r="AL558" s="307"/>
      <c r="AM558" s="307"/>
      <c r="AN558" s="307"/>
      <c r="AO558" s="307"/>
      <c r="AP558" s="307"/>
      <c r="AQ558" s="307"/>
      <c r="AR558" s="307"/>
      <c r="AS558" s="307"/>
      <c r="AT558" s="307"/>
      <c r="AU558" s="307"/>
      <c r="AV558" s="307"/>
      <c r="AW558" s="307"/>
      <c r="AX558" s="307"/>
      <c r="AY558" s="307"/>
      <c r="AZ558" s="307"/>
      <c r="BA558" s="309"/>
      <c r="BB558" s="359"/>
      <c r="BC558" s="309"/>
      <c r="BD558" s="309"/>
      <c r="BE558" s="309"/>
      <c r="BF558" s="309"/>
      <c r="BG558" s="309"/>
      <c r="BH558" s="309"/>
      <c r="BI558" s="309"/>
      <c r="BJ558" s="309"/>
      <c r="BK558" s="309"/>
      <c r="BL558" s="309"/>
      <c r="BM558" s="309"/>
      <c r="BN558" s="309"/>
      <c r="BO558" s="309"/>
      <c r="BP558" s="309"/>
      <c r="BQ558" s="309"/>
      <c r="BR558" s="309"/>
      <c r="BS558" s="309"/>
      <c r="BT558" s="309"/>
      <c r="BU558" s="309"/>
      <c r="BV558" s="309"/>
      <c r="BW558" s="310"/>
      <c r="BX558" s="310"/>
      <c r="BY558" s="310"/>
      <c r="BZ558" s="310"/>
      <c r="CA558" s="310"/>
      <c r="CB558" s="310"/>
      <c r="CC558" s="310"/>
      <c r="CD558" s="310"/>
      <c r="CE558" s="310"/>
      <c r="CF558" s="310"/>
      <c r="CG558" s="310"/>
      <c r="CH558" s="310"/>
      <c r="CI558" s="310"/>
      <c r="CJ558" s="310"/>
      <c r="CK558" s="310"/>
      <c r="CL558" s="310"/>
      <c r="CM558" s="310"/>
      <c r="CN558" s="310"/>
      <c r="CO558" s="310"/>
      <c r="CP558" s="310"/>
      <c r="CQ558" s="310"/>
      <c r="CR558" s="310"/>
      <c r="CS558" s="310"/>
      <c r="CT558" s="310"/>
      <c r="CU558" s="310"/>
      <c r="CV558" s="310"/>
      <c r="CW558" s="310"/>
      <c r="CX558" s="310"/>
      <c r="CY558" s="310"/>
      <c r="CZ558" s="310"/>
    </row>
    <row r="559" s="314" customFormat="true" ht="25.15" customHeight="true" x14ac:dyDescent="0.2">
      <c r="C559" s="843" t="s">
        <v>192</v>
      </c>
      <c r="D559" s="844"/>
      <c r="E559" s="575">
        <v>9.8205014552274399</v>
      </c>
      <c r="F559" s="576">
        <v>13.452741719489644</v>
      </c>
      <c r="G559" s="577">
        <v>13.452741719489644</v>
      </c>
      <c r="H559" s="852"/>
      <c r="I559" s="844"/>
      <c r="J559" s="496"/>
      <c r="K559" s="496"/>
      <c r="L559" s="496"/>
      <c r="M559" s="843" t="s">
        <v>202</v>
      </c>
      <c r="N559" s="844"/>
      <c r="O559" s="564">
        <v>0.32800871846262103</v>
      </c>
      <c r="P559" s="496"/>
      <c r="Q559" s="496"/>
      <c r="W559" s="307"/>
      <c r="X559" s="307"/>
      <c r="Y559" s="307"/>
      <c r="Z559" s="307"/>
      <c r="AA559" s="307"/>
      <c r="AB559" s="307"/>
      <c r="AC559" s="307"/>
      <c r="AD559" s="307"/>
      <c r="AE559" s="307"/>
      <c r="AF559" s="307"/>
      <c r="AG559" s="307"/>
      <c r="AH559" s="307"/>
      <c r="AI559" s="307"/>
      <c r="AJ559" s="307"/>
      <c r="AK559" s="307"/>
      <c r="AL559" s="307"/>
      <c r="AM559" s="307"/>
      <c r="AN559" s="307"/>
      <c r="AO559" s="307"/>
      <c r="AP559" s="307"/>
      <c r="AQ559" s="307"/>
      <c r="AR559" s="307"/>
      <c r="AS559" s="307"/>
      <c r="AT559" s="307"/>
      <c r="AU559" s="307"/>
      <c r="AV559" s="307"/>
      <c r="AW559" s="307"/>
      <c r="AX559" s="307"/>
      <c r="AY559" s="307"/>
      <c r="AZ559" s="307"/>
      <c r="BA559" s="309"/>
      <c r="BB559" s="359"/>
      <c r="BC559" s="309"/>
      <c r="BD559" s="309"/>
      <c r="BE559" s="309"/>
      <c r="BF559" s="309"/>
      <c r="BG559" s="309"/>
      <c r="BH559" s="309"/>
      <c r="BI559" s="309"/>
      <c r="BJ559" s="309"/>
      <c r="BK559" s="309"/>
      <c r="BL559" s="309"/>
      <c r="BM559" s="309"/>
      <c r="BN559" s="309"/>
      <c r="BO559" s="309"/>
      <c r="BP559" s="309"/>
      <c r="BQ559" s="309"/>
      <c r="BR559" s="309"/>
      <c r="BS559" s="309"/>
      <c r="BT559" s="309"/>
      <c r="BU559" s="309"/>
      <c r="BV559" s="309"/>
      <c r="BW559" s="310"/>
      <c r="BX559" s="310"/>
      <c r="BY559" s="310"/>
      <c r="BZ559" s="310"/>
      <c r="CA559" s="310"/>
      <c r="CB559" s="310"/>
      <c r="CC559" s="310"/>
      <c r="CD559" s="310"/>
      <c r="CE559" s="310"/>
      <c r="CF559" s="310"/>
      <c r="CG559" s="310"/>
      <c r="CH559" s="310"/>
      <c r="CI559" s="310"/>
      <c r="CJ559" s="310"/>
      <c r="CK559" s="310"/>
      <c r="CL559" s="310"/>
      <c r="CM559" s="310"/>
      <c r="CN559" s="310"/>
      <c r="CO559" s="310"/>
      <c r="CP559" s="310"/>
      <c r="CQ559" s="310"/>
      <c r="CR559" s="310"/>
      <c r="CS559" s="310"/>
      <c r="CT559" s="310"/>
      <c r="CU559" s="310"/>
      <c r="CV559" s="310"/>
      <c r="CW559" s="310"/>
      <c r="CX559" s="310"/>
      <c r="CY559" s="310"/>
      <c r="CZ559" s="310"/>
    </row>
    <row r="560" s="314" customFormat="true" ht="25.15" customHeight="true" x14ac:dyDescent="0.2">
      <c r="C560" s="852"/>
      <c r="D560" s="844"/>
      <c r="E560" s="512"/>
      <c r="F560" s="512"/>
      <c r="G560" s="512"/>
      <c r="H560" s="853" t="s">
        <v>273</v>
      </c>
      <c r="I560" s="844"/>
      <c r="J560" s="844"/>
      <c r="K560" s="496"/>
      <c r="L560" s="496"/>
      <c r="M560" s="843" t="s">
        <v>205</v>
      </c>
      <c r="N560" s="844"/>
      <c r="O560" s="564">
        <v>0.29447242940385859</v>
      </c>
      <c r="P560" s="496"/>
      <c r="Q560" s="496"/>
      <c r="W560" s="307"/>
      <c r="X560" s="307"/>
      <c r="Y560" s="307"/>
      <c r="Z560" s="307"/>
      <c r="AA560" s="307"/>
      <c r="AB560" s="307"/>
      <c r="AC560" s="307"/>
      <c r="AD560" s="307"/>
      <c r="AE560" s="307"/>
      <c r="AF560" s="307"/>
      <c r="AG560" s="307"/>
      <c r="AH560" s="307"/>
      <c r="AI560" s="307"/>
      <c r="AJ560" s="307"/>
      <c r="AK560" s="307"/>
      <c r="AL560" s="307"/>
      <c r="AM560" s="307"/>
      <c r="AN560" s="307"/>
      <c r="AO560" s="307"/>
      <c r="AP560" s="307"/>
      <c r="AQ560" s="307"/>
      <c r="AR560" s="307"/>
      <c r="AS560" s="307"/>
      <c r="AT560" s="307"/>
      <c r="AU560" s="307"/>
      <c r="AV560" s="307"/>
      <c r="AW560" s="307"/>
      <c r="AX560" s="307"/>
      <c r="AY560" s="307"/>
      <c r="AZ560" s="307"/>
      <c r="BA560" s="309"/>
      <c r="BB560" s="359"/>
      <c r="BC560" s="309"/>
      <c r="BD560" s="309"/>
      <c r="BE560" s="309"/>
      <c r="BF560" s="309"/>
      <c r="BG560" s="309"/>
      <c r="BH560" s="309"/>
      <c r="BI560" s="309"/>
      <c r="BJ560" s="309"/>
      <c r="BK560" s="309"/>
      <c r="BL560" s="309"/>
      <c r="BM560" s="309"/>
      <c r="BN560" s="309"/>
      <c r="BO560" s="309"/>
      <c r="BP560" s="309"/>
      <c r="BQ560" s="309"/>
      <c r="BR560" s="309"/>
      <c r="BS560" s="309"/>
      <c r="BT560" s="309"/>
      <c r="BU560" s="309"/>
      <c r="BV560" s="309"/>
      <c r="BW560" s="310"/>
      <c r="BX560" s="310"/>
      <c r="BY560" s="310"/>
      <c r="BZ560" s="310"/>
      <c r="CA560" s="310"/>
      <c r="CB560" s="310"/>
      <c r="CC560" s="310"/>
      <c r="CD560" s="310"/>
      <c r="CE560" s="310"/>
      <c r="CF560" s="310"/>
      <c r="CG560" s="310"/>
      <c r="CH560" s="310"/>
      <c r="CI560" s="310"/>
      <c r="CJ560" s="310"/>
      <c r="CK560" s="310"/>
      <c r="CL560" s="310"/>
      <c r="CM560" s="310"/>
      <c r="CN560" s="310"/>
      <c r="CO560" s="310"/>
      <c r="CP560" s="310"/>
      <c r="CQ560" s="310"/>
      <c r="CR560" s="310"/>
      <c r="CS560" s="310"/>
      <c r="CT560" s="310"/>
      <c r="CU560" s="310"/>
      <c r="CV560" s="310"/>
      <c r="CW560" s="310"/>
      <c r="CX560" s="310"/>
      <c r="CY560" s="310"/>
      <c r="CZ560" s="310"/>
    </row>
    <row r="561" s="314" customFormat="true" ht="25.15" customHeight="true" x14ac:dyDescent="0.2">
      <c r="C561" s="852"/>
      <c r="D561" s="844"/>
      <c r="E561" s="496"/>
      <c r="F561" s="496"/>
      <c r="G561" s="496"/>
      <c r="H561" s="852"/>
      <c r="I561" s="844"/>
      <c r="J561" s="553" t="s">
        <v>191</v>
      </c>
      <c r="K561" s="496"/>
      <c r="L561" s="496"/>
      <c r="M561" s="843" t="s">
        <v>206</v>
      </c>
      <c r="N561" s="844"/>
      <c r="O561" s="567">
        <v>1.162524175508349E-2</v>
      </c>
      <c r="P561" s="496"/>
      <c r="Q561" s="496"/>
      <c r="W561" s="307"/>
      <c r="X561" s="307"/>
      <c r="Y561" s="307"/>
      <c r="Z561" s="307"/>
      <c r="AA561" s="307"/>
      <c r="AB561" s="307"/>
      <c r="AC561" s="307"/>
      <c r="AD561" s="307"/>
      <c r="AE561" s="307"/>
      <c r="AF561" s="307"/>
      <c r="AG561" s="307"/>
      <c r="AH561" s="307"/>
      <c r="AI561" s="307"/>
      <c r="AJ561" s="307"/>
      <c r="AK561" s="307"/>
      <c r="AL561" s="307"/>
      <c r="AM561" s="307"/>
      <c r="AN561" s="307"/>
      <c r="AO561" s="307"/>
      <c r="AP561" s="307"/>
      <c r="AQ561" s="307"/>
      <c r="AR561" s="307"/>
      <c r="AS561" s="307"/>
      <c r="AT561" s="307"/>
      <c r="AU561" s="307"/>
      <c r="AV561" s="307"/>
      <c r="AW561" s="307"/>
      <c r="AX561" s="307"/>
      <c r="AY561" s="307"/>
      <c r="AZ561" s="307"/>
      <c r="BA561" s="309"/>
      <c r="BB561" s="359"/>
      <c r="BC561" s="309"/>
      <c r="BD561" s="309"/>
      <c r="BE561" s="309"/>
      <c r="BF561" s="309"/>
      <c r="BG561" s="309"/>
      <c r="BH561" s="309"/>
      <c r="BI561" s="309"/>
      <c r="BJ561" s="309"/>
      <c r="BK561" s="309"/>
      <c r="BL561" s="309"/>
      <c r="BM561" s="309"/>
      <c r="BN561" s="309"/>
      <c r="BO561" s="309"/>
      <c r="BP561" s="309"/>
      <c r="BQ561" s="309"/>
      <c r="BR561" s="309"/>
      <c r="BS561" s="309"/>
      <c r="BT561" s="309"/>
      <c r="BU561" s="309"/>
      <c r="BV561" s="309"/>
      <c r="BW561" s="310"/>
      <c r="BX561" s="310"/>
      <c r="BY561" s="310"/>
      <c r="BZ561" s="310"/>
      <c r="CA561" s="310"/>
      <c r="CB561" s="310"/>
      <c r="CC561" s="310"/>
      <c r="CD561" s="310"/>
      <c r="CE561" s="310"/>
      <c r="CF561" s="310"/>
      <c r="CG561" s="310"/>
      <c r="CH561" s="310"/>
      <c r="CI561" s="310"/>
      <c r="CJ561" s="310"/>
      <c r="CK561" s="310"/>
      <c r="CL561" s="310"/>
      <c r="CM561" s="310"/>
      <c r="CN561" s="310"/>
      <c r="CO561" s="310"/>
      <c r="CP561" s="310"/>
      <c r="CQ561" s="310"/>
      <c r="CR561" s="310"/>
      <c r="CS561" s="310"/>
      <c r="CT561" s="310"/>
      <c r="CU561" s="310"/>
      <c r="CV561" s="310"/>
      <c r="CW561" s="310"/>
      <c r="CX561" s="310"/>
      <c r="CY561" s="310"/>
      <c r="CZ561" s="310"/>
    </row>
    <row r="562" s="314" customFormat="true" ht="25.15" customHeight="true" x14ac:dyDescent="0.2">
      <c r="C562" s="853" t="s">
        <v>273</v>
      </c>
      <c r="D562" s="844"/>
      <c r="E562" s="844"/>
      <c r="F562" s="496"/>
      <c r="G562" s="496"/>
      <c r="H562" s="844"/>
      <c r="I562" s="844"/>
      <c r="J562" s="578" t="s">
        <v>192</v>
      </c>
      <c r="K562" s="496"/>
      <c r="L562" s="496"/>
      <c r="M562" s="852"/>
      <c r="N562" s="844"/>
      <c r="O562" s="512"/>
      <c r="P562" s="496"/>
      <c r="Q562" s="496"/>
      <c r="W562" s="307"/>
      <c r="X562" s="307"/>
      <c r="Y562" s="307"/>
      <c r="Z562" s="307"/>
      <c r="AA562" s="307"/>
      <c r="AB562" s="307"/>
      <c r="AC562" s="307"/>
      <c r="AD562" s="307"/>
      <c r="AE562" s="307"/>
      <c r="AF562" s="307"/>
      <c r="AG562" s="307"/>
      <c r="AH562" s="307"/>
      <c r="AI562" s="307"/>
      <c r="AJ562" s="307"/>
      <c r="AK562" s="307"/>
      <c r="AL562" s="307"/>
      <c r="AM562" s="307"/>
      <c r="AN562" s="307"/>
      <c r="AO562" s="307"/>
      <c r="AP562" s="307"/>
      <c r="AQ562" s="307"/>
      <c r="AR562" s="307"/>
      <c r="AS562" s="307"/>
      <c r="AT562" s="307"/>
      <c r="AU562" s="307"/>
      <c r="AV562" s="307"/>
      <c r="AW562" s="307"/>
      <c r="AX562" s="307"/>
      <c r="AY562" s="307"/>
      <c r="AZ562" s="307"/>
      <c r="BA562" s="309"/>
      <c r="BB562" s="359"/>
      <c r="BC562" s="309"/>
      <c r="BD562" s="309"/>
      <c r="BE562" s="309"/>
      <c r="BF562" s="309"/>
      <c r="BG562" s="309"/>
      <c r="BH562" s="309"/>
      <c r="BI562" s="309"/>
      <c r="BJ562" s="309"/>
      <c r="BK562" s="309"/>
      <c r="BL562" s="309"/>
      <c r="BM562" s="309"/>
      <c r="BN562" s="309"/>
      <c r="BO562" s="309"/>
      <c r="BP562" s="309"/>
      <c r="BQ562" s="309"/>
      <c r="BR562" s="309"/>
      <c r="BS562" s="309"/>
      <c r="BT562" s="309"/>
      <c r="BU562" s="309"/>
      <c r="BV562" s="309"/>
      <c r="BW562" s="310"/>
      <c r="BX562" s="310"/>
      <c r="BY562" s="310"/>
      <c r="BZ562" s="310"/>
      <c r="CA562" s="310"/>
      <c r="CB562" s="310"/>
      <c r="CC562" s="310"/>
      <c r="CD562" s="310"/>
      <c r="CE562" s="310"/>
      <c r="CF562" s="310"/>
      <c r="CG562" s="310"/>
      <c r="CH562" s="310"/>
      <c r="CI562" s="310"/>
      <c r="CJ562" s="310"/>
      <c r="CK562" s="310"/>
      <c r="CL562" s="310"/>
      <c r="CM562" s="310"/>
      <c r="CN562" s="310"/>
      <c r="CO562" s="310"/>
      <c r="CP562" s="310"/>
      <c r="CQ562" s="310"/>
      <c r="CR562" s="310"/>
      <c r="CS562" s="310"/>
      <c r="CT562" s="310"/>
      <c r="CU562" s="310"/>
      <c r="CV562" s="310"/>
      <c r="CW562" s="310"/>
      <c r="CX562" s="310"/>
      <c r="CY562" s="310"/>
      <c r="CZ562" s="310"/>
    </row>
    <row r="563" s="314" customFormat="true" ht="25.15" customHeight="true" x14ac:dyDescent="0.2">
      <c r="C563" s="852"/>
      <c r="D563" s="844"/>
      <c r="E563" s="554" t="s">
        <v>191</v>
      </c>
      <c r="F563" s="496"/>
      <c r="G563" s="496"/>
      <c r="H563" s="843" t="s">
        <v>349</v>
      </c>
      <c r="I563" s="844"/>
      <c r="J563" s="560">
        <v>-1.6077810922289295E-2</v>
      </c>
      <c r="K563" s="496"/>
      <c r="L563" s="496"/>
      <c r="M563" s="852"/>
      <c r="N563" s="844"/>
      <c r="O563" s="496"/>
      <c r="P563" s="496"/>
      <c r="Q563" s="496"/>
      <c r="W563" s="307"/>
      <c r="X563" s="307"/>
      <c r="Y563" s="307"/>
      <c r="Z563" s="307"/>
      <c r="AA563" s="307"/>
      <c r="AB563" s="307"/>
      <c r="AC563" s="307"/>
      <c r="AD563" s="307"/>
      <c r="AE563" s="307"/>
      <c r="AF563" s="307"/>
      <c r="AG563" s="307"/>
      <c r="AH563" s="307"/>
      <c r="AI563" s="307"/>
      <c r="AJ563" s="307"/>
      <c r="AK563" s="307"/>
      <c r="AL563" s="307"/>
      <c r="AM563" s="307"/>
      <c r="AN563" s="307"/>
      <c r="AO563" s="307"/>
      <c r="AP563" s="307"/>
      <c r="AQ563" s="307"/>
      <c r="AR563" s="307"/>
      <c r="AS563" s="307"/>
      <c r="AT563" s="307"/>
      <c r="AU563" s="307"/>
      <c r="AV563" s="307"/>
      <c r="AW563" s="307"/>
      <c r="AX563" s="307"/>
      <c r="AY563" s="307"/>
      <c r="AZ563" s="307"/>
      <c r="BA563" s="309"/>
      <c r="BB563" s="359"/>
      <c r="BC563" s="309"/>
      <c r="BD563" s="309"/>
      <c r="BE563" s="309"/>
      <c r="BF563" s="309"/>
      <c r="BG563" s="309"/>
      <c r="BH563" s="309"/>
      <c r="BI563" s="309"/>
      <c r="BJ563" s="309"/>
      <c r="BK563" s="309"/>
      <c r="BL563" s="309"/>
      <c r="BM563" s="309"/>
      <c r="BN563" s="309"/>
      <c r="BO563" s="309"/>
      <c r="BP563" s="309"/>
      <c r="BQ563" s="309"/>
      <c r="BR563" s="309"/>
      <c r="BS563" s="309"/>
      <c r="BT563" s="309"/>
      <c r="BU563" s="309"/>
      <c r="BV563" s="309"/>
      <c r="BW563" s="310"/>
      <c r="BX563" s="310"/>
      <c r="BY563" s="310"/>
      <c r="BZ563" s="310"/>
      <c r="CA563" s="310"/>
      <c r="CB563" s="310"/>
      <c r="CC563" s="310"/>
      <c r="CD563" s="310"/>
      <c r="CE563" s="310"/>
      <c r="CF563" s="310"/>
      <c r="CG563" s="310"/>
      <c r="CH563" s="310"/>
      <c r="CI563" s="310"/>
      <c r="CJ563" s="310"/>
      <c r="CK563" s="310"/>
      <c r="CL563" s="310"/>
      <c r="CM563" s="310"/>
      <c r="CN563" s="310"/>
      <c r="CO563" s="310"/>
      <c r="CP563" s="310"/>
      <c r="CQ563" s="310"/>
      <c r="CR563" s="310"/>
      <c r="CS563" s="310"/>
      <c r="CT563" s="310"/>
      <c r="CU563" s="310"/>
      <c r="CV563" s="310"/>
      <c r="CW563" s="310"/>
      <c r="CX563" s="310"/>
      <c r="CY563" s="310"/>
      <c r="CZ563" s="310"/>
    </row>
    <row r="564" s="314" customFormat="true" ht="25.15" customHeight="true" x14ac:dyDescent="0.2">
      <c r="C564" s="844"/>
      <c r="D564" s="844"/>
      <c r="E564" s="579" t="s">
        <v>192</v>
      </c>
      <c r="F564" s="496"/>
      <c r="G564" s="496"/>
      <c r="H564" s="843" t="s">
        <v>313</v>
      </c>
      <c r="I564" s="844"/>
      <c r="J564" s="563">
        <v>7.629164511734457E-2</v>
      </c>
      <c r="K564" s="496"/>
      <c r="L564" s="496"/>
      <c r="M564" s="853" t="s">
        <v>269</v>
      </c>
      <c r="N564" s="844"/>
      <c r="O564" s="844"/>
      <c r="P564" s="844"/>
      <c r="Q564" s="844"/>
      <c r="W564" s="307"/>
      <c r="X564" s="307"/>
      <c r="Y564" s="307"/>
      <c r="Z564" s="307"/>
      <c r="AA564" s="307"/>
      <c r="AB564" s="307"/>
      <c r="AC564" s="307"/>
      <c r="AD564" s="307"/>
      <c r="AE564" s="307"/>
      <c r="AF564" s="307"/>
      <c r="AG564" s="307"/>
      <c r="AH564" s="307"/>
      <c r="AI564" s="307"/>
      <c r="AJ564" s="307"/>
      <c r="AK564" s="307"/>
      <c r="AL564" s="307"/>
      <c r="AM564" s="307"/>
      <c r="AN564" s="307"/>
      <c r="AO564" s="307"/>
      <c r="AP564" s="307"/>
      <c r="AQ564" s="307"/>
      <c r="AR564" s="307"/>
      <c r="AS564" s="307"/>
      <c r="AT564" s="307"/>
      <c r="AU564" s="307"/>
      <c r="AV564" s="307"/>
      <c r="AW564" s="307"/>
      <c r="AX564" s="307"/>
      <c r="AY564" s="307"/>
      <c r="AZ564" s="307"/>
      <c r="BA564" s="309"/>
      <c r="BB564" s="359"/>
      <c r="BC564" s="309"/>
      <c r="BD564" s="309"/>
      <c r="BE564" s="309"/>
      <c r="BF564" s="309"/>
      <c r="BG564" s="309"/>
      <c r="BH564" s="309"/>
      <c r="BI564" s="309"/>
      <c r="BJ564" s="309"/>
      <c r="BK564" s="309"/>
      <c r="BL564" s="309"/>
      <c r="BM564" s="309"/>
      <c r="BN564" s="309"/>
      <c r="BO564" s="309"/>
      <c r="BP564" s="309"/>
      <c r="BQ564" s="309"/>
      <c r="BR564" s="309"/>
      <c r="BS564" s="309"/>
      <c r="BT564" s="309"/>
      <c r="BU564" s="309"/>
      <c r="BV564" s="309"/>
      <c r="BW564" s="310"/>
      <c r="BX564" s="310"/>
      <c r="BY564" s="310"/>
      <c r="BZ564" s="310"/>
      <c r="CA564" s="310"/>
      <c r="CB564" s="310"/>
      <c r="CC564" s="310"/>
      <c r="CD564" s="310"/>
      <c r="CE564" s="310"/>
      <c r="CF564" s="310"/>
      <c r="CG564" s="310"/>
      <c r="CH564" s="310"/>
      <c r="CI564" s="310"/>
      <c r="CJ564" s="310"/>
      <c r="CK564" s="310"/>
      <c r="CL564" s="310"/>
      <c r="CM564" s="310"/>
      <c r="CN564" s="310"/>
      <c r="CO564" s="310"/>
      <c r="CP564" s="310"/>
      <c r="CQ564" s="310"/>
      <c r="CR564" s="310"/>
      <c r="CS564" s="310"/>
      <c r="CT564" s="310"/>
      <c r="CU564" s="310"/>
      <c r="CV564" s="310"/>
      <c r="CW564" s="310"/>
      <c r="CX564" s="310"/>
      <c r="CY564" s="310"/>
      <c r="CZ564" s="310"/>
    </row>
    <row r="565" s="314" customFormat="true" ht="25.15" customHeight="true" x14ac:dyDescent="0.2">
      <c r="C565" s="843" t="s">
        <v>349</v>
      </c>
      <c r="D565" s="844"/>
      <c r="E565" s="559">
        <v>-8.5413463292724771E-4</v>
      </c>
      <c r="F565" s="496"/>
      <c r="G565" s="496"/>
      <c r="H565" s="843" t="s">
        <v>327</v>
      </c>
      <c r="I565" s="844"/>
      <c r="J565" s="563">
        <v>5.4709632637886266E-2</v>
      </c>
      <c r="K565" s="496"/>
      <c r="L565" s="496"/>
      <c r="M565" s="854" t="s">
        <v>191</v>
      </c>
      <c r="N565" s="844"/>
      <c r="O565" s="854" t="s">
        <v>270</v>
      </c>
      <c r="P565" s="855"/>
      <c r="Q565" s="856"/>
      <c r="W565" s="307"/>
      <c r="X565" s="307"/>
      <c r="Y565" s="307"/>
      <c r="Z565" s="307"/>
      <c r="AA565" s="307"/>
      <c r="AB565" s="307"/>
      <c r="AC565" s="307"/>
      <c r="AD565" s="307"/>
      <c r="AE565" s="307"/>
      <c r="AF565" s="307"/>
      <c r="AG565" s="307"/>
      <c r="AH565" s="307"/>
      <c r="AI565" s="307"/>
      <c r="AJ565" s="307"/>
      <c r="AK565" s="307"/>
      <c r="AL565" s="307"/>
      <c r="AM565" s="307"/>
      <c r="AN565" s="307"/>
      <c r="AO565" s="307"/>
      <c r="AP565" s="307"/>
      <c r="AQ565" s="307"/>
      <c r="AR565" s="307"/>
      <c r="AS565" s="307"/>
      <c r="AT565" s="307"/>
      <c r="AU565" s="307"/>
      <c r="AV565" s="307"/>
      <c r="AW565" s="307"/>
      <c r="AX565" s="307"/>
      <c r="AY565" s="307"/>
      <c r="AZ565" s="307"/>
      <c r="BA565" s="309"/>
      <c r="BB565" s="359"/>
      <c r="BC565" s="309"/>
      <c r="BD565" s="309"/>
      <c r="BE565" s="309"/>
      <c r="BF565" s="309"/>
      <c r="BG565" s="309"/>
      <c r="BH565" s="309"/>
      <c r="BI565" s="309"/>
      <c r="BJ565" s="309"/>
      <c r="BK565" s="309"/>
      <c r="BL565" s="309"/>
      <c r="BM565" s="309"/>
      <c r="BN565" s="309"/>
      <c r="BO565" s="309"/>
      <c r="BP565" s="309"/>
      <c r="BQ565" s="309"/>
      <c r="BR565" s="309"/>
      <c r="BS565" s="309"/>
      <c r="BT565" s="309"/>
      <c r="BU565" s="309"/>
      <c r="BV565" s="309"/>
      <c r="BW565" s="310"/>
      <c r="BX565" s="310"/>
      <c r="BY565" s="310"/>
      <c r="BZ565" s="310"/>
      <c r="CA565" s="310"/>
      <c r="CB565" s="310"/>
      <c r="CC565" s="310"/>
      <c r="CD565" s="310"/>
      <c r="CE565" s="310"/>
      <c r="CF565" s="310"/>
      <c r="CG565" s="310"/>
      <c r="CH565" s="310"/>
      <c r="CI565" s="310"/>
      <c r="CJ565" s="310"/>
      <c r="CK565" s="310"/>
      <c r="CL565" s="310"/>
      <c r="CM565" s="310"/>
      <c r="CN565" s="310"/>
      <c r="CO565" s="310"/>
      <c r="CP565" s="310"/>
      <c r="CQ565" s="310"/>
      <c r="CR565" s="310"/>
      <c r="CS565" s="310"/>
      <c r="CT565" s="310"/>
      <c r="CU565" s="310"/>
      <c r="CV565" s="310"/>
      <c r="CW565" s="310"/>
      <c r="CX565" s="310"/>
      <c r="CY565" s="310"/>
      <c r="CZ565" s="310"/>
    </row>
    <row r="566" s="314" customFormat="true" ht="25.15" customHeight="true" x14ac:dyDescent="0.2">
      <c r="C566" s="843" t="s">
        <v>313</v>
      </c>
      <c r="D566" s="844"/>
      <c r="E566" s="562">
        <v>8.0603350746925997E-2</v>
      </c>
      <c r="F566" s="496"/>
      <c r="G566" s="496"/>
      <c r="H566" s="843" t="s">
        <v>314</v>
      </c>
      <c r="I566" s="844"/>
      <c r="J566" s="563">
        <v>8.2687206911239639E-2</v>
      </c>
      <c r="K566" s="496"/>
      <c r="L566" s="496"/>
      <c r="M566" s="844"/>
      <c r="N566" s="844"/>
      <c r="O566" s="555" t="s">
        <v>179</v>
      </c>
      <c r="P566" s="556" t="s">
        <v>271</v>
      </c>
      <c r="Q566" s="557" t="s">
        <v>272</v>
      </c>
      <c r="W566" s="307"/>
      <c r="X566" s="307"/>
      <c r="Y566" s="307"/>
      <c r="Z566" s="307"/>
      <c r="AA566" s="307"/>
      <c r="AB566" s="307"/>
      <c r="AC566" s="307"/>
      <c r="AD566" s="307"/>
      <c r="AE566" s="307"/>
      <c r="AF566" s="307"/>
      <c r="AG566" s="307"/>
      <c r="AH566" s="307"/>
      <c r="AI566" s="307"/>
      <c r="AJ566" s="307"/>
      <c r="AK566" s="307"/>
      <c r="AL566" s="307"/>
      <c r="AM566" s="307"/>
      <c r="AN566" s="307"/>
      <c r="AO566" s="307"/>
      <c r="AP566" s="307"/>
      <c r="AQ566" s="307"/>
      <c r="AR566" s="307"/>
      <c r="AS566" s="307"/>
      <c r="AT566" s="307"/>
      <c r="AU566" s="307"/>
      <c r="AV566" s="307"/>
      <c r="AW566" s="307"/>
      <c r="AX566" s="307"/>
      <c r="AY566" s="307"/>
      <c r="AZ566" s="307"/>
      <c r="BA566" s="309"/>
      <c r="BB566" s="359"/>
      <c r="BC566" s="309"/>
      <c r="BD566" s="309"/>
      <c r="BE566" s="309"/>
      <c r="BF566" s="309"/>
      <c r="BG566" s="309"/>
      <c r="BH566" s="309"/>
      <c r="BI566" s="309"/>
      <c r="BJ566" s="309"/>
      <c r="BK566" s="309"/>
      <c r="BL566" s="309"/>
      <c r="BM566" s="309"/>
      <c r="BN566" s="309"/>
      <c r="BO566" s="309"/>
      <c r="BP566" s="309"/>
      <c r="BQ566" s="309"/>
      <c r="BR566" s="309"/>
      <c r="BS566" s="309"/>
      <c r="BT566" s="309"/>
      <c r="BU566" s="309"/>
      <c r="BV566" s="309"/>
      <c r="BW566" s="310"/>
      <c r="BX566" s="310"/>
      <c r="BY566" s="310"/>
      <c r="BZ566" s="310"/>
      <c r="CA566" s="310"/>
      <c r="CB566" s="310"/>
      <c r="CC566" s="310"/>
      <c r="CD566" s="310"/>
      <c r="CE566" s="310"/>
      <c r="CF566" s="310"/>
      <c r="CG566" s="310"/>
      <c r="CH566" s="310"/>
      <c r="CI566" s="310"/>
      <c r="CJ566" s="310"/>
      <c r="CK566" s="310"/>
      <c r="CL566" s="310"/>
      <c r="CM566" s="310"/>
      <c r="CN566" s="310"/>
      <c r="CO566" s="310"/>
      <c r="CP566" s="310"/>
      <c r="CQ566" s="310"/>
      <c r="CR566" s="310"/>
      <c r="CS566" s="310"/>
      <c r="CT566" s="310"/>
      <c r="CU566" s="310"/>
      <c r="CV566" s="310"/>
      <c r="CW566" s="310"/>
      <c r="CX566" s="310"/>
      <c r="CY566" s="310"/>
      <c r="CZ566" s="310"/>
    </row>
    <row r="567" s="314" customFormat="true" ht="25.15" customHeight="true" x14ac:dyDescent="0.2">
      <c r="C567" s="843" t="s">
        <v>327</v>
      </c>
      <c r="D567" s="844"/>
      <c r="E567" s="562">
        <v>4.0039214873559943E-2</v>
      </c>
      <c r="F567" s="496"/>
      <c r="G567" s="496"/>
      <c r="H567" s="843" t="s">
        <v>318</v>
      </c>
      <c r="I567" s="844"/>
      <c r="J567" s="563">
        <v>7.3178354211381885E-2</v>
      </c>
      <c r="K567" s="496"/>
      <c r="L567" s="496"/>
      <c r="M567" s="843" t="s">
        <v>192</v>
      </c>
      <c r="N567" s="844"/>
      <c r="O567" s="580">
        <v>5.4439551785911169</v>
      </c>
      <c r="P567" s="581">
        <v>7.0700716605079439</v>
      </c>
      <c r="Q567" s="582">
        <v>7.0700716605079439</v>
      </c>
      <c r="W567" s="307"/>
      <c r="X567" s="307"/>
      <c r="Y567" s="307"/>
      <c r="Z567" s="307"/>
      <c r="AA567" s="307"/>
      <c r="AB567" s="307"/>
      <c r="AC567" s="307"/>
      <c r="AD567" s="307"/>
      <c r="AE567" s="307"/>
      <c r="AF567" s="307"/>
      <c r="AG567" s="307"/>
      <c r="AH567" s="307"/>
      <c r="AI567" s="307"/>
      <c r="AJ567" s="307"/>
      <c r="AK567" s="307"/>
      <c r="AL567" s="307"/>
      <c r="AM567" s="307"/>
      <c r="AN567" s="307"/>
      <c r="AO567" s="307"/>
      <c r="AP567" s="307"/>
      <c r="AQ567" s="307"/>
      <c r="AR567" s="307"/>
      <c r="AS567" s="307"/>
      <c r="AT567" s="307"/>
      <c r="AU567" s="307"/>
      <c r="AV567" s="307"/>
      <c r="AW567" s="307"/>
      <c r="AX567" s="307"/>
      <c r="AY567" s="307"/>
      <c r="AZ567" s="307"/>
      <c r="BA567" s="309"/>
      <c r="BB567" s="359"/>
      <c r="BC567" s="309"/>
      <c r="BD567" s="309"/>
      <c r="BE567" s="309"/>
      <c r="BF567" s="309"/>
      <c r="BG567" s="309"/>
      <c r="BH567" s="309"/>
      <c r="BI567" s="309"/>
      <c r="BJ567" s="309"/>
      <c r="BK567" s="309"/>
      <c r="BL567" s="309"/>
      <c r="BM567" s="309"/>
      <c r="BN567" s="309"/>
      <c r="BO567" s="309"/>
      <c r="BP567" s="309"/>
      <c r="BQ567" s="309"/>
      <c r="BR567" s="309"/>
      <c r="BS567" s="309"/>
      <c r="BT567" s="309"/>
      <c r="BU567" s="309"/>
      <c r="BV567" s="309"/>
      <c r="BW567" s="310"/>
      <c r="BX567" s="310"/>
      <c r="BY567" s="310"/>
      <c r="BZ567" s="310"/>
      <c r="CA567" s="310"/>
      <c r="CB567" s="310"/>
      <c r="CC567" s="310"/>
      <c r="CD567" s="310"/>
      <c r="CE567" s="310"/>
      <c r="CF567" s="310"/>
      <c r="CG567" s="310"/>
      <c r="CH567" s="310"/>
      <c r="CI567" s="310"/>
      <c r="CJ567" s="310"/>
      <c r="CK567" s="310"/>
      <c r="CL567" s="310"/>
      <c r="CM567" s="310"/>
      <c r="CN567" s="310"/>
      <c r="CO567" s="310"/>
      <c r="CP567" s="310"/>
      <c r="CQ567" s="310"/>
      <c r="CR567" s="310"/>
      <c r="CS567" s="310"/>
      <c r="CT567" s="310"/>
      <c r="CU567" s="310"/>
      <c r="CV567" s="310"/>
      <c r="CW567" s="310"/>
      <c r="CX567" s="310"/>
      <c r="CY567" s="310"/>
      <c r="CZ567" s="310"/>
    </row>
    <row r="568" s="314" customFormat="true" ht="25.15" customHeight="true" x14ac:dyDescent="0.2">
      <c r="C568" s="843" t="s">
        <v>314</v>
      </c>
      <c r="D568" s="844"/>
      <c r="E568" s="562">
        <v>8.0122539861783387E-2</v>
      </c>
      <c r="F568" s="496"/>
      <c r="G568" s="496"/>
      <c r="H568" s="843" t="s">
        <v>336</v>
      </c>
      <c r="I568" s="844"/>
      <c r="J568" s="563">
        <v>1.3702780173337632E-2</v>
      </c>
      <c r="K568" s="496"/>
      <c r="L568" s="496"/>
      <c r="M568" s="852"/>
      <c r="N568" s="844"/>
      <c r="O568" s="512"/>
      <c r="P568" s="512"/>
      <c r="Q568" s="512"/>
      <c r="W568" s="307"/>
      <c r="X568" s="307"/>
      <c r="Y568" s="307"/>
      <c r="Z568" s="307"/>
      <c r="AA568" s="307"/>
      <c r="AB568" s="307"/>
      <c r="AC568" s="307"/>
      <c r="AD568" s="307"/>
      <c r="AE568" s="307"/>
      <c r="AF568" s="307"/>
      <c r="AG568" s="307"/>
      <c r="AH568" s="307"/>
      <c r="AI568" s="307"/>
      <c r="AJ568" s="307"/>
      <c r="AK568" s="307"/>
      <c r="AL568" s="307"/>
      <c r="AM568" s="307"/>
      <c r="AN568" s="307"/>
      <c r="AO568" s="307"/>
      <c r="AP568" s="307"/>
      <c r="AQ568" s="307"/>
      <c r="AR568" s="307"/>
      <c r="AS568" s="307"/>
      <c r="AT568" s="307"/>
      <c r="AU568" s="307"/>
      <c r="AV568" s="307"/>
      <c r="AW568" s="307"/>
      <c r="AX568" s="307"/>
      <c r="AY568" s="307"/>
      <c r="AZ568" s="307"/>
      <c r="BA568" s="309"/>
      <c r="BB568" s="359"/>
      <c r="BC568" s="309"/>
      <c r="BD568" s="309"/>
      <c r="BE568" s="309"/>
      <c r="BF568" s="309"/>
      <c r="BG568" s="309"/>
      <c r="BH568" s="309"/>
      <c r="BI568" s="309"/>
      <c r="BJ568" s="309"/>
      <c r="BK568" s="309"/>
      <c r="BL568" s="309"/>
      <c r="BM568" s="309"/>
      <c r="BN568" s="309"/>
      <c r="BO568" s="309"/>
      <c r="BP568" s="309"/>
      <c r="BQ568" s="309"/>
      <c r="BR568" s="309"/>
      <c r="BS568" s="309"/>
      <c r="BT568" s="309"/>
      <c r="BU568" s="309"/>
      <c r="BV568" s="309"/>
      <c r="BW568" s="310"/>
      <c r="BX568" s="310"/>
      <c r="BY568" s="310"/>
      <c r="BZ568" s="310"/>
      <c r="CA568" s="310"/>
      <c r="CB568" s="310"/>
      <c r="CC568" s="310"/>
      <c r="CD568" s="310"/>
      <c r="CE568" s="310"/>
      <c r="CF568" s="310"/>
      <c r="CG568" s="310"/>
      <c r="CH568" s="310"/>
      <c r="CI568" s="310"/>
      <c r="CJ568" s="310"/>
      <c r="CK568" s="310"/>
      <c r="CL568" s="310"/>
      <c r="CM568" s="310"/>
      <c r="CN568" s="310"/>
      <c r="CO568" s="310"/>
      <c r="CP568" s="310"/>
      <c r="CQ568" s="310"/>
      <c r="CR568" s="310"/>
      <c r="CS568" s="310"/>
      <c r="CT568" s="310"/>
      <c r="CU568" s="310"/>
      <c r="CV568" s="310"/>
      <c r="CW568" s="310"/>
      <c r="CX568" s="310"/>
      <c r="CY568" s="310"/>
      <c r="CZ568" s="310"/>
    </row>
    <row r="569" s="314" customFormat="true" ht="25.15" customHeight="true" x14ac:dyDescent="0.2">
      <c r="C569" s="843" t="s">
        <v>318</v>
      </c>
      <c r="D569" s="844"/>
      <c r="E569" s="562">
        <v>6.6281202192556968E-2</v>
      </c>
      <c r="F569" s="496"/>
      <c r="G569" s="496"/>
      <c r="H569" s="843" t="s">
        <v>337</v>
      </c>
      <c r="I569" s="844"/>
      <c r="J569" s="563">
        <v>2.365822649040435E-2</v>
      </c>
      <c r="K569" s="496"/>
      <c r="L569" s="496"/>
      <c r="M569" s="852"/>
      <c r="N569" s="844"/>
      <c r="O569" s="496"/>
      <c r="P569" s="496"/>
      <c r="Q569" s="496"/>
      <c r="W569" s="307"/>
      <c r="X569" s="307"/>
      <c r="Y569" s="307"/>
      <c r="Z569" s="307"/>
      <c r="AA569" s="307"/>
      <c r="AB569" s="307"/>
      <c r="AC569" s="307"/>
      <c r="AD569" s="307"/>
      <c r="AE569" s="307"/>
      <c r="AF569" s="307"/>
      <c r="AG569" s="307"/>
      <c r="AH569" s="307"/>
      <c r="AI569" s="307"/>
      <c r="AJ569" s="307"/>
      <c r="AK569" s="307"/>
      <c r="AL569" s="307"/>
      <c r="AM569" s="307"/>
      <c r="AN569" s="307"/>
      <c r="AO569" s="307"/>
      <c r="AP569" s="307"/>
      <c r="AQ569" s="307"/>
      <c r="AR569" s="307"/>
      <c r="AS569" s="307"/>
      <c r="AT569" s="307"/>
      <c r="AU569" s="307"/>
      <c r="AV569" s="307"/>
      <c r="AW569" s="307"/>
      <c r="AX569" s="307"/>
      <c r="AY569" s="307"/>
      <c r="AZ569" s="307"/>
      <c r="BA569" s="309"/>
      <c r="BB569" s="359"/>
      <c r="BC569" s="309"/>
      <c r="BD569" s="309"/>
      <c r="BE569" s="309"/>
      <c r="BF569" s="309"/>
      <c r="BG569" s="309"/>
      <c r="BH569" s="309"/>
      <c r="BI569" s="309"/>
      <c r="BJ569" s="309"/>
      <c r="BK569" s="309"/>
      <c r="BL569" s="309"/>
      <c r="BM569" s="309"/>
      <c r="BN569" s="309"/>
      <c r="BO569" s="309"/>
      <c r="BP569" s="309"/>
      <c r="BQ569" s="309"/>
      <c r="BR569" s="309"/>
      <c r="BS569" s="309"/>
      <c r="BT569" s="309"/>
      <c r="BU569" s="309"/>
      <c r="BV569" s="309"/>
      <c r="BW569" s="310"/>
      <c r="BX569" s="310"/>
      <c r="BY569" s="310"/>
      <c r="BZ569" s="310"/>
      <c r="CA569" s="310"/>
      <c r="CB569" s="310"/>
      <c r="CC569" s="310"/>
      <c r="CD569" s="310"/>
      <c r="CE569" s="310"/>
      <c r="CF569" s="310"/>
      <c r="CG569" s="310"/>
      <c r="CH569" s="310"/>
      <c r="CI569" s="310"/>
      <c r="CJ569" s="310"/>
      <c r="CK569" s="310"/>
      <c r="CL569" s="310"/>
      <c r="CM569" s="310"/>
      <c r="CN569" s="310"/>
      <c r="CO569" s="310"/>
      <c r="CP569" s="310"/>
      <c r="CQ569" s="310"/>
      <c r="CR569" s="310"/>
      <c r="CS569" s="310"/>
      <c r="CT569" s="310"/>
      <c r="CU569" s="310"/>
      <c r="CV569" s="310"/>
      <c r="CW569" s="310"/>
      <c r="CX569" s="310"/>
      <c r="CY569" s="310"/>
      <c r="CZ569" s="310"/>
    </row>
    <row r="570" s="314" customFormat="true" ht="25.15" customHeight="true" x14ac:dyDescent="0.2">
      <c r="C570" s="843" t="s">
        <v>336</v>
      </c>
      <c r="D570" s="844"/>
      <c r="E570" s="562">
        <v>1.3616739480682571E-2</v>
      </c>
      <c r="F570" s="496"/>
      <c r="G570" s="496"/>
      <c r="H570" s="843" t="s">
        <v>323</v>
      </c>
      <c r="I570" s="844"/>
      <c r="J570" s="563">
        <v>6.3095311213190106E-2</v>
      </c>
      <c r="K570" s="496"/>
      <c r="L570" s="496"/>
      <c r="M570" s="853" t="s">
        <v>273</v>
      </c>
      <c r="N570" s="844"/>
      <c r="O570" s="844"/>
      <c r="P570" s="496"/>
      <c r="Q570" s="496"/>
      <c r="W570" s="307"/>
      <c r="X570" s="307"/>
      <c r="Y570" s="307"/>
      <c r="Z570" s="307"/>
      <c r="AA570" s="307"/>
      <c r="AB570" s="307"/>
      <c r="AC570" s="307"/>
      <c r="AD570" s="307"/>
      <c r="AE570" s="307"/>
      <c r="AF570" s="307"/>
      <c r="AG570" s="307"/>
      <c r="AH570" s="307"/>
      <c r="AI570" s="307"/>
      <c r="AJ570" s="307"/>
      <c r="AK570" s="307"/>
      <c r="AL570" s="307"/>
      <c r="AM570" s="307"/>
      <c r="AN570" s="307"/>
      <c r="AO570" s="307"/>
      <c r="AP570" s="307"/>
      <c r="AQ570" s="307"/>
      <c r="AR570" s="307"/>
      <c r="AS570" s="307"/>
      <c r="AT570" s="307"/>
      <c r="AU570" s="307"/>
      <c r="AV570" s="307"/>
      <c r="AW570" s="307"/>
      <c r="AX570" s="307"/>
      <c r="AY570" s="307"/>
      <c r="AZ570" s="307"/>
      <c r="BA570" s="309"/>
      <c r="BB570" s="359"/>
      <c r="BC570" s="309"/>
      <c r="BD570" s="309"/>
      <c r="BE570" s="309"/>
      <c r="BF570" s="309"/>
      <c r="BG570" s="309"/>
      <c r="BH570" s="309"/>
      <c r="BI570" s="309"/>
      <c r="BJ570" s="309"/>
      <c r="BK570" s="309"/>
      <c r="BL570" s="309"/>
      <c r="BM570" s="309"/>
      <c r="BN570" s="309"/>
      <c r="BO570" s="309"/>
      <c r="BP570" s="309"/>
      <c r="BQ570" s="309"/>
      <c r="BR570" s="309"/>
      <c r="BS570" s="309"/>
      <c r="BT570" s="309"/>
      <c r="BU570" s="309"/>
      <c r="BV570" s="309"/>
      <c r="BW570" s="310"/>
      <c r="BX570" s="310"/>
      <c r="BY570" s="310"/>
      <c r="BZ570" s="310"/>
      <c r="CA570" s="310"/>
      <c r="CB570" s="310"/>
      <c r="CC570" s="310"/>
      <c r="CD570" s="310"/>
      <c r="CE570" s="310"/>
      <c r="CF570" s="310"/>
      <c r="CG570" s="310"/>
      <c r="CH570" s="310"/>
      <c r="CI570" s="310"/>
      <c r="CJ570" s="310"/>
      <c r="CK570" s="310"/>
      <c r="CL570" s="310"/>
      <c r="CM570" s="310"/>
      <c r="CN570" s="310"/>
      <c r="CO570" s="310"/>
      <c r="CP570" s="310"/>
      <c r="CQ570" s="310"/>
      <c r="CR570" s="310"/>
      <c r="CS570" s="310"/>
      <c r="CT570" s="310"/>
      <c r="CU570" s="310"/>
      <c r="CV570" s="310"/>
      <c r="CW570" s="310"/>
      <c r="CX570" s="310"/>
      <c r="CY570" s="310"/>
      <c r="CZ570" s="310"/>
    </row>
    <row r="571" s="314" customFormat="true" ht="25.15" customHeight="true" x14ac:dyDescent="0.2">
      <c r="C571" s="843" t="s">
        <v>337</v>
      </c>
      <c r="D571" s="844"/>
      <c r="E571" s="562">
        <v>2.7342134518510416E-2</v>
      </c>
      <c r="F571" s="496"/>
      <c r="G571" s="496"/>
      <c r="H571" s="843" t="s">
        <v>326</v>
      </c>
      <c r="I571" s="844"/>
      <c r="J571" s="563">
        <v>5.9104169939746355E-2</v>
      </c>
      <c r="K571" s="496"/>
      <c r="L571" s="496"/>
      <c r="M571" s="852"/>
      <c r="N571" s="844"/>
      <c r="O571" s="558" t="s">
        <v>191</v>
      </c>
      <c r="P571" s="496"/>
      <c r="Q571" s="496"/>
      <c r="W571" s="307"/>
      <c r="X571" s="307"/>
      <c r="Y571" s="307"/>
      <c r="Z571" s="307"/>
      <c r="AA571" s="307"/>
      <c r="AB571" s="307"/>
      <c r="AC571" s="307"/>
      <c r="AD571" s="307"/>
      <c r="AE571" s="307"/>
      <c r="AF571" s="307"/>
      <c r="AG571" s="307"/>
      <c r="AH571" s="307"/>
      <c r="AI571" s="307"/>
      <c r="AJ571" s="307"/>
      <c r="AK571" s="307"/>
      <c r="AL571" s="307"/>
      <c r="AM571" s="307"/>
      <c r="AN571" s="307"/>
      <c r="AO571" s="307"/>
      <c r="AP571" s="307"/>
      <c r="AQ571" s="307"/>
      <c r="AR571" s="307"/>
      <c r="AS571" s="307"/>
      <c r="AT571" s="307"/>
      <c r="AU571" s="307"/>
      <c r="AV571" s="307"/>
      <c r="AW571" s="307"/>
      <c r="AX571" s="307"/>
      <c r="AY571" s="307"/>
      <c r="AZ571" s="307"/>
      <c r="BA571" s="309"/>
      <c r="BB571" s="359"/>
      <c r="BC571" s="309"/>
      <c r="BD571" s="309"/>
      <c r="BE571" s="309"/>
      <c r="BF571" s="309"/>
      <c r="BG571" s="309"/>
      <c r="BH571" s="309"/>
      <c r="BI571" s="309"/>
      <c r="BJ571" s="309"/>
      <c r="BK571" s="309"/>
      <c r="BL571" s="309"/>
      <c r="BM571" s="309"/>
      <c r="BN571" s="309"/>
      <c r="BO571" s="309"/>
      <c r="BP571" s="309"/>
      <c r="BQ571" s="309"/>
      <c r="BR571" s="309"/>
      <c r="BS571" s="309"/>
      <c r="BT571" s="309"/>
      <c r="BU571" s="309"/>
      <c r="BV571" s="309"/>
      <c r="BW571" s="310"/>
      <c r="BX571" s="310"/>
      <c r="BY571" s="310"/>
      <c r="BZ571" s="310"/>
      <c r="CA571" s="310"/>
      <c r="CB571" s="310"/>
      <c r="CC571" s="310"/>
      <c r="CD571" s="310"/>
      <c r="CE571" s="310"/>
      <c r="CF571" s="310"/>
      <c r="CG571" s="310"/>
      <c r="CH571" s="310"/>
      <c r="CI571" s="310"/>
      <c r="CJ571" s="310"/>
      <c r="CK571" s="310"/>
      <c r="CL571" s="310"/>
      <c r="CM571" s="310"/>
      <c r="CN571" s="310"/>
      <c r="CO571" s="310"/>
      <c r="CP571" s="310"/>
      <c r="CQ571" s="310"/>
      <c r="CR571" s="310"/>
      <c r="CS571" s="310"/>
      <c r="CT571" s="310"/>
      <c r="CU571" s="310"/>
      <c r="CV571" s="310"/>
      <c r="CW571" s="310"/>
      <c r="CX571" s="310"/>
      <c r="CY571" s="310"/>
      <c r="CZ571" s="310"/>
    </row>
    <row r="572" s="314" customFormat="true" ht="25.15" customHeight="true" x14ac:dyDescent="0.2">
      <c r="C572" s="843" t="s">
        <v>323</v>
      </c>
      <c r="D572" s="844"/>
      <c r="E572" s="562">
        <v>5.7503865203120889E-2</v>
      </c>
      <c r="F572" s="496"/>
      <c r="G572" s="496"/>
      <c r="H572" s="843" t="s">
        <v>339</v>
      </c>
      <c r="I572" s="844"/>
      <c r="J572" s="563">
        <v>3.347487070185428E-2</v>
      </c>
      <c r="K572" s="496"/>
      <c r="L572" s="496"/>
      <c r="M572" s="844"/>
      <c r="N572" s="844"/>
      <c r="O572" s="583" t="s">
        <v>192</v>
      </c>
      <c r="P572" s="496"/>
      <c r="Q572" s="496"/>
      <c r="W572" s="307"/>
      <c r="X572" s="307"/>
      <c r="Y572" s="307"/>
      <c r="Z572" s="307"/>
      <c r="AA572" s="307"/>
      <c r="AB572" s="307"/>
      <c r="AC572" s="307"/>
      <c r="AD572" s="307"/>
      <c r="AE572" s="307"/>
      <c r="AF572" s="307"/>
      <c r="AG572" s="307"/>
      <c r="AH572" s="307"/>
      <c r="AI572" s="307"/>
      <c r="AJ572" s="307"/>
      <c r="AK572" s="307"/>
      <c r="AL572" s="307"/>
      <c r="AM572" s="307"/>
      <c r="AN572" s="307"/>
      <c r="AO572" s="307"/>
      <c r="AP572" s="307"/>
      <c r="AQ572" s="307"/>
      <c r="AR572" s="307"/>
      <c r="AS572" s="307"/>
      <c r="AT572" s="307"/>
      <c r="AU572" s="307"/>
      <c r="AV572" s="307"/>
      <c r="AW572" s="307"/>
      <c r="AX572" s="307"/>
      <c r="AY572" s="307"/>
      <c r="AZ572" s="307"/>
      <c r="BA572" s="309"/>
      <c r="BB572" s="359"/>
      <c r="BC572" s="309"/>
      <c r="BD572" s="309"/>
      <c r="BE572" s="309"/>
      <c r="BF572" s="309"/>
      <c r="BG572" s="309"/>
      <c r="BH572" s="309"/>
      <c r="BI572" s="309"/>
      <c r="BJ572" s="309"/>
      <c r="BK572" s="309"/>
      <c r="BL572" s="309"/>
      <c r="BM572" s="309"/>
      <c r="BN572" s="309"/>
      <c r="BO572" s="309"/>
      <c r="BP572" s="309"/>
      <c r="BQ572" s="309"/>
      <c r="BR572" s="309"/>
      <c r="BS572" s="309"/>
      <c r="BT572" s="309"/>
      <c r="BU572" s="309"/>
      <c r="BV572" s="309"/>
      <c r="BW572" s="310"/>
      <c r="BX572" s="310"/>
      <c r="BY572" s="310"/>
      <c r="BZ572" s="310"/>
      <c r="CA572" s="310"/>
      <c r="CB572" s="310"/>
      <c r="CC572" s="310"/>
      <c r="CD572" s="310"/>
      <c r="CE572" s="310"/>
      <c r="CF572" s="310"/>
      <c r="CG572" s="310"/>
      <c r="CH572" s="310"/>
      <c r="CI572" s="310"/>
      <c r="CJ572" s="310"/>
      <c r="CK572" s="310"/>
      <c r="CL572" s="310"/>
      <c r="CM572" s="310"/>
      <c r="CN572" s="310"/>
      <c r="CO572" s="310"/>
      <c r="CP572" s="310"/>
      <c r="CQ572" s="310"/>
      <c r="CR572" s="310"/>
      <c r="CS572" s="310"/>
      <c r="CT572" s="310"/>
      <c r="CU572" s="310"/>
      <c r="CV572" s="310"/>
      <c r="CW572" s="310"/>
      <c r="CX572" s="310"/>
      <c r="CY572" s="310"/>
      <c r="CZ572" s="310"/>
    </row>
    <row r="573" s="314" customFormat="true" ht="25.15" customHeight="true" x14ac:dyDescent="0.2">
      <c r="C573" s="843" t="s">
        <v>326</v>
      </c>
      <c r="D573" s="844"/>
      <c r="E573" s="562">
        <v>5.5650307539520383E-2</v>
      </c>
      <c r="F573" s="496"/>
      <c r="G573" s="496"/>
      <c r="H573" s="843" t="s">
        <v>317</v>
      </c>
      <c r="I573" s="844"/>
      <c r="J573" s="563">
        <v>6.493225686626608E-2</v>
      </c>
      <c r="K573" s="496"/>
      <c r="L573" s="496"/>
      <c r="M573" s="843" t="s">
        <v>349</v>
      </c>
      <c r="N573" s="844"/>
      <c r="O573" s="561">
        <v>-1.3768477722391915E-2</v>
      </c>
      <c r="P573" s="496"/>
      <c r="Q573" s="496"/>
      <c r="W573" s="307"/>
      <c r="X573" s="307"/>
      <c r="Y573" s="307"/>
      <c r="Z573" s="307"/>
      <c r="AA573" s="307"/>
      <c r="AB573" s="307"/>
      <c r="AC573" s="307"/>
      <c r="AD573" s="307"/>
      <c r="AE573" s="307"/>
      <c r="AF573" s="307"/>
      <c r="AG573" s="307"/>
      <c r="AH573" s="307"/>
      <c r="AI573" s="307"/>
      <c r="AJ573" s="307"/>
      <c r="AK573" s="307"/>
      <c r="AL573" s="307"/>
      <c r="AM573" s="307"/>
      <c r="AN573" s="307"/>
      <c r="AO573" s="307"/>
      <c r="AP573" s="307"/>
      <c r="AQ573" s="307"/>
      <c r="AR573" s="307"/>
      <c r="AS573" s="307"/>
      <c r="AT573" s="307"/>
      <c r="AU573" s="307"/>
      <c r="AV573" s="307"/>
      <c r="AW573" s="307"/>
      <c r="AX573" s="307"/>
      <c r="AY573" s="307"/>
      <c r="AZ573" s="307"/>
      <c r="BA573" s="309"/>
      <c r="BB573" s="359"/>
      <c r="BC573" s="309"/>
      <c r="BD573" s="309"/>
      <c r="BE573" s="309"/>
      <c r="BF573" s="309"/>
      <c r="BG573" s="309"/>
      <c r="BH573" s="309"/>
      <c r="BI573" s="309"/>
      <c r="BJ573" s="309"/>
      <c r="BK573" s="309"/>
      <c r="BL573" s="309"/>
      <c r="BM573" s="309"/>
      <c r="BN573" s="309"/>
      <c r="BO573" s="309"/>
      <c r="BP573" s="309"/>
      <c r="BQ573" s="309"/>
      <c r="BR573" s="309"/>
      <c r="BS573" s="309"/>
      <c r="BT573" s="309"/>
      <c r="BU573" s="309"/>
      <c r="BV573" s="309"/>
      <c r="BW573" s="310"/>
      <c r="BX573" s="310"/>
      <c r="BY573" s="310"/>
      <c r="BZ573" s="310"/>
      <c r="CA573" s="310"/>
      <c r="CB573" s="310"/>
      <c r="CC573" s="310"/>
      <c r="CD573" s="310"/>
      <c r="CE573" s="310"/>
      <c r="CF573" s="310"/>
      <c r="CG573" s="310"/>
      <c r="CH573" s="310"/>
      <c r="CI573" s="310"/>
      <c r="CJ573" s="310"/>
      <c r="CK573" s="310"/>
      <c r="CL573" s="310"/>
      <c r="CM573" s="310"/>
      <c r="CN573" s="310"/>
      <c r="CO573" s="310"/>
      <c r="CP573" s="310"/>
      <c r="CQ573" s="310"/>
      <c r="CR573" s="310"/>
      <c r="CS573" s="310"/>
      <c r="CT573" s="310"/>
      <c r="CU573" s="310"/>
      <c r="CV573" s="310"/>
      <c r="CW573" s="310"/>
      <c r="CX573" s="310"/>
      <c r="CY573" s="310"/>
      <c r="CZ573" s="310"/>
    </row>
    <row r="574" s="314" customFormat="true" ht="25.15" customHeight="true" x14ac:dyDescent="0.2">
      <c r="C574" s="843" t="s">
        <v>339</v>
      </c>
      <c r="D574" s="844"/>
      <c r="E574" s="562">
        <v>2.3948939948970956E-2</v>
      </c>
      <c r="F574" s="496"/>
      <c r="G574" s="496"/>
      <c r="H574" s="843" t="s">
        <v>331</v>
      </c>
      <c r="I574" s="844"/>
      <c r="J574" s="563">
        <v>5.4454326301706581E-2</v>
      </c>
      <c r="K574" s="496"/>
      <c r="L574" s="496"/>
      <c r="M574" s="843" t="s">
        <v>313</v>
      </c>
      <c r="N574" s="844"/>
      <c r="O574" s="564">
        <v>7.0390256539767132E-2</v>
      </c>
      <c r="P574" s="496"/>
      <c r="Q574" s="496"/>
      <c r="W574" s="307"/>
      <c r="X574" s="307"/>
      <c r="Y574" s="307"/>
      <c r="Z574" s="307"/>
      <c r="AA574" s="307"/>
      <c r="AB574" s="307"/>
      <c r="AC574" s="307"/>
      <c r="AD574" s="307"/>
      <c r="AE574" s="307"/>
      <c r="AF574" s="307"/>
      <c r="AG574" s="307"/>
      <c r="AH574" s="307"/>
      <c r="AI574" s="307"/>
      <c r="AJ574" s="307"/>
      <c r="AK574" s="307"/>
      <c r="AL574" s="307"/>
      <c r="AM574" s="307"/>
      <c r="AN574" s="307"/>
      <c r="AO574" s="307"/>
      <c r="AP574" s="307"/>
      <c r="AQ574" s="307"/>
      <c r="AR574" s="307"/>
      <c r="AS574" s="307"/>
      <c r="AT574" s="307"/>
      <c r="AU574" s="307"/>
      <c r="AV574" s="307"/>
      <c r="AW574" s="307"/>
      <c r="AX574" s="307"/>
      <c r="AY574" s="307"/>
      <c r="AZ574" s="307"/>
      <c r="BA574" s="309"/>
      <c r="BB574" s="359"/>
      <c r="BC574" s="309"/>
      <c r="BD574" s="309"/>
      <c r="BE574" s="309"/>
      <c r="BF574" s="309"/>
      <c r="BG574" s="309"/>
      <c r="BH574" s="309"/>
      <c r="BI574" s="309"/>
      <c r="BJ574" s="309"/>
      <c r="BK574" s="309"/>
      <c r="BL574" s="309"/>
      <c r="BM574" s="309"/>
      <c r="BN574" s="309"/>
      <c r="BO574" s="309"/>
      <c r="BP574" s="309"/>
      <c r="BQ574" s="309"/>
      <c r="BR574" s="309"/>
      <c r="BS574" s="309"/>
      <c r="BT574" s="309"/>
      <c r="BU574" s="309"/>
      <c r="BV574" s="309"/>
      <c r="BW574" s="310"/>
      <c r="BX574" s="310"/>
      <c r="BY574" s="310"/>
      <c r="BZ574" s="310"/>
      <c r="CA574" s="310"/>
      <c r="CB574" s="310"/>
      <c r="CC574" s="310"/>
      <c r="CD574" s="310"/>
      <c r="CE574" s="310"/>
      <c r="CF574" s="310"/>
      <c r="CG574" s="310"/>
      <c r="CH574" s="310"/>
      <c r="CI574" s="310"/>
      <c r="CJ574" s="310"/>
      <c r="CK574" s="310"/>
      <c r="CL574" s="310"/>
      <c r="CM574" s="310"/>
      <c r="CN574" s="310"/>
      <c r="CO574" s="310"/>
      <c r="CP574" s="310"/>
      <c r="CQ574" s="310"/>
      <c r="CR574" s="310"/>
      <c r="CS574" s="310"/>
      <c r="CT574" s="310"/>
      <c r="CU574" s="310"/>
      <c r="CV574" s="310"/>
      <c r="CW574" s="310"/>
      <c r="CX574" s="310"/>
      <c r="CY574" s="310"/>
      <c r="CZ574" s="310"/>
    </row>
    <row r="575" s="314" customFormat="true" ht="25.15" customHeight="true" x14ac:dyDescent="0.2">
      <c r="C575" s="843" t="s">
        <v>317</v>
      </c>
      <c r="D575" s="844"/>
      <c r="E575" s="562">
        <v>6.9528338856339883E-2</v>
      </c>
      <c r="F575" s="496"/>
      <c r="G575" s="496"/>
      <c r="H575" s="843" t="s">
        <v>352</v>
      </c>
      <c r="I575" s="844"/>
      <c r="J575" s="563">
        <v>1.1150675671858014E-2</v>
      </c>
      <c r="K575" s="496"/>
      <c r="L575" s="496"/>
      <c r="M575" s="843" t="s">
        <v>327</v>
      </c>
      <c r="N575" s="844"/>
      <c r="O575" s="564">
        <v>7.6365141874887257E-2</v>
      </c>
      <c r="P575" s="496"/>
      <c r="Q575" s="496"/>
      <c r="W575" s="307"/>
      <c r="X575" s="307"/>
      <c r="Y575" s="307"/>
      <c r="Z575" s="307"/>
      <c r="AA575" s="307"/>
      <c r="AB575" s="307"/>
      <c r="AC575" s="307"/>
      <c r="AD575" s="307"/>
      <c r="AE575" s="307"/>
      <c r="AF575" s="307"/>
      <c r="AG575" s="307"/>
      <c r="AH575" s="307"/>
      <c r="AI575" s="307"/>
      <c r="AJ575" s="307"/>
      <c r="AK575" s="307"/>
      <c r="AL575" s="307"/>
      <c r="AM575" s="307"/>
      <c r="AN575" s="307"/>
      <c r="AO575" s="307"/>
      <c r="AP575" s="307"/>
      <c r="AQ575" s="307"/>
      <c r="AR575" s="307"/>
      <c r="AS575" s="307"/>
      <c r="AT575" s="307"/>
      <c r="AU575" s="307"/>
      <c r="AV575" s="307"/>
      <c r="AW575" s="307"/>
      <c r="AX575" s="307"/>
      <c r="AY575" s="307"/>
      <c r="AZ575" s="307"/>
      <c r="BA575" s="309"/>
      <c r="BB575" s="359"/>
      <c r="BC575" s="309"/>
      <c r="BD575" s="309"/>
      <c r="BE575" s="309"/>
      <c r="BF575" s="309"/>
      <c r="BG575" s="309"/>
      <c r="BH575" s="309"/>
      <c r="BI575" s="309"/>
      <c r="BJ575" s="309"/>
      <c r="BK575" s="309"/>
      <c r="BL575" s="309"/>
      <c r="BM575" s="309"/>
      <c r="BN575" s="309"/>
      <c r="BO575" s="309"/>
      <c r="BP575" s="309"/>
      <c r="BQ575" s="309"/>
      <c r="BR575" s="309"/>
      <c r="BS575" s="309"/>
      <c r="BT575" s="309"/>
      <c r="BU575" s="309"/>
      <c r="BV575" s="309"/>
      <c r="BW575" s="310"/>
      <c r="BX575" s="310"/>
      <c r="BY575" s="310"/>
      <c r="BZ575" s="310"/>
      <c r="CA575" s="310"/>
      <c r="CB575" s="310"/>
      <c r="CC575" s="310"/>
      <c r="CD575" s="310"/>
      <c r="CE575" s="310"/>
      <c r="CF575" s="310"/>
      <c r="CG575" s="310"/>
      <c r="CH575" s="310"/>
      <c r="CI575" s="310"/>
      <c r="CJ575" s="310"/>
      <c r="CK575" s="310"/>
      <c r="CL575" s="310"/>
      <c r="CM575" s="310"/>
      <c r="CN575" s="310"/>
      <c r="CO575" s="310"/>
      <c r="CP575" s="310"/>
      <c r="CQ575" s="310"/>
      <c r="CR575" s="310"/>
      <c r="CS575" s="310"/>
      <c r="CT575" s="310"/>
      <c r="CU575" s="310"/>
      <c r="CV575" s="310"/>
      <c r="CW575" s="310"/>
      <c r="CX575" s="310"/>
      <c r="CY575" s="310"/>
      <c r="CZ575" s="310"/>
    </row>
    <row r="576" s="314" customFormat="true" ht="25.15" customHeight="true" x14ac:dyDescent="0.2">
      <c r="C576" s="843" t="s">
        <v>331</v>
      </c>
      <c r="D576" s="844"/>
      <c r="E576" s="562">
        <v>3.1344634384418278E-2</v>
      </c>
      <c r="F576" s="496"/>
      <c r="G576" s="496"/>
      <c r="H576" s="843" t="s">
        <v>356</v>
      </c>
      <c r="I576" s="844"/>
      <c r="J576" s="563">
        <v>1.1150675671857683E-2</v>
      </c>
      <c r="K576" s="496"/>
      <c r="L576" s="496"/>
      <c r="M576" s="843" t="s">
        <v>314</v>
      </c>
      <c r="N576" s="844"/>
      <c r="O576" s="564">
        <v>7.4782418506379844E-2</v>
      </c>
      <c r="P576" s="496"/>
      <c r="Q576" s="496"/>
      <c r="W576" s="307"/>
      <c r="X576" s="307"/>
      <c r="Y576" s="307"/>
      <c r="Z576" s="307"/>
      <c r="AA576" s="307"/>
      <c r="AB576" s="307"/>
      <c r="AC576" s="307"/>
      <c r="AD576" s="307"/>
      <c r="AE576" s="307"/>
      <c r="AF576" s="307"/>
      <c r="AG576" s="307"/>
      <c r="AH576" s="307"/>
      <c r="AI576" s="307"/>
      <c r="AJ576" s="307"/>
      <c r="AK576" s="307"/>
      <c r="AL576" s="307"/>
      <c r="AM576" s="307"/>
      <c r="AN576" s="307"/>
      <c r="AO576" s="307"/>
      <c r="AP576" s="307"/>
      <c r="AQ576" s="307"/>
      <c r="AR576" s="307"/>
      <c r="AS576" s="307"/>
      <c r="AT576" s="307"/>
      <c r="AU576" s="307"/>
      <c r="AV576" s="307"/>
      <c r="AW576" s="307"/>
      <c r="AX576" s="307"/>
      <c r="AY576" s="307"/>
      <c r="AZ576" s="307"/>
      <c r="BA576" s="309"/>
      <c r="BB576" s="359"/>
      <c r="BC576" s="309"/>
      <c r="BD576" s="309"/>
      <c r="BE576" s="309"/>
      <c r="BF576" s="309"/>
      <c r="BG576" s="309"/>
      <c r="BH576" s="309"/>
      <c r="BI576" s="309"/>
      <c r="BJ576" s="309"/>
      <c r="BK576" s="309"/>
      <c r="BL576" s="309"/>
      <c r="BM576" s="309"/>
      <c r="BN576" s="309"/>
      <c r="BO576" s="309"/>
      <c r="BP576" s="309"/>
      <c r="BQ576" s="309"/>
      <c r="BR576" s="309"/>
      <c r="BS576" s="309"/>
      <c r="BT576" s="309"/>
      <c r="BU576" s="309"/>
      <c r="BV576" s="309"/>
      <c r="BW576" s="310"/>
      <c r="BX576" s="310"/>
      <c r="BY576" s="310"/>
      <c r="BZ576" s="310"/>
      <c r="CA576" s="310"/>
      <c r="CB576" s="310"/>
      <c r="CC576" s="310"/>
      <c r="CD576" s="310"/>
      <c r="CE576" s="310"/>
      <c r="CF576" s="310"/>
      <c r="CG576" s="310"/>
      <c r="CH576" s="310"/>
      <c r="CI576" s="310"/>
      <c r="CJ576" s="310"/>
      <c r="CK576" s="310"/>
      <c r="CL576" s="310"/>
      <c r="CM576" s="310"/>
      <c r="CN576" s="310"/>
      <c r="CO576" s="310"/>
      <c r="CP576" s="310"/>
      <c r="CQ576" s="310"/>
      <c r="CR576" s="310"/>
      <c r="CS576" s="310"/>
      <c r="CT576" s="310"/>
      <c r="CU576" s="310"/>
      <c r="CV576" s="310"/>
      <c r="CW576" s="310"/>
      <c r="CX576" s="310"/>
      <c r="CY576" s="310"/>
      <c r="CZ576" s="310"/>
    </row>
    <row r="577" s="314" customFormat="true" ht="25.15" customHeight="true" x14ac:dyDescent="0.2">
      <c r="C577" s="843" t="s">
        <v>352</v>
      </c>
      <c r="D577" s="844"/>
      <c r="E577" s="562">
        <v>6.0630524773148025E-3</v>
      </c>
      <c r="F577" s="496"/>
      <c r="G577" s="496"/>
      <c r="H577" s="843" t="s">
        <v>333</v>
      </c>
      <c r="I577" s="844"/>
      <c r="J577" s="563">
        <v>2.4312405899746405E-2</v>
      </c>
      <c r="K577" s="496"/>
      <c r="L577" s="496"/>
      <c r="M577" s="843" t="s">
        <v>318</v>
      </c>
      <c r="N577" s="844"/>
      <c r="O577" s="564">
        <v>3.151748349827041E-2</v>
      </c>
      <c r="P577" s="496"/>
      <c r="Q577" s="496"/>
      <c r="W577" s="307"/>
      <c r="X577" s="307"/>
      <c r="Y577" s="307"/>
      <c r="Z577" s="307"/>
      <c r="AA577" s="307"/>
      <c r="AB577" s="307"/>
      <c r="AC577" s="307"/>
      <c r="AD577" s="307"/>
      <c r="AE577" s="307"/>
      <c r="AF577" s="307"/>
      <c r="AG577" s="307"/>
      <c r="AH577" s="307"/>
      <c r="AI577" s="307"/>
      <c r="AJ577" s="307"/>
      <c r="AK577" s="307"/>
      <c r="AL577" s="307"/>
      <c r="AM577" s="307"/>
      <c r="AN577" s="307"/>
      <c r="AO577" s="307"/>
      <c r="AP577" s="307"/>
      <c r="AQ577" s="307"/>
      <c r="AR577" s="307"/>
      <c r="AS577" s="307"/>
      <c r="AT577" s="307"/>
      <c r="AU577" s="307"/>
      <c r="AV577" s="307"/>
      <c r="AW577" s="307"/>
      <c r="AX577" s="307"/>
      <c r="AY577" s="307"/>
      <c r="AZ577" s="307"/>
      <c r="BA577" s="309"/>
      <c r="BB577" s="359"/>
      <c r="BC577" s="309"/>
      <c r="BD577" s="309"/>
      <c r="BE577" s="309"/>
      <c r="BF577" s="309"/>
      <c r="BG577" s="309"/>
      <c r="BH577" s="309"/>
      <c r="BI577" s="309"/>
      <c r="BJ577" s="309"/>
      <c r="BK577" s="309"/>
      <c r="BL577" s="309"/>
      <c r="BM577" s="309"/>
      <c r="BN577" s="309"/>
      <c r="BO577" s="309"/>
      <c r="BP577" s="309"/>
      <c r="BQ577" s="309"/>
      <c r="BR577" s="309"/>
      <c r="BS577" s="309"/>
      <c r="BT577" s="309"/>
      <c r="BU577" s="309"/>
      <c r="BV577" s="309"/>
      <c r="BW577" s="310"/>
      <c r="BX577" s="310"/>
      <c r="BY577" s="310"/>
      <c r="BZ577" s="310"/>
      <c r="CA577" s="310"/>
      <c r="CB577" s="310"/>
      <c r="CC577" s="310"/>
      <c r="CD577" s="310"/>
      <c r="CE577" s="310"/>
      <c r="CF577" s="310"/>
      <c r="CG577" s="310"/>
      <c r="CH577" s="310"/>
      <c r="CI577" s="310"/>
      <c r="CJ577" s="310"/>
      <c r="CK577" s="310"/>
      <c r="CL577" s="310"/>
      <c r="CM577" s="310"/>
      <c r="CN577" s="310"/>
      <c r="CO577" s="310"/>
      <c r="CP577" s="310"/>
      <c r="CQ577" s="310"/>
      <c r="CR577" s="310"/>
      <c r="CS577" s="310"/>
      <c r="CT577" s="310"/>
      <c r="CU577" s="310"/>
      <c r="CV577" s="310"/>
      <c r="CW577" s="310"/>
      <c r="CX577" s="310"/>
      <c r="CY577" s="310"/>
      <c r="CZ577" s="310"/>
    </row>
    <row r="578" s="314" customFormat="true" ht="25.15" customHeight="true" x14ac:dyDescent="0.2">
      <c r="C578" s="843" t="s">
        <v>356</v>
      </c>
      <c r="D578" s="844"/>
      <c r="E578" s="562">
        <v>3.5188618517871663E-3</v>
      </c>
      <c r="F578" s="496"/>
      <c r="G578" s="496"/>
      <c r="H578" s="843" t="s">
        <v>355</v>
      </c>
      <c r="I578" s="844"/>
      <c r="J578" s="563">
        <v>1.2319594597715165E-2</v>
      </c>
      <c r="K578" s="496"/>
      <c r="L578" s="496"/>
      <c r="M578" s="843" t="s">
        <v>336</v>
      </c>
      <c r="N578" s="844"/>
      <c r="O578" s="564">
        <v>5.8110390589765581E-2</v>
      </c>
      <c r="P578" s="496"/>
      <c r="Q578" s="496"/>
      <c r="W578" s="307"/>
      <c r="X578" s="307"/>
      <c r="Y578" s="307"/>
      <c r="Z578" s="307"/>
      <c r="AA578" s="307"/>
      <c r="AB578" s="307"/>
      <c r="AC578" s="307"/>
      <c r="AD578" s="307"/>
      <c r="AE578" s="307"/>
      <c r="AF578" s="307"/>
      <c r="AG578" s="307"/>
      <c r="AH578" s="307"/>
      <c r="AI578" s="307"/>
      <c r="AJ578" s="307"/>
      <c r="AK578" s="307"/>
      <c r="AL578" s="307"/>
      <c r="AM578" s="307"/>
      <c r="AN578" s="307"/>
      <c r="AO578" s="307"/>
      <c r="AP578" s="307"/>
      <c r="AQ578" s="307"/>
      <c r="AR578" s="307"/>
      <c r="AS578" s="307"/>
      <c r="AT578" s="307"/>
      <c r="AU578" s="307"/>
      <c r="AV578" s="307"/>
      <c r="AW578" s="307"/>
      <c r="AX578" s="307"/>
      <c r="AY578" s="307"/>
      <c r="AZ578" s="307"/>
      <c r="BA578" s="309"/>
      <c r="BB578" s="359"/>
      <c r="BC578" s="309"/>
      <c r="BD578" s="309"/>
      <c r="BE578" s="309"/>
      <c r="BF578" s="309"/>
      <c r="BG578" s="309"/>
      <c r="BH578" s="309"/>
      <c r="BI578" s="309"/>
      <c r="BJ578" s="309"/>
      <c r="BK578" s="309"/>
      <c r="BL578" s="309"/>
      <c r="BM578" s="309"/>
      <c r="BN578" s="309"/>
      <c r="BO578" s="309"/>
      <c r="BP578" s="309"/>
      <c r="BQ578" s="309"/>
      <c r="BR578" s="309"/>
      <c r="BS578" s="309"/>
      <c r="BT578" s="309"/>
      <c r="BU578" s="309"/>
      <c r="BV578" s="309"/>
      <c r="BW578" s="310"/>
      <c r="BX578" s="310"/>
      <c r="BY578" s="310"/>
      <c r="BZ578" s="310"/>
      <c r="CA578" s="310"/>
      <c r="CB578" s="310"/>
      <c r="CC578" s="310"/>
      <c r="CD578" s="310"/>
      <c r="CE578" s="310"/>
      <c r="CF578" s="310"/>
      <c r="CG578" s="310"/>
      <c r="CH578" s="310"/>
      <c r="CI578" s="310"/>
      <c r="CJ578" s="310"/>
      <c r="CK578" s="310"/>
      <c r="CL578" s="310"/>
      <c r="CM578" s="310"/>
      <c r="CN578" s="310"/>
      <c r="CO578" s="310"/>
      <c r="CP578" s="310"/>
      <c r="CQ578" s="310"/>
      <c r="CR578" s="310"/>
      <c r="CS578" s="310"/>
      <c r="CT578" s="310"/>
      <c r="CU578" s="310"/>
      <c r="CV578" s="310"/>
      <c r="CW578" s="310"/>
      <c r="CX578" s="310"/>
      <c r="CY578" s="310"/>
      <c r="CZ578" s="310"/>
    </row>
    <row r="579" s="314" customFormat="true" ht="25.15" customHeight="true" x14ac:dyDescent="0.2">
      <c r="C579" s="843" t="s">
        <v>316</v>
      </c>
      <c r="D579" s="844"/>
      <c r="E579" s="562">
        <v>7.0384433083877554E-2</v>
      </c>
      <c r="F579" s="496"/>
      <c r="G579" s="496"/>
      <c r="H579" s="843" t="s">
        <v>340</v>
      </c>
      <c r="I579" s="844"/>
      <c r="J579" s="563">
        <v>2.1626423295777297E-2</v>
      </c>
      <c r="K579" s="496"/>
      <c r="L579" s="496"/>
      <c r="M579" s="843" t="s">
        <v>337</v>
      </c>
      <c r="N579" s="844"/>
      <c r="O579" s="564">
        <v>5.7276622937276873E-2</v>
      </c>
      <c r="P579" s="496"/>
      <c r="Q579" s="496"/>
      <c r="W579" s="307"/>
      <c r="X579" s="307"/>
      <c r="Y579" s="307"/>
      <c r="Z579" s="307"/>
      <c r="AA579" s="307"/>
      <c r="AB579" s="307"/>
      <c r="AC579" s="307"/>
      <c r="AD579" s="307"/>
      <c r="AE579" s="307"/>
      <c r="AF579" s="307"/>
      <c r="AG579" s="307"/>
      <c r="AH579" s="307"/>
      <c r="AI579" s="307"/>
      <c r="AJ579" s="307"/>
      <c r="AK579" s="307"/>
      <c r="AL579" s="307"/>
      <c r="AM579" s="307"/>
      <c r="AN579" s="307"/>
      <c r="AO579" s="307"/>
      <c r="AP579" s="307"/>
      <c r="AQ579" s="307"/>
      <c r="AR579" s="307"/>
      <c r="AS579" s="307"/>
      <c r="AT579" s="307"/>
      <c r="AU579" s="307"/>
      <c r="AV579" s="307"/>
      <c r="AW579" s="307"/>
      <c r="AX579" s="307"/>
      <c r="AY579" s="307"/>
      <c r="AZ579" s="307"/>
      <c r="BA579" s="309"/>
      <c r="BB579" s="359"/>
      <c r="BC579" s="309"/>
      <c r="BD579" s="309"/>
      <c r="BE579" s="309"/>
      <c r="BF579" s="309"/>
      <c r="BG579" s="309"/>
      <c r="BH579" s="309"/>
      <c r="BI579" s="309"/>
      <c r="BJ579" s="309"/>
      <c r="BK579" s="309"/>
      <c r="BL579" s="309"/>
      <c r="BM579" s="309"/>
      <c r="BN579" s="309"/>
      <c r="BO579" s="309"/>
      <c r="BP579" s="309"/>
      <c r="BQ579" s="309"/>
      <c r="BR579" s="309"/>
      <c r="BS579" s="309"/>
      <c r="BT579" s="309"/>
      <c r="BU579" s="309"/>
      <c r="BV579" s="309"/>
      <c r="BW579" s="310"/>
      <c r="BX579" s="310"/>
      <c r="BY579" s="310"/>
      <c r="BZ579" s="310"/>
      <c r="CA579" s="310"/>
      <c r="CB579" s="310"/>
      <c r="CC579" s="310"/>
      <c r="CD579" s="310"/>
      <c r="CE579" s="310"/>
      <c r="CF579" s="310"/>
      <c r="CG579" s="310"/>
      <c r="CH579" s="310"/>
      <c r="CI579" s="310"/>
      <c r="CJ579" s="310"/>
      <c r="CK579" s="310"/>
      <c r="CL579" s="310"/>
      <c r="CM579" s="310"/>
      <c r="CN579" s="310"/>
      <c r="CO579" s="310"/>
      <c r="CP579" s="310"/>
      <c r="CQ579" s="310"/>
      <c r="CR579" s="310"/>
      <c r="CS579" s="310"/>
      <c r="CT579" s="310"/>
      <c r="CU579" s="310"/>
      <c r="CV579" s="310"/>
      <c r="CW579" s="310"/>
      <c r="CX579" s="310"/>
      <c r="CY579" s="310"/>
      <c r="CZ579" s="310"/>
    </row>
    <row r="580" s="314" customFormat="true" ht="25.15" customHeight="true" x14ac:dyDescent="0.2">
      <c r="C580" s="843" t="s">
        <v>321</v>
      </c>
      <c r="D580" s="844"/>
      <c r="E580" s="562">
        <v>4.5202627359635469E-2</v>
      </c>
      <c r="F580" s="496"/>
      <c r="G580" s="496"/>
      <c r="H580" s="843" t="s">
        <v>341</v>
      </c>
      <c r="I580" s="844"/>
      <c r="J580" s="563">
        <v>1.2362203973203966E-2</v>
      </c>
      <c r="K580" s="496"/>
      <c r="L580" s="496"/>
      <c r="M580" s="843" t="s">
        <v>323</v>
      </c>
      <c r="N580" s="844"/>
      <c r="O580" s="564">
        <v>4.0404778211212793E-2</v>
      </c>
      <c r="P580" s="496"/>
      <c r="Q580" s="496"/>
      <c r="W580" s="307"/>
      <c r="X580" s="307"/>
      <c r="Y580" s="307"/>
      <c r="Z580" s="307"/>
      <c r="AA580" s="307"/>
      <c r="AB580" s="307"/>
      <c r="AC580" s="307"/>
      <c r="AD580" s="307"/>
      <c r="AE580" s="307"/>
      <c r="AF580" s="307"/>
      <c r="AG580" s="307"/>
      <c r="AH580" s="307"/>
      <c r="AI580" s="307"/>
      <c r="AJ580" s="307"/>
      <c r="AK580" s="307"/>
      <c r="AL580" s="307"/>
      <c r="AM580" s="307"/>
      <c r="AN580" s="307"/>
      <c r="AO580" s="307"/>
      <c r="AP580" s="307"/>
      <c r="AQ580" s="307"/>
      <c r="AR580" s="307"/>
      <c r="AS580" s="307"/>
      <c r="AT580" s="307"/>
      <c r="AU580" s="307"/>
      <c r="AV580" s="307"/>
      <c r="AW580" s="307"/>
      <c r="AX580" s="307"/>
      <c r="AY580" s="307"/>
      <c r="AZ580" s="307"/>
      <c r="BA580" s="309"/>
      <c r="BB580" s="359"/>
      <c r="BC580" s="309"/>
      <c r="BD580" s="309"/>
      <c r="BE580" s="309"/>
      <c r="BF580" s="309"/>
      <c r="BG580" s="309"/>
      <c r="BH580" s="309"/>
      <c r="BI580" s="309"/>
      <c r="BJ580" s="309"/>
      <c r="BK580" s="309"/>
      <c r="BL580" s="309"/>
      <c r="BM580" s="309"/>
      <c r="BN580" s="309"/>
      <c r="BO580" s="309"/>
      <c r="BP580" s="309"/>
      <c r="BQ580" s="309"/>
      <c r="BR580" s="309"/>
      <c r="BS580" s="309"/>
      <c r="BT580" s="309"/>
      <c r="BU580" s="309"/>
      <c r="BV580" s="309"/>
      <c r="BW580" s="310"/>
      <c r="BX580" s="310"/>
      <c r="BY580" s="310"/>
      <c r="BZ580" s="310"/>
      <c r="CA580" s="310"/>
      <c r="CB580" s="310"/>
      <c r="CC580" s="310"/>
      <c r="CD580" s="310"/>
      <c r="CE580" s="310"/>
      <c r="CF580" s="310"/>
      <c r="CG580" s="310"/>
      <c r="CH580" s="310"/>
      <c r="CI580" s="310"/>
      <c r="CJ580" s="310"/>
      <c r="CK580" s="310"/>
      <c r="CL580" s="310"/>
      <c r="CM580" s="310"/>
      <c r="CN580" s="310"/>
      <c r="CO580" s="310"/>
      <c r="CP580" s="310"/>
      <c r="CQ580" s="310"/>
      <c r="CR580" s="310"/>
      <c r="CS580" s="310"/>
      <c r="CT580" s="310"/>
      <c r="CU580" s="310"/>
      <c r="CV580" s="310"/>
      <c r="CW580" s="310"/>
      <c r="CX580" s="310"/>
      <c r="CY580" s="310"/>
      <c r="CZ580" s="310"/>
    </row>
    <row r="581" s="314" customFormat="true" ht="25.15" customHeight="true" x14ac:dyDescent="0.2">
      <c r="C581" s="843" t="s">
        <v>322</v>
      </c>
      <c r="D581" s="844"/>
      <c r="E581" s="562">
        <v>4.4951275222135073E-2</v>
      </c>
      <c r="F581" s="496"/>
      <c r="G581" s="496"/>
      <c r="H581" s="843" t="s">
        <v>345</v>
      </c>
      <c r="I581" s="844"/>
      <c r="J581" s="563">
        <v>2.2275945844339468E-3</v>
      </c>
      <c r="K581" s="496"/>
      <c r="L581" s="496"/>
      <c r="M581" s="843" t="s">
        <v>326</v>
      </c>
      <c r="N581" s="844"/>
      <c r="O581" s="564">
        <v>5.2181096011665019E-2</v>
      </c>
      <c r="P581" s="496"/>
      <c r="Q581" s="496"/>
      <c r="W581" s="307"/>
      <c r="X581" s="307"/>
      <c r="Y581" s="307"/>
      <c r="Z581" s="307"/>
      <c r="AA581" s="307"/>
      <c r="AB581" s="307"/>
      <c r="AC581" s="307"/>
      <c r="AD581" s="307"/>
      <c r="AE581" s="307"/>
      <c r="AF581" s="307"/>
      <c r="AG581" s="307"/>
      <c r="AH581" s="307"/>
      <c r="AI581" s="307"/>
      <c r="AJ581" s="307"/>
      <c r="AK581" s="307"/>
      <c r="AL581" s="307"/>
      <c r="AM581" s="307"/>
      <c r="AN581" s="307"/>
      <c r="AO581" s="307"/>
      <c r="AP581" s="307"/>
      <c r="AQ581" s="307"/>
      <c r="AR581" s="307"/>
      <c r="AS581" s="307"/>
      <c r="AT581" s="307"/>
      <c r="AU581" s="307"/>
      <c r="AV581" s="307"/>
      <c r="AW581" s="307"/>
      <c r="AX581" s="307"/>
      <c r="AY581" s="307"/>
      <c r="AZ581" s="307"/>
      <c r="BA581" s="309"/>
      <c r="BB581" s="359"/>
      <c r="BC581" s="309"/>
      <c r="BD581" s="309"/>
      <c r="BE581" s="309"/>
      <c r="BF581" s="309"/>
      <c r="BG581" s="309"/>
      <c r="BH581" s="309"/>
      <c r="BI581" s="309"/>
      <c r="BJ581" s="309"/>
      <c r="BK581" s="309"/>
      <c r="BL581" s="309"/>
      <c r="BM581" s="309"/>
      <c r="BN581" s="309"/>
      <c r="BO581" s="309"/>
      <c r="BP581" s="309"/>
      <c r="BQ581" s="309"/>
      <c r="BR581" s="309"/>
      <c r="BS581" s="309"/>
      <c r="BT581" s="309"/>
      <c r="BU581" s="309"/>
      <c r="BV581" s="309"/>
      <c r="BW581" s="310"/>
      <c r="BX581" s="310"/>
      <c r="BY581" s="310"/>
      <c r="BZ581" s="310"/>
      <c r="CA581" s="310"/>
      <c r="CB581" s="310"/>
      <c r="CC581" s="310"/>
      <c r="CD581" s="310"/>
      <c r="CE581" s="310"/>
      <c r="CF581" s="310"/>
      <c r="CG581" s="310"/>
      <c r="CH581" s="310"/>
      <c r="CI581" s="310"/>
      <c r="CJ581" s="310"/>
      <c r="CK581" s="310"/>
      <c r="CL581" s="310"/>
      <c r="CM581" s="310"/>
      <c r="CN581" s="310"/>
      <c r="CO581" s="310"/>
      <c r="CP581" s="310"/>
      <c r="CQ581" s="310"/>
      <c r="CR581" s="310"/>
      <c r="CS581" s="310"/>
      <c r="CT581" s="310"/>
      <c r="CU581" s="310"/>
      <c r="CV581" s="310"/>
      <c r="CW581" s="310"/>
      <c r="CX581" s="310"/>
      <c r="CY581" s="310"/>
      <c r="CZ581" s="310"/>
    </row>
    <row r="582" s="314" customFormat="true" ht="25.15" customHeight="true" x14ac:dyDescent="0.2">
      <c r="C582" s="843" t="s">
        <v>315</v>
      </c>
      <c r="D582" s="844"/>
      <c r="E582" s="562">
        <v>7.4937332948167776E-2</v>
      </c>
      <c r="F582" s="496"/>
      <c r="G582" s="496"/>
      <c r="H582" s="843" t="s">
        <v>360</v>
      </c>
      <c r="I582" s="844"/>
      <c r="J582" s="563">
        <v>-4.1725359512873881E-3</v>
      </c>
      <c r="K582" s="496"/>
      <c r="L582" s="496"/>
      <c r="M582" s="843" t="s">
        <v>339</v>
      </c>
      <c r="N582" s="844"/>
      <c r="O582" s="564">
        <v>3.1286128538990481E-2</v>
      </c>
      <c r="P582" s="496"/>
      <c r="Q582" s="496"/>
      <c r="W582" s="307"/>
      <c r="X582" s="307"/>
      <c r="Y582" s="307"/>
      <c r="Z582" s="307"/>
      <c r="AA582" s="307"/>
      <c r="AB582" s="307"/>
      <c r="AC582" s="307"/>
      <c r="AD582" s="307"/>
      <c r="AE582" s="307"/>
      <c r="AF582" s="307"/>
      <c r="AG582" s="307"/>
      <c r="AH582" s="307"/>
      <c r="AI582" s="307"/>
      <c r="AJ582" s="307"/>
      <c r="AK582" s="307"/>
      <c r="AL582" s="307"/>
      <c r="AM582" s="307"/>
      <c r="AN582" s="307"/>
      <c r="AO582" s="307"/>
      <c r="AP582" s="307"/>
      <c r="AQ582" s="307"/>
      <c r="AR582" s="307"/>
      <c r="AS582" s="307"/>
      <c r="AT582" s="307"/>
      <c r="AU582" s="307"/>
      <c r="AV582" s="307"/>
      <c r="AW582" s="307"/>
      <c r="AX582" s="307"/>
      <c r="AY582" s="307"/>
      <c r="AZ582" s="307"/>
      <c r="BA582" s="309"/>
      <c r="BB582" s="359"/>
      <c r="BC582" s="309"/>
      <c r="BD582" s="309"/>
      <c r="BE582" s="309"/>
      <c r="BF582" s="309"/>
      <c r="BG582" s="309"/>
      <c r="BH582" s="309"/>
      <c r="BI582" s="309"/>
      <c r="BJ582" s="309"/>
      <c r="BK582" s="309"/>
      <c r="BL582" s="309"/>
      <c r="BM582" s="309"/>
      <c r="BN582" s="309"/>
      <c r="BO582" s="309"/>
      <c r="BP582" s="309"/>
      <c r="BQ582" s="309"/>
      <c r="BR582" s="309"/>
      <c r="BS582" s="309"/>
      <c r="BT582" s="309"/>
      <c r="BU582" s="309"/>
      <c r="BV582" s="309"/>
      <c r="BW582" s="310"/>
      <c r="BX582" s="310"/>
      <c r="BY582" s="310"/>
      <c r="BZ582" s="310"/>
      <c r="CA582" s="310"/>
      <c r="CB582" s="310"/>
      <c r="CC582" s="310"/>
      <c r="CD582" s="310"/>
      <c r="CE582" s="310"/>
      <c r="CF582" s="310"/>
      <c r="CG582" s="310"/>
      <c r="CH582" s="310"/>
      <c r="CI582" s="310"/>
      <c r="CJ582" s="310"/>
      <c r="CK582" s="310"/>
      <c r="CL582" s="310"/>
      <c r="CM582" s="310"/>
      <c r="CN582" s="310"/>
      <c r="CO582" s="310"/>
      <c r="CP582" s="310"/>
      <c r="CQ582" s="310"/>
      <c r="CR582" s="310"/>
      <c r="CS582" s="310"/>
      <c r="CT582" s="310"/>
      <c r="CU582" s="310"/>
      <c r="CV582" s="310"/>
      <c r="CW582" s="310"/>
      <c r="CX582" s="310"/>
      <c r="CY582" s="310"/>
      <c r="CZ582" s="310"/>
    </row>
    <row r="583" s="314" customFormat="true" ht="25.15" customHeight="true" x14ac:dyDescent="0.2">
      <c r="C583" s="843" t="s">
        <v>335</v>
      </c>
      <c r="D583" s="844"/>
      <c r="E583" s="562">
        <v>4.0157990062342247E-2</v>
      </c>
      <c r="F583" s="496"/>
      <c r="G583" s="496"/>
      <c r="H583" s="843" t="s">
        <v>362</v>
      </c>
      <c r="I583" s="844"/>
      <c r="J583" s="563">
        <v>-1.2093429636718298E-3</v>
      </c>
      <c r="K583" s="496"/>
      <c r="L583" s="496"/>
      <c r="M583" s="843" t="s">
        <v>317</v>
      </c>
      <c r="N583" s="844"/>
      <c r="O583" s="564">
        <v>9.6226682473937244E-2</v>
      </c>
      <c r="P583" s="496"/>
      <c r="Q583" s="496"/>
      <c r="W583" s="307"/>
      <c r="X583" s="307"/>
      <c r="Y583" s="307"/>
      <c r="Z583" s="307"/>
      <c r="AA583" s="307"/>
      <c r="AB583" s="307"/>
      <c r="AC583" s="307"/>
      <c r="AD583" s="307"/>
      <c r="AE583" s="307"/>
      <c r="AF583" s="307"/>
      <c r="AG583" s="307"/>
      <c r="AH583" s="307"/>
      <c r="AI583" s="307"/>
      <c r="AJ583" s="307"/>
      <c r="AK583" s="307"/>
      <c r="AL583" s="307"/>
      <c r="AM583" s="307"/>
      <c r="AN583" s="307"/>
      <c r="AO583" s="307"/>
      <c r="AP583" s="307"/>
      <c r="AQ583" s="307"/>
      <c r="AR583" s="307"/>
      <c r="AS583" s="307"/>
      <c r="AT583" s="307"/>
      <c r="AU583" s="307"/>
      <c r="AV583" s="307"/>
      <c r="AW583" s="307"/>
      <c r="AX583" s="307"/>
      <c r="AY583" s="307"/>
      <c r="AZ583" s="307"/>
      <c r="BA583" s="309"/>
      <c r="BB583" s="359"/>
      <c r="BC583" s="309"/>
      <c r="BD583" s="309"/>
      <c r="BE583" s="309"/>
      <c r="BF583" s="309"/>
      <c r="BG583" s="309"/>
      <c r="BH583" s="309"/>
      <c r="BI583" s="309"/>
      <c r="BJ583" s="309"/>
      <c r="BK583" s="309"/>
      <c r="BL583" s="309"/>
      <c r="BM583" s="309"/>
      <c r="BN583" s="309"/>
      <c r="BO583" s="309"/>
      <c r="BP583" s="309"/>
      <c r="BQ583" s="309"/>
      <c r="BR583" s="309"/>
      <c r="BS583" s="309"/>
      <c r="BT583" s="309"/>
      <c r="BU583" s="309"/>
      <c r="BV583" s="309"/>
      <c r="BW583" s="310"/>
      <c r="BX583" s="310"/>
      <c r="BY583" s="310"/>
      <c r="BZ583" s="310"/>
      <c r="CA583" s="310"/>
      <c r="CB583" s="310"/>
      <c r="CC583" s="310"/>
      <c r="CD583" s="310"/>
      <c r="CE583" s="310"/>
      <c r="CF583" s="310"/>
      <c r="CG583" s="310"/>
      <c r="CH583" s="310"/>
      <c r="CI583" s="310"/>
      <c r="CJ583" s="310"/>
      <c r="CK583" s="310"/>
      <c r="CL583" s="310"/>
      <c r="CM583" s="310"/>
      <c r="CN583" s="310"/>
      <c r="CO583" s="310"/>
      <c r="CP583" s="310"/>
      <c r="CQ583" s="310"/>
      <c r="CR583" s="310"/>
      <c r="CS583" s="310"/>
      <c r="CT583" s="310"/>
      <c r="CU583" s="310"/>
      <c r="CV583" s="310"/>
      <c r="CW583" s="310"/>
      <c r="CX583" s="310"/>
      <c r="CY583" s="310"/>
      <c r="CZ583" s="310"/>
    </row>
    <row r="584" s="314" customFormat="true" ht="25.15" customHeight="true" x14ac:dyDescent="0.2">
      <c r="C584" s="843" t="s">
        <v>332</v>
      </c>
      <c r="D584" s="844"/>
      <c r="E584" s="562">
        <v>2.4650682535535172E-2</v>
      </c>
      <c r="F584" s="496"/>
      <c r="G584" s="496"/>
      <c r="H584" s="843" t="s">
        <v>316</v>
      </c>
      <c r="I584" s="844"/>
      <c r="J584" s="563">
        <v>7.6053417329480122E-2</v>
      </c>
      <c r="K584" s="496"/>
      <c r="L584" s="496"/>
      <c r="M584" s="843" t="s">
        <v>331</v>
      </c>
      <c r="N584" s="844"/>
      <c r="O584" s="564">
        <v>4.3838286641494799E-2</v>
      </c>
      <c r="P584" s="496"/>
      <c r="Q584" s="496"/>
      <c r="W584" s="307"/>
      <c r="X584" s="307"/>
      <c r="Y584" s="307"/>
      <c r="Z584" s="307"/>
      <c r="AA584" s="307"/>
      <c r="AB584" s="307"/>
      <c r="AC584" s="307"/>
      <c r="AD584" s="307"/>
      <c r="AE584" s="307"/>
      <c r="AF584" s="307"/>
      <c r="AG584" s="307"/>
      <c r="AH584" s="307"/>
      <c r="AI584" s="307"/>
      <c r="AJ584" s="307"/>
      <c r="AK584" s="307"/>
      <c r="AL584" s="307"/>
      <c r="AM584" s="307"/>
      <c r="AN584" s="307"/>
      <c r="AO584" s="307"/>
      <c r="AP584" s="307"/>
      <c r="AQ584" s="307"/>
      <c r="AR584" s="307"/>
      <c r="AS584" s="307"/>
      <c r="AT584" s="307"/>
      <c r="AU584" s="307"/>
      <c r="AV584" s="307"/>
      <c r="AW584" s="307"/>
      <c r="AX584" s="307"/>
      <c r="AY584" s="307"/>
      <c r="AZ584" s="307"/>
      <c r="BA584" s="309"/>
      <c r="BB584" s="359"/>
      <c r="BC584" s="309"/>
      <c r="BD584" s="309"/>
      <c r="BE584" s="309"/>
      <c r="BF584" s="309"/>
      <c r="BG584" s="309"/>
      <c r="BH584" s="309"/>
      <c r="BI584" s="309"/>
      <c r="BJ584" s="309"/>
      <c r="BK584" s="309"/>
      <c r="BL584" s="309"/>
      <c r="BM584" s="309"/>
      <c r="BN584" s="309"/>
      <c r="BO584" s="309"/>
      <c r="BP584" s="309"/>
      <c r="BQ584" s="309"/>
      <c r="BR584" s="309"/>
      <c r="BS584" s="309"/>
      <c r="BT584" s="309"/>
      <c r="BU584" s="309"/>
      <c r="BV584" s="309"/>
      <c r="BW584" s="310"/>
      <c r="BX584" s="310"/>
      <c r="BY584" s="310"/>
      <c r="BZ584" s="310"/>
      <c r="CA584" s="310"/>
      <c r="CB584" s="310"/>
      <c r="CC584" s="310"/>
      <c r="CD584" s="310"/>
      <c r="CE584" s="310"/>
      <c r="CF584" s="310"/>
      <c r="CG584" s="310"/>
      <c r="CH584" s="310"/>
      <c r="CI584" s="310"/>
      <c r="CJ584" s="310"/>
      <c r="CK584" s="310"/>
      <c r="CL584" s="310"/>
      <c r="CM584" s="310"/>
      <c r="CN584" s="310"/>
      <c r="CO584" s="310"/>
      <c r="CP584" s="310"/>
      <c r="CQ584" s="310"/>
      <c r="CR584" s="310"/>
      <c r="CS584" s="310"/>
      <c r="CT584" s="310"/>
      <c r="CU584" s="310"/>
      <c r="CV584" s="310"/>
      <c r="CW584" s="310"/>
      <c r="CX584" s="310"/>
      <c r="CY584" s="310"/>
      <c r="CZ584" s="310"/>
    </row>
    <row r="585" s="314" customFormat="true" ht="25.15" customHeight="true" x14ac:dyDescent="0.2">
      <c r="C585" s="843" t="s">
        <v>330</v>
      </c>
      <c r="D585" s="844"/>
      <c r="E585" s="562">
        <v>3.8463976216486867E-2</v>
      </c>
      <c r="F585" s="496"/>
      <c r="G585" s="496"/>
      <c r="H585" s="843" t="s">
        <v>321</v>
      </c>
      <c r="I585" s="844"/>
      <c r="J585" s="563">
        <v>5.894956192814306E-2</v>
      </c>
      <c r="K585" s="496"/>
      <c r="L585" s="496"/>
      <c r="M585" s="843" t="s">
        <v>352</v>
      </c>
      <c r="N585" s="844"/>
      <c r="O585" s="564">
        <v>1.0502990216457739E-2</v>
      </c>
      <c r="P585" s="496"/>
      <c r="Q585" s="496"/>
      <c r="W585" s="307"/>
      <c r="X585" s="307"/>
      <c r="Y585" s="307"/>
      <c r="Z585" s="307"/>
      <c r="AA585" s="307"/>
      <c r="AB585" s="307"/>
      <c r="AC585" s="307"/>
      <c r="AD585" s="307"/>
      <c r="AE585" s="307"/>
      <c r="AF585" s="307"/>
      <c r="AG585" s="307"/>
      <c r="AH585" s="307"/>
      <c r="AI585" s="307"/>
      <c r="AJ585" s="307"/>
      <c r="AK585" s="307"/>
      <c r="AL585" s="307"/>
      <c r="AM585" s="307"/>
      <c r="AN585" s="307"/>
      <c r="AO585" s="307"/>
      <c r="AP585" s="307"/>
      <c r="AQ585" s="307"/>
      <c r="AR585" s="307"/>
      <c r="AS585" s="307"/>
      <c r="AT585" s="307"/>
      <c r="AU585" s="307"/>
      <c r="AV585" s="307"/>
      <c r="AW585" s="307"/>
      <c r="AX585" s="307"/>
      <c r="AY585" s="307"/>
      <c r="AZ585" s="307"/>
      <c r="BA585" s="309"/>
      <c r="BB585" s="359"/>
      <c r="BC585" s="309"/>
      <c r="BD585" s="309"/>
      <c r="BE585" s="309"/>
      <c r="BF585" s="309"/>
      <c r="BG585" s="309"/>
      <c r="BH585" s="309"/>
      <c r="BI585" s="309"/>
      <c r="BJ585" s="309"/>
      <c r="BK585" s="309"/>
      <c r="BL585" s="309"/>
      <c r="BM585" s="309"/>
      <c r="BN585" s="309"/>
      <c r="BO585" s="309"/>
      <c r="BP585" s="309"/>
      <c r="BQ585" s="309"/>
      <c r="BR585" s="309"/>
      <c r="BS585" s="309"/>
      <c r="BT585" s="309"/>
      <c r="BU585" s="309"/>
      <c r="BV585" s="309"/>
      <c r="BW585" s="310"/>
      <c r="BX585" s="310"/>
      <c r="BY585" s="310"/>
      <c r="BZ585" s="310"/>
      <c r="CA585" s="310"/>
      <c r="CB585" s="310"/>
      <c r="CC585" s="310"/>
      <c r="CD585" s="310"/>
      <c r="CE585" s="310"/>
      <c r="CF585" s="310"/>
      <c r="CG585" s="310"/>
      <c r="CH585" s="310"/>
      <c r="CI585" s="310"/>
      <c r="CJ585" s="310"/>
      <c r="CK585" s="310"/>
      <c r="CL585" s="310"/>
      <c r="CM585" s="310"/>
      <c r="CN585" s="310"/>
      <c r="CO585" s="310"/>
      <c r="CP585" s="310"/>
      <c r="CQ585" s="310"/>
      <c r="CR585" s="310"/>
      <c r="CS585" s="310"/>
      <c r="CT585" s="310"/>
      <c r="CU585" s="310"/>
      <c r="CV585" s="310"/>
      <c r="CW585" s="310"/>
      <c r="CX585" s="310"/>
      <c r="CY585" s="310"/>
      <c r="CZ585" s="310"/>
    </row>
    <row r="586" s="314" customFormat="true" ht="25.15" customHeight="true" x14ac:dyDescent="0.2">
      <c r="C586" s="843" t="s">
        <v>338</v>
      </c>
      <c r="D586" s="844"/>
      <c r="E586" s="562">
        <v>3.0068402106996486E-2</v>
      </c>
      <c r="F586" s="496"/>
      <c r="G586" s="496"/>
      <c r="H586" s="843" t="s">
        <v>322</v>
      </c>
      <c r="I586" s="844"/>
      <c r="J586" s="563">
        <v>6.3248657966279154E-2</v>
      </c>
      <c r="K586" s="496"/>
      <c r="L586" s="496"/>
      <c r="M586" s="843" t="s">
        <v>356</v>
      </c>
      <c r="N586" s="844"/>
      <c r="O586" s="564">
        <v>6.9039111626384431E-3</v>
      </c>
      <c r="P586" s="496"/>
      <c r="Q586" s="496"/>
      <c r="W586" s="307"/>
      <c r="X586" s="307"/>
      <c r="Y586" s="307"/>
      <c r="Z586" s="307"/>
      <c r="AA586" s="307"/>
      <c r="AB586" s="307"/>
      <c r="AC586" s="307"/>
      <c r="AD586" s="307"/>
      <c r="AE586" s="307"/>
      <c r="AF586" s="307"/>
      <c r="AG586" s="307"/>
      <c r="AH586" s="307"/>
      <c r="AI586" s="307"/>
      <c r="AJ586" s="307"/>
      <c r="AK586" s="307"/>
      <c r="AL586" s="307"/>
      <c r="AM586" s="307"/>
      <c r="AN586" s="307"/>
      <c r="AO586" s="307"/>
      <c r="AP586" s="307"/>
      <c r="AQ586" s="307"/>
      <c r="AR586" s="307"/>
      <c r="AS586" s="307"/>
      <c r="AT586" s="307"/>
      <c r="AU586" s="307"/>
      <c r="AV586" s="307"/>
      <c r="AW586" s="307"/>
      <c r="AX586" s="307"/>
      <c r="AY586" s="307"/>
      <c r="AZ586" s="307"/>
      <c r="BA586" s="309"/>
      <c r="BB586" s="359"/>
      <c r="BC586" s="309"/>
      <c r="BD586" s="309"/>
      <c r="BE586" s="309"/>
      <c r="BF586" s="309"/>
      <c r="BG586" s="309"/>
      <c r="BH586" s="309"/>
      <c r="BI586" s="309"/>
      <c r="BJ586" s="309"/>
      <c r="BK586" s="309"/>
      <c r="BL586" s="309"/>
      <c r="BM586" s="309"/>
      <c r="BN586" s="309"/>
      <c r="BO586" s="309"/>
      <c r="BP586" s="309"/>
      <c r="BQ586" s="309"/>
      <c r="BR586" s="309"/>
      <c r="BS586" s="309"/>
      <c r="BT586" s="309"/>
      <c r="BU586" s="309"/>
      <c r="BV586" s="309"/>
      <c r="BW586" s="310"/>
      <c r="BX586" s="310"/>
      <c r="BY586" s="310"/>
      <c r="BZ586" s="310"/>
      <c r="CA586" s="310"/>
      <c r="CB586" s="310"/>
      <c r="CC586" s="310"/>
      <c r="CD586" s="310"/>
      <c r="CE586" s="310"/>
      <c r="CF586" s="310"/>
      <c r="CG586" s="310"/>
      <c r="CH586" s="310"/>
      <c r="CI586" s="310"/>
      <c r="CJ586" s="310"/>
      <c r="CK586" s="310"/>
      <c r="CL586" s="310"/>
      <c r="CM586" s="310"/>
      <c r="CN586" s="310"/>
      <c r="CO586" s="310"/>
      <c r="CP586" s="310"/>
      <c r="CQ586" s="310"/>
      <c r="CR586" s="310"/>
      <c r="CS586" s="310"/>
      <c r="CT586" s="310"/>
      <c r="CU586" s="310"/>
      <c r="CV586" s="310"/>
      <c r="CW586" s="310"/>
      <c r="CX586" s="310"/>
      <c r="CY586" s="310"/>
      <c r="CZ586" s="310"/>
    </row>
    <row r="587" s="314" customFormat="true" ht="25.15" customHeight="true" x14ac:dyDescent="0.2">
      <c r="C587" s="843" t="s">
        <v>329</v>
      </c>
      <c r="D587" s="844"/>
      <c r="E587" s="562">
        <v>5.1385382287256073E-2</v>
      </c>
      <c r="F587" s="496"/>
      <c r="G587" s="496"/>
      <c r="H587" s="843" t="s">
        <v>315</v>
      </c>
      <c r="I587" s="844"/>
      <c r="J587" s="563">
        <v>8.0053519656903244E-2</v>
      </c>
      <c r="K587" s="496"/>
      <c r="L587" s="496"/>
      <c r="M587" s="843" t="s">
        <v>333</v>
      </c>
      <c r="N587" s="844"/>
      <c r="O587" s="564">
        <v>6.2164243104338171E-2</v>
      </c>
      <c r="P587" s="496"/>
      <c r="Q587" s="496"/>
      <c r="W587" s="307"/>
      <c r="X587" s="307"/>
      <c r="Y587" s="307"/>
      <c r="Z587" s="307"/>
      <c r="AA587" s="307"/>
      <c r="AB587" s="307"/>
      <c r="AC587" s="307"/>
      <c r="AD587" s="307"/>
      <c r="AE587" s="307"/>
      <c r="AF587" s="307"/>
      <c r="AG587" s="307"/>
      <c r="AH587" s="307"/>
      <c r="AI587" s="307"/>
      <c r="AJ587" s="307"/>
      <c r="AK587" s="307"/>
      <c r="AL587" s="307"/>
      <c r="AM587" s="307"/>
      <c r="AN587" s="307"/>
      <c r="AO587" s="307"/>
      <c r="AP587" s="307"/>
      <c r="AQ587" s="307"/>
      <c r="AR587" s="307"/>
      <c r="AS587" s="307"/>
      <c r="AT587" s="307"/>
      <c r="AU587" s="307"/>
      <c r="AV587" s="307"/>
      <c r="AW587" s="307"/>
      <c r="AX587" s="307"/>
      <c r="AY587" s="307"/>
      <c r="AZ587" s="307"/>
      <c r="BA587" s="309"/>
      <c r="BB587" s="359"/>
      <c r="BC587" s="309"/>
      <c r="BD587" s="309"/>
      <c r="BE587" s="309"/>
      <c r="BF587" s="309"/>
      <c r="BG587" s="309"/>
      <c r="BH587" s="309"/>
      <c r="BI587" s="309"/>
      <c r="BJ587" s="309"/>
      <c r="BK587" s="309"/>
      <c r="BL587" s="309"/>
      <c r="BM587" s="309"/>
      <c r="BN587" s="309"/>
      <c r="BO587" s="309"/>
      <c r="BP587" s="309"/>
      <c r="BQ587" s="309"/>
      <c r="BR587" s="309"/>
      <c r="BS587" s="309"/>
      <c r="BT587" s="309"/>
      <c r="BU587" s="309"/>
      <c r="BV587" s="309"/>
      <c r="BW587" s="310"/>
      <c r="BX587" s="310"/>
      <c r="BY587" s="310"/>
      <c r="BZ587" s="310"/>
      <c r="CA587" s="310"/>
      <c r="CB587" s="310"/>
      <c r="CC587" s="310"/>
      <c r="CD587" s="310"/>
      <c r="CE587" s="310"/>
      <c r="CF587" s="310"/>
      <c r="CG587" s="310"/>
      <c r="CH587" s="310"/>
      <c r="CI587" s="310"/>
      <c r="CJ587" s="310"/>
      <c r="CK587" s="310"/>
      <c r="CL587" s="310"/>
      <c r="CM587" s="310"/>
      <c r="CN587" s="310"/>
      <c r="CO587" s="310"/>
      <c r="CP587" s="310"/>
      <c r="CQ587" s="310"/>
      <c r="CR587" s="310"/>
      <c r="CS587" s="310"/>
      <c r="CT587" s="310"/>
      <c r="CU587" s="310"/>
      <c r="CV587" s="310"/>
      <c r="CW587" s="310"/>
      <c r="CX587" s="310"/>
      <c r="CY587" s="310"/>
      <c r="CZ587" s="310"/>
    </row>
    <row r="588" s="314" customFormat="true" ht="25.15" customHeight="true" x14ac:dyDescent="0.2">
      <c r="C588" s="843" t="s">
        <v>328</v>
      </c>
      <c r="D588" s="844"/>
      <c r="E588" s="562">
        <v>5.3468935526492394E-2</v>
      </c>
      <c r="F588" s="496"/>
      <c r="G588" s="496"/>
      <c r="H588" s="843" t="s">
        <v>335</v>
      </c>
      <c r="I588" s="844"/>
      <c r="J588" s="563">
        <v>4.5761721079491099E-2</v>
      </c>
      <c r="K588" s="496"/>
      <c r="L588" s="496"/>
      <c r="M588" s="843" t="s">
        <v>355</v>
      </c>
      <c r="N588" s="844"/>
      <c r="O588" s="564">
        <v>2.2461966889574317E-3</v>
      </c>
      <c r="P588" s="496"/>
      <c r="Q588" s="496"/>
      <c r="W588" s="307"/>
      <c r="X588" s="307"/>
      <c r="Y588" s="307"/>
      <c r="Z588" s="307"/>
      <c r="AA588" s="307"/>
      <c r="AB588" s="307"/>
      <c r="AC588" s="307"/>
      <c r="AD588" s="307"/>
      <c r="AE588" s="307"/>
      <c r="AF588" s="307"/>
      <c r="AG588" s="307"/>
      <c r="AH588" s="307"/>
      <c r="AI588" s="307"/>
      <c r="AJ588" s="307"/>
      <c r="AK588" s="307"/>
      <c r="AL588" s="307"/>
      <c r="AM588" s="307"/>
      <c r="AN588" s="307"/>
      <c r="AO588" s="307"/>
      <c r="AP588" s="307"/>
      <c r="AQ588" s="307"/>
      <c r="AR588" s="307"/>
      <c r="AS588" s="307"/>
      <c r="AT588" s="307"/>
      <c r="AU588" s="307"/>
      <c r="AV588" s="307"/>
      <c r="AW588" s="307"/>
      <c r="AX588" s="307"/>
      <c r="AY588" s="307"/>
      <c r="AZ588" s="307"/>
      <c r="BA588" s="309"/>
      <c r="BB588" s="359"/>
      <c r="BC588" s="309"/>
      <c r="BD588" s="309"/>
      <c r="BE588" s="309"/>
      <c r="BF588" s="309"/>
      <c r="BG588" s="309"/>
      <c r="BH588" s="309"/>
      <c r="BI588" s="309"/>
      <c r="BJ588" s="309"/>
      <c r="BK588" s="309"/>
      <c r="BL588" s="309"/>
      <c r="BM588" s="309"/>
      <c r="BN588" s="309"/>
      <c r="BO588" s="309"/>
      <c r="BP588" s="309"/>
      <c r="BQ588" s="309"/>
      <c r="BR588" s="309"/>
      <c r="BS588" s="309"/>
      <c r="BT588" s="309"/>
      <c r="BU588" s="309"/>
      <c r="BV588" s="309"/>
      <c r="BW588" s="310"/>
      <c r="BX588" s="310"/>
      <c r="BY588" s="310"/>
      <c r="BZ588" s="310"/>
      <c r="CA588" s="310"/>
      <c r="CB588" s="310"/>
      <c r="CC588" s="310"/>
      <c r="CD588" s="310"/>
      <c r="CE588" s="310"/>
      <c r="CF588" s="310"/>
      <c r="CG588" s="310"/>
      <c r="CH588" s="310"/>
      <c r="CI588" s="310"/>
      <c r="CJ588" s="310"/>
      <c r="CK588" s="310"/>
      <c r="CL588" s="310"/>
      <c r="CM588" s="310"/>
      <c r="CN588" s="310"/>
      <c r="CO588" s="310"/>
      <c r="CP588" s="310"/>
      <c r="CQ588" s="310"/>
      <c r="CR588" s="310"/>
      <c r="CS588" s="310"/>
      <c r="CT588" s="310"/>
      <c r="CU588" s="310"/>
      <c r="CV588" s="310"/>
      <c r="CW588" s="310"/>
      <c r="CX588" s="310"/>
      <c r="CY588" s="310"/>
      <c r="CZ588" s="310"/>
    </row>
    <row r="589" s="314" customFormat="true" ht="25.15" customHeight="true" x14ac:dyDescent="0.2">
      <c r="C589" s="843" t="s">
        <v>320</v>
      </c>
      <c r="D589" s="844"/>
      <c r="E589" s="562">
        <v>7.0594934792565622E-2</v>
      </c>
      <c r="F589" s="496"/>
      <c r="G589" s="496"/>
      <c r="H589" s="843" t="s">
        <v>332</v>
      </c>
      <c r="I589" s="844"/>
      <c r="J589" s="563">
        <v>2.9005422492790825E-2</v>
      </c>
      <c r="K589" s="496"/>
      <c r="L589" s="496"/>
      <c r="M589" s="843" t="s">
        <v>340</v>
      </c>
      <c r="N589" s="844"/>
      <c r="O589" s="564">
        <v>4.4026464459682356E-2</v>
      </c>
      <c r="P589" s="496"/>
      <c r="Q589" s="496"/>
      <c r="W589" s="307"/>
      <c r="X589" s="307"/>
      <c r="Y589" s="307"/>
      <c r="Z589" s="307"/>
      <c r="AA589" s="307"/>
      <c r="AB589" s="307"/>
      <c r="AC589" s="307"/>
      <c r="AD589" s="307"/>
      <c r="AE589" s="307"/>
      <c r="AF589" s="307"/>
      <c r="AG589" s="307"/>
      <c r="AH589" s="307"/>
      <c r="AI589" s="307"/>
      <c r="AJ589" s="307"/>
      <c r="AK589" s="307"/>
      <c r="AL589" s="307"/>
      <c r="AM589" s="307"/>
      <c r="AN589" s="307"/>
      <c r="AO589" s="307"/>
      <c r="AP589" s="307"/>
      <c r="AQ589" s="307"/>
      <c r="AR589" s="307"/>
      <c r="AS589" s="307"/>
      <c r="AT589" s="307"/>
      <c r="AU589" s="307"/>
      <c r="AV589" s="307"/>
      <c r="AW589" s="307"/>
      <c r="AX589" s="307"/>
      <c r="AY589" s="307"/>
      <c r="AZ589" s="307"/>
      <c r="BA589" s="309"/>
      <c r="BB589" s="359"/>
      <c r="BC589" s="309"/>
      <c r="BD589" s="309"/>
      <c r="BE589" s="309"/>
      <c r="BF589" s="309"/>
      <c r="BG589" s="309"/>
      <c r="BH589" s="309"/>
      <c r="BI589" s="309"/>
      <c r="BJ589" s="309"/>
      <c r="BK589" s="309"/>
      <c r="BL589" s="309"/>
      <c r="BM589" s="309"/>
      <c r="BN589" s="309"/>
      <c r="BO589" s="309"/>
      <c r="BP589" s="309"/>
      <c r="BQ589" s="309"/>
      <c r="BR589" s="309"/>
      <c r="BS589" s="309"/>
      <c r="BT589" s="309"/>
      <c r="BU589" s="309"/>
      <c r="BV589" s="309"/>
      <c r="BW589" s="310"/>
      <c r="BX589" s="310"/>
      <c r="BY589" s="310"/>
      <c r="BZ589" s="310"/>
      <c r="CA589" s="310"/>
      <c r="CB589" s="310"/>
      <c r="CC589" s="310"/>
      <c r="CD589" s="310"/>
      <c r="CE589" s="310"/>
      <c r="CF589" s="310"/>
      <c r="CG589" s="310"/>
      <c r="CH589" s="310"/>
      <c r="CI589" s="310"/>
      <c r="CJ589" s="310"/>
      <c r="CK589" s="310"/>
      <c r="CL589" s="310"/>
      <c r="CM589" s="310"/>
      <c r="CN589" s="310"/>
      <c r="CO589" s="310"/>
      <c r="CP589" s="310"/>
      <c r="CQ589" s="310"/>
      <c r="CR589" s="310"/>
      <c r="CS589" s="310"/>
      <c r="CT589" s="310"/>
      <c r="CU589" s="310"/>
      <c r="CV589" s="310"/>
      <c r="CW589" s="310"/>
      <c r="CX589" s="310"/>
      <c r="CY589" s="310"/>
      <c r="CZ589" s="310"/>
    </row>
    <row r="590" s="314" customFormat="true" ht="25.15" customHeight="true" x14ac:dyDescent="0.2">
      <c r="C590" s="843" t="s">
        <v>334</v>
      </c>
      <c r="D590" s="844"/>
      <c r="E590" s="562">
        <v>4.1004441210813584E-2</v>
      </c>
      <c r="F590" s="496"/>
      <c r="G590" s="496"/>
      <c r="H590" s="843" t="s">
        <v>330</v>
      </c>
      <c r="I590" s="844"/>
      <c r="J590" s="563">
        <v>3.8180108423704291E-2</v>
      </c>
      <c r="K590" s="496"/>
      <c r="L590" s="496"/>
      <c r="M590" s="843" t="s">
        <v>341</v>
      </c>
      <c r="N590" s="844"/>
      <c r="O590" s="564">
        <v>4.2647651300142968E-2</v>
      </c>
      <c r="P590" s="496"/>
      <c r="Q590" s="496"/>
      <c r="W590" s="307"/>
      <c r="X590" s="307"/>
      <c r="Y590" s="307"/>
      <c r="Z590" s="307"/>
      <c r="AA590" s="307"/>
      <c r="AB590" s="307"/>
      <c r="AC590" s="307"/>
      <c r="AD590" s="307"/>
      <c r="AE590" s="307"/>
      <c r="AF590" s="307"/>
      <c r="AG590" s="307"/>
      <c r="AH590" s="307"/>
      <c r="AI590" s="307"/>
      <c r="AJ590" s="307"/>
      <c r="AK590" s="307"/>
      <c r="AL590" s="307"/>
      <c r="AM590" s="307"/>
      <c r="AN590" s="307"/>
      <c r="AO590" s="307"/>
      <c r="AP590" s="307"/>
      <c r="AQ590" s="307"/>
      <c r="AR590" s="307"/>
      <c r="AS590" s="307"/>
      <c r="AT590" s="307"/>
      <c r="AU590" s="307"/>
      <c r="AV590" s="307"/>
      <c r="AW590" s="307"/>
      <c r="AX590" s="307"/>
      <c r="AY590" s="307"/>
      <c r="AZ590" s="307"/>
      <c r="BA590" s="309"/>
      <c r="BB590" s="359"/>
      <c r="BC590" s="309"/>
      <c r="BD590" s="309"/>
      <c r="BE590" s="309"/>
      <c r="BF590" s="309"/>
      <c r="BG590" s="309"/>
      <c r="BH590" s="309"/>
      <c r="BI590" s="309"/>
      <c r="BJ590" s="309"/>
      <c r="BK590" s="309"/>
      <c r="BL590" s="309"/>
      <c r="BM590" s="309"/>
      <c r="BN590" s="309"/>
      <c r="BO590" s="309"/>
      <c r="BP590" s="309"/>
      <c r="BQ590" s="309"/>
      <c r="BR590" s="309"/>
      <c r="BS590" s="309"/>
      <c r="BT590" s="309"/>
      <c r="BU590" s="309"/>
      <c r="BV590" s="309"/>
      <c r="BW590" s="310"/>
      <c r="BX590" s="310"/>
      <c r="BY590" s="310"/>
      <c r="BZ590" s="310"/>
      <c r="CA590" s="310"/>
      <c r="CB590" s="310"/>
      <c r="CC590" s="310"/>
      <c r="CD590" s="310"/>
      <c r="CE590" s="310"/>
      <c r="CF590" s="310"/>
      <c r="CG590" s="310"/>
      <c r="CH590" s="310"/>
      <c r="CI590" s="310"/>
      <c r="CJ590" s="310"/>
      <c r="CK590" s="310"/>
      <c r="CL590" s="310"/>
      <c r="CM590" s="310"/>
      <c r="CN590" s="310"/>
      <c r="CO590" s="310"/>
      <c r="CP590" s="310"/>
      <c r="CQ590" s="310"/>
      <c r="CR590" s="310"/>
      <c r="CS590" s="310"/>
      <c r="CT590" s="310"/>
      <c r="CU590" s="310"/>
      <c r="CV590" s="310"/>
      <c r="CW590" s="310"/>
      <c r="CX590" s="310"/>
      <c r="CY590" s="310"/>
      <c r="CZ590" s="310"/>
    </row>
    <row r="591" s="314" customFormat="true" ht="25.15" customHeight="true" x14ac:dyDescent="0.2">
      <c r="C591" s="843" t="s">
        <v>194</v>
      </c>
      <c r="D591" s="844"/>
      <c r="E591" s="562">
        <v>-7.8265157780525993E-2</v>
      </c>
      <c r="F591" s="496"/>
      <c r="G591" s="496"/>
      <c r="H591" s="843" t="s">
        <v>338</v>
      </c>
      <c r="I591" s="844"/>
      <c r="J591" s="563">
        <v>3.4696140672768126E-2</v>
      </c>
      <c r="K591" s="496"/>
      <c r="L591" s="496"/>
      <c r="M591" s="843" t="s">
        <v>345</v>
      </c>
      <c r="N591" s="844"/>
      <c r="O591" s="564">
        <v>2.2522808662642019E-2</v>
      </c>
      <c r="P591" s="496"/>
      <c r="Q591" s="496"/>
      <c r="W591" s="307"/>
      <c r="X591" s="307"/>
      <c r="Y591" s="307"/>
      <c r="Z591" s="307"/>
      <c r="AA591" s="307"/>
      <c r="AB591" s="307"/>
      <c r="AC591" s="307"/>
      <c r="AD591" s="307"/>
      <c r="AE591" s="307"/>
      <c r="AF591" s="307"/>
      <c r="AG591" s="307"/>
      <c r="AH591" s="307"/>
      <c r="AI591" s="307"/>
      <c r="AJ591" s="307"/>
      <c r="AK591" s="307"/>
      <c r="AL591" s="307"/>
      <c r="AM591" s="307"/>
      <c r="AN591" s="307"/>
      <c r="AO591" s="307"/>
      <c r="AP591" s="307"/>
      <c r="AQ591" s="307"/>
      <c r="AR591" s="307"/>
      <c r="AS591" s="307"/>
      <c r="AT591" s="307"/>
      <c r="AU591" s="307"/>
      <c r="AV591" s="307"/>
      <c r="AW591" s="307"/>
      <c r="AX591" s="307"/>
      <c r="AY591" s="307"/>
      <c r="AZ591" s="307"/>
      <c r="BA591" s="309"/>
      <c r="BB591" s="359"/>
      <c r="BC591" s="309"/>
      <c r="BD591" s="309"/>
      <c r="BE591" s="309"/>
      <c r="BF591" s="309"/>
      <c r="BG591" s="309"/>
      <c r="BH591" s="309"/>
      <c r="BI591" s="309"/>
      <c r="BJ591" s="309"/>
      <c r="BK591" s="309"/>
      <c r="BL591" s="309"/>
      <c r="BM591" s="309"/>
      <c r="BN591" s="309"/>
      <c r="BO591" s="309"/>
      <c r="BP591" s="309"/>
      <c r="BQ591" s="309"/>
      <c r="BR591" s="309"/>
      <c r="BS591" s="309"/>
      <c r="BT591" s="309"/>
      <c r="BU591" s="309"/>
      <c r="BV591" s="309"/>
      <c r="BW591" s="310"/>
      <c r="BX591" s="310"/>
      <c r="BY591" s="310"/>
      <c r="BZ591" s="310"/>
      <c r="CA591" s="310"/>
      <c r="CB591" s="310"/>
      <c r="CC591" s="310"/>
      <c r="CD591" s="310"/>
      <c r="CE591" s="310"/>
      <c r="CF591" s="310"/>
      <c r="CG591" s="310"/>
      <c r="CH591" s="310"/>
      <c r="CI591" s="310"/>
      <c r="CJ591" s="310"/>
      <c r="CK591" s="310"/>
      <c r="CL591" s="310"/>
      <c r="CM591" s="310"/>
      <c r="CN591" s="310"/>
      <c r="CO591" s="310"/>
      <c r="CP591" s="310"/>
      <c r="CQ591" s="310"/>
      <c r="CR591" s="310"/>
      <c r="CS591" s="310"/>
      <c r="CT591" s="310"/>
      <c r="CU591" s="310"/>
      <c r="CV591" s="310"/>
      <c r="CW591" s="310"/>
      <c r="CX591" s="310"/>
      <c r="CY591" s="310"/>
      <c r="CZ591" s="310"/>
    </row>
    <row r="592" s="314" customFormat="true" ht="25.15" customHeight="true" x14ac:dyDescent="0.2">
      <c r="C592" s="843" t="s">
        <v>244</v>
      </c>
      <c r="D592" s="844"/>
      <c r="E592" s="562">
        <v>-9.353092722472181E-4</v>
      </c>
      <c r="F592" s="496"/>
      <c r="G592" s="496"/>
      <c r="H592" s="843" t="s">
        <v>329</v>
      </c>
      <c r="I592" s="844"/>
      <c r="J592" s="563">
        <v>5.667552003650321E-2</v>
      </c>
      <c r="K592" s="496"/>
      <c r="L592" s="496"/>
      <c r="M592" s="843" t="s">
        <v>360</v>
      </c>
      <c r="N592" s="844"/>
      <c r="O592" s="564">
        <v>1.4869278481725147E-3</v>
      </c>
      <c r="P592" s="496"/>
      <c r="Q592" s="496"/>
      <c r="W592" s="307"/>
      <c r="X592" s="307"/>
      <c r="Y592" s="307"/>
      <c r="Z592" s="307"/>
      <c r="AA592" s="307"/>
      <c r="AB592" s="307"/>
      <c r="AC592" s="307"/>
      <c r="AD592" s="307"/>
      <c r="AE592" s="307"/>
      <c r="AF592" s="307"/>
      <c r="AG592" s="307"/>
      <c r="AH592" s="307"/>
      <c r="AI592" s="307"/>
      <c r="AJ592" s="307"/>
      <c r="AK592" s="307"/>
      <c r="AL592" s="307"/>
      <c r="AM592" s="307"/>
      <c r="AN592" s="307"/>
      <c r="AO592" s="307"/>
      <c r="AP592" s="307"/>
      <c r="AQ592" s="307"/>
      <c r="AR592" s="307"/>
      <c r="AS592" s="307"/>
      <c r="AT592" s="307"/>
      <c r="AU592" s="307"/>
      <c r="AV592" s="307"/>
      <c r="AW592" s="307"/>
      <c r="AX592" s="307"/>
      <c r="AY592" s="307"/>
      <c r="AZ592" s="307"/>
      <c r="BA592" s="309"/>
      <c r="BB592" s="359"/>
      <c r="BC592" s="309"/>
      <c r="BD592" s="309"/>
      <c r="BE592" s="309"/>
      <c r="BF592" s="309"/>
      <c r="BG592" s="309"/>
      <c r="BH592" s="309"/>
      <c r="BI592" s="309"/>
      <c r="BJ592" s="309"/>
      <c r="BK592" s="309"/>
      <c r="BL592" s="309"/>
      <c r="BM592" s="309"/>
      <c r="BN592" s="309"/>
      <c r="BO592" s="309"/>
      <c r="BP592" s="309"/>
      <c r="BQ592" s="309"/>
      <c r="BR592" s="309"/>
      <c r="BS592" s="309"/>
      <c r="BT592" s="309"/>
      <c r="BU592" s="309"/>
      <c r="BV592" s="309"/>
      <c r="BW592" s="310"/>
      <c r="BX592" s="310"/>
      <c r="BY592" s="310"/>
      <c r="BZ592" s="310"/>
      <c r="CA592" s="310"/>
      <c r="CB592" s="310"/>
      <c r="CC592" s="310"/>
      <c r="CD592" s="310"/>
      <c r="CE592" s="310"/>
      <c r="CF592" s="310"/>
      <c r="CG592" s="310"/>
      <c r="CH592" s="310"/>
      <c r="CI592" s="310"/>
      <c r="CJ592" s="310"/>
      <c r="CK592" s="310"/>
      <c r="CL592" s="310"/>
      <c r="CM592" s="310"/>
      <c r="CN592" s="310"/>
      <c r="CO592" s="310"/>
      <c r="CP592" s="310"/>
      <c r="CQ592" s="310"/>
      <c r="CR592" s="310"/>
      <c r="CS592" s="310"/>
      <c r="CT592" s="310"/>
      <c r="CU592" s="310"/>
      <c r="CV592" s="310"/>
      <c r="CW592" s="310"/>
      <c r="CX592" s="310"/>
      <c r="CY592" s="310"/>
      <c r="CZ592" s="310"/>
    </row>
    <row r="593" s="314" customFormat="true" ht="25.15" customHeight="true" x14ac:dyDescent="0.2">
      <c r="C593" s="843" t="s">
        <v>265</v>
      </c>
      <c r="D593" s="844"/>
      <c r="E593" s="562">
        <v>2.0867926299485013E-4</v>
      </c>
      <c r="F593" s="496"/>
      <c r="G593" s="496"/>
      <c r="H593" s="843" t="s">
        <v>328</v>
      </c>
      <c r="I593" s="844"/>
      <c r="J593" s="563">
        <v>5.6252091585960048E-2</v>
      </c>
      <c r="K593" s="496"/>
      <c r="L593" s="496"/>
      <c r="M593" s="843" t="s">
        <v>362</v>
      </c>
      <c r="N593" s="844"/>
      <c r="O593" s="564">
        <v>2.8238994792747921E-3</v>
      </c>
      <c r="P593" s="496"/>
      <c r="Q593" s="496"/>
      <c r="W593" s="307"/>
      <c r="X593" s="307"/>
      <c r="Y593" s="307"/>
      <c r="Z593" s="307"/>
      <c r="AA593" s="307"/>
      <c r="AB593" s="307"/>
      <c r="AC593" s="307"/>
      <c r="AD593" s="307"/>
      <c r="AE593" s="307"/>
      <c r="AF593" s="307"/>
      <c r="AG593" s="307"/>
      <c r="AH593" s="307"/>
      <c r="AI593" s="307"/>
      <c r="AJ593" s="307"/>
      <c r="AK593" s="307"/>
      <c r="AL593" s="307"/>
      <c r="AM593" s="307"/>
      <c r="AN593" s="307"/>
      <c r="AO593" s="307"/>
      <c r="AP593" s="307"/>
      <c r="AQ593" s="307"/>
      <c r="AR593" s="307"/>
      <c r="AS593" s="307"/>
      <c r="AT593" s="307"/>
      <c r="AU593" s="307"/>
      <c r="AV593" s="307"/>
      <c r="AW593" s="307"/>
      <c r="AX593" s="307"/>
      <c r="AY593" s="307"/>
      <c r="AZ593" s="307"/>
      <c r="BA593" s="309"/>
      <c r="BB593" s="359"/>
      <c r="BC593" s="309"/>
      <c r="BD593" s="309"/>
      <c r="BE593" s="309"/>
      <c r="BF593" s="309"/>
      <c r="BG593" s="309"/>
      <c r="BH593" s="309"/>
      <c r="BI593" s="309"/>
      <c r="BJ593" s="309"/>
      <c r="BK593" s="309"/>
      <c r="BL593" s="309"/>
      <c r="BM593" s="309"/>
      <c r="BN593" s="309"/>
      <c r="BO593" s="309"/>
      <c r="BP593" s="309"/>
      <c r="BQ593" s="309"/>
      <c r="BR593" s="309"/>
      <c r="BS593" s="309"/>
      <c r="BT593" s="309"/>
      <c r="BU593" s="309"/>
      <c r="BV593" s="309"/>
      <c r="BW593" s="310"/>
      <c r="BX593" s="310"/>
      <c r="BY593" s="310"/>
      <c r="BZ593" s="310"/>
      <c r="CA593" s="310"/>
      <c r="CB593" s="310"/>
      <c r="CC593" s="310"/>
      <c r="CD593" s="310"/>
      <c r="CE593" s="310"/>
      <c r="CF593" s="310"/>
      <c r="CG593" s="310"/>
      <c r="CH593" s="310"/>
      <c r="CI593" s="310"/>
      <c r="CJ593" s="310"/>
      <c r="CK593" s="310"/>
      <c r="CL593" s="310"/>
      <c r="CM593" s="310"/>
      <c r="CN593" s="310"/>
      <c r="CO593" s="310"/>
      <c r="CP593" s="310"/>
      <c r="CQ593" s="310"/>
      <c r="CR593" s="310"/>
      <c r="CS593" s="310"/>
      <c r="CT593" s="310"/>
      <c r="CU593" s="310"/>
      <c r="CV593" s="310"/>
      <c r="CW593" s="310"/>
      <c r="CX593" s="310"/>
      <c r="CY593" s="310"/>
      <c r="CZ593" s="310"/>
    </row>
    <row r="594" s="314" customFormat="true" ht="25.15" customHeight="true" x14ac:dyDescent="0.2">
      <c r="C594" s="843" t="s">
        <v>363</v>
      </c>
      <c r="D594" s="844"/>
      <c r="E594" s="562">
        <v>-6.298613606963994E-4</v>
      </c>
      <c r="F594" s="496"/>
      <c r="G594" s="496"/>
      <c r="H594" s="843" t="s">
        <v>320</v>
      </c>
      <c r="I594" s="844"/>
      <c r="J594" s="563">
        <v>7.3161622226240619E-2</v>
      </c>
      <c r="K594" s="496"/>
      <c r="L594" s="496"/>
      <c r="M594" s="843" t="s">
        <v>316</v>
      </c>
      <c r="N594" s="844"/>
      <c r="O594" s="564">
        <v>8.3847651366041345E-2</v>
      </c>
      <c r="P594" s="496"/>
      <c r="Q594" s="496"/>
      <c r="W594" s="307"/>
      <c r="X594" s="307"/>
      <c r="Y594" s="307"/>
      <c r="Z594" s="307"/>
      <c r="AA594" s="307"/>
      <c r="AB594" s="307"/>
      <c r="AC594" s="307"/>
      <c r="AD594" s="307"/>
      <c r="AE594" s="307"/>
      <c r="AF594" s="307"/>
      <c r="AG594" s="307"/>
      <c r="AH594" s="307"/>
      <c r="AI594" s="307"/>
      <c r="AJ594" s="307"/>
      <c r="AK594" s="307"/>
      <c r="AL594" s="307"/>
      <c r="AM594" s="307"/>
      <c r="AN594" s="307"/>
      <c r="AO594" s="307"/>
      <c r="AP594" s="307"/>
      <c r="AQ594" s="307"/>
      <c r="AR594" s="307"/>
      <c r="AS594" s="307"/>
      <c r="AT594" s="307"/>
      <c r="AU594" s="307"/>
      <c r="AV594" s="307"/>
      <c r="AW594" s="307"/>
      <c r="AX594" s="307"/>
      <c r="AY594" s="307"/>
      <c r="AZ594" s="307"/>
      <c r="BA594" s="309"/>
      <c r="BB594" s="359"/>
      <c r="BC594" s="309"/>
      <c r="BD594" s="309"/>
      <c r="BE594" s="309"/>
      <c r="BF594" s="309"/>
      <c r="BG594" s="309"/>
      <c r="BH594" s="309"/>
      <c r="BI594" s="309"/>
      <c r="BJ594" s="309"/>
      <c r="BK594" s="309"/>
      <c r="BL594" s="309"/>
      <c r="BM594" s="309"/>
      <c r="BN594" s="309"/>
      <c r="BO594" s="309"/>
      <c r="BP594" s="309"/>
      <c r="BQ594" s="309"/>
      <c r="BR594" s="309"/>
      <c r="BS594" s="309"/>
      <c r="BT594" s="309"/>
      <c r="BU594" s="309"/>
      <c r="BV594" s="309"/>
      <c r="BW594" s="310"/>
      <c r="BX594" s="310"/>
      <c r="BY594" s="310"/>
      <c r="BZ594" s="310"/>
      <c r="CA594" s="310"/>
      <c r="CB594" s="310"/>
      <c r="CC594" s="310"/>
      <c r="CD594" s="310"/>
      <c r="CE594" s="310"/>
      <c r="CF594" s="310"/>
      <c r="CG594" s="310"/>
      <c r="CH594" s="310"/>
      <c r="CI594" s="310"/>
      <c r="CJ594" s="310"/>
      <c r="CK594" s="310"/>
      <c r="CL594" s="310"/>
      <c r="CM594" s="310"/>
      <c r="CN594" s="310"/>
      <c r="CO594" s="310"/>
      <c r="CP594" s="310"/>
      <c r="CQ594" s="310"/>
      <c r="CR594" s="310"/>
      <c r="CS594" s="310"/>
      <c r="CT594" s="310"/>
      <c r="CU594" s="310"/>
      <c r="CV594" s="310"/>
      <c r="CW594" s="310"/>
      <c r="CX594" s="310"/>
      <c r="CY594" s="310"/>
      <c r="CZ594" s="310"/>
    </row>
    <row r="595" s="314" customFormat="true" ht="25.15" customHeight="true" x14ac:dyDescent="0.2">
      <c r="C595" s="843" t="s">
        <v>243</v>
      </c>
      <c r="D595" s="844"/>
      <c r="E595" s="562">
        <v>1.3967673863001775E-3</v>
      </c>
      <c r="F595" s="496"/>
      <c r="G595" s="496"/>
      <c r="H595" s="843" t="s">
        <v>334</v>
      </c>
      <c r="I595" s="844"/>
      <c r="J595" s="563">
        <v>4.553174263424508E-2</v>
      </c>
      <c r="K595" s="496"/>
      <c r="L595" s="496"/>
      <c r="M595" s="843" t="s">
        <v>321</v>
      </c>
      <c r="N595" s="844"/>
      <c r="O595" s="564">
        <v>9.1063233226358453E-2</v>
      </c>
      <c r="P595" s="496"/>
      <c r="Q595" s="496"/>
      <c r="W595" s="307"/>
      <c r="X595" s="307"/>
      <c r="Y595" s="307"/>
      <c r="Z595" s="307"/>
      <c r="AA595" s="307"/>
      <c r="AB595" s="307"/>
      <c r="AC595" s="307"/>
      <c r="AD595" s="307"/>
      <c r="AE595" s="307"/>
      <c r="AF595" s="307"/>
      <c r="AG595" s="307"/>
      <c r="AH595" s="307"/>
      <c r="AI595" s="307"/>
      <c r="AJ595" s="307"/>
      <c r="AK595" s="307"/>
      <c r="AL595" s="307"/>
      <c r="AM595" s="307"/>
      <c r="AN595" s="307"/>
      <c r="AO595" s="307"/>
      <c r="AP595" s="307"/>
      <c r="AQ595" s="307"/>
      <c r="AR595" s="307"/>
      <c r="AS595" s="307"/>
      <c r="AT595" s="307"/>
      <c r="AU595" s="307"/>
      <c r="AV595" s="307"/>
      <c r="AW595" s="307"/>
      <c r="AX595" s="307"/>
      <c r="AY595" s="307"/>
      <c r="AZ595" s="307"/>
      <c r="BA595" s="309"/>
      <c r="BB595" s="359"/>
      <c r="BC595" s="309"/>
      <c r="BD595" s="309"/>
      <c r="BE595" s="309"/>
      <c r="BF595" s="309"/>
      <c r="BG595" s="309"/>
      <c r="BH595" s="309"/>
      <c r="BI595" s="309"/>
      <c r="BJ595" s="309"/>
      <c r="BK595" s="309"/>
      <c r="BL595" s="309"/>
      <c r="BM595" s="309"/>
      <c r="BN595" s="309"/>
      <c r="BO595" s="309"/>
      <c r="BP595" s="309"/>
      <c r="BQ595" s="309"/>
      <c r="BR595" s="309"/>
      <c r="BS595" s="309"/>
      <c r="BT595" s="309"/>
      <c r="BU595" s="309"/>
      <c r="BV595" s="309"/>
      <c r="BW595" s="310"/>
      <c r="BX595" s="310"/>
      <c r="BY595" s="310"/>
      <c r="BZ595" s="310"/>
      <c r="CA595" s="310"/>
      <c r="CB595" s="310"/>
      <c r="CC595" s="310"/>
      <c r="CD595" s="310"/>
      <c r="CE595" s="310"/>
      <c r="CF595" s="310"/>
      <c r="CG595" s="310"/>
      <c r="CH595" s="310"/>
      <c r="CI595" s="310"/>
      <c r="CJ595" s="310"/>
      <c r="CK595" s="310"/>
      <c r="CL595" s="310"/>
      <c r="CM595" s="310"/>
      <c r="CN595" s="310"/>
      <c r="CO595" s="310"/>
      <c r="CP595" s="310"/>
      <c r="CQ595" s="310"/>
      <c r="CR595" s="310"/>
      <c r="CS595" s="310"/>
      <c r="CT595" s="310"/>
      <c r="CU595" s="310"/>
      <c r="CV595" s="310"/>
      <c r="CW595" s="310"/>
      <c r="CX595" s="310"/>
      <c r="CY595" s="310"/>
      <c r="CZ595" s="310"/>
    </row>
    <row r="596" s="314" customFormat="true" ht="25.15" customHeight="true" x14ac:dyDescent="0.2">
      <c r="C596" s="843" t="s">
        <v>197</v>
      </c>
      <c r="D596" s="844"/>
      <c r="E596" s="562">
        <v>2.6534447261399446E-2</v>
      </c>
      <c r="F596" s="496"/>
      <c r="G596" s="496"/>
      <c r="H596" s="843" t="s">
        <v>194</v>
      </c>
      <c r="I596" s="844"/>
      <c r="J596" s="563">
        <v>-7.5657443296533455E-2</v>
      </c>
      <c r="K596" s="496"/>
      <c r="L596" s="496"/>
      <c r="M596" s="843" t="s">
        <v>322</v>
      </c>
      <c r="N596" s="844"/>
      <c r="O596" s="564">
        <v>8.6761699087724811E-2</v>
      </c>
      <c r="P596" s="496"/>
      <c r="Q596" s="496"/>
      <c r="W596" s="307"/>
      <c r="X596" s="307"/>
      <c r="Y596" s="307"/>
      <c r="Z596" s="307"/>
      <c r="AA596" s="307"/>
      <c r="AB596" s="307"/>
      <c r="AC596" s="307"/>
      <c r="AD596" s="307"/>
      <c r="AE596" s="307"/>
      <c r="AF596" s="307"/>
      <c r="AG596" s="307"/>
      <c r="AH596" s="307"/>
      <c r="AI596" s="307"/>
      <c r="AJ596" s="307"/>
      <c r="AK596" s="307"/>
      <c r="AL596" s="307"/>
      <c r="AM596" s="307"/>
      <c r="AN596" s="307"/>
      <c r="AO596" s="307"/>
      <c r="AP596" s="307"/>
      <c r="AQ596" s="307"/>
      <c r="AR596" s="307"/>
      <c r="AS596" s="307"/>
      <c r="AT596" s="307"/>
      <c r="AU596" s="307"/>
      <c r="AV596" s="307"/>
      <c r="AW596" s="307"/>
      <c r="AX596" s="307"/>
      <c r="AY596" s="307"/>
      <c r="AZ596" s="307"/>
      <c r="BA596" s="309"/>
      <c r="BB596" s="359"/>
      <c r="BC596" s="309"/>
      <c r="BD596" s="309"/>
      <c r="BE596" s="309"/>
      <c r="BF596" s="309"/>
      <c r="BG596" s="309"/>
      <c r="BH596" s="309"/>
      <c r="BI596" s="309"/>
      <c r="BJ596" s="309"/>
      <c r="BK596" s="309"/>
      <c r="BL596" s="309"/>
      <c r="BM596" s="309"/>
      <c r="BN596" s="309"/>
      <c r="BO596" s="309"/>
      <c r="BP596" s="309"/>
      <c r="BQ596" s="309"/>
      <c r="BR596" s="309"/>
      <c r="BS596" s="309"/>
      <c r="BT596" s="309"/>
      <c r="BU596" s="309"/>
      <c r="BV596" s="309"/>
      <c r="BW596" s="310"/>
      <c r="BX596" s="310"/>
      <c r="BY596" s="310"/>
      <c r="BZ596" s="310"/>
      <c r="CA596" s="310"/>
      <c r="CB596" s="310"/>
      <c r="CC596" s="310"/>
      <c r="CD596" s="310"/>
      <c r="CE596" s="310"/>
      <c r="CF596" s="310"/>
      <c r="CG596" s="310"/>
      <c r="CH596" s="310"/>
      <c r="CI596" s="310"/>
      <c r="CJ596" s="310"/>
      <c r="CK596" s="310"/>
      <c r="CL596" s="310"/>
      <c r="CM596" s="310"/>
      <c r="CN596" s="310"/>
      <c r="CO596" s="310"/>
      <c r="CP596" s="310"/>
      <c r="CQ596" s="310"/>
      <c r="CR596" s="310"/>
      <c r="CS596" s="310"/>
      <c r="CT596" s="310"/>
      <c r="CU596" s="310"/>
      <c r="CV596" s="310"/>
      <c r="CW596" s="310"/>
      <c r="CX596" s="310"/>
      <c r="CY596" s="310"/>
      <c r="CZ596" s="310"/>
    </row>
    <row r="597" s="314" customFormat="true" ht="25.15" customHeight="true" x14ac:dyDescent="0.2">
      <c r="C597" s="843" t="s">
        <v>245</v>
      </c>
      <c r="D597" s="844"/>
      <c r="E597" s="562">
        <v>7.4087165491655407E-2</v>
      </c>
      <c r="F597" s="496"/>
      <c r="G597" s="496"/>
      <c r="H597" s="843" t="s">
        <v>244</v>
      </c>
      <c r="I597" s="844"/>
      <c r="J597" s="563">
        <v>-3.544813598753522E-3</v>
      </c>
      <c r="K597" s="496"/>
      <c r="L597" s="496"/>
      <c r="M597" s="843" t="s">
        <v>315</v>
      </c>
      <c r="N597" s="844"/>
      <c r="O597" s="564">
        <v>8.4403292586146692E-2</v>
      </c>
      <c r="P597" s="496"/>
      <c r="Q597" s="496"/>
      <c r="W597" s="307"/>
      <c r="X597" s="307"/>
      <c r="Y597" s="307"/>
      <c r="Z597" s="307"/>
      <c r="AA597" s="307"/>
      <c r="AB597" s="307"/>
      <c r="AC597" s="307"/>
      <c r="AD597" s="307"/>
      <c r="AE597" s="307"/>
      <c r="AF597" s="307"/>
      <c r="AG597" s="307"/>
      <c r="AH597" s="307"/>
      <c r="AI597" s="307"/>
      <c r="AJ597" s="307"/>
      <c r="AK597" s="307"/>
      <c r="AL597" s="307"/>
      <c r="AM597" s="307"/>
      <c r="AN597" s="307"/>
      <c r="AO597" s="307"/>
      <c r="AP597" s="307"/>
      <c r="AQ597" s="307"/>
      <c r="AR597" s="307"/>
      <c r="AS597" s="307"/>
      <c r="AT597" s="307"/>
      <c r="AU597" s="307"/>
      <c r="AV597" s="307"/>
      <c r="AW597" s="307"/>
      <c r="AX597" s="307"/>
      <c r="AY597" s="307"/>
      <c r="AZ597" s="307"/>
      <c r="BA597" s="309"/>
      <c r="BB597" s="359"/>
      <c r="BC597" s="309"/>
      <c r="BD597" s="309"/>
      <c r="BE597" s="309"/>
      <c r="BF597" s="309"/>
      <c r="BG597" s="309"/>
      <c r="BH597" s="309"/>
      <c r="BI597" s="309"/>
      <c r="BJ597" s="309"/>
      <c r="BK597" s="309"/>
      <c r="BL597" s="309"/>
      <c r="BM597" s="309"/>
      <c r="BN597" s="309"/>
      <c r="BO597" s="309"/>
      <c r="BP597" s="309"/>
      <c r="BQ597" s="309"/>
      <c r="BR597" s="309"/>
      <c r="BS597" s="309"/>
      <c r="BT597" s="309"/>
      <c r="BU597" s="309"/>
      <c r="BV597" s="309"/>
      <c r="BW597" s="310"/>
      <c r="BX597" s="310"/>
      <c r="BY597" s="310"/>
      <c r="BZ597" s="310"/>
      <c r="CA597" s="310"/>
      <c r="CB597" s="310"/>
      <c r="CC597" s="310"/>
      <c r="CD597" s="310"/>
      <c r="CE597" s="310"/>
      <c r="CF597" s="310"/>
      <c r="CG597" s="310"/>
      <c r="CH597" s="310"/>
      <c r="CI597" s="310"/>
      <c r="CJ597" s="310"/>
      <c r="CK597" s="310"/>
      <c r="CL597" s="310"/>
      <c r="CM597" s="310"/>
      <c r="CN597" s="310"/>
      <c r="CO597" s="310"/>
      <c r="CP597" s="310"/>
      <c r="CQ597" s="310"/>
      <c r="CR597" s="310"/>
      <c r="CS597" s="310"/>
      <c r="CT597" s="310"/>
      <c r="CU597" s="310"/>
      <c r="CV597" s="310"/>
      <c r="CW597" s="310"/>
      <c r="CX597" s="310"/>
      <c r="CY597" s="310"/>
      <c r="CZ597" s="310"/>
    </row>
    <row r="598" s="314" customFormat="true" ht="25.15" customHeight="true" x14ac:dyDescent="0.2">
      <c r="C598" s="843" t="s">
        <v>354</v>
      </c>
      <c r="D598" s="844"/>
      <c r="E598" s="562">
        <v>5.2986947460368847E-3</v>
      </c>
      <c r="F598" s="496"/>
      <c r="G598" s="496"/>
      <c r="H598" s="843" t="s">
        <v>243</v>
      </c>
      <c r="I598" s="844"/>
      <c r="J598" s="563">
        <v>-1.5435062800968082E-3</v>
      </c>
      <c r="K598" s="496"/>
      <c r="L598" s="496"/>
      <c r="M598" s="843" t="s">
        <v>335</v>
      </c>
      <c r="N598" s="844"/>
      <c r="O598" s="564">
        <v>4.3605926250936858E-2</v>
      </c>
      <c r="P598" s="496"/>
      <c r="Q598" s="496"/>
      <c r="W598" s="307"/>
      <c r="X598" s="307"/>
      <c r="Y598" s="307"/>
      <c r="Z598" s="307"/>
      <c r="AA598" s="307"/>
      <c r="AB598" s="307"/>
      <c r="AC598" s="307"/>
      <c r="AD598" s="307"/>
      <c r="AE598" s="307"/>
      <c r="AF598" s="307"/>
      <c r="AG598" s="307"/>
      <c r="AH598" s="307"/>
      <c r="AI598" s="307"/>
      <c r="AJ598" s="307"/>
      <c r="AK598" s="307"/>
      <c r="AL598" s="307"/>
      <c r="AM598" s="307"/>
      <c r="AN598" s="307"/>
      <c r="AO598" s="307"/>
      <c r="AP598" s="307"/>
      <c r="AQ598" s="307"/>
      <c r="AR598" s="307"/>
      <c r="AS598" s="307"/>
      <c r="AT598" s="307"/>
      <c r="AU598" s="307"/>
      <c r="AV598" s="307"/>
      <c r="AW598" s="307"/>
      <c r="AX598" s="307"/>
      <c r="AY598" s="307"/>
      <c r="AZ598" s="307"/>
      <c r="BA598" s="309"/>
      <c r="BB598" s="359"/>
      <c r="BC598" s="309"/>
      <c r="BD598" s="309"/>
      <c r="BE598" s="309"/>
      <c r="BF598" s="309"/>
      <c r="BG598" s="309"/>
      <c r="BH598" s="309"/>
      <c r="BI598" s="309"/>
      <c r="BJ598" s="309"/>
      <c r="BK598" s="309"/>
      <c r="BL598" s="309"/>
      <c r="BM598" s="309"/>
      <c r="BN598" s="309"/>
      <c r="BO598" s="309"/>
      <c r="BP598" s="309"/>
      <c r="BQ598" s="309"/>
      <c r="BR598" s="309"/>
      <c r="BS598" s="309"/>
      <c r="BT598" s="309"/>
      <c r="BU598" s="309"/>
      <c r="BV598" s="309"/>
      <c r="BW598" s="310"/>
      <c r="BX598" s="310"/>
      <c r="BY598" s="310"/>
      <c r="BZ598" s="310"/>
      <c r="CA598" s="310"/>
      <c r="CB598" s="310"/>
      <c r="CC598" s="310"/>
      <c r="CD598" s="310"/>
      <c r="CE598" s="310"/>
      <c r="CF598" s="310"/>
      <c r="CG598" s="310"/>
      <c r="CH598" s="310"/>
      <c r="CI598" s="310"/>
      <c r="CJ598" s="310"/>
      <c r="CK598" s="310"/>
      <c r="CL598" s="310"/>
      <c r="CM598" s="310"/>
      <c r="CN598" s="310"/>
      <c r="CO598" s="310"/>
      <c r="CP598" s="310"/>
      <c r="CQ598" s="310"/>
      <c r="CR598" s="310"/>
      <c r="CS598" s="310"/>
      <c r="CT598" s="310"/>
      <c r="CU598" s="310"/>
      <c r="CV598" s="310"/>
      <c r="CW598" s="310"/>
      <c r="CX598" s="310"/>
      <c r="CY598" s="310"/>
      <c r="CZ598" s="310"/>
    </row>
    <row r="599" s="314" customFormat="true" ht="25.15" customHeight="true" x14ac:dyDescent="0.2">
      <c r="C599" s="843" t="s">
        <v>247</v>
      </c>
      <c r="D599" s="844"/>
      <c r="E599" s="562">
        <v>-2.837802356416333E-3</v>
      </c>
      <c r="F599" s="496"/>
      <c r="G599" s="496"/>
      <c r="H599" s="843" t="s">
        <v>214</v>
      </c>
      <c r="I599" s="844"/>
      <c r="J599" s="563">
        <v>3.8692114296560417E-3</v>
      </c>
      <c r="K599" s="496"/>
      <c r="L599" s="496"/>
      <c r="M599" s="843" t="s">
        <v>332</v>
      </c>
      <c r="N599" s="844"/>
      <c r="O599" s="564">
        <v>6.2519862378693669E-2</v>
      </c>
      <c r="P599" s="496"/>
      <c r="Q599" s="496"/>
      <c r="W599" s="307"/>
      <c r="X599" s="307"/>
      <c r="Y599" s="307"/>
      <c r="Z599" s="307"/>
      <c r="AA599" s="307"/>
      <c r="AB599" s="307"/>
      <c r="AC599" s="307"/>
      <c r="AD599" s="307"/>
      <c r="AE599" s="307"/>
      <c r="AF599" s="307"/>
      <c r="AG599" s="307"/>
      <c r="AH599" s="307"/>
      <c r="AI599" s="307"/>
      <c r="AJ599" s="307"/>
      <c r="AK599" s="307"/>
      <c r="AL599" s="307"/>
      <c r="AM599" s="307"/>
      <c r="AN599" s="307"/>
      <c r="AO599" s="307"/>
      <c r="AP599" s="307"/>
      <c r="AQ599" s="307"/>
      <c r="AR599" s="307"/>
      <c r="AS599" s="307"/>
      <c r="AT599" s="307"/>
      <c r="AU599" s="307"/>
      <c r="AV599" s="307"/>
      <c r="AW599" s="307"/>
      <c r="AX599" s="307"/>
      <c r="AY599" s="307"/>
      <c r="AZ599" s="307"/>
      <c r="BA599" s="309"/>
      <c r="BB599" s="359"/>
      <c r="BC599" s="309"/>
      <c r="BD599" s="309"/>
      <c r="BE599" s="309"/>
      <c r="BF599" s="309"/>
      <c r="BG599" s="309"/>
      <c r="BH599" s="309"/>
      <c r="BI599" s="309"/>
      <c r="BJ599" s="309"/>
      <c r="BK599" s="309"/>
      <c r="BL599" s="309"/>
      <c r="BM599" s="309"/>
      <c r="BN599" s="309"/>
      <c r="BO599" s="309"/>
      <c r="BP599" s="309"/>
      <c r="BQ599" s="309"/>
      <c r="BR599" s="309"/>
      <c r="BS599" s="309"/>
      <c r="BT599" s="309"/>
      <c r="BU599" s="309"/>
      <c r="BV599" s="309"/>
      <c r="BW599" s="310"/>
      <c r="BX599" s="310"/>
      <c r="BY599" s="310"/>
      <c r="BZ599" s="310"/>
      <c r="CA599" s="310"/>
      <c r="CB599" s="310"/>
      <c r="CC599" s="310"/>
      <c r="CD599" s="310"/>
      <c r="CE599" s="310"/>
      <c r="CF599" s="310"/>
      <c r="CG599" s="310"/>
      <c r="CH599" s="310"/>
      <c r="CI599" s="310"/>
      <c r="CJ599" s="310"/>
      <c r="CK599" s="310"/>
      <c r="CL599" s="310"/>
      <c r="CM599" s="310"/>
      <c r="CN599" s="310"/>
      <c r="CO599" s="310"/>
      <c r="CP599" s="310"/>
      <c r="CQ599" s="310"/>
      <c r="CR599" s="310"/>
      <c r="CS599" s="310"/>
      <c r="CT599" s="310"/>
      <c r="CU599" s="310"/>
      <c r="CV599" s="310"/>
      <c r="CW599" s="310"/>
      <c r="CX599" s="310"/>
      <c r="CY599" s="310"/>
      <c r="CZ599" s="310"/>
    </row>
    <row r="600" s="314" customFormat="true" ht="25.15" customHeight="true" x14ac:dyDescent="0.2">
      <c r="C600" s="843" t="s">
        <v>351</v>
      </c>
      <c r="D600" s="844"/>
      <c r="E600" s="562">
        <v>-7.52802828828311E-3</v>
      </c>
      <c r="F600" s="496"/>
      <c r="G600" s="496"/>
      <c r="H600" s="843" t="s">
        <v>197</v>
      </c>
      <c r="I600" s="844"/>
      <c r="J600" s="563">
        <v>3.2997698823277057E-2</v>
      </c>
      <c r="K600" s="496"/>
      <c r="L600" s="496"/>
      <c r="M600" s="843" t="s">
        <v>330</v>
      </c>
      <c r="N600" s="844"/>
      <c r="O600" s="564">
        <v>6.2519862378694002E-2</v>
      </c>
      <c r="P600" s="496"/>
      <c r="Q600" s="496"/>
      <c r="W600" s="307"/>
      <c r="X600" s="307"/>
      <c r="Y600" s="307"/>
      <c r="Z600" s="307"/>
      <c r="AA600" s="307"/>
      <c r="AB600" s="307"/>
      <c r="AC600" s="307"/>
      <c r="AD600" s="307"/>
      <c r="AE600" s="307"/>
      <c r="AF600" s="307"/>
      <c r="AG600" s="307"/>
      <c r="AH600" s="307"/>
      <c r="AI600" s="307"/>
      <c r="AJ600" s="307"/>
      <c r="AK600" s="307"/>
      <c r="AL600" s="307"/>
      <c r="AM600" s="307"/>
      <c r="AN600" s="307"/>
      <c r="AO600" s="307"/>
      <c r="AP600" s="307"/>
      <c r="AQ600" s="307"/>
      <c r="AR600" s="307"/>
      <c r="AS600" s="307"/>
      <c r="AT600" s="307"/>
      <c r="AU600" s="307"/>
      <c r="AV600" s="307"/>
      <c r="AW600" s="307"/>
      <c r="AX600" s="307"/>
      <c r="AY600" s="307"/>
      <c r="AZ600" s="307"/>
      <c r="BA600" s="309"/>
      <c r="BB600" s="359"/>
      <c r="BC600" s="309"/>
      <c r="BD600" s="309"/>
      <c r="BE600" s="309"/>
      <c r="BF600" s="309"/>
      <c r="BG600" s="309"/>
      <c r="BH600" s="309"/>
      <c r="BI600" s="309"/>
      <c r="BJ600" s="309"/>
      <c r="BK600" s="309"/>
      <c r="BL600" s="309"/>
      <c r="BM600" s="309"/>
      <c r="BN600" s="309"/>
      <c r="BO600" s="309"/>
      <c r="BP600" s="309"/>
      <c r="BQ600" s="309"/>
      <c r="BR600" s="309"/>
      <c r="BS600" s="309"/>
      <c r="BT600" s="309"/>
      <c r="BU600" s="309"/>
      <c r="BV600" s="309"/>
      <c r="BW600" s="310"/>
      <c r="BX600" s="310"/>
      <c r="BY600" s="310"/>
      <c r="BZ600" s="310"/>
      <c r="CA600" s="310"/>
      <c r="CB600" s="310"/>
      <c r="CC600" s="310"/>
      <c r="CD600" s="310"/>
      <c r="CE600" s="310"/>
      <c r="CF600" s="310"/>
      <c r="CG600" s="310"/>
      <c r="CH600" s="310"/>
      <c r="CI600" s="310"/>
      <c r="CJ600" s="310"/>
      <c r="CK600" s="310"/>
      <c r="CL600" s="310"/>
      <c r="CM600" s="310"/>
      <c r="CN600" s="310"/>
      <c r="CO600" s="310"/>
      <c r="CP600" s="310"/>
      <c r="CQ600" s="310"/>
      <c r="CR600" s="310"/>
      <c r="CS600" s="310"/>
      <c r="CT600" s="310"/>
      <c r="CU600" s="310"/>
      <c r="CV600" s="310"/>
      <c r="CW600" s="310"/>
      <c r="CX600" s="310"/>
      <c r="CY600" s="310"/>
      <c r="CZ600" s="310"/>
    </row>
    <row r="601" s="314" customFormat="true" ht="25.15" customHeight="true" x14ac:dyDescent="0.2">
      <c r="C601" s="843" t="s">
        <v>348</v>
      </c>
      <c r="D601" s="844"/>
      <c r="E601" s="562">
        <v>-1.0236055446446018E-2</v>
      </c>
      <c r="F601" s="496"/>
      <c r="G601" s="496"/>
      <c r="H601" s="843" t="s">
        <v>245</v>
      </c>
      <c r="I601" s="844"/>
      <c r="J601" s="563">
        <v>5.9776076184019776E-2</v>
      </c>
      <c r="K601" s="496"/>
      <c r="L601" s="496"/>
      <c r="M601" s="843" t="s">
        <v>338</v>
      </c>
      <c r="N601" s="844"/>
      <c r="O601" s="564">
        <v>4.93754044411924E-2</v>
      </c>
      <c r="P601" s="496"/>
      <c r="Q601" s="496"/>
      <c r="W601" s="307"/>
      <c r="X601" s="307"/>
      <c r="Y601" s="307"/>
      <c r="Z601" s="307"/>
      <c r="AA601" s="307"/>
      <c r="AB601" s="307"/>
      <c r="AC601" s="307"/>
      <c r="AD601" s="307"/>
      <c r="AE601" s="307"/>
      <c r="AF601" s="307"/>
      <c r="AG601" s="307"/>
      <c r="AH601" s="307"/>
      <c r="AI601" s="307"/>
      <c r="AJ601" s="307"/>
      <c r="AK601" s="307"/>
      <c r="AL601" s="307"/>
      <c r="AM601" s="307"/>
      <c r="AN601" s="307"/>
      <c r="AO601" s="307"/>
      <c r="AP601" s="307"/>
      <c r="AQ601" s="307"/>
      <c r="AR601" s="307"/>
      <c r="AS601" s="307"/>
      <c r="AT601" s="307"/>
      <c r="AU601" s="307"/>
      <c r="AV601" s="307"/>
      <c r="AW601" s="307"/>
      <c r="AX601" s="307"/>
      <c r="AY601" s="307"/>
      <c r="AZ601" s="307"/>
      <c r="BA601" s="309"/>
      <c r="BB601" s="359"/>
      <c r="BC601" s="309"/>
      <c r="BD601" s="309"/>
      <c r="BE601" s="309"/>
      <c r="BF601" s="309"/>
      <c r="BG601" s="309"/>
      <c r="BH601" s="309"/>
      <c r="BI601" s="309"/>
      <c r="BJ601" s="309"/>
      <c r="BK601" s="309"/>
      <c r="BL601" s="309"/>
      <c r="BM601" s="309"/>
      <c r="BN601" s="309"/>
      <c r="BO601" s="309"/>
      <c r="BP601" s="309"/>
      <c r="BQ601" s="309"/>
      <c r="BR601" s="309"/>
      <c r="BS601" s="309"/>
      <c r="BT601" s="309"/>
      <c r="BU601" s="309"/>
      <c r="BV601" s="309"/>
      <c r="BW601" s="310"/>
      <c r="BX601" s="310"/>
      <c r="BY601" s="310"/>
      <c r="BZ601" s="310"/>
      <c r="CA601" s="310"/>
      <c r="CB601" s="310"/>
      <c r="CC601" s="310"/>
      <c r="CD601" s="310"/>
      <c r="CE601" s="310"/>
      <c r="CF601" s="310"/>
      <c r="CG601" s="310"/>
      <c r="CH601" s="310"/>
      <c r="CI601" s="310"/>
      <c r="CJ601" s="310"/>
      <c r="CK601" s="310"/>
      <c r="CL601" s="310"/>
      <c r="CM601" s="310"/>
      <c r="CN601" s="310"/>
      <c r="CO601" s="310"/>
      <c r="CP601" s="310"/>
      <c r="CQ601" s="310"/>
      <c r="CR601" s="310"/>
      <c r="CS601" s="310"/>
      <c r="CT601" s="310"/>
      <c r="CU601" s="310"/>
      <c r="CV601" s="310"/>
      <c r="CW601" s="310"/>
      <c r="CX601" s="310"/>
      <c r="CY601" s="310"/>
      <c r="CZ601" s="310"/>
    </row>
    <row r="602" s="314" customFormat="true" ht="25.15" customHeight="true" x14ac:dyDescent="0.2">
      <c r="C602" s="843" t="s">
        <v>224</v>
      </c>
      <c r="D602" s="844"/>
      <c r="E602" s="562">
        <v>-2.1039341136851006E-2</v>
      </c>
      <c r="F602" s="496"/>
      <c r="G602" s="496"/>
      <c r="H602" s="843" t="s">
        <v>354</v>
      </c>
      <c r="I602" s="844"/>
      <c r="J602" s="563">
        <v>1.3370466707629286E-3</v>
      </c>
      <c r="K602" s="496"/>
      <c r="L602" s="496"/>
      <c r="M602" s="843" t="s">
        <v>329</v>
      </c>
      <c r="N602" s="844"/>
      <c r="O602" s="564">
        <v>6.2519862378694002E-2</v>
      </c>
      <c r="P602" s="496"/>
      <c r="Q602" s="496"/>
      <c r="W602" s="307"/>
      <c r="X602" s="307"/>
      <c r="Y602" s="307"/>
      <c r="Z602" s="307"/>
      <c r="AA602" s="307"/>
      <c r="AB602" s="307"/>
      <c r="AC602" s="307"/>
      <c r="AD602" s="307"/>
      <c r="AE602" s="307"/>
      <c r="AF602" s="307"/>
      <c r="AG602" s="307"/>
      <c r="AH602" s="307"/>
      <c r="AI602" s="307"/>
      <c r="AJ602" s="307"/>
      <c r="AK602" s="307"/>
      <c r="AL602" s="307"/>
      <c r="AM602" s="307"/>
      <c r="AN602" s="307"/>
      <c r="AO602" s="307"/>
      <c r="AP602" s="307"/>
      <c r="AQ602" s="307"/>
      <c r="AR602" s="307"/>
      <c r="AS602" s="307"/>
      <c r="AT602" s="307"/>
      <c r="AU602" s="307"/>
      <c r="AV602" s="307"/>
      <c r="AW602" s="307"/>
      <c r="AX602" s="307"/>
      <c r="AY602" s="307"/>
      <c r="AZ602" s="307"/>
      <c r="BA602" s="309"/>
      <c r="BB602" s="359"/>
      <c r="BC602" s="309"/>
      <c r="BD602" s="309"/>
      <c r="BE602" s="309"/>
      <c r="BF602" s="309"/>
      <c r="BG602" s="309"/>
      <c r="BH602" s="309"/>
      <c r="BI602" s="309"/>
      <c r="BJ602" s="309"/>
      <c r="BK602" s="309"/>
      <c r="BL602" s="309"/>
      <c r="BM602" s="309"/>
      <c r="BN602" s="309"/>
      <c r="BO602" s="309"/>
      <c r="BP602" s="309"/>
      <c r="BQ602" s="309"/>
      <c r="BR602" s="309"/>
      <c r="BS602" s="309"/>
      <c r="BT602" s="309"/>
      <c r="BU602" s="309"/>
      <c r="BV602" s="309"/>
      <c r="BW602" s="310"/>
      <c r="BX602" s="310"/>
      <c r="BY602" s="310"/>
      <c r="BZ602" s="310"/>
      <c r="CA602" s="310"/>
      <c r="CB602" s="310"/>
      <c r="CC602" s="310"/>
      <c r="CD602" s="310"/>
      <c r="CE602" s="310"/>
      <c r="CF602" s="310"/>
      <c r="CG602" s="310"/>
      <c r="CH602" s="310"/>
      <c r="CI602" s="310"/>
      <c r="CJ602" s="310"/>
      <c r="CK602" s="310"/>
      <c r="CL602" s="310"/>
      <c r="CM602" s="310"/>
      <c r="CN602" s="310"/>
      <c r="CO602" s="310"/>
      <c r="CP602" s="310"/>
      <c r="CQ602" s="310"/>
      <c r="CR602" s="310"/>
      <c r="CS602" s="310"/>
      <c r="CT602" s="310"/>
      <c r="CU602" s="310"/>
      <c r="CV602" s="310"/>
      <c r="CW602" s="310"/>
      <c r="CX602" s="310"/>
      <c r="CY602" s="310"/>
      <c r="CZ602" s="310"/>
    </row>
    <row r="603" s="314" customFormat="true" ht="25.15" customHeight="true" x14ac:dyDescent="0.2">
      <c r="C603" s="843" t="s">
        <v>361</v>
      </c>
      <c r="D603" s="844"/>
      <c r="E603" s="562">
        <v>-1.3638127418536241E-4</v>
      </c>
      <c r="F603" s="496"/>
      <c r="G603" s="496"/>
      <c r="H603" s="843" t="s">
        <v>351</v>
      </c>
      <c r="I603" s="844"/>
      <c r="J603" s="563">
        <v>-1.168528979122439E-2</v>
      </c>
      <c r="K603" s="496"/>
      <c r="L603" s="496"/>
      <c r="M603" s="843" t="s">
        <v>328</v>
      </c>
      <c r="N603" s="844"/>
      <c r="O603" s="564">
        <v>6.1531206959799051E-2</v>
      </c>
      <c r="P603" s="496"/>
      <c r="Q603" s="496"/>
      <c r="W603" s="307"/>
      <c r="X603" s="307"/>
      <c r="Y603" s="307"/>
      <c r="Z603" s="307"/>
      <c r="AA603" s="307"/>
      <c r="AB603" s="307"/>
      <c r="AC603" s="307"/>
      <c r="AD603" s="307"/>
      <c r="AE603" s="307"/>
      <c r="AF603" s="307"/>
      <c r="AG603" s="307"/>
      <c r="AH603" s="307"/>
      <c r="AI603" s="307"/>
      <c r="AJ603" s="307"/>
      <c r="AK603" s="307"/>
      <c r="AL603" s="307"/>
      <c r="AM603" s="307"/>
      <c r="AN603" s="307"/>
      <c r="AO603" s="307"/>
      <c r="AP603" s="307"/>
      <c r="AQ603" s="307"/>
      <c r="AR603" s="307"/>
      <c r="AS603" s="307"/>
      <c r="AT603" s="307"/>
      <c r="AU603" s="307"/>
      <c r="AV603" s="307"/>
      <c r="AW603" s="307"/>
      <c r="AX603" s="307"/>
      <c r="AY603" s="307"/>
      <c r="AZ603" s="307"/>
      <c r="BA603" s="309"/>
      <c r="BB603" s="359"/>
      <c r="BC603" s="309"/>
      <c r="BD603" s="309"/>
      <c r="BE603" s="309"/>
      <c r="BF603" s="309"/>
      <c r="BG603" s="309"/>
      <c r="BH603" s="309"/>
      <c r="BI603" s="309"/>
      <c r="BJ603" s="309"/>
      <c r="BK603" s="309"/>
      <c r="BL603" s="309"/>
      <c r="BM603" s="309"/>
      <c r="BN603" s="309"/>
      <c r="BO603" s="309"/>
      <c r="BP603" s="309"/>
      <c r="BQ603" s="309"/>
      <c r="BR603" s="309"/>
      <c r="BS603" s="309"/>
      <c r="BT603" s="309"/>
      <c r="BU603" s="309"/>
      <c r="BV603" s="309"/>
      <c r="BW603" s="310"/>
      <c r="BX603" s="310"/>
      <c r="BY603" s="310"/>
      <c r="BZ603" s="310"/>
      <c r="CA603" s="310"/>
      <c r="CB603" s="310"/>
      <c r="CC603" s="310"/>
      <c r="CD603" s="310"/>
      <c r="CE603" s="310"/>
      <c r="CF603" s="310"/>
      <c r="CG603" s="310"/>
      <c r="CH603" s="310"/>
      <c r="CI603" s="310"/>
      <c r="CJ603" s="310"/>
      <c r="CK603" s="310"/>
      <c r="CL603" s="310"/>
      <c r="CM603" s="310"/>
      <c r="CN603" s="310"/>
      <c r="CO603" s="310"/>
      <c r="CP603" s="310"/>
      <c r="CQ603" s="310"/>
      <c r="CR603" s="310"/>
      <c r="CS603" s="310"/>
      <c r="CT603" s="310"/>
      <c r="CU603" s="310"/>
      <c r="CV603" s="310"/>
      <c r="CW603" s="310"/>
      <c r="CX603" s="310"/>
      <c r="CY603" s="310"/>
      <c r="CZ603" s="310"/>
    </row>
    <row r="604" s="314" customFormat="true" ht="25.15" customHeight="true" x14ac:dyDescent="0.2">
      <c r="C604" s="843" t="s">
        <v>258</v>
      </c>
      <c r="D604" s="844"/>
      <c r="E604" s="562">
        <v>-3.1025959176721307E-2</v>
      </c>
      <c r="F604" s="496"/>
      <c r="G604" s="496"/>
      <c r="H604" s="843" t="s">
        <v>348</v>
      </c>
      <c r="I604" s="844"/>
      <c r="J604" s="563">
        <v>-7.3002711847909262E-3</v>
      </c>
      <c r="K604" s="496"/>
      <c r="L604" s="496"/>
      <c r="M604" s="843" t="s">
        <v>320</v>
      </c>
      <c r="N604" s="844"/>
      <c r="O604" s="564">
        <v>6.8516990824968885E-2</v>
      </c>
      <c r="P604" s="496"/>
      <c r="Q604" s="496"/>
      <c r="W604" s="307"/>
      <c r="X604" s="307"/>
      <c r="Y604" s="307"/>
      <c r="Z604" s="307"/>
      <c r="AA604" s="307"/>
      <c r="AB604" s="307"/>
      <c r="AC604" s="307"/>
      <c r="AD604" s="307"/>
      <c r="AE604" s="307"/>
      <c r="AF604" s="307"/>
      <c r="AG604" s="307"/>
      <c r="AH604" s="307"/>
      <c r="AI604" s="307"/>
      <c r="AJ604" s="307"/>
      <c r="AK604" s="307"/>
      <c r="AL604" s="307"/>
      <c r="AM604" s="307"/>
      <c r="AN604" s="307"/>
      <c r="AO604" s="307"/>
      <c r="AP604" s="307"/>
      <c r="AQ604" s="307"/>
      <c r="AR604" s="307"/>
      <c r="AS604" s="307"/>
      <c r="AT604" s="307"/>
      <c r="AU604" s="307"/>
      <c r="AV604" s="307"/>
      <c r="AW604" s="307"/>
      <c r="AX604" s="307"/>
      <c r="AY604" s="307"/>
      <c r="AZ604" s="307"/>
      <c r="BA604" s="310"/>
      <c r="BB604" s="360"/>
      <c r="BC604" s="310"/>
      <c r="BD604" s="310"/>
      <c r="BE604" s="310"/>
      <c r="BF604" s="310"/>
      <c r="BG604" s="310"/>
      <c r="BH604" s="310"/>
      <c r="BI604" s="310"/>
      <c r="BJ604" s="310"/>
      <c r="BK604" s="310"/>
      <c r="BL604" s="310"/>
      <c r="BM604" s="310"/>
      <c r="BN604" s="310"/>
      <c r="BO604" s="310"/>
      <c r="BP604" s="310"/>
      <c r="BQ604" s="310"/>
      <c r="BR604" s="310"/>
      <c r="BS604" s="310"/>
      <c r="BT604" s="310"/>
      <c r="BU604" s="310"/>
      <c r="BV604" s="310"/>
      <c r="BW604" s="310"/>
      <c r="BX604" s="310"/>
      <c r="BY604" s="310"/>
      <c r="BZ604" s="310"/>
      <c r="CA604" s="310"/>
      <c r="CB604" s="310"/>
      <c r="CC604" s="310"/>
      <c r="CD604" s="310"/>
      <c r="CE604" s="310"/>
      <c r="CF604" s="310"/>
      <c r="CG604" s="310"/>
      <c r="CH604" s="310"/>
      <c r="CI604" s="310"/>
      <c r="CJ604" s="310"/>
      <c r="CK604" s="310"/>
      <c r="CL604" s="310"/>
      <c r="CM604" s="310"/>
      <c r="CN604" s="310"/>
      <c r="CO604" s="310"/>
      <c r="CP604" s="310"/>
      <c r="CQ604" s="310"/>
      <c r="CR604" s="310"/>
      <c r="CS604" s="310"/>
      <c r="CT604" s="310"/>
      <c r="CU604" s="310"/>
      <c r="CV604" s="310"/>
      <c r="CW604" s="310"/>
      <c r="CX604" s="310"/>
      <c r="CY604" s="310"/>
      <c r="CZ604" s="310"/>
    </row>
    <row r="605" s="314" customFormat="true" ht="25.15" customHeight="true" x14ac:dyDescent="0.2">
      <c r="C605" s="843" t="s">
        <v>261</v>
      </c>
      <c r="D605" s="844"/>
      <c r="E605" s="562">
        <v>-9.8855455676215677E-4</v>
      </c>
      <c r="F605" s="496"/>
      <c r="G605" s="496"/>
      <c r="H605" s="843" t="s">
        <v>224</v>
      </c>
      <c r="I605" s="844"/>
      <c r="J605" s="563">
        <v>-2.4060685168551008E-2</v>
      </c>
      <c r="K605" s="496"/>
      <c r="L605" s="496"/>
      <c r="M605" s="843" t="s">
        <v>334</v>
      </c>
      <c r="N605" s="844"/>
      <c r="O605" s="564">
        <v>5.8622135349224981E-2</v>
      </c>
      <c r="P605" s="496"/>
      <c r="Q605" s="496"/>
      <c r="W605" s="307"/>
      <c r="X605" s="307"/>
      <c r="Y605" s="307"/>
      <c r="Z605" s="307"/>
      <c r="AA605" s="307"/>
      <c r="AB605" s="307"/>
      <c r="AC605" s="307"/>
      <c r="AD605" s="307"/>
      <c r="AE605" s="307"/>
      <c r="AF605" s="307"/>
      <c r="AG605" s="307"/>
      <c r="AH605" s="307"/>
      <c r="AI605" s="307"/>
      <c r="AJ605" s="307"/>
      <c r="AK605" s="307"/>
      <c r="AL605" s="307"/>
      <c r="AM605" s="307"/>
      <c r="AN605" s="307"/>
      <c r="AO605" s="307"/>
      <c r="AP605" s="307"/>
      <c r="AQ605" s="307"/>
      <c r="AR605" s="307"/>
      <c r="AS605" s="307"/>
      <c r="AT605" s="307"/>
      <c r="AU605" s="307"/>
      <c r="AV605" s="307"/>
      <c r="AW605" s="307"/>
      <c r="AX605" s="307"/>
      <c r="AY605" s="307"/>
      <c r="AZ605" s="307"/>
      <c r="BA605" s="310"/>
      <c r="BB605" s="360"/>
      <c r="BC605" s="310"/>
      <c r="BD605" s="310"/>
      <c r="BE605" s="310"/>
      <c r="BF605" s="310"/>
      <c r="BG605" s="310"/>
      <c r="BH605" s="310"/>
      <c r="BI605" s="310"/>
      <c r="BJ605" s="310"/>
      <c r="BK605" s="310"/>
      <c r="BL605" s="310"/>
      <c r="BM605" s="310"/>
      <c r="BN605" s="310"/>
      <c r="BO605" s="310"/>
      <c r="BP605" s="310"/>
      <c r="BQ605" s="310"/>
      <c r="BR605" s="310"/>
      <c r="BS605" s="310"/>
      <c r="BT605" s="310"/>
      <c r="BU605" s="310"/>
      <c r="BV605" s="310"/>
      <c r="BW605" s="310"/>
      <c r="BX605" s="310"/>
      <c r="BY605" s="310"/>
      <c r="BZ605" s="310"/>
      <c r="CA605" s="310"/>
      <c r="CB605" s="310"/>
      <c r="CC605" s="310"/>
      <c r="CD605" s="310"/>
      <c r="CE605" s="310"/>
      <c r="CF605" s="310"/>
      <c r="CG605" s="310"/>
      <c r="CH605" s="310"/>
      <c r="CI605" s="310"/>
      <c r="CJ605" s="310"/>
      <c r="CK605" s="310"/>
      <c r="CL605" s="310"/>
      <c r="CM605" s="310"/>
      <c r="CN605" s="310"/>
      <c r="CO605" s="310"/>
      <c r="CP605" s="310"/>
      <c r="CQ605" s="310"/>
      <c r="CR605" s="310"/>
      <c r="CS605" s="310"/>
      <c r="CT605" s="310"/>
      <c r="CU605" s="310"/>
      <c r="CV605" s="310"/>
      <c r="CW605" s="310"/>
      <c r="CX605" s="310"/>
      <c r="CY605" s="310"/>
      <c r="CZ605" s="310"/>
    </row>
    <row r="606" s="314" customFormat="true" ht="25.15" customHeight="true" x14ac:dyDescent="0.2">
      <c r="C606" s="843" t="s">
        <v>223</v>
      </c>
      <c r="D606" s="844"/>
      <c r="E606" s="562">
        <v>4.226223086011547E-2</v>
      </c>
      <c r="F606" s="496"/>
      <c r="G606" s="496"/>
      <c r="H606" s="843" t="s">
        <v>361</v>
      </c>
      <c r="I606" s="844"/>
      <c r="J606" s="563">
        <v>-7.5988838032967933E-4</v>
      </c>
      <c r="K606" s="496"/>
      <c r="L606" s="496"/>
      <c r="M606" s="843" t="s">
        <v>194</v>
      </c>
      <c r="N606" s="844"/>
      <c r="O606" s="564">
        <v>-0.10425810131570876</v>
      </c>
      <c r="P606" s="496"/>
      <c r="Q606" s="496"/>
      <c r="W606" s="307"/>
      <c r="X606" s="307"/>
      <c r="Y606" s="307"/>
      <c r="Z606" s="307"/>
      <c r="AA606" s="307"/>
      <c r="AB606" s="307"/>
      <c r="AC606" s="307"/>
      <c r="AD606" s="307"/>
      <c r="AE606" s="307"/>
      <c r="AF606" s="307"/>
      <c r="AG606" s="307"/>
      <c r="AH606" s="307"/>
      <c r="AI606" s="307"/>
      <c r="AJ606" s="307"/>
      <c r="AK606" s="307"/>
      <c r="AL606" s="307"/>
      <c r="AM606" s="307"/>
      <c r="AN606" s="307"/>
      <c r="AO606" s="307"/>
      <c r="AP606" s="307"/>
      <c r="AQ606" s="307"/>
      <c r="AR606" s="307"/>
      <c r="AS606" s="307"/>
      <c r="AT606" s="307"/>
      <c r="AU606" s="307"/>
      <c r="AV606" s="307"/>
      <c r="AW606" s="307"/>
      <c r="AX606" s="307"/>
      <c r="AY606" s="307"/>
      <c r="AZ606" s="307"/>
      <c r="BA606" s="310"/>
      <c r="BB606" s="360"/>
      <c r="BC606" s="310"/>
      <c r="BD606" s="310"/>
      <c r="BE606" s="310"/>
      <c r="BF606" s="310"/>
      <c r="BG606" s="310"/>
      <c r="BH606" s="310"/>
      <c r="BI606" s="310"/>
      <c r="BJ606" s="310"/>
      <c r="BK606" s="310"/>
      <c r="BL606" s="310"/>
      <c r="BM606" s="310"/>
      <c r="BN606" s="310"/>
      <c r="BO606" s="310"/>
      <c r="BP606" s="310"/>
      <c r="BQ606" s="310"/>
      <c r="BR606" s="310"/>
      <c r="BS606" s="310"/>
      <c r="BT606" s="310"/>
      <c r="BU606" s="310"/>
      <c r="BV606" s="310"/>
      <c r="BW606" s="310"/>
      <c r="BX606" s="310"/>
      <c r="BY606" s="310"/>
      <c r="BZ606" s="310"/>
      <c r="CA606" s="310"/>
      <c r="CB606" s="310"/>
      <c r="CC606" s="310"/>
      <c r="CD606" s="310"/>
      <c r="CE606" s="310"/>
      <c r="CF606" s="310"/>
      <c r="CG606" s="310"/>
      <c r="CH606" s="310"/>
      <c r="CI606" s="310"/>
      <c r="CJ606" s="310"/>
      <c r="CK606" s="310"/>
      <c r="CL606" s="310"/>
      <c r="CM606" s="310"/>
      <c r="CN606" s="310"/>
      <c r="CO606" s="310"/>
      <c r="CP606" s="310"/>
      <c r="CQ606" s="310"/>
      <c r="CR606" s="310"/>
      <c r="CS606" s="310"/>
      <c r="CT606" s="310"/>
      <c r="CU606" s="310"/>
      <c r="CV606" s="310"/>
      <c r="CW606" s="310"/>
      <c r="CX606" s="310"/>
      <c r="CY606" s="310"/>
      <c r="CZ606" s="310"/>
    </row>
    <row r="607" s="314" customFormat="true" ht="25.15" customHeight="true" x14ac:dyDescent="0.2">
      <c r="C607" s="843" t="s">
        <v>342</v>
      </c>
      <c r="D607" s="844"/>
      <c r="E607" s="562">
        <v>2.4924857124998531E-2</v>
      </c>
      <c r="F607" s="496"/>
      <c r="G607" s="496"/>
      <c r="H607" s="843" t="s">
        <v>258</v>
      </c>
      <c r="I607" s="844"/>
      <c r="J607" s="563">
        <v>-4.7278930796563035E-2</v>
      </c>
      <c r="K607" s="496"/>
      <c r="L607" s="496"/>
      <c r="M607" s="843" t="s">
        <v>244</v>
      </c>
      <c r="N607" s="844"/>
      <c r="O607" s="564">
        <v>9.2850808494456955E-3</v>
      </c>
      <c r="P607" s="496"/>
      <c r="Q607" s="496"/>
      <c r="W607" s="307"/>
      <c r="X607" s="307"/>
      <c r="Y607" s="307"/>
      <c r="Z607" s="307"/>
      <c r="AA607" s="307"/>
      <c r="AB607" s="307"/>
      <c r="AC607" s="307"/>
      <c r="AD607" s="307"/>
      <c r="AE607" s="307"/>
      <c r="AF607" s="307"/>
      <c r="AG607" s="307"/>
      <c r="AH607" s="307"/>
      <c r="AI607" s="307"/>
      <c r="AJ607" s="307"/>
      <c r="AK607" s="307"/>
      <c r="AL607" s="307"/>
      <c r="AM607" s="307"/>
      <c r="AN607" s="307"/>
      <c r="AO607" s="307"/>
      <c r="AP607" s="307"/>
      <c r="AQ607" s="307"/>
      <c r="AR607" s="307"/>
      <c r="AS607" s="307"/>
      <c r="AT607" s="307"/>
      <c r="AU607" s="307"/>
      <c r="AV607" s="307"/>
      <c r="AW607" s="307"/>
      <c r="AX607" s="307"/>
      <c r="AY607" s="307"/>
      <c r="AZ607" s="307"/>
      <c r="BA607" s="310"/>
      <c r="BB607" s="360"/>
      <c r="BC607" s="310"/>
      <c r="BD607" s="310"/>
      <c r="BE607" s="310"/>
      <c r="BF607" s="310"/>
      <c r="BG607" s="310"/>
      <c r="BH607" s="310"/>
      <c r="BI607" s="310"/>
      <c r="BJ607" s="310"/>
      <c r="BK607" s="310"/>
      <c r="BL607" s="310"/>
      <c r="BM607" s="310"/>
      <c r="BN607" s="310"/>
      <c r="BO607" s="310"/>
      <c r="BP607" s="310"/>
      <c r="BQ607" s="310"/>
      <c r="BR607" s="310"/>
      <c r="BS607" s="310"/>
      <c r="BT607" s="310"/>
      <c r="BU607" s="310"/>
      <c r="BV607" s="310"/>
      <c r="BW607" s="310"/>
      <c r="BX607" s="310"/>
      <c r="BY607" s="310"/>
      <c r="BZ607" s="310"/>
      <c r="CA607" s="310"/>
      <c r="CB607" s="310"/>
      <c r="CC607" s="310"/>
      <c r="CD607" s="310"/>
      <c r="CE607" s="310"/>
      <c r="CF607" s="310"/>
      <c r="CG607" s="310"/>
      <c r="CH607" s="310"/>
      <c r="CI607" s="310"/>
      <c r="CJ607" s="310"/>
      <c r="CK607" s="310"/>
      <c r="CL607" s="310"/>
      <c r="CM607" s="310"/>
      <c r="CN607" s="310"/>
      <c r="CO607" s="310"/>
      <c r="CP607" s="310"/>
      <c r="CQ607" s="310"/>
      <c r="CR607" s="310"/>
      <c r="CS607" s="310"/>
      <c r="CT607" s="310"/>
      <c r="CU607" s="310"/>
      <c r="CV607" s="310"/>
      <c r="CW607" s="310"/>
      <c r="CX607" s="310"/>
      <c r="CY607" s="310"/>
      <c r="CZ607" s="310"/>
    </row>
    <row r="608" s="314" customFormat="true" ht="25.15" customHeight="true" x14ac:dyDescent="0.2">
      <c r="C608" s="843" t="s">
        <v>209</v>
      </c>
      <c r="D608" s="844"/>
      <c r="E608" s="562">
        <v>3.5865796519644555E-2</v>
      </c>
      <c r="F608" s="496"/>
      <c r="G608" s="496"/>
      <c r="H608" s="843" t="s">
        <v>223</v>
      </c>
      <c r="I608" s="844"/>
      <c r="J608" s="563">
        <v>3.036121767465904E-2</v>
      </c>
      <c r="K608" s="496"/>
      <c r="L608" s="496"/>
      <c r="M608" s="843" t="s">
        <v>265</v>
      </c>
      <c r="N608" s="844"/>
      <c r="O608" s="564">
        <v>4.1023574091850435E-3</v>
      </c>
      <c r="P608" s="496"/>
      <c r="Q608" s="496"/>
      <c r="W608" s="307"/>
      <c r="X608" s="307"/>
      <c r="Y608" s="307"/>
      <c r="Z608" s="307"/>
      <c r="AA608" s="307"/>
      <c r="AB608" s="307"/>
      <c r="AC608" s="307"/>
      <c r="AD608" s="307"/>
      <c r="AE608" s="307"/>
      <c r="AF608" s="307"/>
      <c r="AG608" s="307"/>
      <c r="AH608" s="307"/>
      <c r="AI608" s="307"/>
      <c r="AJ608" s="307"/>
      <c r="AK608" s="307"/>
      <c r="AL608" s="307"/>
      <c r="AM608" s="307"/>
      <c r="AN608" s="307"/>
      <c r="AO608" s="307"/>
      <c r="AP608" s="307"/>
      <c r="AQ608" s="307"/>
      <c r="AR608" s="307"/>
      <c r="AS608" s="307"/>
      <c r="AT608" s="307"/>
      <c r="AU608" s="307"/>
      <c r="AV608" s="307"/>
      <c r="AW608" s="307"/>
      <c r="AX608" s="307"/>
      <c r="AY608" s="307"/>
      <c r="AZ608" s="307"/>
      <c r="BA608" s="310"/>
      <c r="BB608" s="360"/>
      <c r="BC608" s="310"/>
      <c r="BD608" s="310"/>
      <c r="BE608" s="310"/>
      <c r="BF608" s="310"/>
      <c r="BG608" s="310"/>
      <c r="BH608" s="310"/>
      <c r="BI608" s="310"/>
      <c r="BJ608" s="310"/>
      <c r="BK608" s="310"/>
      <c r="BL608" s="310"/>
      <c r="BM608" s="310"/>
      <c r="BN608" s="310"/>
      <c r="BO608" s="310"/>
      <c r="BP608" s="310"/>
      <c r="BQ608" s="310"/>
      <c r="BR608" s="310"/>
      <c r="BS608" s="310"/>
      <c r="BT608" s="310"/>
      <c r="BU608" s="310"/>
      <c r="BV608" s="310"/>
      <c r="BW608" s="310"/>
      <c r="BX608" s="310"/>
      <c r="BY608" s="310"/>
      <c r="BZ608" s="310"/>
      <c r="CA608" s="310"/>
      <c r="CB608" s="310"/>
      <c r="CC608" s="310"/>
      <c r="CD608" s="310"/>
      <c r="CE608" s="310"/>
      <c r="CF608" s="310"/>
      <c r="CG608" s="310"/>
      <c r="CH608" s="310"/>
      <c r="CI608" s="310"/>
      <c r="CJ608" s="310"/>
      <c r="CK608" s="310"/>
      <c r="CL608" s="310"/>
      <c r="CM608" s="310"/>
      <c r="CN608" s="310"/>
      <c r="CO608" s="310"/>
      <c r="CP608" s="310"/>
      <c r="CQ608" s="310"/>
      <c r="CR608" s="310"/>
      <c r="CS608" s="310"/>
      <c r="CT608" s="310"/>
      <c r="CU608" s="310"/>
      <c r="CV608" s="310"/>
      <c r="CW608" s="310"/>
      <c r="CX608" s="310"/>
      <c r="CY608" s="310"/>
      <c r="CZ608" s="310"/>
    </row>
    <row r="609" s="314" customFormat="true" ht="25.15" customHeight="true" x14ac:dyDescent="0.2">
      <c r="C609" s="843" t="s">
        <v>225</v>
      </c>
      <c r="D609" s="844"/>
      <c r="E609" s="562">
        <v>1.4888796274495434E-2</v>
      </c>
      <c r="F609" s="496"/>
      <c r="G609" s="496"/>
      <c r="H609" s="843" t="s">
        <v>342</v>
      </c>
      <c r="I609" s="844"/>
      <c r="J609" s="563">
        <v>2.5222998693801551E-2</v>
      </c>
      <c r="K609" s="496"/>
      <c r="L609" s="496"/>
      <c r="M609" s="843" t="s">
        <v>363</v>
      </c>
      <c r="N609" s="844"/>
      <c r="O609" s="564">
        <v>-1.4777364868839523E-3</v>
      </c>
      <c r="P609" s="496"/>
      <c r="Q609" s="496"/>
      <c r="W609" s="307"/>
      <c r="X609" s="307"/>
      <c r="Y609" s="307"/>
      <c r="Z609" s="307"/>
      <c r="AA609" s="307"/>
      <c r="AB609" s="307"/>
      <c r="AC609" s="307"/>
      <c r="AD609" s="307"/>
      <c r="AE609" s="307"/>
      <c r="AF609" s="307"/>
      <c r="AG609" s="307"/>
      <c r="AH609" s="307"/>
      <c r="AI609" s="307"/>
      <c r="AJ609" s="307"/>
      <c r="AK609" s="307"/>
      <c r="AL609" s="307"/>
      <c r="AM609" s="307"/>
      <c r="AN609" s="307"/>
      <c r="AO609" s="307"/>
      <c r="AP609" s="307"/>
      <c r="AQ609" s="307"/>
      <c r="AR609" s="307"/>
      <c r="AS609" s="307"/>
      <c r="AT609" s="307"/>
      <c r="AU609" s="307"/>
      <c r="AV609" s="307"/>
      <c r="AW609" s="307"/>
      <c r="AX609" s="307"/>
      <c r="AY609" s="307"/>
      <c r="AZ609" s="307"/>
      <c r="BA609" s="310"/>
      <c r="BB609" s="360"/>
      <c r="BC609" s="310"/>
      <c r="BD609" s="310"/>
      <c r="BE609" s="310"/>
      <c r="BF609" s="310"/>
      <c r="BG609" s="310"/>
      <c r="BH609" s="310"/>
      <c r="BI609" s="310"/>
      <c r="BJ609" s="310"/>
      <c r="BK609" s="310"/>
      <c r="BL609" s="310"/>
      <c r="BM609" s="310"/>
      <c r="BN609" s="310"/>
      <c r="BO609" s="310"/>
      <c r="BP609" s="310"/>
      <c r="BQ609" s="310"/>
      <c r="BR609" s="310"/>
      <c r="BS609" s="310"/>
      <c r="BT609" s="310"/>
      <c r="BU609" s="310"/>
      <c r="BV609" s="310"/>
      <c r="BW609" s="310"/>
      <c r="BX609" s="310"/>
      <c r="BY609" s="310"/>
      <c r="BZ609" s="310"/>
      <c r="CA609" s="310"/>
      <c r="CB609" s="310"/>
      <c r="CC609" s="310"/>
      <c r="CD609" s="310"/>
      <c r="CE609" s="310"/>
      <c r="CF609" s="310"/>
      <c r="CG609" s="310"/>
      <c r="CH609" s="310"/>
      <c r="CI609" s="310"/>
      <c r="CJ609" s="310"/>
      <c r="CK609" s="310"/>
      <c r="CL609" s="310"/>
      <c r="CM609" s="310"/>
      <c r="CN609" s="310"/>
      <c r="CO609" s="310"/>
      <c r="CP609" s="310"/>
      <c r="CQ609" s="310"/>
      <c r="CR609" s="310"/>
      <c r="CS609" s="310"/>
      <c r="CT609" s="310"/>
      <c r="CU609" s="310"/>
      <c r="CV609" s="310"/>
      <c r="CW609" s="310"/>
      <c r="CX609" s="310"/>
      <c r="CY609" s="310"/>
      <c r="CZ609" s="310"/>
    </row>
    <row r="610" s="314" customFormat="true" ht="25.15" customHeight="true" x14ac:dyDescent="0.2">
      <c r="C610" s="843" t="s">
        <v>227</v>
      </c>
      <c r="D610" s="844"/>
      <c r="E610" s="562">
        <v>5.3066282167884516E-3</v>
      </c>
      <c r="F610" s="496"/>
      <c r="G610" s="496"/>
      <c r="H610" s="843" t="s">
        <v>209</v>
      </c>
      <c r="I610" s="844"/>
      <c r="J610" s="563">
        <v>3.8450455393964474E-2</v>
      </c>
      <c r="K610" s="496"/>
      <c r="L610" s="496"/>
      <c r="M610" s="843" t="s">
        <v>243</v>
      </c>
      <c r="N610" s="844"/>
      <c r="O610" s="564">
        <v>7.9638411129448663E-3</v>
      </c>
      <c r="P610" s="496"/>
      <c r="Q610" s="496"/>
      <c r="W610" s="307"/>
      <c r="X610" s="307"/>
      <c r="Y610" s="307"/>
      <c r="Z610" s="307"/>
      <c r="AA610" s="307"/>
      <c r="AB610" s="307"/>
      <c r="AC610" s="307"/>
      <c r="AD610" s="307"/>
      <c r="AE610" s="307"/>
      <c r="AF610" s="307"/>
      <c r="AG610" s="307"/>
      <c r="AH610" s="307"/>
      <c r="AI610" s="307"/>
      <c r="AJ610" s="307"/>
      <c r="AK610" s="307"/>
      <c r="AL610" s="307"/>
      <c r="AM610" s="307"/>
      <c r="AN610" s="307"/>
      <c r="AO610" s="307"/>
      <c r="AP610" s="307"/>
      <c r="AQ610" s="307"/>
      <c r="AR610" s="307"/>
      <c r="AS610" s="307"/>
      <c r="AT610" s="307"/>
      <c r="AU610" s="307"/>
      <c r="AV610" s="307"/>
      <c r="AW610" s="307"/>
      <c r="AX610" s="307"/>
      <c r="AY610" s="307"/>
      <c r="AZ610" s="307"/>
      <c r="BA610" s="310"/>
      <c r="BB610" s="360"/>
      <c r="BC610" s="310"/>
      <c r="BD610" s="310"/>
      <c r="BE610" s="310"/>
      <c r="BF610" s="310"/>
      <c r="BG610" s="310"/>
      <c r="BH610" s="310"/>
      <c r="BI610" s="310"/>
      <c r="BJ610" s="310"/>
      <c r="BK610" s="310"/>
      <c r="BL610" s="310"/>
      <c r="BM610" s="310"/>
      <c r="BN610" s="310"/>
      <c r="BO610" s="310"/>
      <c r="BP610" s="310"/>
      <c r="BQ610" s="310"/>
      <c r="BR610" s="310"/>
      <c r="BS610" s="310"/>
      <c r="BT610" s="310"/>
      <c r="BU610" s="310"/>
      <c r="BV610" s="310"/>
      <c r="BW610" s="310"/>
      <c r="BX610" s="310"/>
      <c r="BY610" s="310"/>
      <c r="BZ610" s="310"/>
      <c r="CA610" s="310"/>
      <c r="CB610" s="310"/>
      <c r="CC610" s="310"/>
      <c r="CD610" s="310"/>
      <c r="CE610" s="310"/>
      <c r="CF610" s="310"/>
      <c r="CG610" s="310"/>
      <c r="CH610" s="310"/>
      <c r="CI610" s="310"/>
      <c r="CJ610" s="310"/>
      <c r="CK610" s="310"/>
      <c r="CL610" s="310"/>
      <c r="CM610" s="310"/>
      <c r="CN610" s="310"/>
      <c r="CO610" s="310"/>
      <c r="CP610" s="310"/>
      <c r="CQ610" s="310"/>
      <c r="CR610" s="310"/>
      <c r="CS610" s="310"/>
      <c r="CT610" s="310"/>
      <c r="CU610" s="310"/>
      <c r="CV610" s="310"/>
      <c r="CW610" s="310"/>
      <c r="CX610" s="310"/>
      <c r="CY610" s="310"/>
      <c r="CZ610" s="310"/>
    </row>
    <row r="611" s="314" customFormat="true" ht="25.15" customHeight="true" x14ac:dyDescent="0.2">
      <c r="C611" s="843" t="s">
        <v>359</v>
      </c>
      <c r="D611" s="844"/>
      <c r="E611" s="562">
        <v>2.0457994641568083E-4</v>
      </c>
      <c r="F611" s="496"/>
      <c r="G611" s="496"/>
      <c r="H611" s="843" t="s">
        <v>225</v>
      </c>
      <c r="I611" s="844"/>
      <c r="J611" s="563">
        <v>1.4407291009227743E-2</v>
      </c>
      <c r="K611" s="496"/>
      <c r="L611" s="496"/>
      <c r="M611" s="843" t="s">
        <v>197</v>
      </c>
      <c r="N611" s="844"/>
      <c r="O611" s="564">
        <v>2.549018239048445E-2</v>
      </c>
      <c r="P611" s="496"/>
      <c r="Q611" s="496"/>
      <c r="W611" s="307"/>
      <c r="X611" s="307"/>
      <c r="Y611" s="307"/>
      <c r="Z611" s="307"/>
      <c r="AA611" s="307"/>
      <c r="AB611" s="307"/>
      <c r="AC611" s="307"/>
      <c r="AD611" s="307"/>
      <c r="AE611" s="307"/>
      <c r="AF611" s="307"/>
      <c r="AG611" s="307"/>
      <c r="AH611" s="307"/>
      <c r="AI611" s="307"/>
      <c r="AJ611" s="307"/>
      <c r="AK611" s="307"/>
      <c r="AL611" s="307"/>
      <c r="AM611" s="307"/>
      <c r="AN611" s="307"/>
      <c r="AO611" s="307"/>
      <c r="AP611" s="307"/>
      <c r="AQ611" s="307"/>
      <c r="AR611" s="307"/>
      <c r="AS611" s="307"/>
      <c r="AT611" s="307"/>
      <c r="AU611" s="307"/>
      <c r="AV611" s="307"/>
      <c r="AW611" s="307"/>
      <c r="AX611" s="307"/>
      <c r="AY611" s="307"/>
      <c r="AZ611" s="307"/>
      <c r="BA611" s="310"/>
      <c r="BB611" s="360"/>
      <c r="BC611" s="310"/>
      <c r="BD611" s="310"/>
      <c r="BE611" s="310"/>
      <c r="BF611" s="310"/>
      <c r="BG611" s="310"/>
      <c r="BH611" s="310"/>
      <c r="BI611" s="310"/>
      <c r="BJ611" s="310"/>
      <c r="BK611" s="310"/>
      <c r="BL611" s="310"/>
      <c r="BM611" s="310"/>
      <c r="BN611" s="310"/>
      <c r="BO611" s="310"/>
      <c r="BP611" s="310"/>
      <c r="BQ611" s="310"/>
      <c r="BR611" s="310"/>
      <c r="BS611" s="310"/>
      <c r="BT611" s="310"/>
      <c r="BU611" s="310"/>
      <c r="BV611" s="310"/>
      <c r="BW611" s="310"/>
      <c r="BX611" s="310"/>
      <c r="BY611" s="310"/>
      <c r="BZ611" s="310"/>
      <c r="CA611" s="310"/>
      <c r="CB611" s="310"/>
      <c r="CC611" s="310"/>
      <c r="CD611" s="310"/>
      <c r="CE611" s="310"/>
      <c r="CF611" s="310"/>
      <c r="CG611" s="310"/>
      <c r="CH611" s="310"/>
      <c r="CI611" s="310"/>
      <c r="CJ611" s="310"/>
      <c r="CK611" s="310"/>
      <c r="CL611" s="310"/>
      <c r="CM611" s="310"/>
      <c r="CN611" s="310"/>
      <c r="CO611" s="310"/>
      <c r="CP611" s="310"/>
      <c r="CQ611" s="310"/>
      <c r="CR611" s="310"/>
      <c r="CS611" s="310"/>
      <c r="CT611" s="310"/>
      <c r="CU611" s="310"/>
      <c r="CV611" s="310"/>
      <c r="CW611" s="310"/>
      <c r="CX611" s="310"/>
      <c r="CY611" s="310"/>
      <c r="CZ611" s="310"/>
    </row>
    <row r="612" s="314" customFormat="true" ht="25.15" customHeight="true" x14ac:dyDescent="0.2">
      <c r="C612" s="843" t="s">
        <v>250</v>
      </c>
      <c r="D612" s="844"/>
      <c r="E612" s="562">
        <v>-2.486601322350099E-3</v>
      </c>
      <c r="F612" s="496"/>
      <c r="G612" s="496"/>
      <c r="H612" s="843" t="s">
        <v>227</v>
      </c>
      <c r="I612" s="844"/>
      <c r="J612" s="563">
        <v>-2.7065505274103497E-2</v>
      </c>
      <c r="K612" s="496"/>
      <c r="L612" s="496"/>
      <c r="M612" s="843" t="s">
        <v>245</v>
      </c>
      <c r="N612" s="844"/>
      <c r="O612" s="564">
        <v>0.10817588581432044</v>
      </c>
      <c r="P612" s="496"/>
      <c r="Q612" s="496"/>
      <c r="W612" s="307"/>
      <c r="X612" s="307"/>
      <c r="Y612" s="307"/>
      <c r="Z612" s="307"/>
      <c r="AA612" s="307"/>
      <c r="AB612" s="307"/>
      <c r="AC612" s="307"/>
      <c r="AD612" s="307"/>
      <c r="AE612" s="307"/>
      <c r="AF612" s="307"/>
      <c r="AG612" s="307"/>
      <c r="AH612" s="307"/>
      <c r="AI612" s="307"/>
      <c r="AJ612" s="307"/>
      <c r="AK612" s="307"/>
      <c r="AL612" s="307"/>
      <c r="AM612" s="307"/>
      <c r="AN612" s="307"/>
      <c r="AO612" s="307"/>
      <c r="AP612" s="307"/>
      <c r="AQ612" s="307"/>
      <c r="AR612" s="307"/>
      <c r="AS612" s="307"/>
      <c r="AT612" s="307"/>
      <c r="AU612" s="307"/>
      <c r="AV612" s="307"/>
      <c r="AW612" s="307"/>
      <c r="AX612" s="307"/>
      <c r="AY612" s="307"/>
      <c r="AZ612" s="307"/>
      <c r="BA612" s="310"/>
      <c r="BB612" s="360"/>
      <c r="BC612" s="310"/>
      <c r="BD612" s="310"/>
      <c r="BE612" s="310"/>
      <c r="BF612" s="310"/>
      <c r="BG612" s="310"/>
      <c r="BH612" s="310"/>
      <c r="BI612" s="310"/>
      <c r="BJ612" s="310"/>
      <c r="BK612" s="310"/>
      <c r="BL612" s="310"/>
      <c r="BM612" s="310"/>
      <c r="BN612" s="310"/>
      <c r="BO612" s="310"/>
      <c r="BP612" s="310"/>
      <c r="BQ612" s="310"/>
      <c r="BR612" s="310"/>
      <c r="BS612" s="310"/>
      <c r="BT612" s="310"/>
      <c r="BU612" s="310"/>
      <c r="BV612" s="310"/>
      <c r="BW612" s="310"/>
      <c r="BX612" s="310"/>
      <c r="BY612" s="310"/>
      <c r="BZ612" s="310"/>
      <c r="CA612" s="310"/>
      <c r="CB612" s="310"/>
      <c r="CC612" s="310"/>
      <c r="CD612" s="310"/>
      <c r="CE612" s="310"/>
      <c r="CF612" s="310"/>
      <c r="CG612" s="310"/>
      <c r="CH612" s="310"/>
      <c r="CI612" s="310"/>
      <c r="CJ612" s="310"/>
      <c r="CK612" s="310"/>
      <c r="CL612" s="310"/>
      <c r="CM612" s="310"/>
      <c r="CN612" s="310"/>
      <c r="CO612" s="310"/>
      <c r="CP612" s="310"/>
      <c r="CQ612" s="310"/>
      <c r="CR612" s="310"/>
      <c r="CS612" s="310"/>
      <c r="CT612" s="310"/>
      <c r="CU612" s="310"/>
      <c r="CV612" s="310"/>
      <c r="CW612" s="310"/>
      <c r="CX612" s="310"/>
      <c r="CY612" s="310"/>
      <c r="CZ612" s="310"/>
    </row>
    <row r="613" s="314" customFormat="true" ht="25.15" customHeight="true" x14ac:dyDescent="0.2">
      <c r="C613" s="843" t="s">
        <v>325</v>
      </c>
      <c r="D613" s="844"/>
      <c r="E613" s="562">
        <v>-3.6975638778694017E-2</v>
      </c>
      <c r="F613" s="496"/>
      <c r="G613" s="496"/>
      <c r="H613" s="843" t="s">
        <v>325</v>
      </c>
      <c r="I613" s="844"/>
      <c r="J613" s="563">
        <v>-3.1367622232451105E-2</v>
      </c>
      <c r="K613" s="496"/>
      <c r="L613" s="496"/>
      <c r="M613" s="843" t="s">
        <v>354</v>
      </c>
      <c r="N613" s="844"/>
      <c r="O613" s="564">
        <v>1.0517780281996602E-3</v>
      </c>
      <c r="P613" s="496"/>
      <c r="Q613" s="496"/>
      <c r="W613" s="307"/>
      <c r="X613" s="307"/>
      <c r="Y613" s="307"/>
      <c r="Z613" s="307"/>
      <c r="AA613" s="307"/>
      <c r="AB613" s="307"/>
      <c r="AC613" s="307"/>
      <c r="AD613" s="307"/>
      <c r="AE613" s="307"/>
      <c r="AF613" s="307"/>
      <c r="AG613" s="307"/>
      <c r="AH613" s="307"/>
      <c r="AI613" s="307"/>
      <c r="AJ613" s="307"/>
      <c r="AK613" s="307"/>
      <c r="AL613" s="307"/>
      <c r="AM613" s="307"/>
      <c r="AN613" s="307"/>
      <c r="AO613" s="307"/>
      <c r="AP613" s="307"/>
      <c r="AQ613" s="307"/>
      <c r="AR613" s="307"/>
      <c r="AS613" s="307"/>
      <c r="AT613" s="307"/>
      <c r="AU613" s="307"/>
      <c r="AV613" s="307"/>
      <c r="AW613" s="307"/>
      <c r="AX613" s="307"/>
      <c r="AY613" s="307"/>
      <c r="AZ613" s="307"/>
      <c r="BA613" s="310"/>
      <c r="BB613" s="360"/>
      <c r="BC613" s="310"/>
      <c r="BD613" s="310"/>
      <c r="BE613" s="310"/>
      <c r="BF613" s="310"/>
      <c r="BG613" s="310"/>
      <c r="BH613" s="310"/>
      <c r="BI613" s="310"/>
      <c r="BJ613" s="310"/>
      <c r="BK613" s="310"/>
      <c r="BL613" s="310"/>
      <c r="BM613" s="310"/>
      <c r="BN613" s="310"/>
      <c r="BO613" s="310"/>
      <c r="BP613" s="310"/>
      <c r="BQ613" s="310"/>
      <c r="BR613" s="310"/>
      <c r="BS613" s="310"/>
      <c r="BT613" s="310"/>
      <c r="BU613" s="310"/>
      <c r="BV613" s="310"/>
      <c r="BW613" s="310"/>
      <c r="BX613" s="310"/>
      <c r="BY613" s="310"/>
      <c r="BZ613" s="310"/>
      <c r="CA613" s="310"/>
      <c r="CB613" s="310"/>
      <c r="CC613" s="310"/>
      <c r="CD613" s="310"/>
      <c r="CE613" s="310"/>
      <c r="CF613" s="310"/>
      <c r="CG613" s="310"/>
      <c r="CH613" s="310"/>
      <c r="CI613" s="310"/>
      <c r="CJ613" s="310"/>
      <c r="CK613" s="310"/>
      <c r="CL613" s="310"/>
      <c r="CM613" s="310"/>
      <c r="CN613" s="310"/>
      <c r="CO613" s="310"/>
      <c r="CP613" s="310"/>
      <c r="CQ613" s="310"/>
      <c r="CR613" s="310"/>
      <c r="CS613" s="310"/>
      <c r="CT613" s="310"/>
      <c r="CU613" s="310"/>
      <c r="CV613" s="310"/>
      <c r="CW613" s="310"/>
      <c r="CX613" s="310"/>
      <c r="CY613" s="310"/>
      <c r="CZ613" s="310"/>
    </row>
    <row r="614" s="314" customFormat="true" ht="25.15" customHeight="true" x14ac:dyDescent="0.2">
      <c r="C614" s="843" t="s">
        <v>353</v>
      </c>
      <c r="D614" s="844"/>
      <c r="E614" s="562">
        <v>-4.53706038910972E-3</v>
      </c>
      <c r="F614" s="496"/>
      <c r="G614" s="496"/>
      <c r="H614" s="843" t="s">
        <v>357</v>
      </c>
      <c r="I614" s="844"/>
      <c r="J614" s="563">
        <v>-1.0401275164910542E-2</v>
      </c>
      <c r="K614" s="496"/>
      <c r="L614" s="496"/>
      <c r="M614" s="843" t="s">
        <v>247</v>
      </c>
      <c r="N614" s="844"/>
      <c r="O614" s="564">
        <v>-7.5912250194016982E-3</v>
      </c>
      <c r="P614" s="496"/>
      <c r="Q614" s="496"/>
      <c r="W614" s="307"/>
      <c r="X614" s="307"/>
      <c r="Y614" s="307"/>
      <c r="Z614" s="307"/>
      <c r="AA614" s="307"/>
      <c r="AB614" s="307"/>
      <c r="AC614" s="307"/>
      <c r="AD614" s="307"/>
      <c r="AE614" s="307"/>
      <c r="AF614" s="307"/>
      <c r="AG614" s="307"/>
      <c r="AH614" s="307"/>
      <c r="AI614" s="307"/>
      <c r="AJ614" s="307"/>
      <c r="AK614" s="307"/>
      <c r="AL614" s="307"/>
      <c r="AM614" s="307"/>
      <c r="AN614" s="307"/>
      <c r="AO614" s="307"/>
      <c r="AP614" s="307"/>
      <c r="AQ614" s="307"/>
      <c r="AR614" s="307"/>
      <c r="AS614" s="307"/>
      <c r="AT614" s="307"/>
      <c r="AU614" s="307"/>
      <c r="AV614" s="307"/>
      <c r="AW614" s="307"/>
      <c r="AX614" s="307"/>
      <c r="AY614" s="307"/>
      <c r="AZ614" s="307"/>
      <c r="BA614" s="310"/>
      <c r="BB614" s="360"/>
      <c r="BC614" s="310"/>
      <c r="BD614" s="310"/>
      <c r="BE614" s="310"/>
      <c r="BF614" s="310"/>
      <c r="BG614" s="310"/>
      <c r="BH614" s="310"/>
      <c r="BI614" s="310"/>
      <c r="BJ614" s="310"/>
      <c r="BK614" s="310"/>
      <c r="BL614" s="310"/>
      <c r="BM614" s="310"/>
      <c r="BN614" s="310"/>
      <c r="BO614" s="310"/>
      <c r="BP614" s="310"/>
      <c r="BQ614" s="310"/>
      <c r="BR614" s="310"/>
      <c r="BS614" s="310"/>
      <c r="BT614" s="310"/>
      <c r="BU614" s="310"/>
      <c r="BV614" s="310"/>
      <c r="BW614" s="310"/>
      <c r="BX614" s="310"/>
      <c r="BY614" s="310"/>
      <c r="BZ614" s="310"/>
      <c r="CA614" s="310"/>
      <c r="CB614" s="310"/>
      <c r="CC614" s="310"/>
      <c r="CD614" s="310"/>
      <c r="CE614" s="310"/>
      <c r="CF614" s="310"/>
      <c r="CG614" s="310"/>
      <c r="CH614" s="310"/>
      <c r="CI614" s="310"/>
      <c r="CJ614" s="310"/>
      <c r="CK614" s="310"/>
      <c r="CL614" s="310"/>
      <c r="CM614" s="310"/>
      <c r="CN614" s="310"/>
      <c r="CO614" s="310"/>
      <c r="CP614" s="310"/>
      <c r="CQ614" s="310"/>
      <c r="CR614" s="310"/>
      <c r="CS614" s="310"/>
      <c r="CT614" s="310"/>
      <c r="CU614" s="310"/>
      <c r="CV614" s="310"/>
      <c r="CW614" s="310"/>
      <c r="CX614" s="310"/>
      <c r="CY614" s="310"/>
      <c r="CZ614" s="310"/>
    </row>
    <row r="615" s="314" customFormat="true" ht="25.15" customHeight="true" x14ac:dyDescent="0.2">
      <c r="C615" s="843" t="s">
        <v>255</v>
      </c>
      <c r="D615" s="844"/>
      <c r="E615" s="562">
        <v>-1.3880774885414603E-3</v>
      </c>
      <c r="F615" s="496"/>
      <c r="G615" s="496"/>
      <c r="H615" s="843" t="s">
        <v>319</v>
      </c>
      <c r="I615" s="844"/>
      <c r="J615" s="563">
        <v>1.7921865156091874E-2</v>
      </c>
      <c r="K615" s="496"/>
      <c r="L615" s="496"/>
      <c r="M615" s="843" t="s">
        <v>351</v>
      </c>
      <c r="N615" s="844"/>
      <c r="O615" s="564">
        <v>-1.621243998298796E-2</v>
      </c>
      <c r="P615" s="496"/>
      <c r="Q615" s="496"/>
      <c r="W615" s="307"/>
      <c r="X615" s="307"/>
      <c r="Y615" s="307"/>
      <c r="Z615" s="307"/>
      <c r="AA615" s="307"/>
      <c r="AB615" s="307"/>
      <c r="AC615" s="307"/>
      <c r="AD615" s="307"/>
      <c r="AE615" s="307"/>
      <c r="AF615" s="307"/>
      <c r="AG615" s="307"/>
      <c r="AH615" s="307"/>
      <c r="AI615" s="307"/>
      <c r="AJ615" s="307"/>
      <c r="AK615" s="307"/>
      <c r="AL615" s="307"/>
      <c r="AM615" s="307"/>
      <c r="AN615" s="307"/>
      <c r="AO615" s="307"/>
      <c r="AP615" s="307"/>
      <c r="AQ615" s="307"/>
      <c r="AR615" s="307"/>
      <c r="AS615" s="307"/>
      <c r="AT615" s="307"/>
      <c r="AU615" s="307"/>
      <c r="AV615" s="307"/>
      <c r="AW615" s="307"/>
      <c r="AX615" s="307"/>
      <c r="AY615" s="307"/>
      <c r="AZ615" s="307"/>
      <c r="BA615" s="310"/>
      <c r="BB615" s="360"/>
      <c r="BC615" s="310"/>
      <c r="BD615" s="310"/>
      <c r="BE615" s="310"/>
      <c r="BF615" s="310"/>
      <c r="BG615" s="310"/>
      <c r="BH615" s="310"/>
      <c r="BI615" s="310"/>
      <c r="BJ615" s="310"/>
      <c r="BK615" s="310"/>
      <c r="BL615" s="310"/>
      <c r="BM615" s="310"/>
      <c r="BN615" s="310"/>
      <c r="BO615" s="310"/>
      <c r="BP615" s="310"/>
      <c r="BQ615" s="310"/>
      <c r="BR615" s="310"/>
      <c r="BS615" s="310"/>
      <c r="BT615" s="310"/>
      <c r="BU615" s="310"/>
      <c r="BV615" s="310"/>
      <c r="BW615" s="310"/>
      <c r="BX615" s="310"/>
      <c r="BY615" s="310"/>
      <c r="BZ615" s="310"/>
      <c r="CA615" s="310"/>
      <c r="CB615" s="310"/>
      <c r="CC615" s="310"/>
      <c r="CD615" s="310"/>
      <c r="CE615" s="310"/>
      <c r="CF615" s="310"/>
      <c r="CG615" s="310"/>
      <c r="CH615" s="310"/>
      <c r="CI615" s="310"/>
      <c r="CJ615" s="310"/>
      <c r="CK615" s="310"/>
      <c r="CL615" s="310"/>
      <c r="CM615" s="310"/>
      <c r="CN615" s="310"/>
      <c r="CO615" s="310"/>
      <c r="CP615" s="310"/>
      <c r="CQ615" s="310"/>
      <c r="CR615" s="310"/>
      <c r="CS615" s="310"/>
      <c r="CT615" s="310"/>
      <c r="CU615" s="310"/>
      <c r="CV615" s="310"/>
      <c r="CW615" s="310"/>
      <c r="CX615" s="310"/>
      <c r="CY615" s="310"/>
      <c r="CZ615" s="310"/>
    </row>
    <row r="616" s="314" customFormat="true" ht="25.15" customHeight="true" x14ac:dyDescent="0.2">
      <c r="C616" s="843" t="s">
        <v>257</v>
      </c>
      <c r="D616" s="844"/>
      <c r="E616" s="562">
        <v>-1.9792219431590159E-3</v>
      </c>
      <c r="F616" s="496"/>
      <c r="G616" s="496"/>
      <c r="H616" s="843" t="s">
        <v>257</v>
      </c>
      <c r="I616" s="844"/>
      <c r="J616" s="563">
        <v>-2.2505101301905805E-2</v>
      </c>
      <c r="K616" s="496"/>
      <c r="L616" s="496"/>
      <c r="M616" s="843" t="s">
        <v>348</v>
      </c>
      <c r="N616" s="844"/>
      <c r="O616" s="564">
        <v>-1.6738768995282944E-2</v>
      </c>
      <c r="P616" s="496"/>
      <c r="Q616" s="496"/>
      <c r="W616" s="307"/>
      <c r="X616" s="307"/>
      <c r="Y616" s="307"/>
      <c r="Z616" s="307"/>
      <c r="AA616" s="307"/>
      <c r="AB616" s="307"/>
      <c r="AC616" s="307"/>
      <c r="AD616" s="307"/>
      <c r="AE616" s="307"/>
      <c r="AF616" s="307"/>
      <c r="AG616" s="307"/>
      <c r="AH616" s="307"/>
      <c r="AI616" s="307"/>
      <c r="AJ616" s="307"/>
      <c r="AK616" s="307"/>
      <c r="AL616" s="307"/>
      <c r="AM616" s="307"/>
      <c r="AN616" s="307"/>
      <c r="AO616" s="307"/>
      <c r="AP616" s="307"/>
      <c r="AQ616" s="307"/>
      <c r="AR616" s="307"/>
      <c r="AS616" s="307"/>
      <c r="AT616" s="307"/>
      <c r="AU616" s="307"/>
      <c r="AV616" s="307"/>
      <c r="AW616" s="307"/>
      <c r="AX616" s="307"/>
      <c r="AY616" s="307"/>
      <c r="AZ616" s="307"/>
      <c r="BA616" s="310"/>
      <c r="BB616" s="360"/>
      <c r="BC616" s="310"/>
      <c r="BD616" s="310"/>
      <c r="BE616" s="310"/>
      <c r="BF616" s="310"/>
      <c r="BG616" s="310"/>
      <c r="BH616" s="310"/>
      <c r="BI616" s="310"/>
      <c r="BJ616" s="310"/>
      <c r="BK616" s="310"/>
      <c r="BL616" s="310"/>
      <c r="BM616" s="310"/>
      <c r="BN616" s="310"/>
      <c r="BO616" s="310"/>
      <c r="BP616" s="310"/>
      <c r="BQ616" s="310"/>
      <c r="BR616" s="310"/>
      <c r="BS616" s="310"/>
      <c r="BT616" s="310"/>
      <c r="BU616" s="310"/>
      <c r="BV616" s="310"/>
      <c r="BW616" s="310"/>
      <c r="BX616" s="310"/>
      <c r="BY616" s="310"/>
      <c r="BZ616" s="310"/>
      <c r="CA616" s="310"/>
      <c r="CB616" s="310"/>
      <c r="CC616" s="310"/>
      <c r="CD616" s="310"/>
      <c r="CE616" s="310"/>
      <c r="CF616" s="310"/>
      <c r="CG616" s="310"/>
      <c r="CH616" s="310"/>
      <c r="CI616" s="310"/>
      <c r="CJ616" s="310"/>
      <c r="CK616" s="310"/>
      <c r="CL616" s="310"/>
      <c r="CM616" s="310"/>
      <c r="CN616" s="310"/>
      <c r="CO616" s="310"/>
      <c r="CP616" s="310"/>
      <c r="CQ616" s="310"/>
      <c r="CR616" s="310"/>
      <c r="CS616" s="310"/>
      <c r="CT616" s="310"/>
      <c r="CU616" s="310"/>
      <c r="CV616" s="310"/>
      <c r="CW616" s="310"/>
      <c r="CX616" s="310"/>
      <c r="CY616" s="310"/>
      <c r="CZ616" s="310"/>
    </row>
    <row r="617" s="314" customFormat="true" ht="25.15" customHeight="true" x14ac:dyDescent="0.2">
      <c r="C617" s="843" t="s">
        <v>365</v>
      </c>
      <c r="D617" s="844"/>
      <c r="E617" s="562">
        <v>-4.0767567370869504E-4</v>
      </c>
      <c r="F617" s="496"/>
      <c r="G617" s="496"/>
      <c r="H617" s="843" t="s">
        <v>358</v>
      </c>
      <c r="I617" s="844"/>
      <c r="J617" s="563">
        <v>-4.4778903827652709E-3</v>
      </c>
      <c r="K617" s="496"/>
      <c r="L617" s="496"/>
      <c r="M617" s="843" t="s">
        <v>224</v>
      </c>
      <c r="N617" s="844"/>
      <c r="O617" s="564">
        <v>-3.9632835274864095E-2</v>
      </c>
      <c r="P617" s="496"/>
      <c r="Q617" s="496"/>
      <c r="W617" s="307"/>
      <c r="X617" s="307"/>
      <c r="Y617" s="307"/>
      <c r="Z617" s="307"/>
      <c r="AA617" s="307"/>
      <c r="AB617" s="307"/>
      <c r="AC617" s="307"/>
      <c r="AD617" s="307"/>
      <c r="AE617" s="307"/>
      <c r="AF617" s="307"/>
      <c r="AG617" s="307"/>
      <c r="AH617" s="307"/>
      <c r="AI617" s="307"/>
      <c r="AJ617" s="307"/>
      <c r="AK617" s="307"/>
      <c r="AL617" s="307"/>
      <c r="AM617" s="307"/>
      <c r="AN617" s="307"/>
      <c r="AO617" s="307"/>
      <c r="AP617" s="307"/>
      <c r="AQ617" s="307"/>
      <c r="AR617" s="307"/>
      <c r="AS617" s="307"/>
      <c r="AT617" s="307"/>
      <c r="AU617" s="307"/>
      <c r="AV617" s="307"/>
      <c r="AW617" s="307"/>
      <c r="AX617" s="307"/>
      <c r="AY617" s="307"/>
      <c r="AZ617" s="307"/>
      <c r="BA617" s="310"/>
      <c r="BB617" s="360"/>
      <c r="BC617" s="310"/>
      <c r="BD617" s="310"/>
      <c r="BE617" s="310"/>
      <c r="BF617" s="310"/>
      <c r="BG617" s="310"/>
      <c r="BH617" s="310"/>
      <c r="BI617" s="310"/>
      <c r="BJ617" s="310"/>
      <c r="BK617" s="310"/>
      <c r="BL617" s="310"/>
      <c r="BM617" s="310"/>
      <c r="BN617" s="310"/>
      <c r="BO617" s="310"/>
      <c r="BP617" s="310"/>
      <c r="BQ617" s="310"/>
      <c r="BR617" s="310"/>
      <c r="BS617" s="310"/>
      <c r="BT617" s="310"/>
      <c r="BU617" s="310"/>
      <c r="BV617" s="310"/>
      <c r="BW617" s="310"/>
      <c r="BX617" s="310"/>
      <c r="BY617" s="310"/>
      <c r="BZ617" s="310"/>
      <c r="CA617" s="310"/>
      <c r="CB617" s="310"/>
      <c r="CC617" s="310"/>
      <c r="CD617" s="310"/>
      <c r="CE617" s="310"/>
      <c r="CF617" s="310"/>
      <c r="CG617" s="310"/>
      <c r="CH617" s="310"/>
      <c r="CI617" s="310"/>
      <c r="CJ617" s="310"/>
      <c r="CK617" s="310"/>
      <c r="CL617" s="310"/>
      <c r="CM617" s="310"/>
      <c r="CN617" s="310"/>
      <c r="CO617" s="310"/>
      <c r="CP617" s="310"/>
      <c r="CQ617" s="310"/>
      <c r="CR617" s="310"/>
      <c r="CS617" s="310"/>
      <c r="CT617" s="310"/>
      <c r="CU617" s="310"/>
      <c r="CV617" s="310"/>
      <c r="CW617" s="310"/>
      <c r="CX617" s="310"/>
      <c r="CY617" s="310"/>
      <c r="CZ617" s="310"/>
    </row>
    <row r="618" s="314" customFormat="true" ht="25.15" customHeight="true" x14ac:dyDescent="0.2">
      <c r="C618" s="843" t="s">
        <v>357</v>
      </c>
      <c r="D618" s="844"/>
      <c r="E618" s="562">
        <v>-3.4008342406979101E-3</v>
      </c>
      <c r="F618" s="496"/>
      <c r="G618" s="496"/>
      <c r="H618" s="843" t="s">
        <v>343</v>
      </c>
      <c r="I618" s="844"/>
      <c r="J618" s="563">
        <v>2.4569457824262661E-2</v>
      </c>
      <c r="K618" s="496"/>
      <c r="L618" s="496"/>
      <c r="M618" s="843" t="s">
        <v>361</v>
      </c>
      <c r="N618" s="844"/>
      <c r="O618" s="564">
        <v>2.9788344357848432E-3</v>
      </c>
      <c r="P618" s="496"/>
      <c r="Q618" s="496"/>
      <c r="W618" s="307"/>
      <c r="X618" s="307"/>
      <c r="Y618" s="307"/>
      <c r="Z618" s="307"/>
      <c r="AA618" s="307"/>
      <c r="AB618" s="307"/>
      <c r="AC618" s="307"/>
      <c r="AD618" s="307"/>
      <c r="AE618" s="307"/>
      <c r="AF618" s="307"/>
      <c r="AG618" s="307"/>
      <c r="AH618" s="307"/>
      <c r="AI618" s="307"/>
      <c r="AJ618" s="307"/>
      <c r="AK618" s="307"/>
      <c r="AL618" s="307"/>
      <c r="AM618" s="307"/>
      <c r="AN618" s="307"/>
      <c r="AO618" s="307"/>
      <c r="AP618" s="307"/>
      <c r="AQ618" s="307"/>
      <c r="AR618" s="307"/>
      <c r="AS618" s="307"/>
      <c r="AT618" s="307"/>
      <c r="AU618" s="307"/>
      <c r="AV618" s="307"/>
      <c r="AW618" s="307"/>
      <c r="AX618" s="307"/>
      <c r="AY618" s="307"/>
      <c r="AZ618" s="307"/>
      <c r="BA618" s="310"/>
      <c r="BB618" s="360"/>
      <c r="BC618" s="310"/>
      <c r="BD618" s="310"/>
      <c r="BE618" s="310"/>
      <c r="BF618" s="310"/>
      <c r="BG618" s="310"/>
      <c r="BH618" s="310"/>
      <c r="BI618" s="310"/>
      <c r="BJ618" s="310"/>
      <c r="BK618" s="310"/>
      <c r="BL618" s="310"/>
      <c r="BM618" s="310"/>
      <c r="BN618" s="310"/>
      <c r="BO618" s="310"/>
      <c r="BP618" s="310"/>
      <c r="BQ618" s="310"/>
      <c r="BR618" s="310"/>
      <c r="BS618" s="310"/>
      <c r="BT618" s="310"/>
      <c r="BU618" s="310"/>
      <c r="BV618" s="310"/>
      <c r="BW618" s="310"/>
      <c r="BX618" s="310"/>
      <c r="BY618" s="310"/>
      <c r="BZ618" s="310"/>
      <c r="CA618" s="310"/>
      <c r="CB618" s="310"/>
      <c r="CC618" s="310"/>
      <c r="CD618" s="310"/>
      <c r="CE618" s="310"/>
      <c r="CF618" s="310"/>
      <c r="CG618" s="310"/>
      <c r="CH618" s="310"/>
      <c r="CI618" s="310"/>
      <c r="CJ618" s="310"/>
      <c r="CK618" s="310"/>
      <c r="CL618" s="310"/>
      <c r="CM618" s="310"/>
      <c r="CN618" s="310"/>
      <c r="CO618" s="310"/>
      <c r="CP618" s="310"/>
      <c r="CQ618" s="310"/>
      <c r="CR618" s="310"/>
      <c r="CS618" s="310"/>
      <c r="CT618" s="310"/>
      <c r="CU618" s="310"/>
      <c r="CV618" s="310"/>
      <c r="CW618" s="310"/>
      <c r="CX618" s="310"/>
      <c r="CY618" s="310"/>
      <c r="CZ618" s="310"/>
    </row>
    <row r="619" s="314" customFormat="true" ht="25.15" customHeight="true" x14ac:dyDescent="0.2">
      <c r="C619" s="843" t="s">
        <v>319</v>
      </c>
      <c r="D619" s="844"/>
      <c r="E619" s="562">
        <v>4.9678368170378878E-2</v>
      </c>
      <c r="F619" s="496"/>
      <c r="G619" s="496"/>
      <c r="H619" s="843" t="s">
        <v>344</v>
      </c>
      <c r="I619" s="844"/>
      <c r="J619" s="563">
        <v>2.039771919400727E-2</v>
      </c>
      <c r="K619" s="496"/>
      <c r="L619" s="496"/>
      <c r="M619" s="843" t="s">
        <v>258</v>
      </c>
      <c r="N619" s="844"/>
      <c r="O619" s="564">
        <v>-3.5721179726111975E-2</v>
      </c>
      <c r="P619" s="496"/>
      <c r="Q619" s="496"/>
      <c r="W619" s="307"/>
      <c r="X619" s="307"/>
      <c r="Y619" s="307"/>
      <c r="Z619" s="307"/>
      <c r="AA619" s="307"/>
      <c r="AB619" s="307"/>
      <c r="AC619" s="307"/>
      <c r="AD619" s="307"/>
      <c r="AE619" s="307"/>
      <c r="AF619" s="307"/>
      <c r="AG619" s="307"/>
      <c r="AH619" s="307"/>
      <c r="AI619" s="307"/>
      <c r="AJ619" s="307"/>
      <c r="AK619" s="307"/>
      <c r="AL619" s="307"/>
      <c r="AM619" s="307"/>
      <c r="AN619" s="307"/>
      <c r="AO619" s="307"/>
      <c r="AP619" s="307"/>
      <c r="AQ619" s="307"/>
      <c r="AR619" s="307"/>
      <c r="AS619" s="307"/>
      <c r="AT619" s="307"/>
      <c r="AU619" s="307"/>
      <c r="AV619" s="307"/>
      <c r="AW619" s="307"/>
      <c r="AX619" s="307"/>
      <c r="AY619" s="307"/>
      <c r="AZ619" s="307"/>
      <c r="BA619" s="310"/>
      <c r="BB619" s="360"/>
      <c r="BC619" s="310"/>
      <c r="BD619" s="310"/>
      <c r="BE619" s="310"/>
      <c r="BF619" s="310"/>
      <c r="BG619" s="310"/>
      <c r="BH619" s="310"/>
      <c r="BI619" s="310"/>
      <c r="BJ619" s="310"/>
      <c r="BK619" s="310"/>
      <c r="BL619" s="310"/>
      <c r="BM619" s="310"/>
      <c r="BN619" s="310"/>
      <c r="BO619" s="310"/>
      <c r="BP619" s="310"/>
      <c r="BQ619" s="310"/>
      <c r="BR619" s="310"/>
      <c r="BS619" s="310"/>
      <c r="BT619" s="310"/>
      <c r="BU619" s="310"/>
      <c r="BV619" s="310"/>
      <c r="BW619" s="310"/>
      <c r="BX619" s="310"/>
      <c r="BY619" s="310"/>
      <c r="BZ619" s="310"/>
      <c r="CA619" s="310"/>
      <c r="CB619" s="310"/>
      <c r="CC619" s="310"/>
      <c r="CD619" s="310"/>
      <c r="CE619" s="310"/>
      <c r="CF619" s="310"/>
      <c r="CG619" s="310"/>
      <c r="CH619" s="310"/>
      <c r="CI619" s="310"/>
      <c r="CJ619" s="310"/>
      <c r="CK619" s="310"/>
      <c r="CL619" s="310"/>
      <c r="CM619" s="310"/>
      <c r="CN619" s="310"/>
      <c r="CO619" s="310"/>
      <c r="CP619" s="310"/>
      <c r="CQ619" s="310"/>
      <c r="CR619" s="310"/>
      <c r="CS619" s="310"/>
      <c r="CT619" s="310"/>
      <c r="CU619" s="310"/>
      <c r="CV619" s="310"/>
      <c r="CW619" s="310"/>
      <c r="CX619" s="310"/>
      <c r="CY619" s="310"/>
      <c r="CZ619" s="310"/>
    </row>
    <row r="620" s="314" customFormat="true" ht="25.15" customHeight="true" x14ac:dyDescent="0.2">
      <c r="C620" s="843" t="s">
        <v>257</v>
      </c>
      <c r="D620" s="844"/>
      <c r="E620" s="562">
        <v>-2.2466374369803956E-2</v>
      </c>
      <c r="F620" s="496"/>
      <c r="G620" s="496"/>
      <c r="H620" s="843" t="s">
        <v>346</v>
      </c>
      <c r="I620" s="844"/>
      <c r="J620" s="563">
        <v>1.15798195434136E-2</v>
      </c>
      <c r="K620" s="496"/>
      <c r="L620" s="496"/>
      <c r="M620" s="843" t="s">
        <v>261</v>
      </c>
      <c r="N620" s="844"/>
      <c r="O620" s="564">
        <v>-4.3321510643982752E-4</v>
      </c>
      <c r="P620" s="496"/>
      <c r="Q620" s="496"/>
      <c r="W620" s="307"/>
      <c r="X620" s="307"/>
      <c r="Y620" s="307"/>
      <c r="Z620" s="307"/>
      <c r="AA620" s="307"/>
      <c r="AB620" s="307"/>
      <c r="AC620" s="307"/>
      <c r="AD620" s="307"/>
      <c r="AE620" s="307"/>
      <c r="AF620" s="307"/>
      <c r="AG620" s="307"/>
      <c r="AH620" s="307"/>
      <c r="AI620" s="307"/>
      <c r="AJ620" s="307"/>
      <c r="AK620" s="307"/>
      <c r="AL620" s="307"/>
      <c r="AM620" s="307"/>
      <c r="AN620" s="307"/>
      <c r="AO620" s="307"/>
      <c r="AP620" s="307"/>
      <c r="AQ620" s="307"/>
      <c r="AR620" s="307"/>
      <c r="AS620" s="307"/>
      <c r="AT620" s="307"/>
      <c r="AU620" s="307"/>
      <c r="AV620" s="307"/>
      <c r="AW620" s="307"/>
      <c r="AX620" s="307"/>
      <c r="AY620" s="307"/>
      <c r="AZ620" s="307"/>
      <c r="BA620" s="310"/>
      <c r="BB620" s="360"/>
      <c r="BC620" s="310"/>
      <c r="BD620" s="310"/>
      <c r="BE620" s="310"/>
      <c r="BF620" s="310"/>
      <c r="BG620" s="310"/>
      <c r="BH620" s="310"/>
      <c r="BI620" s="310"/>
      <c r="BJ620" s="310"/>
      <c r="BK620" s="310"/>
      <c r="BL620" s="310"/>
      <c r="BM620" s="310"/>
      <c r="BN620" s="310"/>
      <c r="BO620" s="310"/>
      <c r="BP620" s="310"/>
      <c r="BQ620" s="310"/>
      <c r="BR620" s="310"/>
      <c r="BS620" s="310"/>
      <c r="BT620" s="310"/>
      <c r="BU620" s="310"/>
      <c r="BV620" s="310"/>
      <c r="BW620" s="310"/>
      <c r="BX620" s="310"/>
      <c r="BY620" s="310"/>
      <c r="BZ620" s="310"/>
      <c r="CA620" s="310"/>
      <c r="CB620" s="310"/>
      <c r="CC620" s="310"/>
      <c r="CD620" s="310"/>
      <c r="CE620" s="310"/>
      <c r="CF620" s="310"/>
      <c r="CG620" s="310"/>
      <c r="CH620" s="310"/>
      <c r="CI620" s="310"/>
      <c r="CJ620" s="310"/>
      <c r="CK620" s="310"/>
      <c r="CL620" s="310"/>
      <c r="CM620" s="310"/>
      <c r="CN620" s="310"/>
      <c r="CO620" s="310"/>
      <c r="CP620" s="310"/>
      <c r="CQ620" s="310"/>
      <c r="CR620" s="310"/>
      <c r="CS620" s="310"/>
      <c r="CT620" s="310"/>
      <c r="CU620" s="310"/>
      <c r="CV620" s="310"/>
      <c r="CW620" s="310"/>
      <c r="CX620" s="310"/>
      <c r="CY620" s="310"/>
      <c r="CZ620" s="310"/>
    </row>
    <row r="621" s="314" customFormat="true" ht="25.15" customHeight="true" x14ac:dyDescent="0.2">
      <c r="C621" s="843" t="s">
        <v>358</v>
      </c>
      <c r="D621" s="844"/>
      <c r="E621" s="562">
        <v>-1.6494922430738334E-3</v>
      </c>
      <c r="F621" s="496"/>
      <c r="G621" s="496"/>
      <c r="H621" s="843" t="s">
        <v>228</v>
      </c>
      <c r="I621" s="844"/>
      <c r="J621" s="563">
        <v>2.4366978360119456E-2</v>
      </c>
      <c r="K621" s="496"/>
      <c r="L621" s="496"/>
      <c r="M621" s="843" t="s">
        <v>223</v>
      </c>
      <c r="N621" s="844"/>
      <c r="O621" s="564">
        <v>5.4555121992911772E-2</v>
      </c>
      <c r="P621" s="496"/>
      <c r="Q621" s="496"/>
      <c r="W621" s="307"/>
      <c r="X621" s="307"/>
      <c r="Y621" s="307"/>
      <c r="Z621" s="307"/>
      <c r="AA621" s="307"/>
      <c r="AB621" s="307"/>
      <c r="AC621" s="307"/>
      <c r="AD621" s="307"/>
      <c r="AE621" s="307"/>
      <c r="AF621" s="307"/>
      <c r="AG621" s="307"/>
      <c r="AH621" s="307"/>
      <c r="AI621" s="307"/>
      <c r="AJ621" s="307"/>
      <c r="AK621" s="307"/>
      <c r="AL621" s="307"/>
      <c r="AM621" s="307"/>
      <c r="AN621" s="307"/>
      <c r="AO621" s="307"/>
      <c r="AP621" s="307"/>
      <c r="AQ621" s="307"/>
      <c r="AR621" s="307"/>
      <c r="AS621" s="307"/>
      <c r="AT621" s="307"/>
      <c r="AU621" s="307"/>
      <c r="AV621" s="307"/>
      <c r="AW621" s="307"/>
      <c r="AX621" s="307"/>
      <c r="AY621" s="307"/>
      <c r="AZ621" s="307"/>
      <c r="BA621" s="310"/>
      <c r="BB621" s="360"/>
      <c r="BC621" s="310"/>
      <c r="BD621" s="310"/>
      <c r="BE621" s="310"/>
      <c r="BF621" s="310"/>
      <c r="BG621" s="310"/>
      <c r="BH621" s="310"/>
      <c r="BI621" s="310"/>
      <c r="BJ621" s="310"/>
      <c r="BK621" s="310"/>
      <c r="BL621" s="310"/>
      <c r="BM621" s="310"/>
      <c r="BN621" s="310"/>
      <c r="BO621" s="310"/>
      <c r="BP621" s="310"/>
      <c r="BQ621" s="310"/>
      <c r="BR621" s="310"/>
      <c r="BS621" s="310"/>
      <c r="BT621" s="310"/>
      <c r="BU621" s="310"/>
      <c r="BV621" s="310"/>
      <c r="BW621" s="310"/>
      <c r="BX621" s="310"/>
      <c r="BY621" s="310"/>
      <c r="BZ621" s="310"/>
      <c r="CA621" s="310"/>
      <c r="CB621" s="310"/>
      <c r="CC621" s="310"/>
      <c r="CD621" s="310"/>
      <c r="CE621" s="310"/>
      <c r="CF621" s="310"/>
      <c r="CG621" s="310"/>
      <c r="CH621" s="310"/>
      <c r="CI621" s="310"/>
      <c r="CJ621" s="310"/>
      <c r="CK621" s="310"/>
      <c r="CL621" s="310"/>
      <c r="CM621" s="310"/>
      <c r="CN621" s="310"/>
      <c r="CO621" s="310"/>
      <c r="CP621" s="310"/>
      <c r="CQ621" s="310"/>
      <c r="CR621" s="310"/>
      <c r="CS621" s="310"/>
      <c r="CT621" s="310"/>
      <c r="CU621" s="310"/>
      <c r="CV621" s="310"/>
      <c r="CW621" s="310"/>
      <c r="CX621" s="310"/>
      <c r="CY621" s="310"/>
      <c r="CZ621" s="310"/>
    </row>
    <row r="622" s="314" customFormat="true" ht="25.15" customHeight="true" x14ac:dyDescent="0.2">
      <c r="C622" s="843" t="s">
        <v>343</v>
      </c>
      <c r="D622" s="844"/>
      <c r="E622" s="562">
        <v>2.3522771934428803E-2</v>
      </c>
      <c r="F622" s="496"/>
      <c r="G622" s="496"/>
      <c r="H622" s="843" t="s">
        <v>347</v>
      </c>
      <c r="I622" s="844"/>
      <c r="J622" s="563">
        <v>1.5145325954819046E-2</v>
      </c>
      <c r="K622" s="496"/>
      <c r="L622" s="496"/>
      <c r="M622" s="843" t="s">
        <v>342</v>
      </c>
      <c r="N622" s="844"/>
      <c r="O622" s="564">
        <v>2.2172672134864142E-2</v>
      </c>
      <c r="P622" s="496"/>
      <c r="Q622" s="496"/>
      <c r="W622" s="307"/>
      <c r="X622" s="307"/>
      <c r="Y622" s="307"/>
      <c r="Z622" s="307"/>
      <c r="AA622" s="307"/>
      <c r="AB622" s="307"/>
      <c r="AC622" s="307"/>
      <c r="AD622" s="307"/>
      <c r="AE622" s="307"/>
      <c r="AF622" s="307"/>
      <c r="AG622" s="307"/>
      <c r="AH622" s="307"/>
      <c r="AI622" s="307"/>
      <c r="AJ622" s="307"/>
      <c r="AK622" s="307"/>
      <c r="AL622" s="307"/>
      <c r="AM622" s="307"/>
      <c r="AN622" s="307"/>
      <c r="AO622" s="307"/>
      <c r="AP622" s="307"/>
      <c r="AQ622" s="307"/>
      <c r="AR622" s="307"/>
      <c r="AS622" s="307"/>
      <c r="AT622" s="307"/>
      <c r="AU622" s="307"/>
      <c r="AV622" s="307"/>
      <c r="AW622" s="307"/>
      <c r="AX622" s="307"/>
      <c r="AY622" s="307"/>
      <c r="AZ622" s="307"/>
      <c r="BA622" s="310"/>
      <c r="BB622" s="360"/>
      <c r="BC622" s="310"/>
      <c r="BD622" s="310"/>
      <c r="BE622" s="310"/>
      <c r="BF622" s="310"/>
      <c r="BG622" s="310"/>
      <c r="BH622" s="310"/>
      <c r="BI622" s="310"/>
      <c r="BJ622" s="310"/>
      <c r="BK622" s="310"/>
      <c r="BL622" s="310"/>
      <c r="BM622" s="310"/>
      <c r="BN622" s="310"/>
      <c r="BO622" s="310"/>
      <c r="BP622" s="310"/>
      <c r="BQ622" s="310"/>
      <c r="BR622" s="310"/>
      <c r="BS622" s="310"/>
      <c r="BT622" s="310"/>
      <c r="BU622" s="310"/>
      <c r="BV622" s="310"/>
      <c r="BW622" s="310"/>
      <c r="BX622" s="310"/>
      <c r="BY622" s="310"/>
      <c r="BZ622" s="310"/>
      <c r="CA622" s="310"/>
      <c r="CB622" s="310"/>
      <c r="CC622" s="310"/>
      <c r="CD622" s="310"/>
      <c r="CE622" s="310"/>
      <c r="CF622" s="310"/>
      <c r="CG622" s="310"/>
      <c r="CH622" s="310"/>
      <c r="CI622" s="310"/>
      <c r="CJ622" s="310"/>
      <c r="CK622" s="310"/>
      <c r="CL622" s="310"/>
      <c r="CM622" s="310"/>
      <c r="CN622" s="310"/>
      <c r="CO622" s="310"/>
      <c r="CP622" s="310"/>
      <c r="CQ622" s="310"/>
      <c r="CR622" s="310"/>
      <c r="CS622" s="310"/>
      <c r="CT622" s="310"/>
      <c r="CU622" s="310"/>
      <c r="CV622" s="310"/>
      <c r="CW622" s="310"/>
      <c r="CX622" s="310"/>
      <c r="CY622" s="310"/>
      <c r="CZ622" s="310"/>
    </row>
    <row r="623" s="314" customFormat="true" ht="25.15" customHeight="true" x14ac:dyDescent="0.2">
      <c r="C623" s="843" t="s">
        <v>344</v>
      </c>
      <c r="D623" s="844"/>
      <c r="E623" s="562">
        <v>1.743086690457453E-2</v>
      </c>
      <c r="F623" s="496"/>
      <c r="G623" s="496"/>
      <c r="H623" s="843" t="s">
        <v>253</v>
      </c>
      <c r="I623" s="844"/>
      <c r="J623" s="563">
        <v>4.9142904304670821E-3</v>
      </c>
      <c r="K623" s="496"/>
      <c r="L623" s="496"/>
      <c r="M623" s="843" t="s">
        <v>209</v>
      </c>
      <c r="N623" s="844"/>
      <c r="O623" s="564">
        <v>4.6787393138160778E-2</v>
      </c>
      <c r="P623" s="496"/>
      <c r="Q623" s="496"/>
      <c r="W623" s="307"/>
      <c r="X623" s="307"/>
      <c r="Y623" s="307"/>
      <c r="Z623" s="307"/>
      <c r="AA623" s="307"/>
      <c r="AB623" s="307"/>
      <c r="AC623" s="307"/>
      <c r="AD623" s="307"/>
      <c r="AE623" s="307"/>
      <c r="AF623" s="307"/>
      <c r="AG623" s="307"/>
      <c r="AH623" s="307"/>
      <c r="AI623" s="307"/>
      <c r="AJ623" s="307"/>
      <c r="AK623" s="307"/>
      <c r="AL623" s="307"/>
      <c r="AM623" s="307"/>
      <c r="AN623" s="307"/>
      <c r="AO623" s="307"/>
      <c r="AP623" s="307"/>
      <c r="AQ623" s="307"/>
      <c r="AR623" s="307"/>
      <c r="AS623" s="307"/>
      <c r="AT623" s="307"/>
      <c r="AU623" s="307"/>
      <c r="AV623" s="307"/>
      <c r="AW623" s="307"/>
      <c r="AX623" s="307"/>
      <c r="AY623" s="307"/>
      <c r="AZ623" s="307"/>
      <c r="BA623" s="310"/>
      <c r="BB623" s="360"/>
      <c r="BC623" s="310"/>
      <c r="BD623" s="310"/>
      <c r="BE623" s="310"/>
      <c r="BF623" s="310"/>
      <c r="BG623" s="310"/>
      <c r="BH623" s="310"/>
      <c r="BI623" s="310"/>
      <c r="BJ623" s="310"/>
      <c r="BK623" s="310"/>
      <c r="BL623" s="310"/>
      <c r="BM623" s="310"/>
      <c r="BN623" s="310"/>
      <c r="BO623" s="310"/>
      <c r="BP623" s="310"/>
      <c r="BQ623" s="310"/>
      <c r="BR623" s="310"/>
      <c r="BS623" s="310"/>
      <c r="BT623" s="310"/>
      <c r="BU623" s="310"/>
      <c r="BV623" s="310"/>
      <c r="BW623" s="310"/>
      <c r="BX623" s="310"/>
      <c r="BY623" s="310"/>
      <c r="BZ623" s="310"/>
      <c r="CA623" s="310"/>
      <c r="CB623" s="310"/>
      <c r="CC623" s="310"/>
      <c r="CD623" s="310"/>
      <c r="CE623" s="310"/>
      <c r="CF623" s="310"/>
      <c r="CG623" s="310"/>
      <c r="CH623" s="310"/>
      <c r="CI623" s="310"/>
      <c r="CJ623" s="310"/>
      <c r="CK623" s="310"/>
      <c r="CL623" s="310"/>
      <c r="CM623" s="310"/>
      <c r="CN623" s="310"/>
      <c r="CO623" s="310"/>
      <c r="CP623" s="310"/>
      <c r="CQ623" s="310"/>
      <c r="CR623" s="310"/>
      <c r="CS623" s="310"/>
      <c r="CT623" s="310"/>
      <c r="CU623" s="310"/>
      <c r="CV623" s="310"/>
      <c r="CW623" s="310"/>
      <c r="CX623" s="310"/>
      <c r="CY623" s="310"/>
      <c r="CZ623" s="310"/>
    </row>
    <row r="624" s="314" customFormat="true" ht="25.15" customHeight="true" x14ac:dyDescent="0.2">
      <c r="C624" s="843" t="s">
        <v>346</v>
      </c>
      <c r="D624" s="844"/>
      <c r="E624" s="562">
        <v>1.2444644118806979E-2</v>
      </c>
      <c r="F624" s="496"/>
      <c r="G624" s="496"/>
      <c r="H624" s="843" t="s">
        <v>264</v>
      </c>
      <c r="I624" s="844"/>
      <c r="J624" s="563">
        <v>7.2079171720686262E-3</v>
      </c>
      <c r="K624" s="496"/>
      <c r="L624" s="496"/>
      <c r="M624" s="843" t="s">
        <v>225</v>
      </c>
      <c r="N624" s="844"/>
      <c r="O624" s="564">
        <v>7.3313426819125197E-3</v>
      </c>
      <c r="P624" s="496"/>
      <c r="Q624" s="496"/>
      <c r="W624" s="307"/>
      <c r="X624" s="307"/>
      <c r="Y624" s="307"/>
      <c r="Z624" s="307"/>
      <c r="AA624" s="307"/>
      <c r="AB624" s="307"/>
      <c r="AC624" s="307"/>
      <c r="AD624" s="307"/>
      <c r="AE624" s="307"/>
      <c r="AF624" s="307"/>
      <c r="AG624" s="307"/>
      <c r="AH624" s="307"/>
      <c r="AI624" s="307"/>
      <c r="AJ624" s="307"/>
      <c r="AK624" s="307"/>
      <c r="AL624" s="307"/>
      <c r="AM624" s="307"/>
      <c r="AN624" s="307"/>
      <c r="AO624" s="307"/>
      <c r="AP624" s="307"/>
      <c r="AQ624" s="307"/>
      <c r="AR624" s="307"/>
      <c r="AS624" s="307"/>
      <c r="AT624" s="307"/>
      <c r="AU624" s="307"/>
      <c r="AV624" s="307"/>
      <c r="AW624" s="307"/>
      <c r="AX624" s="307"/>
      <c r="AY624" s="307"/>
      <c r="AZ624" s="307"/>
      <c r="BA624" s="310"/>
      <c r="BB624" s="360"/>
      <c r="BC624" s="310"/>
      <c r="BD624" s="310"/>
      <c r="BE624" s="310"/>
      <c r="BF624" s="310"/>
      <c r="BG624" s="310"/>
      <c r="BH624" s="310"/>
      <c r="BI624" s="310"/>
      <c r="BJ624" s="310"/>
      <c r="BK624" s="310"/>
      <c r="BL624" s="310"/>
      <c r="BM624" s="310"/>
      <c r="BN624" s="310"/>
      <c r="BO624" s="310"/>
      <c r="BP624" s="310"/>
      <c r="BQ624" s="310"/>
      <c r="BR624" s="310"/>
      <c r="BS624" s="310"/>
      <c r="BT624" s="310"/>
      <c r="BU624" s="310"/>
      <c r="BV624" s="310"/>
      <c r="BW624" s="310"/>
      <c r="BX624" s="310"/>
      <c r="BY624" s="310"/>
      <c r="BZ624" s="310"/>
      <c r="CA624" s="310"/>
      <c r="CB624" s="310"/>
      <c r="CC624" s="310"/>
      <c r="CD624" s="310"/>
      <c r="CE624" s="310"/>
      <c r="CF624" s="310"/>
      <c r="CG624" s="310"/>
      <c r="CH624" s="310"/>
      <c r="CI624" s="310"/>
      <c r="CJ624" s="310"/>
      <c r="CK624" s="310"/>
      <c r="CL624" s="310"/>
      <c r="CM624" s="310"/>
      <c r="CN624" s="310"/>
      <c r="CO624" s="310"/>
      <c r="CP624" s="310"/>
      <c r="CQ624" s="310"/>
      <c r="CR624" s="310"/>
      <c r="CS624" s="310"/>
      <c r="CT624" s="310"/>
      <c r="CU624" s="310"/>
      <c r="CV624" s="310"/>
      <c r="CW624" s="310"/>
      <c r="CX624" s="310"/>
      <c r="CY624" s="310"/>
      <c r="CZ624" s="310"/>
    </row>
    <row r="625" s="314" customFormat="true" ht="25.15" customHeight="true" x14ac:dyDescent="0.2">
      <c r="C625" s="843" t="s">
        <v>263</v>
      </c>
      <c r="D625" s="844"/>
      <c r="E625" s="562">
        <v>-8.9414434690334777E-4</v>
      </c>
      <c r="F625" s="496"/>
      <c r="G625" s="496"/>
      <c r="H625" s="843" t="s">
        <v>231</v>
      </c>
      <c r="I625" s="844"/>
      <c r="J625" s="563">
        <v>-1.6243527598298598E-3</v>
      </c>
      <c r="K625" s="496"/>
      <c r="L625" s="496"/>
      <c r="M625" s="843" t="s">
        <v>227</v>
      </c>
      <c r="N625" s="844"/>
      <c r="O625" s="564">
        <v>4.2324382297401979E-2</v>
      </c>
      <c r="P625" s="496"/>
      <c r="Q625" s="496"/>
      <c r="W625" s="307"/>
      <c r="X625" s="307"/>
      <c r="Y625" s="307"/>
      <c r="Z625" s="307"/>
      <c r="AA625" s="307"/>
      <c r="AB625" s="307"/>
      <c r="AC625" s="307"/>
      <c r="AD625" s="307"/>
      <c r="AE625" s="307"/>
      <c r="AF625" s="307"/>
      <c r="AG625" s="307"/>
      <c r="AH625" s="307"/>
      <c r="AI625" s="307"/>
      <c r="AJ625" s="307"/>
      <c r="AK625" s="307"/>
      <c r="AL625" s="307"/>
      <c r="AM625" s="307"/>
      <c r="AN625" s="307"/>
      <c r="AO625" s="307"/>
      <c r="AP625" s="307"/>
      <c r="AQ625" s="307"/>
      <c r="AR625" s="307"/>
      <c r="AS625" s="307"/>
      <c r="AT625" s="307"/>
      <c r="AU625" s="307"/>
      <c r="AV625" s="307"/>
      <c r="AW625" s="307"/>
      <c r="AX625" s="307"/>
      <c r="AY625" s="307"/>
      <c r="AZ625" s="307"/>
      <c r="BA625" s="310"/>
      <c r="BB625" s="360"/>
      <c r="BC625" s="310"/>
      <c r="BD625" s="310"/>
      <c r="BE625" s="310"/>
      <c r="BF625" s="310"/>
      <c r="BG625" s="310"/>
      <c r="BH625" s="310"/>
      <c r="BI625" s="310"/>
      <c r="BJ625" s="310"/>
      <c r="BK625" s="310"/>
      <c r="BL625" s="310"/>
      <c r="BM625" s="310"/>
      <c r="BN625" s="310"/>
      <c r="BO625" s="310"/>
      <c r="BP625" s="310"/>
      <c r="BQ625" s="310"/>
      <c r="BR625" s="310"/>
      <c r="BS625" s="310"/>
      <c r="BT625" s="310"/>
      <c r="BU625" s="310"/>
      <c r="BV625" s="310"/>
      <c r="BW625" s="310"/>
      <c r="BX625" s="310"/>
      <c r="BY625" s="310"/>
      <c r="BZ625" s="310"/>
      <c r="CA625" s="310"/>
      <c r="CB625" s="310"/>
      <c r="CC625" s="310"/>
      <c r="CD625" s="310"/>
      <c r="CE625" s="310"/>
      <c r="CF625" s="310"/>
      <c r="CG625" s="310"/>
      <c r="CH625" s="310"/>
      <c r="CI625" s="310"/>
      <c r="CJ625" s="310"/>
      <c r="CK625" s="310"/>
      <c r="CL625" s="310"/>
      <c r="CM625" s="310"/>
      <c r="CN625" s="310"/>
      <c r="CO625" s="310"/>
      <c r="CP625" s="310"/>
      <c r="CQ625" s="310"/>
      <c r="CR625" s="310"/>
      <c r="CS625" s="310"/>
      <c r="CT625" s="310"/>
      <c r="CU625" s="310"/>
      <c r="CV625" s="310"/>
      <c r="CW625" s="310"/>
      <c r="CX625" s="310"/>
      <c r="CY625" s="310"/>
      <c r="CZ625" s="310"/>
    </row>
    <row r="626" s="314" customFormat="true" ht="25.15" customHeight="true" x14ac:dyDescent="0.2">
      <c r="C626" s="843" t="s">
        <v>253</v>
      </c>
      <c r="D626" s="844"/>
      <c r="E626" s="562">
        <v>5.1662072919082466E-3</v>
      </c>
      <c r="F626" s="496"/>
      <c r="G626" s="496"/>
      <c r="H626" s="843" t="s">
        <v>198</v>
      </c>
      <c r="I626" s="844"/>
      <c r="J626" s="563">
        <v>5.171058346144685E-2</v>
      </c>
      <c r="K626" s="496"/>
      <c r="L626" s="496"/>
      <c r="M626" s="843" t="s">
        <v>359</v>
      </c>
      <c r="N626" s="844"/>
      <c r="O626" s="564">
        <v>3.7644553356738658E-3</v>
      </c>
      <c r="P626" s="496"/>
      <c r="Q626" s="496"/>
      <c r="W626" s="307"/>
      <c r="X626" s="307"/>
      <c r="Y626" s="307"/>
      <c r="Z626" s="307"/>
      <c r="AA626" s="307"/>
      <c r="AB626" s="307"/>
      <c r="AC626" s="307"/>
      <c r="AD626" s="307"/>
      <c r="AE626" s="307"/>
      <c r="AF626" s="307"/>
      <c r="AG626" s="307"/>
      <c r="AH626" s="307"/>
      <c r="AI626" s="307"/>
      <c r="AJ626" s="307"/>
      <c r="AK626" s="307"/>
      <c r="AL626" s="307"/>
      <c r="AM626" s="307"/>
      <c r="AN626" s="307"/>
      <c r="AO626" s="307"/>
      <c r="AP626" s="307"/>
      <c r="AQ626" s="307"/>
      <c r="AR626" s="307"/>
      <c r="AS626" s="307"/>
      <c r="AT626" s="307"/>
      <c r="AU626" s="307"/>
      <c r="AV626" s="307"/>
      <c r="AW626" s="307"/>
      <c r="AX626" s="307"/>
      <c r="AY626" s="307"/>
      <c r="AZ626" s="307"/>
      <c r="BA626" s="310"/>
      <c r="BB626" s="360"/>
      <c r="BC626" s="310"/>
      <c r="BD626" s="310"/>
      <c r="BE626" s="310"/>
      <c r="BF626" s="310"/>
      <c r="BG626" s="310"/>
      <c r="BH626" s="310"/>
      <c r="BI626" s="310"/>
      <c r="BJ626" s="310"/>
      <c r="BK626" s="310"/>
      <c r="BL626" s="310"/>
      <c r="BM626" s="310"/>
      <c r="BN626" s="310"/>
      <c r="BO626" s="310"/>
      <c r="BP626" s="310"/>
      <c r="BQ626" s="310"/>
      <c r="BR626" s="310"/>
      <c r="BS626" s="310"/>
      <c r="BT626" s="310"/>
      <c r="BU626" s="310"/>
      <c r="BV626" s="310"/>
      <c r="BW626" s="310"/>
      <c r="BX626" s="310"/>
      <c r="BY626" s="310"/>
      <c r="BZ626" s="310"/>
      <c r="CA626" s="310"/>
      <c r="CB626" s="310"/>
      <c r="CC626" s="310"/>
      <c r="CD626" s="310"/>
      <c r="CE626" s="310"/>
      <c r="CF626" s="310"/>
      <c r="CG626" s="310"/>
      <c r="CH626" s="310"/>
      <c r="CI626" s="310"/>
      <c r="CJ626" s="310"/>
      <c r="CK626" s="310"/>
      <c r="CL626" s="310"/>
      <c r="CM626" s="310"/>
      <c r="CN626" s="310"/>
      <c r="CO626" s="310"/>
      <c r="CP626" s="310"/>
      <c r="CQ626" s="310"/>
      <c r="CR626" s="310"/>
      <c r="CS626" s="310"/>
      <c r="CT626" s="310"/>
      <c r="CU626" s="310"/>
      <c r="CV626" s="310"/>
      <c r="CW626" s="310"/>
      <c r="CX626" s="310"/>
      <c r="CY626" s="310"/>
      <c r="CZ626" s="310"/>
    </row>
    <row r="627" s="314" customFormat="true" ht="25.15" customHeight="true" x14ac:dyDescent="0.2">
      <c r="C627" s="843" t="s">
        <v>264</v>
      </c>
      <c r="D627" s="844"/>
      <c r="E627" s="562">
        <v>6.4747366835419843E-3</v>
      </c>
      <c r="F627" s="496"/>
      <c r="G627" s="496"/>
      <c r="H627" s="843" t="s">
        <v>324</v>
      </c>
      <c r="I627" s="844"/>
      <c r="J627" s="563">
        <v>-5.3309292440197935E-2</v>
      </c>
      <c r="K627" s="496"/>
      <c r="L627" s="496"/>
      <c r="M627" s="843" t="s">
        <v>250</v>
      </c>
      <c r="N627" s="844"/>
      <c r="O627" s="564">
        <v>-4.7664155864446667E-3</v>
      </c>
      <c r="P627" s="496"/>
      <c r="Q627" s="496"/>
      <c r="W627" s="307"/>
      <c r="X627" s="307"/>
      <c r="Y627" s="307"/>
      <c r="Z627" s="307"/>
      <c r="AA627" s="307"/>
      <c r="AB627" s="307"/>
      <c r="AC627" s="307"/>
      <c r="AD627" s="307"/>
      <c r="AE627" s="307"/>
      <c r="AF627" s="307"/>
      <c r="AG627" s="307"/>
      <c r="AH627" s="307"/>
      <c r="AI627" s="307"/>
      <c r="AJ627" s="307"/>
      <c r="AK627" s="307"/>
      <c r="AL627" s="307"/>
      <c r="AM627" s="307"/>
      <c r="AN627" s="307"/>
      <c r="AO627" s="307"/>
      <c r="AP627" s="307"/>
      <c r="AQ627" s="307"/>
      <c r="AR627" s="307"/>
      <c r="AS627" s="307"/>
      <c r="AT627" s="307"/>
      <c r="AU627" s="307"/>
      <c r="AV627" s="307"/>
      <c r="AW627" s="307"/>
      <c r="AX627" s="307"/>
      <c r="AY627" s="307"/>
      <c r="AZ627" s="307"/>
      <c r="BA627" s="310"/>
      <c r="BB627" s="360"/>
      <c r="BC627" s="310"/>
      <c r="BD627" s="310"/>
      <c r="BE627" s="310"/>
      <c r="BF627" s="310"/>
      <c r="BG627" s="310"/>
      <c r="BH627" s="310"/>
      <c r="BI627" s="310"/>
      <c r="BJ627" s="310"/>
      <c r="BK627" s="310"/>
      <c r="BL627" s="310"/>
      <c r="BM627" s="310"/>
      <c r="BN627" s="310"/>
      <c r="BO627" s="310"/>
      <c r="BP627" s="310"/>
      <c r="BQ627" s="310"/>
      <c r="BR627" s="310"/>
      <c r="BS627" s="310"/>
      <c r="BT627" s="310"/>
      <c r="BU627" s="310"/>
      <c r="BV627" s="310"/>
      <c r="BW627" s="310"/>
      <c r="BX627" s="310"/>
      <c r="BY627" s="310"/>
      <c r="BZ627" s="310"/>
      <c r="CA627" s="310"/>
      <c r="CB627" s="310"/>
      <c r="CC627" s="310"/>
      <c r="CD627" s="310"/>
      <c r="CE627" s="310"/>
      <c r="CF627" s="310"/>
      <c r="CG627" s="310"/>
      <c r="CH627" s="310"/>
      <c r="CI627" s="310"/>
      <c r="CJ627" s="310"/>
      <c r="CK627" s="310"/>
      <c r="CL627" s="310"/>
      <c r="CM627" s="310"/>
      <c r="CN627" s="310"/>
      <c r="CO627" s="310"/>
      <c r="CP627" s="310"/>
      <c r="CQ627" s="310"/>
      <c r="CR627" s="310"/>
      <c r="CS627" s="310"/>
      <c r="CT627" s="310"/>
      <c r="CU627" s="310"/>
      <c r="CV627" s="310"/>
      <c r="CW627" s="310"/>
      <c r="CX627" s="310"/>
      <c r="CY627" s="310"/>
      <c r="CZ627" s="310"/>
    </row>
    <row r="628" s="314" customFormat="true" ht="25.15" customHeight="true" x14ac:dyDescent="0.2">
      <c r="C628" s="843" t="s">
        <v>231</v>
      </c>
      <c r="D628" s="844"/>
      <c r="E628" s="562">
        <v>1.1045106911245646E-3</v>
      </c>
      <c r="F628" s="496"/>
      <c r="G628" s="496"/>
      <c r="H628" s="843" t="s">
        <v>217</v>
      </c>
      <c r="I628" s="844"/>
      <c r="J628" s="563">
        <v>-1.2389592742610256E-2</v>
      </c>
      <c r="K628" s="496"/>
      <c r="L628" s="496"/>
      <c r="M628" s="843" t="s">
        <v>325</v>
      </c>
      <c r="N628" s="844"/>
      <c r="O628" s="564">
        <v>-7.7072943837662083E-2</v>
      </c>
      <c r="P628" s="496"/>
      <c r="Q628" s="496"/>
      <c r="W628" s="307"/>
      <c r="X628" s="307"/>
      <c r="Y628" s="307"/>
      <c r="Z628" s="307"/>
      <c r="AA628" s="307"/>
      <c r="AB628" s="307"/>
      <c r="AC628" s="307"/>
      <c r="AD628" s="307"/>
      <c r="AE628" s="307"/>
      <c r="AF628" s="307"/>
      <c r="AG628" s="307"/>
      <c r="AH628" s="307"/>
      <c r="AI628" s="307"/>
      <c r="AJ628" s="307"/>
      <c r="AK628" s="307"/>
      <c r="AL628" s="307"/>
      <c r="AM628" s="307"/>
      <c r="AN628" s="307"/>
      <c r="AO628" s="307"/>
      <c r="AP628" s="307"/>
      <c r="AQ628" s="307"/>
      <c r="AR628" s="307"/>
      <c r="AS628" s="307"/>
      <c r="AT628" s="307"/>
      <c r="AU628" s="307"/>
      <c r="AV628" s="307"/>
      <c r="AW628" s="307"/>
      <c r="AX628" s="307"/>
      <c r="AY628" s="307"/>
      <c r="AZ628" s="307"/>
      <c r="BA628" s="310"/>
      <c r="BB628" s="360"/>
      <c r="BC628" s="310"/>
      <c r="BD628" s="310"/>
      <c r="BE628" s="310"/>
      <c r="BF628" s="310"/>
      <c r="BG628" s="310"/>
      <c r="BH628" s="310"/>
      <c r="BI628" s="310"/>
      <c r="BJ628" s="310"/>
      <c r="BK628" s="310"/>
      <c r="BL628" s="310"/>
      <c r="BM628" s="310"/>
      <c r="BN628" s="310"/>
      <c r="BO628" s="310"/>
      <c r="BP628" s="310"/>
      <c r="BQ628" s="310"/>
      <c r="BR628" s="310"/>
      <c r="BS628" s="310"/>
      <c r="BT628" s="310"/>
      <c r="BU628" s="310"/>
      <c r="BV628" s="310"/>
      <c r="BW628" s="310"/>
      <c r="BX628" s="310"/>
      <c r="BY628" s="310"/>
      <c r="BZ628" s="310"/>
      <c r="CA628" s="310"/>
      <c r="CB628" s="310"/>
      <c r="CC628" s="310"/>
      <c r="CD628" s="310"/>
      <c r="CE628" s="310"/>
      <c r="CF628" s="310"/>
      <c r="CG628" s="310"/>
      <c r="CH628" s="310"/>
      <c r="CI628" s="310"/>
      <c r="CJ628" s="310"/>
      <c r="CK628" s="310"/>
      <c r="CL628" s="310"/>
      <c r="CM628" s="310"/>
      <c r="CN628" s="310"/>
      <c r="CO628" s="310"/>
      <c r="CP628" s="310"/>
      <c r="CQ628" s="310"/>
      <c r="CR628" s="310"/>
      <c r="CS628" s="310"/>
      <c r="CT628" s="310"/>
      <c r="CU628" s="310"/>
      <c r="CV628" s="310"/>
      <c r="CW628" s="310"/>
      <c r="CX628" s="310"/>
      <c r="CY628" s="310"/>
      <c r="CZ628" s="310"/>
    </row>
    <row r="629" s="314" customFormat="true" ht="25.15" customHeight="true" x14ac:dyDescent="0.2">
      <c r="C629" s="843" t="s">
        <v>198</v>
      </c>
      <c r="D629" s="844"/>
      <c r="E629" s="562">
        <v>7.3000551476796599E-2</v>
      </c>
      <c r="F629" s="496"/>
      <c r="G629" s="496"/>
      <c r="H629" s="843" t="s">
        <v>364</v>
      </c>
      <c r="I629" s="844"/>
      <c r="J629" s="563">
        <v>-1.538582272863874E-3</v>
      </c>
      <c r="K629" s="496"/>
      <c r="L629" s="496"/>
      <c r="M629" s="843" t="s">
        <v>353</v>
      </c>
      <c r="N629" s="844"/>
      <c r="O629" s="564">
        <v>-1.0309038557024471E-2</v>
      </c>
      <c r="P629" s="496"/>
      <c r="Q629" s="496"/>
      <c r="W629" s="307"/>
      <c r="X629" s="307"/>
      <c r="Y629" s="307"/>
      <c r="Z629" s="307"/>
      <c r="AA629" s="307"/>
      <c r="AB629" s="307"/>
      <c r="AC629" s="307"/>
      <c r="AD629" s="307"/>
      <c r="AE629" s="307"/>
      <c r="AF629" s="307"/>
      <c r="AG629" s="307"/>
      <c r="AH629" s="307"/>
      <c r="AI629" s="307"/>
      <c r="AJ629" s="307"/>
      <c r="AK629" s="307"/>
      <c r="AL629" s="307"/>
      <c r="AM629" s="307"/>
      <c r="AN629" s="307"/>
      <c r="AO629" s="307"/>
      <c r="AP629" s="307"/>
      <c r="AQ629" s="307"/>
      <c r="AR629" s="307"/>
      <c r="AS629" s="307"/>
      <c r="AT629" s="307"/>
      <c r="AU629" s="307"/>
      <c r="AV629" s="307"/>
      <c r="AW629" s="307"/>
      <c r="AX629" s="307"/>
      <c r="AY629" s="307"/>
      <c r="AZ629" s="307"/>
      <c r="BA629" s="310"/>
      <c r="BB629" s="360"/>
      <c r="BC629" s="310"/>
      <c r="BD629" s="310"/>
      <c r="BE629" s="310"/>
      <c r="BF629" s="310"/>
      <c r="BG629" s="310"/>
      <c r="BH629" s="310"/>
      <c r="BI629" s="310"/>
      <c r="BJ629" s="310"/>
      <c r="BK629" s="310"/>
      <c r="BL629" s="310"/>
      <c r="BM629" s="310"/>
      <c r="BN629" s="310"/>
      <c r="BO629" s="310"/>
      <c r="BP629" s="310"/>
      <c r="BQ629" s="310"/>
      <c r="BR629" s="310"/>
      <c r="BS629" s="310"/>
      <c r="BT629" s="310"/>
      <c r="BU629" s="310"/>
      <c r="BV629" s="310"/>
      <c r="BW629" s="310"/>
      <c r="BX629" s="310"/>
      <c r="BY629" s="310"/>
      <c r="BZ629" s="310"/>
      <c r="CA629" s="310"/>
      <c r="CB629" s="310"/>
      <c r="CC629" s="310"/>
      <c r="CD629" s="310"/>
      <c r="CE629" s="310"/>
      <c r="CF629" s="310"/>
      <c r="CG629" s="310"/>
      <c r="CH629" s="310"/>
      <c r="CI629" s="310"/>
      <c r="CJ629" s="310"/>
      <c r="CK629" s="310"/>
      <c r="CL629" s="310"/>
      <c r="CM629" s="310"/>
      <c r="CN629" s="310"/>
      <c r="CO629" s="310"/>
      <c r="CP629" s="310"/>
      <c r="CQ629" s="310"/>
      <c r="CR629" s="310"/>
      <c r="CS629" s="310"/>
      <c r="CT629" s="310"/>
      <c r="CU629" s="310"/>
      <c r="CV629" s="310"/>
      <c r="CW629" s="310"/>
      <c r="CX629" s="310"/>
      <c r="CY629" s="310"/>
      <c r="CZ629" s="310"/>
    </row>
    <row r="630" s="314" customFormat="true" ht="25.15" customHeight="true" x14ac:dyDescent="0.2">
      <c r="C630" s="843" t="s">
        <v>324</v>
      </c>
      <c r="D630" s="844"/>
      <c r="E630" s="562">
        <v>-6.5513909592080893E-2</v>
      </c>
      <c r="F630" s="496"/>
      <c r="G630" s="496"/>
      <c r="H630" s="843" t="s">
        <v>350</v>
      </c>
      <c r="I630" s="844"/>
      <c r="J630" s="563">
        <v>-1.4045546412907842E-2</v>
      </c>
      <c r="K630" s="496"/>
      <c r="L630" s="496"/>
      <c r="M630" s="843" t="s">
        <v>255</v>
      </c>
      <c r="N630" s="844"/>
      <c r="O630" s="564">
        <v>-1.3653650096337067E-3</v>
      </c>
      <c r="P630" s="496"/>
      <c r="Q630" s="496"/>
      <c r="W630" s="307"/>
      <c r="X630" s="307"/>
      <c r="Y630" s="307"/>
      <c r="Z630" s="307"/>
      <c r="AA630" s="307"/>
      <c r="AB630" s="307"/>
      <c r="AC630" s="307"/>
      <c r="AD630" s="307"/>
      <c r="AE630" s="307"/>
      <c r="AF630" s="307"/>
      <c r="AG630" s="307"/>
      <c r="AH630" s="307"/>
      <c r="AI630" s="307"/>
      <c r="AJ630" s="307"/>
      <c r="AK630" s="307"/>
      <c r="AL630" s="307"/>
      <c r="AM630" s="307"/>
      <c r="AN630" s="307"/>
      <c r="AO630" s="307"/>
      <c r="AP630" s="307"/>
      <c r="AQ630" s="307"/>
      <c r="AR630" s="307"/>
      <c r="AS630" s="307"/>
      <c r="AT630" s="307"/>
      <c r="AU630" s="307"/>
      <c r="AV630" s="307"/>
      <c r="AW630" s="307"/>
      <c r="AX630" s="307"/>
      <c r="AY630" s="307"/>
      <c r="AZ630" s="307"/>
      <c r="BA630" s="310"/>
      <c r="BB630" s="360"/>
      <c r="BC630" s="310"/>
      <c r="BD630" s="310"/>
      <c r="BE630" s="310"/>
      <c r="BF630" s="310"/>
      <c r="BG630" s="310"/>
      <c r="BH630" s="310"/>
      <c r="BI630" s="310"/>
      <c r="BJ630" s="310"/>
      <c r="BK630" s="310"/>
      <c r="BL630" s="310"/>
      <c r="BM630" s="310"/>
      <c r="BN630" s="310"/>
      <c r="BO630" s="310"/>
      <c r="BP630" s="310"/>
      <c r="BQ630" s="310"/>
      <c r="BR630" s="310"/>
      <c r="BS630" s="310"/>
      <c r="BT630" s="310"/>
      <c r="BU630" s="310"/>
      <c r="BV630" s="310"/>
      <c r="BW630" s="310"/>
      <c r="BX630" s="310"/>
      <c r="BY630" s="310"/>
      <c r="BZ630" s="310"/>
      <c r="CA630" s="310"/>
      <c r="CB630" s="310"/>
      <c r="CC630" s="310"/>
      <c r="CD630" s="310"/>
      <c r="CE630" s="310"/>
      <c r="CF630" s="310"/>
      <c r="CG630" s="310"/>
      <c r="CH630" s="310"/>
      <c r="CI630" s="310"/>
      <c r="CJ630" s="310"/>
      <c r="CK630" s="310"/>
      <c r="CL630" s="310"/>
      <c r="CM630" s="310"/>
      <c r="CN630" s="310"/>
      <c r="CO630" s="310"/>
      <c r="CP630" s="310"/>
      <c r="CQ630" s="310"/>
      <c r="CR630" s="310"/>
      <c r="CS630" s="310"/>
      <c r="CT630" s="310"/>
      <c r="CU630" s="310"/>
      <c r="CV630" s="310"/>
      <c r="CW630" s="310"/>
      <c r="CX630" s="310"/>
      <c r="CY630" s="310"/>
      <c r="CZ630" s="310"/>
    </row>
    <row r="631" s="314" customFormat="true" ht="25.15" customHeight="true" x14ac:dyDescent="0.2">
      <c r="C631" s="843" t="s">
        <v>217</v>
      </c>
      <c r="D631" s="844"/>
      <c r="E631" s="562">
        <v>-6.0457847113700976E-3</v>
      </c>
      <c r="F631" s="496"/>
      <c r="G631" s="496"/>
      <c r="H631" s="843" t="s">
        <v>229</v>
      </c>
      <c r="I631" s="844"/>
      <c r="J631" s="563">
        <v>1.9167355063765185E-2</v>
      </c>
      <c r="K631" s="496"/>
      <c r="L631" s="496"/>
      <c r="M631" s="843" t="s">
        <v>257</v>
      </c>
      <c r="N631" s="844"/>
      <c r="O631" s="564">
        <v>-4.1600889482458544E-3</v>
      </c>
      <c r="P631" s="496"/>
      <c r="Q631" s="496"/>
      <c r="W631" s="307"/>
      <c r="X631" s="307"/>
      <c r="Y631" s="307"/>
      <c r="Z631" s="307"/>
      <c r="AA631" s="307"/>
      <c r="AB631" s="307"/>
      <c r="AC631" s="307"/>
      <c r="AD631" s="307"/>
      <c r="AE631" s="307"/>
      <c r="AF631" s="307"/>
      <c r="AG631" s="307"/>
      <c r="AH631" s="307"/>
      <c r="AI631" s="307"/>
      <c r="AJ631" s="307"/>
      <c r="AK631" s="307"/>
      <c r="AL631" s="307"/>
      <c r="AM631" s="307"/>
      <c r="AN631" s="307"/>
      <c r="AO631" s="307"/>
      <c r="AP631" s="307"/>
      <c r="AQ631" s="307"/>
      <c r="AR631" s="307"/>
      <c r="AS631" s="307"/>
      <c r="AT631" s="307"/>
      <c r="AU631" s="307"/>
      <c r="AV631" s="307"/>
      <c r="AW631" s="307"/>
      <c r="AX631" s="307"/>
      <c r="AY631" s="307"/>
      <c r="AZ631" s="307"/>
      <c r="BA631" s="310"/>
      <c r="BB631" s="360"/>
      <c r="BC631" s="310"/>
      <c r="BD631" s="310"/>
      <c r="BE631" s="310"/>
      <c r="BF631" s="310"/>
      <c r="BG631" s="310"/>
      <c r="BH631" s="310"/>
      <c r="BI631" s="310"/>
      <c r="BJ631" s="310"/>
      <c r="BK631" s="310"/>
      <c r="BL631" s="310"/>
      <c r="BM631" s="310"/>
      <c r="BN631" s="310"/>
      <c r="BO631" s="310"/>
      <c r="BP631" s="310"/>
      <c r="BQ631" s="310"/>
      <c r="BR631" s="310"/>
      <c r="BS631" s="310"/>
      <c r="BT631" s="310"/>
      <c r="BU631" s="310"/>
      <c r="BV631" s="310"/>
      <c r="BW631" s="310"/>
      <c r="BX631" s="310"/>
      <c r="BY631" s="310"/>
      <c r="BZ631" s="310"/>
      <c r="CA631" s="310"/>
      <c r="CB631" s="310"/>
      <c r="CC631" s="310"/>
      <c r="CD631" s="310"/>
      <c r="CE631" s="310"/>
      <c r="CF631" s="310"/>
      <c r="CG631" s="310"/>
      <c r="CH631" s="310"/>
      <c r="CI631" s="310"/>
      <c r="CJ631" s="310"/>
      <c r="CK631" s="310"/>
      <c r="CL631" s="310"/>
      <c r="CM631" s="310"/>
      <c r="CN631" s="310"/>
      <c r="CO631" s="310"/>
      <c r="CP631" s="310"/>
      <c r="CQ631" s="310"/>
      <c r="CR631" s="310"/>
      <c r="CS631" s="310"/>
      <c r="CT631" s="310"/>
      <c r="CU631" s="310"/>
      <c r="CV631" s="310"/>
      <c r="CW631" s="310"/>
      <c r="CX631" s="310"/>
      <c r="CY631" s="310"/>
      <c r="CZ631" s="310"/>
    </row>
    <row r="632" s="314" customFormat="true" ht="25.15" customHeight="true" x14ac:dyDescent="0.2">
      <c r="C632" s="843" t="s">
        <v>254</v>
      </c>
      <c r="D632" s="844"/>
      <c r="E632" s="562">
        <v>-1.1814237612655604E-3</v>
      </c>
      <c r="F632" s="496"/>
      <c r="G632" s="496"/>
      <c r="H632" s="843" t="s">
        <v>202</v>
      </c>
      <c r="I632" s="844"/>
      <c r="J632" s="563">
        <v>-4.0242174692031389E-2</v>
      </c>
      <c r="K632" s="496"/>
      <c r="L632" s="496"/>
      <c r="M632" s="843" t="s">
        <v>365</v>
      </c>
      <c r="N632" s="844"/>
      <c r="O632" s="564">
        <v>-5.7364781449890069E-5</v>
      </c>
      <c r="P632" s="496"/>
      <c r="Q632" s="496"/>
      <c r="W632" s="307"/>
      <c r="X632" s="307"/>
      <c r="Y632" s="307"/>
      <c r="Z632" s="307"/>
      <c r="AA632" s="307"/>
      <c r="AB632" s="307"/>
      <c r="AC632" s="307"/>
      <c r="AD632" s="307"/>
      <c r="AE632" s="307"/>
      <c r="AF632" s="307"/>
      <c r="AG632" s="307"/>
      <c r="AH632" s="307"/>
      <c r="AI632" s="307"/>
      <c r="AJ632" s="307"/>
      <c r="AK632" s="307"/>
      <c r="AL632" s="307"/>
      <c r="AM632" s="307"/>
      <c r="AN632" s="307"/>
      <c r="AO632" s="307"/>
      <c r="AP632" s="307"/>
      <c r="AQ632" s="307"/>
      <c r="AR632" s="307"/>
      <c r="AS632" s="307"/>
      <c r="AT632" s="307"/>
      <c r="AU632" s="307"/>
      <c r="AV632" s="307"/>
      <c r="AW632" s="307"/>
      <c r="AX632" s="307"/>
      <c r="AY632" s="307"/>
      <c r="AZ632" s="307"/>
      <c r="BA632" s="310"/>
      <c r="BB632" s="360"/>
      <c r="BC632" s="310"/>
      <c r="BD632" s="310"/>
      <c r="BE632" s="310"/>
      <c r="BF632" s="310"/>
      <c r="BG632" s="310"/>
      <c r="BH632" s="310"/>
      <c r="BI632" s="310"/>
      <c r="BJ632" s="310"/>
      <c r="BK632" s="310"/>
      <c r="BL632" s="310"/>
      <c r="BM632" s="310"/>
      <c r="BN632" s="310"/>
      <c r="BO632" s="310"/>
      <c r="BP632" s="310"/>
      <c r="BQ632" s="310"/>
      <c r="BR632" s="310"/>
      <c r="BS632" s="310"/>
      <c r="BT632" s="310"/>
      <c r="BU632" s="310"/>
      <c r="BV632" s="310"/>
      <c r="BW632" s="310"/>
      <c r="BX632" s="310"/>
      <c r="BY632" s="310"/>
      <c r="BZ632" s="310"/>
      <c r="CA632" s="310"/>
      <c r="CB632" s="310"/>
      <c r="CC632" s="310"/>
      <c r="CD632" s="310"/>
      <c r="CE632" s="310"/>
      <c r="CF632" s="310"/>
      <c r="CG632" s="310"/>
      <c r="CH632" s="310"/>
      <c r="CI632" s="310"/>
      <c r="CJ632" s="310"/>
      <c r="CK632" s="310"/>
      <c r="CL632" s="310"/>
      <c r="CM632" s="310"/>
      <c r="CN632" s="310"/>
      <c r="CO632" s="310"/>
      <c r="CP632" s="310"/>
      <c r="CQ632" s="310"/>
      <c r="CR632" s="310"/>
      <c r="CS632" s="310"/>
      <c r="CT632" s="310"/>
      <c r="CU632" s="310"/>
      <c r="CV632" s="310"/>
      <c r="CW632" s="310"/>
      <c r="CX632" s="310"/>
      <c r="CY632" s="310"/>
      <c r="CZ632" s="310"/>
    </row>
    <row r="633" s="314" customFormat="true" ht="25.15" customHeight="true" x14ac:dyDescent="0.2">
      <c r="C633" s="843" t="s">
        <v>347</v>
      </c>
      <c r="D633" s="844"/>
      <c r="E633" s="562">
        <v>1.059344747262392E-2</v>
      </c>
      <c r="F633" s="496"/>
      <c r="G633" s="496"/>
      <c r="H633" s="843" t="s">
        <v>205</v>
      </c>
      <c r="I633" s="844"/>
      <c r="J633" s="563">
        <v>4.7765771724591864E-2</v>
      </c>
      <c r="K633" s="496"/>
      <c r="L633" s="496"/>
      <c r="M633" s="843" t="s">
        <v>357</v>
      </c>
      <c r="N633" s="844"/>
      <c r="O633" s="564">
        <v>-5.1137501184355377E-3</v>
      </c>
      <c r="P633" s="496"/>
      <c r="Q633" s="496"/>
      <c r="W633" s="307"/>
      <c r="X633" s="307"/>
      <c r="Y633" s="307"/>
      <c r="Z633" s="307"/>
      <c r="AA633" s="307"/>
      <c r="AB633" s="307"/>
      <c r="AC633" s="307"/>
      <c r="AD633" s="307"/>
      <c r="AE633" s="307"/>
      <c r="AF633" s="307"/>
      <c r="AG633" s="307"/>
      <c r="AH633" s="307"/>
      <c r="AI633" s="307"/>
      <c r="AJ633" s="307"/>
      <c r="AK633" s="307"/>
      <c r="AL633" s="307"/>
      <c r="AM633" s="307"/>
      <c r="AN633" s="307"/>
      <c r="AO633" s="307"/>
      <c r="AP633" s="307"/>
      <c r="AQ633" s="307"/>
      <c r="AR633" s="307"/>
      <c r="AS633" s="307"/>
      <c r="AT633" s="307"/>
      <c r="AU633" s="307"/>
      <c r="AV633" s="307"/>
      <c r="AW633" s="307"/>
      <c r="AX633" s="307"/>
      <c r="AY633" s="307"/>
      <c r="AZ633" s="307"/>
      <c r="BA633" s="310"/>
      <c r="BB633" s="360"/>
      <c r="BC633" s="310"/>
      <c r="BD633" s="310"/>
      <c r="BE633" s="310"/>
      <c r="BF633" s="310"/>
      <c r="BG633" s="310"/>
      <c r="BH633" s="310"/>
      <c r="BI633" s="310"/>
      <c r="BJ633" s="310"/>
      <c r="BK633" s="310"/>
      <c r="BL633" s="310"/>
      <c r="BM633" s="310"/>
      <c r="BN633" s="310"/>
      <c r="BO633" s="310"/>
      <c r="BP633" s="310"/>
      <c r="BQ633" s="310"/>
      <c r="BR633" s="310"/>
      <c r="BS633" s="310"/>
      <c r="BT633" s="310"/>
      <c r="BU633" s="310"/>
      <c r="BV633" s="310"/>
      <c r="BW633" s="310"/>
      <c r="BX633" s="310"/>
      <c r="BY633" s="310"/>
      <c r="BZ633" s="310"/>
      <c r="CA633" s="310"/>
      <c r="CB633" s="310"/>
      <c r="CC633" s="310"/>
      <c r="CD633" s="310"/>
      <c r="CE633" s="310"/>
      <c r="CF633" s="310"/>
      <c r="CG633" s="310"/>
      <c r="CH633" s="310"/>
      <c r="CI633" s="310"/>
      <c r="CJ633" s="310"/>
      <c r="CK633" s="310"/>
      <c r="CL633" s="310"/>
      <c r="CM633" s="310"/>
      <c r="CN633" s="310"/>
      <c r="CO633" s="310"/>
      <c r="CP633" s="310"/>
      <c r="CQ633" s="310"/>
      <c r="CR633" s="310"/>
      <c r="CS633" s="310"/>
      <c r="CT633" s="310"/>
      <c r="CU633" s="310"/>
      <c r="CV633" s="310"/>
      <c r="CW633" s="310"/>
      <c r="CX633" s="310"/>
      <c r="CY633" s="310"/>
      <c r="CZ633" s="310"/>
    </row>
    <row r="634" s="314" customFormat="true" ht="25.15" customHeight="true" x14ac:dyDescent="0.2">
      <c r="C634" s="843" t="s">
        <v>350</v>
      </c>
      <c r="D634" s="844"/>
      <c r="E634" s="562">
        <v>7.7459977035809922E-3</v>
      </c>
      <c r="F634" s="496"/>
      <c r="G634" s="496"/>
      <c r="H634" s="843" t="s">
        <v>206</v>
      </c>
      <c r="I634" s="844"/>
      <c r="J634" s="565">
        <v>-1.0792898796931523E-2</v>
      </c>
      <c r="K634" s="496"/>
      <c r="L634" s="496"/>
      <c r="M634" s="843" t="s">
        <v>319</v>
      </c>
      <c r="N634" s="844"/>
      <c r="O634" s="564">
        <v>9.1116181218618059E-2</v>
      </c>
      <c r="P634" s="496"/>
      <c r="Q634" s="496"/>
      <c r="W634" s="307"/>
      <c r="X634" s="307"/>
      <c r="Y634" s="307"/>
      <c r="Z634" s="307"/>
      <c r="AA634" s="307"/>
      <c r="AB634" s="307"/>
      <c r="AC634" s="307"/>
      <c r="AD634" s="307"/>
      <c r="AE634" s="307"/>
      <c r="AF634" s="307"/>
      <c r="AG634" s="307"/>
      <c r="AH634" s="307"/>
      <c r="AI634" s="307"/>
      <c r="AJ634" s="307"/>
      <c r="AK634" s="307"/>
      <c r="AL634" s="307"/>
      <c r="AM634" s="307"/>
      <c r="AN634" s="307"/>
      <c r="AO634" s="307"/>
      <c r="AP634" s="307"/>
      <c r="AQ634" s="307"/>
      <c r="AR634" s="307"/>
      <c r="AS634" s="307"/>
      <c r="AT634" s="307"/>
      <c r="AU634" s="307"/>
      <c r="AV634" s="307"/>
      <c r="AW634" s="307"/>
      <c r="AX634" s="307"/>
      <c r="AY634" s="307"/>
      <c r="AZ634" s="307"/>
      <c r="BA634" s="310"/>
      <c r="BB634" s="360"/>
      <c r="BC634" s="310"/>
      <c r="BD634" s="310"/>
      <c r="BE634" s="310"/>
      <c r="BF634" s="310"/>
      <c r="BG634" s="310"/>
      <c r="BH634" s="310"/>
      <c r="BI634" s="310"/>
      <c r="BJ634" s="310"/>
      <c r="BK634" s="310"/>
      <c r="BL634" s="310"/>
      <c r="BM634" s="310"/>
      <c r="BN634" s="310"/>
      <c r="BO634" s="310"/>
      <c r="BP634" s="310"/>
      <c r="BQ634" s="310"/>
      <c r="BR634" s="310"/>
      <c r="BS634" s="310"/>
      <c r="BT634" s="310"/>
      <c r="BU634" s="310"/>
      <c r="BV634" s="310"/>
      <c r="BW634" s="310"/>
      <c r="BX634" s="310"/>
      <c r="BY634" s="310"/>
      <c r="BZ634" s="310"/>
      <c r="CA634" s="310"/>
      <c r="CB634" s="310"/>
      <c r="CC634" s="310"/>
      <c r="CD634" s="310"/>
      <c r="CE634" s="310"/>
      <c r="CF634" s="310"/>
      <c r="CG634" s="310"/>
      <c r="CH634" s="310"/>
      <c r="CI634" s="310"/>
      <c r="CJ634" s="310"/>
      <c r="CK634" s="310"/>
      <c r="CL634" s="310"/>
      <c r="CM634" s="310"/>
      <c r="CN634" s="310"/>
      <c r="CO634" s="310"/>
      <c r="CP634" s="310"/>
      <c r="CQ634" s="310"/>
      <c r="CR634" s="310"/>
      <c r="CS634" s="310"/>
      <c r="CT634" s="310"/>
      <c r="CU634" s="310"/>
      <c r="CV634" s="310"/>
      <c r="CW634" s="310"/>
      <c r="CX634" s="310"/>
      <c r="CY634" s="310"/>
      <c r="CZ634" s="310"/>
    </row>
    <row r="635" s="314" customFormat="true" ht="25.15" customHeight="true" x14ac:dyDescent="0.2">
      <c r="C635" s="843" t="s">
        <v>202</v>
      </c>
      <c r="D635" s="844"/>
      <c r="E635" s="562">
        <v>-5.1357714977311397E-2</v>
      </c>
      <c r="F635" s="496"/>
      <c r="G635" s="496"/>
      <c r="H635" s="852"/>
      <c r="I635" s="844"/>
      <c r="J635" s="512"/>
      <c r="K635" s="496"/>
      <c r="L635" s="496"/>
      <c r="M635" s="843" t="s">
        <v>257</v>
      </c>
      <c r="N635" s="844"/>
      <c r="O635" s="564">
        <v>-1.110887708701363E-2</v>
      </c>
      <c r="P635" s="496"/>
      <c r="Q635" s="496"/>
      <c r="W635" s="307"/>
      <c r="X635" s="307"/>
      <c r="Y635" s="307"/>
      <c r="Z635" s="307"/>
      <c r="AA635" s="307"/>
      <c r="AB635" s="307"/>
      <c r="AC635" s="307"/>
      <c r="AD635" s="307"/>
      <c r="AE635" s="307"/>
      <c r="AF635" s="307"/>
      <c r="AG635" s="307"/>
      <c r="AH635" s="307"/>
      <c r="AI635" s="307"/>
      <c r="AJ635" s="307"/>
      <c r="AK635" s="307"/>
      <c r="AL635" s="307"/>
      <c r="AM635" s="307"/>
      <c r="AN635" s="307"/>
      <c r="AO635" s="307"/>
      <c r="AP635" s="307"/>
      <c r="AQ635" s="307"/>
      <c r="AR635" s="307"/>
      <c r="AS635" s="307"/>
      <c r="AT635" s="307"/>
      <c r="AU635" s="307"/>
      <c r="AV635" s="307"/>
      <c r="AW635" s="307"/>
      <c r="AX635" s="307"/>
      <c r="AY635" s="307"/>
      <c r="AZ635" s="307"/>
      <c r="BA635" s="310"/>
      <c r="BB635" s="360"/>
      <c r="BC635" s="310"/>
      <c r="BD635" s="310"/>
      <c r="BE635" s="310"/>
      <c r="BF635" s="310"/>
      <c r="BG635" s="310"/>
      <c r="BH635" s="310"/>
      <c r="BI635" s="310"/>
      <c r="BJ635" s="310"/>
      <c r="BK635" s="310"/>
      <c r="BL635" s="310"/>
      <c r="BM635" s="310"/>
      <c r="BN635" s="310"/>
      <c r="BO635" s="310"/>
      <c r="BP635" s="310"/>
      <c r="BQ635" s="310"/>
      <c r="BR635" s="310"/>
      <c r="BS635" s="310"/>
      <c r="BT635" s="310"/>
      <c r="BU635" s="310"/>
      <c r="BV635" s="310"/>
      <c r="BW635" s="310"/>
      <c r="BX635" s="310"/>
      <c r="BY635" s="310"/>
      <c r="BZ635" s="310"/>
      <c r="CA635" s="310"/>
      <c r="CB635" s="310"/>
      <c r="CC635" s="310"/>
      <c r="CD635" s="310"/>
      <c r="CE635" s="310"/>
      <c r="CF635" s="310"/>
      <c r="CG635" s="310"/>
      <c r="CH635" s="310"/>
      <c r="CI635" s="310"/>
      <c r="CJ635" s="310"/>
      <c r="CK635" s="310"/>
      <c r="CL635" s="310"/>
      <c r="CM635" s="310"/>
      <c r="CN635" s="310"/>
      <c r="CO635" s="310"/>
      <c r="CP635" s="310"/>
      <c r="CQ635" s="310"/>
      <c r="CR635" s="310"/>
      <c r="CS635" s="310"/>
      <c r="CT635" s="310"/>
      <c r="CU635" s="310"/>
      <c r="CV635" s="310"/>
      <c r="CW635" s="310"/>
      <c r="CX635" s="310"/>
      <c r="CY635" s="310"/>
      <c r="CZ635" s="310"/>
    </row>
    <row r="636" s="314" customFormat="true" ht="25.15" customHeight="true" x14ac:dyDescent="0.2">
      <c r="C636" s="843" t="s">
        <v>205</v>
      </c>
      <c r="D636" s="844"/>
      <c r="E636" s="562">
        <v>3.3481682887586801E-2</v>
      </c>
      <c r="F636" s="496"/>
      <c r="G636" s="496"/>
      <c r="H636" s="852"/>
      <c r="I636" s="844"/>
      <c r="J636" s="496"/>
      <c r="K636" s="496"/>
      <c r="L636" s="496"/>
      <c r="M636" s="843" t="s">
        <v>358</v>
      </c>
      <c r="N636" s="844"/>
      <c r="O636" s="564">
        <v>-1.3385477425774129E-4</v>
      </c>
      <c r="P636" s="496"/>
      <c r="Q636" s="496"/>
      <c r="W636" s="307"/>
      <c r="X636" s="307"/>
      <c r="Y636" s="307"/>
      <c r="Z636" s="307"/>
      <c r="AA636" s="307"/>
      <c r="AB636" s="307"/>
      <c r="AC636" s="307"/>
      <c r="AD636" s="307"/>
      <c r="AE636" s="307"/>
      <c r="AF636" s="307"/>
      <c r="AG636" s="307"/>
      <c r="AH636" s="307"/>
      <c r="AI636" s="307"/>
      <c r="AJ636" s="307"/>
      <c r="AK636" s="307"/>
      <c r="AL636" s="307"/>
      <c r="AM636" s="307"/>
      <c r="AN636" s="307"/>
      <c r="AO636" s="307"/>
      <c r="AP636" s="307"/>
      <c r="AQ636" s="307"/>
      <c r="AR636" s="307"/>
      <c r="AS636" s="307"/>
      <c r="AT636" s="307"/>
      <c r="AU636" s="307"/>
      <c r="AV636" s="307"/>
      <c r="AW636" s="307"/>
      <c r="AX636" s="307"/>
      <c r="AY636" s="307"/>
      <c r="AZ636" s="307"/>
      <c r="BA636" s="310"/>
      <c r="BB636" s="360"/>
      <c r="BC636" s="310"/>
      <c r="BD636" s="310"/>
      <c r="BE636" s="310"/>
      <c r="BF636" s="310"/>
      <c r="BG636" s="310"/>
      <c r="BH636" s="310"/>
      <c r="BI636" s="310"/>
      <c r="BJ636" s="310"/>
      <c r="BK636" s="310"/>
      <c r="BL636" s="310"/>
      <c r="BM636" s="310"/>
      <c r="BN636" s="310"/>
      <c r="BO636" s="310"/>
      <c r="BP636" s="310"/>
      <c r="BQ636" s="310"/>
      <c r="BR636" s="310"/>
      <c r="BS636" s="310"/>
      <c r="BT636" s="310"/>
      <c r="BU636" s="310"/>
      <c r="BV636" s="310"/>
      <c r="BW636" s="310"/>
      <c r="BX636" s="310"/>
      <c r="BY636" s="310"/>
      <c r="BZ636" s="310"/>
      <c r="CA636" s="310"/>
      <c r="CB636" s="310"/>
      <c r="CC636" s="310"/>
      <c r="CD636" s="310"/>
      <c r="CE636" s="310"/>
      <c r="CF636" s="310"/>
      <c r="CG636" s="310"/>
      <c r="CH636" s="310"/>
      <c r="CI636" s="310"/>
      <c r="CJ636" s="310"/>
      <c r="CK636" s="310"/>
      <c r="CL636" s="310"/>
      <c r="CM636" s="310"/>
      <c r="CN636" s="310"/>
      <c r="CO636" s="310"/>
      <c r="CP636" s="310"/>
      <c r="CQ636" s="310"/>
      <c r="CR636" s="310"/>
      <c r="CS636" s="310"/>
      <c r="CT636" s="310"/>
      <c r="CU636" s="310"/>
      <c r="CV636" s="310"/>
      <c r="CW636" s="310"/>
      <c r="CX636" s="310"/>
      <c r="CY636" s="310"/>
      <c r="CZ636" s="310"/>
    </row>
    <row r="637" s="314" customFormat="true" ht="25.15" customHeight="true" x14ac:dyDescent="0.2">
      <c r="C637" s="843" t="s">
        <v>206</v>
      </c>
      <c r="D637" s="844"/>
      <c r="E637" s="566">
        <v>2.8420956584470348E-2</v>
      </c>
      <c r="F637" s="496"/>
      <c r="G637" s="496"/>
      <c r="H637" s="853" t="s">
        <v>274</v>
      </c>
      <c r="I637" s="844"/>
      <c r="J637" s="844"/>
      <c r="K637" s="496"/>
      <c r="L637" s="496"/>
      <c r="M637" s="843" t="s">
        <v>343</v>
      </c>
      <c r="N637" s="844"/>
      <c r="O637" s="564">
        <v>-1.4683753191373709E-3</v>
      </c>
      <c r="P637" s="496"/>
      <c r="Q637" s="496"/>
      <c r="W637" s="307"/>
      <c r="X637" s="307"/>
      <c r="Y637" s="307"/>
      <c r="Z637" s="307"/>
      <c r="AA637" s="307"/>
      <c r="AB637" s="307"/>
      <c r="AC637" s="307"/>
      <c r="AD637" s="307"/>
      <c r="AE637" s="307"/>
      <c r="AF637" s="307"/>
      <c r="AG637" s="307"/>
      <c r="AH637" s="307"/>
      <c r="AI637" s="307"/>
      <c r="AJ637" s="307"/>
      <c r="AK637" s="307"/>
      <c r="AL637" s="307"/>
      <c r="AM637" s="307"/>
      <c r="AN637" s="307"/>
      <c r="AO637" s="307"/>
      <c r="AP637" s="307"/>
      <c r="AQ637" s="307"/>
      <c r="AR637" s="307"/>
      <c r="AS637" s="307"/>
      <c r="AT637" s="307"/>
      <c r="AU637" s="307"/>
      <c r="AV637" s="307"/>
      <c r="AW637" s="307"/>
      <c r="AX637" s="307"/>
      <c r="AY637" s="307"/>
      <c r="AZ637" s="307"/>
      <c r="BA637" s="310"/>
      <c r="BB637" s="360"/>
      <c r="BC637" s="310"/>
      <c r="BD637" s="310"/>
      <c r="BE637" s="310"/>
      <c r="BF637" s="310"/>
      <c r="BG637" s="310"/>
      <c r="BH637" s="310"/>
      <c r="BI637" s="310"/>
      <c r="BJ637" s="310"/>
      <c r="BK637" s="310"/>
      <c r="BL637" s="310"/>
      <c r="BM637" s="310"/>
      <c r="BN637" s="310"/>
      <c r="BO637" s="310"/>
      <c r="BP637" s="310"/>
      <c r="BQ637" s="310"/>
      <c r="BR637" s="310"/>
      <c r="BS637" s="310"/>
      <c r="BT637" s="310"/>
      <c r="BU637" s="310"/>
      <c r="BV637" s="310"/>
      <c r="BW637" s="310"/>
      <c r="BX637" s="310"/>
      <c r="BY637" s="310"/>
      <c r="BZ637" s="310"/>
      <c r="CA637" s="310"/>
      <c r="CB637" s="310"/>
      <c r="CC637" s="310"/>
      <c r="CD637" s="310"/>
      <c r="CE637" s="310"/>
      <c r="CF637" s="310"/>
      <c r="CG637" s="310"/>
      <c r="CH637" s="310"/>
      <c r="CI637" s="310"/>
      <c r="CJ637" s="310"/>
      <c r="CK637" s="310"/>
      <c r="CL637" s="310"/>
      <c r="CM637" s="310"/>
      <c r="CN637" s="310"/>
      <c r="CO637" s="310"/>
      <c r="CP637" s="310"/>
      <c r="CQ637" s="310"/>
      <c r="CR637" s="310"/>
      <c r="CS637" s="310"/>
      <c r="CT637" s="310"/>
      <c r="CU637" s="310"/>
      <c r="CV637" s="310"/>
      <c r="CW637" s="310"/>
      <c r="CX637" s="310"/>
      <c r="CY637" s="310"/>
      <c r="CZ637" s="310"/>
    </row>
    <row r="638" s="314" customFormat="true" ht="25.15" customHeight="true" x14ac:dyDescent="0.2">
      <c r="C638" s="852"/>
      <c r="D638" s="844"/>
      <c r="E638" s="512"/>
      <c r="F638" s="496"/>
      <c r="G638" s="496"/>
      <c r="H638" s="854" t="s">
        <v>191</v>
      </c>
      <c r="I638" s="844"/>
      <c r="J638" s="584" t="s">
        <v>192</v>
      </c>
      <c r="K638" s="496"/>
      <c r="L638" s="496"/>
      <c r="M638" s="843" t="s">
        <v>344</v>
      </c>
      <c r="N638" s="844"/>
      <c r="O638" s="564">
        <v>3.4611737139198889E-4</v>
      </c>
      <c r="P638" s="496"/>
      <c r="Q638" s="496"/>
      <c r="W638" s="307"/>
      <c r="X638" s="307"/>
      <c r="Y638" s="307"/>
      <c r="Z638" s="307"/>
      <c r="AA638" s="307"/>
      <c r="AB638" s="307"/>
      <c r="AC638" s="307"/>
      <c r="AD638" s="307"/>
      <c r="AE638" s="307"/>
      <c r="AF638" s="307"/>
      <c r="AG638" s="307"/>
      <c r="AH638" s="307"/>
      <c r="AI638" s="307"/>
      <c r="AJ638" s="307"/>
      <c r="AK638" s="307"/>
      <c r="AL638" s="307"/>
      <c r="AM638" s="307"/>
      <c r="AN638" s="307"/>
      <c r="AO638" s="307"/>
      <c r="AP638" s="307"/>
      <c r="AQ638" s="307"/>
      <c r="AR638" s="307"/>
      <c r="AS638" s="307"/>
      <c r="AT638" s="307"/>
      <c r="AU638" s="307"/>
      <c r="AV638" s="307"/>
      <c r="AW638" s="307"/>
      <c r="AX638" s="307"/>
      <c r="AY638" s="307"/>
      <c r="AZ638" s="307"/>
      <c r="BA638" s="310"/>
      <c r="BB638" s="360"/>
      <c r="BC638" s="310"/>
      <c r="BD638" s="310"/>
      <c r="BE638" s="310"/>
      <c r="BF638" s="310"/>
      <c r="BG638" s="310"/>
      <c r="BH638" s="310"/>
      <c r="BI638" s="310"/>
      <c r="BJ638" s="310"/>
      <c r="BK638" s="310"/>
      <c r="BL638" s="310"/>
      <c r="BM638" s="310"/>
      <c r="BN638" s="310"/>
      <c r="BO638" s="310"/>
      <c r="BP638" s="310"/>
      <c r="BQ638" s="310"/>
      <c r="BR638" s="310"/>
      <c r="BS638" s="310"/>
      <c r="BT638" s="310"/>
      <c r="BU638" s="310"/>
      <c r="BV638" s="310"/>
      <c r="BW638" s="310"/>
      <c r="BX638" s="310"/>
      <c r="BY638" s="310"/>
      <c r="BZ638" s="310"/>
      <c r="CA638" s="310"/>
      <c r="CB638" s="310"/>
      <c r="CC638" s="310"/>
      <c r="CD638" s="310"/>
      <c r="CE638" s="310"/>
      <c r="CF638" s="310"/>
      <c r="CG638" s="310"/>
      <c r="CH638" s="310"/>
      <c r="CI638" s="310"/>
      <c r="CJ638" s="310"/>
      <c r="CK638" s="310"/>
      <c r="CL638" s="310"/>
      <c r="CM638" s="310"/>
      <c r="CN638" s="310"/>
      <c r="CO638" s="310"/>
      <c r="CP638" s="310"/>
      <c r="CQ638" s="310"/>
      <c r="CR638" s="310"/>
      <c r="CS638" s="310"/>
      <c r="CT638" s="310"/>
      <c r="CU638" s="310"/>
      <c r="CV638" s="310"/>
      <c r="CW638" s="310"/>
      <c r="CX638" s="310"/>
      <c r="CY638" s="310"/>
      <c r="CZ638" s="310"/>
    </row>
    <row r="639" s="314" customFormat="true" ht="25.15" customHeight="true" x14ac:dyDescent="0.2">
      <c r="C639" s="852"/>
      <c r="D639" s="844"/>
      <c r="E639" s="496"/>
      <c r="F639" s="496"/>
      <c r="G639" s="496"/>
      <c r="H639" s="843" t="s">
        <v>192</v>
      </c>
      <c r="I639" s="844"/>
      <c r="J639" s="585">
        <v>1</v>
      </c>
      <c r="K639" s="496"/>
      <c r="L639" s="496"/>
      <c r="M639" s="843" t="s">
        <v>346</v>
      </c>
      <c r="N639" s="844"/>
      <c r="O639" s="564">
        <v>1.6925750216099291E-2</v>
      </c>
      <c r="P639" s="496"/>
      <c r="Q639" s="496"/>
      <c r="W639" s="307"/>
      <c r="X639" s="307"/>
      <c r="Y639" s="307"/>
      <c r="Z639" s="307"/>
      <c r="AA639" s="307"/>
      <c r="AB639" s="307"/>
      <c r="AC639" s="307"/>
      <c r="AD639" s="307"/>
      <c r="AE639" s="307"/>
      <c r="AF639" s="307"/>
      <c r="AG639" s="307"/>
      <c r="AH639" s="307"/>
      <c r="AI639" s="307"/>
      <c r="AJ639" s="307"/>
      <c r="AK639" s="307"/>
      <c r="AL639" s="307"/>
      <c r="AM639" s="307"/>
      <c r="AN639" s="307"/>
      <c r="AO639" s="307"/>
      <c r="AP639" s="307"/>
      <c r="AQ639" s="307"/>
      <c r="AR639" s="307"/>
      <c r="AS639" s="307"/>
      <c r="AT639" s="307"/>
      <c r="AU639" s="307"/>
      <c r="AV639" s="307"/>
      <c r="AW639" s="307"/>
      <c r="AX639" s="307"/>
      <c r="AY639" s="307"/>
      <c r="AZ639" s="307"/>
      <c r="BA639" s="310"/>
      <c r="BB639" s="360"/>
      <c r="BC639" s="310"/>
      <c r="BD639" s="310"/>
      <c r="BE639" s="310"/>
      <c r="BF639" s="310"/>
      <c r="BG639" s="310"/>
      <c r="BH639" s="310"/>
      <c r="BI639" s="310"/>
      <c r="BJ639" s="310"/>
      <c r="BK639" s="310"/>
      <c r="BL639" s="310"/>
      <c r="BM639" s="310"/>
      <c r="BN639" s="310"/>
      <c r="BO639" s="310"/>
      <c r="BP639" s="310"/>
      <c r="BQ639" s="310"/>
      <c r="BR639" s="310"/>
      <c r="BS639" s="310"/>
      <c r="BT639" s="310"/>
      <c r="BU639" s="310"/>
      <c r="BV639" s="310"/>
      <c r="BW639" s="310"/>
      <c r="BX639" s="310"/>
      <c r="BY639" s="310"/>
      <c r="BZ639" s="310"/>
      <c r="CA639" s="310"/>
      <c r="CB639" s="310"/>
      <c r="CC639" s="310"/>
      <c r="CD639" s="310"/>
      <c r="CE639" s="310"/>
      <c r="CF639" s="310"/>
      <c r="CG639" s="310"/>
      <c r="CH639" s="310"/>
      <c r="CI639" s="310"/>
      <c r="CJ639" s="310"/>
      <c r="CK639" s="310"/>
      <c r="CL639" s="310"/>
      <c r="CM639" s="310"/>
      <c r="CN639" s="310"/>
      <c r="CO639" s="310"/>
      <c r="CP639" s="310"/>
      <c r="CQ639" s="310"/>
      <c r="CR639" s="310"/>
      <c r="CS639" s="310"/>
      <c r="CT639" s="310"/>
      <c r="CU639" s="310"/>
      <c r="CV639" s="310"/>
      <c r="CW639" s="310"/>
      <c r="CX639" s="310"/>
      <c r="CY639" s="310"/>
      <c r="CZ639" s="310"/>
    </row>
    <row r="640" s="314" customFormat="true" ht="25.15" customHeight="true" x14ac:dyDescent="0.2">
      <c r="C640" s="853" t="s">
        <v>274</v>
      </c>
      <c r="D640" s="844"/>
      <c r="E640" s="844"/>
      <c r="F640" s="496"/>
      <c r="G640" s="496"/>
      <c r="H640" s="852"/>
      <c r="I640" s="844"/>
      <c r="J640" s="512"/>
      <c r="K640" s="496"/>
      <c r="L640" s="496"/>
      <c r="M640" s="843" t="s">
        <v>263</v>
      </c>
      <c r="N640" s="844"/>
      <c r="O640" s="564">
        <v>-2.0930882872313627E-3</v>
      </c>
      <c r="P640" s="496"/>
      <c r="Q640" s="496"/>
      <c r="W640" s="307"/>
      <c r="X640" s="307"/>
      <c r="Y640" s="307"/>
      <c r="Z640" s="307"/>
      <c r="AA640" s="307"/>
      <c r="AB640" s="307"/>
      <c r="AC640" s="307"/>
      <c r="AD640" s="307"/>
      <c r="AE640" s="307"/>
      <c r="AF640" s="307"/>
      <c r="AG640" s="307"/>
      <c r="AH640" s="307"/>
      <c r="AI640" s="307"/>
      <c r="AJ640" s="307"/>
      <c r="AK640" s="307"/>
      <c r="AL640" s="307"/>
      <c r="AM640" s="307"/>
      <c r="AN640" s="307"/>
      <c r="AO640" s="307"/>
      <c r="AP640" s="307"/>
      <c r="AQ640" s="307"/>
      <c r="AR640" s="307"/>
      <c r="AS640" s="307"/>
      <c r="AT640" s="307"/>
      <c r="AU640" s="307"/>
      <c r="AV640" s="307"/>
      <c r="AW640" s="307"/>
      <c r="AX640" s="307"/>
      <c r="AY640" s="307"/>
      <c r="AZ640" s="307"/>
      <c r="BA640" s="310"/>
      <c r="BB640" s="360"/>
      <c r="BC640" s="310"/>
      <c r="BD640" s="310"/>
      <c r="BE640" s="310"/>
      <c r="BF640" s="310"/>
      <c r="BG640" s="310"/>
      <c r="BH640" s="310"/>
      <c r="BI640" s="310"/>
      <c r="BJ640" s="310"/>
      <c r="BK640" s="310"/>
      <c r="BL640" s="310"/>
      <c r="BM640" s="310"/>
      <c r="BN640" s="310"/>
      <c r="BO640" s="310"/>
      <c r="BP640" s="310"/>
      <c r="BQ640" s="310"/>
      <c r="BR640" s="310"/>
      <c r="BS640" s="310"/>
      <c r="BT640" s="310"/>
      <c r="BU640" s="310"/>
      <c r="BV640" s="310"/>
      <c r="BW640" s="310"/>
      <c r="BX640" s="310"/>
      <c r="BY640" s="310"/>
      <c r="BZ640" s="310"/>
      <c r="CA640" s="310"/>
      <c r="CB640" s="310"/>
      <c r="CC640" s="310"/>
      <c r="CD640" s="310"/>
      <c r="CE640" s="310"/>
      <c r="CF640" s="310"/>
      <c r="CG640" s="310"/>
      <c r="CH640" s="310"/>
      <c r="CI640" s="310"/>
      <c r="CJ640" s="310"/>
      <c r="CK640" s="310"/>
      <c r="CL640" s="310"/>
      <c r="CM640" s="310"/>
      <c r="CN640" s="310"/>
      <c r="CO640" s="310"/>
      <c r="CP640" s="310"/>
      <c r="CQ640" s="310"/>
      <c r="CR640" s="310"/>
      <c r="CS640" s="310"/>
      <c r="CT640" s="310"/>
      <c r="CU640" s="310"/>
      <c r="CV640" s="310"/>
      <c r="CW640" s="310"/>
      <c r="CX640" s="310"/>
      <c r="CY640" s="310"/>
      <c r="CZ640" s="310"/>
    </row>
    <row r="641" s="314" customFormat="true" ht="25.15" customHeight="true" x14ac:dyDescent="0.2">
      <c r="C641" s="854" t="s">
        <v>191</v>
      </c>
      <c r="D641" s="844"/>
      <c r="E641" s="586" t="s">
        <v>192</v>
      </c>
      <c r="F641" s="496"/>
      <c r="G641" s="496"/>
      <c r="H641" s="852"/>
      <c r="I641" s="844"/>
      <c r="J641" s="496"/>
      <c r="K641" s="496"/>
      <c r="L641" s="496"/>
      <c r="M641" s="843" t="s">
        <v>198</v>
      </c>
      <c r="N641" s="844"/>
      <c r="O641" s="564">
        <v>5.7288616878243402E-2</v>
      </c>
      <c r="P641" s="496"/>
      <c r="Q641" s="496"/>
      <c r="W641" s="307"/>
      <c r="X641" s="307"/>
      <c r="Y641" s="307"/>
      <c r="Z641" s="307"/>
      <c r="AA641" s="307"/>
      <c r="AB641" s="307"/>
      <c r="AC641" s="307"/>
      <c r="AD641" s="307"/>
      <c r="AE641" s="307"/>
      <c r="AF641" s="307"/>
      <c r="AG641" s="307"/>
      <c r="AH641" s="307"/>
      <c r="AI641" s="307"/>
      <c r="AJ641" s="307"/>
      <c r="AK641" s="307"/>
      <c r="AL641" s="307"/>
      <c r="AM641" s="307"/>
      <c r="AN641" s="307"/>
      <c r="AO641" s="307"/>
      <c r="AP641" s="307"/>
      <c r="AQ641" s="307"/>
      <c r="AR641" s="307"/>
      <c r="AS641" s="307"/>
      <c r="AT641" s="307"/>
      <c r="AU641" s="307"/>
      <c r="AV641" s="307"/>
      <c r="AW641" s="307"/>
      <c r="AX641" s="307"/>
      <c r="AY641" s="307"/>
      <c r="AZ641" s="307"/>
      <c r="BA641" s="310"/>
      <c r="BB641" s="360"/>
      <c r="BC641" s="310"/>
      <c r="BD641" s="310"/>
      <c r="BE641" s="310"/>
      <c r="BF641" s="310"/>
      <c r="BG641" s="310"/>
      <c r="BH641" s="310"/>
      <c r="BI641" s="310"/>
      <c r="BJ641" s="310"/>
      <c r="BK641" s="310"/>
      <c r="BL641" s="310"/>
      <c r="BM641" s="310"/>
      <c r="BN641" s="310"/>
      <c r="BO641" s="310"/>
      <c r="BP641" s="310"/>
      <c r="BQ641" s="310"/>
      <c r="BR641" s="310"/>
      <c r="BS641" s="310"/>
      <c r="BT641" s="310"/>
      <c r="BU641" s="310"/>
      <c r="BV641" s="310"/>
      <c r="BW641" s="310"/>
      <c r="BX641" s="310"/>
      <c r="BY641" s="310"/>
      <c r="BZ641" s="310"/>
      <c r="CA641" s="310"/>
      <c r="CB641" s="310"/>
      <c r="CC641" s="310"/>
      <c r="CD641" s="310"/>
      <c r="CE641" s="310"/>
      <c r="CF641" s="310"/>
      <c r="CG641" s="310"/>
      <c r="CH641" s="310"/>
      <c r="CI641" s="310"/>
      <c r="CJ641" s="310"/>
      <c r="CK641" s="310"/>
      <c r="CL641" s="310"/>
      <c r="CM641" s="310"/>
      <c r="CN641" s="310"/>
      <c r="CO641" s="310"/>
      <c r="CP641" s="310"/>
      <c r="CQ641" s="310"/>
      <c r="CR641" s="310"/>
      <c r="CS641" s="310"/>
      <c r="CT641" s="310"/>
      <c r="CU641" s="310"/>
      <c r="CV641" s="310"/>
      <c r="CW641" s="310"/>
      <c r="CX641" s="310"/>
      <c r="CY641" s="310"/>
      <c r="CZ641" s="310"/>
    </row>
    <row r="642" s="314" customFormat="true" ht="25.15" customHeight="true" x14ac:dyDescent="0.2">
      <c r="C642" s="843" t="s">
        <v>192</v>
      </c>
      <c r="D642" s="844"/>
      <c r="E642" s="587">
        <v>0.99999999999999989</v>
      </c>
      <c r="F642" s="496"/>
      <c r="G642" s="496"/>
      <c r="H642" s="852"/>
      <c r="I642" s="844"/>
      <c r="J642" s="496"/>
      <c r="K642" s="496"/>
      <c r="L642" s="496"/>
      <c r="M642" s="843" t="s">
        <v>324</v>
      </c>
      <c r="N642" s="844"/>
      <c r="O642" s="564">
        <v>-2.7672460026256077E-2</v>
      </c>
      <c r="P642" s="496"/>
      <c r="Q642" s="496"/>
      <c r="W642" s="307"/>
      <c r="X642" s="307"/>
      <c r="Y642" s="307"/>
      <c r="Z642" s="307"/>
      <c r="AA642" s="307"/>
      <c r="AB642" s="307"/>
      <c r="AC642" s="307"/>
      <c r="AD642" s="307"/>
      <c r="AE642" s="307"/>
      <c r="AF642" s="307"/>
      <c r="AG642" s="307"/>
      <c r="AH642" s="307"/>
      <c r="AI642" s="307"/>
      <c r="AJ642" s="307"/>
      <c r="AK642" s="307"/>
      <c r="AL642" s="307"/>
      <c r="AM642" s="307"/>
      <c r="AN642" s="307"/>
      <c r="AO642" s="307"/>
      <c r="AP642" s="307"/>
      <c r="AQ642" s="307"/>
      <c r="AR642" s="307"/>
      <c r="AS642" s="307"/>
      <c r="AT642" s="307"/>
      <c r="AU642" s="307"/>
      <c r="AV642" s="307"/>
      <c r="AW642" s="307"/>
      <c r="AX642" s="307"/>
      <c r="AY642" s="307"/>
      <c r="AZ642" s="307"/>
      <c r="BA642" s="310"/>
      <c r="BB642" s="360"/>
      <c r="BC642" s="310"/>
      <c r="BD642" s="310"/>
      <c r="BE642" s="310"/>
      <c r="BF642" s="310"/>
      <c r="BG642" s="310"/>
      <c r="BH642" s="310"/>
      <c r="BI642" s="310"/>
      <c r="BJ642" s="310"/>
      <c r="BK642" s="310"/>
      <c r="BL642" s="310"/>
      <c r="BM642" s="310"/>
      <c r="BN642" s="310"/>
      <c r="BO642" s="310"/>
      <c r="BP642" s="310"/>
      <c r="BQ642" s="310"/>
      <c r="BR642" s="310"/>
      <c r="BS642" s="310"/>
      <c r="BT642" s="310"/>
      <c r="BU642" s="310"/>
      <c r="BV642" s="310"/>
      <c r="BW642" s="310"/>
      <c r="BX642" s="310"/>
      <c r="BY642" s="310"/>
      <c r="BZ642" s="310"/>
      <c r="CA642" s="310"/>
      <c r="CB642" s="310"/>
      <c r="CC642" s="310"/>
      <c r="CD642" s="310"/>
      <c r="CE642" s="310"/>
      <c r="CF642" s="310"/>
      <c r="CG642" s="310"/>
      <c r="CH642" s="310"/>
      <c r="CI642" s="310"/>
      <c r="CJ642" s="310"/>
      <c r="CK642" s="310"/>
      <c r="CL642" s="310"/>
      <c r="CM642" s="310"/>
      <c r="CN642" s="310"/>
      <c r="CO642" s="310"/>
      <c r="CP642" s="310"/>
      <c r="CQ642" s="310"/>
      <c r="CR642" s="310"/>
      <c r="CS642" s="310"/>
      <c r="CT642" s="310"/>
      <c r="CU642" s="310"/>
      <c r="CV642" s="310"/>
      <c r="CW642" s="310"/>
      <c r="CX642" s="310"/>
      <c r="CY642" s="310"/>
      <c r="CZ642" s="310"/>
    </row>
    <row r="643" s="314" customFormat="true" ht="25.15" customHeight="true" x14ac:dyDescent="0.2">
      <c r="C643" s="852"/>
      <c r="D643" s="844"/>
      <c r="E643" s="512"/>
      <c r="F643" s="496"/>
      <c r="G643" s="496"/>
      <c r="H643" s="852"/>
      <c r="I643" s="844"/>
      <c r="J643" s="496"/>
      <c r="K643" s="496"/>
      <c r="L643" s="496"/>
      <c r="M643" s="843" t="s">
        <v>217</v>
      </c>
      <c r="N643" s="844"/>
      <c r="O643" s="564">
        <v>-3.5314705186493297E-3</v>
      </c>
      <c r="P643" s="496"/>
      <c r="Q643" s="496"/>
      <c r="W643" s="307"/>
      <c r="X643" s="307"/>
      <c r="Y643" s="307"/>
      <c r="Z643" s="307"/>
      <c r="AA643" s="307"/>
      <c r="AB643" s="307"/>
      <c r="AC643" s="307"/>
      <c r="AD643" s="307"/>
      <c r="AE643" s="307"/>
      <c r="AF643" s="307"/>
      <c r="AG643" s="307"/>
      <c r="AH643" s="307"/>
      <c r="AI643" s="307"/>
      <c r="AJ643" s="307"/>
      <c r="AK643" s="307"/>
      <c r="AL643" s="307"/>
      <c r="AM643" s="307"/>
      <c r="AN643" s="307"/>
      <c r="AO643" s="307"/>
      <c r="AP643" s="307"/>
      <c r="AQ643" s="307"/>
      <c r="AR643" s="307"/>
      <c r="AS643" s="307"/>
      <c r="AT643" s="307"/>
      <c r="AU643" s="307"/>
      <c r="AV643" s="307"/>
      <c r="AW643" s="307"/>
      <c r="AX643" s="307"/>
      <c r="AY643" s="307"/>
      <c r="AZ643" s="307"/>
      <c r="BA643" s="310"/>
      <c r="BB643" s="360"/>
      <c r="BC643" s="310"/>
      <c r="BD643" s="310"/>
      <c r="BE643" s="310"/>
      <c r="BF643" s="310"/>
      <c r="BG643" s="310"/>
      <c r="BH643" s="310"/>
      <c r="BI643" s="310"/>
      <c r="BJ643" s="310"/>
      <c r="BK643" s="310"/>
      <c r="BL643" s="310"/>
      <c r="BM643" s="310"/>
      <c r="BN643" s="310"/>
      <c r="BO643" s="310"/>
      <c r="BP643" s="310"/>
      <c r="BQ643" s="310"/>
      <c r="BR643" s="310"/>
      <c r="BS643" s="310"/>
      <c r="BT643" s="310"/>
      <c r="BU643" s="310"/>
      <c r="BV643" s="310"/>
      <c r="BW643" s="310"/>
      <c r="BX643" s="310"/>
      <c r="BY643" s="310"/>
      <c r="BZ643" s="310"/>
      <c r="CA643" s="310"/>
      <c r="CB643" s="310"/>
      <c r="CC643" s="310"/>
      <c r="CD643" s="310"/>
      <c r="CE643" s="310"/>
      <c r="CF643" s="310"/>
      <c r="CG643" s="310"/>
      <c r="CH643" s="310"/>
      <c r="CI643" s="310"/>
      <c r="CJ643" s="310"/>
      <c r="CK643" s="310"/>
      <c r="CL643" s="310"/>
      <c r="CM643" s="310"/>
      <c r="CN643" s="310"/>
      <c r="CO643" s="310"/>
      <c r="CP643" s="310"/>
      <c r="CQ643" s="310"/>
      <c r="CR643" s="310"/>
      <c r="CS643" s="310"/>
      <c r="CT643" s="310"/>
      <c r="CU643" s="310"/>
      <c r="CV643" s="310"/>
      <c r="CW643" s="310"/>
      <c r="CX643" s="310"/>
      <c r="CY643" s="310"/>
      <c r="CZ643" s="310"/>
    </row>
    <row r="644" s="314" customFormat="true" ht="25.15" customHeight="true" x14ac:dyDescent="0.2">
      <c r="C644" s="852"/>
      <c r="D644" s="844"/>
      <c r="E644" s="496"/>
      <c r="F644" s="496"/>
      <c r="G644" s="496"/>
      <c r="H644" s="852"/>
      <c r="I644" s="844"/>
      <c r="J644" s="496"/>
      <c r="K644" s="496"/>
      <c r="L644" s="496"/>
      <c r="M644" s="843" t="s">
        <v>254</v>
      </c>
      <c r="N644" s="844"/>
      <c r="O644" s="564">
        <v>-2.3733269727524652E-3</v>
      </c>
      <c r="P644" s="496"/>
      <c r="Q644" s="496"/>
      <c r="W644" s="307"/>
      <c r="X644" s="307"/>
      <c r="Y644" s="307"/>
      <c r="Z644" s="307"/>
      <c r="AA644" s="307"/>
      <c r="AB644" s="307"/>
      <c r="AC644" s="307"/>
      <c r="AD644" s="307"/>
      <c r="AE644" s="307"/>
      <c r="AF644" s="307"/>
      <c r="AG644" s="307"/>
      <c r="AH644" s="307"/>
      <c r="AI644" s="307"/>
      <c r="AJ644" s="307"/>
      <c r="AK644" s="307"/>
      <c r="AL644" s="307"/>
      <c r="AM644" s="307"/>
      <c r="AN644" s="307"/>
      <c r="AO644" s="307"/>
      <c r="AP644" s="307"/>
      <c r="AQ644" s="307"/>
      <c r="AR644" s="307"/>
      <c r="AS644" s="307"/>
      <c r="AT644" s="307"/>
      <c r="AU644" s="307"/>
      <c r="AV644" s="307"/>
      <c r="AW644" s="307"/>
      <c r="AX644" s="307"/>
      <c r="AY644" s="307"/>
      <c r="AZ644" s="307"/>
      <c r="BA644" s="310"/>
      <c r="BB644" s="360"/>
      <c r="BC644" s="310"/>
      <c r="BD644" s="310"/>
      <c r="BE644" s="310"/>
      <c r="BF644" s="310"/>
      <c r="BG644" s="310"/>
      <c r="BH644" s="310"/>
      <c r="BI644" s="310"/>
      <c r="BJ644" s="310"/>
      <c r="BK644" s="310"/>
      <c r="BL644" s="310"/>
      <c r="BM644" s="310"/>
      <c r="BN644" s="310"/>
      <c r="BO644" s="310"/>
      <c r="BP644" s="310"/>
      <c r="BQ644" s="310"/>
      <c r="BR644" s="310"/>
      <c r="BS644" s="310"/>
      <c r="BT644" s="310"/>
      <c r="BU644" s="310"/>
      <c r="BV644" s="310"/>
      <c r="BW644" s="310"/>
      <c r="BX644" s="310"/>
      <c r="BY644" s="310"/>
      <c r="BZ644" s="310"/>
      <c r="CA644" s="310"/>
      <c r="CB644" s="310"/>
      <c r="CC644" s="310"/>
      <c r="CD644" s="310"/>
      <c r="CE644" s="310"/>
      <c r="CF644" s="310"/>
      <c r="CG644" s="310"/>
      <c r="CH644" s="310"/>
      <c r="CI644" s="310"/>
      <c r="CJ644" s="310"/>
      <c r="CK644" s="310"/>
      <c r="CL644" s="310"/>
      <c r="CM644" s="310"/>
      <c r="CN644" s="310"/>
      <c r="CO644" s="310"/>
      <c r="CP644" s="310"/>
      <c r="CQ644" s="310"/>
      <c r="CR644" s="310"/>
      <c r="CS644" s="310"/>
      <c r="CT644" s="310"/>
      <c r="CU644" s="310"/>
      <c r="CV644" s="310"/>
      <c r="CW644" s="310"/>
      <c r="CX644" s="310"/>
      <c r="CY644" s="310"/>
      <c r="CZ644" s="310"/>
    </row>
    <row r="645" s="314" customFormat="true" ht="25.15" customHeight="true" x14ac:dyDescent="0.2">
      <c r="C645" s="852"/>
      <c r="D645" s="844"/>
      <c r="E645" s="496"/>
      <c r="F645" s="496"/>
      <c r="G645" s="496"/>
      <c r="H645" s="852"/>
      <c r="I645" s="844"/>
      <c r="J645" s="496"/>
      <c r="K645" s="496"/>
      <c r="L645" s="496"/>
      <c r="M645" s="843" t="s">
        <v>350</v>
      </c>
      <c r="N645" s="844"/>
      <c r="O645" s="564">
        <v>8.3161633210324787E-4</v>
      </c>
      <c r="P645" s="496"/>
      <c r="Q645" s="496"/>
      <c r="W645" s="307"/>
      <c r="X645" s="307"/>
      <c r="Y645" s="307"/>
      <c r="Z645" s="307"/>
      <c r="AA645" s="307"/>
      <c r="AB645" s="307"/>
      <c r="AC645" s="307"/>
      <c r="AD645" s="307"/>
      <c r="AE645" s="307"/>
      <c r="AF645" s="307"/>
      <c r="AG645" s="307"/>
      <c r="AH645" s="307"/>
      <c r="AI645" s="307"/>
      <c r="AJ645" s="307"/>
      <c r="AK645" s="307"/>
      <c r="AL645" s="307"/>
      <c r="AM645" s="307"/>
      <c r="AN645" s="307"/>
      <c r="AO645" s="307"/>
      <c r="AP645" s="307"/>
      <c r="AQ645" s="307"/>
      <c r="AR645" s="307"/>
      <c r="AS645" s="307"/>
      <c r="AT645" s="307"/>
      <c r="AU645" s="307"/>
      <c r="AV645" s="307"/>
      <c r="AW645" s="307"/>
      <c r="AX645" s="307"/>
      <c r="AY645" s="307"/>
      <c r="AZ645" s="307"/>
      <c r="BA645" s="310"/>
      <c r="BB645" s="360"/>
      <c r="BC645" s="310"/>
      <c r="BD645" s="310"/>
      <c r="BE645" s="310"/>
      <c r="BF645" s="310"/>
      <c r="BG645" s="310"/>
      <c r="BH645" s="310"/>
      <c r="BI645" s="310"/>
      <c r="BJ645" s="310"/>
      <c r="BK645" s="310"/>
      <c r="BL645" s="310"/>
      <c r="BM645" s="310"/>
      <c r="BN645" s="310"/>
      <c r="BO645" s="310"/>
      <c r="BP645" s="310"/>
      <c r="BQ645" s="310"/>
      <c r="BR645" s="310"/>
      <c r="BS645" s="310"/>
      <c r="BT645" s="310"/>
      <c r="BU645" s="310"/>
      <c r="BV645" s="310"/>
      <c r="BW645" s="310"/>
      <c r="BX645" s="310"/>
      <c r="BY645" s="310"/>
      <c r="BZ645" s="310"/>
      <c r="CA645" s="310"/>
      <c r="CB645" s="310"/>
      <c r="CC645" s="310"/>
      <c r="CD645" s="310"/>
      <c r="CE645" s="310"/>
      <c r="CF645" s="310"/>
      <c r="CG645" s="310"/>
      <c r="CH645" s="310"/>
      <c r="CI645" s="310"/>
      <c r="CJ645" s="310"/>
      <c r="CK645" s="310"/>
      <c r="CL645" s="310"/>
      <c r="CM645" s="310"/>
      <c r="CN645" s="310"/>
      <c r="CO645" s="310"/>
      <c r="CP645" s="310"/>
      <c r="CQ645" s="310"/>
      <c r="CR645" s="310"/>
      <c r="CS645" s="310"/>
      <c r="CT645" s="310"/>
      <c r="CU645" s="310"/>
      <c r="CV645" s="310"/>
      <c r="CW645" s="310"/>
      <c r="CX645" s="310"/>
      <c r="CY645" s="310"/>
      <c r="CZ645" s="310"/>
    </row>
    <row r="646" s="314" customFormat="true" ht="25.15" customHeight="true" x14ac:dyDescent="0.2">
      <c r="C646" s="852"/>
      <c r="D646" s="844"/>
      <c r="E646" s="496"/>
      <c r="F646" s="496"/>
      <c r="G646" s="496"/>
      <c r="H646" s="852"/>
      <c r="I646" s="844"/>
      <c r="J646" s="496"/>
      <c r="K646" s="496"/>
      <c r="L646" s="496"/>
      <c r="M646" s="843" t="s">
        <v>229</v>
      </c>
      <c r="N646" s="844"/>
      <c r="O646" s="564">
        <v>4.5122603428325005E-2</v>
      </c>
      <c r="P646" s="496"/>
      <c r="Q646" s="496"/>
      <c r="W646" s="307"/>
      <c r="X646" s="307"/>
      <c r="Y646" s="307"/>
      <c r="Z646" s="307"/>
      <c r="AA646" s="307"/>
      <c r="AB646" s="307"/>
      <c r="AC646" s="307"/>
      <c r="AD646" s="307"/>
      <c r="AE646" s="307"/>
      <c r="AF646" s="307"/>
      <c r="AG646" s="307"/>
      <c r="AH646" s="307"/>
      <c r="AI646" s="307"/>
      <c r="AJ646" s="307"/>
      <c r="AK646" s="307"/>
      <c r="AL646" s="307"/>
      <c r="AM646" s="307"/>
      <c r="AN646" s="307"/>
      <c r="AO646" s="307"/>
      <c r="AP646" s="307"/>
      <c r="AQ646" s="307"/>
      <c r="AR646" s="307"/>
      <c r="AS646" s="307"/>
      <c r="AT646" s="307"/>
      <c r="AU646" s="307"/>
      <c r="AV646" s="307"/>
      <c r="AW646" s="307"/>
      <c r="AX646" s="307"/>
      <c r="AY646" s="307"/>
      <c r="AZ646" s="307"/>
      <c r="BA646" s="310"/>
      <c r="BB646" s="360"/>
      <c r="BC646" s="310"/>
      <c r="BD646" s="310"/>
      <c r="BE646" s="310"/>
      <c r="BF646" s="310"/>
      <c r="BG646" s="310"/>
      <c r="BH646" s="310"/>
      <c r="BI646" s="310"/>
      <c r="BJ646" s="310"/>
      <c r="BK646" s="310"/>
      <c r="BL646" s="310"/>
      <c r="BM646" s="310"/>
      <c r="BN646" s="310"/>
      <c r="BO646" s="310"/>
      <c r="BP646" s="310"/>
      <c r="BQ646" s="310"/>
      <c r="BR646" s="310"/>
      <c r="BS646" s="310"/>
      <c r="BT646" s="310"/>
      <c r="BU646" s="310"/>
      <c r="BV646" s="310"/>
      <c r="BW646" s="310"/>
      <c r="BX646" s="310"/>
      <c r="BY646" s="310"/>
      <c r="BZ646" s="310"/>
      <c r="CA646" s="310"/>
      <c r="CB646" s="310"/>
      <c r="CC646" s="310"/>
      <c r="CD646" s="310"/>
      <c r="CE646" s="310"/>
      <c r="CF646" s="310"/>
      <c r="CG646" s="310"/>
      <c r="CH646" s="310"/>
      <c r="CI646" s="310"/>
      <c r="CJ646" s="310"/>
      <c r="CK646" s="310"/>
      <c r="CL646" s="310"/>
      <c r="CM646" s="310"/>
      <c r="CN646" s="310"/>
      <c r="CO646" s="310"/>
      <c r="CP646" s="310"/>
      <c r="CQ646" s="310"/>
      <c r="CR646" s="310"/>
      <c r="CS646" s="310"/>
      <c r="CT646" s="310"/>
      <c r="CU646" s="310"/>
      <c r="CV646" s="310"/>
      <c r="CW646" s="310"/>
      <c r="CX646" s="310"/>
      <c r="CY646" s="310"/>
      <c r="CZ646" s="310"/>
    </row>
    <row r="647" s="314" customFormat="true" ht="25.15" customHeight="true" x14ac:dyDescent="0.2">
      <c r="C647" s="852"/>
      <c r="D647" s="844"/>
      <c r="E647" s="496"/>
      <c r="F647" s="496"/>
      <c r="G647" s="496"/>
      <c r="H647" s="852"/>
      <c r="I647" s="844"/>
      <c r="J647" s="496"/>
      <c r="K647" s="496"/>
      <c r="L647" s="496"/>
      <c r="M647" s="843" t="s">
        <v>202</v>
      </c>
      <c r="N647" s="844"/>
      <c r="O647" s="564">
        <v>-0.10520300686544731</v>
      </c>
      <c r="P647" s="496"/>
      <c r="Q647" s="496"/>
      <c r="W647" s="307"/>
      <c r="X647" s="307"/>
      <c r="Y647" s="307"/>
      <c r="Z647" s="307"/>
      <c r="AA647" s="307"/>
      <c r="AB647" s="307"/>
      <c r="AC647" s="307"/>
      <c r="AD647" s="307"/>
      <c r="AE647" s="307"/>
      <c r="AF647" s="307"/>
      <c r="AG647" s="307"/>
      <c r="AH647" s="307"/>
      <c r="AI647" s="307"/>
      <c r="AJ647" s="307"/>
      <c r="AK647" s="307"/>
      <c r="AL647" s="307"/>
      <c r="AM647" s="307"/>
      <c r="AN647" s="307"/>
      <c r="AO647" s="307"/>
      <c r="AP647" s="307"/>
      <c r="AQ647" s="307"/>
      <c r="AR647" s="307"/>
      <c r="AS647" s="307"/>
      <c r="AT647" s="307"/>
      <c r="AU647" s="307"/>
      <c r="AV647" s="307"/>
      <c r="AW647" s="307"/>
      <c r="AX647" s="307"/>
      <c r="AY647" s="307"/>
      <c r="AZ647" s="307"/>
      <c r="BA647" s="310"/>
      <c r="BB647" s="360"/>
      <c r="BC647" s="310"/>
      <c r="BD647" s="310"/>
      <c r="BE647" s="310"/>
      <c r="BF647" s="310"/>
      <c r="BG647" s="310"/>
      <c r="BH647" s="310"/>
      <c r="BI647" s="310"/>
      <c r="BJ647" s="310"/>
      <c r="BK647" s="310"/>
      <c r="BL647" s="310"/>
      <c r="BM647" s="310"/>
      <c r="BN647" s="310"/>
      <c r="BO647" s="310"/>
      <c r="BP647" s="310"/>
      <c r="BQ647" s="310"/>
      <c r="BR647" s="310"/>
      <c r="BS647" s="310"/>
      <c r="BT647" s="310"/>
      <c r="BU647" s="310"/>
      <c r="BV647" s="310"/>
      <c r="BW647" s="310"/>
      <c r="BX647" s="310"/>
      <c r="BY647" s="310"/>
      <c r="BZ647" s="310"/>
      <c r="CA647" s="310"/>
      <c r="CB647" s="310"/>
      <c r="CC647" s="310"/>
      <c r="CD647" s="310"/>
      <c r="CE647" s="310"/>
      <c r="CF647" s="310"/>
      <c r="CG647" s="310"/>
      <c r="CH647" s="310"/>
      <c r="CI647" s="310"/>
      <c r="CJ647" s="310"/>
      <c r="CK647" s="310"/>
      <c r="CL647" s="310"/>
      <c r="CM647" s="310"/>
      <c r="CN647" s="310"/>
      <c r="CO647" s="310"/>
      <c r="CP647" s="310"/>
      <c r="CQ647" s="310"/>
      <c r="CR647" s="310"/>
      <c r="CS647" s="310"/>
      <c r="CT647" s="310"/>
      <c r="CU647" s="310"/>
      <c r="CV647" s="310"/>
      <c r="CW647" s="310"/>
      <c r="CX647" s="310"/>
      <c r="CY647" s="310"/>
      <c r="CZ647" s="310"/>
    </row>
    <row r="648" s="314" customFormat="true" ht="25.15" customHeight="true" x14ac:dyDescent="0.2">
      <c r="C648" s="852"/>
      <c r="D648" s="844"/>
      <c r="E648" s="496"/>
      <c r="F648" s="496"/>
      <c r="G648" s="496"/>
      <c r="H648" s="852"/>
      <c r="I648" s="844"/>
      <c r="J648" s="496"/>
      <c r="K648" s="496"/>
      <c r="L648" s="496"/>
      <c r="M648" s="843" t="s">
        <v>205</v>
      </c>
      <c r="N648" s="844"/>
      <c r="O648" s="564">
        <v>9.9679942491177981E-2</v>
      </c>
      <c r="P648" s="496"/>
      <c r="Q648" s="496"/>
      <c r="W648" s="307"/>
      <c r="X648" s="307"/>
      <c r="Y648" s="307"/>
      <c r="Z648" s="307"/>
      <c r="AA648" s="307"/>
      <c r="AB648" s="307"/>
      <c r="AC648" s="307"/>
      <c r="AD648" s="307"/>
      <c r="AE648" s="307"/>
      <c r="AF648" s="307"/>
      <c r="AG648" s="307"/>
      <c r="AH648" s="307"/>
      <c r="AI648" s="307"/>
      <c r="AJ648" s="307"/>
      <c r="AK648" s="307"/>
      <c r="AL648" s="307"/>
      <c r="AM648" s="307"/>
      <c r="AN648" s="307"/>
      <c r="AO648" s="307"/>
      <c r="AP648" s="307"/>
      <c r="AQ648" s="307"/>
      <c r="AR648" s="307"/>
      <c r="AS648" s="307"/>
      <c r="AT648" s="307"/>
      <c r="AU648" s="307"/>
      <c r="AV648" s="307"/>
      <c r="AW648" s="307"/>
      <c r="AX648" s="307"/>
      <c r="AY648" s="307"/>
      <c r="AZ648" s="307"/>
      <c r="BA648" s="310"/>
      <c r="BB648" s="360"/>
      <c r="BC648" s="310"/>
      <c r="BD648" s="310"/>
      <c r="BE648" s="310"/>
      <c r="BF648" s="310"/>
      <c r="BG648" s="310"/>
      <c r="BH648" s="310"/>
      <c r="BI648" s="310"/>
      <c r="BJ648" s="310"/>
      <c r="BK648" s="310"/>
      <c r="BL648" s="310"/>
      <c r="BM648" s="310"/>
      <c r="BN648" s="310"/>
      <c r="BO648" s="310"/>
      <c r="BP648" s="310"/>
      <c r="BQ648" s="310"/>
      <c r="BR648" s="310"/>
      <c r="BS648" s="310"/>
      <c r="BT648" s="310"/>
      <c r="BU648" s="310"/>
      <c r="BV648" s="310"/>
      <c r="BW648" s="310"/>
      <c r="BX648" s="310"/>
      <c r="BY648" s="310"/>
      <c r="BZ648" s="310"/>
      <c r="CA648" s="310"/>
      <c r="CB648" s="310"/>
      <c r="CC648" s="310"/>
      <c r="CD648" s="310"/>
      <c r="CE648" s="310"/>
      <c r="CF648" s="310"/>
      <c r="CG648" s="310"/>
      <c r="CH648" s="310"/>
      <c r="CI648" s="310"/>
      <c r="CJ648" s="310"/>
      <c r="CK648" s="310"/>
      <c r="CL648" s="310"/>
      <c r="CM648" s="310"/>
      <c r="CN648" s="310"/>
      <c r="CO648" s="310"/>
      <c r="CP648" s="310"/>
      <c r="CQ648" s="310"/>
      <c r="CR648" s="310"/>
      <c r="CS648" s="310"/>
      <c r="CT648" s="310"/>
      <c r="CU648" s="310"/>
      <c r="CV648" s="310"/>
      <c r="CW648" s="310"/>
      <c r="CX648" s="310"/>
      <c r="CY648" s="310"/>
      <c r="CZ648" s="310"/>
    </row>
    <row r="649" s="314" customFormat="true" ht="25.15" customHeight="true" x14ac:dyDescent="0.2">
      <c r="C649" s="852"/>
      <c r="D649" s="844"/>
      <c r="E649" s="496"/>
      <c r="F649" s="496"/>
      <c r="G649" s="496"/>
      <c r="H649" s="852"/>
      <c r="I649" s="844"/>
      <c r="J649" s="496"/>
      <c r="K649" s="496"/>
      <c r="L649" s="496"/>
      <c r="M649" s="843" t="s">
        <v>206</v>
      </c>
      <c r="N649" s="844"/>
      <c r="O649" s="567">
        <v>1.9805529405308001E-2</v>
      </c>
      <c r="P649" s="496"/>
      <c r="Q649" s="496"/>
      <c r="W649" s="307"/>
      <c r="X649" s="307"/>
      <c r="Y649" s="307"/>
      <c r="Z649" s="307"/>
      <c r="AA649" s="307"/>
      <c r="AB649" s="307"/>
      <c r="AC649" s="307"/>
      <c r="AD649" s="307"/>
      <c r="AE649" s="307"/>
      <c r="AF649" s="307"/>
      <c r="AG649" s="307"/>
      <c r="AH649" s="307"/>
      <c r="AI649" s="307"/>
      <c r="AJ649" s="307"/>
      <c r="AK649" s="307"/>
      <c r="AL649" s="307"/>
      <c r="AM649" s="307"/>
      <c r="AN649" s="307"/>
      <c r="AO649" s="307"/>
      <c r="AP649" s="307"/>
      <c r="AQ649" s="307"/>
      <c r="AR649" s="307"/>
      <c r="AS649" s="307"/>
      <c r="AT649" s="307"/>
      <c r="AU649" s="307"/>
      <c r="AV649" s="307"/>
      <c r="AW649" s="307"/>
      <c r="AX649" s="307"/>
      <c r="AY649" s="307"/>
      <c r="AZ649" s="307"/>
      <c r="BA649" s="310"/>
      <c r="BB649" s="360"/>
      <c r="BC649" s="310"/>
      <c r="BD649" s="310"/>
      <c r="BE649" s="310"/>
      <c r="BF649" s="310"/>
      <c r="BG649" s="310"/>
      <c r="BH649" s="310"/>
      <c r="BI649" s="310"/>
      <c r="BJ649" s="310"/>
      <c r="BK649" s="310"/>
      <c r="BL649" s="310"/>
      <c r="BM649" s="310"/>
      <c r="BN649" s="310"/>
      <c r="BO649" s="310"/>
      <c r="BP649" s="310"/>
      <c r="BQ649" s="310"/>
      <c r="BR649" s="310"/>
      <c r="BS649" s="310"/>
      <c r="BT649" s="310"/>
      <c r="BU649" s="310"/>
      <c r="BV649" s="310"/>
      <c r="BW649" s="310"/>
      <c r="BX649" s="310"/>
      <c r="BY649" s="310"/>
      <c r="BZ649" s="310"/>
      <c r="CA649" s="310"/>
      <c r="CB649" s="310"/>
      <c r="CC649" s="310"/>
      <c r="CD649" s="310"/>
      <c r="CE649" s="310"/>
      <c r="CF649" s="310"/>
      <c r="CG649" s="310"/>
      <c r="CH649" s="310"/>
      <c r="CI649" s="310"/>
      <c r="CJ649" s="310"/>
      <c r="CK649" s="310"/>
      <c r="CL649" s="310"/>
      <c r="CM649" s="310"/>
      <c r="CN649" s="310"/>
      <c r="CO649" s="310"/>
      <c r="CP649" s="310"/>
      <c r="CQ649" s="310"/>
      <c r="CR649" s="310"/>
      <c r="CS649" s="310"/>
      <c r="CT649" s="310"/>
      <c r="CU649" s="310"/>
      <c r="CV649" s="310"/>
      <c r="CW649" s="310"/>
      <c r="CX649" s="310"/>
      <c r="CY649" s="310"/>
      <c r="CZ649" s="310"/>
    </row>
    <row r="650" s="314" customFormat="true" ht="25.15" customHeight="true" x14ac:dyDescent="0.2">
      <c r="C650" s="852"/>
      <c r="D650" s="844"/>
      <c r="E650" s="496"/>
      <c r="F650" s="496"/>
      <c r="G650" s="496"/>
      <c r="H650" s="852"/>
      <c r="I650" s="844"/>
      <c r="J650" s="496"/>
      <c r="K650" s="496"/>
      <c r="L650" s="496"/>
      <c r="M650" s="852"/>
      <c r="N650" s="844"/>
      <c r="O650" s="512"/>
      <c r="P650" s="496"/>
      <c r="Q650" s="496"/>
      <c r="W650" s="307"/>
      <c r="X650" s="307"/>
      <c r="Y650" s="307"/>
      <c r="Z650" s="307"/>
      <c r="AA650" s="307"/>
      <c r="AB650" s="307"/>
      <c r="AC650" s="307"/>
      <c r="AD650" s="307"/>
      <c r="AE650" s="307"/>
      <c r="AF650" s="307"/>
      <c r="AG650" s="307"/>
      <c r="AH650" s="307"/>
      <c r="AI650" s="307"/>
      <c r="AJ650" s="307"/>
      <c r="AK650" s="307"/>
      <c r="AL650" s="307"/>
      <c r="AM650" s="307"/>
      <c r="AN650" s="307"/>
      <c r="AO650" s="307"/>
      <c r="AP650" s="307"/>
      <c r="AQ650" s="307"/>
      <c r="AR650" s="307"/>
      <c r="AS650" s="307"/>
      <c r="AT650" s="307"/>
      <c r="AU650" s="307"/>
      <c r="AV650" s="307"/>
      <c r="AW650" s="307"/>
      <c r="AX650" s="307"/>
      <c r="AY650" s="307"/>
      <c r="AZ650" s="307"/>
      <c r="BA650" s="310"/>
      <c r="BB650" s="360"/>
      <c r="BC650" s="310"/>
      <c r="BD650" s="310"/>
      <c r="BE650" s="310"/>
      <c r="BF650" s="310"/>
      <c r="BG650" s="310"/>
      <c r="BH650" s="310"/>
      <c r="BI650" s="310"/>
      <c r="BJ650" s="310"/>
      <c r="BK650" s="310"/>
      <c r="BL650" s="310"/>
      <c r="BM650" s="310"/>
      <c r="BN650" s="310"/>
      <c r="BO650" s="310"/>
      <c r="BP650" s="310"/>
      <c r="BQ650" s="310"/>
      <c r="BR650" s="310"/>
      <c r="BS650" s="310"/>
      <c r="BT650" s="310"/>
      <c r="BU650" s="310"/>
      <c r="BV650" s="310"/>
      <c r="BW650" s="310"/>
      <c r="BX650" s="310"/>
      <c r="BY650" s="310"/>
      <c r="BZ650" s="310"/>
      <c r="CA650" s="310"/>
      <c r="CB650" s="310"/>
      <c r="CC650" s="310"/>
      <c r="CD650" s="310"/>
      <c r="CE650" s="310"/>
      <c r="CF650" s="310"/>
      <c r="CG650" s="310"/>
      <c r="CH650" s="310"/>
      <c r="CI650" s="310"/>
      <c r="CJ650" s="310"/>
      <c r="CK650" s="310"/>
      <c r="CL650" s="310"/>
      <c r="CM650" s="310"/>
      <c r="CN650" s="310"/>
      <c r="CO650" s="310"/>
      <c r="CP650" s="310"/>
      <c r="CQ650" s="310"/>
      <c r="CR650" s="310"/>
      <c r="CS650" s="310"/>
      <c r="CT650" s="310"/>
      <c r="CU650" s="310"/>
      <c r="CV650" s="310"/>
      <c r="CW650" s="310"/>
      <c r="CX650" s="310"/>
      <c r="CY650" s="310"/>
      <c r="CZ650" s="310"/>
    </row>
    <row r="651" s="314" customFormat="true" ht="25.15" customHeight="true" x14ac:dyDescent="0.2">
      <c r="C651" s="852"/>
      <c r="D651" s="844"/>
      <c r="E651" s="496"/>
      <c r="F651" s="496"/>
      <c r="G651" s="496"/>
      <c r="H651" s="852"/>
      <c r="I651" s="844"/>
      <c r="J651" s="496"/>
      <c r="K651" s="496"/>
      <c r="L651" s="496"/>
      <c r="M651" s="852"/>
      <c r="N651" s="844"/>
      <c r="O651" s="496"/>
      <c r="P651" s="496"/>
      <c r="Q651" s="496"/>
      <c r="W651" s="307"/>
      <c r="X651" s="307"/>
      <c r="Y651" s="307"/>
      <c r="Z651" s="307"/>
      <c r="AA651" s="307"/>
      <c r="AB651" s="307"/>
      <c r="AC651" s="307"/>
      <c r="AD651" s="307"/>
      <c r="AE651" s="307"/>
      <c r="AF651" s="307"/>
      <c r="AG651" s="307"/>
      <c r="AH651" s="307"/>
      <c r="AI651" s="307"/>
      <c r="AJ651" s="307"/>
      <c r="AK651" s="307"/>
      <c r="AL651" s="307"/>
      <c r="AM651" s="307"/>
      <c r="AN651" s="307"/>
      <c r="AO651" s="307"/>
      <c r="AP651" s="307"/>
      <c r="AQ651" s="307"/>
      <c r="AR651" s="307"/>
      <c r="AS651" s="307"/>
      <c r="AT651" s="307"/>
      <c r="AU651" s="307"/>
      <c r="AV651" s="307"/>
      <c r="AW651" s="307"/>
      <c r="AX651" s="307"/>
      <c r="AY651" s="307"/>
      <c r="AZ651" s="307"/>
      <c r="BA651" s="310"/>
      <c r="BB651" s="360"/>
      <c r="BC651" s="310"/>
      <c r="BD651" s="310"/>
      <c r="BE651" s="310"/>
      <c r="BF651" s="310"/>
      <c r="BG651" s="310"/>
      <c r="BH651" s="310"/>
      <c r="BI651" s="310"/>
      <c r="BJ651" s="310"/>
      <c r="BK651" s="310"/>
      <c r="BL651" s="310"/>
      <c r="BM651" s="310"/>
      <c r="BN651" s="310"/>
      <c r="BO651" s="310"/>
      <c r="BP651" s="310"/>
      <c r="BQ651" s="310"/>
      <c r="BR651" s="310"/>
      <c r="BS651" s="310"/>
      <c r="BT651" s="310"/>
      <c r="BU651" s="310"/>
      <c r="BV651" s="310"/>
      <c r="BW651" s="310"/>
      <c r="BX651" s="310"/>
      <c r="BY651" s="310"/>
      <c r="BZ651" s="310"/>
      <c r="CA651" s="310"/>
      <c r="CB651" s="310"/>
      <c r="CC651" s="310"/>
      <c r="CD651" s="310"/>
      <c r="CE651" s="310"/>
      <c r="CF651" s="310"/>
      <c r="CG651" s="310"/>
      <c r="CH651" s="310"/>
      <c r="CI651" s="310"/>
      <c r="CJ651" s="310"/>
      <c r="CK651" s="310"/>
      <c r="CL651" s="310"/>
      <c r="CM651" s="310"/>
      <c r="CN651" s="310"/>
      <c r="CO651" s="310"/>
      <c r="CP651" s="310"/>
      <c r="CQ651" s="310"/>
      <c r="CR651" s="310"/>
      <c r="CS651" s="310"/>
      <c r="CT651" s="310"/>
      <c r="CU651" s="310"/>
      <c r="CV651" s="310"/>
      <c r="CW651" s="310"/>
      <c r="CX651" s="310"/>
      <c r="CY651" s="310"/>
      <c r="CZ651" s="310"/>
    </row>
    <row r="652" s="314" customFormat="true" ht="25.15" customHeight="true" x14ac:dyDescent="0.2">
      <c r="C652" s="852"/>
      <c r="D652" s="844"/>
      <c r="E652" s="496"/>
      <c r="F652" s="496"/>
      <c r="G652" s="496"/>
      <c r="H652" s="852"/>
      <c r="I652" s="844"/>
      <c r="J652" s="496"/>
      <c r="K652" s="496"/>
      <c r="L652" s="496"/>
      <c r="M652" s="853" t="s">
        <v>274</v>
      </c>
      <c r="N652" s="844"/>
      <c r="O652" s="844"/>
      <c r="P652" s="496"/>
      <c r="Q652" s="496"/>
      <c r="W652" s="307"/>
      <c r="X652" s="307"/>
      <c r="Y652" s="307"/>
      <c r="Z652" s="307"/>
      <c r="AA652" s="307"/>
      <c r="AB652" s="307"/>
      <c r="AC652" s="307"/>
      <c r="AD652" s="307"/>
      <c r="AE652" s="307"/>
      <c r="AF652" s="307"/>
      <c r="AG652" s="307"/>
      <c r="AH652" s="307"/>
      <c r="AI652" s="307"/>
      <c r="AJ652" s="307"/>
      <c r="AK652" s="307"/>
      <c r="AL652" s="307"/>
      <c r="AM652" s="307"/>
      <c r="AN652" s="307"/>
      <c r="AO652" s="307"/>
      <c r="AP652" s="307"/>
      <c r="AQ652" s="307"/>
      <c r="AR652" s="307"/>
      <c r="AS652" s="307"/>
      <c r="AT652" s="307"/>
      <c r="AU652" s="307"/>
      <c r="AV652" s="307"/>
      <c r="AW652" s="307"/>
      <c r="AX652" s="307"/>
      <c r="AY652" s="307"/>
      <c r="AZ652" s="307"/>
      <c r="BA652" s="310"/>
      <c r="BB652" s="360"/>
      <c r="BC652" s="310"/>
      <c r="BD652" s="310"/>
      <c r="BE652" s="310"/>
      <c r="BF652" s="310"/>
      <c r="BG652" s="310"/>
      <c r="BH652" s="310"/>
      <c r="BI652" s="310"/>
      <c r="BJ652" s="310"/>
      <c r="BK652" s="310"/>
      <c r="BL652" s="310"/>
      <c r="BM652" s="310"/>
      <c r="BN652" s="310"/>
      <c r="BO652" s="310"/>
      <c r="BP652" s="310"/>
      <c r="BQ652" s="310"/>
      <c r="BR652" s="310"/>
      <c r="BS652" s="310"/>
      <c r="BT652" s="310"/>
      <c r="BU652" s="310"/>
      <c r="BV652" s="310"/>
      <c r="BW652" s="310"/>
      <c r="BX652" s="310"/>
      <c r="BY652" s="310"/>
      <c r="BZ652" s="310"/>
      <c r="CA652" s="310"/>
      <c r="CB652" s="310"/>
      <c r="CC652" s="310"/>
      <c r="CD652" s="310"/>
      <c r="CE652" s="310"/>
      <c r="CF652" s="310"/>
      <c r="CG652" s="310"/>
      <c r="CH652" s="310"/>
      <c r="CI652" s="310"/>
      <c r="CJ652" s="310"/>
      <c r="CK652" s="310"/>
      <c r="CL652" s="310"/>
      <c r="CM652" s="310"/>
      <c r="CN652" s="310"/>
      <c r="CO652" s="310"/>
      <c r="CP652" s="310"/>
      <c r="CQ652" s="310"/>
      <c r="CR652" s="310"/>
      <c r="CS652" s="310"/>
      <c r="CT652" s="310"/>
      <c r="CU652" s="310"/>
      <c r="CV652" s="310"/>
      <c r="CW652" s="310"/>
      <c r="CX652" s="310"/>
      <c r="CY652" s="310"/>
      <c r="CZ652" s="310"/>
    </row>
    <row r="653" s="314" customFormat="true" ht="25.15" customHeight="true" x14ac:dyDescent="0.2">
      <c r="C653" s="852"/>
      <c r="D653" s="844"/>
      <c r="E653" s="496"/>
      <c r="F653" s="496"/>
      <c r="G653" s="496"/>
      <c r="H653" s="852"/>
      <c r="I653" s="844"/>
      <c r="J653" s="496"/>
      <c r="K653" s="496"/>
      <c r="L653" s="496"/>
      <c r="M653" s="854" t="s">
        <v>191</v>
      </c>
      <c r="N653" s="844"/>
      <c r="O653" s="588" t="s">
        <v>192</v>
      </c>
      <c r="P653" s="496"/>
      <c r="Q653" s="496"/>
      <c r="W653" s="307"/>
      <c r="X653" s="307"/>
      <c r="Y653" s="307"/>
      <c r="Z653" s="307"/>
      <c r="AA653" s="307"/>
      <c r="AB653" s="307"/>
      <c r="AC653" s="307"/>
      <c r="AD653" s="307"/>
      <c r="AE653" s="307"/>
      <c r="AF653" s="307"/>
      <c r="AG653" s="307"/>
      <c r="AH653" s="307"/>
      <c r="AI653" s="307"/>
      <c r="AJ653" s="307"/>
      <c r="AK653" s="307"/>
      <c r="AL653" s="307"/>
      <c r="AM653" s="307"/>
      <c r="AN653" s="307"/>
      <c r="AO653" s="307"/>
      <c r="AP653" s="307"/>
      <c r="AQ653" s="307"/>
      <c r="AR653" s="307"/>
      <c r="AS653" s="307"/>
      <c r="AT653" s="307"/>
      <c r="AU653" s="307"/>
      <c r="AV653" s="307"/>
      <c r="AW653" s="307"/>
      <c r="AX653" s="307"/>
      <c r="AY653" s="307"/>
      <c r="AZ653" s="307"/>
      <c r="BA653" s="310"/>
      <c r="BB653" s="360"/>
      <c r="BC653" s="310"/>
      <c r="BD653" s="310"/>
      <c r="BE653" s="310"/>
      <c r="BF653" s="310"/>
      <c r="BG653" s="310"/>
      <c r="BH653" s="310"/>
      <c r="BI653" s="310"/>
      <c r="BJ653" s="310"/>
      <c r="BK653" s="310"/>
      <c r="BL653" s="310"/>
      <c r="BM653" s="310"/>
      <c r="BN653" s="310"/>
      <c r="BO653" s="310"/>
      <c r="BP653" s="310"/>
      <c r="BQ653" s="310"/>
      <c r="BR653" s="310"/>
      <c r="BS653" s="310"/>
      <c r="BT653" s="310"/>
      <c r="BU653" s="310"/>
      <c r="BV653" s="310"/>
      <c r="BW653" s="310"/>
      <c r="BX653" s="310"/>
      <c r="BY653" s="310"/>
      <c r="BZ653" s="310"/>
      <c r="CA653" s="310"/>
      <c r="CB653" s="310"/>
      <c r="CC653" s="310"/>
      <c r="CD653" s="310"/>
      <c r="CE653" s="310"/>
      <c r="CF653" s="310"/>
      <c r="CG653" s="310"/>
      <c r="CH653" s="310"/>
      <c r="CI653" s="310"/>
      <c r="CJ653" s="310"/>
      <c r="CK653" s="310"/>
      <c r="CL653" s="310"/>
      <c r="CM653" s="310"/>
      <c r="CN653" s="310"/>
      <c r="CO653" s="310"/>
      <c r="CP653" s="310"/>
      <c r="CQ653" s="310"/>
      <c r="CR653" s="310"/>
      <c r="CS653" s="310"/>
      <c r="CT653" s="310"/>
      <c r="CU653" s="310"/>
      <c r="CV653" s="310"/>
      <c r="CW653" s="310"/>
      <c r="CX653" s="310"/>
      <c r="CY653" s="310"/>
      <c r="CZ653" s="310"/>
    </row>
    <row r="654" s="314" customFormat="true" ht="25.15" customHeight="true" x14ac:dyDescent="0.2">
      <c r="C654" s="852"/>
      <c r="D654" s="844"/>
      <c r="E654" s="496"/>
      <c r="F654" s="496"/>
      <c r="G654" s="496"/>
      <c r="H654" s="852"/>
      <c r="I654" s="844"/>
      <c r="J654" s="496"/>
      <c r="K654" s="496"/>
      <c r="L654" s="496"/>
      <c r="M654" s="843" t="s">
        <v>192</v>
      </c>
      <c r="N654" s="844"/>
      <c r="O654" s="589">
        <v>1.0000000000000002</v>
      </c>
      <c r="P654" s="496"/>
      <c r="Q654" s="496"/>
      <c r="W654" s="307"/>
      <c r="X654" s="307"/>
      <c r="Y654" s="307"/>
      <c r="Z654" s="307"/>
      <c r="AA654" s="307"/>
      <c r="AB654" s="307"/>
      <c r="AC654" s="307"/>
      <c r="AD654" s="307"/>
      <c r="AE654" s="307"/>
      <c r="AF654" s="307"/>
      <c r="AG654" s="307"/>
      <c r="AH654" s="307"/>
      <c r="AI654" s="307"/>
      <c r="AJ654" s="307"/>
      <c r="AK654" s="307"/>
      <c r="AL654" s="307"/>
      <c r="AM654" s="307"/>
      <c r="AN654" s="307"/>
      <c r="AO654" s="307"/>
      <c r="AP654" s="307"/>
      <c r="AQ654" s="307"/>
      <c r="AR654" s="307"/>
      <c r="AS654" s="307"/>
      <c r="AT654" s="307"/>
      <c r="AU654" s="307"/>
      <c r="AV654" s="307"/>
      <c r="AW654" s="307"/>
      <c r="AX654" s="307"/>
      <c r="AY654" s="307"/>
      <c r="AZ654" s="307"/>
      <c r="BA654" s="310"/>
      <c r="BB654" s="360"/>
      <c r="BC654" s="310"/>
      <c r="BD654" s="310"/>
      <c r="BE654" s="310"/>
      <c r="BF654" s="310"/>
      <c r="BG654" s="310"/>
      <c r="BH654" s="310"/>
      <c r="BI654" s="310"/>
      <c r="BJ654" s="310"/>
      <c r="BK654" s="310"/>
      <c r="BL654" s="310"/>
      <c r="BM654" s="310"/>
      <c r="BN654" s="310"/>
      <c r="BO654" s="310"/>
      <c r="BP654" s="310"/>
      <c r="BQ654" s="310"/>
      <c r="BR654" s="310"/>
      <c r="BS654" s="310"/>
      <c r="BT654" s="310"/>
      <c r="BU654" s="310"/>
      <c r="BV654" s="310"/>
      <c r="BW654" s="310"/>
      <c r="BX654" s="310"/>
      <c r="BY654" s="310"/>
      <c r="BZ654" s="310"/>
      <c r="CA654" s="310"/>
      <c r="CB654" s="310"/>
      <c r="CC654" s="310"/>
      <c r="CD654" s="310"/>
      <c r="CE654" s="310"/>
      <c r="CF654" s="310"/>
      <c r="CG654" s="310"/>
      <c r="CH654" s="310"/>
      <c r="CI654" s="310"/>
      <c r="CJ654" s="310"/>
      <c r="CK654" s="310"/>
      <c r="CL654" s="310"/>
      <c r="CM654" s="310"/>
      <c r="CN654" s="310"/>
      <c r="CO654" s="310"/>
      <c r="CP654" s="310"/>
      <c r="CQ654" s="310"/>
      <c r="CR654" s="310"/>
      <c r="CS654" s="310"/>
      <c r="CT654" s="310"/>
      <c r="CU654" s="310"/>
      <c r="CV654" s="310"/>
      <c r="CW654" s="310"/>
      <c r="CX654" s="310"/>
      <c r="CY654" s="310"/>
      <c r="CZ654" s="310"/>
    </row>
    <row r="655" s="314" customFormat="true" ht="25.15" customHeight="true" x14ac:dyDescent="0.2">
      <c r="C655" s="852"/>
      <c r="D655" s="844"/>
      <c r="E655" s="496"/>
      <c r="F655" s="496"/>
      <c r="G655" s="496"/>
      <c r="H655" s="852"/>
      <c r="I655" s="844"/>
      <c r="J655" s="496"/>
      <c r="K655" s="496"/>
      <c r="L655" s="496"/>
      <c r="M655" s="852"/>
      <c r="N655" s="844"/>
      <c r="O655" s="512"/>
      <c r="P655" s="496"/>
      <c r="Q655" s="496"/>
      <c r="W655" s="307"/>
      <c r="X655" s="307"/>
      <c r="Y655" s="307"/>
      <c r="Z655" s="307"/>
      <c r="AA655" s="307"/>
      <c r="AB655" s="307"/>
      <c r="AC655" s="307"/>
      <c r="AD655" s="307"/>
      <c r="AE655" s="307"/>
      <c r="AF655" s="307"/>
      <c r="AG655" s="307"/>
      <c r="AH655" s="307"/>
      <c r="AI655" s="307"/>
      <c r="AJ655" s="307"/>
      <c r="AK655" s="307"/>
      <c r="AL655" s="307"/>
      <c r="AM655" s="307"/>
      <c r="AN655" s="307"/>
      <c r="AO655" s="307"/>
      <c r="AP655" s="307"/>
      <c r="AQ655" s="307"/>
      <c r="AR655" s="307"/>
      <c r="AS655" s="307"/>
      <c r="AT655" s="307"/>
      <c r="AU655" s="307"/>
      <c r="AV655" s="307"/>
      <c r="AW655" s="307"/>
      <c r="AX655" s="307"/>
      <c r="AY655" s="307"/>
      <c r="AZ655" s="307"/>
      <c r="BA655" s="310"/>
      <c r="BB655" s="360"/>
      <c r="BC655" s="310"/>
      <c r="BD655" s="310"/>
      <c r="BE655" s="310"/>
      <c r="BF655" s="310"/>
      <c r="BG655" s="310"/>
      <c r="BH655" s="310"/>
      <c r="BI655" s="310"/>
      <c r="BJ655" s="310"/>
      <c r="BK655" s="310"/>
      <c r="BL655" s="310"/>
      <c r="BM655" s="310"/>
      <c r="BN655" s="310"/>
      <c r="BO655" s="310"/>
      <c r="BP655" s="310"/>
      <c r="BQ655" s="310"/>
      <c r="BR655" s="310"/>
      <c r="BS655" s="310"/>
      <c r="BT655" s="310"/>
      <c r="BU655" s="310"/>
      <c r="BV655" s="310"/>
      <c r="BW655" s="310"/>
      <c r="BX655" s="310"/>
      <c r="BY655" s="310"/>
      <c r="BZ655" s="310"/>
      <c r="CA655" s="310"/>
      <c r="CB655" s="310"/>
      <c r="CC655" s="310"/>
      <c r="CD655" s="310"/>
      <c r="CE655" s="310"/>
      <c r="CF655" s="310"/>
      <c r="CG655" s="310"/>
      <c r="CH655" s="310"/>
      <c r="CI655" s="310"/>
      <c r="CJ655" s="310"/>
      <c r="CK655" s="310"/>
      <c r="CL655" s="310"/>
      <c r="CM655" s="310"/>
      <c r="CN655" s="310"/>
      <c r="CO655" s="310"/>
      <c r="CP655" s="310"/>
      <c r="CQ655" s="310"/>
      <c r="CR655" s="310"/>
      <c r="CS655" s="310"/>
      <c r="CT655" s="310"/>
      <c r="CU655" s="310"/>
      <c r="CV655" s="310"/>
      <c r="CW655" s="310"/>
      <c r="CX655" s="310"/>
      <c r="CY655" s="310"/>
      <c r="CZ655" s="310"/>
    </row>
    <row r="656" s="314" customFormat="true" ht="25.15" customHeight="true" x14ac:dyDescent="0.2">
      <c r="C656" s="852"/>
      <c r="D656" s="844"/>
      <c r="E656" s="496"/>
      <c r="F656" s="496"/>
      <c r="G656" s="496"/>
      <c r="H656" s="852"/>
      <c r="I656" s="844"/>
      <c r="J656" s="496"/>
      <c r="K656" s="496"/>
      <c r="L656" s="496"/>
      <c r="M656" s="852"/>
      <c r="N656" s="844"/>
      <c r="O656" s="496"/>
      <c r="P656" s="496"/>
      <c r="Q656" s="496"/>
      <c r="W656" s="307"/>
      <c r="X656" s="307"/>
      <c r="Y656" s="307"/>
      <c r="Z656" s="307"/>
      <c r="AA656" s="307"/>
      <c r="AB656" s="307"/>
      <c r="AC656" s="307"/>
      <c r="AD656" s="307"/>
      <c r="AE656" s="307"/>
      <c r="AF656" s="307"/>
      <c r="AG656" s="307"/>
      <c r="AH656" s="307"/>
      <c r="AI656" s="307"/>
      <c r="AJ656" s="307"/>
      <c r="AK656" s="307"/>
      <c r="AL656" s="307"/>
      <c r="AM656" s="307"/>
      <c r="AN656" s="307"/>
      <c r="AO656" s="307"/>
      <c r="AP656" s="307"/>
      <c r="AQ656" s="307"/>
      <c r="AR656" s="307"/>
      <c r="AS656" s="307"/>
      <c r="AT656" s="307"/>
      <c r="AU656" s="307"/>
      <c r="AV656" s="307"/>
      <c r="AW656" s="307"/>
      <c r="AX656" s="307"/>
      <c r="AY656" s="307"/>
      <c r="AZ656" s="307"/>
      <c r="BA656" s="310"/>
      <c r="BB656" s="360"/>
      <c r="BC656" s="310"/>
      <c r="BD656" s="310"/>
      <c r="BE656" s="310"/>
      <c r="BF656" s="310"/>
      <c r="BG656" s="310"/>
      <c r="BH656" s="310"/>
      <c r="BI656" s="310"/>
      <c r="BJ656" s="310"/>
      <c r="BK656" s="310"/>
      <c r="BL656" s="310"/>
      <c r="BM656" s="310"/>
      <c r="BN656" s="310"/>
      <c r="BO656" s="310"/>
      <c r="BP656" s="310"/>
      <c r="BQ656" s="310"/>
      <c r="BR656" s="310"/>
      <c r="BS656" s="310"/>
      <c r="BT656" s="310"/>
      <c r="BU656" s="310"/>
      <c r="BV656" s="310"/>
      <c r="BW656" s="310"/>
      <c r="BX656" s="310"/>
      <c r="BY656" s="310"/>
      <c r="BZ656" s="310"/>
      <c r="CA656" s="310"/>
      <c r="CB656" s="310"/>
      <c r="CC656" s="310"/>
      <c r="CD656" s="310"/>
      <c r="CE656" s="310"/>
      <c r="CF656" s="310"/>
      <c r="CG656" s="310"/>
      <c r="CH656" s="310"/>
      <c r="CI656" s="310"/>
      <c r="CJ656" s="310"/>
      <c r="CK656" s="310"/>
      <c r="CL656" s="310"/>
      <c r="CM656" s="310"/>
      <c r="CN656" s="310"/>
      <c r="CO656" s="310"/>
      <c r="CP656" s="310"/>
      <c r="CQ656" s="310"/>
      <c r="CR656" s="310"/>
      <c r="CS656" s="310"/>
      <c r="CT656" s="310"/>
      <c r="CU656" s="310"/>
      <c r="CV656" s="310"/>
      <c r="CW656" s="310"/>
      <c r="CX656" s="310"/>
      <c r="CY656" s="310"/>
      <c r="CZ656" s="310"/>
    </row>
    <row r="657" s="314" customFormat="true" ht="25.15" customHeight="true" x14ac:dyDescent="0.2">
      <c r="C657" s="852"/>
      <c r="D657" s="844"/>
      <c r="E657" s="496"/>
      <c r="F657" s="496"/>
      <c r="G657" s="496"/>
      <c r="H657" s="852"/>
      <c r="I657" s="844"/>
      <c r="J657" s="496"/>
      <c r="K657" s="496"/>
      <c r="L657" s="496"/>
      <c r="M657" s="852"/>
      <c r="N657" s="844"/>
      <c r="O657" s="496"/>
      <c r="P657" s="496"/>
      <c r="Q657" s="496"/>
      <c r="W657" s="307"/>
      <c r="X657" s="307"/>
      <c r="Y657" s="307"/>
      <c r="Z657" s="307"/>
      <c r="AA657" s="307"/>
      <c r="AB657" s="307"/>
      <c r="AC657" s="307"/>
      <c r="AD657" s="307"/>
      <c r="AE657" s="307"/>
      <c r="AF657" s="307"/>
      <c r="AG657" s="307"/>
      <c r="AH657" s="307"/>
      <c r="AI657" s="307"/>
      <c r="AJ657" s="307"/>
      <c r="AK657" s="307"/>
      <c r="AL657" s="307"/>
      <c r="AM657" s="307"/>
      <c r="AN657" s="307"/>
      <c r="AO657" s="307"/>
      <c r="AP657" s="307"/>
      <c r="AQ657" s="307"/>
      <c r="AR657" s="307"/>
      <c r="AS657" s="307"/>
      <c r="AT657" s="307"/>
      <c r="AU657" s="307"/>
      <c r="AV657" s="307"/>
      <c r="AW657" s="307"/>
      <c r="AX657" s="307"/>
      <c r="AY657" s="307"/>
      <c r="AZ657" s="307"/>
      <c r="BA657" s="310"/>
      <c r="BB657" s="360"/>
      <c r="BC657" s="310"/>
      <c r="BD657" s="310"/>
      <c r="BE657" s="310"/>
      <c r="BF657" s="310"/>
      <c r="BG657" s="310"/>
      <c r="BH657" s="310"/>
      <c r="BI657" s="310"/>
      <c r="BJ657" s="310"/>
      <c r="BK657" s="310"/>
      <c r="BL657" s="310"/>
      <c r="BM657" s="310"/>
      <c r="BN657" s="310"/>
      <c r="BO657" s="310"/>
      <c r="BP657" s="310"/>
      <c r="BQ657" s="310"/>
      <c r="BR657" s="310"/>
      <c r="BS657" s="310"/>
      <c r="BT657" s="310"/>
      <c r="BU657" s="310"/>
      <c r="BV657" s="310"/>
      <c r="BW657" s="310"/>
      <c r="BX657" s="310"/>
      <c r="BY657" s="310"/>
      <c r="BZ657" s="310"/>
      <c r="CA657" s="310"/>
      <c r="CB657" s="310"/>
      <c r="CC657" s="310"/>
      <c r="CD657" s="310"/>
      <c r="CE657" s="310"/>
      <c r="CF657" s="310"/>
      <c r="CG657" s="310"/>
      <c r="CH657" s="310"/>
      <c r="CI657" s="310"/>
      <c r="CJ657" s="310"/>
      <c r="CK657" s="310"/>
      <c r="CL657" s="310"/>
      <c r="CM657" s="310"/>
      <c r="CN657" s="310"/>
      <c r="CO657" s="310"/>
      <c r="CP657" s="310"/>
      <c r="CQ657" s="310"/>
      <c r="CR657" s="310"/>
      <c r="CS657" s="310"/>
      <c r="CT657" s="310"/>
      <c r="CU657" s="310"/>
      <c r="CV657" s="310"/>
      <c r="CW657" s="310"/>
      <c r="CX657" s="310"/>
      <c r="CY657" s="310"/>
      <c r="CZ657" s="310"/>
    </row>
    <row r="658" s="314" customFormat="true" ht="25.15" customHeight="true" x14ac:dyDescent="0.2">
      <c r="C658" s="852"/>
      <c r="D658" s="844"/>
      <c r="E658" s="496"/>
      <c r="F658" s="496"/>
      <c r="G658" s="496"/>
      <c r="H658" s="852"/>
      <c r="I658" s="844"/>
      <c r="J658" s="496"/>
      <c r="K658" s="496"/>
      <c r="L658" s="496"/>
      <c r="M658" s="852"/>
      <c r="N658" s="844"/>
      <c r="O658" s="496"/>
      <c r="P658" s="496"/>
      <c r="Q658" s="496"/>
      <c r="W658" s="307"/>
      <c r="X658" s="307"/>
      <c r="Y658" s="307"/>
      <c r="Z658" s="307"/>
      <c r="AA658" s="307"/>
      <c r="AB658" s="307"/>
      <c r="AC658" s="307"/>
      <c r="AD658" s="307"/>
      <c r="AE658" s="307"/>
      <c r="AF658" s="307"/>
      <c r="AG658" s="307"/>
      <c r="AH658" s="307"/>
      <c r="AI658" s="307"/>
      <c r="AJ658" s="307"/>
      <c r="AK658" s="307"/>
      <c r="AL658" s="307"/>
      <c r="AM658" s="307"/>
      <c r="AN658" s="307"/>
      <c r="AO658" s="307"/>
      <c r="AP658" s="307"/>
      <c r="AQ658" s="307"/>
      <c r="AR658" s="307"/>
      <c r="AS658" s="307"/>
      <c r="AT658" s="307"/>
      <c r="AU658" s="307"/>
      <c r="AV658" s="307"/>
      <c r="AW658" s="307"/>
      <c r="AX658" s="307"/>
      <c r="AY658" s="307"/>
      <c r="AZ658" s="307"/>
      <c r="BA658" s="310"/>
      <c r="BB658" s="360"/>
      <c r="BC658" s="310"/>
      <c r="BD658" s="310"/>
      <c r="BE658" s="310"/>
      <c r="BF658" s="310"/>
      <c r="BG658" s="310"/>
      <c r="BH658" s="310"/>
      <c r="BI658" s="310"/>
      <c r="BJ658" s="310"/>
      <c r="BK658" s="310"/>
      <c r="BL658" s="310"/>
      <c r="BM658" s="310"/>
      <c r="BN658" s="310"/>
      <c r="BO658" s="310"/>
      <c r="BP658" s="310"/>
      <c r="BQ658" s="310"/>
      <c r="BR658" s="310"/>
      <c r="BS658" s="310"/>
      <c r="BT658" s="310"/>
      <c r="BU658" s="310"/>
      <c r="BV658" s="310"/>
      <c r="BW658" s="310"/>
      <c r="BX658" s="310"/>
      <c r="BY658" s="310"/>
      <c r="BZ658" s="310"/>
      <c r="CA658" s="310"/>
      <c r="CB658" s="310"/>
      <c r="CC658" s="310"/>
      <c r="CD658" s="310"/>
      <c r="CE658" s="310"/>
      <c r="CF658" s="310"/>
      <c r="CG658" s="310"/>
      <c r="CH658" s="310"/>
      <c r="CI658" s="310"/>
      <c r="CJ658" s="310"/>
      <c r="CK658" s="310"/>
      <c r="CL658" s="310"/>
      <c r="CM658" s="310"/>
      <c r="CN658" s="310"/>
      <c r="CO658" s="310"/>
      <c r="CP658" s="310"/>
      <c r="CQ658" s="310"/>
      <c r="CR658" s="310"/>
      <c r="CS658" s="310"/>
      <c r="CT658" s="310"/>
      <c r="CU658" s="310"/>
      <c r="CV658" s="310"/>
      <c r="CW658" s="310"/>
      <c r="CX658" s="310"/>
      <c r="CY658" s="310"/>
      <c r="CZ658" s="310"/>
    </row>
    <row r="659" s="314" customFormat="true" ht="25.15" customHeight="true" x14ac:dyDescent="0.2">
      <c r="C659" s="852"/>
      <c r="D659" s="844"/>
      <c r="E659" s="496"/>
      <c r="F659" s="496"/>
      <c r="G659" s="496"/>
      <c r="H659" s="852"/>
      <c r="I659" s="844"/>
      <c r="J659" s="496"/>
      <c r="K659" s="496"/>
      <c r="L659" s="496"/>
      <c r="M659" s="852"/>
      <c r="N659" s="844"/>
      <c r="O659" s="496"/>
      <c r="P659" s="496"/>
      <c r="Q659" s="496"/>
      <c r="W659" s="307"/>
      <c r="X659" s="307"/>
      <c r="Y659" s="307"/>
      <c r="Z659" s="307"/>
      <c r="AA659" s="307"/>
      <c r="AB659" s="307"/>
      <c r="AC659" s="307"/>
      <c r="AD659" s="307"/>
      <c r="AE659" s="307"/>
      <c r="AF659" s="307"/>
      <c r="AG659" s="307"/>
      <c r="AH659" s="307"/>
      <c r="AI659" s="307"/>
      <c r="AJ659" s="307"/>
      <c r="AK659" s="307"/>
      <c r="AL659" s="307"/>
      <c r="AM659" s="307"/>
      <c r="AN659" s="307"/>
      <c r="AO659" s="307"/>
      <c r="AP659" s="307"/>
      <c r="AQ659" s="307"/>
      <c r="AR659" s="307"/>
      <c r="AS659" s="307"/>
      <c r="AT659" s="307"/>
      <c r="AU659" s="307"/>
      <c r="AV659" s="307"/>
      <c r="AW659" s="307"/>
      <c r="AX659" s="307"/>
      <c r="AY659" s="307"/>
      <c r="AZ659" s="307"/>
      <c r="BA659" s="310"/>
      <c r="BB659" s="360"/>
      <c r="BC659" s="310"/>
      <c r="BD659" s="310"/>
      <c r="BE659" s="310"/>
      <c r="BF659" s="310"/>
      <c r="BG659" s="310"/>
      <c r="BH659" s="310"/>
      <c r="BI659" s="310"/>
      <c r="BJ659" s="310"/>
      <c r="BK659" s="310"/>
      <c r="BL659" s="310"/>
      <c r="BM659" s="310"/>
      <c r="BN659" s="310"/>
      <c r="BO659" s="310"/>
      <c r="BP659" s="310"/>
      <c r="BQ659" s="310"/>
      <c r="BR659" s="310"/>
      <c r="BS659" s="310"/>
      <c r="BT659" s="310"/>
      <c r="BU659" s="310"/>
      <c r="BV659" s="310"/>
      <c r="BW659" s="310"/>
      <c r="BX659" s="310"/>
      <c r="BY659" s="310"/>
      <c r="BZ659" s="310"/>
      <c r="CA659" s="310"/>
      <c r="CB659" s="310"/>
      <c r="CC659" s="310"/>
      <c r="CD659" s="310"/>
      <c r="CE659" s="310"/>
      <c r="CF659" s="310"/>
      <c r="CG659" s="310"/>
      <c r="CH659" s="310"/>
      <c r="CI659" s="310"/>
      <c r="CJ659" s="310"/>
      <c r="CK659" s="310"/>
      <c r="CL659" s="310"/>
      <c r="CM659" s="310"/>
      <c r="CN659" s="310"/>
      <c r="CO659" s="310"/>
      <c r="CP659" s="310"/>
      <c r="CQ659" s="310"/>
      <c r="CR659" s="310"/>
      <c r="CS659" s="310"/>
      <c r="CT659" s="310"/>
      <c r="CU659" s="310"/>
      <c r="CV659" s="310"/>
      <c r="CW659" s="310"/>
      <c r="CX659" s="310"/>
      <c r="CY659" s="310"/>
      <c r="CZ659" s="310"/>
    </row>
    <row r="660" s="314" customFormat="true" ht="25.15" customHeight="true" x14ac:dyDescent="0.2">
      <c r="C660" s="852"/>
      <c r="D660" s="844"/>
      <c r="E660" s="496"/>
      <c r="F660" s="496"/>
      <c r="G660" s="496"/>
      <c r="H660" s="852"/>
      <c r="I660" s="844"/>
      <c r="J660" s="496"/>
      <c r="K660" s="496"/>
      <c r="L660" s="496"/>
      <c r="M660" s="852"/>
      <c r="N660" s="844"/>
      <c r="O660" s="496"/>
      <c r="P660" s="496"/>
      <c r="Q660" s="496"/>
      <c r="W660" s="307"/>
      <c r="X660" s="307"/>
      <c r="Y660" s="307"/>
      <c r="Z660" s="307"/>
      <c r="AA660" s="307"/>
      <c r="AB660" s="307"/>
      <c r="AC660" s="307"/>
      <c r="AD660" s="307"/>
      <c r="AE660" s="307"/>
      <c r="AF660" s="307"/>
      <c r="AG660" s="307"/>
      <c r="AH660" s="307"/>
      <c r="AI660" s="307"/>
      <c r="AJ660" s="307"/>
      <c r="AK660" s="307"/>
      <c r="AL660" s="307"/>
      <c r="AM660" s="307"/>
      <c r="AN660" s="307"/>
      <c r="AO660" s="307"/>
      <c r="AP660" s="307"/>
      <c r="AQ660" s="307"/>
      <c r="AR660" s="307"/>
      <c r="AS660" s="307"/>
      <c r="AT660" s="307"/>
      <c r="AU660" s="307"/>
      <c r="AV660" s="307"/>
      <c r="AW660" s="307"/>
      <c r="AX660" s="307"/>
      <c r="AY660" s="307"/>
      <c r="AZ660" s="307"/>
      <c r="BA660" s="310"/>
      <c r="BB660" s="360"/>
      <c r="BC660" s="310"/>
      <c r="BD660" s="310"/>
      <c r="BE660" s="310"/>
      <c r="BF660" s="310"/>
      <c r="BG660" s="310"/>
      <c r="BH660" s="310"/>
      <c r="BI660" s="310"/>
      <c r="BJ660" s="310"/>
      <c r="BK660" s="310"/>
      <c r="BL660" s="310"/>
      <c r="BM660" s="310"/>
      <c r="BN660" s="310"/>
      <c r="BO660" s="310"/>
      <c r="BP660" s="310"/>
      <c r="BQ660" s="310"/>
      <c r="BR660" s="310"/>
      <c r="BS660" s="310"/>
      <c r="BT660" s="310"/>
      <c r="BU660" s="310"/>
      <c r="BV660" s="310"/>
      <c r="BW660" s="310"/>
      <c r="BX660" s="310"/>
      <c r="BY660" s="310"/>
      <c r="BZ660" s="310"/>
      <c r="CA660" s="310"/>
      <c r="CB660" s="310"/>
      <c r="CC660" s="310"/>
      <c r="CD660" s="310"/>
      <c r="CE660" s="310"/>
      <c r="CF660" s="310"/>
      <c r="CG660" s="310"/>
      <c r="CH660" s="310"/>
      <c r="CI660" s="310"/>
      <c r="CJ660" s="310"/>
      <c r="CK660" s="310"/>
      <c r="CL660" s="310"/>
      <c r="CM660" s="310"/>
      <c r="CN660" s="310"/>
      <c r="CO660" s="310"/>
      <c r="CP660" s="310"/>
      <c r="CQ660" s="310"/>
      <c r="CR660" s="310"/>
      <c r="CS660" s="310"/>
      <c r="CT660" s="310"/>
      <c r="CU660" s="310"/>
      <c r="CV660" s="310"/>
      <c r="CW660" s="310"/>
      <c r="CX660" s="310"/>
      <c r="CY660" s="310"/>
      <c r="CZ660" s="310"/>
    </row>
    <row r="661" s="314" customFormat="true" ht="25.15" customHeight="true" x14ac:dyDescent="0.2">
      <c r="C661" s="852"/>
      <c r="D661" s="844"/>
      <c r="E661" s="496"/>
      <c r="F661" s="496"/>
      <c r="G661" s="496"/>
      <c r="H661" s="852"/>
      <c r="I661" s="844"/>
      <c r="J661" s="496"/>
      <c r="K661" s="496"/>
      <c r="L661" s="496"/>
      <c r="M661" s="852"/>
      <c r="N661" s="844"/>
      <c r="O661" s="496"/>
      <c r="P661" s="496"/>
      <c r="Q661" s="496"/>
      <c r="W661" s="307"/>
      <c r="X661" s="307"/>
      <c r="Y661" s="307"/>
      <c r="Z661" s="307"/>
      <c r="AA661" s="307"/>
      <c r="AB661" s="307"/>
      <c r="AC661" s="307"/>
      <c r="AD661" s="307"/>
      <c r="AE661" s="307"/>
      <c r="AF661" s="307"/>
      <c r="AG661" s="307"/>
      <c r="AH661" s="307"/>
      <c r="AI661" s="307"/>
      <c r="AJ661" s="307"/>
      <c r="AK661" s="307"/>
      <c r="AL661" s="307"/>
      <c r="AM661" s="307"/>
      <c r="AN661" s="307"/>
      <c r="AO661" s="307"/>
      <c r="AP661" s="307"/>
      <c r="AQ661" s="307"/>
      <c r="AR661" s="307"/>
      <c r="AS661" s="307"/>
      <c r="AT661" s="307"/>
      <c r="AU661" s="307"/>
      <c r="AV661" s="307"/>
      <c r="AW661" s="307"/>
      <c r="AX661" s="307"/>
      <c r="AY661" s="307"/>
      <c r="AZ661" s="307"/>
      <c r="BA661" s="310"/>
      <c r="BB661" s="360"/>
      <c r="BC661" s="310"/>
      <c r="BD661" s="310"/>
      <c r="BE661" s="310"/>
      <c r="BF661" s="310"/>
      <c r="BG661" s="310"/>
      <c r="BH661" s="310"/>
      <c r="BI661" s="310"/>
      <c r="BJ661" s="310"/>
      <c r="BK661" s="310"/>
      <c r="BL661" s="310"/>
      <c r="BM661" s="310"/>
      <c r="BN661" s="310"/>
      <c r="BO661" s="310"/>
      <c r="BP661" s="310"/>
      <c r="BQ661" s="310"/>
      <c r="BR661" s="310"/>
      <c r="BS661" s="310"/>
      <c r="BT661" s="310"/>
      <c r="BU661" s="310"/>
      <c r="BV661" s="310"/>
      <c r="BW661" s="310"/>
      <c r="BX661" s="310"/>
      <c r="BY661" s="310"/>
      <c r="BZ661" s="310"/>
      <c r="CA661" s="310"/>
      <c r="CB661" s="310"/>
      <c r="CC661" s="310"/>
      <c r="CD661" s="310"/>
      <c r="CE661" s="310"/>
      <c r="CF661" s="310"/>
      <c r="CG661" s="310"/>
      <c r="CH661" s="310"/>
      <c r="CI661" s="310"/>
      <c r="CJ661" s="310"/>
      <c r="CK661" s="310"/>
      <c r="CL661" s="310"/>
      <c r="CM661" s="310"/>
      <c r="CN661" s="310"/>
      <c r="CO661" s="310"/>
      <c r="CP661" s="310"/>
      <c r="CQ661" s="310"/>
      <c r="CR661" s="310"/>
      <c r="CS661" s="310"/>
      <c r="CT661" s="310"/>
      <c r="CU661" s="310"/>
      <c r="CV661" s="310"/>
      <c r="CW661" s="310"/>
      <c r="CX661" s="310"/>
      <c r="CY661" s="310"/>
      <c r="CZ661" s="310"/>
    </row>
    <row r="662" s="314" customFormat="true" ht="25.15" customHeight="true" x14ac:dyDescent="0.2">
      <c r="C662" s="852"/>
      <c r="D662" s="844"/>
      <c r="E662" s="496"/>
      <c r="F662" s="496"/>
      <c r="G662" s="496"/>
      <c r="H662" s="852"/>
      <c r="I662" s="844"/>
      <c r="J662" s="496"/>
      <c r="K662" s="496"/>
      <c r="L662" s="496"/>
      <c r="M662" s="852"/>
      <c r="N662" s="844"/>
      <c r="O662" s="496"/>
      <c r="P662" s="496"/>
      <c r="Q662" s="496"/>
      <c r="W662" s="307"/>
      <c r="X662" s="307"/>
      <c r="Y662" s="307"/>
      <c r="Z662" s="307"/>
      <c r="AA662" s="307"/>
      <c r="AB662" s="307"/>
      <c r="AC662" s="307"/>
      <c r="AD662" s="307"/>
      <c r="AE662" s="307"/>
      <c r="AF662" s="307"/>
      <c r="AG662" s="307"/>
      <c r="AH662" s="307"/>
      <c r="AI662" s="307"/>
      <c r="AJ662" s="307"/>
      <c r="AK662" s="307"/>
      <c r="AL662" s="307"/>
      <c r="AM662" s="307"/>
      <c r="AN662" s="307"/>
      <c r="AO662" s="307"/>
      <c r="AP662" s="307"/>
      <c r="AQ662" s="307"/>
      <c r="AR662" s="307"/>
      <c r="AS662" s="307"/>
      <c r="AT662" s="307"/>
      <c r="AU662" s="307"/>
      <c r="AV662" s="307"/>
      <c r="AW662" s="307"/>
      <c r="AX662" s="307"/>
      <c r="AY662" s="307"/>
      <c r="AZ662" s="307"/>
      <c r="BA662" s="310"/>
      <c r="BB662" s="360"/>
      <c r="BC662" s="310"/>
      <c r="BD662" s="310"/>
      <c r="BE662" s="310"/>
      <c r="BF662" s="310"/>
      <c r="BG662" s="310"/>
      <c r="BH662" s="310"/>
      <c r="BI662" s="310"/>
      <c r="BJ662" s="310"/>
      <c r="BK662" s="310"/>
      <c r="BL662" s="310"/>
      <c r="BM662" s="310"/>
      <c r="BN662" s="310"/>
      <c r="BO662" s="310"/>
      <c r="BP662" s="310"/>
      <c r="BQ662" s="310"/>
      <c r="BR662" s="310"/>
      <c r="BS662" s="310"/>
      <c r="BT662" s="310"/>
      <c r="BU662" s="310"/>
      <c r="BV662" s="310"/>
      <c r="BW662" s="310"/>
      <c r="BX662" s="310"/>
      <c r="BY662" s="310"/>
      <c r="BZ662" s="310"/>
      <c r="CA662" s="310"/>
      <c r="CB662" s="310"/>
      <c r="CC662" s="310"/>
      <c r="CD662" s="310"/>
      <c r="CE662" s="310"/>
      <c r="CF662" s="310"/>
      <c r="CG662" s="310"/>
      <c r="CH662" s="310"/>
      <c r="CI662" s="310"/>
      <c r="CJ662" s="310"/>
      <c r="CK662" s="310"/>
      <c r="CL662" s="310"/>
      <c r="CM662" s="310"/>
      <c r="CN662" s="310"/>
      <c r="CO662" s="310"/>
      <c r="CP662" s="310"/>
      <c r="CQ662" s="310"/>
      <c r="CR662" s="310"/>
      <c r="CS662" s="310"/>
      <c r="CT662" s="310"/>
      <c r="CU662" s="310"/>
      <c r="CV662" s="310"/>
      <c r="CW662" s="310"/>
      <c r="CX662" s="310"/>
      <c r="CY662" s="310"/>
      <c r="CZ662" s="310"/>
    </row>
    <row r="663" s="314" customFormat="true" ht="25.15" customHeight="true" x14ac:dyDescent="0.2">
      <c r="C663" s="852"/>
      <c r="D663" s="844"/>
      <c r="E663" s="496"/>
      <c r="F663" s="496"/>
      <c r="G663" s="496"/>
      <c r="H663" s="852"/>
      <c r="I663" s="844"/>
      <c r="J663" s="496"/>
      <c r="K663" s="496"/>
      <c r="L663" s="496"/>
      <c r="M663" s="852"/>
      <c r="N663" s="844"/>
      <c r="O663" s="496"/>
      <c r="P663" s="496"/>
      <c r="Q663" s="496"/>
      <c r="W663" s="307"/>
      <c r="X663" s="307"/>
      <c r="Y663" s="307"/>
      <c r="Z663" s="307"/>
      <c r="AA663" s="307"/>
      <c r="AB663" s="307"/>
      <c r="AC663" s="307"/>
      <c r="AD663" s="307"/>
      <c r="AE663" s="307"/>
      <c r="AF663" s="307"/>
      <c r="AG663" s="307"/>
      <c r="AH663" s="307"/>
      <c r="AI663" s="307"/>
      <c r="AJ663" s="307"/>
      <c r="AK663" s="307"/>
      <c r="AL663" s="307"/>
      <c r="AM663" s="307"/>
      <c r="AN663" s="307"/>
      <c r="AO663" s="307"/>
      <c r="AP663" s="307"/>
      <c r="AQ663" s="307"/>
      <c r="AR663" s="307"/>
      <c r="AS663" s="307"/>
      <c r="AT663" s="307"/>
      <c r="AU663" s="307"/>
      <c r="AV663" s="307"/>
      <c r="AW663" s="307"/>
      <c r="AX663" s="307"/>
      <c r="AY663" s="307"/>
      <c r="AZ663" s="307"/>
      <c r="BA663" s="310"/>
      <c r="BB663" s="360"/>
      <c r="BC663" s="310"/>
      <c r="BD663" s="310"/>
      <c r="BE663" s="310"/>
      <c r="BF663" s="310"/>
      <c r="BG663" s="310"/>
      <c r="BH663" s="310"/>
      <c r="BI663" s="310"/>
      <c r="BJ663" s="310"/>
      <c r="BK663" s="310"/>
      <c r="BL663" s="310"/>
      <c r="BM663" s="310"/>
      <c r="BN663" s="310"/>
      <c r="BO663" s="310"/>
      <c r="BP663" s="310"/>
      <c r="BQ663" s="310"/>
      <c r="BR663" s="310"/>
      <c r="BS663" s="310"/>
      <c r="BT663" s="310"/>
      <c r="BU663" s="310"/>
      <c r="BV663" s="310"/>
      <c r="BW663" s="310"/>
      <c r="BX663" s="310"/>
      <c r="BY663" s="310"/>
      <c r="BZ663" s="310"/>
      <c r="CA663" s="310"/>
      <c r="CB663" s="310"/>
      <c r="CC663" s="310"/>
      <c r="CD663" s="310"/>
      <c r="CE663" s="310"/>
      <c r="CF663" s="310"/>
      <c r="CG663" s="310"/>
      <c r="CH663" s="310"/>
      <c r="CI663" s="310"/>
      <c r="CJ663" s="310"/>
      <c r="CK663" s="310"/>
      <c r="CL663" s="310"/>
      <c r="CM663" s="310"/>
      <c r="CN663" s="310"/>
      <c r="CO663" s="310"/>
      <c r="CP663" s="310"/>
      <c r="CQ663" s="310"/>
      <c r="CR663" s="310"/>
      <c r="CS663" s="310"/>
      <c r="CT663" s="310"/>
      <c r="CU663" s="310"/>
      <c r="CV663" s="310"/>
      <c r="CW663" s="310"/>
      <c r="CX663" s="310"/>
      <c r="CY663" s="310"/>
      <c r="CZ663" s="310"/>
    </row>
    <row r="664" s="314" customFormat="true" ht="25.15" customHeight="true" x14ac:dyDescent="0.2">
      <c r="C664" s="852"/>
      <c r="D664" s="844"/>
      <c r="E664" s="496"/>
      <c r="F664" s="496"/>
      <c r="G664" s="496"/>
      <c r="H664" s="852"/>
      <c r="I664" s="844"/>
      <c r="J664" s="496"/>
      <c r="K664" s="496"/>
      <c r="L664" s="496"/>
      <c r="M664" s="852"/>
      <c r="N664" s="844"/>
      <c r="O664" s="496"/>
      <c r="P664" s="496"/>
      <c r="Q664" s="496"/>
      <c r="W664" s="307"/>
      <c r="X664" s="307"/>
      <c r="Y664" s="307"/>
      <c r="Z664" s="307"/>
      <c r="AA664" s="307"/>
      <c r="AB664" s="307"/>
      <c r="AC664" s="307"/>
      <c r="AD664" s="307"/>
      <c r="AE664" s="307"/>
      <c r="AF664" s="307"/>
      <c r="AG664" s="307"/>
      <c r="AH664" s="307"/>
      <c r="AI664" s="307"/>
      <c r="AJ664" s="307"/>
      <c r="AK664" s="307"/>
      <c r="AL664" s="307"/>
      <c r="AM664" s="307"/>
      <c r="AN664" s="307"/>
      <c r="AO664" s="307"/>
      <c r="AP664" s="307"/>
      <c r="AQ664" s="307"/>
      <c r="AR664" s="307"/>
      <c r="AS664" s="307"/>
      <c r="AT664" s="307"/>
      <c r="AU664" s="307"/>
      <c r="AV664" s="307"/>
      <c r="AW664" s="307"/>
      <c r="AX664" s="307"/>
      <c r="AY664" s="307"/>
      <c r="AZ664" s="307"/>
      <c r="BA664" s="310"/>
      <c r="BB664" s="360"/>
      <c r="BC664" s="310"/>
      <c r="BD664" s="310"/>
      <c r="BE664" s="310"/>
      <c r="BF664" s="310"/>
      <c r="BG664" s="310"/>
      <c r="BH664" s="310"/>
      <c r="BI664" s="310"/>
      <c r="BJ664" s="310"/>
      <c r="BK664" s="310"/>
      <c r="BL664" s="310"/>
      <c r="BM664" s="310"/>
      <c r="BN664" s="310"/>
      <c r="BO664" s="310"/>
      <c r="BP664" s="310"/>
      <c r="BQ664" s="310"/>
      <c r="BR664" s="310"/>
      <c r="BS664" s="310"/>
      <c r="BT664" s="310"/>
      <c r="BU664" s="310"/>
      <c r="BV664" s="310"/>
      <c r="BW664" s="310"/>
      <c r="BX664" s="310"/>
      <c r="BY664" s="310"/>
      <c r="BZ664" s="310"/>
      <c r="CA664" s="310"/>
      <c r="CB664" s="310"/>
      <c r="CC664" s="310"/>
      <c r="CD664" s="310"/>
      <c r="CE664" s="310"/>
      <c r="CF664" s="310"/>
      <c r="CG664" s="310"/>
      <c r="CH664" s="310"/>
      <c r="CI664" s="310"/>
      <c r="CJ664" s="310"/>
      <c r="CK664" s="310"/>
      <c r="CL664" s="310"/>
      <c r="CM664" s="310"/>
      <c r="CN664" s="310"/>
      <c r="CO664" s="310"/>
      <c r="CP664" s="310"/>
      <c r="CQ664" s="310"/>
      <c r="CR664" s="310"/>
      <c r="CS664" s="310"/>
      <c r="CT664" s="310"/>
      <c r="CU664" s="310"/>
      <c r="CV664" s="310"/>
      <c r="CW664" s="310"/>
      <c r="CX664" s="310"/>
      <c r="CY664" s="310"/>
      <c r="CZ664" s="310"/>
    </row>
    <row r="665" s="314" customFormat="true" ht="25.15" customHeight="true" x14ac:dyDescent="0.2">
      <c r="C665" s="852"/>
      <c r="D665" s="844"/>
      <c r="E665" s="496"/>
      <c r="F665" s="496"/>
      <c r="G665" s="496"/>
      <c r="H665" s="852"/>
      <c r="I665" s="844"/>
      <c r="J665" s="496"/>
      <c r="K665" s="496"/>
      <c r="L665" s="496"/>
      <c r="M665" s="852"/>
      <c r="N665" s="844"/>
      <c r="O665" s="496"/>
      <c r="P665" s="496"/>
      <c r="Q665" s="496"/>
      <c r="W665" s="307"/>
      <c r="X665" s="307"/>
      <c r="Y665" s="307"/>
      <c r="Z665" s="307"/>
      <c r="AA665" s="307"/>
      <c r="AB665" s="307"/>
      <c r="AC665" s="307"/>
      <c r="AD665" s="307"/>
      <c r="AE665" s="307"/>
      <c r="AF665" s="307"/>
      <c r="AG665" s="307"/>
      <c r="AH665" s="307"/>
      <c r="AI665" s="307"/>
      <c r="AJ665" s="307"/>
      <c r="AK665" s="307"/>
      <c r="AL665" s="307"/>
      <c r="AM665" s="307"/>
      <c r="AN665" s="307"/>
      <c r="AO665" s="307"/>
      <c r="AP665" s="307"/>
      <c r="AQ665" s="307"/>
      <c r="AR665" s="307"/>
      <c r="AS665" s="307"/>
      <c r="AT665" s="307"/>
      <c r="AU665" s="307"/>
      <c r="AV665" s="307"/>
      <c r="AW665" s="307"/>
      <c r="AX665" s="307"/>
      <c r="AY665" s="307"/>
      <c r="AZ665" s="307"/>
      <c r="BA665" s="310"/>
      <c r="BB665" s="360"/>
      <c r="BC665" s="310"/>
      <c r="BD665" s="310"/>
      <c r="BE665" s="310"/>
      <c r="BF665" s="310"/>
      <c r="BG665" s="310"/>
      <c r="BH665" s="310"/>
      <c r="BI665" s="310"/>
      <c r="BJ665" s="310"/>
      <c r="BK665" s="310"/>
      <c r="BL665" s="310"/>
      <c r="BM665" s="310"/>
      <c r="BN665" s="310"/>
      <c r="BO665" s="310"/>
      <c r="BP665" s="310"/>
      <c r="BQ665" s="310"/>
      <c r="BR665" s="310"/>
      <c r="BS665" s="310"/>
      <c r="BT665" s="310"/>
      <c r="BU665" s="310"/>
      <c r="BV665" s="310"/>
      <c r="BW665" s="310"/>
      <c r="BX665" s="310"/>
      <c r="BY665" s="310"/>
      <c r="BZ665" s="310"/>
      <c r="CA665" s="310"/>
      <c r="CB665" s="310"/>
      <c r="CC665" s="310"/>
      <c r="CD665" s="310"/>
      <c r="CE665" s="310"/>
      <c r="CF665" s="310"/>
      <c r="CG665" s="310"/>
      <c r="CH665" s="310"/>
      <c r="CI665" s="310"/>
      <c r="CJ665" s="310"/>
      <c r="CK665" s="310"/>
      <c r="CL665" s="310"/>
      <c r="CM665" s="310"/>
      <c r="CN665" s="310"/>
      <c r="CO665" s="310"/>
      <c r="CP665" s="310"/>
      <c r="CQ665" s="310"/>
      <c r="CR665" s="310"/>
      <c r="CS665" s="310"/>
      <c r="CT665" s="310"/>
      <c r="CU665" s="310"/>
      <c r="CV665" s="310"/>
      <c r="CW665" s="310"/>
      <c r="CX665" s="310"/>
      <c r="CY665" s="310"/>
      <c r="CZ665" s="310"/>
    </row>
    <row r="666" s="314" customFormat="true" ht="25.15" customHeight="true" x14ac:dyDescent="0.2">
      <c r="C666" s="852"/>
      <c r="D666" s="844"/>
      <c r="E666" s="496"/>
      <c r="F666" s="496"/>
      <c r="G666" s="496"/>
      <c r="H666" s="852"/>
      <c r="I666" s="844"/>
      <c r="J666" s="496"/>
      <c r="K666" s="496"/>
      <c r="L666" s="496"/>
      <c r="M666" s="852"/>
      <c r="N666" s="844"/>
      <c r="O666" s="496"/>
      <c r="P666" s="496"/>
      <c r="Q666" s="496"/>
      <c r="W666" s="307"/>
      <c r="X666" s="307"/>
      <c r="Y666" s="307"/>
      <c r="Z666" s="307"/>
      <c r="AA666" s="307"/>
      <c r="AB666" s="307"/>
      <c r="AC666" s="307"/>
      <c r="AD666" s="307"/>
      <c r="AE666" s="307"/>
      <c r="AF666" s="307"/>
      <c r="AG666" s="307"/>
      <c r="AH666" s="307"/>
      <c r="AI666" s="307"/>
      <c r="AJ666" s="307"/>
      <c r="AK666" s="307"/>
      <c r="AL666" s="307"/>
      <c r="AM666" s="307"/>
      <c r="AN666" s="307"/>
      <c r="AO666" s="307"/>
      <c r="AP666" s="307"/>
      <c r="AQ666" s="307"/>
      <c r="AR666" s="307"/>
      <c r="AS666" s="307"/>
      <c r="AT666" s="307"/>
      <c r="AU666" s="307"/>
      <c r="AV666" s="307"/>
      <c r="AW666" s="307"/>
      <c r="AX666" s="307"/>
      <c r="AY666" s="307"/>
      <c r="AZ666" s="307"/>
      <c r="BA666" s="310"/>
      <c r="BB666" s="360"/>
      <c r="BC666" s="310"/>
      <c r="BD666" s="310"/>
      <c r="BE666" s="310"/>
      <c r="BF666" s="310"/>
      <c r="BG666" s="310"/>
      <c r="BH666" s="310"/>
      <c r="BI666" s="310"/>
      <c r="BJ666" s="310"/>
      <c r="BK666" s="310"/>
      <c r="BL666" s="310"/>
      <c r="BM666" s="310"/>
      <c r="BN666" s="310"/>
      <c r="BO666" s="310"/>
      <c r="BP666" s="310"/>
      <c r="BQ666" s="310"/>
      <c r="BR666" s="310"/>
      <c r="BS666" s="310"/>
      <c r="BT666" s="310"/>
      <c r="BU666" s="310"/>
      <c r="BV666" s="310"/>
      <c r="BW666" s="310"/>
      <c r="BX666" s="310"/>
      <c r="BY666" s="310"/>
      <c r="BZ666" s="310"/>
      <c r="CA666" s="310"/>
      <c r="CB666" s="310"/>
      <c r="CC666" s="310"/>
      <c r="CD666" s="310"/>
      <c r="CE666" s="310"/>
      <c r="CF666" s="310"/>
      <c r="CG666" s="310"/>
      <c r="CH666" s="310"/>
      <c r="CI666" s="310"/>
      <c r="CJ666" s="310"/>
      <c r="CK666" s="310"/>
      <c r="CL666" s="310"/>
      <c r="CM666" s="310"/>
      <c r="CN666" s="310"/>
      <c r="CO666" s="310"/>
      <c r="CP666" s="310"/>
      <c r="CQ666" s="310"/>
      <c r="CR666" s="310"/>
      <c r="CS666" s="310"/>
      <c r="CT666" s="310"/>
      <c r="CU666" s="310"/>
      <c r="CV666" s="310"/>
      <c r="CW666" s="310"/>
      <c r="CX666" s="310"/>
      <c r="CY666" s="310"/>
      <c r="CZ666" s="310"/>
    </row>
    <row r="667" s="314" customFormat="true" ht="25.15" customHeight="true" x14ac:dyDescent="0.2">
      <c r="C667" s="852"/>
      <c r="D667" s="844"/>
      <c r="E667" s="496"/>
      <c r="F667" s="496"/>
      <c r="G667" s="496"/>
      <c r="H667" s="852"/>
      <c r="I667" s="844"/>
      <c r="J667" s="496"/>
      <c r="K667" s="496"/>
      <c r="L667" s="496"/>
      <c r="M667" s="852"/>
      <c r="N667" s="844"/>
      <c r="O667" s="496"/>
      <c r="P667" s="496"/>
      <c r="Q667" s="496"/>
      <c r="W667" s="307"/>
      <c r="X667" s="307"/>
      <c r="Y667" s="307"/>
      <c r="Z667" s="307"/>
      <c r="AA667" s="307"/>
      <c r="AB667" s="307"/>
      <c r="AC667" s="307"/>
      <c r="AD667" s="307"/>
      <c r="AE667" s="307"/>
      <c r="AF667" s="307"/>
      <c r="AG667" s="307"/>
      <c r="AH667" s="307"/>
      <c r="AI667" s="307"/>
      <c r="AJ667" s="307"/>
      <c r="AK667" s="307"/>
      <c r="AL667" s="307"/>
      <c r="AM667" s="307"/>
      <c r="AN667" s="307"/>
      <c r="AO667" s="307"/>
      <c r="AP667" s="307"/>
      <c r="AQ667" s="307"/>
      <c r="AR667" s="307"/>
      <c r="AS667" s="307"/>
      <c r="AT667" s="307"/>
      <c r="AU667" s="307"/>
      <c r="AV667" s="307"/>
      <c r="AW667" s="307"/>
      <c r="AX667" s="307"/>
      <c r="AY667" s="307"/>
      <c r="AZ667" s="307"/>
      <c r="BA667" s="310"/>
      <c r="BB667" s="360"/>
      <c r="BC667" s="310"/>
      <c r="BD667" s="310"/>
      <c r="BE667" s="310"/>
      <c r="BF667" s="310"/>
      <c r="BG667" s="310"/>
      <c r="BH667" s="310"/>
      <c r="BI667" s="310"/>
      <c r="BJ667" s="310"/>
      <c r="BK667" s="310"/>
      <c r="BL667" s="310"/>
      <c r="BM667" s="310"/>
      <c r="BN667" s="310"/>
      <c r="BO667" s="310"/>
      <c r="BP667" s="310"/>
      <c r="BQ667" s="310"/>
      <c r="BR667" s="310"/>
      <c r="BS667" s="310"/>
      <c r="BT667" s="310"/>
      <c r="BU667" s="310"/>
      <c r="BV667" s="310"/>
      <c r="BW667" s="310"/>
      <c r="BX667" s="310"/>
      <c r="BY667" s="310"/>
      <c r="BZ667" s="310"/>
      <c r="CA667" s="310"/>
      <c r="CB667" s="310"/>
      <c r="CC667" s="310"/>
      <c r="CD667" s="310"/>
      <c r="CE667" s="310"/>
      <c r="CF667" s="310"/>
      <c r="CG667" s="310"/>
      <c r="CH667" s="310"/>
      <c r="CI667" s="310"/>
      <c r="CJ667" s="310"/>
      <c r="CK667" s="310"/>
      <c r="CL667" s="310"/>
      <c r="CM667" s="310"/>
      <c r="CN667" s="310"/>
      <c r="CO667" s="310"/>
      <c r="CP667" s="310"/>
      <c r="CQ667" s="310"/>
      <c r="CR667" s="310"/>
      <c r="CS667" s="310"/>
      <c r="CT667" s="310"/>
      <c r="CU667" s="310"/>
      <c r="CV667" s="310"/>
      <c r="CW667" s="310"/>
      <c r="CX667" s="310"/>
      <c r="CY667" s="310"/>
      <c r="CZ667" s="310"/>
    </row>
    <row r="668" s="314" customFormat="true" ht="25.15" customHeight="true" x14ac:dyDescent="0.2">
      <c r="C668" s="852"/>
      <c r="D668" s="844"/>
      <c r="E668" s="496"/>
      <c r="F668" s="496"/>
      <c r="G668" s="496"/>
      <c r="H668" s="852"/>
      <c r="I668" s="844"/>
      <c r="J668" s="496"/>
      <c r="K668" s="496"/>
      <c r="L668" s="496"/>
      <c r="M668" s="852"/>
      <c r="N668" s="844"/>
      <c r="O668" s="496"/>
      <c r="P668" s="496"/>
      <c r="Q668" s="496"/>
      <c r="W668" s="307"/>
      <c r="X668" s="307"/>
      <c r="Y668" s="307"/>
      <c r="Z668" s="307"/>
      <c r="AA668" s="307"/>
      <c r="AB668" s="307"/>
      <c r="AC668" s="307"/>
      <c r="AD668" s="307"/>
      <c r="AE668" s="307"/>
      <c r="AF668" s="307"/>
      <c r="AG668" s="307"/>
      <c r="AH668" s="307"/>
      <c r="AI668" s="307"/>
      <c r="AJ668" s="307"/>
      <c r="AK668" s="307"/>
      <c r="AL668" s="307"/>
      <c r="AM668" s="307"/>
      <c r="AN668" s="307"/>
      <c r="AO668" s="307"/>
      <c r="AP668" s="307"/>
      <c r="AQ668" s="307"/>
      <c r="AR668" s="307"/>
      <c r="AS668" s="307"/>
      <c r="AT668" s="307"/>
      <c r="AU668" s="307"/>
      <c r="AV668" s="307"/>
      <c r="AW668" s="307"/>
      <c r="AX668" s="307"/>
      <c r="AY668" s="307"/>
      <c r="AZ668" s="307"/>
      <c r="BA668" s="310"/>
      <c r="BB668" s="360"/>
      <c r="BC668" s="310"/>
      <c r="BD668" s="310"/>
      <c r="BE668" s="310"/>
      <c r="BF668" s="310"/>
      <c r="BG668" s="310"/>
      <c r="BH668" s="310"/>
      <c r="BI668" s="310"/>
      <c r="BJ668" s="310"/>
      <c r="BK668" s="310"/>
      <c r="BL668" s="310"/>
      <c r="BM668" s="310"/>
      <c r="BN668" s="310"/>
      <c r="BO668" s="310"/>
      <c r="BP668" s="310"/>
      <c r="BQ668" s="310"/>
      <c r="BR668" s="310"/>
      <c r="BS668" s="310"/>
      <c r="BT668" s="310"/>
      <c r="BU668" s="310"/>
      <c r="BV668" s="310"/>
      <c r="BW668" s="310"/>
      <c r="BX668" s="310"/>
      <c r="BY668" s="310"/>
      <c r="BZ668" s="310"/>
      <c r="CA668" s="310"/>
      <c r="CB668" s="310"/>
      <c r="CC668" s="310"/>
      <c r="CD668" s="310"/>
      <c r="CE668" s="310"/>
      <c r="CF668" s="310"/>
      <c r="CG668" s="310"/>
      <c r="CH668" s="310"/>
      <c r="CI668" s="310"/>
      <c r="CJ668" s="310"/>
      <c r="CK668" s="310"/>
      <c r="CL668" s="310"/>
      <c r="CM668" s="310"/>
      <c r="CN668" s="310"/>
      <c r="CO668" s="310"/>
      <c r="CP668" s="310"/>
      <c r="CQ668" s="310"/>
      <c r="CR668" s="310"/>
      <c r="CS668" s="310"/>
      <c r="CT668" s="310"/>
      <c r="CU668" s="310"/>
      <c r="CV668" s="310"/>
      <c r="CW668" s="310"/>
      <c r="CX668" s="310"/>
      <c r="CY668" s="310"/>
      <c r="CZ668" s="310"/>
    </row>
    <row r="669" s="314" customFormat="true" ht="25.15" customHeight="true" x14ac:dyDescent="0.2">
      <c r="C669" s="852"/>
      <c r="D669" s="844"/>
      <c r="E669" s="496"/>
      <c r="F669" s="496"/>
      <c r="G669" s="496"/>
      <c r="H669" s="852"/>
      <c r="I669" s="844"/>
      <c r="J669" s="496"/>
      <c r="K669" s="496"/>
      <c r="L669" s="496"/>
      <c r="M669" s="852"/>
      <c r="N669" s="844"/>
      <c r="O669" s="496"/>
      <c r="P669" s="496"/>
      <c r="Q669" s="496"/>
      <c r="W669" s="307"/>
      <c r="X669" s="307"/>
      <c r="Y669" s="307"/>
      <c r="Z669" s="307"/>
      <c r="AA669" s="307"/>
      <c r="AB669" s="307"/>
      <c r="AC669" s="307"/>
      <c r="AD669" s="307"/>
      <c r="AE669" s="307"/>
      <c r="AF669" s="307"/>
      <c r="AG669" s="307"/>
      <c r="AH669" s="307"/>
      <c r="AI669" s="307"/>
      <c r="AJ669" s="307"/>
      <c r="AK669" s="307"/>
      <c r="AL669" s="307"/>
      <c r="AM669" s="307"/>
      <c r="AN669" s="307"/>
      <c r="AO669" s="307"/>
      <c r="AP669" s="307"/>
      <c r="AQ669" s="307"/>
      <c r="AR669" s="307"/>
      <c r="AS669" s="307"/>
      <c r="AT669" s="307"/>
      <c r="AU669" s="307"/>
      <c r="AV669" s="307"/>
      <c r="AW669" s="307"/>
      <c r="AX669" s="307"/>
      <c r="AY669" s="307"/>
      <c r="AZ669" s="307"/>
      <c r="BA669" s="310"/>
      <c r="BB669" s="360"/>
      <c r="BC669" s="310"/>
      <c r="BD669" s="310"/>
      <c r="BE669" s="310"/>
      <c r="BF669" s="310"/>
      <c r="BG669" s="310"/>
      <c r="BH669" s="310"/>
      <c r="BI669" s="310"/>
      <c r="BJ669" s="310"/>
      <c r="BK669" s="310"/>
      <c r="BL669" s="310"/>
      <c r="BM669" s="310"/>
      <c r="BN669" s="310"/>
      <c r="BO669" s="310"/>
      <c r="BP669" s="310"/>
      <c r="BQ669" s="310"/>
      <c r="BR669" s="310"/>
      <c r="BS669" s="310"/>
      <c r="BT669" s="310"/>
      <c r="BU669" s="310"/>
      <c r="BV669" s="310"/>
      <c r="BW669" s="310"/>
      <c r="BX669" s="310"/>
      <c r="BY669" s="310"/>
      <c r="BZ669" s="310"/>
      <c r="CA669" s="310"/>
      <c r="CB669" s="310"/>
      <c r="CC669" s="310"/>
      <c r="CD669" s="310"/>
      <c r="CE669" s="310"/>
      <c r="CF669" s="310"/>
      <c r="CG669" s="310"/>
      <c r="CH669" s="310"/>
      <c r="CI669" s="310"/>
      <c r="CJ669" s="310"/>
      <c r="CK669" s="310"/>
      <c r="CL669" s="310"/>
      <c r="CM669" s="310"/>
      <c r="CN669" s="310"/>
      <c r="CO669" s="310"/>
      <c r="CP669" s="310"/>
      <c r="CQ669" s="310"/>
      <c r="CR669" s="310"/>
      <c r="CS669" s="310"/>
      <c r="CT669" s="310"/>
      <c r="CU669" s="310"/>
      <c r="CV669" s="310"/>
      <c r="CW669" s="310"/>
      <c r="CX669" s="310"/>
      <c r="CY669" s="310"/>
      <c r="CZ669" s="310"/>
    </row>
    <row r="670" s="314" customFormat="true" ht="25.15" customHeight="true" x14ac:dyDescent="0.2">
      <c r="C670" s="852"/>
      <c r="D670" s="844"/>
      <c r="E670" s="496"/>
      <c r="F670" s="496"/>
      <c r="G670" s="496"/>
      <c r="H670" s="852"/>
      <c r="I670" s="844"/>
      <c r="J670" s="496"/>
      <c r="K670" s="496"/>
      <c r="L670" s="496"/>
      <c r="M670" s="852"/>
      <c r="N670" s="844"/>
      <c r="O670" s="496"/>
      <c r="P670" s="496"/>
      <c r="Q670" s="496"/>
      <c r="W670" s="307"/>
      <c r="X670" s="307"/>
      <c r="Y670" s="307"/>
      <c r="Z670" s="307"/>
      <c r="AA670" s="307"/>
      <c r="AB670" s="307"/>
      <c r="AC670" s="307"/>
      <c r="AD670" s="307"/>
      <c r="AE670" s="307"/>
      <c r="AF670" s="307"/>
      <c r="AG670" s="307"/>
      <c r="AH670" s="307"/>
      <c r="AI670" s="307"/>
      <c r="AJ670" s="307"/>
      <c r="AK670" s="307"/>
      <c r="AL670" s="307"/>
      <c r="AM670" s="307"/>
      <c r="AN670" s="307"/>
      <c r="AO670" s="307"/>
      <c r="AP670" s="307"/>
      <c r="AQ670" s="307"/>
      <c r="AR670" s="307"/>
      <c r="AS670" s="307"/>
      <c r="AT670" s="307"/>
      <c r="AU670" s="307"/>
      <c r="AV670" s="307"/>
      <c r="AW670" s="307"/>
      <c r="AX670" s="307"/>
      <c r="AY670" s="307"/>
      <c r="AZ670" s="307"/>
      <c r="BA670" s="310"/>
      <c r="BB670" s="360"/>
      <c r="BC670" s="310"/>
      <c r="BD670" s="310"/>
      <c r="BE670" s="310"/>
      <c r="BF670" s="310"/>
      <c r="BG670" s="310"/>
      <c r="BH670" s="310"/>
      <c r="BI670" s="310"/>
      <c r="BJ670" s="310"/>
      <c r="BK670" s="310"/>
      <c r="BL670" s="310"/>
      <c r="BM670" s="310"/>
      <c r="BN670" s="310"/>
      <c r="BO670" s="310"/>
      <c r="BP670" s="310"/>
      <c r="BQ670" s="310"/>
      <c r="BR670" s="310"/>
      <c r="BS670" s="310"/>
      <c r="BT670" s="310"/>
      <c r="BU670" s="310"/>
      <c r="BV670" s="310"/>
      <c r="BW670" s="310"/>
      <c r="BX670" s="310"/>
      <c r="BY670" s="310"/>
      <c r="BZ670" s="310"/>
      <c r="CA670" s="310"/>
      <c r="CB670" s="310"/>
      <c r="CC670" s="310"/>
      <c r="CD670" s="310"/>
      <c r="CE670" s="310"/>
      <c r="CF670" s="310"/>
      <c r="CG670" s="310"/>
      <c r="CH670" s="310"/>
      <c r="CI670" s="310"/>
      <c r="CJ670" s="310"/>
      <c r="CK670" s="310"/>
      <c r="CL670" s="310"/>
      <c r="CM670" s="310"/>
      <c r="CN670" s="310"/>
      <c r="CO670" s="310"/>
      <c r="CP670" s="310"/>
      <c r="CQ670" s="310"/>
      <c r="CR670" s="310"/>
      <c r="CS670" s="310"/>
      <c r="CT670" s="310"/>
      <c r="CU670" s="310"/>
      <c r="CV670" s="310"/>
      <c r="CW670" s="310"/>
      <c r="CX670" s="310"/>
      <c r="CY670" s="310"/>
      <c r="CZ670" s="310"/>
    </row>
    <row r="671" s="314" customFormat="true" ht="25.15" customHeight="true" x14ac:dyDescent="0.2">
      <c r="C671" s="852"/>
      <c r="D671" s="844"/>
      <c r="E671" s="496"/>
      <c r="F671" s="496"/>
      <c r="G671" s="496"/>
      <c r="H671" s="852"/>
      <c r="I671" s="844"/>
      <c r="J671" s="496"/>
      <c r="K671" s="496"/>
      <c r="L671" s="496"/>
      <c r="M671" s="852"/>
      <c r="N671" s="844"/>
      <c r="O671" s="496"/>
      <c r="P671" s="496"/>
      <c r="Q671" s="496"/>
      <c r="W671" s="307"/>
      <c r="X671" s="307"/>
      <c r="Y671" s="307"/>
      <c r="Z671" s="307"/>
      <c r="AA671" s="307"/>
      <c r="AB671" s="307"/>
      <c r="AC671" s="307"/>
      <c r="AD671" s="307"/>
      <c r="AE671" s="307"/>
      <c r="AF671" s="307"/>
      <c r="AG671" s="307"/>
      <c r="AH671" s="307"/>
      <c r="AI671" s="307"/>
      <c r="AJ671" s="307"/>
      <c r="AK671" s="307"/>
      <c r="AL671" s="307"/>
      <c r="AM671" s="307"/>
      <c r="AN671" s="307"/>
      <c r="AO671" s="307"/>
      <c r="AP671" s="307"/>
      <c r="AQ671" s="307"/>
      <c r="AR671" s="307"/>
      <c r="AS671" s="307"/>
      <c r="AT671" s="307"/>
      <c r="AU671" s="307"/>
      <c r="AV671" s="307"/>
      <c r="AW671" s="307"/>
      <c r="AX671" s="307"/>
      <c r="AY671" s="307"/>
      <c r="AZ671" s="307"/>
      <c r="BA671" s="310"/>
      <c r="BB671" s="360"/>
      <c r="BC671" s="310"/>
      <c r="BD671" s="310"/>
      <c r="BE671" s="310"/>
      <c r="BF671" s="310"/>
      <c r="BG671" s="310"/>
      <c r="BH671" s="310"/>
      <c r="BI671" s="310"/>
      <c r="BJ671" s="310"/>
      <c r="BK671" s="310"/>
      <c r="BL671" s="310"/>
      <c r="BM671" s="310"/>
      <c r="BN671" s="310"/>
      <c r="BO671" s="310"/>
      <c r="BP671" s="310"/>
      <c r="BQ671" s="310"/>
      <c r="BR671" s="310"/>
      <c r="BS671" s="310"/>
      <c r="BT671" s="310"/>
      <c r="BU671" s="310"/>
      <c r="BV671" s="310"/>
      <c r="BW671" s="310"/>
      <c r="BX671" s="310"/>
      <c r="BY671" s="310"/>
      <c r="BZ671" s="310"/>
      <c r="CA671" s="310"/>
      <c r="CB671" s="310"/>
      <c r="CC671" s="310"/>
      <c r="CD671" s="310"/>
      <c r="CE671" s="310"/>
      <c r="CF671" s="310"/>
      <c r="CG671" s="310"/>
      <c r="CH671" s="310"/>
      <c r="CI671" s="310"/>
      <c r="CJ671" s="310"/>
      <c r="CK671" s="310"/>
      <c r="CL671" s="310"/>
      <c r="CM671" s="310"/>
      <c r="CN671" s="310"/>
      <c r="CO671" s="310"/>
      <c r="CP671" s="310"/>
      <c r="CQ671" s="310"/>
      <c r="CR671" s="310"/>
      <c r="CS671" s="310"/>
      <c r="CT671" s="310"/>
      <c r="CU671" s="310"/>
      <c r="CV671" s="310"/>
      <c r="CW671" s="310"/>
      <c r="CX671" s="310"/>
      <c r="CY671" s="310"/>
      <c r="CZ671" s="310"/>
    </row>
    <row r="672" s="314" customFormat="true" ht="25.15" customHeight="true" x14ac:dyDescent="0.2">
      <c r="C672" s="852"/>
      <c r="D672" s="844"/>
      <c r="E672" s="496"/>
      <c r="F672" s="496"/>
      <c r="G672" s="496"/>
      <c r="H672" s="852"/>
      <c r="I672" s="844"/>
      <c r="J672" s="496"/>
      <c r="K672" s="496"/>
      <c r="L672" s="496"/>
      <c r="M672" s="852"/>
      <c r="N672" s="844"/>
      <c r="O672" s="496"/>
      <c r="P672" s="496"/>
      <c r="Q672" s="496"/>
      <c r="W672" s="307"/>
      <c r="X672" s="307"/>
      <c r="Y672" s="307"/>
      <c r="Z672" s="307"/>
      <c r="AA672" s="307"/>
      <c r="AB672" s="307"/>
      <c r="AC672" s="307"/>
      <c r="AD672" s="307"/>
      <c r="AE672" s="307"/>
      <c r="AF672" s="307"/>
      <c r="AG672" s="307"/>
      <c r="AH672" s="307"/>
      <c r="AI672" s="307"/>
      <c r="AJ672" s="307"/>
      <c r="AK672" s="307"/>
      <c r="AL672" s="307"/>
      <c r="AM672" s="307"/>
      <c r="AN672" s="307"/>
      <c r="AO672" s="307"/>
      <c r="AP672" s="307"/>
      <c r="AQ672" s="307"/>
      <c r="AR672" s="307"/>
      <c r="AS672" s="307"/>
      <c r="AT672" s="307"/>
      <c r="AU672" s="307"/>
      <c r="AV672" s="307"/>
      <c r="AW672" s="307"/>
      <c r="AX672" s="307"/>
      <c r="AY672" s="307"/>
      <c r="AZ672" s="307"/>
      <c r="BA672" s="310"/>
      <c r="BB672" s="360"/>
      <c r="BC672" s="310"/>
      <c r="BD672" s="310"/>
      <c r="BE672" s="310"/>
      <c r="BF672" s="310"/>
      <c r="BG672" s="310"/>
      <c r="BH672" s="310"/>
      <c r="BI672" s="310"/>
      <c r="BJ672" s="310"/>
      <c r="BK672" s="310"/>
      <c r="BL672" s="310"/>
      <c r="BM672" s="310"/>
      <c r="BN672" s="310"/>
      <c r="BO672" s="310"/>
      <c r="BP672" s="310"/>
      <c r="BQ672" s="310"/>
      <c r="BR672" s="310"/>
      <c r="BS672" s="310"/>
      <c r="BT672" s="310"/>
      <c r="BU672" s="310"/>
      <c r="BV672" s="310"/>
      <c r="BW672" s="310"/>
      <c r="BX672" s="310"/>
      <c r="BY672" s="310"/>
      <c r="BZ672" s="310"/>
      <c r="CA672" s="310"/>
      <c r="CB672" s="310"/>
      <c r="CC672" s="310"/>
      <c r="CD672" s="310"/>
      <c r="CE672" s="310"/>
      <c r="CF672" s="310"/>
      <c r="CG672" s="310"/>
      <c r="CH672" s="310"/>
      <c r="CI672" s="310"/>
      <c r="CJ672" s="310"/>
      <c r="CK672" s="310"/>
      <c r="CL672" s="310"/>
      <c r="CM672" s="310"/>
      <c r="CN672" s="310"/>
      <c r="CO672" s="310"/>
      <c r="CP672" s="310"/>
      <c r="CQ672" s="310"/>
      <c r="CR672" s="310"/>
      <c r="CS672" s="310"/>
      <c r="CT672" s="310"/>
      <c r="CU672" s="310"/>
      <c r="CV672" s="310"/>
      <c r="CW672" s="310"/>
      <c r="CX672" s="310"/>
      <c r="CY672" s="310"/>
      <c r="CZ672" s="310"/>
    </row>
    <row r="673" s="314" customFormat="true" ht="25.15" customHeight="true" x14ac:dyDescent="0.2">
      <c r="C673" s="852"/>
      <c r="D673" s="844"/>
      <c r="E673" s="496"/>
      <c r="F673" s="496"/>
      <c r="G673" s="496"/>
      <c r="H673" s="852"/>
      <c r="I673" s="844"/>
      <c r="J673" s="496"/>
      <c r="K673" s="496"/>
      <c r="L673" s="496"/>
      <c r="M673" s="852"/>
      <c r="N673" s="844"/>
      <c r="O673" s="496"/>
      <c r="P673" s="496"/>
      <c r="Q673" s="496"/>
      <c r="W673" s="307"/>
      <c r="X673" s="307"/>
      <c r="Y673" s="307"/>
      <c r="Z673" s="307"/>
      <c r="AA673" s="307"/>
      <c r="AB673" s="307"/>
      <c r="AC673" s="307"/>
      <c r="AD673" s="307"/>
      <c r="AE673" s="307"/>
      <c r="AF673" s="307"/>
      <c r="AG673" s="307"/>
      <c r="AH673" s="307"/>
      <c r="AI673" s="307"/>
      <c r="AJ673" s="307"/>
      <c r="AK673" s="307"/>
      <c r="AL673" s="307"/>
      <c r="AM673" s="307"/>
      <c r="AN673" s="307"/>
      <c r="AO673" s="307"/>
      <c r="AP673" s="307"/>
      <c r="AQ673" s="307"/>
      <c r="AR673" s="307"/>
      <c r="AS673" s="307"/>
      <c r="AT673" s="307"/>
      <c r="AU673" s="307"/>
      <c r="AV673" s="307"/>
      <c r="AW673" s="307"/>
      <c r="AX673" s="307"/>
      <c r="AY673" s="307"/>
      <c r="AZ673" s="307"/>
      <c r="BA673" s="310"/>
      <c r="BB673" s="360"/>
      <c r="BC673" s="310"/>
      <c r="BD673" s="310"/>
      <c r="BE673" s="310"/>
      <c r="BF673" s="310"/>
      <c r="BG673" s="310"/>
      <c r="BH673" s="310"/>
      <c r="BI673" s="310"/>
      <c r="BJ673" s="310"/>
      <c r="BK673" s="310"/>
      <c r="BL673" s="310"/>
      <c r="BM673" s="310"/>
      <c r="BN673" s="310"/>
      <c r="BO673" s="310"/>
      <c r="BP673" s="310"/>
      <c r="BQ673" s="310"/>
      <c r="BR673" s="310"/>
      <c r="BS673" s="310"/>
      <c r="BT673" s="310"/>
      <c r="BU673" s="310"/>
      <c r="BV673" s="310"/>
      <c r="BW673" s="310"/>
      <c r="BX673" s="310"/>
      <c r="BY673" s="310"/>
      <c r="BZ673" s="310"/>
      <c r="CA673" s="310"/>
      <c r="CB673" s="310"/>
      <c r="CC673" s="310"/>
      <c r="CD673" s="310"/>
      <c r="CE673" s="310"/>
      <c r="CF673" s="310"/>
      <c r="CG673" s="310"/>
      <c r="CH673" s="310"/>
      <c r="CI673" s="310"/>
      <c r="CJ673" s="310"/>
      <c r="CK673" s="310"/>
      <c r="CL673" s="310"/>
      <c r="CM673" s="310"/>
      <c r="CN673" s="310"/>
      <c r="CO673" s="310"/>
      <c r="CP673" s="310"/>
      <c r="CQ673" s="310"/>
      <c r="CR673" s="310"/>
      <c r="CS673" s="310"/>
      <c r="CT673" s="310"/>
      <c r="CU673" s="310"/>
      <c r="CV673" s="310"/>
      <c r="CW673" s="310"/>
      <c r="CX673" s="310"/>
      <c r="CY673" s="310"/>
      <c r="CZ673" s="310"/>
    </row>
    <row r="674" s="314" customFormat="true" ht="25.15" customHeight="true" x14ac:dyDescent="0.2">
      <c r="C674" s="852"/>
      <c r="D674" s="844"/>
      <c r="E674" s="496"/>
      <c r="F674" s="496"/>
      <c r="G674" s="496"/>
      <c r="H674" s="852"/>
      <c r="I674" s="844"/>
      <c r="J674" s="496"/>
      <c r="K674" s="496"/>
      <c r="L674" s="496"/>
      <c r="M674" s="852"/>
      <c r="N674" s="844"/>
      <c r="O674" s="496"/>
      <c r="P674" s="496"/>
      <c r="Q674" s="496"/>
      <c r="W674" s="307"/>
      <c r="X674" s="307"/>
      <c r="Y674" s="307"/>
      <c r="Z674" s="307"/>
      <c r="AA674" s="307"/>
      <c r="AB674" s="307"/>
      <c r="AC674" s="307"/>
      <c r="AD674" s="307"/>
      <c r="AE674" s="307"/>
      <c r="AF674" s="307"/>
      <c r="AG674" s="307"/>
      <c r="AH674" s="307"/>
      <c r="AI674" s="307"/>
      <c r="AJ674" s="307"/>
      <c r="AK674" s="307"/>
      <c r="AL674" s="307"/>
      <c r="AM674" s="307"/>
      <c r="AN674" s="307"/>
      <c r="AO674" s="307"/>
      <c r="AP674" s="307"/>
      <c r="AQ674" s="307"/>
      <c r="AR674" s="307"/>
      <c r="AS674" s="307"/>
      <c r="AT674" s="307"/>
      <c r="AU674" s="307"/>
      <c r="AV674" s="307"/>
      <c r="AW674" s="307"/>
      <c r="AX674" s="307"/>
      <c r="AY674" s="307"/>
      <c r="AZ674" s="307"/>
      <c r="BA674" s="310"/>
      <c r="BB674" s="360"/>
      <c r="BC674" s="310"/>
      <c r="BD674" s="310"/>
      <c r="BE674" s="310"/>
      <c r="BF674" s="310"/>
      <c r="BG674" s="310"/>
      <c r="BH674" s="310"/>
      <c r="BI674" s="310"/>
      <c r="BJ674" s="310"/>
      <c r="BK674" s="310"/>
      <c r="BL674" s="310"/>
      <c r="BM674" s="310"/>
      <c r="BN674" s="310"/>
      <c r="BO674" s="310"/>
      <c r="BP674" s="310"/>
      <c r="BQ674" s="310"/>
      <c r="BR674" s="310"/>
      <c r="BS674" s="310"/>
      <c r="BT674" s="310"/>
      <c r="BU674" s="310"/>
      <c r="BV674" s="310"/>
      <c r="BW674" s="310"/>
      <c r="BX674" s="310"/>
      <c r="BY674" s="310"/>
      <c r="BZ674" s="310"/>
      <c r="CA674" s="310"/>
      <c r="CB674" s="310"/>
      <c r="CC674" s="310"/>
      <c r="CD674" s="310"/>
      <c r="CE674" s="310"/>
      <c r="CF674" s="310"/>
      <c r="CG674" s="310"/>
      <c r="CH674" s="310"/>
      <c r="CI674" s="310"/>
      <c r="CJ674" s="310"/>
      <c r="CK674" s="310"/>
      <c r="CL674" s="310"/>
      <c r="CM674" s="310"/>
      <c r="CN674" s="310"/>
      <c r="CO674" s="310"/>
      <c r="CP674" s="310"/>
      <c r="CQ674" s="310"/>
      <c r="CR674" s="310"/>
      <c r="CS674" s="310"/>
      <c r="CT674" s="310"/>
      <c r="CU674" s="310"/>
      <c r="CV674" s="310"/>
      <c r="CW674" s="310"/>
      <c r="CX674" s="310"/>
      <c r="CY674" s="310"/>
      <c r="CZ674" s="310"/>
    </row>
    <row r="675" s="314" customFormat="true" ht="25.15" customHeight="true" x14ac:dyDescent="0.2">
      <c r="C675" s="496"/>
      <c r="D675" s="496"/>
      <c r="E675" s="496"/>
      <c r="F675" s="496"/>
      <c r="G675" s="496"/>
      <c r="H675" s="496"/>
      <c r="I675" s="496"/>
      <c r="J675" s="496"/>
      <c r="K675" s="496"/>
      <c r="L675" s="496"/>
      <c r="M675" s="496"/>
      <c r="N675" s="496"/>
      <c r="O675" s="496"/>
      <c r="P675" s="496"/>
      <c r="Q675" s="496"/>
      <c r="W675" s="307"/>
      <c r="X675" s="307"/>
      <c r="Y675" s="307"/>
      <c r="Z675" s="307"/>
      <c r="AA675" s="307"/>
      <c r="AB675" s="307"/>
      <c r="AC675" s="307"/>
      <c r="AD675" s="307"/>
      <c r="AE675" s="307"/>
      <c r="AF675" s="307"/>
      <c r="AG675" s="307"/>
      <c r="AH675" s="307"/>
      <c r="AI675" s="307"/>
      <c r="AJ675" s="307"/>
      <c r="AK675" s="307"/>
      <c r="AL675" s="307"/>
      <c r="AM675" s="307"/>
      <c r="AN675" s="307"/>
      <c r="AO675" s="307"/>
      <c r="AP675" s="307"/>
      <c r="AQ675" s="307"/>
      <c r="AR675" s="307"/>
      <c r="AS675" s="307"/>
      <c r="AT675" s="307"/>
      <c r="AU675" s="307"/>
      <c r="AV675" s="307"/>
      <c r="AW675" s="307"/>
      <c r="AX675" s="307"/>
      <c r="AY675" s="307"/>
      <c r="AZ675" s="307"/>
      <c r="BA675" s="310"/>
      <c r="BB675" s="360"/>
      <c r="BC675" s="310"/>
      <c r="BD675" s="310"/>
      <c r="BE675" s="310"/>
      <c r="BF675" s="310"/>
      <c r="BG675" s="310"/>
      <c r="BH675" s="310"/>
      <c r="BI675" s="310"/>
      <c r="BJ675" s="310"/>
      <c r="BK675" s="310"/>
      <c r="BL675" s="310"/>
      <c r="BM675" s="310"/>
      <c r="BN675" s="310"/>
      <c r="BO675" s="310"/>
      <c r="BP675" s="310"/>
      <c r="BQ675" s="310"/>
      <c r="BR675" s="310"/>
      <c r="BS675" s="310"/>
      <c r="BT675" s="310"/>
      <c r="BU675" s="310"/>
      <c r="BV675" s="310"/>
      <c r="BW675" s="310"/>
      <c r="BX675" s="310"/>
      <c r="BY675" s="310"/>
      <c r="BZ675" s="310"/>
      <c r="CA675" s="310"/>
      <c r="CB675" s="310"/>
      <c r="CC675" s="310"/>
      <c r="CD675" s="310"/>
      <c r="CE675" s="310"/>
      <c r="CF675" s="310"/>
      <c r="CG675" s="310"/>
      <c r="CH675" s="310"/>
      <c r="CI675" s="310"/>
      <c r="CJ675" s="310"/>
      <c r="CK675" s="310"/>
      <c r="CL675" s="310"/>
      <c r="CM675" s="310"/>
      <c r="CN675" s="310"/>
      <c r="CO675" s="310"/>
      <c r="CP675" s="310"/>
      <c r="CQ675" s="310"/>
      <c r="CR675" s="310"/>
      <c r="CS675" s="310"/>
      <c r="CT675" s="310"/>
      <c r="CU675" s="310"/>
      <c r="CV675" s="310"/>
      <c r="CW675" s="310"/>
      <c r="CX675" s="310"/>
      <c r="CY675" s="310"/>
      <c r="CZ675" s="310"/>
    </row>
    <row r="676" s="314" customFormat="true" ht="25.15" customHeight="true" x14ac:dyDescent="0.2">
      <c r="C676" s="496"/>
      <c r="D676" s="496"/>
      <c r="E676" s="496"/>
      <c r="F676" s="496"/>
      <c r="G676" s="496"/>
      <c r="H676" s="496"/>
      <c r="I676" s="496"/>
      <c r="J676" s="496"/>
      <c r="K676" s="496"/>
      <c r="L676" s="496"/>
      <c r="M676" s="496"/>
      <c r="N676" s="496"/>
      <c r="O676" s="496"/>
      <c r="P676" s="496"/>
      <c r="Q676" s="496"/>
      <c r="W676" s="307"/>
      <c r="X676" s="307"/>
      <c r="Y676" s="307"/>
      <c r="Z676" s="307"/>
      <c r="AA676" s="307"/>
      <c r="AB676" s="307"/>
      <c r="AC676" s="307"/>
      <c r="AD676" s="307"/>
      <c r="AE676" s="307"/>
      <c r="AF676" s="307"/>
      <c r="AG676" s="307"/>
      <c r="AH676" s="307"/>
      <c r="AI676" s="307"/>
      <c r="AJ676" s="307"/>
      <c r="AK676" s="307"/>
      <c r="AL676" s="307"/>
      <c r="AM676" s="307"/>
      <c r="AN676" s="307"/>
      <c r="AO676" s="307"/>
      <c r="AP676" s="307"/>
      <c r="AQ676" s="307"/>
      <c r="AR676" s="307"/>
      <c r="AS676" s="307"/>
      <c r="AT676" s="307"/>
      <c r="AU676" s="307"/>
      <c r="AV676" s="307"/>
      <c r="AW676" s="307"/>
      <c r="AX676" s="307"/>
      <c r="AY676" s="307"/>
      <c r="AZ676" s="307"/>
      <c r="BA676" s="310"/>
      <c r="BB676" s="360"/>
      <c r="BC676" s="310"/>
      <c r="BD676" s="310"/>
      <c r="BE676" s="310"/>
      <c r="BF676" s="310"/>
      <c r="BG676" s="310"/>
      <c r="BH676" s="310"/>
      <c r="BI676" s="310"/>
      <c r="BJ676" s="310"/>
      <c r="BK676" s="310"/>
      <c r="BL676" s="310"/>
      <c r="BM676" s="310"/>
      <c r="BN676" s="310"/>
      <c r="BO676" s="310"/>
      <c r="BP676" s="310"/>
      <c r="BQ676" s="310"/>
      <c r="BR676" s="310"/>
      <c r="BS676" s="310"/>
      <c r="BT676" s="310"/>
      <c r="BU676" s="310"/>
      <c r="BV676" s="310"/>
      <c r="BW676" s="310"/>
      <c r="BX676" s="310"/>
      <c r="BY676" s="310"/>
      <c r="BZ676" s="310"/>
      <c r="CA676" s="310"/>
      <c r="CB676" s="310"/>
      <c r="CC676" s="310"/>
      <c r="CD676" s="310"/>
      <c r="CE676" s="310"/>
      <c r="CF676" s="310"/>
      <c r="CG676" s="310"/>
      <c r="CH676" s="310"/>
      <c r="CI676" s="310"/>
      <c r="CJ676" s="310"/>
      <c r="CK676" s="310"/>
      <c r="CL676" s="310"/>
      <c r="CM676" s="310"/>
      <c r="CN676" s="310"/>
      <c r="CO676" s="310"/>
      <c r="CP676" s="310"/>
      <c r="CQ676" s="310"/>
      <c r="CR676" s="310"/>
      <c r="CS676" s="310"/>
      <c r="CT676" s="310"/>
      <c r="CU676" s="310"/>
      <c r="CV676" s="310"/>
      <c r="CW676" s="310"/>
      <c r="CX676" s="310"/>
      <c r="CY676" s="310"/>
      <c r="CZ676" s="310"/>
    </row>
    <row r="677" s="314" customFormat="true" ht="25.15" customHeight="true" x14ac:dyDescent="0.2">
      <c r="C677" s="496"/>
      <c r="D677" s="496"/>
      <c r="E677" s="496"/>
      <c r="F677" s="496"/>
      <c r="G677" s="496"/>
      <c r="H677" s="496"/>
      <c r="I677" s="496"/>
      <c r="J677" s="496"/>
      <c r="K677" s="496"/>
      <c r="L677" s="496"/>
      <c r="M677" s="496"/>
      <c r="N677" s="496"/>
      <c r="O677" s="496"/>
      <c r="P677" s="496"/>
      <c r="Q677" s="496"/>
      <c r="W677" s="307"/>
      <c r="X677" s="307"/>
      <c r="Y677" s="307"/>
      <c r="Z677" s="307"/>
      <c r="AA677" s="307"/>
      <c r="AB677" s="307"/>
      <c r="AC677" s="307"/>
      <c r="AD677" s="307"/>
      <c r="AE677" s="307"/>
      <c r="AF677" s="307"/>
      <c r="AG677" s="307"/>
      <c r="AH677" s="307"/>
      <c r="AI677" s="307"/>
      <c r="AJ677" s="307"/>
      <c r="AK677" s="307"/>
      <c r="AL677" s="307"/>
      <c r="AM677" s="307"/>
      <c r="AN677" s="307"/>
      <c r="AO677" s="307"/>
      <c r="AP677" s="307"/>
      <c r="AQ677" s="307"/>
      <c r="AR677" s="307"/>
      <c r="AS677" s="307"/>
      <c r="AT677" s="307"/>
      <c r="AU677" s="307"/>
      <c r="AV677" s="307"/>
      <c r="AW677" s="307"/>
      <c r="AX677" s="307"/>
      <c r="AY677" s="307"/>
      <c r="AZ677" s="307"/>
      <c r="BA677" s="310"/>
      <c r="BB677" s="360"/>
      <c r="BC677" s="310"/>
      <c r="BD677" s="310"/>
      <c r="BE677" s="310"/>
      <c r="BF677" s="310"/>
      <c r="BG677" s="310"/>
      <c r="BH677" s="310"/>
      <c r="BI677" s="310"/>
      <c r="BJ677" s="310"/>
      <c r="BK677" s="310"/>
      <c r="BL677" s="310"/>
      <c r="BM677" s="310"/>
      <c r="BN677" s="310"/>
      <c r="BO677" s="310"/>
      <c r="BP677" s="310"/>
      <c r="BQ677" s="310"/>
      <c r="BR677" s="310"/>
      <c r="BS677" s="310"/>
      <c r="BT677" s="310"/>
      <c r="BU677" s="310"/>
      <c r="BV677" s="310"/>
      <c r="BW677" s="310"/>
      <c r="BX677" s="310"/>
      <c r="BY677" s="310"/>
      <c r="BZ677" s="310"/>
      <c r="CA677" s="310"/>
      <c r="CB677" s="310"/>
      <c r="CC677" s="310"/>
      <c r="CD677" s="310"/>
      <c r="CE677" s="310"/>
      <c r="CF677" s="310"/>
      <c r="CG677" s="310"/>
      <c r="CH677" s="310"/>
      <c r="CI677" s="310"/>
      <c r="CJ677" s="310"/>
      <c r="CK677" s="310"/>
      <c r="CL677" s="310"/>
      <c r="CM677" s="310"/>
      <c r="CN677" s="310"/>
      <c r="CO677" s="310"/>
      <c r="CP677" s="310"/>
      <c r="CQ677" s="310"/>
      <c r="CR677" s="310"/>
      <c r="CS677" s="310"/>
      <c r="CT677" s="310"/>
      <c r="CU677" s="310"/>
      <c r="CV677" s="310"/>
      <c r="CW677" s="310"/>
      <c r="CX677" s="310"/>
      <c r="CY677" s="310"/>
      <c r="CZ677" s="310"/>
    </row>
    <row r="678" s="314" customFormat="true" ht="25.15" customHeight="true" x14ac:dyDescent="0.2">
      <c r="C678" s="496"/>
      <c r="D678" s="496"/>
      <c r="E678" s="496"/>
      <c r="F678" s="496"/>
      <c r="G678" s="496"/>
      <c r="H678" s="496"/>
      <c r="I678" s="496"/>
      <c r="J678" s="496"/>
      <c r="K678" s="496"/>
      <c r="L678" s="496"/>
      <c r="M678" s="496"/>
      <c r="N678" s="496"/>
      <c r="O678" s="496"/>
      <c r="P678" s="496"/>
      <c r="Q678" s="496"/>
      <c r="W678" s="307"/>
      <c r="X678" s="307"/>
      <c r="Y678" s="307"/>
      <c r="Z678" s="307"/>
      <c r="AA678" s="307"/>
      <c r="AB678" s="307"/>
      <c r="AC678" s="307"/>
      <c r="AD678" s="307"/>
      <c r="AE678" s="307"/>
      <c r="AF678" s="307"/>
      <c r="AG678" s="307"/>
      <c r="AH678" s="307"/>
      <c r="AI678" s="307"/>
      <c r="AJ678" s="307"/>
      <c r="AK678" s="307"/>
      <c r="AL678" s="307"/>
      <c r="AM678" s="307"/>
      <c r="AN678" s="307"/>
      <c r="AO678" s="307"/>
      <c r="AP678" s="307"/>
      <c r="AQ678" s="307"/>
      <c r="AR678" s="307"/>
      <c r="AS678" s="307"/>
      <c r="AT678" s="307"/>
      <c r="AU678" s="307"/>
      <c r="AV678" s="307"/>
      <c r="AW678" s="307"/>
      <c r="AX678" s="307"/>
      <c r="AY678" s="307"/>
      <c r="AZ678" s="307"/>
      <c r="BA678" s="310"/>
      <c r="BB678" s="360"/>
      <c r="BC678" s="310"/>
      <c r="BD678" s="310"/>
      <c r="BE678" s="310"/>
      <c r="BF678" s="310"/>
      <c r="BG678" s="310"/>
      <c r="BH678" s="310"/>
      <c r="BI678" s="310"/>
      <c r="BJ678" s="310"/>
      <c r="BK678" s="310"/>
      <c r="BL678" s="310"/>
      <c r="BM678" s="310"/>
      <c r="BN678" s="310"/>
      <c r="BO678" s="310"/>
      <c r="BP678" s="310"/>
      <c r="BQ678" s="310"/>
      <c r="BR678" s="310"/>
      <c r="BS678" s="310"/>
      <c r="BT678" s="310"/>
      <c r="BU678" s="310"/>
      <c r="BV678" s="310"/>
      <c r="BW678" s="310"/>
      <c r="BX678" s="310"/>
      <c r="BY678" s="310"/>
      <c r="BZ678" s="310"/>
      <c r="CA678" s="310"/>
      <c r="CB678" s="310"/>
      <c r="CC678" s="310"/>
      <c r="CD678" s="310"/>
      <c r="CE678" s="310"/>
      <c r="CF678" s="310"/>
      <c r="CG678" s="310"/>
      <c r="CH678" s="310"/>
      <c r="CI678" s="310"/>
      <c r="CJ678" s="310"/>
      <c r="CK678" s="310"/>
      <c r="CL678" s="310"/>
      <c r="CM678" s="310"/>
      <c r="CN678" s="310"/>
      <c r="CO678" s="310"/>
      <c r="CP678" s="310"/>
      <c r="CQ678" s="310"/>
      <c r="CR678" s="310"/>
      <c r="CS678" s="310"/>
      <c r="CT678" s="310"/>
      <c r="CU678" s="310"/>
      <c r="CV678" s="310"/>
      <c r="CW678" s="310"/>
      <c r="CX678" s="310"/>
      <c r="CY678" s="310"/>
      <c r="CZ678" s="310"/>
    </row>
    <row r="679" s="314" customFormat="true" ht="25.15" customHeight="true" x14ac:dyDescent="0.2">
      <c r="C679" s="496"/>
      <c r="D679" s="496"/>
      <c r="E679" s="496"/>
      <c r="F679" s="496"/>
      <c r="G679" s="496"/>
      <c r="H679" s="496"/>
      <c r="I679" s="496"/>
      <c r="J679" s="496"/>
      <c r="K679" s="496"/>
      <c r="L679" s="496"/>
      <c r="M679" s="496"/>
      <c r="N679" s="496"/>
      <c r="O679" s="496"/>
      <c r="P679" s="496"/>
      <c r="Q679" s="496"/>
      <c r="W679" s="307"/>
      <c r="X679" s="307"/>
      <c r="Y679" s="307"/>
      <c r="Z679" s="307"/>
      <c r="AA679" s="307"/>
      <c r="AB679" s="307"/>
      <c r="AC679" s="307"/>
      <c r="AD679" s="307"/>
      <c r="AE679" s="307"/>
      <c r="AF679" s="307"/>
      <c r="AG679" s="307"/>
      <c r="AH679" s="307"/>
      <c r="AI679" s="307"/>
      <c r="AJ679" s="307"/>
      <c r="AK679" s="307"/>
      <c r="AL679" s="307"/>
      <c r="AM679" s="307"/>
      <c r="AN679" s="307"/>
      <c r="AO679" s="307"/>
      <c r="AP679" s="307"/>
      <c r="AQ679" s="307"/>
      <c r="AR679" s="307"/>
      <c r="AS679" s="307"/>
      <c r="AT679" s="307"/>
      <c r="AU679" s="307"/>
      <c r="AV679" s="307"/>
      <c r="AW679" s="307"/>
      <c r="AX679" s="307"/>
      <c r="AY679" s="307"/>
      <c r="AZ679" s="307"/>
      <c r="BA679" s="310"/>
      <c r="BB679" s="360"/>
      <c r="BC679" s="310"/>
      <c r="BD679" s="310"/>
      <c r="BE679" s="310"/>
      <c r="BF679" s="310"/>
      <c r="BG679" s="310"/>
      <c r="BH679" s="310"/>
      <c r="BI679" s="310"/>
      <c r="BJ679" s="310"/>
      <c r="BK679" s="310"/>
      <c r="BL679" s="310"/>
      <c r="BM679" s="310"/>
      <c r="BN679" s="310"/>
      <c r="BO679" s="310"/>
      <c r="BP679" s="310"/>
      <c r="BQ679" s="310"/>
      <c r="BR679" s="310"/>
      <c r="BS679" s="310"/>
      <c r="BT679" s="310"/>
      <c r="BU679" s="310"/>
      <c r="BV679" s="310"/>
      <c r="BW679" s="310"/>
      <c r="BX679" s="310"/>
      <c r="BY679" s="310"/>
      <c r="BZ679" s="310"/>
      <c r="CA679" s="310"/>
      <c r="CB679" s="310"/>
      <c r="CC679" s="310"/>
      <c r="CD679" s="310"/>
      <c r="CE679" s="310"/>
      <c r="CF679" s="310"/>
      <c r="CG679" s="310"/>
      <c r="CH679" s="310"/>
      <c r="CI679" s="310"/>
      <c r="CJ679" s="310"/>
      <c r="CK679" s="310"/>
      <c r="CL679" s="310"/>
      <c r="CM679" s="310"/>
      <c r="CN679" s="310"/>
      <c r="CO679" s="310"/>
      <c r="CP679" s="310"/>
      <c r="CQ679" s="310"/>
      <c r="CR679" s="310"/>
      <c r="CS679" s="310"/>
      <c r="CT679" s="310"/>
      <c r="CU679" s="310"/>
      <c r="CV679" s="310"/>
      <c r="CW679" s="310"/>
      <c r="CX679" s="310"/>
      <c r="CY679" s="310"/>
      <c r="CZ679" s="310"/>
    </row>
    <row r="680" s="314" customFormat="true" ht="25.15" customHeight="true" x14ac:dyDescent="0.2">
      <c r="C680" s="496"/>
      <c r="D680" s="496"/>
      <c r="E680" s="496"/>
      <c r="F680" s="496"/>
      <c r="G680" s="496"/>
      <c r="H680" s="496"/>
      <c r="I680" s="496"/>
      <c r="J680" s="496"/>
      <c r="K680" s="496"/>
      <c r="L680" s="496"/>
      <c r="M680" s="496"/>
      <c r="N680" s="496"/>
      <c r="O680" s="496"/>
      <c r="P680" s="496"/>
      <c r="Q680" s="496"/>
      <c r="W680" s="307"/>
      <c r="X680" s="307"/>
      <c r="Y680" s="307"/>
      <c r="Z680" s="307"/>
      <c r="AA680" s="307"/>
      <c r="AB680" s="307"/>
      <c r="AC680" s="307"/>
      <c r="AD680" s="307"/>
      <c r="AE680" s="307"/>
      <c r="AF680" s="307"/>
      <c r="AG680" s="307"/>
      <c r="AH680" s="307"/>
      <c r="AI680" s="307"/>
      <c r="AJ680" s="307"/>
      <c r="AK680" s="307"/>
      <c r="AL680" s="307"/>
      <c r="AM680" s="307"/>
      <c r="AN680" s="307"/>
      <c r="AO680" s="307"/>
      <c r="AP680" s="307"/>
      <c r="AQ680" s="307"/>
      <c r="AR680" s="307"/>
      <c r="AS680" s="307"/>
      <c r="AT680" s="307"/>
      <c r="AU680" s="307"/>
      <c r="AV680" s="307"/>
      <c r="AW680" s="307"/>
      <c r="AX680" s="307"/>
      <c r="AY680" s="307"/>
      <c r="AZ680" s="307"/>
      <c r="BA680" s="310"/>
      <c r="BB680" s="360"/>
      <c r="BC680" s="310"/>
      <c r="BD680" s="310"/>
      <c r="BE680" s="310"/>
      <c r="BF680" s="310"/>
      <c r="BG680" s="310"/>
      <c r="BH680" s="310"/>
      <c r="BI680" s="310"/>
      <c r="BJ680" s="310"/>
      <c r="BK680" s="310"/>
      <c r="BL680" s="310"/>
      <c r="BM680" s="310"/>
      <c r="BN680" s="310"/>
      <c r="BO680" s="310"/>
      <c r="BP680" s="310"/>
      <c r="BQ680" s="310"/>
      <c r="BR680" s="310"/>
      <c r="BS680" s="310"/>
      <c r="BT680" s="310"/>
      <c r="BU680" s="310"/>
      <c r="BV680" s="310"/>
      <c r="BW680" s="310"/>
      <c r="BX680" s="310"/>
      <c r="BY680" s="310"/>
      <c r="BZ680" s="310"/>
      <c r="CA680" s="310"/>
      <c r="CB680" s="310"/>
      <c r="CC680" s="310"/>
      <c r="CD680" s="310"/>
      <c r="CE680" s="310"/>
      <c r="CF680" s="310"/>
      <c r="CG680" s="310"/>
      <c r="CH680" s="310"/>
      <c r="CI680" s="310"/>
      <c r="CJ680" s="310"/>
      <c r="CK680" s="310"/>
      <c r="CL680" s="310"/>
      <c r="CM680" s="310"/>
      <c r="CN680" s="310"/>
      <c r="CO680" s="310"/>
      <c r="CP680" s="310"/>
      <c r="CQ680" s="310"/>
      <c r="CR680" s="310"/>
      <c r="CS680" s="310"/>
      <c r="CT680" s="310"/>
      <c r="CU680" s="310"/>
      <c r="CV680" s="310"/>
      <c r="CW680" s="310"/>
      <c r="CX680" s="310"/>
      <c r="CY680" s="310"/>
      <c r="CZ680" s="310"/>
    </row>
    <row r="681" s="314" customFormat="true" ht="25.15" customHeight="true" x14ac:dyDescent="0.2">
      <c r="C681" s="496"/>
      <c r="D681" s="496"/>
      <c r="E681" s="496"/>
      <c r="F681" s="496"/>
      <c r="G681" s="496"/>
      <c r="H681" s="496"/>
      <c r="I681" s="496"/>
      <c r="J681" s="496"/>
      <c r="K681" s="496"/>
      <c r="L681" s="496"/>
      <c r="M681" s="496"/>
      <c r="N681" s="496"/>
      <c r="O681" s="496"/>
      <c r="P681" s="496"/>
      <c r="Q681" s="496"/>
      <c r="W681" s="307"/>
      <c r="X681" s="307"/>
      <c r="Y681" s="307"/>
      <c r="Z681" s="307"/>
      <c r="AA681" s="307"/>
      <c r="AB681" s="307"/>
      <c r="AC681" s="307"/>
      <c r="AD681" s="307"/>
      <c r="AE681" s="307"/>
      <c r="AF681" s="307"/>
      <c r="AG681" s="307"/>
      <c r="AH681" s="307"/>
      <c r="AI681" s="307"/>
      <c r="AJ681" s="307"/>
      <c r="AK681" s="307"/>
      <c r="AL681" s="307"/>
      <c r="AM681" s="307"/>
      <c r="AN681" s="307"/>
      <c r="AO681" s="307"/>
      <c r="AP681" s="307"/>
      <c r="AQ681" s="307"/>
      <c r="AR681" s="307"/>
      <c r="AS681" s="307"/>
      <c r="AT681" s="307"/>
      <c r="AU681" s="307"/>
      <c r="AV681" s="307"/>
      <c r="AW681" s="307"/>
      <c r="AX681" s="307"/>
      <c r="AY681" s="307"/>
      <c r="AZ681" s="307"/>
      <c r="BA681" s="310"/>
      <c r="BB681" s="360"/>
      <c r="BC681" s="310"/>
      <c r="BD681" s="310"/>
      <c r="BE681" s="310"/>
      <c r="BF681" s="310"/>
      <c r="BG681" s="310"/>
      <c r="BH681" s="310"/>
      <c r="BI681" s="310"/>
      <c r="BJ681" s="310"/>
      <c r="BK681" s="310"/>
      <c r="BL681" s="310"/>
      <c r="BM681" s="310"/>
      <c r="BN681" s="310"/>
      <c r="BO681" s="310"/>
      <c r="BP681" s="310"/>
      <c r="BQ681" s="310"/>
      <c r="BR681" s="310"/>
      <c r="BS681" s="310"/>
      <c r="BT681" s="310"/>
      <c r="BU681" s="310"/>
      <c r="BV681" s="310"/>
      <c r="BW681" s="310"/>
      <c r="BX681" s="310"/>
      <c r="BY681" s="310"/>
      <c r="BZ681" s="310"/>
      <c r="CA681" s="310"/>
      <c r="CB681" s="310"/>
      <c r="CC681" s="310"/>
      <c r="CD681" s="310"/>
      <c r="CE681" s="310"/>
      <c r="CF681" s="310"/>
      <c r="CG681" s="310"/>
      <c r="CH681" s="310"/>
      <c r="CI681" s="310"/>
      <c r="CJ681" s="310"/>
      <c r="CK681" s="310"/>
      <c r="CL681" s="310"/>
      <c r="CM681" s="310"/>
      <c r="CN681" s="310"/>
      <c r="CO681" s="310"/>
      <c r="CP681" s="310"/>
      <c r="CQ681" s="310"/>
      <c r="CR681" s="310"/>
      <c r="CS681" s="310"/>
      <c r="CT681" s="310"/>
      <c r="CU681" s="310"/>
      <c r="CV681" s="310"/>
      <c r="CW681" s="310"/>
      <c r="CX681" s="310"/>
      <c r="CY681" s="310"/>
      <c r="CZ681" s="310"/>
    </row>
    <row r="682" s="314" customFormat="true" ht="25.15" customHeight="true" x14ac:dyDescent="0.2">
      <c r="C682" s="496"/>
      <c r="D682" s="496"/>
      <c r="E682" s="496"/>
      <c r="F682" s="496"/>
      <c r="G682" s="496"/>
      <c r="H682" s="496"/>
      <c r="I682" s="496"/>
      <c r="J682" s="496"/>
      <c r="K682" s="496"/>
      <c r="L682" s="496"/>
      <c r="M682" s="496"/>
      <c r="N682" s="496"/>
      <c r="O682" s="496"/>
      <c r="P682" s="496"/>
      <c r="Q682" s="496"/>
      <c r="W682" s="307"/>
      <c r="X682" s="307"/>
      <c r="Y682" s="307"/>
      <c r="Z682" s="307"/>
      <c r="AA682" s="307"/>
      <c r="AB682" s="307"/>
      <c r="AC682" s="307"/>
      <c r="AD682" s="307"/>
      <c r="AE682" s="307"/>
      <c r="AF682" s="307"/>
      <c r="AG682" s="307"/>
      <c r="AH682" s="307"/>
      <c r="AI682" s="307"/>
      <c r="AJ682" s="307"/>
      <c r="AK682" s="307"/>
      <c r="AL682" s="307"/>
      <c r="AM682" s="307"/>
      <c r="AN682" s="307"/>
      <c r="AO682" s="307"/>
      <c r="AP682" s="307"/>
      <c r="AQ682" s="307"/>
      <c r="AR682" s="307"/>
      <c r="AS682" s="307"/>
      <c r="AT682" s="307"/>
      <c r="AU682" s="307"/>
      <c r="AV682" s="307"/>
      <c r="AW682" s="307"/>
      <c r="AX682" s="307"/>
      <c r="AY682" s="307"/>
      <c r="AZ682" s="307"/>
      <c r="BA682" s="310"/>
      <c r="BB682" s="360"/>
      <c r="BC682" s="310"/>
      <c r="BD682" s="310"/>
      <c r="BE682" s="310"/>
      <c r="BF682" s="310"/>
      <c r="BG682" s="310"/>
      <c r="BH682" s="310"/>
      <c r="BI682" s="310"/>
      <c r="BJ682" s="310"/>
      <c r="BK682" s="310"/>
      <c r="BL682" s="310"/>
      <c r="BM682" s="310"/>
      <c r="BN682" s="310"/>
      <c r="BO682" s="310"/>
      <c r="BP682" s="310"/>
      <c r="BQ682" s="310"/>
      <c r="BR682" s="310"/>
      <c r="BS682" s="310"/>
      <c r="BT682" s="310"/>
      <c r="BU682" s="310"/>
      <c r="BV682" s="310"/>
      <c r="BW682" s="310"/>
      <c r="BX682" s="310"/>
      <c r="BY682" s="310"/>
      <c r="BZ682" s="310"/>
      <c r="CA682" s="310"/>
      <c r="CB682" s="310"/>
      <c r="CC682" s="310"/>
      <c r="CD682" s="310"/>
      <c r="CE682" s="310"/>
      <c r="CF682" s="310"/>
      <c r="CG682" s="310"/>
      <c r="CH682" s="310"/>
      <c r="CI682" s="310"/>
      <c r="CJ682" s="310"/>
      <c r="CK682" s="310"/>
      <c r="CL682" s="310"/>
      <c r="CM682" s="310"/>
      <c r="CN682" s="310"/>
      <c r="CO682" s="310"/>
      <c r="CP682" s="310"/>
      <c r="CQ682" s="310"/>
      <c r="CR682" s="310"/>
      <c r="CS682" s="310"/>
      <c r="CT682" s="310"/>
      <c r="CU682" s="310"/>
      <c r="CV682" s="310"/>
      <c r="CW682" s="310"/>
      <c r="CX682" s="310"/>
      <c r="CY682" s="310"/>
      <c r="CZ682" s="310"/>
    </row>
    <row r="683" s="314" customFormat="true" ht="25.15" customHeight="true" x14ac:dyDescent="0.2">
      <c r="C683" s="496"/>
      <c r="D683" s="496"/>
      <c r="E683" s="496"/>
      <c r="F683" s="496"/>
      <c r="G683" s="496"/>
      <c r="H683" s="496"/>
      <c r="I683" s="496"/>
      <c r="J683" s="496"/>
      <c r="K683" s="496"/>
      <c r="L683" s="496"/>
      <c r="M683" s="496"/>
      <c r="N683" s="496"/>
      <c r="O683" s="496"/>
      <c r="P683" s="496"/>
      <c r="Q683" s="496"/>
      <c r="W683" s="307"/>
      <c r="X683" s="307"/>
      <c r="Y683" s="307"/>
      <c r="Z683" s="307"/>
      <c r="AA683" s="307"/>
      <c r="AB683" s="307"/>
      <c r="AC683" s="307"/>
      <c r="AD683" s="307"/>
      <c r="AE683" s="307"/>
      <c r="AF683" s="307"/>
      <c r="AG683" s="307"/>
      <c r="AH683" s="307"/>
      <c r="AI683" s="307"/>
      <c r="AJ683" s="307"/>
      <c r="AK683" s="307"/>
      <c r="AL683" s="307"/>
      <c r="AM683" s="307"/>
      <c r="AN683" s="307"/>
      <c r="AO683" s="307"/>
      <c r="AP683" s="307"/>
      <c r="AQ683" s="307"/>
      <c r="AR683" s="307"/>
      <c r="AS683" s="307"/>
      <c r="AT683" s="307"/>
      <c r="AU683" s="307"/>
      <c r="AV683" s="307"/>
      <c r="AW683" s="307"/>
      <c r="AX683" s="307"/>
      <c r="AY683" s="307"/>
      <c r="AZ683" s="307"/>
      <c r="BA683" s="310"/>
      <c r="BB683" s="360"/>
      <c r="BC683" s="310"/>
      <c r="BD683" s="310"/>
      <c r="BE683" s="310"/>
      <c r="BF683" s="310"/>
      <c r="BG683" s="310"/>
      <c r="BH683" s="310"/>
      <c r="BI683" s="310"/>
      <c r="BJ683" s="310"/>
      <c r="BK683" s="310"/>
      <c r="BL683" s="310"/>
      <c r="BM683" s="310"/>
      <c r="BN683" s="310"/>
      <c r="BO683" s="310"/>
      <c r="BP683" s="310"/>
      <c r="BQ683" s="310"/>
      <c r="BR683" s="310"/>
      <c r="BS683" s="310"/>
      <c r="BT683" s="310"/>
      <c r="BU683" s="310"/>
      <c r="BV683" s="310"/>
      <c r="BW683" s="310"/>
      <c r="BX683" s="310"/>
      <c r="BY683" s="310"/>
      <c r="BZ683" s="310"/>
      <c r="CA683" s="310"/>
      <c r="CB683" s="310"/>
      <c r="CC683" s="310"/>
      <c r="CD683" s="310"/>
      <c r="CE683" s="310"/>
      <c r="CF683" s="310"/>
      <c r="CG683" s="310"/>
      <c r="CH683" s="310"/>
      <c r="CI683" s="310"/>
      <c r="CJ683" s="310"/>
      <c r="CK683" s="310"/>
      <c r="CL683" s="310"/>
      <c r="CM683" s="310"/>
      <c r="CN683" s="310"/>
      <c r="CO683" s="310"/>
      <c r="CP683" s="310"/>
      <c r="CQ683" s="310"/>
      <c r="CR683" s="310"/>
      <c r="CS683" s="310"/>
      <c r="CT683" s="310"/>
      <c r="CU683" s="310"/>
      <c r="CV683" s="310"/>
      <c r="CW683" s="310"/>
      <c r="CX683" s="310"/>
      <c r="CY683" s="310"/>
      <c r="CZ683" s="310"/>
    </row>
    <row r="684" s="314" customFormat="true" ht="25.15" customHeight="true" x14ac:dyDescent="0.2">
      <c r="C684" s="496"/>
      <c r="D684" s="496"/>
      <c r="E684" s="496"/>
      <c r="F684" s="496"/>
      <c r="G684" s="496"/>
      <c r="H684" s="496"/>
      <c r="I684" s="496"/>
      <c r="J684" s="496"/>
      <c r="K684" s="496"/>
      <c r="L684" s="496"/>
      <c r="M684" s="496"/>
      <c r="N684" s="496"/>
      <c r="O684" s="496"/>
      <c r="P684" s="496"/>
      <c r="Q684" s="496"/>
      <c r="W684" s="307"/>
      <c r="X684" s="307"/>
      <c r="Y684" s="307"/>
      <c r="Z684" s="307"/>
      <c r="AA684" s="307"/>
      <c r="AB684" s="307"/>
      <c r="AC684" s="307"/>
      <c r="AD684" s="307"/>
      <c r="AE684" s="307"/>
      <c r="AF684" s="307"/>
      <c r="AG684" s="307"/>
      <c r="AH684" s="307"/>
      <c r="AI684" s="307"/>
      <c r="AJ684" s="307"/>
      <c r="AK684" s="307"/>
      <c r="AL684" s="307"/>
      <c r="AM684" s="307"/>
      <c r="AN684" s="307"/>
      <c r="AO684" s="307"/>
      <c r="AP684" s="307"/>
      <c r="AQ684" s="307"/>
      <c r="AR684" s="307"/>
      <c r="AS684" s="307"/>
      <c r="AT684" s="307"/>
      <c r="AU684" s="307"/>
      <c r="AV684" s="307"/>
      <c r="AW684" s="307"/>
      <c r="AX684" s="307"/>
      <c r="AY684" s="307"/>
      <c r="AZ684" s="307"/>
      <c r="BA684" s="310"/>
      <c r="BB684" s="360"/>
      <c r="BC684" s="310"/>
      <c r="BD684" s="310"/>
      <c r="BE684" s="310"/>
      <c r="BF684" s="310"/>
      <c r="BG684" s="310"/>
      <c r="BH684" s="310"/>
      <c r="BI684" s="310"/>
      <c r="BJ684" s="310"/>
      <c r="BK684" s="310"/>
      <c r="BL684" s="310"/>
      <c r="BM684" s="310"/>
      <c r="BN684" s="310"/>
      <c r="BO684" s="310"/>
      <c r="BP684" s="310"/>
      <c r="BQ684" s="310"/>
      <c r="BR684" s="310"/>
      <c r="BS684" s="310"/>
      <c r="BT684" s="310"/>
      <c r="BU684" s="310"/>
      <c r="BV684" s="310"/>
      <c r="BW684" s="310"/>
      <c r="BX684" s="310"/>
      <c r="BY684" s="310"/>
      <c r="BZ684" s="310"/>
      <c r="CA684" s="310"/>
      <c r="CB684" s="310"/>
      <c r="CC684" s="310"/>
      <c r="CD684" s="310"/>
      <c r="CE684" s="310"/>
      <c r="CF684" s="310"/>
      <c r="CG684" s="310"/>
      <c r="CH684" s="310"/>
      <c r="CI684" s="310"/>
      <c r="CJ684" s="310"/>
      <c r="CK684" s="310"/>
      <c r="CL684" s="310"/>
      <c r="CM684" s="310"/>
      <c r="CN684" s="310"/>
      <c r="CO684" s="310"/>
      <c r="CP684" s="310"/>
      <c r="CQ684" s="310"/>
      <c r="CR684" s="310"/>
      <c r="CS684" s="310"/>
      <c r="CT684" s="310"/>
      <c r="CU684" s="310"/>
      <c r="CV684" s="310"/>
      <c r="CW684" s="310"/>
      <c r="CX684" s="310"/>
      <c r="CY684" s="310"/>
      <c r="CZ684" s="310"/>
    </row>
    <row r="685" s="314" customFormat="true" ht="25.15" customHeight="true" x14ac:dyDescent="0.2">
      <c r="C685" s="496"/>
      <c r="D685" s="496"/>
      <c r="E685" s="496"/>
      <c r="F685" s="496"/>
      <c r="G685" s="496"/>
      <c r="H685" s="496"/>
      <c r="I685" s="496"/>
      <c r="J685" s="496"/>
      <c r="K685" s="496"/>
      <c r="L685" s="496"/>
      <c r="M685" s="496"/>
      <c r="N685" s="496"/>
      <c r="O685" s="496"/>
      <c r="P685" s="496"/>
      <c r="Q685" s="496"/>
      <c r="W685" s="307"/>
      <c r="X685" s="307"/>
      <c r="Y685" s="307"/>
      <c r="Z685" s="307"/>
      <c r="AA685" s="307"/>
      <c r="AB685" s="307"/>
      <c r="AC685" s="307"/>
      <c r="AD685" s="307"/>
      <c r="AE685" s="307"/>
      <c r="AF685" s="307"/>
      <c r="AG685" s="307"/>
      <c r="AH685" s="307"/>
      <c r="AI685" s="307"/>
      <c r="AJ685" s="307"/>
      <c r="AK685" s="307"/>
      <c r="AL685" s="307"/>
      <c r="AM685" s="307"/>
      <c r="AN685" s="307"/>
      <c r="AO685" s="307"/>
      <c r="AP685" s="307"/>
      <c r="AQ685" s="307"/>
      <c r="AR685" s="307"/>
      <c r="AS685" s="307"/>
      <c r="AT685" s="307"/>
      <c r="AU685" s="307"/>
      <c r="AV685" s="307"/>
      <c r="AW685" s="307"/>
      <c r="AX685" s="307"/>
      <c r="AY685" s="307"/>
      <c r="AZ685" s="307"/>
      <c r="BA685" s="310"/>
      <c r="BB685" s="360"/>
      <c r="BC685" s="310"/>
      <c r="BD685" s="310"/>
      <c r="BE685" s="310"/>
      <c r="BF685" s="310"/>
      <c r="BG685" s="310"/>
      <c r="BH685" s="310"/>
      <c r="BI685" s="310"/>
      <c r="BJ685" s="310"/>
      <c r="BK685" s="310"/>
      <c r="BL685" s="310"/>
      <c r="BM685" s="310"/>
      <c r="BN685" s="310"/>
      <c r="BO685" s="310"/>
      <c r="BP685" s="310"/>
      <c r="BQ685" s="310"/>
      <c r="BR685" s="310"/>
      <c r="BS685" s="310"/>
      <c r="BT685" s="310"/>
      <c r="BU685" s="310"/>
      <c r="BV685" s="310"/>
      <c r="BW685" s="310"/>
      <c r="BX685" s="310"/>
      <c r="BY685" s="310"/>
      <c r="BZ685" s="310"/>
      <c r="CA685" s="310"/>
      <c r="CB685" s="310"/>
      <c r="CC685" s="310"/>
      <c r="CD685" s="310"/>
      <c r="CE685" s="310"/>
      <c r="CF685" s="310"/>
      <c r="CG685" s="310"/>
      <c r="CH685" s="310"/>
      <c r="CI685" s="310"/>
      <c r="CJ685" s="310"/>
      <c r="CK685" s="310"/>
      <c r="CL685" s="310"/>
      <c r="CM685" s="310"/>
      <c r="CN685" s="310"/>
      <c r="CO685" s="310"/>
      <c r="CP685" s="310"/>
      <c r="CQ685" s="310"/>
      <c r="CR685" s="310"/>
      <c r="CS685" s="310"/>
      <c r="CT685" s="310"/>
      <c r="CU685" s="310"/>
      <c r="CV685" s="310"/>
      <c r="CW685" s="310"/>
      <c r="CX685" s="310"/>
      <c r="CY685" s="310"/>
      <c r="CZ685" s="310"/>
    </row>
    <row r="686" s="314" customFormat="true" ht="25.15" customHeight="true" x14ac:dyDescent="0.2">
      <c r="C686" s="496"/>
      <c r="D686" s="496"/>
      <c r="E686" s="496"/>
      <c r="F686" s="496"/>
      <c r="G686" s="496"/>
      <c r="H686" s="496"/>
      <c r="I686" s="496"/>
      <c r="J686" s="496"/>
      <c r="K686" s="496"/>
      <c r="L686" s="496"/>
      <c r="M686" s="496"/>
      <c r="N686" s="496"/>
      <c r="O686" s="496"/>
      <c r="P686" s="496"/>
      <c r="Q686" s="496"/>
      <c r="W686" s="307"/>
      <c r="X686" s="307"/>
      <c r="Y686" s="307"/>
      <c r="Z686" s="307"/>
      <c r="AA686" s="307"/>
      <c r="AB686" s="307"/>
      <c r="AC686" s="307"/>
      <c r="AD686" s="307"/>
      <c r="AE686" s="307"/>
      <c r="AF686" s="307"/>
      <c r="AG686" s="307"/>
      <c r="AH686" s="307"/>
      <c r="AI686" s="307"/>
      <c r="AJ686" s="307"/>
      <c r="AK686" s="307"/>
      <c r="AL686" s="307"/>
      <c r="AM686" s="307"/>
      <c r="AN686" s="307"/>
      <c r="AO686" s="307"/>
      <c r="AP686" s="307"/>
      <c r="AQ686" s="307"/>
      <c r="AR686" s="307"/>
      <c r="AS686" s="307"/>
      <c r="AT686" s="307"/>
      <c r="AU686" s="307"/>
      <c r="AV686" s="307"/>
      <c r="AW686" s="307"/>
      <c r="AX686" s="307"/>
      <c r="AY686" s="307"/>
      <c r="AZ686" s="307"/>
      <c r="BA686" s="310"/>
      <c r="BB686" s="360"/>
      <c r="BC686" s="310"/>
      <c r="BD686" s="310"/>
      <c r="BE686" s="310"/>
      <c r="BF686" s="310"/>
      <c r="BG686" s="310"/>
      <c r="BH686" s="310"/>
      <c r="BI686" s="310"/>
      <c r="BJ686" s="310"/>
      <c r="BK686" s="310"/>
      <c r="BL686" s="310"/>
      <c r="BM686" s="310"/>
      <c r="BN686" s="310"/>
      <c r="BO686" s="310"/>
      <c r="BP686" s="310"/>
      <c r="BQ686" s="310"/>
      <c r="BR686" s="310"/>
      <c r="BS686" s="310"/>
      <c r="BT686" s="310"/>
      <c r="BU686" s="310"/>
      <c r="BV686" s="310"/>
      <c r="BW686" s="310"/>
      <c r="BX686" s="310"/>
      <c r="BY686" s="310"/>
      <c r="BZ686" s="310"/>
      <c r="CA686" s="310"/>
      <c r="CB686" s="310"/>
      <c r="CC686" s="310"/>
      <c r="CD686" s="310"/>
      <c r="CE686" s="310"/>
      <c r="CF686" s="310"/>
      <c r="CG686" s="310"/>
      <c r="CH686" s="310"/>
      <c r="CI686" s="310"/>
      <c r="CJ686" s="310"/>
      <c r="CK686" s="310"/>
      <c r="CL686" s="310"/>
      <c r="CM686" s="310"/>
      <c r="CN686" s="310"/>
      <c r="CO686" s="310"/>
      <c r="CP686" s="310"/>
      <c r="CQ686" s="310"/>
      <c r="CR686" s="310"/>
      <c r="CS686" s="310"/>
      <c r="CT686" s="310"/>
      <c r="CU686" s="310"/>
      <c r="CV686" s="310"/>
      <c r="CW686" s="310"/>
      <c r="CX686" s="310"/>
      <c r="CY686" s="310"/>
      <c r="CZ686" s="310"/>
    </row>
    <row r="687" s="314" customFormat="true" ht="25.15" customHeight="true" x14ac:dyDescent="0.2">
      <c r="C687" s="496"/>
      <c r="D687" s="496"/>
      <c r="E687" s="496"/>
      <c r="F687" s="496"/>
      <c r="G687" s="496"/>
      <c r="H687" s="496"/>
      <c r="I687" s="496"/>
      <c r="J687" s="496"/>
      <c r="K687" s="496"/>
      <c r="L687" s="496"/>
      <c r="M687" s="496"/>
      <c r="N687" s="496"/>
      <c r="O687" s="496"/>
      <c r="P687" s="496"/>
      <c r="Q687" s="496"/>
      <c r="W687" s="307"/>
      <c r="X687" s="307"/>
      <c r="Y687" s="307"/>
      <c r="Z687" s="307"/>
      <c r="AA687" s="307"/>
      <c r="AB687" s="307"/>
      <c r="AC687" s="307"/>
      <c r="AD687" s="307"/>
      <c r="AE687" s="307"/>
      <c r="AF687" s="307"/>
      <c r="AG687" s="307"/>
      <c r="AH687" s="307"/>
      <c r="AI687" s="307"/>
      <c r="AJ687" s="307"/>
      <c r="AK687" s="307"/>
      <c r="AL687" s="307"/>
      <c r="AM687" s="307"/>
      <c r="AN687" s="307"/>
      <c r="AO687" s="307"/>
      <c r="AP687" s="307"/>
      <c r="AQ687" s="307"/>
      <c r="AR687" s="307"/>
      <c r="AS687" s="307"/>
      <c r="AT687" s="307"/>
      <c r="AU687" s="307"/>
      <c r="AV687" s="307"/>
      <c r="AW687" s="307"/>
      <c r="AX687" s="307"/>
      <c r="AY687" s="307"/>
      <c r="AZ687" s="307"/>
      <c r="BA687" s="310"/>
      <c r="BB687" s="360"/>
      <c r="BC687" s="310"/>
      <c r="BD687" s="310"/>
      <c r="BE687" s="310"/>
      <c r="BF687" s="310"/>
      <c r="BG687" s="310"/>
      <c r="BH687" s="310"/>
      <c r="BI687" s="310"/>
      <c r="BJ687" s="310"/>
      <c r="BK687" s="310"/>
      <c r="BL687" s="310"/>
      <c r="BM687" s="310"/>
      <c r="BN687" s="310"/>
      <c r="BO687" s="310"/>
      <c r="BP687" s="310"/>
      <c r="BQ687" s="310"/>
      <c r="BR687" s="310"/>
      <c r="BS687" s="310"/>
      <c r="BT687" s="310"/>
      <c r="BU687" s="310"/>
      <c r="BV687" s="310"/>
      <c r="BW687" s="310"/>
      <c r="BX687" s="310"/>
      <c r="BY687" s="310"/>
      <c r="BZ687" s="310"/>
      <c r="CA687" s="310"/>
      <c r="CB687" s="310"/>
      <c r="CC687" s="310"/>
      <c r="CD687" s="310"/>
      <c r="CE687" s="310"/>
      <c r="CF687" s="310"/>
      <c r="CG687" s="310"/>
      <c r="CH687" s="310"/>
      <c r="CI687" s="310"/>
      <c r="CJ687" s="310"/>
      <c r="CK687" s="310"/>
      <c r="CL687" s="310"/>
      <c r="CM687" s="310"/>
      <c r="CN687" s="310"/>
      <c r="CO687" s="310"/>
      <c r="CP687" s="310"/>
      <c r="CQ687" s="310"/>
      <c r="CR687" s="310"/>
      <c r="CS687" s="310"/>
      <c r="CT687" s="310"/>
      <c r="CU687" s="310"/>
      <c r="CV687" s="310"/>
      <c r="CW687" s="310"/>
      <c r="CX687" s="310"/>
      <c r="CY687" s="310"/>
      <c r="CZ687" s="310"/>
    </row>
    <row r="688" s="314" customFormat="true" ht="25.15" customHeight="true" x14ac:dyDescent="0.2">
      <c r="C688" s="496"/>
      <c r="D688" s="496"/>
      <c r="E688" s="496"/>
      <c r="F688" s="496"/>
      <c r="G688" s="496"/>
      <c r="H688" s="496"/>
      <c r="I688" s="496"/>
      <c r="J688" s="496"/>
      <c r="K688" s="496"/>
      <c r="L688" s="496"/>
      <c r="M688" s="496"/>
      <c r="N688" s="496"/>
      <c r="O688" s="496"/>
      <c r="P688" s="496"/>
      <c r="Q688" s="496"/>
      <c r="W688" s="307"/>
      <c r="X688" s="307"/>
      <c r="Y688" s="307"/>
      <c r="Z688" s="307"/>
      <c r="AA688" s="307"/>
      <c r="AB688" s="307"/>
      <c r="AC688" s="307"/>
      <c r="AD688" s="307"/>
      <c r="AE688" s="307"/>
      <c r="AF688" s="307"/>
      <c r="AG688" s="307"/>
      <c r="AH688" s="307"/>
      <c r="AI688" s="307"/>
      <c r="AJ688" s="307"/>
      <c r="AK688" s="307"/>
      <c r="AL688" s="307"/>
      <c r="AM688" s="307"/>
      <c r="AN688" s="307"/>
      <c r="AO688" s="307"/>
      <c r="AP688" s="307"/>
      <c r="AQ688" s="307"/>
      <c r="AR688" s="307"/>
      <c r="AS688" s="307"/>
      <c r="AT688" s="307"/>
      <c r="AU688" s="307"/>
      <c r="AV688" s="307"/>
      <c r="AW688" s="307"/>
      <c r="AX688" s="307"/>
      <c r="AY688" s="307"/>
      <c r="AZ688" s="307"/>
      <c r="BA688" s="310"/>
      <c r="BB688" s="360"/>
      <c r="BC688" s="310"/>
      <c r="BD688" s="310"/>
      <c r="BE688" s="310"/>
      <c r="BF688" s="310"/>
      <c r="BG688" s="310"/>
      <c r="BH688" s="310"/>
      <c r="BI688" s="310"/>
      <c r="BJ688" s="310"/>
      <c r="BK688" s="310"/>
      <c r="BL688" s="310"/>
      <c r="BM688" s="310"/>
      <c r="BN688" s="310"/>
      <c r="BO688" s="310"/>
      <c r="BP688" s="310"/>
      <c r="BQ688" s="310"/>
      <c r="BR688" s="310"/>
      <c r="BS688" s="310"/>
      <c r="BT688" s="310"/>
      <c r="BU688" s="310"/>
      <c r="BV688" s="310"/>
      <c r="BW688" s="310"/>
      <c r="BX688" s="310"/>
      <c r="BY688" s="310"/>
      <c r="BZ688" s="310"/>
      <c r="CA688" s="310"/>
      <c r="CB688" s="310"/>
      <c r="CC688" s="310"/>
      <c r="CD688" s="310"/>
      <c r="CE688" s="310"/>
      <c r="CF688" s="310"/>
      <c r="CG688" s="310"/>
      <c r="CH688" s="310"/>
      <c r="CI688" s="310"/>
      <c r="CJ688" s="310"/>
      <c r="CK688" s="310"/>
      <c r="CL688" s="310"/>
      <c r="CM688" s="310"/>
      <c r="CN688" s="310"/>
      <c r="CO688" s="310"/>
      <c r="CP688" s="310"/>
      <c r="CQ688" s="310"/>
      <c r="CR688" s="310"/>
      <c r="CS688" s="310"/>
      <c r="CT688" s="310"/>
      <c r="CU688" s="310"/>
      <c r="CV688" s="310"/>
      <c r="CW688" s="310"/>
      <c r="CX688" s="310"/>
      <c r="CY688" s="310"/>
      <c r="CZ688" s="310"/>
    </row>
    <row r="689" s="314" customFormat="true" ht="25.15" customHeight="true" x14ac:dyDescent="0.2">
      <c r="C689" s="496"/>
      <c r="D689" s="496"/>
      <c r="E689" s="496"/>
      <c r="F689" s="496"/>
      <c r="G689" s="496"/>
      <c r="H689" s="496"/>
      <c r="I689" s="496"/>
      <c r="J689" s="496"/>
      <c r="K689" s="496"/>
      <c r="L689" s="496"/>
      <c r="M689" s="496"/>
      <c r="N689" s="496"/>
      <c r="O689" s="496"/>
      <c r="P689" s="496"/>
      <c r="Q689" s="496"/>
      <c r="W689" s="307"/>
      <c r="X689" s="307"/>
      <c r="Y689" s="307"/>
      <c r="Z689" s="307"/>
      <c r="AA689" s="307"/>
      <c r="AB689" s="307"/>
      <c r="AC689" s="307"/>
      <c r="AD689" s="307"/>
      <c r="AE689" s="307"/>
      <c r="AF689" s="307"/>
      <c r="AG689" s="307"/>
      <c r="AH689" s="307"/>
      <c r="AI689" s="307"/>
      <c r="AJ689" s="307"/>
      <c r="AK689" s="307"/>
      <c r="AL689" s="307"/>
      <c r="AM689" s="307"/>
      <c r="AN689" s="307"/>
      <c r="AO689" s="307"/>
      <c r="AP689" s="307"/>
      <c r="AQ689" s="307"/>
      <c r="AR689" s="307"/>
      <c r="AS689" s="307"/>
      <c r="AT689" s="307"/>
      <c r="AU689" s="307"/>
      <c r="AV689" s="307"/>
      <c r="AW689" s="307"/>
      <c r="AX689" s="307"/>
      <c r="AY689" s="307"/>
      <c r="AZ689" s="307"/>
      <c r="BA689" s="310"/>
      <c r="BB689" s="360"/>
      <c r="BC689" s="310"/>
      <c r="BD689" s="310"/>
      <c r="BE689" s="310"/>
      <c r="BF689" s="310"/>
      <c r="BG689" s="310"/>
      <c r="BH689" s="310"/>
      <c r="BI689" s="310"/>
      <c r="BJ689" s="310"/>
      <c r="BK689" s="310"/>
      <c r="BL689" s="310"/>
      <c r="BM689" s="310"/>
      <c r="BN689" s="310"/>
      <c r="BO689" s="310"/>
      <c r="BP689" s="310"/>
      <c r="BQ689" s="310"/>
      <c r="BR689" s="310"/>
      <c r="BS689" s="310"/>
      <c r="BT689" s="310"/>
      <c r="BU689" s="310"/>
      <c r="BV689" s="310"/>
      <c r="BW689" s="310"/>
      <c r="BX689" s="310"/>
      <c r="BY689" s="310"/>
      <c r="BZ689" s="310"/>
      <c r="CA689" s="310"/>
      <c r="CB689" s="310"/>
      <c r="CC689" s="310"/>
      <c r="CD689" s="310"/>
      <c r="CE689" s="310"/>
      <c r="CF689" s="310"/>
      <c r="CG689" s="310"/>
      <c r="CH689" s="310"/>
      <c r="CI689" s="310"/>
      <c r="CJ689" s="310"/>
      <c r="CK689" s="310"/>
      <c r="CL689" s="310"/>
      <c r="CM689" s="310"/>
      <c r="CN689" s="310"/>
      <c r="CO689" s="310"/>
      <c r="CP689" s="310"/>
      <c r="CQ689" s="310"/>
      <c r="CR689" s="310"/>
      <c r="CS689" s="310"/>
      <c r="CT689" s="310"/>
      <c r="CU689" s="310"/>
      <c r="CV689" s="310"/>
      <c r="CW689" s="310"/>
      <c r="CX689" s="310"/>
      <c r="CY689" s="310"/>
      <c r="CZ689" s="310"/>
    </row>
    <row r="690" s="314" customFormat="true" ht="25.15" customHeight="true" x14ac:dyDescent="0.2">
      <c r="C690" s="496"/>
      <c r="D690" s="496"/>
      <c r="E690" s="496"/>
      <c r="F690" s="496"/>
      <c r="G690" s="496"/>
      <c r="H690" s="496"/>
      <c r="I690" s="496"/>
      <c r="J690" s="496"/>
      <c r="K690" s="496"/>
      <c r="L690" s="496"/>
      <c r="M690" s="496"/>
      <c r="N690" s="496"/>
      <c r="O690" s="496"/>
      <c r="P690" s="496"/>
      <c r="Q690" s="496"/>
      <c r="W690" s="307"/>
      <c r="X690" s="307"/>
      <c r="Y690" s="307"/>
      <c r="Z690" s="307"/>
      <c r="AA690" s="307"/>
      <c r="AB690" s="307"/>
      <c r="AC690" s="307"/>
      <c r="AD690" s="307"/>
      <c r="AE690" s="307"/>
      <c r="AF690" s="307"/>
      <c r="AG690" s="307"/>
      <c r="AH690" s="307"/>
      <c r="AI690" s="307"/>
      <c r="AJ690" s="307"/>
      <c r="AK690" s="307"/>
      <c r="AL690" s="307"/>
      <c r="AM690" s="307"/>
      <c r="AN690" s="307"/>
      <c r="AO690" s="307"/>
      <c r="AP690" s="307"/>
      <c r="AQ690" s="307"/>
      <c r="AR690" s="307"/>
      <c r="AS690" s="307"/>
      <c r="AT690" s="307"/>
      <c r="AU690" s="307"/>
      <c r="AV690" s="307"/>
      <c r="AW690" s="307"/>
      <c r="AX690" s="307"/>
      <c r="AY690" s="307"/>
      <c r="AZ690" s="307"/>
      <c r="BA690" s="310"/>
      <c r="BB690" s="360"/>
      <c r="BC690" s="310"/>
      <c r="BD690" s="310"/>
      <c r="BE690" s="310"/>
      <c r="BF690" s="310"/>
      <c r="BG690" s="310"/>
      <c r="BH690" s="310"/>
      <c r="BI690" s="310"/>
      <c r="BJ690" s="310"/>
      <c r="BK690" s="310"/>
      <c r="BL690" s="310"/>
      <c r="BM690" s="310"/>
      <c r="BN690" s="310"/>
      <c r="BO690" s="310"/>
      <c r="BP690" s="310"/>
      <c r="BQ690" s="310"/>
      <c r="BR690" s="310"/>
      <c r="BS690" s="310"/>
      <c r="BT690" s="310"/>
      <c r="BU690" s="310"/>
      <c r="BV690" s="310"/>
      <c r="BW690" s="310"/>
      <c r="BX690" s="310"/>
      <c r="BY690" s="310"/>
      <c r="BZ690" s="310"/>
      <c r="CA690" s="310"/>
      <c r="CB690" s="310"/>
      <c r="CC690" s="310"/>
      <c r="CD690" s="310"/>
      <c r="CE690" s="310"/>
      <c r="CF690" s="310"/>
      <c r="CG690" s="310"/>
      <c r="CH690" s="310"/>
      <c r="CI690" s="310"/>
      <c r="CJ690" s="310"/>
      <c r="CK690" s="310"/>
      <c r="CL690" s="310"/>
      <c r="CM690" s="310"/>
      <c r="CN690" s="310"/>
      <c r="CO690" s="310"/>
      <c r="CP690" s="310"/>
      <c r="CQ690" s="310"/>
      <c r="CR690" s="310"/>
      <c r="CS690" s="310"/>
      <c r="CT690" s="310"/>
      <c r="CU690" s="310"/>
      <c r="CV690" s="310"/>
      <c r="CW690" s="310"/>
      <c r="CX690" s="310"/>
      <c r="CY690" s="310"/>
      <c r="CZ690" s="310"/>
    </row>
    <row r="691" s="314" customFormat="true" ht="25.15" customHeight="true" x14ac:dyDescent="0.2">
      <c r="C691" s="496"/>
      <c r="D691" s="496"/>
      <c r="E691" s="496"/>
      <c r="F691" s="496"/>
      <c r="G691" s="496"/>
      <c r="H691" s="496"/>
      <c r="I691" s="496"/>
      <c r="J691" s="496"/>
      <c r="K691" s="496"/>
      <c r="L691" s="496"/>
      <c r="M691" s="496"/>
      <c r="N691" s="496"/>
      <c r="O691" s="496"/>
      <c r="P691" s="496"/>
      <c r="Q691" s="496"/>
      <c r="W691" s="307"/>
      <c r="X691" s="307"/>
      <c r="Y691" s="307"/>
      <c r="Z691" s="307"/>
      <c r="AA691" s="307"/>
      <c r="AB691" s="307"/>
      <c r="AC691" s="307"/>
      <c r="AD691" s="307"/>
      <c r="AE691" s="307"/>
      <c r="AF691" s="307"/>
      <c r="AG691" s="307"/>
      <c r="AH691" s="307"/>
      <c r="AI691" s="307"/>
      <c r="AJ691" s="307"/>
      <c r="AK691" s="307"/>
      <c r="AL691" s="307"/>
      <c r="AM691" s="307"/>
      <c r="AN691" s="307"/>
      <c r="AO691" s="307"/>
      <c r="AP691" s="307"/>
      <c r="AQ691" s="307"/>
      <c r="AR691" s="307"/>
      <c r="AS691" s="307"/>
      <c r="AT691" s="307"/>
      <c r="AU691" s="307"/>
      <c r="AV691" s="307"/>
      <c r="AW691" s="307"/>
      <c r="AX691" s="307"/>
      <c r="AY691" s="307"/>
      <c r="AZ691" s="307"/>
      <c r="BA691" s="310"/>
      <c r="BB691" s="360"/>
      <c r="BC691" s="310"/>
      <c r="BD691" s="310"/>
      <c r="BE691" s="310"/>
      <c r="BF691" s="310"/>
      <c r="BG691" s="310"/>
      <c r="BH691" s="310"/>
      <c r="BI691" s="310"/>
      <c r="BJ691" s="310"/>
      <c r="BK691" s="310"/>
      <c r="BL691" s="310"/>
      <c r="BM691" s="310"/>
      <c r="BN691" s="310"/>
      <c r="BO691" s="310"/>
      <c r="BP691" s="310"/>
      <c r="BQ691" s="310"/>
      <c r="BR691" s="310"/>
      <c r="BS691" s="310"/>
      <c r="BT691" s="310"/>
      <c r="BU691" s="310"/>
      <c r="BV691" s="310"/>
      <c r="BW691" s="310"/>
      <c r="BX691" s="310"/>
      <c r="BY691" s="310"/>
      <c r="BZ691" s="310"/>
      <c r="CA691" s="310"/>
      <c r="CB691" s="310"/>
      <c r="CC691" s="310"/>
      <c r="CD691" s="310"/>
      <c r="CE691" s="310"/>
      <c r="CF691" s="310"/>
      <c r="CG691" s="310"/>
      <c r="CH691" s="310"/>
      <c r="CI691" s="310"/>
      <c r="CJ691" s="310"/>
      <c r="CK691" s="310"/>
      <c r="CL691" s="310"/>
      <c r="CM691" s="310"/>
      <c r="CN691" s="310"/>
      <c r="CO691" s="310"/>
      <c r="CP691" s="310"/>
      <c r="CQ691" s="310"/>
      <c r="CR691" s="310"/>
      <c r="CS691" s="310"/>
      <c r="CT691" s="310"/>
      <c r="CU691" s="310"/>
      <c r="CV691" s="310"/>
      <c r="CW691" s="310"/>
      <c r="CX691" s="310"/>
      <c r="CY691" s="310"/>
      <c r="CZ691" s="310"/>
    </row>
    <row r="692" s="314" customFormat="true" ht="25.15" customHeight="true" x14ac:dyDescent="0.2">
      <c r="C692" s="496"/>
      <c r="D692" s="496"/>
      <c r="E692" s="496"/>
      <c r="F692" s="496"/>
      <c r="G692" s="496"/>
      <c r="H692" s="496"/>
      <c r="I692" s="496"/>
      <c r="J692" s="496"/>
      <c r="K692" s="496"/>
      <c r="L692" s="496"/>
      <c r="M692" s="496"/>
      <c r="N692" s="496"/>
      <c r="O692" s="496"/>
      <c r="P692" s="496"/>
      <c r="Q692" s="496"/>
      <c r="W692" s="307"/>
      <c r="X692" s="307"/>
      <c r="Y692" s="307"/>
      <c r="Z692" s="307"/>
      <c r="AA692" s="307"/>
      <c r="AB692" s="307"/>
      <c r="AC692" s="307"/>
      <c r="AD692" s="307"/>
      <c r="AE692" s="307"/>
      <c r="AF692" s="307"/>
      <c r="AG692" s="307"/>
      <c r="AH692" s="307"/>
      <c r="AI692" s="307"/>
      <c r="AJ692" s="307"/>
      <c r="AK692" s="307"/>
      <c r="AL692" s="307"/>
      <c r="AM692" s="307"/>
      <c r="AN692" s="307"/>
      <c r="AO692" s="307"/>
      <c r="AP692" s="307"/>
      <c r="AQ692" s="307"/>
      <c r="AR692" s="307"/>
      <c r="AS692" s="307"/>
      <c r="AT692" s="307"/>
      <c r="AU692" s="307"/>
      <c r="AV692" s="307"/>
      <c r="AW692" s="307"/>
      <c r="AX692" s="307"/>
      <c r="AY692" s="307"/>
      <c r="AZ692" s="307"/>
      <c r="BA692" s="310"/>
      <c r="BB692" s="360"/>
      <c r="BC692" s="310"/>
      <c r="BD692" s="310"/>
      <c r="BE692" s="310"/>
      <c r="BF692" s="310"/>
      <c r="BG692" s="310"/>
      <c r="BH692" s="310"/>
      <c r="BI692" s="310"/>
      <c r="BJ692" s="310"/>
      <c r="BK692" s="310"/>
      <c r="BL692" s="310"/>
      <c r="BM692" s="310"/>
      <c r="BN692" s="310"/>
      <c r="BO692" s="310"/>
      <c r="BP692" s="310"/>
      <c r="BQ692" s="310"/>
      <c r="BR692" s="310"/>
      <c r="BS692" s="310"/>
      <c r="BT692" s="310"/>
      <c r="BU692" s="310"/>
      <c r="BV692" s="310"/>
      <c r="BW692" s="310"/>
      <c r="BX692" s="310"/>
      <c r="BY692" s="310"/>
      <c r="BZ692" s="310"/>
      <c r="CA692" s="310"/>
      <c r="CB692" s="310"/>
      <c r="CC692" s="310"/>
      <c r="CD692" s="310"/>
      <c r="CE692" s="310"/>
      <c r="CF692" s="310"/>
      <c r="CG692" s="310"/>
      <c r="CH692" s="310"/>
      <c r="CI692" s="310"/>
      <c r="CJ692" s="310"/>
      <c r="CK692" s="310"/>
      <c r="CL692" s="310"/>
      <c r="CM692" s="310"/>
      <c r="CN692" s="310"/>
      <c r="CO692" s="310"/>
      <c r="CP692" s="310"/>
      <c r="CQ692" s="310"/>
      <c r="CR692" s="310"/>
      <c r="CS692" s="310"/>
      <c r="CT692" s="310"/>
      <c r="CU692" s="310"/>
      <c r="CV692" s="310"/>
      <c r="CW692" s="310"/>
      <c r="CX692" s="310"/>
      <c r="CY692" s="310"/>
      <c r="CZ692" s="310"/>
    </row>
    <row r="693" s="314" customFormat="true" ht="25.15" customHeight="true" x14ac:dyDescent="0.2">
      <c r="C693" s="496"/>
      <c r="D693" s="496"/>
      <c r="E693" s="496"/>
      <c r="F693" s="496"/>
      <c r="G693" s="496"/>
      <c r="H693" s="496"/>
      <c r="I693" s="496"/>
      <c r="J693" s="496"/>
      <c r="K693" s="496"/>
      <c r="L693" s="496"/>
      <c r="M693" s="496"/>
      <c r="N693" s="496"/>
      <c r="O693" s="496"/>
      <c r="P693" s="496"/>
      <c r="Q693" s="496"/>
      <c r="W693" s="307"/>
      <c r="X693" s="307"/>
      <c r="Y693" s="307"/>
      <c r="Z693" s="307"/>
      <c r="AA693" s="307"/>
      <c r="AB693" s="307"/>
      <c r="AC693" s="307"/>
      <c r="AD693" s="307"/>
      <c r="AE693" s="307"/>
      <c r="AF693" s="307"/>
      <c r="AG693" s="307"/>
      <c r="AH693" s="307"/>
      <c r="AI693" s="307"/>
      <c r="AJ693" s="307"/>
      <c r="AK693" s="307"/>
      <c r="AL693" s="307"/>
      <c r="AM693" s="307"/>
      <c r="AN693" s="307"/>
      <c r="AO693" s="307"/>
      <c r="AP693" s="307"/>
      <c r="AQ693" s="307"/>
      <c r="AR693" s="307"/>
      <c r="AS693" s="307"/>
      <c r="AT693" s="307"/>
      <c r="AU693" s="307"/>
      <c r="AV693" s="307"/>
      <c r="AW693" s="307"/>
      <c r="AX693" s="307"/>
      <c r="AY693" s="307"/>
      <c r="AZ693" s="307"/>
      <c r="BA693" s="310"/>
      <c r="BB693" s="360"/>
      <c r="BC693" s="310"/>
      <c r="BD693" s="310"/>
      <c r="BE693" s="310"/>
      <c r="BF693" s="310"/>
      <c r="BG693" s="310"/>
      <c r="BH693" s="310"/>
      <c r="BI693" s="310"/>
      <c r="BJ693" s="310"/>
      <c r="BK693" s="310"/>
      <c r="BL693" s="310"/>
      <c r="BM693" s="310"/>
      <c r="BN693" s="310"/>
      <c r="BO693" s="310"/>
      <c r="BP693" s="310"/>
      <c r="BQ693" s="310"/>
      <c r="BR693" s="310"/>
      <c r="BS693" s="310"/>
      <c r="BT693" s="310"/>
      <c r="BU693" s="310"/>
      <c r="BV693" s="310"/>
      <c r="BW693" s="310"/>
      <c r="BX693" s="310"/>
      <c r="BY693" s="310"/>
      <c r="BZ693" s="310"/>
      <c r="CA693" s="310"/>
      <c r="CB693" s="310"/>
      <c r="CC693" s="310"/>
      <c r="CD693" s="310"/>
      <c r="CE693" s="310"/>
      <c r="CF693" s="310"/>
      <c r="CG693" s="310"/>
      <c r="CH693" s="310"/>
      <c r="CI693" s="310"/>
      <c r="CJ693" s="310"/>
      <c r="CK693" s="310"/>
      <c r="CL693" s="310"/>
      <c r="CM693" s="310"/>
      <c r="CN693" s="310"/>
      <c r="CO693" s="310"/>
      <c r="CP693" s="310"/>
      <c r="CQ693" s="310"/>
      <c r="CR693" s="310"/>
      <c r="CS693" s="310"/>
      <c r="CT693" s="310"/>
      <c r="CU693" s="310"/>
      <c r="CV693" s="310"/>
      <c r="CW693" s="310"/>
      <c r="CX693" s="310"/>
      <c r="CY693" s="310"/>
      <c r="CZ693" s="310"/>
    </row>
    <row r="694" s="314" customFormat="true" ht="25.15" customHeight="true" x14ac:dyDescent="0.2">
      <c r="C694" s="496"/>
      <c r="D694" s="496"/>
      <c r="E694" s="496"/>
      <c r="F694" s="496"/>
      <c r="G694" s="496"/>
      <c r="H694" s="496"/>
      <c r="I694" s="496"/>
      <c r="J694" s="496"/>
      <c r="K694" s="496"/>
      <c r="L694" s="496"/>
      <c r="M694" s="496"/>
      <c r="N694" s="496"/>
      <c r="O694" s="496"/>
      <c r="P694" s="496"/>
      <c r="Q694" s="496"/>
      <c r="W694" s="307"/>
      <c r="X694" s="307"/>
      <c r="Y694" s="307"/>
      <c r="Z694" s="307"/>
      <c r="AA694" s="307"/>
      <c r="AB694" s="307"/>
      <c r="AC694" s="307"/>
      <c r="AD694" s="307"/>
      <c r="AE694" s="307"/>
      <c r="AF694" s="307"/>
      <c r="AG694" s="307"/>
      <c r="AH694" s="307"/>
      <c r="AI694" s="307"/>
      <c r="AJ694" s="307"/>
      <c r="AK694" s="307"/>
      <c r="AL694" s="307"/>
      <c r="AM694" s="307"/>
      <c r="AN694" s="307"/>
      <c r="AO694" s="307"/>
      <c r="AP694" s="307"/>
      <c r="AQ694" s="307"/>
      <c r="AR694" s="307"/>
      <c r="AS694" s="307"/>
      <c r="AT694" s="307"/>
      <c r="AU694" s="307"/>
      <c r="AV694" s="307"/>
      <c r="AW694" s="307"/>
      <c r="AX694" s="307"/>
      <c r="AY694" s="307"/>
      <c r="AZ694" s="307"/>
      <c r="BA694" s="310"/>
      <c r="BB694" s="360"/>
      <c r="BC694" s="310"/>
      <c r="BD694" s="310"/>
      <c r="BE694" s="310"/>
      <c r="BF694" s="310"/>
      <c r="BG694" s="310"/>
      <c r="BH694" s="310"/>
      <c r="BI694" s="310"/>
      <c r="BJ694" s="310"/>
      <c r="BK694" s="310"/>
      <c r="BL694" s="310"/>
      <c r="BM694" s="310"/>
      <c r="BN694" s="310"/>
      <c r="BO694" s="310"/>
      <c r="BP694" s="310"/>
      <c r="BQ694" s="310"/>
      <c r="BR694" s="310"/>
      <c r="BS694" s="310"/>
      <c r="BT694" s="310"/>
      <c r="BU694" s="310"/>
      <c r="BV694" s="310"/>
      <c r="BW694" s="310"/>
      <c r="BX694" s="310"/>
      <c r="BY694" s="310"/>
      <c r="BZ694" s="310"/>
      <c r="CA694" s="310"/>
      <c r="CB694" s="310"/>
      <c r="CC694" s="310"/>
      <c r="CD694" s="310"/>
      <c r="CE694" s="310"/>
      <c r="CF694" s="310"/>
      <c r="CG694" s="310"/>
      <c r="CH694" s="310"/>
      <c r="CI694" s="310"/>
      <c r="CJ694" s="310"/>
      <c r="CK694" s="310"/>
      <c r="CL694" s="310"/>
      <c r="CM694" s="310"/>
      <c r="CN694" s="310"/>
      <c r="CO694" s="310"/>
      <c r="CP694" s="310"/>
      <c r="CQ694" s="310"/>
      <c r="CR694" s="310"/>
      <c r="CS694" s="310"/>
      <c r="CT694" s="310"/>
      <c r="CU694" s="310"/>
      <c r="CV694" s="310"/>
      <c r="CW694" s="310"/>
      <c r="CX694" s="310"/>
      <c r="CY694" s="310"/>
      <c r="CZ694" s="310"/>
    </row>
    <row r="695" s="314" customFormat="true" ht="25.15" customHeight="true" x14ac:dyDescent="0.2">
      <c r="C695" s="496"/>
      <c r="D695" s="496"/>
      <c r="E695" s="496"/>
      <c r="F695" s="496"/>
      <c r="G695" s="496"/>
      <c r="H695" s="496"/>
      <c r="I695" s="496"/>
      <c r="J695" s="496"/>
      <c r="K695" s="496"/>
      <c r="L695" s="496"/>
      <c r="M695" s="496"/>
      <c r="N695" s="496"/>
      <c r="O695" s="496"/>
      <c r="P695" s="496"/>
      <c r="Q695" s="496"/>
      <c r="W695" s="307"/>
      <c r="X695" s="307"/>
      <c r="Y695" s="307"/>
      <c r="Z695" s="307"/>
      <c r="AA695" s="307"/>
      <c r="AB695" s="307"/>
      <c r="AC695" s="307"/>
      <c r="AD695" s="307"/>
      <c r="AE695" s="307"/>
      <c r="AF695" s="307"/>
      <c r="AG695" s="307"/>
      <c r="AH695" s="307"/>
      <c r="AI695" s="307"/>
      <c r="AJ695" s="307"/>
      <c r="AK695" s="307"/>
      <c r="AL695" s="307"/>
      <c r="AM695" s="307"/>
      <c r="AN695" s="307"/>
      <c r="AO695" s="307"/>
      <c r="AP695" s="307"/>
      <c r="AQ695" s="307"/>
      <c r="AR695" s="307"/>
      <c r="AS695" s="307"/>
      <c r="AT695" s="307"/>
      <c r="AU695" s="307"/>
      <c r="AV695" s="307"/>
      <c r="AW695" s="307"/>
      <c r="AX695" s="307"/>
      <c r="AY695" s="307"/>
      <c r="AZ695" s="307"/>
      <c r="BA695" s="310"/>
      <c r="BB695" s="360"/>
      <c r="BC695" s="310"/>
      <c r="BD695" s="310"/>
      <c r="BE695" s="310"/>
      <c r="BF695" s="310"/>
      <c r="BG695" s="310"/>
      <c r="BH695" s="310"/>
      <c r="BI695" s="310"/>
      <c r="BJ695" s="310"/>
      <c r="BK695" s="310"/>
      <c r="BL695" s="310"/>
      <c r="BM695" s="310"/>
      <c r="BN695" s="310"/>
      <c r="BO695" s="310"/>
      <c r="BP695" s="310"/>
      <c r="BQ695" s="310"/>
      <c r="BR695" s="310"/>
      <c r="BS695" s="310"/>
      <c r="BT695" s="310"/>
      <c r="BU695" s="310"/>
      <c r="BV695" s="310"/>
      <c r="BW695" s="310"/>
      <c r="BX695" s="310"/>
      <c r="BY695" s="310"/>
      <c r="BZ695" s="310"/>
      <c r="CA695" s="310"/>
      <c r="CB695" s="310"/>
      <c r="CC695" s="310"/>
      <c r="CD695" s="310"/>
      <c r="CE695" s="310"/>
      <c r="CF695" s="310"/>
      <c r="CG695" s="310"/>
      <c r="CH695" s="310"/>
      <c r="CI695" s="310"/>
      <c r="CJ695" s="310"/>
      <c r="CK695" s="310"/>
      <c r="CL695" s="310"/>
      <c r="CM695" s="310"/>
      <c r="CN695" s="310"/>
      <c r="CO695" s="310"/>
      <c r="CP695" s="310"/>
      <c r="CQ695" s="310"/>
      <c r="CR695" s="310"/>
      <c r="CS695" s="310"/>
      <c r="CT695" s="310"/>
      <c r="CU695" s="310"/>
      <c r="CV695" s="310"/>
      <c r="CW695" s="310"/>
      <c r="CX695" s="310"/>
      <c r="CY695" s="310"/>
      <c r="CZ695" s="310"/>
    </row>
    <row r="696" s="314" customFormat="true" ht="25.15" customHeight="true" x14ac:dyDescent="0.2">
      <c r="C696" s="496"/>
      <c r="D696" s="496"/>
      <c r="E696" s="496"/>
      <c r="F696" s="496"/>
      <c r="G696" s="496"/>
      <c r="H696" s="496"/>
      <c r="I696" s="496"/>
      <c r="J696" s="496"/>
      <c r="K696" s="496"/>
      <c r="L696" s="496"/>
      <c r="M696" s="496"/>
      <c r="N696" s="496"/>
      <c r="O696" s="496"/>
      <c r="P696" s="496"/>
      <c r="Q696" s="496"/>
      <c r="W696" s="307"/>
      <c r="X696" s="307"/>
      <c r="Y696" s="307"/>
      <c r="Z696" s="307"/>
      <c r="AA696" s="307"/>
      <c r="AB696" s="307"/>
      <c r="AC696" s="307"/>
      <c r="AD696" s="307"/>
      <c r="AE696" s="307"/>
      <c r="AF696" s="307"/>
      <c r="AG696" s="307"/>
      <c r="AH696" s="307"/>
      <c r="AI696" s="307"/>
      <c r="AJ696" s="307"/>
      <c r="AK696" s="307"/>
      <c r="AL696" s="307"/>
      <c r="AM696" s="307"/>
      <c r="AN696" s="307"/>
      <c r="AO696" s="307"/>
      <c r="AP696" s="307"/>
      <c r="AQ696" s="307"/>
      <c r="AR696" s="307"/>
      <c r="AS696" s="307"/>
      <c r="AT696" s="307"/>
      <c r="AU696" s="307"/>
      <c r="AV696" s="307"/>
      <c r="AW696" s="307"/>
      <c r="AX696" s="307"/>
      <c r="AY696" s="307"/>
      <c r="AZ696" s="307"/>
      <c r="BA696" s="310"/>
      <c r="BB696" s="360"/>
      <c r="BC696" s="310"/>
      <c r="BD696" s="310"/>
      <c r="BE696" s="310"/>
      <c r="BF696" s="310"/>
      <c r="BG696" s="310"/>
      <c r="BH696" s="310"/>
      <c r="BI696" s="310"/>
      <c r="BJ696" s="310"/>
      <c r="BK696" s="310"/>
      <c r="BL696" s="310"/>
      <c r="BM696" s="310"/>
      <c r="BN696" s="310"/>
      <c r="BO696" s="310"/>
      <c r="BP696" s="310"/>
      <c r="BQ696" s="310"/>
      <c r="BR696" s="310"/>
      <c r="BS696" s="310"/>
      <c r="BT696" s="310"/>
      <c r="BU696" s="310"/>
      <c r="BV696" s="310"/>
      <c r="BW696" s="310"/>
      <c r="BX696" s="310"/>
      <c r="BY696" s="310"/>
      <c r="BZ696" s="310"/>
      <c r="CA696" s="310"/>
      <c r="CB696" s="310"/>
      <c r="CC696" s="310"/>
      <c r="CD696" s="310"/>
      <c r="CE696" s="310"/>
      <c r="CF696" s="310"/>
      <c r="CG696" s="310"/>
      <c r="CH696" s="310"/>
      <c r="CI696" s="310"/>
      <c r="CJ696" s="310"/>
      <c r="CK696" s="310"/>
      <c r="CL696" s="310"/>
      <c r="CM696" s="310"/>
      <c r="CN696" s="310"/>
      <c r="CO696" s="310"/>
      <c r="CP696" s="310"/>
      <c r="CQ696" s="310"/>
      <c r="CR696" s="310"/>
      <c r="CS696" s="310"/>
      <c r="CT696" s="310"/>
      <c r="CU696" s="310"/>
      <c r="CV696" s="310"/>
      <c r="CW696" s="310"/>
      <c r="CX696" s="310"/>
      <c r="CY696" s="310"/>
      <c r="CZ696" s="310"/>
    </row>
    <row r="697" s="314" customFormat="true" ht="25.15" customHeight="true" x14ac:dyDescent="0.2">
      <c r="C697" s="496"/>
      <c r="D697" s="496"/>
      <c r="E697" s="496"/>
      <c r="F697" s="496"/>
      <c r="G697" s="496"/>
      <c r="H697" s="496"/>
      <c r="I697" s="496"/>
      <c r="J697" s="496"/>
      <c r="K697" s="496"/>
      <c r="L697" s="496"/>
      <c r="M697" s="496"/>
      <c r="N697" s="496"/>
      <c r="O697" s="496"/>
      <c r="P697" s="496"/>
      <c r="Q697" s="496"/>
      <c r="W697" s="307"/>
      <c r="X697" s="307"/>
      <c r="Y697" s="307"/>
      <c r="Z697" s="307"/>
      <c r="AA697" s="307"/>
      <c r="AB697" s="307"/>
      <c r="AC697" s="307"/>
      <c r="AD697" s="307"/>
      <c r="AE697" s="307"/>
      <c r="AF697" s="307"/>
      <c r="AG697" s="307"/>
      <c r="AH697" s="307"/>
      <c r="AI697" s="307"/>
      <c r="AJ697" s="307"/>
      <c r="AK697" s="307"/>
      <c r="AL697" s="307"/>
      <c r="AM697" s="307"/>
      <c r="AN697" s="307"/>
      <c r="AO697" s="307"/>
      <c r="AP697" s="307"/>
      <c r="AQ697" s="307"/>
      <c r="AR697" s="307"/>
      <c r="AS697" s="307"/>
      <c r="AT697" s="307"/>
      <c r="AU697" s="307"/>
      <c r="AV697" s="307"/>
      <c r="AW697" s="307"/>
      <c r="AX697" s="307"/>
      <c r="AY697" s="307"/>
      <c r="AZ697" s="307"/>
      <c r="BA697" s="310"/>
      <c r="BB697" s="360"/>
      <c r="BC697" s="310"/>
      <c r="BD697" s="310"/>
      <c r="BE697" s="310"/>
      <c r="BF697" s="310"/>
      <c r="BG697" s="310"/>
      <c r="BH697" s="310"/>
      <c r="BI697" s="310"/>
      <c r="BJ697" s="310"/>
      <c r="BK697" s="310"/>
      <c r="BL697" s="310"/>
      <c r="BM697" s="310"/>
      <c r="BN697" s="310"/>
      <c r="BO697" s="310"/>
      <c r="BP697" s="310"/>
      <c r="BQ697" s="310"/>
      <c r="BR697" s="310"/>
      <c r="BS697" s="310"/>
      <c r="BT697" s="310"/>
      <c r="BU697" s="310"/>
      <c r="BV697" s="310"/>
      <c r="BW697" s="310"/>
      <c r="BX697" s="310"/>
      <c r="BY697" s="310"/>
      <c r="BZ697" s="310"/>
      <c r="CA697" s="310"/>
      <c r="CB697" s="310"/>
      <c r="CC697" s="310"/>
      <c r="CD697" s="310"/>
      <c r="CE697" s="310"/>
      <c r="CF697" s="310"/>
      <c r="CG697" s="310"/>
      <c r="CH697" s="310"/>
      <c r="CI697" s="310"/>
      <c r="CJ697" s="310"/>
      <c r="CK697" s="310"/>
      <c r="CL697" s="310"/>
      <c r="CM697" s="310"/>
      <c r="CN697" s="310"/>
      <c r="CO697" s="310"/>
      <c r="CP697" s="310"/>
      <c r="CQ697" s="310"/>
      <c r="CR697" s="310"/>
      <c r="CS697" s="310"/>
      <c r="CT697" s="310"/>
      <c r="CU697" s="310"/>
      <c r="CV697" s="310"/>
      <c r="CW697" s="310"/>
      <c r="CX697" s="310"/>
      <c r="CY697" s="310"/>
      <c r="CZ697" s="310"/>
    </row>
    <row r="698" s="314" customFormat="true" ht="25.15" customHeight="true" x14ac:dyDescent="0.2">
      <c r="C698" s="496"/>
      <c r="D698" s="496"/>
      <c r="E698" s="496"/>
      <c r="F698" s="496"/>
      <c r="G698" s="496"/>
      <c r="H698" s="496"/>
      <c r="I698" s="496"/>
      <c r="J698" s="496"/>
      <c r="K698" s="496"/>
      <c r="L698" s="496"/>
      <c r="M698" s="496"/>
      <c r="N698" s="496"/>
      <c r="O698" s="496"/>
      <c r="P698" s="496"/>
      <c r="Q698" s="496"/>
      <c r="W698" s="307"/>
      <c r="X698" s="307"/>
      <c r="Y698" s="307"/>
      <c r="Z698" s="307"/>
      <c r="AA698" s="307"/>
      <c r="AB698" s="307"/>
      <c r="AC698" s="307"/>
      <c r="AD698" s="307"/>
      <c r="AE698" s="307"/>
      <c r="AF698" s="307"/>
      <c r="AG698" s="307"/>
      <c r="AH698" s="307"/>
      <c r="AI698" s="307"/>
      <c r="AJ698" s="307"/>
      <c r="AK698" s="307"/>
      <c r="AL698" s="307"/>
      <c r="AM698" s="307"/>
      <c r="AN698" s="307"/>
      <c r="AO698" s="307"/>
      <c r="AP698" s="307"/>
      <c r="AQ698" s="307"/>
      <c r="AR698" s="307"/>
      <c r="AS698" s="307"/>
      <c r="AT698" s="307"/>
      <c r="AU698" s="307"/>
      <c r="AV698" s="307"/>
      <c r="AW698" s="307"/>
      <c r="AX698" s="307"/>
      <c r="AY698" s="307"/>
      <c r="AZ698" s="307"/>
      <c r="BA698" s="310"/>
      <c r="BB698" s="360"/>
      <c r="BC698" s="310"/>
      <c r="BD698" s="310"/>
      <c r="BE698" s="310"/>
      <c r="BF698" s="310"/>
      <c r="BG698" s="310"/>
      <c r="BH698" s="310"/>
      <c r="BI698" s="310"/>
      <c r="BJ698" s="310"/>
      <c r="BK698" s="310"/>
      <c r="BL698" s="310"/>
      <c r="BM698" s="310"/>
      <c r="BN698" s="310"/>
      <c r="BO698" s="310"/>
      <c r="BP698" s="310"/>
      <c r="BQ698" s="310"/>
      <c r="BR698" s="310"/>
      <c r="BS698" s="310"/>
      <c r="BT698" s="310"/>
      <c r="BU698" s="310"/>
      <c r="BV698" s="310"/>
      <c r="BW698" s="310"/>
      <c r="BX698" s="310"/>
      <c r="BY698" s="310"/>
      <c r="BZ698" s="310"/>
      <c r="CA698" s="310"/>
      <c r="CB698" s="310"/>
      <c r="CC698" s="310"/>
      <c r="CD698" s="310"/>
      <c r="CE698" s="310"/>
      <c r="CF698" s="310"/>
      <c r="CG698" s="310"/>
      <c r="CH698" s="310"/>
      <c r="CI698" s="310"/>
      <c r="CJ698" s="310"/>
      <c r="CK698" s="310"/>
      <c r="CL698" s="310"/>
      <c r="CM698" s="310"/>
      <c r="CN698" s="310"/>
      <c r="CO698" s="310"/>
      <c r="CP698" s="310"/>
      <c r="CQ698" s="310"/>
      <c r="CR698" s="310"/>
      <c r="CS698" s="310"/>
      <c r="CT698" s="310"/>
      <c r="CU698" s="310"/>
      <c r="CV698" s="310"/>
      <c r="CW698" s="310"/>
      <c r="CX698" s="310"/>
      <c r="CY698" s="310"/>
      <c r="CZ698" s="310"/>
    </row>
    <row r="699" s="314" customFormat="true" ht="25.15" customHeight="true" x14ac:dyDescent="0.2">
      <c r="C699" s="496"/>
      <c r="D699" s="496"/>
      <c r="E699" s="496"/>
      <c r="F699" s="496"/>
      <c r="G699" s="496"/>
      <c r="H699" s="496"/>
      <c r="I699" s="496"/>
      <c r="J699" s="496"/>
      <c r="K699" s="496"/>
      <c r="L699" s="496"/>
      <c r="M699" s="496"/>
      <c r="N699" s="496"/>
      <c r="O699" s="496"/>
      <c r="P699" s="496"/>
      <c r="Q699" s="496"/>
      <c r="W699" s="307"/>
      <c r="X699" s="307"/>
      <c r="Y699" s="307"/>
      <c r="Z699" s="307"/>
      <c r="AA699" s="307"/>
      <c r="AB699" s="307"/>
      <c r="AC699" s="307"/>
      <c r="AD699" s="307"/>
      <c r="AE699" s="307"/>
      <c r="AF699" s="307"/>
      <c r="AG699" s="307"/>
      <c r="AH699" s="307"/>
      <c r="AI699" s="307"/>
      <c r="AJ699" s="307"/>
      <c r="AK699" s="307"/>
      <c r="AL699" s="307"/>
      <c r="AM699" s="307"/>
      <c r="AN699" s="307"/>
      <c r="AO699" s="307"/>
      <c r="AP699" s="307"/>
      <c r="AQ699" s="307"/>
      <c r="AR699" s="307"/>
      <c r="AS699" s="307"/>
      <c r="AT699" s="307"/>
      <c r="AU699" s="307"/>
      <c r="AV699" s="307"/>
      <c r="AW699" s="307"/>
      <c r="AX699" s="307"/>
      <c r="AY699" s="307"/>
      <c r="AZ699" s="307"/>
      <c r="BA699" s="310"/>
      <c r="BB699" s="360"/>
      <c r="BC699" s="310"/>
      <c r="BD699" s="310"/>
      <c r="BE699" s="310"/>
      <c r="BF699" s="310"/>
      <c r="BG699" s="310"/>
      <c r="BH699" s="310"/>
      <c r="BI699" s="310"/>
      <c r="BJ699" s="310"/>
      <c r="BK699" s="310"/>
      <c r="BL699" s="310"/>
      <c r="BM699" s="310"/>
      <c r="BN699" s="310"/>
      <c r="BO699" s="310"/>
      <c r="BP699" s="310"/>
      <c r="BQ699" s="310"/>
      <c r="BR699" s="310"/>
      <c r="BS699" s="310"/>
      <c r="BT699" s="310"/>
      <c r="BU699" s="310"/>
      <c r="BV699" s="310"/>
      <c r="BW699" s="310"/>
      <c r="BX699" s="310"/>
      <c r="BY699" s="310"/>
      <c r="BZ699" s="310"/>
      <c r="CA699" s="310"/>
      <c r="CB699" s="310"/>
      <c r="CC699" s="310"/>
      <c r="CD699" s="310"/>
      <c r="CE699" s="310"/>
      <c r="CF699" s="310"/>
      <c r="CG699" s="310"/>
      <c r="CH699" s="310"/>
      <c r="CI699" s="310"/>
      <c r="CJ699" s="310"/>
      <c r="CK699" s="310"/>
      <c r="CL699" s="310"/>
      <c r="CM699" s="310"/>
      <c r="CN699" s="310"/>
      <c r="CO699" s="310"/>
      <c r="CP699" s="310"/>
      <c r="CQ699" s="310"/>
      <c r="CR699" s="310"/>
      <c r="CS699" s="310"/>
      <c r="CT699" s="310"/>
      <c r="CU699" s="310"/>
      <c r="CV699" s="310"/>
      <c r="CW699" s="310"/>
      <c r="CX699" s="310"/>
      <c r="CY699" s="310"/>
      <c r="CZ699" s="310"/>
    </row>
    <row r="700" s="314" customFormat="true" ht="25.15" customHeight="true" x14ac:dyDescent="0.2">
      <c r="C700" s="496"/>
      <c r="D700" s="496"/>
      <c r="E700" s="496"/>
      <c r="F700" s="496"/>
      <c r="G700" s="496"/>
      <c r="H700" s="496"/>
      <c r="I700" s="496"/>
      <c r="J700" s="496"/>
      <c r="K700" s="496"/>
      <c r="L700" s="496"/>
      <c r="M700" s="496"/>
      <c r="N700" s="496"/>
      <c r="O700" s="496"/>
      <c r="P700" s="496"/>
      <c r="Q700" s="496"/>
      <c r="W700" s="307"/>
      <c r="X700" s="307"/>
      <c r="Y700" s="307"/>
      <c r="Z700" s="307"/>
      <c r="AA700" s="307"/>
      <c r="AB700" s="307"/>
      <c r="AC700" s="307"/>
      <c r="AD700" s="307"/>
      <c r="AE700" s="307"/>
      <c r="AF700" s="307"/>
      <c r="AG700" s="307"/>
      <c r="AH700" s="307"/>
      <c r="AI700" s="307"/>
      <c r="AJ700" s="307"/>
      <c r="AK700" s="307"/>
      <c r="AL700" s="307"/>
      <c r="AM700" s="307"/>
      <c r="AN700" s="307"/>
      <c r="AO700" s="307"/>
      <c r="AP700" s="307"/>
      <c r="AQ700" s="307"/>
      <c r="AR700" s="307"/>
      <c r="AS700" s="307"/>
      <c r="AT700" s="307"/>
      <c r="AU700" s="307"/>
      <c r="AV700" s="307"/>
      <c r="AW700" s="307"/>
      <c r="AX700" s="307"/>
      <c r="AY700" s="307"/>
      <c r="AZ700" s="307"/>
      <c r="BA700" s="310"/>
      <c r="BB700" s="360"/>
      <c r="BC700" s="310"/>
      <c r="BD700" s="310"/>
      <c r="BE700" s="310"/>
      <c r="BF700" s="310"/>
      <c r="BG700" s="310"/>
      <c r="BH700" s="310"/>
      <c r="BI700" s="310"/>
      <c r="BJ700" s="310"/>
      <c r="BK700" s="310"/>
      <c r="BL700" s="310"/>
      <c r="BM700" s="310"/>
      <c r="BN700" s="310"/>
      <c r="BO700" s="310"/>
      <c r="BP700" s="310"/>
      <c r="BQ700" s="310"/>
      <c r="BR700" s="310"/>
      <c r="BS700" s="310"/>
      <c r="BT700" s="310"/>
      <c r="BU700" s="310"/>
      <c r="BV700" s="310"/>
      <c r="BW700" s="310"/>
      <c r="BX700" s="310"/>
      <c r="BY700" s="310"/>
      <c r="BZ700" s="310"/>
      <c r="CA700" s="310"/>
      <c r="CB700" s="310"/>
      <c r="CC700" s="310"/>
      <c r="CD700" s="310"/>
      <c r="CE700" s="310"/>
      <c r="CF700" s="310"/>
      <c r="CG700" s="310"/>
      <c r="CH700" s="310"/>
      <c r="CI700" s="310"/>
      <c r="CJ700" s="310"/>
      <c r="CK700" s="310"/>
      <c r="CL700" s="310"/>
      <c r="CM700" s="310"/>
      <c r="CN700" s="310"/>
      <c r="CO700" s="310"/>
      <c r="CP700" s="310"/>
      <c r="CQ700" s="310"/>
      <c r="CR700" s="310"/>
      <c r="CS700" s="310"/>
      <c r="CT700" s="310"/>
      <c r="CU700" s="310"/>
      <c r="CV700" s="310"/>
      <c r="CW700" s="310"/>
      <c r="CX700" s="310"/>
      <c r="CY700" s="310"/>
      <c r="CZ700" s="310"/>
    </row>
    <row r="701" ht="25.15" customHeight="true" x14ac:dyDescent="0.2">
      <c r="C701" s="512"/>
      <c r="D701" s="512"/>
      <c r="E701" s="512"/>
      <c r="F701" s="512"/>
      <c r="G701" s="512"/>
      <c r="H701" s="512"/>
      <c r="I701" s="512"/>
      <c r="J701" s="512"/>
      <c r="K701" s="512"/>
      <c r="L701" s="512"/>
      <c r="M701" s="512"/>
      <c r="N701" s="512"/>
      <c r="O701" s="512"/>
      <c r="P701" s="512"/>
      <c r="Q701" s="512"/>
      <c r="BA701" s="310"/>
      <c r="BB701" s="360"/>
      <c r="BC701" s="310"/>
      <c r="BD701" s="310"/>
      <c r="BE701" s="310"/>
      <c r="BF701" s="310"/>
      <c r="BG701" s="310"/>
      <c r="BH701" s="310"/>
      <c r="BI701" s="310"/>
      <c r="BJ701" s="310"/>
      <c r="BK701" s="310"/>
      <c r="BL701" s="310"/>
      <c r="BM701" s="310"/>
      <c r="BN701" s="310"/>
      <c r="BO701" s="310"/>
      <c r="BP701" s="310"/>
      <c r="BQ701" s="310"/>
      <c r="BR701" s="310"/>
      <c r="BS701" s="310"/>
      <c r="BT701" s="310"/>
      <c r="BU701" s="310"/>
      <c r="BV701" s="310"/>
      <c r="BW701" s="310"/>
      <c r="BX701" s="310"/>
      <c r="BY701" s="310"/>
      <c r="BZ701" s="310"/>
      <c r="CA701" s="310"/>
      <c r="CB701" s="310"/>
      <c r="CC701" s="310"/>
      <c r="CD701" s="310"/>
      <c r="CE701" s="310"/>
      <c r="CF701" s="310"/>
      <c r="CG701" s="310"/>
      <c r="CH701" s="310"/>
      <c r="CI701" s="310"/>
      <c r="CJ701" s="310"/>
      <c r="CK701" s="310"/>
      <c r="CL701" s="310"/>
      <c r="CM701" s="310"/>
      <c r="CN701" s="310"/>
      <c r="CO701" s="310"/>
      <c r="CP701" s="310"/>
      <c r="CQ701" s="310"/>
      <c r="CR701" s="310"/>
      <c r="CS701" s="310"/>
      <c r="CT701" s="310"/>
      <c r="CU701" s="310"/>
      <c r="CV701" s="310"/>
      <c r="CW701" s="310"/>
      <c r="CX701" s="310"/>
      <c r="CY701" s="310"/>
      <c r="CZ701" s="310"/>
    </row>
    <row r="702" ht="25.15" customHeight="true" x14ac:dyDescent="0.2">
      <c r="C702" s="512"/>
      <c r="D702" s="512"/>
      <c r="E702" s="512"/>
      <c r="F702" s="512"/>
      <c r="G702" s="512"/>
      <c r="H702" s="512"/>
      <c r="I702" s="512"/>
      <c r="J702" s="512"/>
      <c r="K702" s="512"/>
      <c r="L702" s="512"/>
      <c r="M702" s="512"/>
      <c r="N702" s="512"/>
      <c r="O702" s="512"/>
      <c r="P702" s="512"/>
      <c r="Q702" s="512"/>
      <c r="BA702" s="310"/>
      <c r="BB702" s="360"/>
      <c r="BC702" s="310"/>
      <c r="BD702" s="310"/>
      <c r="BE702" s="310"/>
      <c r="BF702" s="310"/>
      <c r="BG702" s="310"/>
      <c r="BH702" s="310"/>
      <c r="BI702" s="310"/>
      <c r="BJ702" s="310"/>
      <c r="BK702" s="310"/>
      <c r="BL702" s="310"/>
      <c r="BM702" s="310"/>
      <c r="BN702" s="310"/>
      <c r="BO702" s="310"/>
      <c r="BP702" s="310"/>
      <c r="BQ702" s="310"/>
      <c r="BR702" s="310"/>
      <c r="BS702" s="310"/>
      <c r="BT702" s="310"/>
      <c r="BU702" s="310"/>
      <c r="BV702" s="310"/>
      <c r="BW702" s="310"/>
      <c r="BX702" s="310"/>
      <c r="BY702" s="310"/>
      <c r="BZ702" s="310"/>
      <c r="CA702" s="310"/>
      <c r="CB702" s="310"/>
      <c r="CC702" s="310"/>
      <c r="CD702" s="310"/>
      <c r="CE702" s="310"/>
      <c r="CF702" s="310"/>
      <c r="CG702" s="310"/>
      <c r="CH702" s="310"/>
      <c r="CI702" s="310"/>
      <c r="CJ702" s="310"/>
      <c r="CK702" s="310"/>
      <c r="CL702" s="310"/>
      <c r="CM702" s="310"/>
      <c r="CN702" s="310"/>
      <c r="CO702" s="310"/>
      <c r="CP702" s="310"/>
      <c r="CQ702" s="310"/>
      <c r="CR702" s="310"/>
      <c r="CS702" s="310"/>
      <c r="CT702" s="310"/>
      <c r="CU702" s="310"/>
      <c r="CV702" s="310"/>
      <c r="CW702" s="310"/>
      <c r="CX702" s="310"/>
      <c r="CY702" s="310"/>
      <c r="CZ702" s="310"/>
    </row>
    <row r="703" ht="25.15" customHeight="true" x14ac:dyDescent="0.2">
      <c r="C703" s="512"/>
      <c r="D703" s="512"/>
      <c r="E703" s="512"/>
      <c r="F703" s="512"/>
      <c r="G703" s="512"/>
      <c r="H703" s="512"/>
      <c r="I703" s="512"/>
      <c r="J703" s="512"/>
      <c r="K703" s="512"/>
      <c r="L703" s="512"/>
      <c r="M703" s="512"/>
      <c r="N703" s="512"/>
      <c r="O703" s="512"/>
      <c r="P703" s="512"/>
      <c r="Q703" s="512"/>
      <c r="BA703" s="310"/>
      <c r="BB703" s="360"/>
      <c r="BC703" s="310"/>
      <c r="BD703" s="310"/>
      <c r="BE703" s="310"/>
      <c r="BF703" s="310"/>
      <c r="BG703" s="310"/>
      <c r="BH703" s="310"/>
      <c r="BI703" s="310"/>
      <c r="BJ703" s="310"/>
      <c r="BK703" s="310"/>
      <c r="BL703" s="310"/>
      <c r="BM703" s="310"/>
      <c r="BN703" s="310"/>
      <c r="BO703" s="310"/>
      <c r="BP703" s="310"/>
      <c r="BQ703" s="310"/>
      <c r="BR703" s="310"/>
      <c r="BS703" s="310"/>
      <c r="BT703" s="310"/>
      <c r="BU703" s="310"/>
      <c r="BV703" s="310"/>
      <c r="BW703" s="310"/>
      <c r="BX703" s="310"/>
      <c r="BY703" s="310"/>
      <c r="BZ703" s="310"/>
      <c r="CA703" s="310"/>
      <c r="CB703" s="310"/>
      <c r="CC703" s="310"/>
      <c r="CD703" s="310"/>
      <c r="CE703" s="310"/>
      <c r="CF703" s="310"/>
      <c r="CG703" s="310"/>
      <c r="CH703" s="310"/>
      <c r="CI703" s="310"/>
      <c r="CJ703" s="310"/>
      <c r="CK703" s="310"/>
      <c r="CL703" s="310"/>
      <c r="CM703" s="310"/>
      <c r="CN703" s="310"/>
      <c r="CO703" s="310"/>
      <c r="CP703" s="310"/>
      <c r="CQ703" s="310"/>
      <c r="CR703" s="310"/>
      <c r="CS703" s="310"/>
      <c r="CT703" s="310"/>
      <c r="CU703" s="310"/>
      <c r="CV703" s="310"/>
      <c r="CW703" s="310"/>
      <c r="CX703" s="310"/>
      <c r="CY703" s="310"/>
      <c r="CZ703" s="310"/>
    </row>
    <row r="704" ht="25.15" customHeight="true" x14ac:dyDescent="0.2">
      <c r="C704" s="512"/>
      <c r="D704" s="512"/>
      <c r="E704" s="512"/>
      <c r="F704" s="512"/>
      <c r="G704" s="512"/>
      <c r="H704" s="512"/>
      <c r="I704" s="512"/>
      <c r="J704" s="512"/>
      <c r="K704" s="512"/>
      <c r="L704" s="512"/>
      <c r="M704" s="512"/>
      <c r="N704" s="512"/>
      <c r="O704" s="512"/>
      <c r="P704" s="512"/>
      <c r="Q704" s="512"/>
      <c r="BA704" s="310"/>
      <c r="BB704" s="360"/>
      <c r="BC704" s="310"/>
      <c r="BD704" s="310"/>
      <c r="BE704" s="310"/>
      <c r="BF704" s="310"/>
      <c r="BG704" s="310"/>
      <c r="BH704" s="310"/>
      <c r="BI704" s="310"/>
      <c r="BJ704" s="310"/>
      <c r="BK704" s="310"/>
      <c r="BL704" s="310"/>
      <c r="BM704" s="310"/>
      <c r="BN704" s="310"/>
      <c r="BO704" s="310"/>
      <c r="BP704" s="310"/>
      <c r="BQ704" s="310"/>
      <c r="BR704" s="310"/>
      <c r="BS704" s="310"/>
      <c r="BT704" s="310"/>
      <c r="BU704" s="310"/>
      <c r="BV704" s="310"/>
      <c r="BW704" s="310"/>
      <c r="BX704" s="310"/>
      <c r="BY704" s="310"/>
      <c r="BZ704" s="310"/>
      <c r="CA704" s="310"/>
      <c r="CB704" s="310"/>
      <c r="CC704" s="310"/>
      <c r="CD704" s="310"/>
      <c r="CE704" s="310"/>
      <c r="CF704" s="310"/>
      <c r="CG704" s="310"/>
      <c r="CH704" s="310"/>
      <c r="CI704" s="310"/>
      <c r="CJ704" s="310"/>
      <c r="CK704" s="310"/>
      <c r="CL704" s="310"/>
      <c r="CM704" s="310"/>
      <c r="CN704" s="310"/>
      <c r="CO704" s="310"/>
      <c r="CP704" s="310"/>
      <c r="CQ704" s="310"/>
      <c r="CR704" s="310"/>
      <c r="CS704" s="310"/>
      <c r="CT704" s="310"/>
      <c r="CU704" s="310"/>
      <c r="CV704" s="310"/>
      <c r="CW704" s="310"/>
      <c r="CX704" s="310"/>
      <c r="CY704" s="310"/>
      <c r="CZ704" s="310"/>
    </row>
    <row r="705" ht="25.15" customHeight="true" x14ac:dyDescent="0.2">
      <c r="C705" s="512"/>
      <c r="D705" s="512"/>
      <c r="E705" s="512"/>
      <c r="F705" s="512"/>
      <c r="G705" s="512"/>
      <c r="H705" s="512"/>
      <c r="I705" s="512"/>
      <c r="J705" s="512"/>
      <c r="K705" s="512"/>
      <c r="L705" s="512"/>
      <c r="M705" s="512"/>
      <c r="N705" s="512"/>
      <c r="O705" s="512"/>
      <c r="P705" s="512"/>
      <c r="Q705" s="512"/>
      <c r="BA705" s="310"/>
      <c r="BB705" s="360"/>
      <c r="BC705" s="310"/>
      <c r="BD705" s="310"/>
      <c r="BE705" s="310"/>
      <c r="BF705" s="310"/>
      <c r="BG705" s="310"/>
      <c r="BH705" s="310"/>
      <c r="BI705" s="310"/>
      <c r="BJ705" s="310"/>
      <c r="BK705" s="310"/>
      <c r="BL705" s="310"/>
      <c r="BM705" s="310"/>
      <c r="BN705" s="310"/>
      <c r="BO705" s="310"/>
      <c r="BP705" s="310"/>
      <c r="BQ705" s="310"/>
      <c r="BR705" s="310"/>
      <c r="BS705" s="310"/>
      <c r="BT705" s="310"/>
      <c r="BU705" s="310"/>
      <c r="BV705" s="310"/>
      <c r="BW705" s="310"/>
      <c r="BX705" s="310"/>
      <c r="BY705" s="310"/>
      <c r="BZ705" s="310"/>
      <c r="CA705" s="310"/>
      <c r="CB705" s="310"/>
      <c r="CC705" s="310"/>
      <c r="CD705" s="310"/>
      <c r="CE705" s="310"/>
      <c r="CF705" s="310"/>
      <c r="CG705" s="310"/>
      <c r="CH705" s="310"/>
      <c r="CI705" s="310"/>
      <c r="CJ705" s="310"/>
      <c r="CK705" s="310"/>
      <c r="CL705" s="310"/>
      <c r="CM705" s="310"/>
      <c r="CN705" s="310"/>
      <c r="CO705" s="310"/>
      <c r="CP705" s="310"/>
      <c r="CQ705" s="310"/>
      <c r="CR705" s="310"/>
      <c r="CS705" s="310"/>
      <c r="CT705" s="310"/>
      <c r="CU705" s="310"/>
      <c r="CV705" s="310"/>
      <c r="CW705" s="310"/>
      <c r="CX705" s="310"/>
      <c r="CY705" s="310"/>
      <c r="CZ705" s="310"/>
    </row>
    <row r="706" ht="25.15" customHeight="true" x14ac:dyDescent="0.2">
      <c r="C706" s="512"/>
      <c r="D706" s="512"/>
      <c r="E706" s="512"/>
      <c r="F706" s="512"/>
      <c r="G706" s="512"/>
      <c r="H706" s="512"/>
      <c r="I706" s="512"/>
      <c r="J706" s="512"/>
      <c r="K706" s="512"/>
      <c r="L706" s="512"/>
      <c r="M706" s="512"/>
      <c r="N706" s="512"/>
      <c r="O706" s="512"/>
      <c r="P706" s="512"/>
      <c r="Q706" s="512"/>
      <c r="BA706" s="310"/>
      <c r="BB706" s="360"/>
      <c r="BC706" s="310"/>
      <c r="BD706" s="310"/>
      <c r="BE706" s="310"/>
      <c r="BF706" s="310"/>
      <c r="BG706" s="310"/>
      <c r="BH706" s="310"/>
      <c r="BI706" s="310"/>
      <c r="BJ706" s="310"/>
      <c r="BK706" s="310"/>
      <c r="BL706" s="310"/>
      <c r="BM706" s="310"/>
      <c r="BN706" s="310"/>
      <c r="BO706" s="310"/>
      <c r="BP706" s="310"/>
      <c r="BQ706" s="310"/>
      <c r="BR706" s="310"/>
      <c r="BS706" s="310"/>
      <c r="BT706" s="310"/>
      <c r="BU706" s="310"/>
      <c r="BV706" s="310"/>
      <c r="BW706" s="310"/>
      <c r="BX706" s="310"/>
      <c r="BY706" s="310"/>
      <c r="BZ706" s="310"/>
      <c r="CA706" s="310"/>
      <c r="CB706" s="310"/>
      <c r="CC706" s="310"/>
      <c r="CD706" s="310"/>
      <c r="CE706" s="310"/>
      <c r="CF706" s="310"/>
      <c r="CG706" s="310"/>
      <c r="CH706" s="310"/>
      <c r="CI706" s="310"/>
      <c r="CJ706" s="310"/>
      <c r="CK706" s="310"/>
      <c r="CL706" s="310"/>
      <c r="CM706" s="310"/>
      <c r="CN706" s="310"/>
      <c r="CO706" s="310"/>
      <c r="CP706" s="310"/>
      <c r="CQ706" s="310"/>
      <c r="CR706" s="310"/>
      <c r="CS706" s="310"/>
      <c r="CT706" s="310"/>
      <c r="CU706" s="310"/>
      <c r="CV706" s="310"/>
      <c r="CW706" s="310"/>
      <c r="CX706" s="310"/>
      <c r="CY706" s="310"/>
      <c r="CZ706" s="310"/>
    </row>
    <row r="707" ht="25.15" customHeight="true" x14ac:dyDescent="0.2">
      <c r="C707" s="512"/>
      <c r="D707" s="512"/>
      <c r="E707" s="512"/>
      <c r="F707" s="512"/>
      <c r="G707" s="512"/>
      <c r="H707" s="512"/>
      <c r="I707" s="512"/>
      <c r="J707" s="512"/>
      <c r="K707" s="512"/>
      <c r="L707" s="512"/>
      <c r="M707" s="512"/>
      <c r="N707" s="512"/>
      <c r="O707" s="512"/>
      <c r="P707" s="512"/>
      <c r="Q707" s="512"/>
      <c r="BA707" s="310"/>
      <c r="BB707" s="360"/>
      <c r="BC707" s="310"/>
      <c r="BD707" s="310"/>
      <c r="BE707" s="310"/>
      <c r="BF707" s="310"/>
      <c r="BG707" s="310"/>
      <c r="BH707" s="310"/>
      <c r="BI707" s="310"/>
      <c r="BJ707" s="310"/>
      <c r="BK707" s="310"/>
      <c r="BL707" s="310"/>
      <c r="BM707" s="310"/>
      <c r="BN707" s="310"/>
      <c r="BO707" s="310"/>
      <c r="BP707" s="310"/>
      <c r="BQ707" s="310"/>
      <c r="BR707" s="310"/>
      <c r="BS707" s="310"/>
      <c r="BT707" s="310"/>
      <c r="BU707" s="310"/>
      <c r="BV707" s="310"/>
      <c r="BW707" s="310"/>
      <c r="BX707" s="310"/>
      <c r="BY707" s="310"/>
      <c r="BZ707" s="310"/>
      <c r="CA707" s="310"/>
      <c r="CB707" s="310"/>
      <c r="CC707" s="310"/>
      <c r="CD707" s="310"/>
      <c r="CE707" s="310"/>
      <c r="CF707" s="310"/>
      <c r="CG707" s="310"/>
      <c r="CH707" s="310"/>
      <c r="CI707" s="310"/>
      <c r="CJ707" s="310"/>
      <c r="CK707" s="310"/>
      <c r="CL707" s="310"/>
      <c r="CM707" s="310"/>
      <c r="CN707" s="310"/>
      <c r="CO707" s="310"/>
      <c r="CP707" s="310"/>
      <c r="CQ707" s="310"/>
      <c r="CR707" s="310"/>
      <c r="CS707" s="310"/>
      <c r="CT707" s="310"/>
      <c r="CU707" s="310"/>
      <c r="CV707" s="310"/>
      <c r="CW707" s="310"/>
      <c r="CX707" s="310"/>
      <c r="CY707" s="310"/>
      <c r="CZ707" s="310"/>
    </row>
    <row r="708" ht="25.15" customHeight="true" x14ac:dyDescent="0.2">
      <c r="C708" s="512"/>
      <c r="D708" s="512"/>
      <c r="E708" s="512"/>
      <c r="F708" s="512"/>
      <c r="G708" s="512"/>
      <c r="H708" s="512"/>
      <c r="I708" s="512"/>
      <c r="J708" s="512"/>
      <c r="K708" s="512"/>
      <c r="L708" s="512"/>
      <c r="M708" s="512"/>
      <c r="N708" s="512"/>
      <c r="O708" s="512"/>
      <c r="P708" s="512"/>
      <c r="Q708" s="512"/>
      <c r="BA708" s="310"/>
      <c r="BB708" s="360"/>
      <c r="BC708" s="310"/>
      <c r="BD708" s="310"/>
      <c r="BE708" s="310"/>
      <c r="BF708" s="310"/>
      <c r="BG708" s="310"/>
      <c r="BH708" s="310"/>
      <c r="BI708" s="310"/>
      <c r="BJ708" s="310"/>
      <c r="BK708" s="310"/>
      <c r="BL708" s="310"/>
      <c r="BM708" s="310"/>
      <c r="BN708" s="310"/>
      <c r="BO708" s="310"/>
      <c r="BP708" s="310"/>
      <c r="BQ708" s="310"/>
      <c r="BR708" s="310"/>
      <c r="BS708" s="310"/>
      <c r="BT708" s="310"/>
      <c r="BU708" s="310"/>
      <c r="BV708" s="310"/>
      <c r="BW708" s="310"/>
      <c r="BX708" s="310"/>
      <c r="BY708" s="310"/>
      <c r="BZ708" s="310"/>
      <c r="CA708" s="310"/>
      <c r="CB708" s="310"/>
      <c r="CC708" s="310"/>
      <c r="CD708" s="310"/>
      <c r="CE708" s="310"/>
      <c r="CF708" s="310"/>
      <c r="CG708" s="310"/>
      <c r="CH708" s="310"/>
      <c r="CI708" s="310"/>
      <c r="CJ708" s="310"/>
      <c r="CK708" s="310"/>
      <c r="CL708" s="310"/>
      <c r="CM708" s="310"/>
      <c r="CN708" s="310"/>
      <c r="CO708" s="310"/>
      <c r="CP708" s="310"/>
      <c r="CQ708" s="310"/>
      <c r="CR708" s="310"/>
      <c r="CS708" s="310"/>
      <c r="CT708" s="310"/>
      <c r="CU708" s="310"/>
      <c r="CV708" s="310"/>
      <c r="CW708" s="310"/>
      <c r="CX708" s="310"/>
      <c r="CY708" s="310"/>
      <c r="CZ708" s="310"/>
    </row>
    <row r="709" ht="25.15" customHeight="true" x14ac:dyDescent="0.2">
      <c r="C709" s="512"/>
      <c r="D709" s="512"/>
      <c r="E709" s="512"/>
      <c r="F709" s="512"/>
      <c r="G709" s="512"/>
      <c r="H709" s="512"/>
      <c r="I709" s="512"/>
      <c r="J709" s="512"/>
      <c r="K709" s="512"/>
      <c r="L709" s="512"/>
      <c r="M709" s="512"/>
      <c r="N709" s="512"/>
      <c r="O709" s="512"/>
      <c r="P709" s="512"/>
      <c r="Q709" s="512"/>
      <c r="BA709" s="310"/>
      <c r="BB709" s="360"/>
      <c r="BC709" s="310"/>
      <c r="BD709" s="310"/>
      <c r="BE709" s="310"/>
      <c r="BF709" s="310"/>
      <c r="BG709" s="310"/>
      <c r="BH709" s="310"/>
      <c r="BI709" s="310"/>
      <c r="BJ709" s="310"/>
      <c r="BK709" s="310"/>
      <c r="BL709" s="310"/>
      <c r="BM709" s="310"/>
      <c r="BN709" s="310"/>
      <c r="BO709" s="310"/>
      <c r="BP709" s="310"/>
      <c r="BQ709" s="310"/>
      <c r="BR709" s="310"/>
      <c r="BS709" s="310"/>
      <c r="BT709" s="310"/>
      <c r="BU709" s="310"/>
      <c r="BV709" s="310"/>
      <c r="BW709" s="310"/>
      <c r="BX709" s="310"/>
      <c r="BY709" s="310"/>
      <c r="BZ709" s="310"/>
      <c r="CA709" s="310"/>
      <c r="CB709" s="310"/>
      <c r="CC709" s="310"/>
      <c r="CD709" s="310"/>
      <c r="CE709" s="310"/>
      <c r="CF709" s="310"/>
      <c r="CG709" s="310"/>
      <c r="CH709" s="310"/>
      <c r="CI709" s="310"/>
      <c r="CJ709" s="310"/>
      <c r="CK709" s="310"/>
      <c r="CL709" s="310"/>
      <c r="CM709" s="310"/>
      <c r="CN709" s="310"/>
      <c r="CO709" s="310"/>
      <c r="CP709" s="310"/>
      <c r="CQ709" s="310"/>
      <c r="CR709" s="310"/>
      <c r="CS709" s="310"/>
      <c r="CT709" s="310"/>
      <c r="CU709" s="310"/>
      <c r="CV709" s="310"/>
      <c r="CW709" s="310"/>
      <c r="CX709" s="310"/>
      <c r="CY709" s="310"/>
      <c r="CZ709" s="310"/>
    </row>
    <row r="710" ht="25.15" customHeight="true" x14ac:dyDescent="0.2">
      <c r="C710" s="512"/>
      <c r="D710" s="512"/>
      <c r="E710" s="512"/>
      <c r="F710" s="512"/>
      <c r="G710" s="512"/>
      <c r="H710" s="512"/>
      <c r="I710" s="512"/>
      <c r="J710" s="512"/>
      <c r="K710" s="512"/>
      <c r="L710" s="512"/>
      <c r="M710" s="512"/>
      <c r="N710" s="512"/>
      <c r="O710" s="512"/>
      <c r="P710" s="512"/>
      <c r="Q710" s="512"/>
      <c r="BA710" s="310"/>
      <c r="BB710" s="360"/>
      <c r="BC710" s="310"/>
      <c r="BD710" s="310"/>
      <c r="BE710" s="310"/>
      <c r="BF710" s="310"/>
      <c r="BG710" s="310"/>
      <c r="BH710" s="310"/>
      <c r="BI710" s="310"/>
      <c r="BJ710" s="310"/>
      <c r="BK710" s="310"/>
      <c r="BL710" s="310"/>
      <c r="BM710" s="310"/>
      <c r="BN710" s="310"/>
      <c r="BO710" s="310"/>
      <c r="BP710" s="310"/>
      <c r="BQ710" s="310"/>
      <c r="BR710" s="310"/>
      <c r="BS710" s="310"/>
      <c r="BT710" s="310"/>
      <c r="BU710" s="310"/>
      <c r="BV710" s="310"/>
      <c r="BW710" s="310"/>
      <c r="BX710" s="310"/>
      <c r="BY710" s="310"/>
      <c r="BZ710" s="310"/>
      <c r="CA710" s="310"/>
      <c r="CB710" s="310"/>
      <c r="CC710" s="310"/>
      <c r="CD710" s="310"/>
      <c r="CE710" s="310"/>
      <c r="CF710" s="310"/>
      <c r="CG710" s="310"/>
      <c r="CH710" s="310"/>
      <c r="CI710" s="310"/>
      <c r="CJ710" s="310"/>
      <c r="CK710" s="310"/>
      <c r="CL710" s="310"/>
      <c r="CM710" s="310"/>
      <c r="CN710" s="310"/>
      <c r="CO710" s="310"/>
      <c r="CP710" s="310"/>
      <c r="CQ710" s="310"/>
      <c r="CR710" s="310"/>
      <c r="CS710" s="310"/>
      <c r="CT710" s="310"/>
      <c r="CU710" s="310"/>
      <c r="CV710" s="310"/>
      <c r="CW710" s="310"/>
      <c r="CX710" s="310"/>
      <c r="CY710" s="310"/>
      <c r="CZ710" s="310"/>
    </row>
    <row r="711" ht="25.15" customHeight="true" x14ac:dyDescent="0.2">
      <c r="C711" s="512"/>
      <c r="D711" s="512"/>
      <c r="E711" s="512"/>
      <c r="F711" s="512"/>
      <c r="G711" s="512"/>
      <c r="H711" s="512"/>
      <c r="I711" s="512"/>
      <c r="J711" s="512"/>
      <c r="K711" s="512"/>
      <c r="L711" s="512"/>
      <c r="M711" s="512"/>
      <c r="N711" s="512"/>
      <c r="O711" s="512"/>
      <c r="P711" s="512"/>
      <c r="Q711" s="512"/>
      <c r="BA711" s="310"/>
      <c r="BB711" s="360"/>
      <c r="BC711" s="310"/>
      <c r="BD711" s="310"/>
      <c r="BE711" s="310"/>
      <c r="BF711" s="310"/>
      <c r="BG711" s="310"/>
      <c r="BH711" s="310"/>
      <c r="BI711" s="310"/>
      <c r="BJ711" s="310"/>
      <c r="BK711" s="310"/>
      <c r="BL711" s="310"/>
      <c r="BM711" s="310"/>
      <c r="BN711" s="310"/>
      <c r="BO711" s="310"/>
      <c r="BP711" s="310"/>
      <c r="BQ711" s="310"/>
      <c r="BR711" s="310"/>
      <c r="BS711" s="310"/>
      <c r="BT711" s="310"/>
      <c r="BU711" s="310"/>
      <c r="BV711" s="310"/>
      <c r="BW711" s="310"/>
      <c r="BX711" s="310"/>
      <c r="BY711" s="310"/>
      <c r="BZ711" s="310"/>
      <c r="CA711" s="310"/>
      <c r="CB711" s="310"/>
      <c r="CC711" s="310"/>
      <c r="CD711" s="310"/>
      <c r="CE711" s="310"/>
      <c r="CF711" s="310"/>
      <c r="CG711" s="310"/>
      <c r="CH711" s="310"/>
      <c r="CI711" s="310"/>
      <c r="CJ711" s="310"/>
      <c r="CK711" s="310"/>
      <c r="CL711" s="310"/>
      <c r="CM711" s="310"/>
      <c r="CN711" s="310"/>
      <c r="CO711" s="310"/>
      <c r="CP711" s="310"/>
      <c r="CQ711" s="310"/>
      <c r="CR711" s="310"/>
      <c r="CS711" s="310"/>
      <c r="CT711" s="310"/>
      <c r="CU711" s="310"/>
      <c r="CV711" s="310"/>
      <c r="CW711" s="310"/>
      <c r="CX711" s="310"/>
      <c r="CY711" s="310"/>
      <c r="CZ711" s="310"/>
    </row>
    <row r="712" ht="25.15" customHeight="true" x14ac:dyDescent="0.2">
      <c r="C712" s="512"/>
      <c r="D712" s="512"/>
      <c r="E712" s="512"/>
      <c r="F712" s="512"/>
      <c r="G712" s="512"/>
      <c r="H712" s="512"/>
      <c r="I712" s="512"/>
      <c r="J712" s="512"/>
      <c r="K712" s="512"/>
      <c r="L712" s="512"/>
      <c r="M712" s="512"/>
      <c r="N712" s="512"/>
      <c r="O712" s="512"/>
      <c r="P712" s="512"/>
      <c r="Q712" s="512"/>
      <c r="BA712" s="310"/>
      <c r="BB712" s="360"/>
      <c r="BC712" s="310"/>
      <c r="BD712" s="310"/>
      <c r="BE712" s="310"/>
      <c r="BF712" s="310"/>
      <c r="BG712" s="310"/>
      <c r="BH712" s="310"/>
      <c r="BI712" s="310"/>
      <c r="BJ712" s="310"/>
      <c r="BK712" s="310"/>
      <c r="BL712" s="310"/>
      <c r="BM712" s="310"/>
      <c r="BN712" s="310"/>
      <c r="BO712" s="310"/>
      <c r="BP712" s="310"/>
      <c r="BQ712" s="310"/>
      <c r="BR712" s="310"/>
      <c r="BS712" s="310"/>
      <c r="BT712" s="310"/>
      <c r="BU712" s="310"/>
      <c r="BV712" s="310"/>
      <c r="BW712" s="310"/>
      <c r="BX712" s="310"/>
      <c r="BY712" s="310"/>
      <c r="BZ712" s="310"/>
      <c r="CA712" s="310"/>
      <c r="CB712" s="310"/>
      <c r="CC712" s="310"/>
      <c r="CD712" s="310"/>
      <c r="CE712" s="310"/>
      <c r="CF712" s="310"/>
      <c r="CG712" s="310"/>
      <c r="CH712" s="310"/>
      <c r="CI712" s="310"/>
      <c r="CJ712" s="310"/>
      <c r="CK712" s="310"/>
      <c r="CL712" s="310"/>
      <c r="CM712" s="310"/>
      <c r="CN712" s="310"/>
      <c r="CO712" s="310"/>
      <c r="CP712" s="310"/>
      <c r="CQ712" s="310"/>
      <c r="CR712" s="310"/>
      <c r="CS712" s="310"/>
      <c r="CT712" s="310"/>
      <c r="CU712" s="310"/>
      <c r="CV712" s="310"/>
      <c r="CW712" s="310"/>
      <c r="CX712" s="310"/>
      <c r="CY712" s="310"/>
      <c r="CZ712" s="310"/>
    </row>
    <row r="713" ht="25.15" customHeight="true" x14ac:dyDescent="0.2">
      <c r="C713" s="512"/>
      <c r="D713" s="512"/>
      <c r="E713" s="512"/>
      <c r="F713" s="512"/>
      <c r="G713" s="512"/>
      <c r="H713" s="512"/>
      <c r="I713" s="512"/>
      <c r="J713" s="512"/>
      <c r="K713" s="512"/>
      <c r="L713" s="512"/>
      <c r="M713" s="512"/>
      <c r="N713" s="512"/>
      <c r="O713" s="512"/>
      <c r="P713" s="512"/>
      <c r="Q713" s="512"/>
      <c r="BA713" s="310"/>
      <c r="BB713" s="360"/>
      <c r="BC713" s="310"/>
      <c r="BD713" s="310"/>
      <c r="BE713" s="310"/>
      <c r="BF713" s="310"/>
      <c r="BG713" s="310"/>
      <c r="BH713" s="310"/>
      <c r="BI713" s="310"/>
      <c r="BJ713" s="310"/>
      <c r="BK713" s="310"/>
      <c r="BL713" s="310"/>
      <c r="BM713" s="310"/>
      <c r="BN713" s="310"/>
      <c r="BO713" s="310"/>
      <c r="BP713" s="310"/>
      <c r="BQ713" s="310"/>
      <c r="BR713" s="310"/>
      <c r="BS713" s="310"/>
      <c r="BT713" s="310"/>
      <c r="BU713" s="310"/>
      <c r="BV713" s="310"/>
      <c r="BW713" s="310"/>
      <c r="BX713" s="310"/>
      <c r="BY713" s="310"/>
      <c r="BZ713" s="310"/>
      <c r="CA713" s="310"/>
      <c r="CB713" s="310"/>
      <c r="CC713" s="310"/>
      <c r="CD713" s="310"/>
      <c r="CE713" s="310"/>
      <c r="CF713" s="310"/>
      <c r="CG713" s="310"/>
      <c r="CH713" s="310"/>
      <c r="CI713" s="310"/>
      <c r="CJ713" s="310"/>
      <c r="CK713" s="310"/>
      <c r="CL713" s="310"/>
      <c r="CM713" s="310"/>
      <c r="CN713" s="310"/>
      <c r="CO713" s="310"/>
      <c r="CP713" s="310"/>
      <c r="CQ713" s="310"/>
      <c r="CR713" s="310"/>
      <c r="CS713" s="310"/>
      <c r="CT713" s="310"/>
      <c r="CU713" s="310"/>
      <c r="CV713" s="310"/>
      <c r="CW713" s="310"/>
      <c r="CX713" s="310"/>
      <c r="CY713" s="310"/>
      <c r="CZ713" s="310"/>
    </row>
    <row r="714" ht="25.15" customHeight="true" x14ac:dyDescent="0.2">
      <c r="C714" s="512"/>
      <c r="D714" s="512"/>
      <c r="E714" s="512"/>
      <c r="F714" s="512"/>
      <c r="G714" s="512"/>
      <c r="H714" s="512"/>
      <c r="I714" s="512"/>
      <c r="J714" s="512"/>
      <c r="K714" s="512"/>
      <c r="L714" s="512"/>
      <c r="M714" s="512"/>
      <c r="N714" s="512"/>
      <c r="O714" s="512"/>
      <c r="P714" s="512"/>
      <c r="Q714" s="512"/>
      <c r="BA714" s="310"/>
      <c r="BB714" s="360"/>
      <c r="BC714" s="310"/>
      <c r="BD714" s="310"/>
      <c r="BE714" s="310"/>
      <c r="BF714" s="310"/>
      <c r="BG714" s="310"/>
      <c r="BH714" s="310"/>
      <c r="BI714" s="310"/>
      <c r="BJ714" s="310"/>
      <c r="BK714" s="310"/>
      <c r="BL714" s="310"/>
      <c r="BM714" s="310"/>
      <c r="BN714" s="310"/>
      <c r="BO714" s="310"/>
      <c r="BP714" s="310"/>
      <c r="BQ714" s="310"/>
      <c r="BR714" s="310"/>
      <c r="BS714" s="310"/>
      <c r="BT714" s="310"/>
      <c r="BU714" s="310"/>
      <c r="BV714" s="310"/>
      <c r="BW714" s="310"/>
      <c r="BX714" s="310"/>
      <c r="BY714" s="310"/>
      <c r="BZ714" s="310"/>
      <c r="CA714" s="310"/>
      <c r="CB714" s="310"/>
      <c r="CC714" s="310"/>
      <c r="CD714" s="310"/>
      <c r="CE714" s="310"/>
      <c r="CF714" s="310"/>
      <c r="CG714" s="310"/>
      <c r="CH714" s="310"/>
      <c r="CI714" s="310"/>
      <c r="CJ714" s="310"/>
      <c r="CK714" s="310"/>
      <c r="CL714" s="310"/>
      <c r="CM714" s="310"/>
      <c r="CN714" s="310"/>
      <c r="CO714" s="310"/>
      <c r="CP714" s="310"/>
      <c r="CQ714" s="310"/>
      <c r="CR714" s="310"/>
      <c r="CS714" s="310"/>
      <c r="CT714" s="310"/>
      <c r="CU714" s="310"/>
      <c r="CV714" s="310"/>
      <c r="CW714" s="310"/>
      <c r="CX714" s="310"/>
      <c r="CY714" s="310"/>
      <c r="CZ714" s="310"/>
    </row>
    <row r="715" ht="25.15" customHeight="true" x14ac:dyDescent="0.2">
      <c r="C715" s="512"/>
      <c r="D715" s="512"/>
      <c r="E715" s="512"/>
      <c r="F715" s="512"/>
      <c r="G715" s="512"/>
      <c r="H715" s="512"/>
      <c r="I715" s="512"/>
      <c r="J715" s="512"/>
      <c r="K715" s="512"/>
      <c r="L715" s="512"/>
      <c r="M715" s="512"/>
      <c r="N715" s="512"/>
      <c r="O715" s="512"/>
      <c r="P715" s="512"/>
      <c r="Q715" s="512"/>
      <c r="BA715" s="310"/>
      <c r="BB715" s="360"/>
      <c r="BC715" s="310"/>
      <c r="BD715" s="310"/>
      <c r="BE715" s="310"/>
      <c r="BF715" s="310"/>
      <c r="BG715" s="310"/>
      <c r="BH715" s="310"/>
      <c r="BI715" s="310"/>
      <c r="BJ715" s="310"/>
      <c r="BK715" s="310"/>
      <c r="BL715" s="310"/>
      <c r="BM715" s="310"/>
      <c r="BN715" s="310"/>
      <c r="BO715" s="310"/>
      <c r="BP715" s="310"/>
      <c r="BQ715" s="310"/>
      <c r="BR715" s="310"/>
      <c r="BS715" s="310"/>
      <c r="BT715" s="310"/>
      <c r="BU715" s="310"/>
      <c r="BV715" s="310"/>
      <c r="BW715" s="310"/>
      <c r="BX715" s="310"/>
      <c r="BY715" s="310"/>
      <c r="BZ715" s="310"/>
      <c r="CA715" s="310"/>
      <c r="CB715" s="310"/>
      <c r="CC715" s="310"/>
      <c r="CD715" s="310"/>
      <c r="CE715" s="310"/>
      <c r="CF715" s="310"/>
      <c r="CG715" s="310"/>
      <c r="CH715" s="310"/>
      <c r="CI715" s="310"/>
      <c r="CJ715" s="310"/>
      <c r="CK715" s="310"/>
      <c r="CL715" s="310"/>
      <c r="CM715" s="310"/>
      <c r="CN715" s="310"/>
      <c r="CO715" s="310"/>
      <c r="CP715" s="310"/>
      <c r="CQ715" s="310"/>
      <c r="CR715" s="310"/>
      <c r="CS715" s="310"/>
      <c r="CT715" s="310"/>
      <c r="CU715" s="310"/>
      <c r="CV715" s="310"/>
      <c r="CW715" s="310"/>
      <c r="CX715" s="310"/>
      <c r="CY715" s="310"/>
      <c r="CZ715" s="310"/>
    </row>
    <row r="716" ht="25.15" customHeight="true" x14ac:dyDescent="0.2">
      <c r="C716" s="512"/>
      <c r="D716" s="512"/>
      <c r="E716" s="512"/>
      <c r="F716" s="512"/>
      <c r="G716" s="512"/>
      <c r="H716" s="512"/>
      <c r="I716" s="512"/>
      <c r="J716" s="512"/>
      <c r="K716" s="512"/>
      <c r="L716" s="512"/>
      <c r="M716" s="512"/>
      <c r="N716" s="512"/>
      <c r="O716" s="512"/>
      <c r="P716" s="512"/>
      <c r="Q716" s="512"/>
      <c r="BA716" s="310"/>
      <c r="BB716" s="360"/>
      <c r="BC716" s="310"/>
      <c r="BD716" s="310"/>
      <c r="BE716" s="310"/>
      <c r="BF716" s="310"/>
      <c r="BG716" s="310"/>
      <c r="BH716" s="310"/>
      <c r="BI716" s="310"/>
      <c r="BJ716" s="310"/>
      <c r="BK716" s="310"/>
      <c r="BL716" s="310"/>
      <c r="BM716" s="310"/>
      <c r="BN716" s="310"/>
      <c r="BO716" s="310"/>
      <c r="BP716" s="310"/>
      <c r="BQ716" s="310"/>
      <c r="BR716" s="310"/>
      <c r="BS716" s="310"/>
      <c r="BT716" s="310"/>
      <c r="BU716" s="310"/>
      <c r="BV716" s="310"/>
      <c r="BW716" s="310"/>
      <c r="BX716" s="310"/>
      <c r="BY716" s="310"/>
      <c r="BZ716" s="310"/>
      <c r="CA716" s="310"/>
      <c r="CB716" s="310"/>
      <c r="CC716" s="310"/>
      <c r="CD716" s="310"/>
      <c r="CE716" s="310"/>
      <c r="CF716" s="310"/>
      <c r="CG716" s="310"/>
      <c r="CH716" s="310"/>
      <c r="CI716" s="310"/>
      <c r="CJ716" s="310"/>
      <c r="CK716" s="310"/>
      <c r="CL716" s="310"/>
      <c r="CM716" s="310"/>
      <c r="CN716" s="310"/>
      <c r="CO716" s="310"/>
      <c r="CP716" s="310"/>
      <c r="CQ716" s="310"/>
      <c r="CR716" s="310"/>
      <c r="CS716" s="310"/>
      <c r="CT716" s="310"/>
      <c r="CU716" s="310"/>
      <c r="CV716" s="310"/>
      <c r="CW716" s="310"/>
      <c r="CX716" s="310"/>
      <c r="CY716" s="310"/>
      <c r="CZ716" s="310"/>
    </row>
    <row r="717" ht="25.15" customHeight="true" x14ac:dyDescent="0.2">
      <c r="C717" s="512"/>
      <c r="D717" s="512"/>
      <c r="E717" s="512"/>
      <c r="F717" s="512"/>
      <c r="G717" s="512"/>
      <c r="H717" s="512"/>
      <c r="I717" s="512"/>
      <c r="J717" s="512"/>
      <c r="K717" s="512"/>
      <c r="L717" s="512"/>
      <c r="M717" s="512"/>
      <c r="N717" s="512"/>
      <c r="O717" s="512"/>
      <c r="P717" s="512"/>
      <c r="Q717" s="512"/>
      <c r="BA717" s="310"/>
      <c r="BB717" s="360"/>
      <c r="BC717" s="310"/>
      <c r="BD717" s="310"/>
      <c r="BE717" s="310"/>
      <c r="BF717" s="310"/>
      <c r="BG717" s="310"/>
      <c r="BH717" s="310"/>
      <c r="BI717" s="310"/>
      <c r="BJ717" s="310"/>
      <c r="BK717" s="310"/>
      <c r="BL717" s="310"/>
      <c r="BM717" s="310"/>
      <c r="BN717" s="310"/>
      <c r="BO717" s="310"/>
      <c r="BP717" s="310"/>
      <c r="BQ717" s="310"/>
      <c r="BR717" s="310"/>
      <c r="BS717" s="310"/>
      <c r="BT717" s="310"/>
      <c r="BU717" s="310"/>
      <c r="BV717" s="310"/>
      <c r="BW717" s="310"/>
      <c r="BX717" s="310"/>
      <c r="BY717" s="310"/>
      <c r="BZ717" s="310"/>
      <c r="CA717" s="310"/>
      <c r="CB717" s="310"/>
      <c r="CC717" s="310"/>
      <c r="CD717" s="310"/>
      <c r="CE717" s="310"/>
      <c r="CF717" s="310"/>
      <c r="CG717" s="310"/>
      <c r="CH717" s="310"/>
      <c r="CI717" s="310"/>
      <c r="CJ717" s="310"/>
      <c r="CK717" s="310"/>
      <c r="CL717" s="310"/>
      <c r="CM717" s="310"/>
      <c r="CN717" s="310"/>
      <c r="CO717" s="310"/>
      <c r="CP717" s="310"/>
      <c r="CQ717" s="310"/>
      <c r="CR717" s="310"/>
      <c r="CS717" s="310"/>
      <c r="CT717" s="310"/>
      <c r="CU717" s="310"/>
      <c r="CV717" s="310"/>
      <c r="CW717" s="310"/>
      <c r="CX717" s="310"/>
      <c r="CY717" s="310"/>
      <c r="CZ717" s="310"/>
    </row>
    <row r="718" ht="25.15" customHeight="true" x14ac:dyDescent="0.2">
      <c r="C718" s="512"/>
      <c r="D718" s="512"/>
      <c r="E718" s="512"/>
      <c r="F718" s="512"/>
      <c r="G718" s="512"/>
      <c r="H718" s="512"/>
      <c r="I718" s="512"/>
      <c r="J718" s="512"/>
      <c r="K718" s="512"/>
      <c r="L718" s="512"/>
      <c r="M718" s="512"/>
      <c r="N718" s="512"/>
      <c r="O718" s="512"/>
      <c r="P718" s="512"/>
      <c r="Q718" s="512"/>
      <c r="BA718" s="310"/>
      <c r="BB718" s="360"/>
      <c r="BC718" s="310"/>
      <c r="BD718" s="310"/>
      <c r="BE718" s="310"/>
      <c r="BF718" s="310"/>
      <c r="BG718" s="310"/>
      <c r="BH718" s="310"/>
      <c r="BI718" s="310"/>
      <c r="BJ718" s="310"/>
      <c r="BK718" s="310"/>
      <c r="BL718" s="310"/>
      <c r="BM718" s="310"/>
      <c r="BN718" s="310"/>
      <c r="BO718" s="310"/>
      <c r="BP718" s="310"/>
      <c r="BQ718" s="310"/>
      <c r="BR718" s="310"/>
      <c r="BS718" s="310"/>
      <c r="BT718" s="310"/>
      <c r="BU718" s="310"/>
      <c r="BV718" s="310"/>
      <c r="BW718" s="310"/>
      <c r="BX718" s="310"/>
      <c r="BY718" s="310"/>
      <c r="BZ718" s="310"/>
      <c r="CA718" s="310"/>
      <c r="CB718" s="310"/>
      <c r="CC718" s="310"/>
      <c r="CD718" s="310"/>
      <c r="CE718" s="310"/>
      <c r="CF718" s="310"/>
      <c r="CG718" s="310"/>
      <c r="CH718" s="310"/>
      <c r="CI718" s="310"/>
      <c r="CJ718" s="310"/>
      <c r="CK718" s="310"/>
      <c r="CL718" s="310"/>
      <c r="CM718" s="310"/>
      <c r="CN718" s="310"/>
      <c r="CO718" s="310"/>
      <c r="CP718" s="310"/>
      <c r="CQ718" s="310"/>
      <c r="CR718" s="310"/>
      <c r="CS718" s="310"/>
      <c r="CT718" s="310"/>
      <c r="CU718" s="310"/>
      <c r="CV718" s="310"/>
      <c r="CW718" s="310"/>
      <c r="CX718" s="310"/>
      <c r="CY718" s="310"/>
      <c r="CZ718" s="310"/>
    </row>
    <row r="719" ht="25.15" customHeight="true" x14ac:dyDescent="0.2">
      <c r="C719" s="512"/>
      <c r="D719" s="512"/>
      <c r="E719" s="512"/>
      <c r="F719" s="512"/>
      <c r="G719" s="512"/>
      <c r="H719" s="512"/>
      <c r="I719" s="512"/>
      <c r="J719" s="512"/>
      <c r="K719" s="512"/>
      <c r="L719" s="512"/>
      <c r="M719" s="512"/>
      <c r="N719" s="512"/>
      <c r="O719" s="512"/>
      <c r="P719" s="512"/>
      <c r="Q719" s="512"/>
      <c r="BA719" s="310"/>
      <c r="BB719" s="360"/>
      <c r="BC719" s="310"/>
      <c r="BD719" s="310"/>
      <c r="BE719" s="310"/>
      <c r="BF719" s="310"/>
      <c r="BG719" s="310"/>
      <c r="BH719" s="310"/>
      <c r="BI719" s="310"/>
      <c r="BJ719" s="310"/>
      <c r="BK719" s="310"/>
      <c r="BL719" s="310"/>
      <c r="BM719" s="310"/>
      <c r="BN719" s="310"/>
      <c r="BO719" s="310"/>
      <c r="BP719" s="310"/>
      <c r="BQ719" s="310"/>
      <c r="BR719" s="310"/>
      <c r="BS719" s="310"/>
      <c r="BT719" s="310"/>
      <c r="BU719" s="310"/>
      <c r="BV719" s="310"/>
      <c r="BW719" s="310"/>
      <c r="BX719" s="310"/>
      <c r="BY719" s="310"/>
      <c r="BZ719" s="310"/>
      <c r="CA719" s="310"/>
      <c r="CB719" s="310"/>
      <c r="CC719" s="310"/>
      <c r="CD719" s="310"/>
      <c r="CE719" s="310"/>
      <c r="CF719" s="310"/>
      <c r="CG719" s="310"/>
      <c r="CH719" s="310"/>
      <c r="CI719" s="310"/>
      <c r="CJ719" s="310"/>
      <c r="CK719" s="310"/>
      <c r="CL719" s="310"/>
      <c r="CM719" s="310"/>
      <c r="CN719" s="310"/>
      <c r="CO719" s="310"/>
      <c r="CP719" s="310"/>
      <c r="CQ719" s="310"/>
      <c r="CR719" s="310"/>
      <c r="CS719" s="310"/>
      <c r="CT719" s="310"/>
      <c r="CU719" s="310"/>
      <c r="CV719" s="310"/>
      <c r="CW719" s="310"/>
      <c r="CX719" s="310"/>
      <c r="CY719" s="310"/>
      <c r="CZ719" s="310"/>
    </row>
    <row r="720" ht="25.15" customHeight="true" x14ac:dyDescent="0.2">
      <c r="C720" s="512"/>
      <c r="D720" s="512"/>
      <c r="E720" s="512"/>
      <c r="F720" s="512"/>
      <c r="G720" s="512"/>
      <c r="H720" s="512"/>
      <c r="I720" s="512"/>
      <c r="J720" s="512"/>
      <c r="K720" s="512"/>
      <c r="L720" s="512"/>
      <c r="M720" s="512"/>
      <c r="N720" s="512"/>
      <c r="O720" s="512"/>
      <c r="P720" s="512"/>
      <c r="Q720" s="512"/>
      <c r="BA720" s="310"/>
      <c r="BB720" s="360"/>
      <c r="BC720" s="310"/>
      <c r="BD720" s="310"/>
      <c r="BE720" s="310"/>
      <c r="BF720" s="310"/>
      <c r="BG720" s="310"/>
      <c r="BH720" s="310"/>
      <c r="BI720" s="310"/>
      <c r="BJ720" s="310"/>
      <c r="BK720" s="310"/>
      <c r="BL720" s="310"/>
      <c r="BM720" s="310"/>
      <c r="BN720" s="310"/>
      <c r="BO720" s="310"/>
      <c r="BP720" s="310"/>
      <c r="BQ720" s="310"/>
      <c r="BR720" s="310"/>
      <c r="BS720" s="310"/>
      <c r="BT720" s="310"/>
      <c r="BU720" s="310"/>
      <c r="BV720" s="310"/>
      <c r="BW720" s="310"/>
      <c r="BX720" s="310"/>
      <c r="BY720" s="310"/>
      <c r="BZ720" s="310"/>
      <c r="CA720" s="310"/>
      <c r="CB720" s="310"/>
      <c r="CC720" s="310"/>
      <c r="CD720" s="310"/>
      <c r="CE720" s="310"/>
      <c r="CF720" s="310"/>
      <c r="CG720" s="310"/>
      <c r="CH720" s="310"/>
      <c r="CI720" s="310"/>
      <c r="CJ720" s="310"/>
      <c r="CK720" s="310"/>
      <c r="CL720" s="310"/>
      <c r="CM720" s="310"/>
      <c r="CN720" s="310"/>
      <c r="CO720" s="310"/>
      <c r="CP720" s="310"/>
      <c r="CQ720" s="310"/>
      <c r="CR720" s="310"/>
      <c r="CS720" s="310"/>
      <c r="CT720" s="310"/>
      <c r="CU720" s="310"/>
      <c r="CV720" s="310"/>
      <c r="CW720" s="310"/>
      <c r="CX720" s="310"/>
      <c r="CY720" s="310"/>
      <c r="CZ720" s="310"/>
    </row>
    <row r="721" ht="25.15" customHeight="true" x14ac:dyDescent="0.2">
      <c r="C721" s="512"/>
      <c r="D721" s="512"/>
      <c r="E721" s="512"/>
      <c r="F721" s="512"/>
      <c r="G721" s="512"/>
      <c r="H721" s="512"/>
      <c r="I721" s="512"/>
      <c r="J721" s="512"/>
      <c r="K721" s="512"/>
      <c r="L721" s="512"/>
      <c r="M721" s="512"/>
      <c r="N721" s="512"/>
      <c r="O721" s="512"/>
      <c r="P721" s="512"/>
      <c r="Q721" s="512"/>
      <c r="BA721" s="310"/>
      <c r="BB721" s="360"/>
      <c r="BC721" s="310"/>
      <c r="BD721" s="310"/>
      <c r="BE721" s="310"/>
      <c r="BF721" s="310"/>
      <c r="BG721" s="310"/>
      <c r="BH721" s="310"/>
      <c r="BI721" s="310"/>
      <c r="BJ721" s="310"/>
      <c r="BK721" s="310"/>
      <c r="BL721" s="310"/>
      <c r="BM721" s="310"/>
      <c r="BN721" s="310"/>
      <c r="BO721" s="310"/>
      <c r="BP721" s="310"/>
      <c r="BQ721" s="310"/>
      <c r="BR721" s="310"/>
      <c r="BS721" s="310"/>
      <c r="BT721" s="310"/>
      <c r="BU721" s="310"/>
      <c r="BV721" s="310"/>
      <c r="BW721" s="310"/>
      <c r="BX721" s="310"/>
      <c r="BY721" s="310"/>
      <c r="BZ721" s="310"/>
      <c r="CA721" s="310"/>
      <c r="CB721" s="310"/>
      <c r="CC721" s="310"/>
      <c r="CD721" s="310"/>
      <c r="CE721" s="310"/>
      <c r="CF721" s="310"/>
      <c r="CG721" s="310"/>
      <c r="CH721" s="310"/>
      <c r="CI721" s="310"/>
      <c r="CJ721" s="310"/>
      <c r="CK721" s="310"/>
      <c r="CL721" s="310"/>
      <c r="CM721" s="310"/>
      <c r="CN721" s="310"/>
      <c r="CO721" s="310"/>
      <c r="CP721" s="310"/>
      <c r="CQ721" s="310"/>
      <c r="CR721" s="310"/>
      <c r="CS721" s="310"/>
      <c r="CT721" s="310"/>
      <c r="CU721" s="310"/>
      <c r="CV721" s="310"/>
      <c r="CW721" s="310"/>
      <c r="CX721" s="310"/>
      <c r="CY721" s="310"/>
      <c r="CZ721" s="310"/>
    </row>
    <row r="722" ht="25.15" customHeight="true" x14ac:dyDescent="0.2">
      <c r="C722" s="512"/>
      <c r="D722" s="512"/>
      <c r="E722" s="512"/>
      <c r="F722" s="512"/>
      <c r="G722" s="512"/>
      <c r="H722" s="512"/>
      <c r="I722" s="512"/>
      <c r="J722" s="512"/>
      <c r="K722" s="512"/>
      <c r="L722" s="512"/>
      <c r="M722" s="512"/>
      <c r="N722" s="512"/>
      <c r="O722" s="512"/>
      <c r="P722" s="512"/>
      <c r="Q722" s="512"/>
      <c r="BA722" s="310"/>
      <c r="BB722" s="360"/>
      <c r="BC722" s="310"/>
      <c r="BD722" s="310"/>
      <c r="BE722" s="310"/>
      <c r="BF722" s="310"/>
      <c r="BG722" s="310"/>
      <c r="BH722" s="310"/>
      <c r="BI722" s="310"/>
      <c r="BJ722" s="310"/>
      <c r="BK722" s="310"/>
      <c r="BL722" s="310"/>
      <c r="BM722" s="310"/>
      <c r="BN722" s="310"/>
      <c r="BO722" s="310"/>
      <c r="BP722" s="310"/>
      <c r="BQ722" s="310"/>
      <c r="BR722" s="310"/>
      <c r="BS722" s="310"/>
      <c r="BT722" s="310"/>
      <c r="BU722" s="310"/>
      <c r="BV722" s="310"/>
      <c r="BW722" s="310"/>
      <c r="BX722" s="310"/>
      <c r="BY722" s="310"/>
      <c r="BZ722" s="310"/>
      <c r="CA722" s="310"/>
      <c r="CB722" s="310"/>
      <c r="CC722" s="310"/>
      <c r="CD722" s="310"/>
      <c r="CE722" s="310"/>
      <c r="CF722" s="310"/>
      <c r="CG722" s="310"/>
      <c r="CH722" s="310"/>
      <c r="CI722" s="310"/>
      <c r="CJ722" s="310"/>
      <c r="CK722" s="310"/>
      <c r="CL722" s="310"/>
      <c r="CM722" s="310"/>
      <c r="CN722" s="310"/>
      <c r="CO722" s="310"/>
      <c r="CP722" s="310"/>
      <c r="CQ722" s="310"/>
      <c r="CR722" s="310"/>
      <c r="CS722" s="310"/>
      <c r="CT722" s="310"/>
      <c r="CU722" s="310"/>
      <c r="CV722" s="310"/>
      <c r="CW722" s="310"/>
      <c r="CX722" s="310"/>
      <c r="CY722" s="310"/>
      <c r="CZ722" s="310"/>
    </row>
    <row r="723" ht="25.15" customHeight="true" x14ac:dyDescent="0.2">
      <c r="C723" s="512"/>
      <c r="D723" s="512"/>
      <c r="E723" s="512"/>
      <c r="F723" s="512"/>
      <c r="G723" s="512"/>
      <c r="H723" s="512"/>
      <c r="I723" s="512"/>
      <c r="J723" s="512"/>
      <c r="K723" s="512"/>
      <c r="L723" s="512"/>
      <c r="M723" s="512"/>
      <c r="N723" s="512"/>
      <c r="O723" s="512"/>
      <c r="P723" s="512"/>
      <c r="Q723" s="512"/>
      <c r="BA723" s="310"/>
      <c r="BB723" s="360"/>
      <c r="BC723" s="310"/>
      <c r="BD723" s="310"/>
      <c r="BE723" s="310"/>
      <c r="BF723" s="310"/>
      <c r="BG723" s="310"/>
      <c r="BH723" s="310"/>
      <c r="BI723" s="310"/>
      <c r="BJ723" s="310"/>
      <c r="BK723" s="310"/>
      <c r="BL723" s="310"/>
      <c r="BM723" s="310"/>
      <c r="BN723" s="310"/>
      <c r="BO723" s="310"/>
      <c r="BP723" s="310"/>
      <c r="BQ723" s="310"/>
      <c r="BR723" s="310"/>
      <c r="BS723" s="310"/>
      <c r="BT723" s="310"/>
      <c r="BU723" s="310"/>
      <c r="BV723" s="310"/>
      <c r="BW723" s="310"/>
      <c r="BX723" s="310"/>
      <c r="BY723" s="310"/>
      <c r="BZ723" s="310"/>
      <c r="CA723" s="310"/>
      <c r="CB723" s="310"/>
      <c r="CC723" s="310"/>
      <c r="CD723" s="310"/>
      <c r="CE723" s="310"/>
      <c r="CF723" s="310"/>
      <c r="CG723" s="310"/>
      <c r="CH723" s="310"/>
      <c r="CI723" s="310"/>
      <c r="CJ723" s="310"/>
      <c r="CK723" s="310"/>
      <c r="CL723" s="310"/>
      <c r="CM723" s="310"/>
      <c r="CN723" s="310"/>
      <c r="CO723" s="310"/>
      <c r="CP723" s="310"/>
      <c r="CQ723" s="310"/>
      <c r="CR723" s="310"/>
      <c r="CS723" s="310"/>
      <c r="CT723" s="310"/>
      <c r="CU723" s="310"/>
      <c r="CV723" s="310"/>
      <c r="CW723" s="310"/>
      <c r="CX723" s="310"/>
      <c r="CY723" s="310"/>
      <c r="CZ723" s="310"/>
    </row>
    <row r="724" ht="25.15" customHeight="true" x14ac:dyDescent="0.2">
      <c r="C724" s="512"/>
      <c r="D724" s="512"/>
      <c r="E724" s="512"/>
      <c r="F724" s="512"/>
      <c r="G724" s="512"/>
      <c r="H724" s="512"/>
      <c r="I724" s="512"/>
      <c r="J724" s="512"/>
      <c r="K724" s="512"/>
      <c r="L724" s="512"/>
      <c r="M724" s="512"/>
      <c r="N724" s="512"/>
      <c r="O724" s="512"/>
      <c r="P724" s="512"/>
      <c r="Q724" s="512"/>
      <c r="BA724" s="310"/>
      <c r="BB724" s="360"/>
      <c r="BC724" s="310"/>
      <c r="BD724" s="310"/>
      <c r="BE724" s="310"/>
      <c r="BF724" s="310"/>
      <c r="BG724" s="310"/>
      <c r="BH724" s="310"/>
      <c r="BI724" s="310"/>
      <c r="BJ724" s="310"/>
      <c r="BK724" s="310"/>
      <c r="BL724" s="310"/>
      <c r="BM724" s="310"/>
      <c r="BN724" s="310"/>
      <c r="BO724" s="310"/>
      <c r="BP724" s="310"/>
      <c r="BQ724" s="310"/>
      <c r="BR724" s="310"/>
      <c r="BS724" s="310"/>
      <c r="BT724" s="310"/>
      <c r="BU724" s="310"/>
      <c r="BV724" s="310"/>
      <c r="BW724" s="310"/>
      <c r="BX724" s="310"/>
      <c r="BY724" s="310"/>
      <c r="BZ724" s="310"/>
      <c r="CA724" s="310"/>
      <c r="CB724" s="310"/>
      <c r="CC724" s="310"/>
      <c r="CD724" s="310"/>
      <c r="CE724" s="310"/>
      <c r="CF724" s="310"/>
      <c r="CG724" s="310"/>
      <c r="CH724" s="310"/>
      <c r="CI724" s="310"/>
      <c r="CJ724" s="310"/>
      <c r="CK724" s="310"/>
      <c r="CL724" s="310"/>
      <c r="CM724" s="310"/>
      <c r="CN724" s="310"/>
      <c r="CO724" s="310"/>
      <c r="CP724" s="310"/>
      <c r="CQ724" s="310"/>
      <c r="CR724" s="310"/>
      <c r="CS724" s="310"/>
      <c r="CT724" s="310"/>
      <c r="CU724" s="310"/>
      <c r="CV724" s="310"/>
      <c r="CW724" s="310"/>
      <c r="CX724" s="310"/>
      <c r="CY724" s="310"/>
      <c r="CZ724" s="310"/>
    </row>
    <row r="725" ht="25.15" customHeight="true" x14ac:dyDescent="0.2">
      <c r="C725" s="512"/>
      <c r="D725" s="512"/>
      <c r="E725" s="512"/>
      <c r="F725" s="512"/>
      <c r="G725" s="512"/>
      <c r="H725" s="512"/>
      <c r="I725" s="512"/>
      <c r="J725" s="512"/>
      <c r="K725" s="512"/>
      <c r="L725" s="512"/>
      <c r="M725" s="512"/>
      <c r="N725" s="512"/>
      <c r="O725" s="512"/>
      <c r="P725" s="512"/>
      <c r="Q725" s="512"/>
      <c r="BA725" s="310"/>
      <c r="BB725" s="360"/>
      <c r="BC725" s="310"/>
      <c r="BD725" s="310"/>
      <c r="BE725" s="310"/>
      <c r="BF725" s="310"/>
      <c r="BG725" s="310"/>
      <c r="BH725" s="310"/>
      <c r="BI725" s="310"/>
      <c r="BJ725" s="310"/>
      <c r="BK725" s="310"/>
      <c r="BL725" s="310"/>
      <c r="BM725" s="310"/>
      <c r="BN725" s="310"/>
      <c r="BO725" s="310"/>
      <c r="BP725" s="310"/>
      <c r="BQ725" s="310"/>
      <c r="BR725" s="310"/>
      <c r="BS725" s="310"/>
      <c r="BT725" s="310"/>
      <c r="BU725" s="310"/>
      <c r="BV725" s="310"/>
      <c r="BW725" s="310"/>
      <c r="BX725" s="310"/>
      <c r="BY725" s="310"/>
      <c r="BZ725" s="310"/>
      <c r="CA725" s="310"/>
      <c r="CB725" s="310"/>
      <c r="CC725" s="310"/>
      <c r="CD725" s="310"/>
      <c r="CE725" s="310"/>
      <c r="CF725" s="310"/>
      <c r="CG725" s="310"/>
      <c r="CH725" s="310"/>
      <c r="CI725" s="310"/>
      <c r="CJ725" s="310"/>
      <c r="CK725" s="310"/>
      <c r="CL725" s="310"/>
      <c r="CM725" s="310"/>
      <c r="CN725" s="310"/>
      <c r="CO725" s="310"/>
      <c r="CP725" s="310"/>
      <c r="CQ725" s="310"/>
      <c r="CR725" s="310"/>
      <c r="CS725" s="310"/>
      <c r="CT725" s="310"/>
      <c r="CU725" s="310"/>
      <c r="CV725" s="310"/>
      <c r="CW725" s="310"/>
      <c r="CX725" s="310"/>
      <c r="CY725" s="310"/>
      <c r="CZ725" s="310"/>
    </row>
    <row r="726" ht="25.15" customHeight="true" x14ac:dyDescent="0.2">
      <c r="C726" s="512"/>
      <c r="D726" s="512"/>
      <c r="E726" s="512"/>
      <c r="F726" s="512"/>
      <c r="G726" s="512"/>
      <c r="H726" s="512"/>
      <c r="I726" s="512"/>
      <c r="J726" s="512"/>
      <c r="K726" s="512"/>
      <c r="L726" s="512"/>
      <c r="M726" s="512"/>
      <c r="N726" s="512"/>
      <c r="O726" s="512"/>
      <c r="P726" s="512"/>
      <c r="Q726" s="512"/>
      <c r="BA726" s="310"/>
      <c r="BB726" s="360"/>
      <c r="BC726" s="310"/>
      <c r="BD726" s="310"/>
      <c r="BE726" s="310"/>
      <c r="BF726" s="310"/>
      <c r="BG726" s="310"/>
      <c r="BH726" s="310"/>
      <c r="BI726" s="310"/>
      <c r="BJ726" s="310"/>
      <c r="BK726" s="310"/>
      <c r="BL726" s="310"/>
      <c r="BM726" s="310"/>
      <c r="BN726" s="310"/>
      <c r="BO726" s="310"/>
      <c r="BP726" s="310"/>
      <c r="BQ726" s="310"/>
      <c r="BR726" s="310"/>
      <c r="BS726" s="310"/>
      <c r="BT726" s="310"/>
      <c r="BU726" s="310"/>
      <c r="BV726" s="310"/>
      <c r="BW726" s="310"/>
      <c r="BX726" s="310"/>
      <c r="BY726" s="310"/>
      <c r="BZ726" s="310"/>
      <c r="CA726" s="310"/>
      <c r="CB726" s="310"/>
      <c r="CC726" s="310"/>
      <c r="CD726" s="310"/>
      <c r="CE726" s="310"/>
      <c r="CF726" s="310"/>
      <c r="CG726" s="310"/>
      <c r="CH726" s="310"/>
      <c r="CI726" s="310"/>
      <c r="CJ726" s="310"/>
      <c r="CK726" s="310"/>
      <c r="CL726" s="310"/>
      <c r="CM726" s="310"/>
      <c r="CN726" s="310"/>
      <c r="CO726" s="310"/>
      <c r="CP726" s="310"/>
      <c r="CQ726" s="310"/>
      <c r="CR726" s="310"/>
      <c r="CS726" s="310"/>
      <c r="CT726" s="310"/>
      <c r="CU726" s="310"/>
      <c r="CV726" s="310"/>
      <c r="CW726" s="310"/>
      <c r="CX726" s="310"/>
      <c r="CY726" s="310"/>
      <c r="CZ726" s="310"/>
    </row>
    <row r="727" ht="25.15" customHeight="true" x14ac:dyDescent="0.2">
      <c r="C727" s="512"/>
      <c r="D727" s="512"/>
      <c r="E727" s="512"/>
      <c r="F727" s="512"/>
      <c r="G727" s="512"/>
      <c r="H727" s="512"/>
      <c r="I727" s="512"/>
      <c r="J727" s="512"/>
      <c r="K727" s="512"/>
      <c r="L727" s="512"/>
      <c r="M727" s="512"/>
      <c r="N727" s="512"/>
      <c r="O727" s="512"/>
      <c r="P727" s="512"/>
      <c r="Q727" s="512"/>
      <c r="BA727" s="310"/>
      <c r="BB727" s="360"/>
      <c r="BC727" s="310"/>
      <c r="BD727" s="310"/>
      <c r="BE727" s="310"/>
      <c r="BF727" s="310"/>
      <c r="BG727" s="310"/>
      <c r="BH727" s="310"/>
      <c r="BI727" s="310"/>
      <c r="BJ727" s="310"/>
      <c r="BK727" s="310"/>
      <c r="BL727" s="310"/>
      <c r="BM727" s="310"/>
      <c r="BN727" s="310"/>
      <c r="BO727" s="310"/>
      <c r="BP727" s="310"/>
      <c r="BQ727" s="310"/>
      <c r="BR727" s="310"/>
      <c r="BS727" s="310"/>
      <c r="BT727" s="310"/>
      <c r="BU727" s="310"/>
      <c r="BV727" s="310"/>
      <c r="BW727" s="310"/>
      <c r="BX727" s="310"/>
      <c r="BY727" s="310"/>
      <c r="BZ727" s="310"/>
      <c r="CA727" s="310"/>
      <c r="CB727" s="310"/>
      <c r="CC727" s="310"/>
      <c r="CD727" s="310"/>
      <c r="CE727" s="310"/>
      <c r="CF727" s="310"/>
      <c r="CG727" s="310"/>
      <c r="CH727" s="310"/>
      <c r="CI727" s="310"/>
      <c r="CJ727" s="310"/>
      <c r="CK727" s="310"/>
      <c r="CL727" s="310"/>
      <c r="CM727" s="310"/>
      <c r="CN727" s="310"/>
      <c r="CO727" s="310"/>
      <c r="CP727" s="310"/>
      <c r="CQ727" s="310"/>
      <c r="CR727" s="310"/>
      <c r="CS727" s="310"/>
      <c r="CT727" s="310"/>
      <c r="CU727" s="310"/>
      <c r="CV727" s="310"/>
      <c r="CW727" s="310"/>
      <c r="CX727" s="310"/>
      <c r="CY727" s="310"/>
      <c r="CZ727" s="310"/>
    </row>
    <row r="728" ht="25.15" customHeight="true" x14ac:dyDescent="0.2">
      <c r="C728" s="512"/>
      <c r="D728" s="512"/>
      <c r="E728" s="512"/>
      <c r="F728" s="512"/>
      <c r="G728" s="512"/>
      <c r="H728" s="512"/>
      <c r="I728" s="512"/>
      <c r="J728" s="512"/>
      <c r="K728" s="512"/>
      <c r="L728" s="512"/>
      <c r="M728" s="512"/>
      <c r="N728" s="512"/>
      <c r="O728" s="512"/>
      <c r="P728" s="512"/>
      <c r="Q728" s="512"/>
      <c r="BA728" s="310"/>
      <c r="BB728" s="360"/>
      <c r="BC728" s="310"/>
      <c r="BD728" s="310"/>
      <c r="BE728" s="310"/>
      <c r="BF728" s="310"/>
      <c r="BG728" s="310"/>
      <c r="BH728" s="310"/>
      <c r="BI728" s="310"/>
      <c r="BJ728" s="310"/>
      <c r="BK728" s="310"/>
      <c r="BL728" s="310"/>
      <c r="BM728" s="310"/>
      <c r="BN728" s="310"/>
      <c r="BO728" s="310"/>
      <c r="BP728" s="310"/>
      <c r="BQ728" s="310"/>
      <c r="BR728" s="310"/>
      <c r="BS728" s="310"/>
      <c r="BT728" s="310"/>
      <c r="BU728" s="310"/>
      <c r="BV728" s="310"/>
      <c r="BW728" s="310"/>
      <c r="BX728" s="310"/>
      <c r="BY728" s="310"/>
      <c r="BZ728" s="310"/>
      <c r="CA728" s="310"/>
      <c r="CB728" s="310"/>
      <c r="CC728" s="310"/>
      <c r="CD728" s="310"/>
      <c r="CE728" s="310"/>
      <c r="CF728" s="310"/>
      <c r="CG728" s="310"/>
      <c r="CH728" s="310"/>
      <c r="CI728" s="310"/>
      <c r="CJ728" s="310"/>
      <c r="CK728" s="310"/>
      <c r="CL728" s="310"/>
      <c r="CM728" s="310"/>
      <c r="CN728" s="310"/>
      <c r="CO728" s="310"/>
      <c r="CP728" s="310"/>
      <c r="CQ728" s="310"/>
      <c r="CR728" s="310"/>
      <c r="CS728" s="310"/>
      <c r="CT728" s="310"/>
      <c r="CU728" s="310"/>
      <c r="CV728" s="310"/>
      <c r="CW728" s="310"/>
      <c r="CX728" s="310"/>
      <c r="CY728" s="310"/>
      <c r="CZ728" s="310"/>
    </row>
    <row r="729" ht="25.15" customHeight="true" x14ac:dyDescent="0.2">
      <c r="C729" s="512"/>
      <c r="D729" s="512"/>
      <c r="E729" s="512"/>
      <c r="F729" s="512"/>
      <c r="G729" s="512"/>
      <c r="H729" s="512"/>
      <c r="I729" s="512"/>
      <c r="J729" s="512"/>
      <c r="K729" s="512"/>
      <c r="L729" s="512"/>
      <c r="M729" s="512"/>
      <c r="N729" s="512"/>
      <c r="O729" s="512"/>
      <c r="P729" s="512"/>
      <c r="Q729" s="512"/>
      <c r="BA729" s="310"/>
      <c r="BB729" s="360"/>
      <c r="BC729" s="310"/>
      <c r="BD729" s="310"/>
      <c r="BE729" s="310"/>
      <c r="BF729" s="310"/>
      <c r="BG729" s="310"/>
      <c r="BH729" s="310"/>
      <c r="BI729" s="310"/>
      <c r="BJ729" s="310"/>
      <c r="BK729" s="310"/>
      <c r="BL729" s="310"/>
      <c r="BM729" s="310"/>
      <c r="BN729" s="310"/>
      <c r="BO729" s="310"/>
      <c r="BP729" s="310"/>
      <c r="BQ729" s="310"/>
      <c r="BR729" s="310"/>
      <c r="BS729" s="310"/>
      <c r="BT729" s="310"/>
      <c r="BU729" s="310"/>
      <c r="BV729" s="310"/>
      <c r="BW729" s="310"/>
      <c r="BX729" s="310"/>
      <c r="BY729" s="310"/>
      <c r="BZ729" s="310"/>
      <c r="CA729" s="310"/>
      <c r="CB729" s="310"/>
      <c r="CC729" s="310"/>
      <c r="CD729" s="310"/>
      <c r="CE729" s="310"/>
      <c r="CF729" s="310"/>
      <c r="CG729" s="310"/>
      <c r="CH729" s="310"/>
      <c r="CI729" s="310"/>
      <c r="CJ729" s="310"/>
      <c r="CK729" s="310"/>
      <c r="CL729" s="310"/>
      <c r="CM729" s="310"/>
      <c r="CN729" s="310"/>
      <c r="CO729" s="310"/>
      <c r="CP729" s="310"/>
      <c r="CQ729" s="310"/>
      <c r="CR729" s="310"/>
      <c r="CS729" s="310"/>
      <c r="CT729" s="310"/>
      <c r="CU729" s="310"/>
      <c r="CV729" s="310"/>
      <c r="CW729" s="310"/>
      <c r="CX729" s="310"/>
      <c r="CY729" s="310"/>
      <c r="CZ729" s="310"/>
    </row>
    <row r="730" ht="25.15" customHeight="true" x14ac:dyDescent="0.2">
      <c r="C730" s="512"/>
      <c r="D730" s="512"/>
      <c r="E730" s="512"/>
      <c r="F730" s="512"/>
      <c r="G730" s="512"/>
      <c r="H730" s="512"/>
      <c r="I730" s="512"/>
      <c r="J730" s="512"/>
      <c r="K730" s="512"/>
      <c r="L730" s="512"/>
      <c r="M730" s="512"/>
      <c r="N730" s="512"/>
      <c r="O730" s="512"/>
      <c r="P730" s="512"/>
      <c r="Q730" s="512"/>
      <c r="BA730" s="310"/>
      <c r="BB730" s="360"/>
      <c r="BC730" s="310"/>
      <c r="BD730" s="310"/>
      <c r="BE730" s="310"/>
      <c r="BF730" s="310"/>
      <c r="BG730" s="310"/>
      <c r="BH730" s="310"/>
      <c r="BI730" s="310"/>
      <c r="BJ730" s="310"/>
      <c r="BK730" s="310"/>
      <c r="BL730" s="310"/>
      <c r="BM730" s="310"/>
      <c r="BN730" s="310"/>
      <c r="BO730" s="310"/>
      <c r="BP730" s="310"/>
      <c r="BQ730" s="310"/>
      <c r="BR730" s="310"/>
      <c r="BS730" s="310"/>
      <c r="BT730" s="310"/>
      <c r="BU730" s="310"/>
      <c r="BV730" s="310"/>
      <c r="BW730" s="310"/>
      <c r="BX730" s="310"/>
      <c r="BY730" s="310"/>
      <c r="BZ730" s="310"/>
      <c r="CA730" s="310"/>
      <c r="CB730" s="310"/>
      <c r="CC730" s="310"/>
      <c r="CD730" s="310"/>
      <c r="CE730" s="310"/>
      <c r="CF730" s="310"/>
      <c r="CG730" s="310"/>
      <c r="CH730" s="310"/>
      <c r="CI730" s="310"/>
      <c r="CJ730" s="310"/>
      <c r="CK730" s="310"/>
      <c r="CL730" s="310"/>
      <c r="CM730" s="310"/>
      <c r="CN730" s="310"/>
      <c r="CO730" s="310"/>
      <c r="CP730" s="310"/>
      <c r="CQ730" s="310"/>
      <c r="CR730" s="310"/>
      <c r="CS730" s="310"/>
      <c r="CT730" s="310"/>
      <c r="CU730" s="310"/>
      <c r="CV730" s="310"/>
      <c r="CW730" s="310"/>
      <c r="CX730" s="310"/>
      <c r="CY730" s="310"/>
      <c r="CZ730" s="310"/>
    </row>
    <row r="731" ht="25.15" customHeight="true" x14ac:dyDescent="0.2">
      <c r="C731" s="512"/>
      <c r="D731" s="512"/>
      <c r="E731" s="512"/>
      <c r="F731" s="512"/>
      <c r="G731" s="512"/>
      <c r="H731" s="512"/>
      <c r="I731" s="512"/>
      <c r="J731" s="512"/>
      <c r="K731" s="512"/>
      <c r="L731" s="512"/>
      <c r="M731" s="512"/>
      <c r="N731" s="512"/>
      <c r="O731" s="512"/>
      <c r="P731" s="512"/>
      <c r="Q731" s="512"/>
      <c r="BA731" s="310"/>
      <c r="BB731" s="360"/>
      <c r="BC731" s="310"/>
      <c r="BD731" s="310"/>
      <c r="BE731" s="310"/>
      <c r="BF731" s="310"/>
      <c r="BG731" s="310"/>
      <c r="BH731" s="310"/>
      <c r="BI731" s="310"/>
      <c r="BJ731" s="310"/>
      <c r="BK731" s="310"/>
      <c r="BL731" s="310"/>
      <c r="BM731" s="310"/>
      <c r="BN731" s="310"/>
      <c r="BO731" s="310"/>
      <c r="BP731" s="310"/>
      <c r="BQ731" s="310"/>
      <c r="BR731" s="310"/>
      <c r="BS731" s="310"/>
      <c r="BT731" s="310"/>
      <c r="BU731" s="310"/>
      <c r="BV731" s="310"/>
      <c r="BW731" s="310"/>
      <c r="BX731" s="310"/>
      <c r="BY731" s="310"/>
      <c r="BZ731" s="310"/>
      <c r="CA731" s="310"/>
      <c r="CB731" s="310"/>
      <c r="CC731" s="310"/>
      <c r="CD731" s="310"/>
      <c r="CE731" s="310"/>
      <c r="CF731" s="310"/>
      <c r="CG731" s="310"/>
      <c r="CH731" s="310"/>
      <c r="CI731" s="310"/>
      <c r="CJ731" s="310"/>
      <c r="CK731" s="310"/>
      <c r="CL731" s="310"/>
      <c r="CM731" s="310"/>
      <c r="CN731" s="310"/>
      <c r="CO731" s="310"/>
      <c r="CP731" s="310"/>
      <c r="CQ731" s="310"/>
      <c r="CR731" s="310"/>
      <c r="CS731" s="310"/>
      <c r="CT731" s="310"/>
      <c r="CU731" s="310"/>
      <c r="CV731" s="310"/>
      <c r="CW731" s="310"/>
      <c r="CX731" s="310"/>
      <c r="CY731" s="310"/>
      <c r="CZ731" s="310"/>
    </row>
    <row r="732" ht="25.15" customHeight="true" x14ac:dyDescent="0.2">
      <c r="C732" s="512"/>
      <c r="D732" s="512"/>
      <c r="E732" s="512"/>
      <c r="F732" s="512"/>
      <c r="G732" s="512"/>
      <c r="H732" s="512"/>
      <c r="I732" s="512"/>
      <c r="J732" s="512"/>
      <c r="K732" s="512"/>
      <c r="L732" s="512"/>
      <c r="M732" s="512"/>
      <c r="N732" s="512"/>
      <c r="O732" s="512"/>
      <c r="P732" s="512"/>
      <c r="Q732" s="512"/>
      <c r="BA732" s="310"/>
      <c r="BB732" s="360"/>
      <c r="BC732" s="310"/>
      <c r="BD732" s="310"/>
      <c r="BE732" s="310"/>
      <c r="BF732" s="310"/>
      <c r="BG732" s="310"/>
      <c r="BH732" s="310"/>
      <c r="BI732" s="310"/>
      <c r="BJ732" s="310"/>
      <c r="BK732" s="310"/>
      <c r="BL732" s="310"/>
      <c r="BM732" s="310"/>
      <c r="BN732" s="310"/>
      <c r="BO732" s="310"/>
      <c r="BP732" s="310"/>
      <c r="BQ732" s="310"/>
      <c r="BR732" s="310"/>
      <c r="BS732" s="310"/>
      <c r="BT732" s="310"/>
      <c r="BU732" s="310"/>
      <c r="BV732" s="310"/>
      <c r="BW732" s="310"/>
      <c r="BX732" s="310"/>
      <c r="BY732" s="310"/>
      <c r="BZ732" s="310"/>
      <c r="CA732" s="310"/>
      <c r="CB732" s="310"/>
      <c r="CC732" s="310"/>
      <c r="CD732" s="310"/>
      <c r="CE732" s="310"/>
      <c r="CF732" s="310"/>
      <c r="CG732" s="310"/>
      <c r="CH732" s="310"/>
      <c r="CI732" s="310"/>
      <c r="CJ732" s="310"/>
      <c r="CK732" s="310"/>
      <c r="CL732" s="310"/>
      <c r="CM732" s="310"/>
      <c r="CN732" s="310"/>
      <c r="CO732" s="310"/>
      <c r="CP732" s="310"/>
      <c r="CQ732" s="310"/>
      <c r="CR732" s="310"/>
      <c r="CS732" s="310"/>
      <c r="CT732" s="310"/>
      <c r="CU732" s="310"/>
      <c r="CV732" s="310"/>
      <c r="CW732" s="310"/>
      <c r="CX732" s="310"/>
      <c r="CY732" s="310"/>
      <c r="CZ732" s="310"/>
    </row>
    <row r="733" ht="25.15" customHeight="true" x14ac:dyDescent="0.2">
      <c r="C733" s="512"/>
      <c r="D733" s="512"/>
      <c r="E733" s="512"/>
      <c r="F733" s="512"/>
      <c r="G733" s="512"/>
      <c r="H733" s="512"/>
      <c r="I733" s="512"/>
      <c r="J733" s="512"/>
      <c r="K733" s="512"/>
      <c r="L733" s="512"/>
      <c r="M733" s="512"/>
      <c r="N733" s="512"/>
      <c r="O733" s="512"/>
      <c r="P733" s="512"/>
      <c r="Q733" s="512"/>
      <c r="BA733" s="310"/>
      <c r="BB733" s="360"/>
      <c r="BC733" s="310"/>
      <c r="BD733" s="310"/>
      <c r="BE733" s="310"/>
      <c r="BF733" s="310"/>
      <c r="BG733" s="310"/>
      <c r="BH733" s="310"/>
      <c r="BI733" s="310"/>
      <c r="BJ733" s="310"/>
      <c r="BK733" s="310"/>
      <c r="BL733" s="310"/>
      <c r="BM733" s="310"/>
      <c r="BN733" s="310"/>
      <c r="BO733" s="310"/>
      <c r="BP733" s="310"/>
      <c r="BQ733" s="310"/>
      <c r="BR733" s="310"/>
      <c r="BS733" s="310"/>
      <c r="BT733" s="310"/>
      <c r="BU733" s="310"/>
      <c r="BV733" s="310"/>
      <c r="BW733" s="310"/>
      <c r="BX733" s="310"/>
      <c r="BY733" s="310"/>
      <c r="BZ733" s="310"/>
      <c r="CA733" s="310"/>
      <c r="CB733" s="310"/>
      <c r="CC733" s="310"/>
      <c r="CD733" s="310"/>
      <c r="CE733" s="310"/>
      <c r="CF733" s="310"/>
      <c r="CG733" s="310"/>
      <c r="CH733" s="310"/>
      <c r="CI733" s="310"/>
      <c r="CJ733" s="310"/>
      <c r="CK733" s="310"/>
      <c r="CL733" s="310"/>
      <c r="CM733" s="310"/>
      <c r="CN733" s="310"/>
      <c r="CO733" s="310"/>
      <c r="CP733" s="310"/>
      <c r="CQ733" s="310"/>
      <c r="CR733" s="310"/>
      <c r="CS733" s="310"/>
      <c r="CT733" s="310"/>
      <c r="CU733" s="310"/>
      <c r="CV733" s="310"/>
      <c r="CW733" s="310"/>
      <c r="CX733" s="310"/>
      <c r="CY733" s="310"/>
      <c r="CZ733" s="310"/>
    </row>
    <row r="734" ht="25.15" customHeight="true" x14ac:dyDescent="0.2">
      <c r="C734" s="512"/>
      <c r="D734" s="512"/>
      <c r="E734" s="512"/>
      <c r="F734" s="512"/>
      <c r="G734" s="512"/>
      <c r="H734" s="512"/>
      <c r="I734" s="512"/>
      <c r="J734" s="512"/>
      <c r="K734" s="512"/>
      <c r="L734" s="512"/>
      <c r="M734" s="512"/>
      <c r="N734" s="512"/>
      <c r="O734" s="512"/>
      <c r="P734" s="512"/>
      <c r="Q734" s="512"/>
      <c r="BA734" s="310"/>
      <c r="BB734" s="360"/>
      <c r="BC734" s="310"/>
      <c r="BD734" s="310"/>
      <c r="BE734" s="310"/>
      <c r="BF734" s="310"/>
      <c r="BG734" s="310"/>
      <c r="BH734" s="310"/>
      <c r="BI734" s="310"/>
      <c r="BJ734" s="310"/>
      <c r="BK734" s="310"/>
      <c r="BL734" s="310"/>
      <c r="BM734" s="310"/>
      <c r="BN734" s="310"/>
      <c r="BO734" s="310"/>
      <c r="BP734" s="310"/>
      <c r="BQ734" s="310"/>
      <c r="BR734" s="310"/>
      <c r="BS734" s="310"/>
      <c r="BT734" s="310"/>
      <c r="BU734" s="310"/>
      <c r="BV734" s="310"/>
      <c r="BW734" s="310"/>
      <c r="BX734" s="310"/>
      <c r="BY734" s="310"/>
      <c r="BZ734" s="310"/>
      <c r="CA734" s="310"/>
      <c r="CB734" s="310"/>
      <c r="CC734" s="310"/>
      <c r="CD734" s="310"/>
      <c r="CE734" s="310"/>
      <c r="CF734" s="310"/>
      <c r="CG734" s="310"/>
      <c r="CH734" s="310"/>
      <c r="CI734" s="310"/>
      <c r="CJ734" s="310"/>
      <c r="CK734" s="310"/>
      <c r="CL734" s="310"/>
      <c r="CM734" s="310"/>
      <c r="CN734" s="310"/>
      <c r="CO734" s="310"/>
      <c r="CP734" s="310"/>
      <c r="CQ734" s="310"/>
      <c r="CR734" s="310"/>
      <c r="CS734" s="310"/>
      <c r="CT734" s="310"/>
      <c r="CU734" s="310"/>
      <c r="CV734" s="310"/>
      <c r="CW734" s="310"/>
      <c r="CX734" s="310"/>
      <c r="CY734" s="310"/>
      <c r="CZ734" s="310"/>
    </row>
    <row r="735" ht="25.15" customHeight="true" x14ac:dyDescent="0.2">
      <c r="C735" s="512"/>
      <c r="D735" s="512"/>
      <c r="E735" s="512"/>
      <c r="F735" s="512"/>
      <c r="G735" s="512"/>
      <c r="H735" s="512"/>
      <c r="I735" s="512"/>
      <c r="J735" s="512"/>
      <c r="K735" s="512"/>
      <c r="L735" s="512"/>
      <c r="M735" s="512"/>
      <c r="N735" s="512"/>
      <c r="O735" s="512"/>
      <c r="P735" s="512"/>
      <c r="Q735" s="512"/>
      <c r="BA735" s="310"/>
      <c r="BB735" s="360"/>
      <c r="BC735" s="310"/>
      <c r="BD735" s="310"/>
      <c r="BE735" s="310"/>
      <c r="BF735" s="310"/>
      <c r="BG735" s="310"/>
      <c r="BH735" s="310"/>
      <c r="BI735" s="310"/>
      <c r="BJ735" s="310"/>
      <c r="BK735" s="310"/>
      <c r="BL735" s="310"/>
      <c r="BM735" s="310"/>
      <c r="BN735" s="310"/>
      <c r="BO735" s="310"/>
      <c r="BP735" s="310"/>
      <c r="BQ735" s="310"/>
      <c r="BR735" s="310"/>
      <c r="BS735" s="310"/>
      <c r="BT735" s="310"/>
      <c r="BU735" s="310"/>
      <c r="BV735" s="310"/>
      <c r="BW735" s="310"/>
      <c r="BX735" s="310"/>
      <c r="BY735" s="310"/>
      <c r="BZ735" s="310"/>
      <c r="CA735" s="310"/>
      <c r="CB735" s="310"/>
      <c r="CC735" s="310"/>
      <c r="CD735" s="310"/>
      <c r="CE735" s="310"/>
      <c r="CF735" s="310"/>
      <c r="CG735" s="310"/>
      <c r="CH735" s="310"/>
      <c r="CI735" s="310"/>
      <c r="CJ735" s="310"/>
      <c r="CK735" s="310"/>
      <c r="CL735" s="310"/>
      <c r="CM735" s="310"/>
      <c r="CN735" s="310"/>
      <c r="CO735" s="310"/>
      <c r="CP735" s="310"/>
      <c r="CQ735" s="310"/>
      <c r="CR735" s="310"/>
      <c r="CS735" s="310"/>
      <c r="CT735" s="310"/>
      <c r="CU735" s="310"/>
      <c r="CV735" s="310"/>
      <c r="CW735" s="310"/>
      <c r="CX735" s="310"/>
      <c r="CY735" s="310"/>
      <c r="CZ735" s="310"/>
    </row>
    <row r="736" ht="25.15" customHeight="true" x14ac:dyDescent="0.2">
      <c r="C736" s="512"/>
      <c r="D736" s="512"/>
      <c r="E736" s="512"/>
      <c r="F736" s="512"/>
      <c r="G736" s="512"/>
      <c r="H736" s="512"/>
      <c r="I736" s="512"/>
      <c r="J736" s="512"/>
      <c r="K736" s="512"/>
      <c r="L736" s="512"/>
      <c r="M736" s="512"/>
      <c r="N736" s="512"/>
      <c r="O736" s="512"/>
      <c r="P736" s="512"/>
      <c r="Q736" s="512"/>
      <c r="BA736" s="310"/>
      <c r="BB736" s="360"/>
      <c r="BC736" s="310"/>
      <c r="BD736" s="310"/>
      <c r="BE736" s="310"/>
      <c r="BF736" s="310"/>
      <c r="BG736" s="310"/>
      <c r="BH736" s="310"/>
      <c r="BI736" s="310"/>
      <c r="BJ736" s="310"/>
      <c r="BK736" s="310"/>
      <c r="BL736" s="310"/>
      <c r="BM736" s="310"/>
      <c r="BN736" s="310"/>
      <c r="BO736" s="310"/>
      <c r="BP736" s="310"/>
      <c r="BQ736" s="310"/>
      <c r="BR736" s="310"/>
      <c r="BS736" s="310"/>
      <c r="BT736" s="310"/>
      <c r="BU736" s="310"/>
      <c r="BV736" s="310"/>
      <c r="BW736" s="310"/>
      <c r="BX736" s="310"/>
      <c r="BY736" s="310"/>
      <c r="BZ736" s="310"/>
      <c r="CA736" s="310"/>
      <c r="CB736" s="310"/>
      <c r="CC736" s="310"/>
      <c r="CD736" s="310"/>
      <c r="CE736" s="310"/>
      <c r="CF736" s="310"/>
      <c r="CG736" s="310"/>
      <c r="CH736" s="310"/>
      <c r="CI736" s="310"/>
      <c r="CJ736" s="310"/>
      <c r="CK736" s="310"/>
      <c r="CL736" s="310"/>
      <c r="CM736" s="310"/>
      <c r="CN736" s="310"/>
      <c r="CO736" s="310"/>
      <c r="CP736" s="310"/>
      <c r="CQ736" s="310"/>
      <c r="CR736" s="310"/>
      <c r="CS736" s="310"/>
      <c r="CT736" s="310"/>
      <c r="CU736" s="310"/>
      <c r="CV736" s="310"/>
      <c r="CW736" s="310"/>
      <c r="CX736" s="310"/>
      <c r="CY736" s="310"/>
      <c r="CZ736" s="310"/>
    </row>
    <row r="737" ht="25.15" customHeight="true" x14ac:dyDescent="0.2">
      <c r="C737" s="512"/>
      <c r="D737" s="512"/>
      <c r="E737" s="512"/>
      <c r="F737" s="512"/>
      <c r="G737" s="512"/>
      <c r="H737" s="512"/>
      <c r="I737" s="512"/>
      <c r="J737" s="512"/>
      <c r="K737" s="512"/>
      <c r="L737" s="512"/>
      <c r="M737" s="512"/>
      <c r="N737" s="512"/>
      <c r="O737" s="512"/>
      <c r="P737" s="512"/>
      <c r="Q737" s="512"/>
      <c r="BA737" s="310"/>
      <c r="BB737" s="360"/>
      <c r="BC737" s="310"/>
      <c r="BD737" s="310"/>
      <c r="BE737" s="310"/>
      <c r="BF737" s="310"/>
      <c r="BG737" s="310"/>
      <c r="BH737" s="310"/>
      <c r="BI737" s="310"/>
      <c r="BJ737" s="310"/>
      <c r="BK737" s="310"/>
      <c r="BL737" s="310"/>
      <c r="BM737" s="310"/>
      <c r="BN737" s="310"/>
      <c r="BO737" s="310"/>
      <c r="BP737" s="310"/>
      <c r="BQ737" s="310"/>
      <c r="BR737" s="310"/>
      <c r="BS737" s="310"/>
      <c r="BT737" s="310"/>
      <c r="BU737" s="310"/>
      <c r="BV737" s="310"/>
      <c r="BW737" s="310"/>
      <c r="BX737" s="310"/>
      <c r="BY737" s="310"/>
      <c r="BZ737" s="310"/>
      <c r="CA737" s="310"/>
      <c r="CB737" s="310"/>
      <c r="CC737" s="310"/>
      <c r="CD737" s="310"/>
      <c r="CE737" s="310"/>
      <c r="CF737" s="310"/>
      <c r="CG737" s="310"/>
      <c r="CH737" s="310"/>
      <c r="CI737" s="310"/>
      <c r="CJ737" s="310"/>
      <c r="CK737" s="310"/>
      <c r="CL737" s="310"/>
      <c r="CM737" s="310"/>
      <c r="CN737" s="310"/>
      <c r="CO737" s="310"/>
      <c r="CP737" s="310"/>
      <c r="CQ737" s="310"/>
      <c r="CR737" s="310"/>
      <c r="CS737" s="310"/>
      <c r="CT737" s="310"/>
      <c r="CU737" s="310"/>
      <c r="CV737" s="310"/>
      <c r="CW737" s="310"/>
      <c r="CX737" s="310"/>
      <c r="CY737" s="310"/>
      <c r="CZ737" s="310"/>
    </row>
    <row r="738" ht="25.15" customHeight="true" x14ac:dyDescent="0.2">
      <c r="C738" s="512"/>
      <c r="D738" s="512"/>
      <c r="E738" s="512"/>
      <c r="F738" s="512"/>
      <c r="G738" s="512"/>
      <c r="H738" s="512"/>
      <c r="I738" s="512"/>
      <c r="J738" s="512"/>
      <c r="K738" s="512"/>
      <c r="L738" s="512"/>
      <c r="M738" s="512"/>
      <c r="N738" s="512"/>
      <c r="O738" s="512"/>
      <c r="P738" s="512"/>
      <c r="Q738" s="512"/>
      <c r="BA738" s="310"/>
      <c r="BB738" s="360"/>
      <c r="BC738" s="310"/>
      <c r="BD738" s="310"/>
      <c r="BE738" s="310"/>
      <c r="BF738" s="310"/>
      <c r="BG738" s="310"/>
      <c r="BH738" s="310"/>
      <c r="BI738" s="310"/>
      <c r="BJ738" s="310"/>
      <c r="BK738" s="310"/>
      <c r="BL738" s="310"/>
      <c r="BM738" s="310"/>
      <c r="BN738" s="310"/>
      <c r="BO738" s="310"/>
      <c r="BP738" s="310"/>
      <c r="BQ738" s="310"/>
      <c r="BR738" s="310"/>
      <c r="BS738" s="310"/>
      <c r="BT738" s="310"/>
      <c r="BU738" s="310"/>
      <c r="BV738" s="310"/>
      <c r="BW738" s="310"/>
      <c r="BX738" s="310"/>
      <c r="BY738" s="310"/>
      <c r="BZ738" s="310"/>
      <c r="CA738" s="310"/>
      <c r="CB738" s="310"/>
      <c r="CC738" s="310"/>
      <c r="CD738" s="310"/>
      <c r="CE738" s="310"/>
      <c r="CF738" s="310"/>
      <c r="CG738" s="310"/>
      <c r="CH738" s="310"/>
      <c r="CI738" s="310"/>
      <c r="CJ738" s="310"/>
      <c r="CK738" s="310"/>
      <c r="CL738" s="310"/>
      <c r="CM738" s="310"/>
      <c r="CN738" s="310"/>
      <c r="CO738" s="310"/>
      <c r="CP738" s="310"/>
      <c r="CQ738" s="310"/>
      <c r="CR738" s="310"/>
      <c r="CS738" s="310"/>
      <c r="CT738" s="310"/>
      <c r="CU738" s="310"/>
      <c r="CV738" s="310"/>
      <c r="CW738" s="310"/>
      <c r="CX738" s="310"/>
      <c r="CY738" s="310"/>
      <c r="CZ738" s="310"/>
    </row>
    <row r="739" ht="25.15" customHeight="true" x14ac:dyDescent="0.2">
      <c r="C739" s="512"/>
      <c r="D739" s="512"/>
      <c r="E739" s="512"/>
      <c r="F739" s="512"/>
      <c r="G739" s="512"/>
      <c r="H739" s="512"/>
      <c r="I739" s="512"/>
      <c r="J739" s="512"/>
      <c r="K739" s="512"/>
      <c r="L739" s="512"/>
      <c r="M739" s="512"/>
      <c r="N739" s="512"/>
      <c r="O739" s="512"/>
      <c r="P739" s="512"/>
      <c r="Q739" s="512"/>
      <c r="BA739" s="310"/>
      <c r="BB739" s="360"/>
      <c r="BC739" s="310"/>
      <c r="BD739" s="310"/>
      <c r="BE739" s="310"/>
      <c r="BF739" s="310"/>
      <c r="BG739" s="310"/>
      <c r="BH739" s="310"/>
      <c r="BI739" s="310"/>
      <c r="BJ739" s="310"/>
      <c r="BK739" s="310"/>
      <c r="BL739" s="310"/>
      <c r="BM739" s="310"/>
      <c r="BN739" s="310"/>
      <c r="BO739" s="310"/>
      <c r="BP739" s="310"/>
      <c r="BQ739" s="310"/>
      <c r="BR739" s="310"/>
      <c r="BS739" s="310"/>
      <c r="BT739" s="310"/>
      <c r="BU739" s="310"/>
      <c r="BV739" s="310"/>
      <c r="BW739" s="310"/>
      <c r="BX739" s="310"/>
      <c r="BY739" s="310"/>
      <c r="BZ739" s="310"/>
      <c r="CA739" s="310"/>
      <c r="CB739" s="310"/>
      <c r="CC739" s="310"/>
      <c r="CD739" s="310"/>
      <c r="CE739" s="310"/>
      <c r="CF739" s="310"/>
      <c r="CG739" s="310"/>
      <c r="CH739" s="310"/>
      <c r="CI739" s="310"/>
      <c r="CJ739" s="310"/>
      <c r="CK739" s="310"/>
      <c r="CL739" s="310"/>
      <c r="CM739" s="310"/>
      <c r="CN739" s="310"/>
      <c r="CO739" s="310"/>
      <c r="CP739" s="310"/>
      <c r="CQ739" s="310"/>
      <c r="CR739" s="310"/>
      <c r="CS739" s="310"/>
      <c r="CT739" s="310"/>
      <c r="CU739" s="310"/>
      <c r="CV739" s="310"/>
      <c r="CW739" s="310"/>
      <c r="CX739" s="310"/>
      <c r="CY739" s="310"/>
      <c r="CZ739" s="310"/>
    </row>
    <row r="740" ht="25.15" customHeight="true" x14ac:dyDescent="0.2">
      <c r="C740" s="512"/>
      <c r="D740" s="512"/>
      <c r="E740" s="512"/>
      <c r="F740" s="512"/>
      <c r="G740" s="512"/>
      <c r="H740" s="512"/>
      <c r="I740" s="512"/>
      <c r="J740" s="512"/>
      <c r="K740" s="512"/>
      <c r="L740" s="512"/>
      <c r="M740" s="512"/>
      <c r="N740" s="512"/>
      <c r="O740" s="512"/>
      <c r="P740" s="512"/>
      <c r="Q740" s="512"/>
      <c r="BA740" s="310"/>
      <c r="BB740" s="360"/>
      <c r="BC740" s="310"/>
      <c r="BD740" s="310"/>
      <c r="BE740" s="310"/>
      <c r="BF740" s="310"/>
      <c r="BG740" s="310"/>
      <c r="BH740" s="310"/>
      <c r="BI740" s="310"/>
      <c r="BJ740" s="310"/>
      <c r="BK740" s="310"/>
      <c r="BL740" s="310"/>
      <c r="BM740" s="310"/>
      <c r="BN740" s="310"/>
      <c r="BO740" s="310"/>
      <c r="BP740" s="310"/>
      <c r="BQ740" s="310"/>
      <c r="BR740" s="310"/>
      <c r="BS740" s="310"/>
      <c r="BT740" s="310"/>
      <c r="BU740" s="310"/>
      <c r="BV740" s="310"/>
      <c r="BW740" s="310"/>
      <c r="BX740" s="310"/>
      <c r="BY740" s="310"/>
      <c r="BZ740" s="310"/>
      <c r="CA740" s="310"/>
      <c r="CB740" s="310"/>
      <c r="CC740" s="310"/>
      <c r="CD740" s="310"/>
      <c r="CE740" s="310"/>
      <c r="CF740" s="310"/>
      <c r="CG740" s="310"/>
      <c r="CH740" s="310"/>
      <c r="CI740" s="310"/>
      <c r="CJ740" s="310"/>
      <c r="CK740" s="310"/>
      <c r="CL740" s="310"/>
      <c r="CM740" s="310"/>
      <c r="CN740" s="310"/>
      <c r="CO740" s="310"/>
      <c r="CP740" s="310"/>
      <c r="CQ740" s="310"/>
      <c r="CR740" s="310"/>
      <c r="CS740" s="310"/>
      <c r="CT740" s="310"/>
      <c r="CU740" s="310"/>
      <c r="CV740" s="310"/>
      <c r="CW740" s="310"/>
      <c r="CX740" s="310"/>
      <c r="CY740" s="310"/>
      <c r="CZ740" s="310"/>
    </row>
    <row r="741" ht="25.15" customHeight="true" x14ac:dyDescent="0.2">
      <c r="C741" s="512"/>
      <c r="D741" s="512"/>
      <c r="E741" s="512"/>
      <c r="F741" s="512"/>
      <c r="G741" s="512"/>
      <c r="H741" s="512"/>
      <c r="I741" s="512"/>
      <c r="J741" s="512"/>
      <c r="K741" s="512"/>
      <c r="L741" s="512"/>
      <c r="M741" s="512"/>
      <c r="N741" s="512"/>
      <c r="O741" s="512"/>
      <c r="P741" s="512"/>
      <c r="Q741" s="512"/>
      <c r="BA741" s="310"/>
      <c r="BB741" s="360"/>
      <c r="BC741" s="310"/>
      <c r="BD741" s="310"/>
      <c r="BE741" s="310"/>
      <c r="BF741" s="310"/>
      <c r="BG741" s="310"/>
      <c r="BH741" s="310"/>
      <c r="BI741" s="310"/>
      <c r="BJ741" s="310"/>
      <c r="BK741" s="310"/>
      <c r="BL741" s="310"/>
      <c r="BM741" s="310"/>
      <c r="BN741" s="310"/>
      <c r="BO741" s="310"/>
      <c r="BP741" s="310"/>
      <c r="BQ741" s="310"/>
      <c r="BR741" s="310"/>
      <c r="BS741" s="310"/>
      <c r="BT741" s="310"/>
      <c r="BU741" s="310"/>
      <c r="BV741" s="310"/>
      <c r="BW741" s="310"/>
      <c r="BX741" s="310"/>
      <c r="BY741" s="310"/>
      <c r="BZ741" s="310"/>
      <c r="CA741" s="310"/>
      <c r="CB741" s="310"/>
      <c r="CC741" s="310"/>
      <c r="CD741" s="310"/>
      <c r="CE741" s="310"/>
      <c r="CF741" s="310"/>
      <c r="CG741" s="310"/>
      <c r="CH741" s="310"/>
      <c r="CI741" s="310"/>
      <c r="CJ741" s="310"/>
      <c r="CK741" s="310"/>
      <c r="CL741" s="310"/>
      <c r="CM741" s="310"/>
      <c r="CN741" s="310"/>
      <c r="CO741" s="310"/>
      <c r="CP741" s="310"/>
      <c r="CQ741" s="310"/>
      <c r="CR741" s="310"/>
      <c r="CS741" s="310"/>
      <c r="CT741" s="310"/>
      <c r="CU741" s="310"/>
      <c r="CV741" s="310"/>
      <c r="CW741" s="310"/>
      <c r="CX741" s="310"/>
      <c r="CY741" s="310"/>
      <c r="CZ741" s="310"/>
    </row>
    <row r="742" ht="25.15" customHeight="true" x14ac:dyDescent="0.2">
      <c r="C742" s="512"/>
      <c r="D742" s="512"/>
      <c r="E742" s="512"/>
      <c r="F742" s="512"/>
      <c r="G742" s="512"/>
      <c r="H742" s="512"/>
      <c r="I742" s="512"/>
      <c r="J742" s="512"/>
      <c r="K742" s="512"/>
      <c r="L742" s="512"/>
      <c r="M742" s="512"/>
      <c r="N742" s="512"/>
      <c r="O742" s="512"/>
      <c r="P742" s="512"/>
      <c r="Q742" s="512"/>
      <c r="BA742" s="310"/>
      <c r="BB742" s="360"/>
      <c r="BC742" s="310"/>
      <c r="BD742" s="310"/>
      <c r="BE742" s="310"/>
      <c r="BF742" s="310"/>
      <c r="BG742" s="310"/>
      <c r="BH742" s="310"/>
      <c r="BI742" s="310"/>
      <c r="BJ742" s="310"/>
      <c r="BK742" s="310"/>
      <c r="BL742" s="310"/>
      <c r="BM742" s="310"/>
      <c r="BN742" s="310"/>
      <c r="BO742" s="310"/>
      <c r="BP742" s="310"/>
      <c r="BQ742" s="310"/>
      <c r="BR742" s="310"/>
      <c r="BS742" s="310"/>
      <c r="BT742" s="310"/>
      <c r="BU742" s="310"/>
      <c r="BV742" s="310"/>
      <c r="BW742" s="310"/>
      <c r="BX742" s="310"/>
      <c r="BY742" s="310"/>
      <c r="BZ742" s="310"/>
      <c r="CA742" s="310"/>
      <c r="CB742" s="310"/>
      <c r="CC742" s="310"/>
      <c r="CD742" s="310"/>
      <c r="CE742" s="310"/>
      <c r="CF742" s="310"/>
      <c r="CG742" s="310"/>
      <c r="CH742" s="310"/>
      <c r="CI742" s="310"/>
      <c r="CJ742" s="310"/>
      <c r="CK742" s="310"/>
      <c r="CL742" s="310"/>
      <c r="CM742" s="310"/>
      <c r="CN742" s="310"/>
      <c r="CO742" s="310"/>
      <c r="CP742" s="310"/>
      <c r="CQ742" s="310"/>
      <c r="CR742" s="310"/>
      <c r="CS742" s="310"/>
      <c r="CT742" s="310"/>
      <c r="CU742" s="310"/>
      <c r="CV742" s="310"/>
      <c r="CW742" s="310"/>
      <c r="CX742" s="310"/>
      <c r="CY742" s="310"/>
      <c r="CZ742" s="310"/>
    </row>
    <row r="743" ht="25.15" customHeight="true" x14ac:dyDescent="0.2">
      <c r="C743" s="512"/>
      <c r="D743" s="512"/>
      <c r="E743" s="512"/>
      <c r="F743" s="512"/>
      <c r="G743" s="512"/>
      <c r="H743" s="512"/>
      <c r="I743" s="512"/>
      <c r="J743" s="512"/>
      <c r="K743" s="512"/>
      <c r="L743" s="512"/>
      <c r="M743" s="512"/>
      <c r="N743" s="512"/>
      <c r="O743" s="512"/>
      <c r="P743" s="512"/>
      <c r="Q743" s="512"/>
      <c r="BA743" s="310"/>
      <c r="BB743" s="360"/>
      <c r="BC743" s="310"/>
      <c r="BD743" s="310"/>
      <c r="BE743" s="310"/>
      <c r="BF743" s="310"/>
      <c r="BG743" s="310"/>
      <c r="BH743" s="310"/>
      <c r="BI743" s="310"/>
      <c r="BJ743" s="310"/>
      <c r="BK743" s="310"/>
      <c r="BL743" s="310"/>
      <c r="BM743" s="310"/>
      <c r="BN743" s="310"/>
      <c r="BO743" s="310"/>
      <c r="BP743" s="310"/>
      <c r="BQ743" s="310"/>
      <c r="BR743" s="310"/>
      <c r="BS743" s="310"/>
      <c r="BT743" s="310"/>
      <c r="BU743" s="310"/>
      <c r="BV743" s="310"/>
      <c r="BW743" s="310"/>
      <c r="BX743" s="310"/>
      <c r="BY743" s="310"/>
      <c r="BZ743" s="310"/>
      <c r="CA743" s="310"/>
      <c r="CB743" s="310"/>
      <c r="CC743" s="310"/>
      <c r="CD743" s="310"/>
      <c r="CE743" s="310"/>
      <c r="CF743" s="310"/>
      <c r="CG743" s="310"/>
      <c r="CH743" s="310"/>
      <c r="CI743" s="310"/>
      <c r="CJ743" s="310"/>
      <c r="CK743" s="310"/>
      <c r="CL743" s="310"/>
      <c r="CM743" s="310"/>
      <c r="CN743" s="310"/>
      <c r="CO743" s="310"/>
      <c r="CP743" s="310"/>
      <c r="CQ743" s="310"/>
      <c r="CR743" s="310"/>
      <c r="CS743" s="310"/>
      <c r="CT743" s="310"/>
      <c r="CU743" s="310"/>
      <c r="CV743" s="310"/>
      <c r="CW743" s="310"/>
      <c r="CX743" s="310"/>
      <c r="CY743" s="310"/>
      <c r="CZ743" s="310"/>
    </row>
    <row r="744" ht="25.15" customHeight="true" x14ac:dyDescent="0.2">
      <c r="C744" s="512"/>
      <c r="D744" s="512"/>
      <c r="E744" s="512"/>
      <c r="F744" s="512"/>
      <c r="G744" s="512"/>
      <c r="H744" s="512"/>
      <c r="I744" s="512"/>
      <c r="J744" s="512"/>
      <c r="K744" s="512"/>
      <c r="L744" s="512"/>
      <c r="M744" s="512"/>
      <c r="N744" s="512"/>
      <c r="O744" s="512"/>
      <c r="P744" s="512"/>
      <c r="Q744" s="512"/>
      <c r="BA744" s="310"/>
      <c r="BB744" s="360"/>
      <c r="BC744" s="310"/>
      <c r="BD744" s="310"/>
      <c r="BE744" s="310"/>
      <c r="BF744" s="310"/>
      <c r="BG744" s="310"/>
      <c r="BH744" s="310"/>
      <c r="BI744" s="310"/>
      <c r="BJ744" s="310"/>
      <c r="BK744" s="310"/>
      <c r="BL744" s="310"/>
      <c r="BM744" s="310"/>
      <c r="BN744" s="310"/>
      <c r="BO744" s="310"/>
      <c r="BP744" s="310"/>
      <c r="BQ744" s="310"/>
      <c r="BR744" s="310"/>
      <c r="BS744" s="310"/>
      <c r="BT744" s="310"/>
      <c r="BU744" s="310"/>
      <c r="BV744" s="310"/>
      <c r="BW744" s="310"/>
      <c r="BX744" s="310"/>
      <c r="BY744" s="310"/>
      <c r="BZ744" s="310"/>
      <c r="CA744" s="310"/>
      <c r="CB744" s="310"/>
      <c r="CC744" s="310"/>
      <c r="CD744" s="310"/>
      <c r="CE744" s="310"/>
      <c r="CF744" s="310"/>
      <c r="CG744" s="310"/>
      <c r="CH744" s="310"/>
      <c r="CI744" s="310"/>
      <c r="CJ744" s="310"/>
      <c r="CK744" s="310"/>
      <c r="CL744" s="310"/>
      <c r="CM744" s="310"/>
      <c r="CN744" s="310"/>
      <c r="CO744" s="310"/>
      <c r="CP744" s="310"/>
      <c r="CQ744" s="310"/>
      <c r="CR744" s="310"/>
      <c r="CS744" s="310"/>
      <c r="CT744" s="310"/>
      <c r="CU744" s="310"/>
      <c r="CV744" s="310"/>
      <c r="CW744" s="310"/>
      <c r="CX744" s="310"/>
      <c r="CY744" s="310"/>
      <c r="CZ744" s="310"/>
    </row>
    <row r="745" ht="25.15" customHeight="true" x14ac:dyDescent="0.2">
      <c r="C745" s="512"/>
      <c r="D745" s="512"/>
      <c r="E745" s="512"/>
      <c r="F745" s="512"/>
      <c r="G745" s="512"/>
      <c r="H745" s="512"/>
      <c r="I745" s="512"/>
      <c r="J745" s="512"/>
      <c r="K745" s="512"/>
      <c r="L745" s="512"/>
      <c r="M745" s="512"/>
      <c r="N745" s="512"/>
      <c r="O745" s="512"/>
      <c r="P745" s="512"/>
      <c r="Q745" s="512"/>
      <c r="BA745" s="310"/>
      <c r="BB745" s="360"/>
      <c r="BC745" s="310"/>
      <c r="BD745" s="310"/>
      <c r="BE745" s="310"/>
      <c r="BF745" s="310"/>
      <c r="BG745" s="310"/>
      <c r="BH745" s="310"/>
      <c r="BI745" s="310"/>
      <c r="BJ745" s="310"/>
      <c r="BK745" s="310"/>
      <c r="BL745" s="310"/>
      <c r="BM745" s="310"/>
      <c r="BN745" s="310"/>
      <c r="BO745" s="310"/>
      <c r="BP745" s="310"/>
      <c r="BQ745" s="310"/>
      <c r="BR745" s="310"/>
      <c r="BS745" s="310"/>
      <c r="BT745" s="310"/>
      <c r="BU745" s="310"/>
      <c r="BV745" s="310"/>
      <c r="BW745" s="310"/>
      <c r="BX745" s="310"/>
      <c r="BY745" s="310"/>
      <c r="BZ745" s="310"/>
      <c r="CA745" s="310"/>
      <c r="CB745" s="310"/>
      <c r="CC745" s="310"/>
      <c r="CD745" s="310"/>
      <c r="CE745" s="310"/>
      <c r="CF745" s="310"/>
      <c r="CG745" s="310"/>
      <c r="CH745" s="310"/>
      <c r="CI745" s="310"/>
      <c r="CJ745" s="310"/>
      <c r="CK745" s="310"/>
      <c r="CL745" s="310"/>
      <c r="CM745" s="310"/>
      <c r="CN745" s="310"/>
      <c r="CO745" s="310"/>
      <c r="CP745" s="310"/>
      <c r="CQ745" s="310"/>
      <c r="CR745" s="310"/>
      <c r="CS745" s="310"/>
      <c r="CT745" s="310"/>
      <c r="CU745" s="310"/>
      <c r="CV745" s="310"/>
      <c r="CW745" s="310"/>
      <c r="CX745" s="310"/>
      <c r="CY745" s="310"/>
      <c r="CZ745" s="310"/>
    </row>
    <row r="746" ht="25.15" customHeight="true" x14ac:dyDescent="0.2">
      <c r="C746" s="512"/>
      <c r="D746" s="512"/>
      <c r="E746" s="512"/>
      <c r="F746" s="512"/>
      <c r="G746" s="512"/>
      <c r="H746" s="512"/>
      <c r="I746" s="512"/>
      <c r="J746" s="512"/>
      <c r="K746" s="512"/>
      <c r="L746" s="512"/>
      <c r="M746" s="512"/>
      <c r="N746" s="512"/>
      <c r="O746" s="512"/>
      <c r="P746" s="512"/>
      <c r="Q746" s="512"/>
      <c r="BA746" s="310"/>
      <c r="BB746" s="360"/>
      <c r="BC746" s="310"/>
      <c r="BD746" s="310"/>
      <c r="BE746" s="310"/>
      <c r="BF746" s="310"/>
      <c r="BG746" s="310"/>
      <c r="BH746" s="310"/>
      <c r="BI746" s="310"/>
      <c r="BJ746" s="310"/>
      <c r="BK746" s="310"/>
      <c r="BL746" s="310"/>
      <c r="BM746" s="310"/>
      <c r="BN746" s="310"/>
      <c r="BO746" s="310"/>
      <c r="BP746" s="310"/>
      <c r="BQ746" s="310"/>
      <c r="BR746" s="310"/>
      <c r="BS746" s="310"/>
      <c r="BT746" s="310"/>
      <c r="BU746" s="310"/>
      <c r="BV746" s="310"/>
      <c r="BW746" s="310"/>
      <c r="BX746" s="310"/>
      <c r="BY746" s="310"/>
      <c r="BZ746" s="310"/>
      <c r="CA746" s="310"/>
      <c r="CB746" s="310"/>
      <c r="CC746" s="310"/>
      <c r="CD746" s="310"/>
      <c r="CE746" s="310"/>
      <c r="CF746" s="310"/>
      <c r="CG746" s="310"/>
      <c r="CH746" s="310"/>
      <c r="CI746" s="310"/>
      <c r="CJ746" s="310"/>
      <c r="CK746" s="310"/>
      <c r="CL746" s="310"/>
      <c r="CM746" s="310"/>
      <c r="CN746" s="310"/>
      <c r="CO746" s="310"/>
      <c r="CP746" s="310"/>
      <c r="CQ746" s="310"/>
      <c r="CR746" s="310"/>
      <c r="CS746" s="310"/>
      <c r="CT746" s="310"/>
      <c r="CU746" s="310"/>
      <c r="CV746" s="310"/>
      <c r="CW746" s="310"/>
      <c r="CX746" s="310"/>
      <c r="CY746" s="310"/>
      <c r="CZ746" s="310"/>
    </row>
    <row r="747" ht="25.15" customHeight="true" x14ac:dyDescent="0.2">
      <c r="C747" s="512"/>
      <c r="D747" s="512"/>
      <c r="E747" s="512"/>
      <c r="F747" s="512"/>
      <c r="G747" s="512"/>
      <c r="H747" s="512"/>
      <c r="I747" s="512"/>
      <c r="J747" s="512"/>
      <c r="K747" s="512"/>
      <c r="L747" s="512"/>
      <c r="M747" s="512"/>
      <c r="N747" s="512"/>
      <c r="O747" s="512"/>
      <c r="P747" s="512"/>
      <c r="Q747" s="512"/>
      <c r="BA747" s="310"/>
      <c r="BB747" s="360"/>
      <c r="BC747" s="310"/>
      <c r="BD747" s="310"/>
      <c r="BE747" s="310"/>
      <c r="BF747" s="310"/>
      <c r="BG747" s="310"/>
      <c r="BH747" s="310"/>
      <c r="BI747" s="310"/>
      <c r="BJ747" s="310"/>
      <c r="BK747" s="310"/>
      <c r="BL747" s="310"/>
      <c r="BM747" s="310"/>
      <c r="BN747" s="310"/>
      <c r="BO747" s="310"/>
      <c r="BP747" s="310"/>
      <c r="BQ747" s="310"/>
      <c r="BR747" s="310"/>
      <c r="BS747" s="310"/>
      <c r="BT747" s="310"/>
      <c r="BU747" s="310"/>
      <c r="BV747" s="310"/>
      <c r="BW747" s="310"/>
      <c r="BX747" s="310"/>
      <c r="BY747" s="310"/>
      <c r="BZ747" s="310"/>
      <c r="CA747" s="310"/>
      <c r="CB747" s="310"/>
      <c r="CC747" s="310"/>
      <c r="CD747" s="310"/>
      <c r="CE747" s="310"/>
      <c r="CF747" s="310"/>
      <c r="CG747" s="310"/>
      <c r="CH747" s="310"/>
      <c r="CI747" s="310"/>
      <c r="CJ747" s="310"/>
      <c r="CK747" s="310"/>
      <c r="CL747" s="310"/>
      <c r="CM747" s="310"/>
      <c r="CN747" s="310"/>
      <c r="CO747" s="310"/>
      <c r="CP747" s="310"/>
      <c r="CQ747" s="310"/>
      <c r="CR747" s="310"/>
      <c r="CS747" s="310"/>
      <c r="CT747" s="310"/>
      <c r="CU747" s="310"/>
      <c r="CV747" s="310"/>
      <c r="CW747" s="310"/>
      <c r="CX747" s="310"/>
      <c r="CY747" s="310"/>
      <c r="CZ747" s="310"/>
    </row>
    <row r="748" ht="25.15" customHeight="true" x14ac:dyDescent="0.2">
      <c r="C748" s="512"/>
      <c r="D748" s="512"/>
      <c r="E748" s="512"/>
      <c r="F748" s="512"/>
      <c r="G748" s="512"/>
      <c r="H748" s="512"/>
      <c r="I748" s="512"/>
      <c r="J748" s="512"/>
      <c r="K748" s="512"/>
      <c r="L748" s="512"/>
      <c r="M748" s="512"/>
      <c r="N748" s="512"/>
      <c r="O748" s="512"/>
      <c r="P748" s="512"/>
      <c r="Q748" s="512"/>
      <c r="BA748" s="310"/>
      <c r="BB748" s="360"/>
      <c r="BC748" s="310"/>
      <c r="BD748" s="310"/>
      <c r="BE748" s="310"/>
      <c r="BF748" s="310"/>
      <c r="BG748" s="310"/>
      <c r="BH748" s="310"/>
      <c r="BI748" s="310"/>
      <c r="BJ748" s="310"/>
      <c r="BK748" s="310"/>
      <c r="BL748" s="310"/>
      <c r="BM748" s="310"/>
      <c r="BN748" s="310"/>
      <c r="BO748" s="310"/>
      <c r="BP748" s="310"/>
      <c r="BQ748" s="310"/>
      <c r="BR748" s="310"/>
      <c r="BS748" s="310"/>
      <c r="BT748" s="310"/>
      <c r="BU748" s="310"/>
      <c r="BV748" s="310"/>
      <c r="BW748" s="310"/>
      <c r="BX748" s="310"/>
      <c r="BY748" s="310"/>
      <c r="BZ748" s="310"/>
      <c r="CA748" s="310"/>
      <c r="CB748" s="310"/>
      <c r="CC748" s="310"/>
      <c r="CD748" s="310"/>
      <c r="CE748" s="310"/>
      <c r="CF748" s="310"/>
      <c r="CG748" s="310"/>
      <c r="CH748" s="310"/>
      <c r="CI748" s="310"/>
      <c r="CJ748" s="310"/>
      <c r="CK748" s="310"/>
      <c r="CL748" s="310"/>
      <c r="CM748" s="310"/>
      <c r="CN748" s="310"/>
      <c r="CO748" s="310"/>
      <c r="CP748" s="310"/>
      <c r="CQ748" s="310"/>
      <c r="CR748" s="310"/>
      <c r="CS748" s="310"/>
      <c r="CT748" s="310"/>
      <c r="CU748" s="310"/>
      <c r="CV748" s="310"/>
      <c r="CW748" s="310"/>
      <c r="CX748" s="310"/>
      <c r="CY748" s="310"/>
      <c r="CZ748" s="310"/>
    </row>
    <row r="749" ht="25.15" customHeight="true" x14ac:dyDescent="0.2">
      <c r="C749" s="512"/>
      <c r="D749" s="512"/>
      <c r="E749" s="512"/>
      <c r="F749" s="512"/>
      <c r="G749" s="512"/>
      <c r="H749" s="512"/>
      <c r="I749" s="512"/>
      <c r="J749" s="512"/>
      <c r="K749" s="512"/>
      <c r="L749" s="512"/>
      <c r="M749" s="512"/>
      <c r="N749" s="512"/>
      <c r="O749" s="512"/>
      <c r="P749" s="512"/>
      <c r="Q749" s="512"/>
      <c r="BA749" s="310"/>
      <c r="BB749" s="360"/>
      <c r="BC749" s="310"/>
      <c r="BD749" s="310"/>
      <c r="BE749" s="310"/>
      <c r="BF749" s="310"/>
      <c r="BG749" s="310"/>
      <c r="BH749" s="310"/>
      <c r="BI749" s="310"/>
      <c r="BJ749" s="310"/>
      <c r="BK749" s="310"/>
      <c r="BL749" s="310"/>
      <c r="BM749" s="310"/>
      <c r="BN749" s="310"/>
      <c r="BO749" s="310"/>
      <c r="BP749" s="310"/>
      <c r="BQ749" s="310"/>
      <c r="BR749" s="310"/>
      <c r="BS749" s="310"/>
      <c r="BT749" s="310"/>
      <c r="BU749" s="310"/>
      <c r="BV749" s="310"/>
      <c r="BW749" s="310"/>
      <c r="BX749" s="310"/>
      <c r="BY749" s="310"/>
      <c r="BZ749" s="310"/>
      <c r="CA749" s="310"/>
      <c r="CB749" s="310"/>
      <c r="CC749" s="310"/>
      <c r="CD749" s="310"/>
      <c r="CE749" s="310"/>
      <c r="CF749" s="310"/>
      <c r="CG749" s="310"/>
      <c r="CH749" s="310"/>
      <c r="CI749" s="310"/>
      <c r="CJ749" s="310"/>
      <c r="CK749" s="310"/>
      <c r="CL749" s="310"/>
      <c r="CM749" s="310"/>
      <c r="CN749" s="310"/>
      <c r="CO749" s="310"/>
      <c r="CP749" s="310"/>
      <c r="CQ749" s="310"/>
      <c r="CR749" s="310"/>
      <c r="CS749" s="310"/>
      <c r="CT749" s="310"/>
      <c r="CU749" s="310"/>
      <c r="CV749" s="310"/>
      <c r="CW749" s="310"/>
      <c r="CX749" s="310"/>
      <c r="CY749" s="310"/>
      <c r="CZ749" s="310"/>
    </row>
    <row r="750" ht="25.15" customHeight="true" x14ac:dyDescent="0.2">
      <c r="C750" s="512"/>
      <c r="D750" s="512"/>
      <c r="E750" s="512"/>
      <c r="F750" s="512"/>
      <c r="G750" s="512"/>
      <c r="H750" s="512"/>
      <c r="I750" s="512"/>
      <c r="J750" s="512"/>
      <c r="K750" s="512"/>
      <c r="L750" s="512"/>
      <c r="M750" s="512"/>
      <c r="N750" s="512"/>
      <c r="O750" s="512"/>
      <c r="P750" s="512"/>
      <c r="Q750" s="512"/>
      <c r="BA750" s="310"/>
      <c r="BB750" s="360"/>
      <c r="BC750" s="310"/>
      <c r="BD750" s="310"/>
      <c r="BE750" s="310"/>
      <c r="BF750" s="310"/>
      <c r="BG750" s="310"/>
      <c r="BH750" s="310"/>
      <c r="BI750" s="310"/>
      <c r="BJ750" s="310"/>
      <c r="BK750" s="310"/>
      <c r="BL750" s="310"/>
      <c r="BM750" s="310"/>
      <c r="BN750" s="310"/>
      <c r="BO750" s="310"/>
      <c r="BP750" s="310"/>
      <c r="BQ750" s="310"/>
      <c r="BR750" s="310"/>
      <c r="BS750" s="310"/>
      <c r="BT750" s="310"/>
      <c r="BU750" s="310"/>
      <c r="BV750" s="310"/>
      <c r="BW750" s="310"/>
      <c r="BX750" s="310"/>
      <c r="BY750" s="310"/>
      <c r="BZ750" s="310"/>
      <c r="CA750" s="310"/>
      <c r="CB750" s="310"/>
      <c r="CC750" s="310"/>
      <c r="CD750" s="310"/>
      <c r="CE750" s="310"/>
      <c r="CF750" s="310"/>
      <c r="CG750" s="310"/>
      <c r="CH750" s="310"/>
      <c r="CI750" s="310"/>
      <c r="CJ750" s="310"/>
      <c r="CK750" s="310"/>
      <c r="CL750" s="310"/>
      <c r="CM750" s="310"/>
      <c r="CN750" s="310"/>
      <c r="CO750" s="310"/>
      <c r="CP750" s="310"/>
      <c r="CQ750" s="310"/>
      <c r="CR750" s="310"/>
      <c r="CS750" s="310"/>
      <c r="CT750" s="310"/>
      <c r="CU750" s="310"/>
      <c r="CV750" s="310"/>
      <c r="CW750" s="310"/>
      <c r="CX750" s="310"/>
      <c r="CY750" s="310"/>
      <c r="CZ750" s="310"/>
    </row>
    <row r="751" ht="25.15" customHeight="true" x14ac:dyDescent="0.2">
      <c r="C751" s="512"/>
      <c r="D751" s="512"/>
      <c r="E751" s="512"/>
      <c r="F751" s="512"/>
      <c r="G751" s="512"/>
      <c r="H751" s="512"/>
      <c r="I751" s="512"/>
      <c r="J751" s="512"/>
      <c r="K751" s="512"/>
      <c r="L751" s="512"/>
      <c r="M751" s="512"/>
      <c r="N751" s="512"/>
      <c r="O751" s="512"/>
      <c r="P751" s="512"/>
      <c r="Q751" s="512"/>
      <c r="BA751" s="310"/>
      <c r="BB751" s="360"/>
      <c r="BC751" s="310"/>
      <c r="BD751" s="310"/>
      <c r="BE751" s="310"/>
      <c r="BF751" s="310"/>
      <c r="BG751" s="310"/>
      <c r="BH751" s="310"/>
      <c r="BI751" s="310"/>
      <c r="BJ751" s="310"/>
      <c r="BK751" s="310"/>
      <c r="BL751" s="310"/>
      <c r="BM751" s="310"/>
      <c r="BN751" s="310"/>
      <c r="BO751" s="310"/>
      <c r="BP751" s="310"/>
      <c r="BQ751" s="310"/>
      <c r="BR751" s="310"/>
      <c r="BS751" s="310"/>
      <c r="BT751" s="310"/>
      <c r="BU751" s="310"/>
      <c r="BV751" s="310"/>
      <c r="BW751" s="310"/>
      <c r="BX751" s="310"/>
      <c r="BY751" s="310"/>
      <c r="BZ751" s="310"/>
      <c r="CA751" s="310"/>
      <c r="CB751" s="310"/>
      <c r="CC751" s="310"/>
      <c r="CD751" s="310"/>
      <c r="CE751" s="310"/>
      <c r="CF751" s="310"/>
      <c r="CG751" s="310"/>
      <c r="CH751" s="310"/>
      <c r="CI751" s="310"/>
      <c r="CJ751" s="310"/>
      <c r="CK751" s="310"/>
      <c r="CL751" s="310"/>
      <c r="CM751" s="310"/>
      <c r="CN751" s="310"/>
      <c r="CO751" s="310"/>
      <c r="CP751" s="310"/>
      <c r="CQ751" s="310"/>
      <c r="CR751" s="310"/>
      <c r="CS751" s="310"/>
      <c r="CT751" s="310"/>
      <c r="CU751" s="310"/>
      <c r="CV751" s="310"/>
      <c r="CW751" s="310"/>
      <c r="CX751" s="310"/>
      <c r="CY751" s="310"/>
      <c r="CZ751" s="310"/>
    </row>
    <row r="752" ht="25.15" customHeight="true" x14ac:dyDescent="0.2">
      <c r="C752" s="512"/>
      <c r="D752" s="512"/>
      <c r="E752" s="512"/>
      <c r="F752" s="512"/>
      <c r="G752" s="512"/>
      <c r="H752" s="512"/>
      <c r="I752" s="512"/>
      <c r="J752" s="512"/>
      <c r="K752" s="512"/>
      <c r="L752" s="512"/>
      <c r="M752" s="512"/>
      <c r="N752" s="512"/>
      <c r="O752" s="512"/>
      <c r="P752" s="512"/>
      <c r="Q752" s="512"/>
      <c r="BA752" s="310"/>
      <c r="BB752" s="360"/>
      <c r="BC752" s="310"/>
      <c r="BD752" s="310"/>
      <c r="BE752" s="310"/>
      <c r="BF752" s="310"/>
      <c r="BG752" s="310"/>
      <c r="BH752" s="310"/>
      <c r="BI752" s="310"/>
      <c r="BJ752" s="310"/>
      <c r="BK752" s="310"/>
      <c r="BL752" s="310"/>
      <c r="BM752" s="310"/>
      <c r="BN752" s="310"/>
      <c r="BO752" s="310"/>
      <c r="BP752" s="310"/>
      <c r="BQ752" s="310"/>
      <c r="BR752" s="310"/>
      <c r="BS752" s="310"/>
      <c r="BT752" s="310"/>
      <c r="BU752" s="310"/>
      <c r="BV752" s="310"/>
      <c r="BW752" s="310"/>
      <c r="BX752" s="310"/>
      <c r="BY752" s="310"/>
      <c r="BZ752" s="310"/>
      <c r="CA752" s="310"/>
      <c r="CB752" s="310"/>
      <c r="CC752" s="310"/>
      <c r="CD752" s="310"/>
      <c r="CE752" s="310"/>
      <c r="CF752" s="310"/>
      <c r="CG752" s="310"/>
      <c r="CH752" s="310"/>
      <c r="CI752" s="310"/>
      <c r="CJ752" s="310"/>
      <c r="CK752" s="310"/>
      <c r="CL752" s="310"/>
      <c r="CM752" s="310"/>
      <c r="CN752" s="310"/>
      <c r="CO752" s="310"/>
      <c r="CP752" s="310"/>
      <c r="CQ752" s="310"/>
      <c r="CR752" s="310"/>
      <c r="CS752" s="310"/>
      <c r="CT752" s="310"/>
      <c r="CU752" s="310"/>
      <c r="CV752" s="310"/>
      <c r="CW752" s="310"/>
      <c r="CX752" s="310"/>
      <c r="CY752" s="310"/>
      <c r="CZ752" s="310"/>
    </row>
    <row r="753" ht="25.15" customHeight="true" x14ac:dyDescent="0.2">
      <c r="C753" s="512"/>
      <c r="D753" s="512"/>
      <c r="E753" s="512"/>
      <c r="F753" s="512"/>
      <c r="G753" s="512"/>
      <c r="H753" s="512"/>
      <c r="I753" s="512"/>
      <c r="J753" s="512"/>
      <c r="K753" s="512"/>
      <c r="L753" s="512"/>
      <c r="M753" s="512"/>
      <c r="N753" s="512"/>
      <c r="O753" s="512"/>
      <c r="P753" s="512"/>
      <c r="Q753" s="512"/>
      <c r="BA753" s="310"/>
      <c r="BB753" s="360"/>
      <c r="BC753" s="310"/>
      <c r="BD753" s="310"/>
      <c r="BE753" s="310"/>
      <c r="BF753" s="310"/>
      <c r="BG753" s="310"/>
      <c r="BH753" s="310"/>
      <c r="BI753" s="310"/>
      <c r="BJ753" s="310"/>
      <c r="BK753" s="310"/>
      <c r="BL753" s="310"/>
      <c r="BM753" s="310"/>
      <c r="BN753" s="310"/>
      <c r="BO753" s="310"/>
      <c r="BP753" s="310"/>
      <c r="BQ753" s="310"/>
      <c r="BR753" s="310"/>
      <c r="BS753" s="310"/>
      <c r="BT753" s="310"/>
      <c r="BU753" s="310"/>
      <c r="BV753" s="310"/>
      <c r="BW753" s="310"/>
      <c r="BX753" s="310"/>
      <c r="BY753" s="310"/>
      <c r="BZ753" s="310"/>
      <c r="CA753" s="310"/>
      <c r="CB753" s="310"/>
      <c r="CC753" s="310"/>
      <c r="CD753" s="310"/>
      <c r="CE753" s="310"/>
      <c r="CF753" s="310"/>
      <c r="CG753" s="310"/>
      <c r="CH753" s="310"/>
      <c r="CI753" s="310"/>
      <c r="CJ753" s="310"/>
      <c r="CK753" s="310"/>
      <c r="CL753" s="310"/>
      <c r="CM753" s="310"/>
      <c r="CN753" s="310"/>
      <c r="CO753" s="310"/>
      <c r="CP753" s="310"/>
      <c r="CQ753" s="310"/>
      <c r="CR753" s="310"/>
      <c r="CS753" s="310"/>
      <c r="CT753" s="310"/>
      <c r="CU753" s="310"/>
      <c r="CV753" s="310"/>
      <c r="CW753" s="310"/>
      <c r="CX753" s="310"/>
      <c r="CY753" s="310"/>
      <c r="CZ753" s="310"/>
    </row>
    <row r="754" ht="25.15" customHeight="true" x14ac:dyDescent="0.2">
      <c r="C754" s="512"/>
      <c r="D754" s="512"/>
      <c r="E754" s="512"/>
      <c r="F754" s="512"/>
      <c r="G754" s="512"/>
      <c r="H754" s="512"/>
      <c r="I754" s="512"/>
      <c r="J754" s="512"/>
      <c r="K754" s="512"/>
      <c r="L754" s="512"/>
      <c r="M754" s="512"/>
      <c r="N754" s="512"/>
      <c r="O754" s="512"/>
      <c r="P754" s="512"/>
      <c r="Q754" s="512"/>
      <c r="BA754" s="310"/>
      <c r="BB754" s="360"/>
      <c r="BC754" s="310"/>
      <c r="BD754" s="310"/>
      <c r="BE754" s="310"/>
      <c r="BF754" s="310"/>
      <c r="BG754" s="310"/>
      <c r="BH754" s="310"/>
      <c r="BI754" s="310"/>
      <c r="BJ754" s="310"/>
      <c r="BK754" s="310"/>
      <c r="BL754" s="310"/>
      <c r="BM754" s="310"/>
      <c r="BN754" s="310"/>
      <c r="BO754" s="310"/>
      <c r="BP754" s="310"/>
      <c r="BQ754" s="310"/>
      <c r="BR754" s="310"/>
      <c r="BS754" s="310"/>
      <c r="BT754" s="310"/>
      <c r="BU754" s="310"/>
      <c r="BV754" s="310"/>
      <c r="BW754" s="310"/>
      <c r="BX754" s="310"/>
      <c r="BY754" s="310"/>
      <c r="BZ754" s="310"/>
      <c r="CA754" s="310"/>
      <c r="CB754" s="310"/>
      <c r="CC754" s="310"/>
      <c r="CD754" s="310"/>
      <c r="CE754" s="310"/>
      <c r="CF754" s="310"/>
      <c r="CG754" s="310"/>
      <c r="CH754" s="310"/>
      <c r="CI754" s="310"/>
      <c r="CJ754" s="310"/>
      <c r="CK754" s="310"/>
      <c r="CL754" s="310"/>
      <c r="CM754" s="310"/>
      <c r="CN754" s="310"/>
      <c r="CO754" s="310"/>
      <c r="CP754" s="310"/>
      <c r="CQ754" s="310"/>
      <c r="CR754" s="310"/>
      <c r="CS754" s="310"/>
      <c r="CT754" s="310"/>
      <c r="CU754" s="310"/>
      <c r="CV754" s="310"/>
      <c r="CW754" s="310"/>
      <c r="CX754" s="310"/>
      <c r="CY754" s="310"/>
      <c r="CZ754" s="310"/>
    </row>
    <row r="755" ht="25.15" customHeight="true" x14ac:dyDescent="0.2">
      <c r="C755" s="512"/>
      <c r="D755" s="512"/>
      <c r="E755" s="512"/>
      <c r="F755" s="512"/>
      <c r="G755" s="512"/>
      <c r="H755" s="512"/>
      <c r="I755" s="512"/>
      <c r="J755" s="512"/>
      <c r="K755" s="512"/>
      <c r="L755" s="512"/>
      <c r="M755" s="512"/>
      <c r="N755" s="512"/>
      <c r="O755" s="512"/>
      <c r="P755" s="512"/>
      <c r="Q755" s="512"/>
      <c r="BA755" s="310"/>
      <c r="BB755" s="360"/>
      <c r="BC755" s="310"/>
      <c r="BD755" s="310"/>
      <c r="BE755" s="310"/>
      <c r="BF755" s="310"/>
      <c r="BG755" s="310"/>
      <c r="BH755" s="310"/>
      <c r="BI755" s="310"/>
      <c r="BJ755" s="310"/>
      <c r="BK755" s="310"/>
      <c r="BL755" s="310"/>
      <c r="BM755" s="310"/>
      <c r="BN755" s="310"/>
      <c r="BO755" s="310"/>
      <c r="BP755" s="310"/>
      <c r="BQ755" s="310"/>
      <c r="BR755" s="310"/>
      <c r="BS755" s="310"/>
      <c r="BT755" s="310"/>
      <c r="BU755" s="310"/>
      <c r="BV755" s="310"/>
      <c r="BW755" s="310"/>
      <c r="BX755" s="310"/>
      <c r="BY755" s="310"/>
      <c r="BZ755" s="310"/>
      <c r="CA755" s="310"/>
      <c r="CB755" s="310"/>
      <c r="CC755" s="310"/>
      <c r="CD755" s="310"/>
      <c r="CE755" s="310"/>
      <c r="CF755" s="310"/>
      <c r="CG755" s="310"/>
      <c r="CH755" s="310"/>
      <c r="CI755" s="310"/>
      <c r="CJ755" s="310"/>
      <c r="CK755" s="310"/>
      <c r="CL755" s="310"/>
      <c r="CM755" s="310"/>
      <c r="CN755" s="310"/>
      <c r="CO755" s="310"/>
      <c r="CP755" s="310"/>
      <c r="CQ755" s="310"/>
      <c r="CR755" s="310"/>
      <c r="CS755" s="310"/>
      <c r="CT755" s="310"/>
      <c r="CU755" s="310"/>
      <c r="CV755" s="310"/>
      <c r="CW755" s="310"/>
      <c r="CX755" s="310"/>
      <c r="CY755" s="310"/>
      <c r="CZ755" s="310"/>
    </row>
    <row r="756" ht="25.15" customHeight="true" x14ac:dyDescent="0.2">
      <c r="C756" s="512"/>
      <c r="D756" s="512"/>
      <c r="E756" s="512"/>
      <c r="F756" s="512"/>
      <c r="G756" s="512"/>
      <c r="H756" s="512"/>
      <c r="I756" s="512"/>
      <c r="J756" s="512"/>
      <c r="K756" s="512"/>
      <c r="L756" s="512"/>
      <c r="M756" s="512"/>
      <c r="N756" s="512"/>
      <c r="O756" s="512"/>
      <c r="P756" s="512"/>
      <c r="Q756" s="512"/>
      <c r="BA756" s="310"/>
      <c r="BB756" s="360"/>
      <c r="BC756" s="310"/>
      <c r="BD756" s="310"/>
      <c r="BE756" s="310"/>
      <c r="BF756" s="310"/>
      <c r="BG756" s="310"/>
      <c r="BH756" s="310"/>
      <c r="BI756" s="310"/>
      <c r="BJ756" s="310"/>
      <c r="BK756" s="310"/>
      <c r="BL756" s="310"/>
      <c r="BM756" s="310"/>
      <c r="BN756" s="310"/>
      <c r="BO756" s="310"/>
      <c r="BP756" s="310"/>
      <c r="BQ756" s="310"/>
      <c r="BR756" s="310"/>
      <c r="BS756" s="310"/>
      <c r="BT756" s="310"/>
      <c r="BU756" s="310"/>
      <c r="BV756" s="310"/>
      <c r="BW756" s="310"/>
      <c r="BX756" s="310"/>
      <c r="BY756" s="310"/>
      <c r="BZ756" s="310"/>
      <c r="CA756" s="310"/>
      <c r="CB756" s="310"/>
      <c r="CC756" s="310"/>
      <c r="CD756" s="310"/>
      <c r="CE756" s="310"/>
      <c r="CF756" s="310"/>
      <c r="CG756" s="310"/>
      <c r="CH756" s="310"/>
      <c r="CI756" s="310"/>
      <c r="CJ756" s="310"/>
      <c r="CK756" s="310"/>
      <c r="CL756" s="310"/>
      <c r="CM756" s="310"/>
      <c r="CN756" s="310"/>
      <c r="CO756" s="310"/>
      <c r="CP756" s="310"/>
      <c r="CQ756" s="310"/>
      <c r="CR756" s="310"/>
      <c r="CS756" s="310"/>
      <c r="CT756" s="310"/>
      <c r="CU756" s="310"/>
      <c r="CV756" s="310"/>
      <c r="CW756" s="310"/>
      <c r="CX756" s="310"/>
      <c r="CY756" s="310"/>
      <c r="CZ756" s="310"/>
    </row>
    <row r="757" ht="25.15" customHeight="true" x14ac:dyDescent="0.2">
      <c r="C757" s="512"/>
      <c r="D757" s="512"/>
      <c r="E757" s="512"/>
      <c r="F757" s="512"/>
      <c r="G757" s="512"/>
      <c r="H757" s="512"/>
      <c r="I757" s="512"/>
      <c r="J757" s="512"/>
      <c r="K757" s="512"/>
      <c r="L757" s="512"/>
      <c r="M757" s="512"/>
      <c r="N757" s="512"/>
      <c r="O757" s="512"/>
      <c r="P757" s="512"/>
      <c r="Q757" s="512"/>
      <c r="BA757" s="310"/>
      <c r="BB757" s="360"/>
      <c r="BC757" s="310"/>
      <c r="BD757" s="310"/>
      <c r="BE757" s="310"/>
      <c r="BF757" s="310"/>
      <c r="BG757" s="310"/>
      <c r="BH757" s="310"/>
      <c r="BI757" s="310"/>
      <c r="BJ757" s="310"/>
      <c r="BK757" s="310"/>
      <c r="BL757" s="310"/>
      <c r="BM757" s="310"/>
      <c r="BN757" s="310"/>
      <c r="BO757" s="310"/>
      <c r="BP757" s="310"/>
      <c r="BQ757" s="310"/>
      <c r="BR757" s="310"/>
      <c r="BS757" s="310"/>
      <c r="BT757" s="310"/>
      <c r="BU757" s="310"/>
      <c r="BV757" s="310"/>
      <c r="BW757" s="310"/>
      <c r="BX757" s="310"/>
      <c r="BY757" s="310"/>
      <c r="BZ757" s="310"/>
      <c r="CA757" s="310"/>
      <c r="CB757" s="310"/>
      <c r="CC757" s="310"/>
      <c r="CD757" s="310"/>
      <c r="CE757" s="310"/>
      <c r="CF757" s="310"/>
      <c r="CG757" s="310"/>
      <c r="CH757" s="310"/>
      <c r="CI757" s="310"/>
      <c r="CJ757" s="310"/>
      <c r="CK757" s="310"/>
      <c r="CL757" s="310"/>
      <c r="CM757" s="310"/>
      <c r="CN757" s="310"/>
      <c r="CO757" s="310"/>
      <c r="CP757" s="310"/>
      <c r="CQ757" s="310"/>
      <c r="CR757" s="310"/>
      <c r="CS757" s="310"/>
      <c r="CT757" s="310"/>
      <c r="CU757" s="310"/>
      <c r="CV757" s="310"/>
      <c r="CW757" s="310"/>
      <c r="CX757" s="310"/>
      <c r="CY757" s="310"/>
      <c r="CZ757" s="310"/>
    </row>
    <row r="758" ht="25.15" customHeight="true" x14ac:dyDescent="0.2">
      <c r="C758" s="512"/>
      <c r="D758" s="512"/>
      <c r="E758" s="512"/>
      <c r="F758" s="512"/>
      <c r="G758" s="512"/>
      <c r="H758" s="512"/>
      <c r="I758" s="512"/>
      <c r="J758" s="512"/>
      <c r="K758" s="512"/>
      <c r="L758" s="512"/>
      <c r="M758" s="512"/>
      <c r="N758" s="512"/>
      <c r="O758" s="512"/>
      <c r="P758" s="512"/>
      <c r="Q758" s="512"/>
      <c r="BA758" s="310"/>
      <c r="BB758" s="360"/>
      <c r="BC758" s="310"/>
      <c r="BD758" s="310"/>
      <c r="BE758" s="310"/>
      <c r="BF758" s="310"/>
      <c r="BG758" s="310"/>
      <c r="BH758" s="310"/>
      <c r="BI758" s="310"/>
      <c r="BJ758" s="310"/>
      <c r="BK758" s="310"/>
      <c r="BL758" s="310"/>
      <c r="BM758" s="310"/>
      <c r="BN758" s="310"/>
      <c r="BO758" s="310"/>
      <c r="BP758" s="310"/>
      <c r="BQ758" s="310"/>
      <c r="BR758" s="310"/>
      <c r="BS758" s="310"/>
      <c r="BT758" s="310"/>
      <c r="BU758" s="310"/>
      <c r="BV758" s="310"/>
      <c r="BW758" s="310"/>
      <c r="BX758" s="310"/>
      <c r="BY758" s="310"/>
      <c r="BZ758" s="310"/>
      <c r="CA758" s="310"/>
      <c r="CB758" s="310"/>
      <c r="CC758" s="310"/>
      <c r="CD758" s="310"/>
      <c r="CE758" s="310"/>
      <c r="CF758" s="310"/>
      <c r="CG758" s="310"/>
      <c r="CH758" s="310"/>
      <c r="CI758" s="310"/>
      <c r="CJ758" s="310"/>
      <c r="CK758" s="310"/>
      <c r="CL758" s="310"/>
      <c r="CM758" s="310"/>
      <c r="CN758" s="310"/>
      <c r="CO758" s="310"/>
      <c r="CP758" s="310"/>
      <c r="CQ758" s="310"/>
      <c r="CR758" s="310"/>
      <c r="CS758" s="310"/>
      <c r="CT758" s="310"/>
      <c r="CU758" s="310"/>
      <c r="CV758" s="310"/>
      <c r="CW758" s="310"/>
      <c r="CX758" s="310"/>
      <c r="CY758" s="310"/>
      <c r="CZ758" s="310"/>
    </row>
    <row r="759" ht="25.15" customHeight="true" x14ac:dyDescent="0.2">
      <c r="C759" s="512"/>
      <c r="D759" s="512"/>
      <c r="E759" s="512"/>
      <c r="F759" s="512"/>
      <c r="G759" s="512"/>
      <c r="H759" s="512"/>
      <c r="I759" s="512"/>
      <c r="J759" s="512"/>
      <c r="K759" s="512"/>
      <c r="L759" s="512"/>
      <c r="M759" s="512"/>
      <c r="N759" s="512"/>
      <c r="O759" s="512"/>
      <c r="P759" s="512"/>
      <c r="Q759" s="512"/>
      <c r="BA759" s="310"/>
      <c r="BB759" s="360"/>
      <c r="BC759" s="310"/>
      <c r="BD759" s="310"/>
      <c r="BE759" s="310"/>
      <c r="BF759" s="310"/>
      <c r="BG759" s="310"/>
      <c r="BH759" s="310"/>
      <c r="BI759" s="310"/>
      <c r="BJ759" s="310"/>
      <c r="BK759" s="310"/>
      <c r="BL759" s="310"/>
      <c r="BM759" s="310"/>
      <c r="BN759" s="310"/>
      <c r="BO759" s="310"/>
      <c r="BP759" s="310"/>
      <c r="BQ759" s="310"/>
      <c r="BR759" s="310"/>
      <c r="BS759" s="310"/>
      <c r="BT759" s="310"/>
      <c r="BU759" s="310"/>
      <c r="BV759" s="310"/>
      <c r="BW759" s="310"/>
      <c r="BX759" s="310"/>
      <c r="BY759" s="310"/>
      <c r="BZ759" s="310"/>
      <c r="CA759" s="310"/>
      <c r="CB759" s="310"/>
      <c r="CC759" s="310"/>
      <c r="CD759" s="310"/>
      <c r="CE759" s="310"/>
      <c r="CF759" s="310"/>
      <c r="CG759" s="310"/>
      <c r="CH759" s="310"/>
      <c r="CI759" s="310"/>
      <c r="CJ759" s="310"/>
      <c r="CK759" s="310"/>
      <c r="CL759" s="310"/>
      <c r="CM759" s="310"/>
      <c r="CN759" s="310"/>
      <c r="CO759" s="310"/>
      <c r="CP759" s="310"/>
      <c r="CQ759" s="310"/>
      <c r="CR759" s="310"/>
      <c r="CS759" s="310"/>
      <c r="CT759" s="310"/>
      <c r="CU759" s="310"/>
      <c r="CV759" s="310"/>
      <c r="CW759" s="310"/>
      <c r="CX759" s="310"/>
      <c r="CY759" s="310"/>
      <c r="CZ759" s="310"/>
    </row>
    <row r="760" ht="25.15" customHeight="true" x14ac:dyDescent="0.2">
      <c r="C760" s="512"/>
      <c r="D760" s="512"/>
      <c r="E760" s="512"/>
      <c r="F760" s="512"/>
      <c r="G760" s="512"/>
      <c r="H760" s="512"/>
      <c r="I760" s="512"/>
      <c r="J760" s="512"/>
      <c r="K760" s="512"/>
      <c r="L760" s="512"/>
      <c r="M760" s="512"/>
      <c r="N760" s="512"/>
      <c r="O760" s="512"/>
      <c r="P760" s="512"/>
      <c r="Q760" s="512"/>
      <c r="BA760" s="310"/>
      <c r="BB760" s="360"/>
      <c r="BC760" s="310"/>
      <c r="BD760" s="310"/>
      <c r="BE760" s="310"/>
      <c r="BF760" s="310"/>
      <c r="BG760" s="310"/>
      <c r="BH760" s="310"/>
      <c r="BI760" s="310"/>
      <c r="BJ760" s="310"/>
      <c r="BK760" s="310"/>
      <c r="BL760" s="310"/>
      <c r="BM760" s="310"/>
      <c r="BN760" s="310"/>
      <c r="BO760" s="310"/>
      <c r="BP760" s="310"/>
      <c r="BQ760" s="310"/>
      <c r="BR760" s="310"/>
      <c r="BS760" s="310"/>
      <c r="BT760" s="310"/>
      <c r="BU760" s="310"/>
      <c r="BV760" s="310"/>
      <c r="BW760" s="310"/>
      <c r="BX760" s="310"/>
      <c r="BY760" s="310"/>
      <c r="BZ760" s="310"/>
      <c r="CA760" s="310"/>
      <c r="CB760" s="310"/>
      <c r="CC760" s="310"/>
      <c r="CD760" s="310"/>
      <c r="CE760" s="310"/>
      <c r="CF760" s="310"/>
      <c r="CG760" s="310"/>
      <c r="CH760" s="310"/>
      <c r="CI760" s="310"/>
      <c r="CJ760" s="310"/>
      <c r="CK760" s="310"/>
      <c r="CL760" s="310"/>
      <c r="CM760" s="310"/>
      <c r="CN760" s="310"/>
      <c r="CO760" s="310"/>
      <c r="CP760" s="310"/>
      <c r="CQ760" s="310"/>
      <c r="CR760" s="310"/>
      <c r="CS760" s="310"/>
      <c r="CT760" s="310"/>
      <c r="CU760" s="310"/>
      <c r="CV760" s="310"/>
      <c r="CW760" s="310"/>
      <c r="CX760" s="310"/>
      <c r="CY760" s="310"/>
      <c r="CZ760" s="310"/>
    </row>
    <row r="761" ht="25.15" customHeight="true" x14ac:dyDescent="0.2">
      <c r="C761" s="512"/>
      <c r="D761" s="512"/>
      <c r="E761" s="512"/>
      <c r="F761" s="512"/>
      <c r="G761" s="512"/>
      <c r="H761" s="512"/>
      <c r="I761" s="512"/>
      <c r="J761" s="512"/>
      <c r="K761" s="512"/>
      <c r="L761" s="512"/>
      <c r="M761" s="512"/>
      <c r="N761" s="512"/>
      <c r="O761" s="512"/>
      <c r="P761" s="512"/>
      <c r="Q761" s="512"/>
      <c r="BA761" s="310"/>
      <c r="BB761" s="360"/>
      <c r="BC761" s="310"/>
      <c r="BD761" s="310"/>
      <c r="BE761" s="310"/>
      <c r="BF761" s="310"/>
      <c r="BG761" s="310"/>
      <c r="BH761" s="310"/>
      <c r="BI761" s="310"/>
      <c r="BJ761" s="310"/>
      <c r="BK761" s="310"/>
      <c r="BL761" s="310"/>
      <c r="BM761" s="310"/>
      <c r="BN761" s="310"/>
      <c r="BO761" s="310"/>
      <c r="BP761" s="310"/>
      <c r="BQ761" s="310"/>
      <c r="BR761" s="310"/>
      <c r="BS761" s="310"/>
      <c r="BT761" s="310"/>
      <c r="BU761" s="310"/>
      <c r="BV761" s="310"/>
      <c r="BW761" s="310"/>
      <c r="BX761" s="310"/>
      <c r="BY761" s="310"/>
      <c r="BZ761" s="310"/>
      <c r="CA761" s="310"/>
      <c r="CB761" s="310"/>
      <c r="CC761" s="310"/>
      <c r="CD761" s="310"/>
      <c r="CE761" s="310"/>
      <c r="CF761" s="310"/>
      <c r="CG761" s="310"/>
      <c r="CH761" s="310"/>
      <c r="CI761" s="310"/>
      <c r="CJ761" s="310"/>
      <c r="CK761" s="310"/>
      <c r="CL761" s="310"/>
      <c r="CM761" s="310"/>
      <c r="CN761" s="310"/>
      <c r="CO761" s="310"/>
      <c r="CP761" s="310"/>
      <c r="CQ761" s="310"/>
      <c r="CR761" s="310"/>
      <c r="CS761" s="310"/>
      <c r="CT761" s="310"/>
      <c r="CU761" s="310"/>
      <c r="CV761" s="310"/>
      <c r="CW761" s="310"/>
      <c r="CX761" s="310"/>
      <c r="CY761" s="310"/>
      <c r="CZ761" s="310"/>
    </row>
    <row r="762" ht="25.15" customHeight="true" x14ac:dyDescent="0.2">
      <c r="C762" s="512"/>
      <c r="D762" s="512"/>
      <c r="E762" s="512"/>
      <c r="F762" s="512"/>
      <c r="G762" s="512"/>
      <c r="H762" s="512"/>
      <c r="I762" s="512"/>
      <c r="J762" s="512"/>
      <c r="K762" s="512"/>
      <c r="L762" s="512"/>
      <c r="M762" s="512"/>
      <c r="N762" s="512"/>
      <c r="O762" s="512"/>
      <c r="P762" s="512"/>
      <c r="Q762" s="512"/>
      <c r="BA762" s="310"/>
      <c r="BB762" s="360"/>
      <c r="BC762" s="310"/>
      <c r="BD762" s="310"/>
      <c r="BE762" s="310"/>
      <c r="BF762" s="310"/>
      <c r="BG762" s="310"/>
      <c r="BH762" s="310"/>
      <c r="BI762" s="310"/>
      <c r="BJ762" s="310"/>
      <c r="BK762" s="310"/>
      <c r="BL762" s="310"/>
      <c r="BM762" s="310"/>
      <c r="BN762" s="310"/>
      <c r="BO762" s="310"/>
      <c r="BP762" s="310"/>
      <c r="BQ762" s="310"/>
      <c r="BR762" s="310"/>
      <c r="BS762" s="310"/>
      <c r="BT762" s="310"/>
      <c r="BU762" s="310"/>
      <c r="BV762" s="310"/>
      <c r="BW762" s="310"/>
      <c r="BX762" s="310"/>
      <c r="BY762" s="310"/>
      <c r="BZ762" s="310"/>
      <c r="CA762" s="310"/>
      <c r="CB762" s="310"/>
      <c r="CC762" s="310"/>
      <c r="CD762" s="310"/>
      <c r="CE762" s="310"/>
      <c r="CF762" s="310"/>
      <c r="CG762" s="310"/>
      <c r="CH762" s="310"/>
      <c r="CI762" s="310"/>
      <c r="CJ762" s="310"/>
      <c r="CK762" s="310"/>
      <c r="CL762" s="310"/>
      <c r="CM762" s="310"/>
      <c r="CN762" s="310"/>
      <c r="CO762" s="310"/>
      <c r="CP762" s="310"/>
      <c r="CQ762" s="310"/>
      <c r="CR762" s="310"/>
      <c r="CS762" s="310"/>
      <c r="CT762" s="310"/>
      <c r="CU762" s="310"/>
      <c r="CV762" s="310"/>
      <c r="CW762" s="310"/>
      <c r="CX762" s="310"/>
      <c r="CY762" s="310"/>
      <c r="CZ762" s="310"/>
    </row>
    <row r="763" ht="25.15" customHeight="true" x14ac:dyDescent="0.2">
      <c r="C763" s="512"/>
      <c r="D763" s="512"/>
      <c r="E763" s="512"/>
      <c r="F763" s="512"/>
      <c r="G763" s="512"/>
      <c r="H763" s="512"/>
      <c r="I763" s="512"/>
      <c r="J763" s="512"/>
      <c r="K763" s="512"/>
      <c r="L763" s="512"/>
      <c r="M763" s="512"/>
      <c r="N763" s="512"/>
      <c r="O763" s="512"/>
      <c r="P763" s="512"/>
      <c r="Q763" s="512"/>
      <c r="BA763" s="310"/>
      <c r="BB763" s="360"/>
      <c r="BC763" s="310"/>
      <c r="BD763" s="310"/>
      <c r="BE763" s="310"/>
      <c r="BF763" s="310"/>
      <c r="BG763" s="310"/>
      <c r="BH763" s="310"/>
      <c r="BI763" s="310"/>
      <c r="BJ763" s="310"/>
      <c r="BK763" s="310"/>
      <c r="BL763" s="310"/>
      <c r="BM763" s="310"/>
      <c r="BN763" s="310"/>
      <c r="BO763" s="310"/>
      <c r="BP763" s="310"/>
      <c r="BQ763" s="310"/>
      <c r="BR763" s="310"/>
      <c r="BS763" s="310"/>
      <c r="BT763" s="310"/>
      <c r="BU763" s="310"/>
      <c r="BV763" s="310"/>
      <c r="BW763" s="310"/>
      <c r="BX763" s="310"/>
      <c r="BY763" s="310"/>
      <c r="BZ763" s="310"/>
      <c r="CA763" s="310"/>
      <c r="CB763" s="310"/>
      <c r="CC763" s="310"/>
      <c r="CD763" s="310"/>
      <c r="CE763" s="310"/>
      <c r="CF763" s="310"/>
      <c r="CG763" s="310"/>
      <c r="CH763" s="310"/>
      <c r="CI763" s="310"/>
      <c r="CJ763" s="310"/>
      <c r="CK763" s="310"/>
      <c r="CL763" s="310"/>
      <c r="CM763" s="310"/>
      <c r="CN763" s="310"/>
      <c r="CO763" s="310"/>
      <c r="CP763" s="310"/>
      <c r="CQ763" s="310"/>
      <c r="CR763" s="310"/>
      <c r="CS763" s="310"/>
      <c r="CT763" s="310"/>
      <c r="CU763" s="310"/>
      <c r="CV763" s="310"/>
      <c r="CW763" s="310"/>
      <c r="CX763" s="310"/>
      <c r="CY763" s="310"/>
      <c r="CZ763" s="310"/>
    </row>
    <row r="764" ht="25.15" customHeight="true" x14ac:dyDescent="0.2">
      <c r="C764" s="512"/>
      <c r="D764" s="512"/>
      <c r="E764" s="512"/>
      <c r="F764" s="512"/>
      <c r="G764" s="512"/>
      <c r="H764" s="512"/>
      <c r="I764" s="512"/>
      <c r="J764" s="512"/>
      <c r="K764" s="512"/>
      <c r="L764" s="512"/>
      <c r="M764" s="512"/>
      <c r="N764" s="512"/>
      <c r="O764" s="512"/>
      <c r="P764" s="512"/>
      <c r="Q764" s="512"/>
      <c r="BA764" s="310"/>
      <c r="BB764" s="360"/>
      <c r="BC764" s="310"/>
      <c r="BD764" s="310"/>
      <c r="BE764" s="310"/>
      <c r="BF764" s="310"/>
      <c r="BG764" s="310"/>
      <c r="BH764" s="310"/>
      <c r="BI764" s="310"/>
      <c r="BJ764" s="310"/>
      <c r="BK764" s="310"/>
      <c r="BL764" s="310"/>
      <c r="BM764" s="310"/>
      <c r="BN764" s="310"/>
      <c r="BO764" s="310"/>
      <c r="BP764" s="310"/>
      <c r="BQ764" s="310"/>
      <c r="BR764" s="310"/>
      <c r="BS764" s="310"/>
      <c r="BT764" s="310"/>
      <c r="BU764" s="310"/>
      <c r="BV764" s="310"/>
      <c r="BW764" s="310"/>
      <c r="BX764" s="310"/>
      <c r="BY764" s="310"/>
      <c r="BZ764" s="310"/>
      <c r="CA764" s="310"/>
      <c r="CB764" s="310"/>
      <c r="CC764" s="310"/>
      <c r="CD764" s="310"/>
      <c r="CE764" s="310"/>
      <c r="CF764" s="310"/>
      <c r="CG764" s="310"/>
      <c r="CH764" s="310"/>
      <c r="CI764" s="310"/>
      <c r="CJ764" s="310"/>
      <c r="CK764" s="310"/>
      <c r="CL764" s="310"/>
      <c r="CM764" s="310"/>
      <c r="CN764" s="310"/>
      <c r="CO764" s="310"/>
      <c r="CP764" s="310"/>
      <c r="CQ764" s="310"/>
      <c r="CR764" s="310"/>
      <c r="CS764" s="310"/>
      <c r="CT764" s="310"/>
      <c r="CU764" s="310"/>
      <c r="CV764" s="310"/>
      <c r="CW764" s="310"/>
      <c r="CX764" s="310"/>
      <c r="CY764" s="310"/>
      <c r="CZ764" s="310"/>
    </row>
    <row r="765" ht="25.15" customHeight="true" x14ac:dyDescent="0.2">
      <c r="C765" s="512"/>
      <c r="D765" s="512"/>
      <c r="E765" s="512"/>
      <c r="F765" s="512"/>
      <c r="G765" s="512"/>
      <c r="H765" s="512"/>
      <c r="I765" s="512"/>
      <c r="J765" s="512"/>
      <c r="K765" s="512"/>
      <c r="L765" s="512"/>
      <c r="M765" s="512"/>
      <c r="N765" s="512"/>
      <c r="O765" s="512"/>
      <c r="P765" s="512"/>
      <c r="Q765" s="512"/>
      <c r="BA765" s="310"/>
      <c r="BB765" s="360"/>
      <c r="BC765" s="310"/>
      <c r="BD765" s="310"/>
      <c r="BE765" s="310"/>
      <c r="BF765" s="310"/>
      <c r="BG765" s="310"/>
      <c r="BH765" s="310"/>
      <c r="BI765" s="310"/>
      <c r="BJ765" s="310"/>
      <c r="BK765" s="310"/>
      <c r="BL765" s="310"/>
      <c r="BM765" s="310"/>
      <c r="BN765" s="310"/>
      <c r="BO765" s="310"/>
      <c r="BP765" s="310"/>
      <c r="BQ765" s="310"/>
      <c r="BR765" s="310"/>
      <c r="BS765" s="310"/>
      <c r="BT765" s="310"/>
      <c r="BU765" s="310"/>
      <c r="BV765" s="310"/>
      <c r="BW765" s="310"/>
      <c r="BX765" s="310"/>
      <c r="BY765" s="310"/>
      <c r="BZ765" s="310"/>
      <c r="CA765" s="310"/>
      <c r="CB765" s="310"/>
      <c r="CC765" s="310"/>
      <c r="CD765" s="310"/>
      <c r="CE765" s="310"/>
      <c r="CF765" s="310"/>
      <c r="CG765" s="310"/>
      <c r="CH765" s="310"/>
      <c r="CI765" s="310"/>
      <c r="CJ765" s="310"/>
      <c r="CK765" s="310"/>
      <c r="CL765" s="310"/>
      <c r="CM765" s="310"/>
      <c r="CN765" s="310"/>
      <c r="CO765" s="310"/>
      <c r="CP765" s="310"/>
      <c r="CQ765" s="310"/>
      <c r="CR765" s="310"/>
      <c r="CS765" s="310"/>
      <c r="CT765" s="310"/>
      <c r="CU765" s="310"/>
      <c r="CV765" s="310"/>
      <c r="CW765" s="310"/>
      <c r="CX765" s="310"/>
      <c r="CY765" s="310"/>
      <c r="CZ765" s="310"/>
    </row>
    <row r="766" ht="25.15" customHeight="true" x14ac:dyDescent="0.2">
      <c r="C766" s="512"/>
      <c r="D766" s="512"/>
      <c r="E766" s="512"/>
      <c r="F766" s="512"/>
      <c r="G766" s="512"/>
      <c r="H766" s="512"/>
      <c r="I766" s="512"/>
      <c r="J766" s="512"/>
      <c r="K766" s="512"/>
      <c r="L766" s="512"/>
      <c r="M766" s="512"/>
      <c r="N766" s="512"/>
      <c r="O766" s="512"/>
      <c r="P766" s="512"/>
      <c r="Q766" s="512"/>
      <c r="BA766" s="310"/>
      <c r="BB766" s="360"/>
      <c r="BC766" s="310"/>
      <c r="BD766" s="310"/>
      <c r="BE766" s="310"/>
      <c r="BF766" s="310"/>
      <c r="BG766" s="310"/>
      <c r="BH766" s="310"/>
      <c r="BI766" s="310"/>
      <c r="BJ766" s="310"/>
      <c r="BK766" s="310"/>
      <c r="BL766" s="310"/>
      <c r="BM766" s="310"/>
      <c r="BN766" s="310"/>
      <c r="BO766" s="310"/>
      <c r="BP766" s="310"/>
      <c r="BQ766" s="310"/>
      <c r="BR766" s="310"/>
      <c r="BS766" s="310"/>
      <c r="BT766" s="310"/>
      <c r="BU766" s="310"/>
      <c r="BV766" s="310"/>
      <c r="BW766" s="310"/>
      <c r="BX766" s="310"/>
      <c r="BY766" s="310"/>
      <c r="BZ766" s="310"/>
      <c r="CA766" s="310"/>
      <c r="CB766" s="310"/>
      <c r="CC766" s="310"/>
      <c r="CD766" s="310"/>
      <c r="CE766" s="310"/>
      <c r="CF766" s="310"/>
      <c r="CG766" s="310"/>
      <c r="CH766" s="310"/>
      <c r="CI766" s="310"/>
      <c r="CJ766" s="310"/>
      <c r="CK766" s="310"/>
      <c r="CL766" s="310"/>
      <c r="CM766" s="310"/>
      <c r="CN766" s="310"/>
      <c r="CO766" s="310"/>
      <c r="CP766" s="310"/>
      <c r="CQ766" s="310"/>
      <c r="CR766" s="310"/>
      <c r="CS766" s="310"/>
      <c r="CT766" s="310"/>
      <c r="CU766" s="310"/>
      <c r="CV766" s="310"/>
      <c r="CW766" s="310"/>
      <c r="CX766" s="310"/>
      <c r="CY766" s="310"/>
      <c r="CZ766" s="310"/>
    </row>
    <row r="767" ht="25.15" customHeight="true" x14ac:dyDescent="0.2">
      <c r="C767" s="512"/>
      <c r="D767" s="512"/>
      <c r="E767" s="512"/>
      <c r="F767" s="512"/>
      <c r="G767" s="512"/>
      <c r="H767" s="512"/>
      <c r="I767" s="512"/>
      <c r="J767" s="512"/>
      <c r="K767" s="512"/>
      <c r="L767" s="512"/>
      <c r="M767" s="512"/>
      <c r="N767" s="512"/>
      <c r="O767" s="512"/>
      <c r="P767" s="512"/>
      <c r="Q767" s="512"/>
      <c r="BA767" s="310"/>
      <c r="BB767" s="360"/>
      <c r="BC767" s="310"/>
      <c r="BD767" s="310"/>
      <c r="BE767" s="310"/>
      <c r="BF767" s="310"/>
      <c r="BG767" s="310"/>
      <c r="BH767" s="310"/>
      <c r="BI767" s="310"/>
      <c r="BJ767" s="310"/>
      <c r="BK767" s="310"/>
      <c r="BL767" s="310"/>
      <c r="BM767" s="310"/>
      <c r="BN767" s="310"/>
      <c r="BO767" s="310"/>
      <c r="BP767" s="310"/>
      <c r="BQ767" s="310"/>
      <c r="BR767" s="310"/>
      <c r="BS767" s="310"/>
      <c r="BT767" s="310"/>
      <c r="BU767" s="310"/>
      <c r="BV767" s="310"/>
      <c r="BW767" s="310"/>
      <c r="BX767" s="310"/>
      <c r="BY767" s="310"/>
      <c r="BZ767" s="310"/>
      <c r="CA767" s="310"/>
      <c r="CB767" s="310"/>
      <c r="CC767" s="310"/>
      <c r="CD767" s="310"/>
      <c r="CE767" s="310"/>
      <c r="CF767" s="310"/>
      <c r="CG767" s="310"/>
      <c r="CH767" s="310"/>
      <c r="CI767" s="310"/>
      <c r="CJ767" s="310"/>
      <c r="CK767" s="310"/>
      <c r="CL767" s="310"/>
      <c r="CM767" s="310"/>
      <c r="CN767" s="310"/>
      <c r="CO767" s="310"/>
      <c r="CP767" s="310"/>
      <c r="CQ767" s="310"/>
      <c r="CR767" s="310"/>
      <c r="CS767" s="310"/>
      <c r="CT767" s="310"/>
      <c r="CU767" s="310"/>
      <c r="CV767" s="310"/>
      <c r="CW767" s="310"/>
      <c r="CX767" s="310"/>
      <c r="CY767" s="310"/>
      <c r="CZ767" s="310"/>
    </row>
    <row r="768" ht="25.15" customHeight="true" x14ac:dyDescent="0.2">
      <c r="C768" s="512"/>
      <c r="D768" s="512"/>
      <c r="E768" s="512"/>
      <c r="F768" s="512"/>
      <c r="G768" s="512"/>
      <c r="H768" s="512"/>
      <c r="I768" s="512"/>
      <c r="J768" s="512"/>
      <c r="K768" s="512"/>
      <c r="L768" s="512"/>
      <c r="M768" s="512"/>
      <c r="N768" s="512"/>
      <c r="O768" s="512"/>
      <c r="P768" s="512"/>
      <c r="Q768" s="512"/>
      <c r="BA768" s="308"/>
      <c r="BB768" s="361"/>
      <c r="BC768" s="308"/>
      <c r="BD768" s="308"/>
      <c r="BE768" s="308"/>
      <c r="BF768" s="308"/>
      <c r="BG768" s="308"/>
      <c r="BH768" s="308"/>
      <c r="BI768" s="308"/>
      <c r="BJ768" s="308"/>
      <c r="BK768" s="308"/>
      <c r="BL768" s="308"/>
      <c r="BM768" s="308"/>
      <c r="BN768" s="308"/>
      <c r="BO768" s="308"/>
      <c r="BP768" s="308"/>
      <c r="BQ768" s="308"/>
      <c r="BR768" s="308"/>
      <c r="BS768" s="308"/>
      <c r="BT768" s="308"/>
      <c r="BU768" s="308"/>
      <c r="BV768" s="308"/>
      <c r="BW768" s="308"/>
      <c r="BX768" s="308"/>
      <c r="BY768" s="308"/>
      <c r="BZ768" s="308"/>
      <c r="CA768" s="308"/>
      <c r="CB768" s="308"/>
      <c r="CC768" s="308"/>
      <c r="CD768" s="308"/>
      <c r="CE768" s="308"/>
      <c r="CF768" s="308"/>
      <c r="CG768" s="308"/>
      <c r="CH768" s="308"/>
      <c r="CI768" s="308"/>
      <c r="CJ768" s="308"/>
      <c r="CK768" s="308"/>
      <c r="CL768" s="308"/>
      <c r="CM768" s="308"/>
      <c r="CN768" s="308"/>
      <c r="CO768" s="308"/>
      <c r="CP768" s="308"/>
      <c r="CQ768" s="308"/>
      <c r="CR768" s="308"/>
      <c r="CS768" s="308"/>
      <c r="CT768" s="308"/>
      <c r="CU768" s="308"/>
      <c r="CV768" s="308"/>
      <c r="CW768" s="308"/>
      <c r="CX768" s="308"/>
      <c r="CY768" s="308"/>
      <c r="CZ768" s="308"/>
    </row>
    <row r="769" ht="25.15" customHeight="true" x14ac:dyDescent="0.2">
      <c r="C769" s="512"/>
      <c r="D769" s="512"/>
      <c r="E769" s="512"/>
      <c r="F769" s="512"/>
      <c r="G769" s="512"/>
      <c r="H769" s="512"/>
      <c r="I769" s="512"/>
      <c r="J769" s="512"/>
      <c r="K769" s="512"/>
      <c r="L769" s="512"/>
      <c r="M769" s="512"/>
      <c r="N769" s="512"/>
      <c r="O769" s="512"/>
      <c r="P769" s="512"/>
      <c r="Q769" s="512"/>
      <c r="BA769" s="308"/>
      <c r="BB769" s="361"/>
      <c r="BC769" s="308"/>
      <c r="BD769" s="308"/>
      <c r="BE769" s="308"/>
      <c r="BF769" s="308"/>
      <c r="BG769" s="308"/>
      <c r="BH769" s="308"/>
      <c r="BI769" s="308"/>
      <c r="BJ769" s="308"/>
      <c r="BK769" s="308"/>
      <c r="BL769" s="308"/>
      <c r="BM769" s="308"/>
      <c r="BN769" s="308"/>
      <c r="BO769" s="308"/>
      <c r="BP769" s="308"/>
      <c r="BQ769" s="308"/>
      <c r="BR769" s="308"/>
      <c r="BS769" s="308"/>
      <c r="BT769" s="308"/>
      <c r="BU769" s="308"/>
      <c r="BV769" s="308"/>
      <c r="BW769" s="308"/>
      <c r="BX769" s="308"/>
      <c r="BY769" s="308"/>
      <c r="BZ769" s="308"/>
      <c r="CA769" s="308"/>
      <c r="CB769" s="308"/>
      <c r="CC769" s="308"/>
      <c r="CD769" s="308"/>
      <c r="CE769" s="308"/>
      <c r="CF769" s="308"/>
      <c r="CG769" s="308"/>
      <c r="CH769" s="308"/>
      <c r="CI769" s="308"/>
      <c r="CJ769" s="308"/>
      <c r="CK769" s="308"/>
      <c r="CL769" s="308"/>
      <c r="CM769" s="308"/>
      <c r="CN769" s="308"/>
      <c r="CO769" s="308"/>
      <c r="CP769" s="308"/>
      <c r="CQ769" s="308"/>
      <c r="CR769" s="308"/>
      <c r="CS769" s="308"/>
      <c r="CT769" s="308"/>
      <c r="CU769" s="308"/>
      <c r="CV769" s="308"/>
      <c r="CW769" s="308"/>
      <c r="CX769" s="308"/>
      <c r="CY769" s="308"/>
      <c r="CZ769" s="308"/>
    </row>
    <row r="770" ht="25.15" customHeight="true" x14ac:dyDescent="0.2">
      <c r="C770" s="512"/>
      <c r="D770" s="512"/>
      <c r="E770" s="512"/>
      <c r="F770" s="512"/>
      <c r="G770" s="512"/>
      <c r="H770" s="512"/>
      <c r="I770" s="512"/>
      <c r="J770" s="512"/>
      <c r="K770" s="512"/>
      <c r="L770" s="512"/>
      <c r="M770" s="512"/>
      <c r="N770" s="512"/>
      <c r="O770" s="512"/>
      <c r="P770" s="512"/>
      <c r="Q770" s="512"/>
      <c r="BA770" s="308"/>
      <c r="BB770" s="361"/>
      <c r="BC770" s="308"/>
      <c r="BD770" s="308"/>
      <c r="BE770" s="308"/>
      <c r="BF770" s="308"/>
      <c r="BG770" s="308"/>
      <c r="BH770" s="308"/>
      <c r="BI770" s="308"/>
      <c r="BJ770" s="308"/>
      <c r="BK770" s="308"/>
      <c r="BL770" s="308"/>
      <c r="BM770" s="308"/>
      <c r="BN770" s="308"/>
      <c r="BO770" s="308"/>
      <c r="BP770" s="308"/>
      <c r="BQ770" s="308"/>
      <c r="BR770" s="308"/>
      <c r="BS770" s="308"/>
      <c r="BT770" s="308"/>
      <c r="BU770" s="308"/>
      <c r="BV770" s="308"/>
      <c r="BW770" s="308"/>
      <c r="BX770" s="308"/>
      <c r="BY770" s="308"/>
      <c r="BZ770" s="308"/>
      <c r="CA770" s="308"/>
      <c r="CB770" s="308"/>
      <c r="CC770" s="308"/>
      <c r="CD770" s="308"/>
      <c r="CE770" s="308"/>
      <c r="CF770" s="308"/>
      <c r="CG770" s="308"/>
      <c r="CH770" s="308"/>
      <c r="CI770" s="308"/>
      <c r="CJ770" s="308"/>
      <c r="CK770" s="308"/>
      <c r="CL770" s="308"/>
      <c r="CM770" s="308"/>
      <c r="CN770" s="308"/>
      <c r="CO770" s="308"/>
      <c r="CP770" s="308"/>
      <c r="CQ770" s="308"/>
      <c r="CR770" s="308"/>
      <c r="CS770" s="308"/>
      <c r="CT770" s="308"/>
      <c r="CU770" s="308"/>
      <c r="CV770" s="308"/>
      <c r="CW770" s="308"/>
      <c r="CX770" s="308"/>
      <c r="CY770" s="308"/>
      <c r="CZ770" s="308"/>
    </row>
    <row r="771" ht="25.15" customHeight="true" x14ac:dyDescent="0.2">
      <c r="C771" s="512"/>
      <c r="D771" s="512"/>
      <c r="E771" s="512"/>
      <c r="F771" s="512"/>
      <c r="G771" s="512"/>
      <c r="H771" s="512"/>
      <c r="I771" s="512"/>
      <c r="J771" s="512"/>
      <c r="K771" s="512"/>
      <c r="L771" s="512"/>
      <c r="M771" s="512"/>
      <c r="N771" s="512"/>
      <c r="O771" s="512"/>
      <c r="P771" s="512"/>
      <c r="Q771" s="512"/>
      <c r="BA771" s="308"/>
      <c r="BB771" s="361"/>
      <c r="BC771" s="308"/>
      <c r="BD771" s="308"/>
      <c r="BE771" s="308"/>
      <c r="BF771" s="308"/>
      <c r="BG771" s="308"/>
      <c r="BH771" s="308"/>
      <c r="BI771" s="308"/>
      <c r="BJ771" s="308"/>
      <c r="BK771" s="308"/>
      <c r="BL771" s="308"/>
      <c r="BM771" s="308"/>
      <c r="BN771" s="308"/>
      <c r="BO771" s="308"/>
      <c r="BP771" s="308"/>
      <c r="BQ771" s="308"/>
      <c r="BR771" s="308"/>
      <c r="BS771" s="308"/>
      <c r="BT771" s="308"/>
      <c r="BU771" s="308"/>
      <c r="BV771" s="308"/>
      <c r="BW771" s="308"/>
      <c r="BX771" s="308"/>
      <c r="BY771" s="308"/>
      <c r="BZ771" s="308"/>
      <c r="CA771" s="308"/>
      <c r="CB771" s="308"/>
      <c r="CC771" s="308"/>
      <c r="CD771" s="308"/>
      <c r="CE771" s="308"/>
      <c r="CF771" s="308"/>
      <c r="CG771" s="308"/>
      <c r="CH771" s="308"/>
      <c r="CI771" s="308"/>
      <c r="CJ771" s="308"/>
      <c r="CK771" s="308"/>
      <c r="CL771" s="308"/>
      <c r="CM771" s="308"/>
      <c r="CN771" s="308"/>
      <c r="CO771" s="308"/>
      <c r="CP771" s="308"/>
      <c r="CQ771" s="308"/>
      <c r="CR771" s="308"/>
      <c r="CS771" s="308"/>
      <c r="CT771" s="308"/>
      <c r="CU771" s="308"/>
      <c r="CV771" s="308"/>
      <c r="CW771" s="308"/>
      <c r="CX771" s="308"/>
      <c r="CY771" s="308"/>
      <c r="CZ771" s="308"/>
    </row>
    <row r="772" ht="25.15" customHeight="true" x14ac:dyDescent="0.2">
      <c r="C772" s="512"/>
      <c r="D772" s="512"/>
      <c r="E772" s="512"/>
      <c r="F772" s="512"/>
      <c r="G772" s="512"/>
      <c r="H772" s="512"/>
      <c r="I772" s="512"/>
      <c r="J772" s="512"/>
      <c r="K772" s="512"/>
      <c r="L772" s="512"/>
      <c r="M772" s="512"/>
      <c r="N772" s="512"/>
      <c r="O772" s="512"/>
      <c r="P772" s="512"/>
      <c r="Q772" s="512"/>
      <c r="BA772" s="308"/>
      <c r="BB772" s="361"/>
      <c r="BC772" s="308"/>
      <c r="BD772" s="308"/>
      <c r="BE772" s="308"/>
      <c r="BF772" s="308"/>
      <c r="BG772" s="308"/>
      <c r="BH772" s="308"/>
      <c r="BI772" s="308"/>
      <c r="BJ772" s="308"/>
      <c r="BK772" s="308"/>
      <c r="BL772" s="308"/>
      <c r="BM772" s="308"/>
      <c r="BN772" s="308"/>
      <c r="BO772" s="308"/>
      <c r="BP772" s="308"/>
      <c r="BQ772" s="308"/>
      <c r="BR772" s="308"/>
      <c r="BS772" s="308"/>
      <c r="BT772" s="308"/>
      <c r="BU772" s="308"/>
      <c r="BV772" s="308"/>
      <c r="BW772" s="308"/>
      <c r="BX772" s="308"/>
      <c r="BY772" s="308"/>
      <c r="BZ772" s="308"/>
      <c r="CA772" s="308"/>
      <c r="CB772" s="308"/>
      <c r="CC772" s="308"/>
      <c r="CD772" s="308"/>
      <c r="CE772" s="308"/>
      <c r="CF772" s="308"/>
      <c r="CG772" s="308"/>
      <c r="CH772" s="308"/>
      <c r="CI772" s="308"/>
      <c r="CJ772" s="308"/>
      <c r="CK772" s="308"/>
      <c r="CL772" s="308"/>
      <c r="CM772" s="308"/>
      <c r="CN772" s="308"/>
      <c r="CO772" s="308"/>
      <c r="CP772" s="308"/>
      <c r="CQ772" s="308"/>
      <c r="CR772" s="308"/>
      <c r="CS772" s="308"/>
      <c r="CT772" s="308"/>
      <c r="CU772" s="308"/>
      <c r="CV772" s="308"/>
      <c r="CW772" s="308"/>
      <c r="CX772" s="308"/>
      <c r="CY772" s="308"/>
      <c r="CZ772" s="308"/>
    </row>
    <row r="773" ht="25.15" customHeight="true" x14ac:dyDescent="0.2">
      <c r="C773" s="512"/>
      <c r="D773" s="512"/>
      <c r="E773" s="512"/>
      <c r="F773" s="512"/>
      <c r="G773" s="512"/>
      <c r="H773" s="512"/>
      <c r="I773" s="512"/>
      <c r="J773" s="512"/>
      <c r="K773" s="512"/>
      <c r="L773" s="512"/>
      <c r="M773" s="512"/>
      <c r="N773" s="512"/>
      <c r="O773" s="512"/>
      <c r="P773" s="512"/>
      <c r="Q773" s="512"/>
      <c r="BA773" s="308"/>
      <c r="BB773" s="361"/>
      <c r="BC773" s="308"/>
      <c r="BD773" s="308"/>
      <c r="BE773" s="308"/>
      <c r="BF773" s="308"/>
      <c r="BG773" s="308"/>
      <c r="BH773" s="308"/>
      <c r="BI773" s="308"/>
      <c r="BJ773" s="308"/>
      <c r="BK773" s="308"/>
      <c r="BL773" s="308"/>
      <c r="BM773" s="308"/>
      <c r="BN773" s="308"/>
      <c r="BO773" s="308"/>
      <c r="BP773" s="308"/>
      <c r="BQ773" s="308"/>
      <c r="BR773" s="308"/>
      <c r="BS773" s="308"/>
      <c r="BT773" s="308"/>
      <c r="BU773" s="308"/>
      <c r="BV773" s="308"/>
      <c r="BW773" s="308"/>
      <c r="BX773" s="308"/>
      <c r="BY773" s="308"/>
      <c r="BZ773" s="308"/>
      <c r="CA773" s="308"/>
      <c r="CB773" s="308"/>
      <c r="CC773" s="308"/>
      <c r="CD773" s="308"/>
      <c r="CE773" s="308"/>
      <c r="CF773" s="308"/>
      <c r="CG773" s="308"/>
      <c r="CH773" s="308"/>
      <c r="CI773" s="308"/>
      <c r="CJ773" s="308"/>
      <c r="CK773" s="308"/>
      <c r="CL773" s="308"/>
      <c r="CM773" s="308"/>
      <c r="CN773" s="308"/>
      <c r="CO773" s="308"/>
      <c r="CP773" s="308"/>
      <c r="CQ773" s="308"/>
      <c r="CR773" s="308"/>
      <c r="CS773" s="308"/>
      <c r="CT773" s="308"/>
      <c r="CU773" s="308"/>
      <c r="CV773" s="308"/>
      <c r="CW773" s="308"/>
      <c r="CX773" s="308"/>
      <c r="CY773" s="308"/>
      <c r="CZ773" s="308"/>
    </row>
    <row r="774" ht="25.15" customHeight="true" x14ac:dyDescent="0.2">
      <c r="C774" s="512"/>
      <c r="D774" s="512"/>
      <c r="E774" s="512"/>
      <c r="F774" s="512"/>
      <c r="G774" s="512"/>
      <c r="H774" s="512"/>
      <c r="I774" s="512"/>
      <c r="J774" s="512"/>
      <c r="K774" s="512"/>
      <c r="L774" s="512"/>
      <c r="M774" s="512"/>
      <c r="N774" s="512"/>
      <c r="O774" s="512"/>
      <c r="P774" s="512"/>
      <c r="Q774" s="512"/>
      <c r="BA774" s="308"/>
      <c r="BB774" s="361"/>
      <c r="BC774" s="308"/>
      <c r="BD774" s="308"/>
      <c r="BE774" s="308"/>
      <c r="BF774" s="308"/>
      <c r="BG774" s="308"/>
      <c r="BH774" s="308"/>
      <c r="BI774" s="308"/>
      <c r="BJ774" s="308"/>
      <c r="BK774" s="308"/>
      <c r="BL774" s="308"/>
      <c r="BM774" s="308"/>
      <c r="BN774" s="308"/>
      <c r="BO774" s="308"/>
      <c r="BP774" s="308"/>
      <c r="BQ774" s="308"/>
      <c r="BR774" s="308"/>
      <c r="BS774" s="308"/>
      <c r="BT774" s="308"/>
      <c r="BU774" s="308"/>
      <c r="BV774" s="308"/>
      <c r="BW774" s="308"/>
      <c r="BX774" s="308"/>
      <c r="BY774" s="308"/>
      <c r="BZ774" s="308"/>
      <c r="CA774" s="308"/>
      <c r="CB774" s="308"/>
      <c r="CC774" s="308"/>
      <c r="CD774" s="308"/>
      <c r="CE774" s="308"/>
      <c r="CF774" s="308"/>
      <c r="CG774" s="308"/>
      <c r="CH774" s="308"/>
      <c r="CI774" s="308"/>
      <c r="CJ774" s="308"/>
      <c r="CK774" s="308"/>
      <c r="CL774" s="308"/>
      <c r="CM774" s="308"/>
      <c r="CN774" s="308"/>
      <c r="CO774" s="308"/>
      <c r="CP774" s="308"/>
      <c r="CQ774" s="308"/>
      <c r="CR774" s="308"/>
      <c r="CS774" s="308"/>
      <c r="CT774" s="308"/>
      <c r="CU774" s="308"/>
      <c r="CV774" s="308"/>
      <c r="CW774" s="308"/>
      <c r="CX774" s="308"/>
      <c r="CY774" s="308"/>
      <c r="CZ774" s="308"/>
    </row>
    <row r="775" ht="25.15" customHeight="true" x14ac:dyDescent="0.2">
      <c r="C775" s="512"/>
      <c r="D775" s="512"/>
      <c r="E775" s="512"/>
      <c r="F775" s="512"/>
      <c r="G775" s="512"/>
      <c r="H775" s="512"/>
      <c r="I775" s="512"/>
      <c r="J775" s="512"/>
      <c r="K775" s="512"/>
      <c r="L775" s="512"/>
      <c r="M775" s="512"/>
      <c r="N775" s="512"/>
      <c r="O775" s="512"/>
      <c r="P775" s="512"/>
      <c r="Q775" s="512"/>
      <c r="BA775" s="308"/>
      <c r="BB775" s="361"/>
      <c r="BC775" s="308"/>
      <c r="BD775" s="308"/>
      <c r="BE775" s="308"/>
      <c r="BF775" s="308"/>
      <c r="BG775" s="308"/>
      <c r="BH775" s="308"/>
      <c r="BI775" s="308"/>
      <c r="BJ775" s="308"/>
      <c r="BK775" s="308"/>
      <c r="BL775" s="308"/>
      <c r="BM775" s="308"/>
      <c r="BN775" s="308"/>
      <c r="BO775" s="308"/>
      <c r="BP775" s="308"/>
      <c r="BQ775" s="308"/>
      <c r="BR775" s="308"/>
      <c r="BS775" s="308"/>
      <c r="BT775" s="308"/>
      <c r="BU775" s="308"/>
      <c r="BV775" s="308"/>
      <c r="BW775" s="308"/>
      <c r="BX775" s="308"/>
      <c r="BY775" s="308"/>
      <c r="BZ775" s="308"/>
      <c r="CA775" s="308"/>
      <c r="CB775" s="308"/>
      <c r="CC775" s="308"/>
      <c r="CD775" s="308"/>
      <c r="CE775" s="308"/>
      <c r="CF775" s="308"/>
      <c r="CG775" s="308"/>
      <c r="CH775" s="308"/>
      <c r="CI775" s="308"/>
      <c r="CJ775" s="308"/>
      <c r="CK775" s="308"/>
      <c r="CL775" s="308"/>
      <c r="CM775" s="308"/>
      <c r="CN775" s="308"/>
      <c r="CO775" s="308"/>
      <c r="CP775" s="308"/>
      <c r="CQ775" s="308"/>
      <c r="CR775" s="308"/>
      <c r="CS775" s="308"/>
      <c r="CT775" s="308"/>
      <c r="CU775" s="308"/>
      <c r="CV775" s="308"/>
      <c r="CW775" s="308"/>
      <c r="CX775" s="308"/>
      <c r="CY775" s="308"/>
      <c r="CZ775" s="308"/>
    </row>
    <row r="776" ht="25.15" customHeight="true" x14ac:dyDescent="0.2">
      <c r="C776" s="512"/>
      <c r="D776" s="512"/>
      <c r="E776" s="512"/>
      <c r="F776" s="512"/>
      <c r="G776" s="512"/>
      <c r="H776" s="512"/>
      <c r="I776" s="512"/>
      <c r="J776" s="512"/>
      <c r="K776" s="512"/>
      <c r="L776" s="512"/>
      <c r="M776" s="512"/>
      <c r="N776" s="512"/>
      <c r="O776" s="512"/>
      <c r="P776" s="512"/>
      <c r="Q776" s="512"/>
      <c r="BA776" s="308"/>
      <c r="BB776" s="361"/>
      <c r="BC776" s="308"/>
      <c r="BD776" s="308"/>
      <c r="BE776" s="308"/>
      <c r="BF776" s="308"/>
      <c r="BG776" s="308"/>
      <c r="BH776" s="308"/>
      <c r="BI776" s="308"/>
      <c r="BJ776" s="308"/>
      <c r="BK776" s="308"/>
      <c r="BL776" s="308"/>
      <c r="BM776" s="308"/>
      <c r="BN776" s="308"/>
      <c r="BO776" s="308"/>
      <c r="BP776" s="308"/>
      <c r="BQ776" s="308"/>
      <c r="BR776" s="308"/>
      <c r="BS776" s="308"/>
      <c r="BT776" s="308"/>
      <c r="BU776" s="308"/>
      <c r="BV776" s="308"/>
      <c r="BW776" s="308"/>
      <c r="BX776" s="308"/>
      <c r="BY776" s="308"/>
      <c r="BZ776" s="308"/>
      <c r="CA776" s="308"/>
      <c r="CB776" s="308"/>
      <c r="CC776" s="308"/>
      <c r="CD776" s="308"/>
      <c r="CE776" s="308"/>
      <c r="CF776" s="308"/>
      <c r="CG776" s="308"/>
      <c r="CH776" s="308"/>
      <c r="CI776" s="308"/>
      <c r="CJ776" s="308"/>
      <c r="CK776" s="308"/>
      <c r="CL776" s="308"/>
      <c r="CM776" s="308"/>
      <c r="CN776" s="308"/>
      <c r="CO776" s="308"/>
      <c r="CP776" s="308"/>
      <c r="CQ776" s="308"/>
      <c r="CR776" s="308"/>
      <c r="CS776" s="308"/>
      <c r="CT776" s="308"/>
      <c r="CU776" s="308"/>
      <c r="CV776" s="308"/>
      <c r="CW776" s="308"/>
      <c r="CX776" s="308"/>
      <c r="CY776" s="308"/>
      <c r="CZ776" s="308"/>
    </row>
    <row r="777" ht="25.15" customHeight="true" x14ac:dyDescent="0.2">
      <c r="C777" s="512"/>
      <c r="D777" s="512"/>
      <c r="E777" s="512"/>
      <c r="F777" s="512"/>
      <c r="G777" s="512"/>
      <c r="H777" s="512"/>
      <c r="I777" s="512"/>
      <c r="J777" s="512"/>
      <c r="K777" s="512"/>
      <c r="L777" s="512"/>
      <c r="M777" s="512"/>
      <c r="N777" s="512"/>
      <c r="O777" s="512"/>
      <c r="P777" s="512"/>
      <c r="Q777" s="512"/>
      <c r="BA777" s="308"/>
      <c r="BB777" s="361"/>
      <c r="BC777" s="308"/>
      <c r="BD777" s="308"/>
      <c r="BE777" s="308"/>
      <c r="BF777" s="308"/>
      <c r="BG777" s="308"/>
      <c r="BH777" s="308"/>
      <c r="BI777" s="308"/>
      <c r="BJ777" s="308"/>
      <c r="BK777" s="308"/>
      <c r="BL777" s="308"/>
      <c r="BM777" s="308"/>
      <c r="BN777" s="308"/>
      <c r="BO777" s="308"/>
      <c r="BP777" s="308"/>
      <c r="BQ777" s="308"/>
      <c r="BR777" s="308"/>
      <c r="BS777" s="308"/>
      <c r="BT777" s="308"/>
      <c r="BU777" s="308"/>
      <c r="BV777" s="308"/>
      <c r="BW777" s="308"/>
      <c r="BX777" s="308"/>
      <c r="BY777" s="308"/>
      <c r="BZ777" s="308"/>
      <c r="CA777" s="308"/>
      <c r="CB777" s="308"/>
      <c r="CC777" s="308"/>
      <c r="CD777" s="308"/>
      <c r="CE777" s="308"/>
      <c r="CF777" s="308"/>
      <c r="CG777" s="308"/>
      <c r="CH777" s="308"/>
      <c r="CI777" s="308"/>
      <c r="CJ777" s="308"/>
      <c r="CK777" s="308"/>
      <c r="CL777" s="308"/>
      <c r="CM777" s="308"/>
      <c r="CN777" s="308"/>
      <c r="CO777" s="308"/>
      <c r="CP777" s="308"/>
      <c r="CQ777" s="308"/>
      <c r="CR777" s="308"/>
      <c r="CS777" s="308"/>
      <c r="CT777" s="308"/>
      <c r="CU777" s="308"/>
      <c r="CV777" s="308"/>
      <c r="CW777" s="308"/>
      <c r="CX777" s="308"/>
      <c r="CY777" s="308"/>
      <c r="CZ777" s="308"/>
    </row>
    <row r="778" ht="25.15" customHeight="true" x14ac:dyDescent="0.2">
      <c r="C778" s="512"/>
      <c r="D778" s="512"/>
      <c r="E778" s="512"/>
      <c r="F778" s="512"/>
      <c r="G778" s="512"/>
      <c r="H778" s="512"/>
      <c r="I778" s="512"/>
      <c r="J778" s="512"/>
      <c r="K778" s="512"/>
      <c r="L778" s="512"/>
      <c r="M778" s="512"/>
      <c r="N778" s="512"/>
      <c r="O778" s="512"/>
      <c r="P778" s="512"/>
      <c r="Q778" s="512"/>
      <c r="BA778" s="308"/>
      <c r="BB778" s="361"/>
      <c r="BC778" s="308"/>
      <c r="BD778" s="308"/>
      <c r="BE778" s="308"/>
      <c r="BF778" s="308"/>
      <c r="BG778" s="308"/>
      <c r="BH778" s="308"/>
      <c r="BI778" s="308"/>
      <c r="BJ778" s="308"/>
      <c r="BK778" s="308"/>
      <c r="BL778" s="308"/>
      <c r="BM778" s="308"/>
      <c r="BN778" s="308"/>
      <c r="BO778" s="308"/>
      <c r="BP778" s="308"/>
      <c r="BQ778" s="308"/>
      <c r="BR778" s="308"/>
      <c r="BS778" s="308"/>
      <c r="BT778" s="308"/>
      <c r="BU778" s="308"/>
      <c r="BV778" s="308"/>
      <c r="BW778" s="308"/>
      <c r="BX778" s="308"/>
      <c r="BY778" s="308"/>
      <c r="BZ778" s="308"/>
      <c r="CA778" s="308"/>
      <c r="CB778" s="308"/>
      <c r="CC778" s="308"/>
      <c r="CD778" s="308"/>
      <c r="CE778" s="308"/>
      <c r="CF778" s="308"/>
      <c r="CG778" s="308"/>
      <c r="CH778" s="308"/>
      <c r="CI778" s="308"/>
      <c r="CJ778" s="308"/>
      <c r="CK778" s="308"/>
      <c r="CL778" s="308"/>
      <c r="CM778" s="308"/>
      <c r="CN778" s="308"/>
      <c r="CO778" s="308"/>
      <c r="CP778" s="308"/>
      <c r="CQ778" s="308"/>
      <c r="CR778" s="308"/>
      <c r="CS778" s="308"/>
      <c r="CT778" s="308"/>
      <c r="CU778" s="308"/>
      <c r="CV778" s="308"/>
      <c r="CW778" s="308"/>
      <c r="CX778" s="308"/>
      <c r="CY778" s="308"/>
      <c r="CZ778" s="308"/>
    </row>
    <row r="779" ht="25.15" customHeight="true" x14ac:dyDescent="0.2">
      <c r="C779" s="512"/>
      <c r="D779" s="512"/>
      <c r="E779" s="512"/>
      <c r="F779" s="512"/>
      <c r="G779" s="512"/>
      <c r="H779" s="512"/>
      <c r="I779" s="512"/>
      <c r="J779" s="512"/>
      <c r="K779" s="512"/>
      <c r="L779" s="512"/>
      <c r="M779" s="512"/>
      <c r="N779" s="512"/>
      <c r="O779" s="512"/>
      <c r="P779" s="512"/>
      <c r="Q779" s="512"/>
      <c r="BA779" s="308"/>
      <c r="BB779" s="361"/>
      <c r="BC779" s="308"/>
      <c r="BD779" s="308"/>
      <c r="BE779" s="308"/>
      <c r="BF779" s="308"/>
      <c r="BG779" s="308"/>
      <c r="BH779" s="308"/>
      <c r="BI779" s="308"/>
      <c r="BJ779" s="308"/>
      <c r="BK779" s="308"/>
      <c r="BL779" s="308"/>
      <c r="BM779" s="308"/>
      <c r="BN779" s="308"/>
      <c r="BO779" s="308"/>
      <c r="BP779" s="308"/>
      <c r="BQ779" s="308"/>
      <c r="BR779" s="308"/>
      <c r="BS779" s="308"/>
      <c r="BT779" s="308"/>
      <c r="BU779" s="308"/>
      <c r="BV779" s="308"/>
      <c r="BW779" s="308"/>
      <c r="BX779" s="308"/>
      <c r="BY779" s="308"/>
      <c r="BZ779" s="308"/>
      <c r="CA779" s="308"/>
      <c r="CB779" s="308"/>
      <c r="CC779" s="308"/>
      <c r="CD779" s="308"/>
      <c r="CE779" s="308"/>
      <c r="CF779" s="308"/>
      <c r="CG779" s="308"/>
      <c r="CH779" s="308"/>
      <c r="CI779" s="308"/>
      <c r="CJ779" s="308"/>
      <c r="CK779" s="308"/>
      <c r="CL779" s="308"/>
      <c r="CM779" s="308"/>
      <c r="CN779" s="308"/>
      <c r="CO779" s="308"/>
      <c r="CP779" s="308"/>
      <c r="CQ779" s="308"/>
      <c r="CR779" s="308"/>
      <c r="CS779" s="308"/>
      <c r="CT779" s="308"/>
      <c r="CU779" s="308"/>
      <c r="CV779" s="308"/>
      <c r="CW779" s="308"/>
      <c r="CX779" s="308"/>
      <c r="CY779" s="308"/>
      <c r="CZ779" s="308"/>
    </row>
    <row r="780" ht="25.15" customHeight="true" x14ac:dyDescent="0.2">
      <c r="C780" s="512"/>
      <c r="D780" s="512"/>
      <c r="E780" s="512"/>
      <c r="F780" s="512"/>
      <c r="G780" s="512"/>
      <c r="H780" s="512"/>
      <c r="I780" s="512"/>
      <c r="J780" s="512"/>
      <c r="K780" s="512"/>
      <c r="L780" s="512"/>
      <c r="M780" s="512"/>
      <c r="N780" s="512"/>
      <c r="O780" s="512"/>
      <c r="P780" s="512"/>
      <c r="Q780" s="512"/>
      <c r="BA780" s="308"/>
      <c r="BB780" s="361"/>
      <c r="BC780" s="308"/>
      <c r="BD780" s="308"/>
      <c r="BE780" s="308"/>
      <c r="BF780" s="308"/>
      <c r="BG780" s="308"/>
      <c r="BH780" s="308"/>
      <c r="BI780" s="308"/>
      <c r="BJ780" s="308"/>
      <c r="BK780" s="308"/>
      <c r="BL780" s="308"/>
      <c r="BM780" s="308"/>
      <c r="BN780" s="308"/>
      <c r="BO780" s="308"/>
      <c r="BP780" s="308"/>
      <c r="BQ780" s="308"/>
      <c r="BR780" s="308"/>
      <c r="BS780" s="308"/>
      <c r="BT780" s="308"/>
      <c r="BU780" s="308"/>
      <c r="BV780" s="308"/>
      <c r="BW780" s="308"/>
      <c r="BX780" s="308"/>
      <c r="BY780" s="308"/>
      <c r="BZ780" s="308"/>
      <c r="CA780" s="308"/>
      <c r="CB780" s="308"/>
      <c r="CC780" s="308"/>
      <c r="CD780" s="308"/>
      <c r="CE780" s="308"/>
      <c r="CF780" s="308"/>
      <c r="CG780" s="308"/>
      <c r="CH780" s="308"/>
      <c r="CI780" s="308"/>
      <c r="CJ780" s="308"/>
      <c r="CK780" s="308"/>
      <c r="CL780" s="308"/>
      <c r="CM780" s="308"/>
      <c r="CN780" s="308"/>
      <c r="CO780" s="308"/>
      <c r="CP780" s="308"/>
      <c r="CQ780" s="308"/>
      <c r="CR780" s="308"/>
      <c r="CS780" s="308"/>
      <c r="CT780" s="308"/>
      <c r="CU780" s="308"/>
      <c r="CV780" s="308"/>
      <c r="CW780" s="308"/>
      <c r="CX780" s="308"/>
      <c r="CY780" s="308"/>
      <c r="CZ780" s="308"/>
    </row>
    <row r="781" ht="25.15" customHeight="true" x14ac:dyDescent="0.2">
      <c r="C781" s="512"/>
      <c r="D781" s="512"/>
      <c r="E781" s="512"/>
      <c r="F781" s="512"/>
      <c r="G781" s="512"/>
      <c r="H781" s="512"/>
      <c r="I781" s="512"/>
      <c r="J781" s="512"/>
      <c r="K781" s="512"/>
      <c r="L781" s="512"/>
      <c r="M781" s="512"/>
      <c r="N781" s="512"/>
      <c r="O781" s="512"/>
      <c r="P781" s="512"/>
      <c r="Q781" s="512"/>
      <c r="BA781" s="308"/>
      <c r="BB781" s="361"/>
      <c r="BC781" s="308"/>
      <c r="BD781" s="308"/>
      <c r="BE781" s="308"/>
      <c r="BF781" s="308"/>
      <c r="BG781" s="308"/>
      <c r="BH781" s="308"/>
      <c r="BI781" s="308"/>
      <c r="BJ781" s="308"/>
      <c r="BK781" s="308"/>
      <c r="BL781" s="308"/>
      <c r="BM781" s="308"/>
      <c r="BN781" s="308"/>
      <c r="BO781" s="308"/>
      <c r="BP781" s="308"/>
      <c r="BQ781" s="308"/>
      <c r="BR781" s="308"/>
      <c r="BS781" s="308"/>
      <c r="BT781" s="308"/>
      <c r="BU781" s="308"/>
      <c r="BV781" s="308"/>
      <c r="BW781" s="308"/>
      <c r="BX781" s="308"/>
      <c r="BY781" s="308"/>
      <c r="BZ781" s="308"/>
      <c r="CA781" s="308"/>
      <c r="CB781" s="308"/>
      <c r="CC781" s="308"/>
      <c r="CD781" s="308"/>
      <c r="CE781" s="308"/>
      <c r="CF781" s="308"/>
      <c r="CG781" s="308"/>
      <c r="CH781" s="308"/>
      <c r="CI781" s="308"/>
      <c r="CJ781" s="308"/>
      <c r="CK781" s="308"/>
      <c r="CL781" s="308"/>
      <c r="CM781" s="308"/>
      <c r="CN781" s="308"/>
      <c r="CO781" s="308"/>
      <c r="CP781" s="308"/>
      <c r="CQ781" s="308"/>
      <c r="CR781" s="308"/>
      <c r="CS781" s="308"/>
      <c r="CT781" s="308"/>
      <c r="CU781" s="308"/>
      <c r="CV781" s="308"/>
      <c r="CW781" s="308"/>
      <c r="CX781" s="308"/>
      <c r="CY781" s="308"/>
      <c r="CZ781" s="308"/>
    </row>
    <row r="782" ht="25.15" customHeight="true" x14ac:dyDescent="0.2">
      <c r="C782" s="512"/>
      <c r="D782" s="512"/>
      <c r="E782" s="512"/>
      <c r="F782" s="512"/>
      <c r="G782" s="512"/>
      <c r="H782" s="512"/>
      <c r="I782" s="512"/>
      <c r="J782" s="512"/>
      <c r="K782" s="512"/>
      <c r="L782" s="512"/>
      <c r="M782" s="512"/>
      <c r="N782" s="512"/>
      <c r="O782" s="512"/>
      <c r="P782" s="512"/>
      <c r="Q782" s="512"/>
      <c r="BA782" s="308"/>
      <c r="BB782" s="361"/>
      <c r="BC782" s="308"/>
      <c r="BD782" s="308"/>
      <c r="BE782" s="308"/>
      <c r="BF782" s="308"/>
      <c r="BG782" s="308"/>
      <c r="BH782" s="308"/>
      <c r="BI782" s="308"/>
      <c r="BJ782" s="308"/>
      <c r="BK782" s="308"/>
      <c r="BL782" s="308"/>
      <c r="BM782" s="308"/>
      <c r="BN782" s="308"/>
      <c r="BO782" s="308"/>
      <c r="BP782" s="308"/>
      <c r="BQ782" s="308"/>
      <c r="BR782" s="308"/>
      <c r="BS782" s="308"/>
      <c r="BT782" s="308"/>
      <c r="BU782" s="308"/>
      <c r="BV782" s="308"/>
      <c r="BW782" s="308"/>
      <c r="BX782" s="308"/>
      <c r="BY782" s="308"/>
      <c r="BZ782" s="308"/>
      <c r="CA782" s="308"/>
      <c r="CB782" s="308"/>
      <c r="CC782" s="308"/>
      <c r="CD782" s="308"/>
      <c r="CE782" s="308"/>
      <c r="CF782" s="308"/>
      <c r="CG782" s="308"/>
      <c r="CH782" s="308"/>
      <c r="CI782" s="308"/>
      <c r="CJ782" s="308"/>
      <c r="CK782" s="308"/>
      <c r="CL782" s="308"/>
      <c r="CM782" s="308"/>
      <c r="CN782" s="308"/>
      <c r="CO782" s="308"/>
      <c r="CP782" s="308"/>
      <c r="CQ782" s="308"/>
      <c r="CR782" s="308"/>
      <c r="CS782" s="308"/>
      <c r="CT782" s="308"/>
      <c r="CU782" s="308"/>
      <c r="CV782" s="308"/>
      <c r="CW782" s="308"/>
      <c r="CX782" s="308"/>
      <c r="CY782" s="308"/>
      <c r="CZ782" s="308"/>
    </row>
    <row r="783" ht="25.15" customHeight="true" x14ac:dyDescent="0.2">
      <c r="C783" s="512"/>
      <c r="D783" s="512"/>
      <c r="E783" s="512"/>
      <c r="F783" s="512"/>
      <c r="G783" s="512"/>
      <c r="H783" s="512"/>
      <c r="I783" s="512"/>
      <c r="J783" s="512"/>
      <c r="K783" s="512"/>
      <c r="L783" s="512"/>
      <c r="M783" s="512"/>
      <c r="N783" s="512"/>
      <c r="O783" s="512"/>
      <c r="P783" s="512"/>
      <c r="Q783" s="512"/>
      <c r="BA783" s="308"/>
      <c r="BB783" s="361"/>
      <c r="BC783" s="308"/>
      <c r="BD783" s="308"/>
      <c r="BE783" s="308"/>
      <c r="BF783" s="308"/>
      <c r="BG783" s="308"/>
      <c r="BH783" s="308"/>
      <c r="BI783" s="308"/>
      <c r="BJ783" s="308"/>
      <c r="BK783" s="308"/>
      <c r="BL783" s="308"/>
      <c r="BM783" s="308"/>
      <c r="BN783" s="308"/>
      <c r="BO783" s="308"/>
      <c r="BP783" s="308"/>
      <c r="BQ783" s="308"/>
      <c r="BR783" s="308"/>
      <c r="BS783" s="308"/>
      <c r="BT783" s="308"/>
      <c r="BU783" s="308"/>
      <c r="BV783" s="308"/>
      <c r="BW783" s="308"/>
      <c r="BX783" s="308"/>
      <c r="BY783" s="308"/>
      <c r="BZ783" s="308"/>
      <c r="CA783" s="308"/>
      <c r="CB783" s="308"/>
      <c r="CC783" s="308"/>
      <c r="CD783" s="308"/>
      <c r="CE783" s="308"/>
      <c r="CF783" s="308"/>
      <c r="CG783" s="308"/>
      <c r="CH783" s="308"/>
      <c r="CI783" s="308"/>
      <c r="CJ783" s="308"/>
      <c r="CK783" s="308"/>
      <c r="CL783" s="308"/>
      <c r="CM783" s="308"/>
      <c r="CN783" s="308"/>
      <c r="CO783" s="308"/>
      <c r="CP783" s="308"/>
      <c r="CQ783" s="308"/>
      <c r="CR783" s="308"/>
      <c r="CS783" s="308"/>
      <c r="CT783" s="308"/>
      <c r="CU783" s="308"/>
      <c r="CV783" s="308"/>
      <c r="CW783" s="308"/>
      <c r="CX783" s="308"/>
      <c r="CY783" s="308"/>
      <c r="CZ783" s="308"/>
    </row>
    <row r="784" ht="25.15" customHeight="true" x14ac:dyDescent="0.2">
      <c r="C784" s="512"/>
      <c r="D784" s="512"/>
      <c r="E784" s="512"/>
      <c r="F784" s="512"/>
      <c r="G784" s="512"/>
      <c r="H784" s="512"/>
      <c r="I784" s="512"/>
      <c r="J784" s="512"/>
      <c r="K784" s="512"/>
      <c r="L784" s="512"/>
      <c r="M784" s="512"/>
      <c r="N784" s="512"/>
      <c r="O784" s="512"/>
      <c r="P784" s="512"/>
      <c r="Q784" s="512"/>
      <c r="BA784" s="308"/>
      <c r="BB784" s="361"/>
      <c r="BC784" s="308"/>
      <c r="BD784" s="308"/>
      <c r="BE784" s="308"/>
      <c r="BF784" s="308"/>
      <c r="BG784" s="308"/>
      <c r="BH784" s="308"/>
      <c r="BI784" s="308"/>
      <c r="BJ784" s="308"/>
      <c r="BK784" s="308"/>
      <c r="BL784" s="308"/>
      <c r="BM784" s="308"/>
      <c r="BN784" s="308"/>
      <c r="BO784" s="308"/>
      <c r="BP784" s="308"/>
      <c r="BQ784" s="308"/>
      <c r="BR784" s="308"/>
      <c r="BS784" s="308"/>
      <c r="BT784" s="308"/>
      <c r="BU784" s="308"/>
      <c r="BV784" s="308"/>
      <c r="BW784" s="308"/>
      <c r="BX784" s="308"/>
      <c r="BY784" s="308"/>
      <c r="BZ784" s="308"/>
      <c r="CA784" s="308"/>
      <c r="CB784" s="308"/>
      <c r="CC784" s="308"/>
      <c r="CD784" s="308"/>
      <c r="CE784" s="308"/>
      <c r="CF784" s="308"/>
      <c r="CG784" s="308"/>
      <c r="CH784" s="308"/>
      <c r="CI784" s="308"/>
      <c r="CJ784" s="308"/>
      <c r="CK784" s="308"/>
      <c r="CL784" s="308"/>
      <c r="CM784" s="308"/>
      <c r="CN784" s="308"/>
      <c r="CO784" s="308"/>
      <c r="CP784" s="308"/>
      <c r="CQ784" s="308"/>
      <c r="CR784" s="308"/>
      <c r="CS784" s="308"/>
      <c r="CT784" s="308"/>
      <c r="CU784" s="308"/>
      <c r="CV784" s="308"/>
      <c r="CW784" s="308"/>
      <c r="CX784" s="308"/>
      <c r="CY784" s="308"/>
      <c r="CZ784" s="308"/>
    </row>
    <row r="785" ht="25.15" customHeight="true" x14ac:dyDescent="0.2">
      <c r="C785" s="512"/>
      <c r="D785" s="512"/>
      <c r="E785" s="512"/>
      <c r="F785" s="512"/>
      <c r="G785" s="512"/>
      <c r="H785" s="512"/>
      <c r="I785" s="512"/>
      <c r="J785" s="512"/>
      <c r="K785" s="512"/>
      <c r="L785" s="512"/>
      <c r="M785" s="512"/>
      <c r="N785" s="512"/>
      <c r="O785" s="512"/>
      <c r="P785" s="512"/>
      <c r="Q785" s="512"/>
      <c r="BA785" s="308"/>
      <c r="BB785" s="361"/>
      <c r="BC785" s="308"/>
      <c r="BD785" s="308"/>
      <c r="BE785" s="308"/>
      <c r="BF785" s="308"/>
      <c r="BG785" s="308"/>
      <c r="BH785" s="308"/>
      <c r="BI785" s="308"/>
      <c r="BJ785" s="308"/>
      <c r="BK785" s="308"/>
      <c r="BL785" s="308"/>
      <c r="BM785" s="308"/>
      <c r="BN785" s="308"/>
      <c r="BO785" s="308"/>
      <c r="BP785" s="308"/>
      <c r="BQ785" s="308"/>
      <c r="BR785" s="308"/>
      <c r="BS785" s="308"/>
      <c r="BT785" s="308"/>
      <c r="BU785" s="308"/>
      <c r="BV785" s="308"/>
      <c r="BW785" s="308"/>
      <c r="BX785" s="308"/>
      <c r="BY785" s="308"/>
      <c r="BZ785" s="308"/>
      <c r="CA785" s="308"/>
      <c r="CB785" s="308"/>
      <c r="CC785" s="308"/>
      <c r="CD785" s="308"/>
      <c r="CE785" s="308"/>
      <c r="CF785" s="308"/>
      <c r="CG785" s="308"/>
      <c r="CH785" s="308"/>
      <c r="CI785" s="308"/>
      <c r="CJ785" s="308"/>
      <c r="CK785" s="308"/>
      <c r="CL785" s="308"/>
      <c r="CM785" s="308"/>
      <c r="CN785" s="308"/>
      <c r="CO785" s="308"/>
      <c r="CP785" s="308"/>
      <c r="CQ785" s="308"/>
      <c r="CR785" s="308"/>
      <c r="CS785" s="308"/>
      <c r="CT785" s="308"/>
      <c r="CU785" s="308"/>
      <c r="CV785" s="308"/>
      <c r="CW785" s="308"/>
      <c r="CX785" s="308"/>
      <c r="CY785" s="308"/>
      <c r="CZ785" s="308"/>
    </row>
    <row r="786" ht="25.15" customHeight="true" x14ac:dyDescent="0.2">
      <c r="C786" s="512"/>
      <c r="D786" s="512"/>
      <c r="E786" s="512"/>
      <c r="F786" s="512"/>
      <c r="G786" s="512"/>
      <c r="H786" s="512"/>
      <c r="I786" s="512"/>
      <c r="J786" s="512"/>
      <c r="K786" s="512"/>
      <c r="L786" s="512"/>
      <c r="M786" s="512"/>
      <c r="N786" s="512"/>
      <c r="O786" s="512"/>
      <c r="P786" s="512"/>
      <c r="Q786" s="512"/>
      <c r="BA786" s="308"/>
      <c r="BB786" s="361"/>
      <c r="BC786" s="308"/>
      <c r="BD786" s="308"/>
      <c r="BE786" s="308"/>
      <c r="BF786" s="308"/>
      <c r="BG786" s="308"/>
      <c r="BH786" s="308"/>
      <c r="BI786" s="308"/>
      <c r="BJ786" s="308"/>
      <c r="BK786" s="308"/>
      <c r="BL786" s="308"/>
      <c r="BM786" s="308"/>
      <c r="BN786" s="308"/>
      <c r="BO786" s="308"/>
      <c r="BP786" s="308"/>
      <c r="BQ786" s="308"/>
      <c r="BR786" s="308"/>
      <c r="BS786" s="308"/>
      <c r="BT786" s="308"/>
      <c r="BU786" s="308"/>
      <c r="BV786" s="308"/>
      <c r="BW786" s="308"/>
      <c r="BX786" s="308"/>
      <c r="BY786" s="308"/>
      <c r="BZ786" s="308"/>
      <c r="CA786" s="308"/>
      <c r="CB786" s="308"/>
      <c r="CC786" s="308"/>
      <c r="CD786" s="308"/>
      <c r="CE786" s="308"/>
      <c r="CF786" s="308"/>
      <c r="CG786" s="308"/>
      <c r="CH786" s="308"/>
      <c r="CI786" s="308"/>
      <c r="CJ786" s="308"/>
      <c r="CK786" s="308"/>
      <c r="CL786" s="308"/>
      <c r="CM786" s="308"/>
      <c r="CN786" s="308"/>
      <c r="CO786" s="308"/>
      <c r="CP786" s="308"/>
      <c r="CQ786" s="308"/>
      <c r="CR786" s="308"/>
      <c r="CS786" s="308"/>
      <c r="CT786" s="308"/>
      <c r="CU786" s="308"/>
      <c r="CV786" s="308"/>
      <c r="CW786" s="308"/>
      <c r="CX786" s="308"/>
      <c r="CY786" s="308"/>
      <c r="CZ786" s="308"/>
    </row>
    <row r="787" ht="25.15" customHeight="true" x14ac:dyDescent="0.2">
      <c r="C787" s="512"/>
      <c r="D787" s="512"/>
      <c r="E787" s="512"/>
      <c r="F787" s="512"/>
      <c r="G787" s="512"/>
      <c r="H787" s="512"/>
      <c r="I787" s="512"/>
      <c r="J787" s="512"/>
      <c r="K787" s="512"/>
      <c r="L787" s="512"/>
      <c r="M787" s="512"/>
      <c r="N787" s="512"/>
      <c r="O787" s="512"/>
      <c r="P787" s="512"/>
      <c r="Q787" s="512"/>
      <c r="BA787" s="308"/>
      <c r="BB787" s="361"/>
      <c r="BC787" s="308"/>
      <c r="BD787" s="308"/>
      <c r="BE787" s="308"/>
      <c r="BF787" s="308"/>
      <c r="BG787" s="308"/>
      <c r="BH787" s="308"/>
      <c r="BI787" s="308"/>
      <c r="BJ787" s="308"/>
      <c r="BK787" s="308"/>
      <c r="BL787" s="308"/>
      <c r="BM787" s="308"/>
      <c r="BN787" s="308"/>
      <c r="BO787" s="308"/>
      <c r="BP787" s="308"/>
      <c r="BQ787" s="308"/>
      <c r="BR787" s="308"/>
      <c r="BS787" s="308"/>
      <c r="BT787" s="308"/>
      <c r="BU787" s="308"/>
      <c r="BV787" s="308"/>
      <c r="BW787" s="308"/>
      <c r="BX787" s="308"/>
      <c r="BY787" s="308"/>
      <c r="BZ787" s="308"/>
      <c r="CA787" s="308"/>
      <c r="CB787" s="308"/>
      <c r="CC787" s="308"/>
      <c r="CD787" s="308"/>
      <c r="CE787" s="308"/>
      <c r="CF787" s="308"/>
      <c r="CG787" s="308"/>
      <c r="CH787" s="308"/>
      <c r="CI787" s="308"/>
      <c r="CJ787" s="308"/>
      <c r="CK787" s="308"/>
      <c r="CL787" s="308"/>
      <c r="CM787" s="308"/>
      <c r="CN787" s="308"/>
      <c r="CO787" s="308"/>
      <c r="CP787" s="308"/>
      <c r="CQ787" s="308"/>
      <c r="CR787" s="308"/>
      <c r="CS787" s="308"/>
      <c r="CT787" s="308"/>
      <c r="CU787" s="308"/>
      <c r="CV787" s="308"/>
      <c r="CW787" s="308"/>
      <c r="CX787" s="308"/>
      <c r="CY787" s="308"/>
      <c r="CZ787" s="308"/>
    </row>
    <row r="788" ht="25.15" customHeight="true" x14ac:dyDescent="0.2">
      <c r="C788" s="512"/>
      <c r="D788" s="512"/>
      <c r="E788" s="512"/>
      <c r="F788" s="512"/>
      <c r="G788" s="512"/>
      <c r="H788" s="512"/>
      <c r="I788" s="512"/>
      <c r="J788" s="512"/>
      <c r="K788" s="512"/>
      <c r="L788" s="512"/>
      <c r="M788" s="512"/>
      <c r="N788" s="512"/>
      <c r="O788" s="512"/>
      <c r="P788" s="512"/>
      <c r="Q788" s="512"/>
      <c r="BA788" s="308"/>
      <c r="BB788" s="361"/>
      <c r="BC788" s="308"/>
      <c r="BD788" s="308"/>
      <c r="BE788" s="308"/>
      <c r="BF788" s="308"/>
      <c r="BG788" s="308"/>
      <c r="BH788" s="308"/>
      <c r="BI788" s="308"/>
      <c r="BJ788" s="308"/>
      <c r="BK788" s="308"/>
      <c r="BL788" s="308"/>
      <c r="BM788" s="308"/>
      <c r="BN788" s="308"/>
      <c r="BO788" s="308"/>
      <c r="BP788" s="308"/>
      <c r="BQ788" s="308"/>
      <c r="BR788" s="308"/>
      <c r="BS788" s="308"/>
      <c r="BT788" s="308"/>
      <c r="BU788" s="308"/>
      <c r="BV788" s="308"/>
      <c r="BW788" s="308"/>
      <c r="BX788" s="308"/>
      <c r="BY788" s="308"/>
      <c r="BZ788" s="308"/>
      <c r="CA788" s="308"/>
      <c r="CB788" s="308"/>
      <c r="CC788" s="308"/>
      <c r="CD788" s="308"/>
      <c r="CE788" s="308"/>
      <c r="CF788" s="308"/>
      <c r="CG788" s="308"/>
      <c r="CH788" s="308"/>
      <c r="CI788" s="308"/>
      <c r="CJ788" s="308"/>
      <c r="CK788" s="308"/>
      <c r="CL788" s="308"/>
      <c r="CM788" s="308"/>
      <c r="CN788" s="308"/>
      <c r="CO788" s="308"/>
      <c r="CP788" s="308"/>
      <c r="CQ788" s="308"/>
      <c r="CR788" s="308"/>
      <c r="CS788" s="308"/>
      <c r="CT788" s="308"/>
      <c r="CU788" s="308"/>
      <c r="CV788" s="308"/>
      <c r="CW788" s="308"/>
      <c r="CX788" s="308"/>
      <c r="CY788" s="308"/>
      <c r="CZ788" s="308"/>
    </row>
    <row r="789" ht="25.15" customHeight="true" x14ac:dyDescent="0.2">
      <c r="C789" s="512"/>
      <c r="D789" s="512"/>
      <c r="E789" s="512"/>
      <c r="F789" s="512"/>
      <c r="G789" s="512"/>
      <c r="H789" s="512"/>
      <c r="I789" s="512"/>
      <c r="J789" s="512"/>
      <c r="K789" s="512"/>
      <c r="L789" s="512"/>
      <c r="M789" s="512"/>
      <c r="N789" s="512"/>
      <c r="O789" s="512"/>
      <c r="P789" s="512"/>
      <c r="Q789" s="512"/>
      <c r="BA789" s="308"/>
      <c r="BB789" s="361"/>
      <c r="BC789" s="308"/>
      <c r="BD789" s="308"/>
      <c r="BE789" s="308"/>
      <c r="BF789" s="308"/>
      <c r="BG789" s="308"/>
      <c r="BH789" s="308"/>
      <c r="BI789" s="308"/>
      <c r="BJ789" s="308"/>
      <c r="BK789" s="308"/>
      <c r="BL789" s="308"/>
      <c r="BM789" s="308"/>
      <c r="BN789" s="308"/>
      <c r="BO789" s="308"/>
      <c r="BP789" s="308"/>
      <c r="BQ789" s="308"/>
      <c r="BR789" s="308"/>
      <c r="BS789" s="308"/>
      <c r="BT789" s="308"/>
      <c r="BU789" s="308"/>
      <c r="BV789" s="308"/>
      <c r="BW789" s="308"/>
      <c r="BX789" s="308"/>
      <c r="BY789" s="308"/>
      <c r="BZ789" s="308"/>
      <c r="CA789" s="308"/>
      <c r="CB789" s="308"/>
      <c r="CC789" s="308"/>
      <c r="CD789" s="308"/>
      <c r="CE789" s="308"/>
      <c r="CF789" s="308"/>
      <c r="CG789" s="308"/>
      <c r="CH789" s="308"/>
      <c r="CI789" s="308"/>
      <c r="CJ789" s="308"/>
      <c r="CK789" s="308"/>
      <c r="CL789" s="308"/>
      <c r="CM789" s="308"/>
      <c r="CN789" s="308"/>
      <c r="CO789" s="308"/>
      <c r="CP789" s="308"/>
      <c r="CQ789" s="308"/>
      <c r="CR789" s="308"/>
      <c r="CS789" s="308"/>
      <c r="CT789" s="308"/>
      <c r="CU789" s="308"/>
      <c r="CV789" s="308"/>
      <c r="CW789" s="308"/>
      <c r="CX789" s="308"/>
      <c r="CY789" s="308"/>
      <c r="CZ789" s="308"/>
    </row>
    <row r="790" ht="25.15" customHeight="true" x14ac:dyDescent="0.2">
      <c r="C790" s="512"/>
      <c r="D790" s="512"/>
      <c r="E790" s="512"/>
      <c r="F790" s="512"/>
      <c r="G790" s="512"/>
      <c r="H790" s="512"/>
      <c r="I790" s="512"/>
      <c r="J790" s="512"/>
      <c r="K790" s="512"/>
      <c r="L790" s="512"/>
      <c r="M790" s="512"/>
      <c r="N790" s="512"/>
      <c r="O790" s="512"/>
      <c r="P790" s="512"/>
      <c r="Q790" s="512"/>
      <c r="BA790" s="308"/>
      <c r="BB790" s="361"/>
      <c r="BC790" s="308"/>
      <c r="BD790" s="308"/>
      <c r="BE790" s="308"/>
      <c r="BF790" s="308"/>
      <c r="BG790" s="308"/>
      <c r="BH790" s="308"/>
      <c r="BI790" s="308"/>
      <c r="BJ790" s="308"/>
      <c r="BK790" s="308"/>
      <c r="BL790" s="308"/>
      <c r="BM790" s="308"/>
      <c r="BN790" s="308"/>
      <c r="BO790" s="308"/>
      <c r="BP790" s="308"/>
      <c r="BQ790" s="308"/>
      <c r="BR790" s="308"/>
      <c r="BS790" s="308"/>
      <c r="BT790" s="308"/>
      <c r="BU790" s="308"/>
      <c r="BV790" s="308"/>
      <c r="BW790" s="308"/>
      <c r="BX790" s="308"/>
      <c r="BY790" s="308"/>
      <c r="BZ790" s="308"/>
      <c r="CA790" s="308"/>
      <c r="CB790" s="308"/>
      <c r="CC790" s="308"/>
      <c r="CD790" s="308"/>
      <c r="CE790" s="308"/>
      <c r="CF790" s="308"/>
      <c r="CG790" s="308"/>
      <c r="CH790" s="308"/>
      <c r="CI790" s="308"/>
      <c r="CJ790" s="308"/>
      <c r="CK790" s="308"/>
      <c r="CL790" s="308"/>
      <c r="CM790" s="308"/>
      <c r="CN790" s="308"/>
      <c r="CO790" s="308"/>
      <c r="CP790" s="308"/>
      <c r="CQ790" s="308"/>
      <c r="CR790" s="308"/>
      <c r="CS790" s="308"/>
      <c r="CT790" s="308"/>
      <c r="CU790" s="308"/>
      <c r="CV790" s="308"/>
      <c r="CW790" s="308"/>
      <c r="CX790" s="308"/>
      <c r="CY790" s="308"/>
      <c r="CZ790" s="308"/>
    </row>
    <row r="791" ht="25.15" customHeight="true" x14ac:dyDescent="0.2">
      <c r="C791" s="512"/>
      <c r="D791" s="512"/>
      <c r="E791" s="512"/>
      <c r="F791" s="512"/>
      <c r="G791" s="512"/>
      <c r="H791" s="512"/>
      <c r="I791" s="512"/>
      <c r="J791" s="512"/>
      <c r="K791" s="512"/>
      <c r="L791" s="512"/>
      <c r="M791" s="512"/>
      <c r="N791" s="512"/>
      <c r="O791" s="512"/>
      <c r="P791" s="512"/>
      <c r="Q791" s="512"/>
      <c r="BA791" s="308"/>
      <c r="BB791" s="361"/>
      <c r="BC791" s="308"/>
      <c r="BD791" s="308"/>
      <c r="BE791" s="308"/>
      <c r="BF791" s="308"/>
      <c r="BG791" s="308"/>
      <c r="BH791" s="308"/>
      <c r="BI791" s="308"/>
      <c r="BJ791" s="308"/>
      <c r="BK791" s="308"/>
      <c r="BL791" s="308"/>
      <c r="BM791" s="308"/>
      <c r="BN791" s="308"/>
      <c r="BO791" s="308"/>
      <c r="BP791" s="308"/>
      <c r="BQ791" s="308"/>
      <c r="BR791" s="308"/>
      <c r="BS791" s="308"/>
      <c r="BT791" s="308"/>
      <c r="BU791" s="308"/>
      <c r="BV791" s="308"/>
      <c r="BW791" s="308"/>
      <c r="BX791" s="308"/>
      <c r="BY791" s="308"/>
      <c r="BZ791" s="308"/>
      <c r="CA791" s="308"/>
      <c r="CB791" s="308"/>
      <c r="CC791" s="308"/>
      <c r="CD791" s="308"/>
      <c r="CE791" s="308"/>
      <c r="CF791" s="308"/>
      <c r="CG791" s="308"/>
      <c r="CH791" s="308"/>
      <c r="CI791" s="308"/>
      <c r="CJ791" s="308"/>
      <c r="CK791" s="308"/>
      <c r="CL791" s="308"/>
      <c r="CM791" s="308"/>
      <c r="CN791" s="308"/>
      <c r="CO791" s="308"/>
      <c r="CP791" s="308"/>
      <c r="CQ791" s="308"/>
      <c r="CR791" s="308"/>
      <c r="CS791" s="308"/>
      <c r="CT791" s="308"/>
      <c r="CU791" s="308"/>
      <c r="CV791" s="308"/>
      <c r="CW791" s="308"/>
      <c r="CX791" s="308"/>
      <c r="CY791" s="308"/>
      <c r="CZ791" s="308"/>
    </row>
    <row r="792" ht="25.15" customHeight="true" x14ac:dyDescent="0.2">
      <c r="C792" s="512"/>
      <c r="D792" s="512"/>
      <c r="E792" s="512"/>
      <c r="F792" s="512"/>
      <c r="G792" s="512"/>
      <c r="H792" s="512"/>
      <c r="I792" s="512"/>
      <c r="J792" s="512"/>
      <c r="K792" s="512"/>
      <c r="L792" s="512"/>
      <c r="M792" s="512"/>
      <c r="N792" s="512"/>
      <c r="O792" s="512"/>
      <c r="P792" s="512"/>
      <c r="Q792" s="512"/>
      <c r="BA792" s="308"/>
      <c r="BB792" s="361"/>
      <c r="BC792" s="308"/>
      <c r="BD792" s="308"/>
      <c r="BE792" s="308"/>
      <c r="BF792" s="308"/>
      <c r="BG792" s="308"/>
      <c r="BH792" s="308"/>
      <c r="BI792" s="308"/>
      <c r="BJ792" s="308"/>
      <c r="BK792" s="308"/>
      <c r="BL792" s="308"/>
      <c r="BM792" s="308"/>
      <c r="BN792" s="308"/>
      <c r="BO792" s="308"/>
      <c r="BP792" s="308"/>
      <c r="BQ792" s="308"/>
      <c r="BR792" s="308"/>
      <c r="BS792" s="308"/>
      <c r="BT792" s="308"/>
      <c r="BU792" s="308"/>
      <c r="BV792" s="308"/>
      <c r="BW792" s="308"/>
      <c r="BX792" s="308"/>
      <c r="BY792" s="308"/>
      <c r="BZ792" s="308"/>
      <c r="CA792" s="308"/>
      <c r="CB792" s="308"/>
      <c r="CC792" s="308"/>
      <c r="CD792" s="308"/>
      <c r="CE792" s="308"/>
      <c r="CF792" s="308"/>
      <c r="CG792" s="308"/>
      <c r="CH792" s="308"/>
      <c r="CI792" s="308"/>
      <c r="CJ792" s="308"/>
      <c r="CK792" s="308"/>
      <c r="CL792" s="308"/>
      <c r="CM792" s="308"/>
      <c r="CN792" s="308"/>
      <c r="CO792" s="308"/>
      <c r="CP792" s="308"/>
      <c r="CQ792" s="308"/>
      <c r="CR792" s="308"/>
      <c r="CS792" s="308"/>
      <c r="CT792" s="308"/>
      <c r="CU792" s="308"/>
      <c r="CV792" s="308"/>
      <c r="CW792" s="308"/>
      <c r="CX792" s="308"/>
      <c r="CY792" s="308"/>
      <c r="CZ792" s="308"/>
    </row>
    <row r="793" ht="25.15" customHeight="true" x14ac:dyDescent="0.2">
      <c r="C793" s="512"/>
      <c r="D793" s="512"/>
      <c r="E793" s="512"/>
      <c r="F793" s="512"/>
      <c r="G793" s="512"/>
      <c r="H793" s="512"/>
      <c r="I793" s="512"/>
      <c r="J793" s="512"/>
      <c r="K793" s="512"/>
      <c r="L793" s="512"/>
      <c r="M793" s="512"/>
      <c r="N793" s="512"/>
      <c r="O793" s="512"/>
      <c r="P793" s="512"/>
      <c r="Q793" s="512"/>
      <c r="BA793" s="308"/>
      <c r="BB793" s="361"/>
      <c r="BC793" s="308"/>
      <c r="BD793" s="308"/>
      <c r="BE793" s="308"/>
      <c r="BF793" s="308"/>
      <c r="BG793" s="308"/>
      <c r="BH793" s="308"/>
      <c r="BI793" s="308"/>
      <c r="BJ793" s="308"/>
      <c r="BK793" s="308"/>
      <c r="BL793" s="308"/>
      <c r="BM793" s="308"/>
      <c r="BN793" s="308"/>
      <c r="BO793" s="308"/>
      <c r="BP793" s="308"/>
      <c r="BQ793" s="308"/>
      <c r="BR793" s="308"/>
      <c r="BS793" s="308"/>
      <c r="BT793" s="308"/>
      <c r="BU793" s="308"/>
      <c r="BV793" s="308"/>
      <c r="BW793" s="308"/>
      <c r="BX793" s="308"/>
      <c r="BY793" s="308"/>
      <c r="BZ793" s="308"/>
      <c r="CA793" s="308"/>
      <c r="CB793" s="308"/>
      <c r="CC793" s="308"/>
      <c r="CD793" s="308"/>
      <c r="CE793" s="308"/>
      <c r="CF793" s="308"/>
      <c r="CG793" s="308"/>
      <c r="CH793" s="308"/>
      <c r="CI793" s="308"/>
      <c r="CJ793" s="308"/>
      <c r="CK793" s="308"/>
      <c r="CL793" s="308"/>
      <c r="CM793" s="308"/>
      <c r="CN793" s="308"/>
      <c r="CO793" s="308"/>
      <c r="CP793" s="308"/>
      <c r="CQ793" s="308"/>
      <c r="CR793" s="308"/>
      <c r="CS793" s="308"/>
      <c r="CT793" s="308"/>
      <c r="CU793" s="308"/>
      <c r="CV793" s="308"/>
      <c r="CW793" s="308"/>
      <c r="CX793" s="308"/>
      <c r="CY793" s="308"/>
      <c r="CZ793" s="308"/>
    </row>
    <row r="794" ht="25.15" customHeight="true" x14ac:dyDescent="0.2">
      <c r="C794" s="512"/>
      <c r="D794" s="512"/>
      <c r="E794" s="512"/>
      <c r="F794" s="512"/>
      <c r="G794" s="512"/>
      <c r="H794" s="512"/>
      <c r="I794" s="512"/>
      <c r="J794" s="512"/>
      <c r="K794" s="512"/>
      <c r="L794" s="512"/>
      <c r="M794" s="512"/>
      <c r="N794" s="512"/>
      <c r="O794" s="512"/>
      <c r="P794" s="512"/>
      <c r="Q794" s="512"/>
      <c r="BA794" s="308"/>
      <c r="BB794" s="361"/>
      <c r="BC794" s="308"/>
      <c r="BD794" s="308"/>
      <c r="BE794" s="308"/>
      <c r="BF794" s="308"/>
      <c r="BG794" s="308"/>
      <c r="BH794" s="308"/>
      <c r="BI794" s="308"/>
      <c r="BJ794" s="308"/>
      <c r="BK794" s="308"/>
      <c r="BL794" s="308"/>
      <c r="BM794" s="308"/>
      <c r="BN794" s="308"/>
      <c r="BO794" s="308"/>
      <c r="BP794" s="308"/>
      <c r="BQ794" s="308"/>
      <c r="BR794" s="308"/>
      <c r="BS794" s="308"/>
      <c r="BT794" s="308"/>
      <c r="BU794" s="308"/>
      <c r="BV794" s="308"/>
      <c r="BW794" s="308"/>
      <c r="BX794" s="308"/>
      <c r="BY794" s="308"/>
      <c r="BZ794" s="308"/>
      <c r="CA794" s="308"/>
      <c r="CB794" s="308"/>
      <c r="CC794" s="308"/>
      <c r="CD794" s="308"/>
      <c r="CE794" s="308"/>
      <c r="CF794" s="308"/>
      <c r="CG794" s="308"/>
      <c r="CH794" s="308"/>
      <c r="CI794" s="308"/>
      <c r="CJ794" s="308"/>
      <c r="CK794" s="308"/>
      <c r="CL794" s="308"/>
      <c r="CM794" s="308"/>
      <c r="CN794" s="308"/>
      <c r="CO794" s="308"/>
      <c r="CP794" s="308"/>
      <c r="CQ794" s="308"/>
      <c r="CR794" s="308"/>
      <c r="CS794" s="308"/>
      <c r="CT794" s="308"/>
      <c r="CU794" s="308"/>
      <c r="CV794" s="308"/>
      <c r="CW794" s="308"/>
      <c r="CX794" s="308"/>
      <c r="CY794" s="308"/>
      <c r="CZ794" s="308"/>
    </row>
    <row r="795" ht="25.15" customHeight="true" x14ac:dyDescent="0.2">
      <c r="C795" s="512"/>
      <c r="D795" s="512"/>
      <c r="E795" s="512"/>
      <c r="F795" s="512"/>
      <c r="G795" s="512"/>
      <c r="H795" s="512"/>
      <c r="I795" s="512"/>
      <c r="J795" s="512"/>
      <c r="K795" s="512"/>
      <c r="L795" s="512"/>
      <c r="M795" s="512"/>
      <c r="N795" s="512"/>
      <c r="O795" s="512"/>
      <c r="P795" s="512"/>
      <c r="Q795" s="512"/>
      <c r="BA795" s="308"/>
      <c r="BB795" s="361"/>
      <c r="BC795" s="308"/>
      <c r="BD795" s="308"/>
      <c r="BE795" s="308"/>
      <c r="BF795" s="308"/>
      <c r="BG795" s="308"/>
      <c r="BH795" s="308"/>
      <c r="BI795" s="308"/>
      <c r="BJ795" s="308"/>
      <c r="BK795" s="308"/>
      <c r="BL795" s="308"/>
      <c r="BM795" s="308"/>
      <c r="BN795" s="308"/>
      <c r="BO795" s="308"/>
      <c r="BP795" s="308"/>
      <c r="BQ795" s="308"/>
      <c r="BR795" s="308"/>
      <c r="BS795" s="308"/>
      <c r="BT795" s="308"/>
      <c r="BU795" s="308"/>
      <c r="BV795" s="308"/>
      <c r="BW795" s="308"/>
      <c r="BX795" s="308"/>
      <c r="BY795" s="308"/>
      <c r="BZ795" s="308"/>
      <c r="CA795" s="308"/>
      <c r="CB795" s="308"/>
      <c r="CC795" s="308"/>
      <c r="CD795" s="308"/>
      <c r="CE795" s="308"/>
      <c r="CF795" s="308"/>
      <c r="CG795" s="308"/>
      <c r="CH795" s="308"/>
      <c r="CI795" s="308"/>
      <c r="CJ795" s="308"/>
      <c r="CK795" s="308"/>
      <c r="CL795" s="308"/>
      <c r="CM795" s="308"/>
      <c r="CN795" s="308"/>
      <c r="CO795" s="308"/>
      <c r="CP795" s="308"/>
      <c r="CQ795" s="308"/>
      <c r="CR795" s="308"/>
      <c r="CS795" s="308"/>
      <c r="CT795" s="308"/>
      <c r="CU795" s="308"/>
      <c r="CV795" s="308"/>
      <c r="CW795" s="308"/>
      <c r="CX795" s="308"/>
      <c r="CY795" s="308"/>
      <c r="CZ795" s="308"/>
    </row>
    <row r="796" ht="25.15" customHeight="true" x14ac:dyDescent="0.2">
      <c r="C796" s="512"/>
      <c r="D796" s="512"/>
      <c r="E796" s="512"/>
      <c r="F796" s="512"/>
      <c r="G796" s="512"/>
      <c r="H796" s="512"/>
      <c r="I796" s="512"/>
      <c r="J796" s="512"/>
      <c r="K796" s="512"/>
      <c r="L796" s="512"/>
      <c r="M796" s="512"/>
      <c r="N796" s="512"/>
      <c r="O796" s="512"/>
      <c r="P796" s="512"/>
      <c r="Q796" s="512"/>
      <c r="BA796" s="308"/>
      <c r="BB796" s="361"/>
      <c r="BC796" s="308"/>
      <c r="BD796" s="308"/>
      <c r="BE796" s="308"/>
      <c r="BF796" s="308"/>
      <c r="BG796" s="308"/>
      <c r="BH796" s="308"/>
      <c r="BI796" s="308"/>
      <c r="BJ796" s="308"/>
      <c r="BK796" s="308"/>
      <c r="BL796" s="308"/>
      <c r="BM796" s="308"/>
      <c r="BN796" s="308"/>
      <c r="BO796" s="308"/>
      <c r="BP796" s="308"/>
      <c r="BQ796" s="308"/>
      <c r="BR796" s="308"/>
      <c r="BS796" s="308"/>
      <c r="BT796" s="308"/>
      <c r="BU796" s="308"/>
      <c r="BV796" s="308"/>
      <c r="BW796" s="308"/>
      <c r="BX796" s="308"/>
      <c r="BY796" s="308"/>
      <c r="BZ796" s="308"/>
      <c r="CA796" s="308"/>
      <c r="CB796" s="308"/>
      <c r="CC796" s="308"/>
      <c r="CD796" s="308"/>
      <c r="CE796" s="308"/>
      <c r="CF796" s="308"/>
      <c r="CG796" s="308"/>
      <c r="CH796" s="308"/>
      <c r="CI796" s="308"/>
      <c r="CJ796" s="308"/>
      <c r="CK796" s="308"/>
      <c r="CL796" s="308"/>
      <c r="CM796" s="308"/>
      <c r="CN796" s="308"/>
      <c r="CO796" s="308"/>
      <c r="CP796" s="308"/>
      <c r="CQ796" s="308"/>
      <c r="CR796" s="308"/>
      <c r="CS796" s="308"/>
      <c r="CT796" s="308"/>
      <c r="CU796" s="308"/>
      <c r="CV796" s="308"/>
      <c r="CW796" s="308"/>
      <c r="CX796" s="308"/>
      <c r="CY796" s="308"/>
      <c r="CZ796" s="308"/>
    </row>
    <row r="797" ht="25.15" customHeight="true" x14ac:dyDescent="0.2">
      <c r="C797" s="512"/>
      <c r="D797" s="512"/>
      <c r="E797" s="512"/>
      <c r="F797" s="512"/>
      <c r="G797" s="512"/>
      <c r="H797" s="512"/>
      <c r="I797" s="512"/>
      <c r="J797" s="512"/>
      <c r="K797" s="512"/>
      <c r="L797" s="512"/>
      <c r="M797" s="512"/>
      <c r="N797" s="512"/>
      <c r="O797" s="512"/>
      <c r="P797" s="512"/>
      <c r="Q797" s="512"/>
      <c r="BA797" s="308"/>
      <c r="BB797" s="361"/>
      <c r="BC797" s="308"/>
      <c r="BD797" s="308"/>
      <c r="BE797" s="308"/>
      <c r="BF797" s="308"/>
      <c r="BG797" s="308"/>
      <c r="BH797" s="308"/>
      <c r="BI797" s="308"/>
      <c r="BJ797" s="308"/>
      <c r="BK797" s="308"/>
      <c r="BL797" s="308"/>
      <c r="BM797" s="308"/>
      <c r="BN797" s="308"/>
      <c r="BO797" s="308"/>
      <c r="BP797" s="308"/>
      <c r="BQ797" s="308"/>
      <c r="BR797" s="308"/>
      <c r="BS797" s="308"/>
      <c r="BT797" s="308"/>
      <c r="BU797" s="308"/>
      <c r="BV797" s="308"/>
      <c r="BW797" s="308"/>
      <c r="BX797" s="308"/>
      <c r="BY797" s="308"/>
      <c r="BZ797" s="308"/>
      <c r="CA797" s="308"/>
      <c r="CB797" s="308"/>
      <c r="CC797" s="308"/>
      <c r="CD797" s="308"/>
      <c r="CE797" s="308"/>
      <c r="CF797" s="308"/>
      <c r="CG797" s="308"/>
      <c r="CH797" s="308"/>
      <c r="CI797" s="308"/>
      <c r="CJ797" s="308"/>
      <c r="CK797" s="308"/>
      <c r="CL797" s="308"/>
      <c r="CM797" s="308"/>
      <c r="CN797" s="308"/>
      <c r="CO797" s="308"/>
      <c r="CP797" s="308"/>
      <c r="CQ797" s="308"/>
      <c r="CR797" s="308"/>
      <c r="CS797" s="308"/>
      <c r="CT797" s="308"/>
      <c r="CU797" s="308"/>
      <c r="CV797" s="308"/>
      <c r="CW797" s="308"/>
      <c r="CX797" s="308"/>
      <c r="CY797" s="308"/>
      <c r="CZ797" s="308"/>
    </row>
    <row r="798" ht="25.15" customHeight="true" x14ac:dyDescent="0.2">
      <c r="C798" s="512"/>
      <c r="D798" s="512"/>
      <c r="E798" s="512"/>
      <c r="F798" s="512"/>
      <c r="G798" s="512"/>
      <c r="H798" s="512"/>
      <c r="I798" s="512"/>
      <c r="J798" s="512"/>
      <c r="K798" s="512"/>
      <c r="L798" s="512"/>
      <c r="M798" s="512"/>
      <c r="N798" s="512"/>
      <c r="O798" s="512"/>
      <c r="P798" s="512"/>
      <c r="Q798" s="512"/>
      <c r="BA798" s="308"/>
      <c r="BB798" s="361"/>
      <c r="BC798" s="308"/>
      <c r="BD798" s="308"/>
      <c r="BE798" s="308"/>
      <c r="BF798" s="308"/>
      <c r="BG798" s="308"/>
      <c r="BH798" s="308"/>
      <c r="BI798" s="308"/>
      <c r="BJ798" s="308"/>
      <c r="BK798" s="308"/>
      <c r="BL798" s="308"/>
      <c r="BM798" s="308"/>
      <c r="BN798" s="308"/>
      <c r="BO798" s="308"/>
      <c r="BP798" s="308"/>
      <c r="BQ798" s="308"/>
      <c r="BR798" s="308"/>
      <c r="BS798" s="308"/>
      <c r="BT798" s="308"/>
      <c r="BU798" s="308"/>
      <c r="BV798" s="308"/>
      <c r="BW798" s="308"/>
      <c r="BX798" s="308"/>
      <c r="BY798" s="308"/>
      <c r="BZ798" s="308"/>
      <c r="CA798" s="308"/>
      <c r="CB798" s="308"/>
      <c r="CC798" s="308"/>
      <c r="CD798" s="308"/>
      <c r="CE798" s="308"/>
      <c r="CF798" s="308"/>
      <c r="CG798" s="308"/>
      <c r="CH798" s="308"/>
      <c r="CI798" s="308"/>
      <c r="CJ798" s="308"/>
      <c r="CK798" s="308"/>
      <c r="CL798" s="308"/>
      <c r="CM798" s="308"/>
      <c r="CN798" s="308"/>
      <c r="CO798" s="308"/>
      <c r="CP798" s="308"/>
      <c r="CQ798" s="308"/>
      <c r="CR798" s="308"/>
      <c r="CS798" s="308"/>
      <c r="CT798" s="308"/>
      <c r="CU798" s="308"/>
      <c r="CV798" s="308"/>
      <c r="CW798" s="308"/>
      <c r="CX798" s="308"/>
      <c r="CY798" s="308"/>
      <c r="CZ798" s="308"/>
    </row>
    <row r="799" ht="25.15" customHeight="true" x14ac:dyDescent="0.2">
      <c r="C799" s="512"/>
      <c r="D799" s="512"/>
      <c r="E799" s="512"/>
      <c r="F799" s="512"/>
      <c r="G799" s="512"/>
      <c r="H799" s="512"/>
      <c r="I799" s="512"/>
      <c r="J799" s="512"/>
      <c r="K799" s="512"/>
      <c r="L799" s="512"/>
      <c r="M799" s="512"/>
      <c r="N799" s="512"/>
      <c r="O799" s="512"/>
      <c r="P799" s="512"/>
      <c r="Q799" s="512"/>
      <c r="BA799" s="308"/>
      <c r="BB799" s="361"/>
      <c r="BC799" s="308"/>
      <c r="BD799" s="308"/>
      <c r="BE799" s="308"/>
      <c r="BF799" s="308"/>
      <c r="BG799" s="308"/>
      <c r="BH799" s="308"/>
      <c r="BI799" s="308"/>
      <c r="BJ799" s="308"/>
      <c r="BK799" s="308"/>
      <c r="BL799" s="308"/>
      <c r="BM799" s="308"/>
      <c r="BN799" s="308"/>
      <c r="BO799" s="308"/>
      <c r="BP799" s="308"/>
      <c r="BQ799" s="308"/>
      <c r="BR799" s="308"/>
      <c r="BS799" s="308"/>
      <c r="BT799" s="308"/>
      <c r="BU799" s="308"/>
      <c r="BV799" s="308"/>
      <c r="BW799" s="308"/>
      <c r="BX799" s="308"/>
      <c r="BY799" s="308"/>
      <c r="BZ799" s="308"/>
      <c r="CA799" s="308"/>
      <c r="CB799" s="308"/>
      <c r="CC799" s="308"/>
      <c r="CD799" s="308"/>
      <c r="CE799" s="308"/>
      <c r="CF799" s="308"/>
      <c r="CG799" s="308"/>
      <c r="CH799" s="308"/>
      <c r="CI799" s="308"/>
      <c r="CJ799" s="308"/>
      <c r="CK799" s="308"/>
      <c r="CL799" s="308"/>
      <c r="CM799" s="308"/>
      <c r="CN799" s="308"/>
      <c r="CO799" s="308"/>
      <c r="CP799" s="308"/>
      <c r="CQ799" s="308"/>
      <c r="CR799" s="308"/>
      <c r="CS799" s="308"/>
      <c r="CT799" s="308"/>
      <c r="CU799" s="308"/>
      <c r="CV799" s="308"/>
      <c r="CW799" s="308"/>
      <c r="CX799" s="308"/>
      <c r="CY799" s="308"/>
      <c r="CZ799" s="308"/>
    </row>
    <row r="800" ht="25.15" customHeight="true" x14ac:dyDescent="0.2">
      <c r="C800" s="512"/>
      <c r="D800" s="512"/>
      <c r="E800" s="512"/>
      <c r="F800" s="512"/>
      <c r="G800" s="512"/>
      <c r="H800" s="512"/>
      <c r="I800" s="512"/>
      <c r="J800" s="512"/>
      <c r="K800" s="512"/>
      <c r="L800" s="512"/>
      <c r="M800" s="512"/>
      <c r="N800" s="512"/>
      <c r="O800" s="512"/>
      <c r="P800" s="512"/>
      <c r="Q800" s="512"/>
      <c r="BA800" s="308"/>
      <c r="BB800" s="361"/>
      <c r="BC800" s="308"/>
      <c r="BD800" s="308"/>
      <c r="BE800" s="308"/>
      <c r="BF800" s="308"/>
      <c r="BG800" s="308"/>
      <c r="BH800" s="308"/>
      <c r="BI800" s="308"/>
      <c r="BJ800" s="308"/>
      <c r="BK800" s="308"/>
      <c r="BL800" s="308"/>
      <c r="BM800" s="308"/>
      <c r="BN800" s="308"/>
      <c r="BO800" s="308"/>
      <c r="BP800" s="308"/>
      <c r="BQ800" s="308"/>
      <c r="BR800" s="308"/>
      <c r="BS800" s="308"/>
      <c r="BT800" s="308"/>
      <c r="BU800" s="308"/>
      <c r="BV800" s="308"/>
      <c r="BW800" s="308"/>
      <c r="BX800" s="308"/>
      <c r="BY800" s="308"/>
      <c r="BZ800" s="308"/>
      <c r="CA800" s="308"/>
      <c r="CB800" s="308"/>
      <c r="CC800" s="308"/>
      <c r="CD800" s="308"/>
      <c r="CE800" s="308"/>
      <c r="CF800" s="308"/>
      <c r="CG800" s="308"/>
      <c r="CH800" s="308"/>
      <c r="CI800" s="308"/>
      <c r="CJ800" s="308"/>
      <c r="CK800" s="308"/>
      <c r="CL800" s="308"/>
      <c r="CM800" s="308"/>
      <c r="CN800" s="308"/>
      <c r="CO800" s="308"/>
      <c r="CP800" s="308"/>
      <c r="CQ800" s="308"/>
      <c r="CR800" s="308"/>
      <c r="CS800" s="308"/>
      <c r="CT800" s="308"/>
      <c r="CU800" s="308"/>
      <c r="CV800" s="308"/>
      <c r="CW800" s="308"/>
      <c r="CX800" s="308"/>
      <c r="CY800" s="308"/>
      <c r="CZ800" s="308"/>
    </row>
    <row r="801" ht="25.15" customHeight="true" x14ac:dyDescent="0.2">
      <c r="C801" s="512"/>
      <c r="D801" s="512"/>
      <c r="E801" s="512"/>
      <c r="F801" s="512"/>
      <c r="G801" s="512"/>
      <c r="H801" s="512"/>
      <c r="I801" s="512"/>
      <c r="J801" s="512"/>
      <c r="K801" s="512"/>
      <c r="L801" s="512"/>
      <c r="M801" s="512"/>
      <c r="N801" s="512"/>
      <c r="O801" s="512"/>
      <c r="P801" s="512"/>
      <c r="Q801" s="512"/>
    </row>
    <row r="802" ht="25.15" customHeight="true" x14ac:dyDescent="0.2">
      <c r="C802" s="512"/>
      <c r="D802" s="512"/>
      <c r="E802" s="512"/>
      <c r="F802" s="512"/>
      <c r="G802" s="512"/>
      <c r="H802" s="512"/>
      <c r="I802" s="512"/>
      <c r="J802" s="512"/>
      <c r="K802" s="512"/>
      <c r="L802" s="512"/>
      <c r="M802" s="512"/>
      <c r="N802" s="512"/>
      <c r="O802" s="512"/>
      <c r="P802" s="512"/>
      <c r="Q802" s="512"/>
    </row>
    <row r="803" ht="25.15" customHeight="true" x14ac:dyDescent="0.2">
      <c r="C803" s="512"/>
      <c r="D803" s="512"/>
      <c r="E803" s="512"/>
      <c r="F803" s="512"/>
      <c r="G803" s="512"/>
      <c r="H803" s="512"/>
      <c r="I803" s="512"/>
      <c r="J803" s="512"/>
      <c r="K803" s="512"/>
      <c r="L803" s="512"/>
      <c r="M803" s="512"/>
      <c r="N803" s="512"/>
      <c r="O803" s="512"/>
      <c r="P803" s="512"/>
      <c r="Q803" s="512"/>
    </row>
    <row r="804" ht="25.15" customHeight="true" x14ac:dyDescent="0.2">
      <c r="C804" s="512"/>
      <c r="D804" s="512"/>
      <c r="E804" s="512"/>
      <c r="F804" s="512"/>
      <c r="G804" s="512"/>
      <c r="H804" s="512"/>
      <c r="I804" s="512"/>
      <c r="J804" s="512"/>
      <c r="K804" s="512"/>
      <c r="L804" s="512"/>
      <c r="M804" s="512"/>
      <c r="N804" s="512"/>
      <c r="O804" s="512"/>
      <c r="P804" s="512"/>
      <c r="Q804" s="512"/>
    </row>
    <row r="805" ht="25.15" customHeight="true" x14ac:dyDescent="0.2">
      <c r="C805" s="512"/>
      <c r="D805" s="512"/>
      <c r="E805" s="512"/>
      <c r="F805" s="512"/>
      <c r="G805" s="512"/>
      <c r="H805" s="512"/>
      <c r="I805" s="512"/>
      <c r="J805" s="512"/>
      <c r="K805" s="512"/>
      <c r="L805" s="512"/>
      <c r="M805" s="512"/>
      <c r="N805" s="512"/>
      <c r="O805" s="512"/>
      <c r="P805" s="512"/>
      <c r="Q805" s="512"/>
    </row>
    <row r="806" ht="25.15" customHeight="true" x14ac:dyDescent="0.2">
      <c r="C806" s="512"/>
      <c r="D806" s="512"/>
      <c r="E806" s="512"/>
      <c r="F806" s="512"/>
      <c r="G806" s="512"/>
      <c r="H806" s="512"/>
      <c r="I806" s="512"/>
      <c r="J806" s="512"/>
      <c r="K806" s="512"/>
      <c r="L806" s="512"/>
      <c r="M806" s="512"/>
      <c r="N806" s="512"/>
      <c r="O806" s="512"/>
      <c r="P806" s="512"/>
      <c r="Q806" s="512"/>
    </row>
    <row r="807" ht="25.15" customHeight="true" x14ac:dyDescent="0.2">
      <c r="C807" s="512"/>
      <c r="D807" s="512"/>
      <c r="E807" s="512"/>
      <c r="F807" s="512"/>
      <c r="G807" s="512"/>
      <c r="H807" s="512"/>
      <c r="I807" s="512"/>
      <c r="J807" s="512"/>
      <c r="K807" s="512"/>
      <c r="L807" s="512"/>
      <c r="M807" s="512"/>
      <c r="N807" s="512"/>
      <c r="O807" s="512"/>
      <c r="P807" s="512"/>
      <c r="Q807" s="512"/>
    </row>
    <row r="808" ht="25.15" customHeight="true" x14ac:dyDescent="0.2">
      <c r="C808" s="512"/>
      <c r="D808" s="512"/>
      <c r="E808" s="512"/>
      <c r="F808" s="512"/>
      <c r="G808" s="512"/>
      <c r="H808" s="512"/>
      <c r="I808" s="512"/>
      <c r="J808" s="512"/>
      <c r="K808" s="512"/>
      <c r="L808" s="512"/>
      <c r="M808" s="512"/>
      <c r="N808" s="512"/>
      <c r="O808" s="512"/>
      <c r="P808" s="512"/>
      <c r="Q808" s="512"/>
    </row>
    <row r="809" ht="25.15" customHeight="true" x14ac:dyDescent="0.2">
      <c r="C809" s="512"/>
      <c r="D809" s="512"/>
      <c r="E809" s="512"/>
      <c r="F809" s="512"/>
      <c r="G809" s="512"/>
      <c r="H809" s="512"/>
      <c r="I809" s="512"/>
      <c r="J809" s="512"/>
      <c r="K809" s="512"/>
      <c r="L809" s="512"/>
      <c r="M809" s="512"/>
      <c r="N809" s="512"/>
      <c r="O809" s="512"/>
      <c r="P809" s="512"/>
      <c r="Q809" s="512"/>
    </row>
    <row r="810" ht="25.15" customHeight="true" x14ac:dyDescent="0.2">
      <c r="C810" s="512"/>
      <c r="D810" s="512"/>
      <c r="E810" s="512"/>
      <c r="F810" s="512"/>
      <c r="G810" s="512"/>
      <c r="H810" s="512"/>
      <c r="I810" s="512"/>
      <c r="J810" s="512"/>
      <c r="K810" s="512"/>
      <c r="L810" s="512"/>
      <c r="M810" s="512"/>
      <c r="N810" s="512"/>
      <c r="O810" s="512"/>
      <c r="P810" s="512"/>
      <c r="Q810" s="512"/>
    </row>
    <row r="811" ht="25.15" customHeight="true" x14ac:dyDescent="0.2">
      <c r="C811" s="512"/>
      <c r="D811" s="512"/>
      <c r="E811" s="512"/>
      <c r="F811" s="512"/>
      <c r="G811" s="512"/>
      <c r="H811" s="512"/>
      <c r="I811" s="512"/>
      <c r="J811" s="512"/>
      <c r="K811" s="512"/>
      <c r="L811" s="512"/>
      <c r="M811" s="512"/>
      <c r="N811" s="512"/>
      <c r="O811" s="512"/>
      <c r="P811" s="512"/>
      <c r="Q811" s="512"/>
    </row>
    <row r="812" ht="25.15" customHeight="true" x14ac:dyDescent="0.2">
      <c r="C812" s="512"/>
      <c r="D812" s="512"/>
      <c r="E812" s="512"/>
      <c r="F812" s="512"/>
      <c r="G812" s="512"/>
      <c r="H812" s="512"/>
      <c r="I812" s="512"/>
      <c r="J812" s="512"/>
      <c r="K812" s="512"/>
      <c r="L812" s="512"/>
      <c r="M812" s="512"/>
      <c r="N812" s="512"/>
      <c r="O812" s="512"/>
      <c r="P812" s="512"/>
      <c r="Q812" s="512"/>
    </row>
    <row r="813" ht="25.15" customHeight="true" x14ac:dyDescent="0.2">
      <c r="C813" s="512"/>
      <c r="D813" s="512"/>
      <c r="E813" s="512"/>
      <c r="F813" s="512"/>
      <c r="G813" s="512"/>
      <c r="H813" s="512"/>
      <c r="I813" s="512"/>
      <c r="J813" s="512"/>
      <c r="K813" s="512"/>
      <c r="L813" s="512"/>
      <c r="M813" s="512"/>
      <c r="N813" s="512"/>
      <c r="O813" s="512"/>
      <c r="P813" s="512"/>
      <c r="Q813" s="512"/>
    </row>
    <row r="814" ht="25.15" customHeight="true" x14ac:dyDescent="0.2">
      <c r="C814" s="512"/>
      <c r="D814" s="512"/>
      <c r="E814" s="512"/>
      <c r="F814" s="512"/>
      <c r="G814" s="512"/>
      <c r="H814" s="512"/>
      <c r="I814" s="512"/>
      <c r="J814" s="512"/>
      <c r="K814" s="512"/>
      <c r="L814" s="512"/>
      <c r="M814" s="512"/>
      <c r="N814" s="512"/>
      <c r="O814" s="512"/>
      <c r="P814" s="512"/>
      <c r="Q814" s="512"/>
    </row>
    <row r="815" ht="25.15" customHeight="true" x14ac:dyDescent="0.2">
      <c r="C815" s="512"/>
      <c r="D815" s="512"/>
      <c r="E815" s="512"/>
      <c r="F815" s="512"/>
      <c r="G815" s="512"/>
      <c r="H815" s="512"/>
      <c r="I815" s="512"/>
      <c r="J815" s="512"/>
      <c r="K815" s="512"/>
      <c r="L815" s="512"/>
      <c r="M815" s="512"/>
      <c r="N815" s="512"/>
      <c r="O815" s="512"/>
      <c r="P815" s="512"/>
      <c r="Q815" s="512"/>
    </row>
    <row r="816" ht="25.15" customHeight="true" x14ac:dyDescent="0.2">
      <c r="C816" s="512"/>
      <c r="D816" s="512"/>
      <c r="E816" s="512"/>
      <c r="F816" s="512"/>
      <c r="G816" s="512"/>
      <c r="H816" s="512"/>
      <c r="I816" s="512"/>
      <c r="J816" s="512"/>
      <c r="K816" s="512"/>
      <c r="L816" s="512"/>
      <c r="M816" s="512"/>
      <c r="N816" s="512"/>
      <c r="O816" s="512"/>
      <c r="P816" s="512"/>
      <c r="Q816" s="512"/>
    </row>
    <row r="817" ht="25.15" customHeight="true" x14ac:dyDescent="0.2">
      <c r="C817" s="512"/>
      <c r="D817" s="512"/>
      <c r="E817" s="512"/>
      <c r="F817" s="512"/>
      <c r="G817" s="512"/>
      <c r="H817" s="512"/>
      <c r="I817" s="512"/>
      <c r="J817" s="512"/>
      <c r="K817" s="512"/>
      <c r="L817" s="512"/>
      <c r="M817" s="512"/>
      <c r="N817" s="512"/>
      <c r="O817" s="512"/>
      <c r="P817" s="512"/>
      <c r="Q817" s="512"/>
    </row>
    <row r="818" ht="25.15" customHeight="true" x14ac:dyDescent="0.2">
      <c r="C818" s="512"/>
      <c r="D818" s="512"/>
      <c r="E818" s="512"/>
      <c r="F818" s="512"/>
      <c r="G818" s="512"/>
      <c r="H818" s="512"/>
      <c r="I818" s="512"/>
      <c r="J818" s="512"/>
      <c r="K818" s="512"/>
      <c r="L818" s="512"/>
      <c r="M818" s="512"/>
      <c r="N818" s="512"/>
      <c r="O818" s="512"/>
      <c r="P818" s="512"/>
      <c r="Q818" s="512"/>
    </row>
    <row r="819" ht="25.15" customHeight="true" x14ac:dyDescent="0.2">
      <c r="C819" s="512"/>
      <c r="D819" s="512"/>
      <c r="E819" s="512"/>
      <c r="F819" s="512"/>
      <c r="G819" s="512"/>
      <c r="H819" s="512"/>
      <c r="I819" s="512"/>
      <c r="J819" s="512"/>
      <c r="K819" s="512"/>
      <c r="L819" s="512"/>
      <c r="M819" s="512"/>
      <c r="N819" s="512"/>
      <c r="O819" s="512"/>
      <c r="P819" s="512"/>
      <c r="Q819" s="512"/>
    </row>
    <row r="820" ht="25.15" customHeight="true" x14ac:dyDescent="0.2">
      <c r="C820" s="512"/>
      <c r="D820" s="512"/>
      <c r="E820" s="512"/>
      <c r="F820" s="512"/>
      <c r="G820" s="512"/>
      <c r="H820" s="512"/>
      <c r="I820" s="512"/>
      <c r="J820" s="512"/>
      <c r="K820" s="512"/>
      <c r="L820" s="512"/>
      <c r="M820" s="512"/>
      <c r="N820" s="512"/>
      <c r="O820" s="512"/>
      <c r="P820" s="512"/>
      <c r="Q820" s="512"/>
    </row>
    <row r="821" ht="25.15" customHeight="true" x14ac:dyDescent="0.2">
      <c r="C821" s="512"/>
      <c r="D821" s="512"/>
      <c r="E821" s="512"/>
      <c r="F821" s="512"/>
      <c r="G821" s="512"/>
      <c r="H821" s="512"/>
      <c r="I821" s="512"/>
      <c r="J821" s="512"/>
      <c r="K821" s="512"/>
      <c r="L821" s="512"/>
      <c r="M821" s="512"/>
      <c r="N821" s="512"/>
      <c r="O821" s="512"/>
      <c r="P821" s="512"/>
      <c r="Q821" s="512"/>
    </row>
    <row r="822" ht="25.15" customHeight="true" x14ac:dyDescent="0.2">
      <c r="C822" s="512"/>
      <c r="D822" s="512"/>
      <c r="E822" s="512"/>
      <c r="F822" s="512"/>
      <c r="G822" s="512"/>
      <c r="H822" s="512"/>
      <c r="I822" s="512"/>
      <c r="J822" s="512"/>
      <c r="K822" s="512"/>
      <c r="L822" s="512"/>
      <c r="M822" s="512"/>
      <c r="N822" s="512"/>
      <c r="O822" s="512"/>
      <c r="P822" s="512"/>
      <c r="Q822" s="512"/>
    </row>
    <row r="823" ht="25.15" customHeight="true" x14ac:dyDescent="0.2">
      <c r="C823" s="512"/>
      <c r="D823" s="512"/>
      <c r="E823" s="512"/>
      <c r="F823" s="512"/>
      <c r="G823" s="512"/>
      <c r="H823" s="512"/>
      <c r="I823" s="512"/>
      <c r="J823" s="512"/>
      <c r="K823" s="512"/>
      <c r="L823" s="512"/>
      <c r="M823" s="512"/>
      <c r="N823" s="512"/>
      <c r="O823" s="512"/>
      <c r="P823" s="512"/>
      <c r="Q823" s="512"/>
    </row>
    <row r="824" ht="25.15" customHeight="true" x14ac:dyDescent="0.2">
      <c r="C824" s="512"/>
      <c r="D824" s="512"/>
      <c r="E824" s="512"/>
      <c r="F824" s="512"/>
      <c r="G824" s="512"/>
      <c r="H824" s="512"/>
      <c r="I824" s="512"/>
      <c r="J824" s="512"/>
      <c r="K824" s="512"/>
      <c r="L824" s="512"/>
      <c r="M824" s="512"/>
      <c r="N824" s="512"/>
      <c r="O824" s="512"/>
      <c r="P824" s="512"/>
      <c r="Q824" s="512"/>
    </row>
    <row r="825" ht="25.15" customHeight="true" x14ac:dyDescent="0.2">
      <c r="C825" s="512"/>
      <c r="D825" s="512"/>
      <c r="E825" s="512"/>
      <c r="F825" s="512"/>
      <c r="G825" s="512"/>
      <c r="H825" s="512"/>
      <c r="I825" s="512"/>
      <c r="J825" s="512"/>
      <c r="K825" s="512"/>
      <c r="L825" s="512"/>
      <c r="M825" s="512"/>
      <c r="N825" s="512"/>
      <c r="O825" s="512"/>
      <c r="P825" s="512"/>
      <c r="Q825" s="512"/>
    </row>
    <row r="826" ht="25.15" customHeight="true" x14ac:dyDescent="0.2">
      <c r="C826" s="512"/>
      <c r="D826" s="512"/>
      <c r="E826" s="512"/>
      <c r="F826" s="512"/>
      <c r="G826" s="512"/>
      <c r="H826" s="512"/>
      <c r="I826" s="512"/>
      <c r="J826" s="512"/>
      <c r="K826" s="512"/>
      <c r="L826" s="512"/>
      <c r="M826" s="512"/>
      <c r="N826" s="512"/>
      <c r="O826" s="512"/>
      <c r="P826" s="512"/>
      <c r="Q826" s="512"/>
    </row>
    <row r="827" ht="25.15" customHeight="true" x14ac:dyDescent="0.2">
      <c r="C827" s="512"/>
      <c r="D827" s="512"/>
      <c r="E827" s="512"/>
      <c r="F827" s="512"/>
      <c r="G827" s="512"/>
      <c r="H827" s="512"/>
      <c r="I827" s="512"/>
      <c r="J827" s="512"/>
      <c r="K827" s="512"/>
      <c r="L827" s="512"/>
      <c r="M827" s="512"/>
      <c r="N827" s="512"/>
      <c r="O827" s="512"/>
      <c r="P827" s="512"/>
      <c r="Q827" s="512"/>
    </row>
    <row r="828" ht="25.15" customHeight="true" x14ac:dyDescent="0.2">
      <c r="C828" s="512"/>
      <c r="D828" s="512"/>
      <c r="E828" s="512"/>
      <c r="F828" s="512"/>
      <c r="G828" s="512"/>
      <c r="H828" s="512"/>
      <c r="I828" s="512"/>
      <c r="J828" s="512"/>
      <c r="K828" s="512"/>
      <c r="L828" s="512"/>
      <c r="M828" s="512"/>
      <c r="N828" s="512"/>
      <c r="O828" s="512"/>
      <c r="P828" s="512"/>
      <c r="Q828" s="512"/>
    </row>
    <row r="829" ht="25.15" customHeight="true" x14ac:dyDescent="0.2">
      <c r="C829" s="512"/>
      <c r="D829" s="512"/>
      <c r="E829" s="512"/>
      <c r="F829" s="512"/>
      <c r="G829" s="512"/>
      <c r="H829" s="512"/>
      <c r="I829" s="512"/>
      <c r="J829" s="512"/>
      <c r="K829" s="512"/>
      <c r="L829" s="512"/>
      <c r="M829" s="512"/>
      <c r="N829" s="512"/>
      <c r="O829" s="512"/>
      <c r="P829" s="512"/>
      <c r="Q829" s="512"/>
    </row>
    <row r="830" ht="25.15" customHeight="true" x14ac:dyDescent="0.2">
      <c r="C830" s="512"/>
      <c r="D830" s="512"/>
      <c r="E830" s="512"/>
      <c r="F830" s="512"/>
      <c r="G830" s="512"/>
      <c r="H830" s="512"/>
      <c r="I830" s="512"/>
      <c r="J830" s="512"/>
      <c r="K830" s="512"/>
      <c r="L830" s="512"/>
      <c r="M830" s="512"/>
      <c r="N830" s="512"/>
      <c r="O830" s="512"/>
      <c r="P830" s="512"/>
      <c r="Q830" s="512"/>
    </row>
    <row r="831" ht="25.15" customHeight="true" x14ac:dyDescent="0.2">
      <c r="C831" s="512"/>
      <c r="D831" s="512"/>
      <c r="E831" s="512"/>
      <c r="F831" s="512"/>
      <c r="G831" s="512"/>
      <c r="H831" s="512"/>
      <c r="I831" s="512"/>
      <c r="J831" s="512"/>
      <c r="K831" s="512"/>
      <c r="L831" s="512"/>
      <c r="M831" s="512"/>
      <c r="N831" s="512"/>
      <c r="O831" s="512"/>
      <c r="P831" s="512"/>
      <c r="Q831" s="512"/>
    </row>
    <row r="832" ht="25.15" customHeight="true" x14ac:dyDescent="0.2">
      <c r="C832" s="512"/>
      <c r="D832" s="512"/>
      <c r="E832" s="512"/>
      <c r="F832" s="512"/>
      <c r="G832" s="512"/>
      <c r="H832" s="512"/>
      <c r="I832" s="512"/>
      <c r="J832" s="512"/>
      <c r="K832" s="512"/>
      <c r="L832" s="512"/>
      <c r="M832" s="512"/>
      <c r="N832" s="512"/>
      <c r="O832" s="512"/>
      <c r="P832" s="512"/>
      <c r="Q832" s="512"/>
    </row>
    <row r="833" ht="25.15" customHeight="true" x14ac:dyDescent="0.2">
      <c r="C833" s="512"/>
      <c r="D833" s="512"/>
      <c r="E833" s="512"/>
      <c r="F833" s="512"/>
      <c r="G833" s="512"/>
      <c r="H833" s="512"/>
      <c r="I833" s="512"/>
      <c r="J833" s="512"/>
      <c r="K833" s="512"/>
      <c r="L833" s="512"/>
      <c r="M833" s="512"/>
      <c r="N833" s="512"/>
      <c r="O833" s="512"/>
      <c r="P833" s="512"/>
      <c r="Q833" s="512"/>
    </row>
    <row r="834" ht="25.15" customHeight="true" x14ac:dyDescent="0.2">
      <c r="C834" s="512"/>
      <c r="D834" s="512"/>
      <c r="E834" s="512"/>
      <c r="F834" s="512"/>
      <c r="G834" s="512"/>
      <c r="H834" s="512"/>
      <c r="I834" s="512"/>
      <c r="J834" s="512"/>
      <c r="K834" s="512"/>
      <c r="L834" s="512"/>
      <c r="M834" s="512"/>
      <c r="N834" s="512"/>
      <c r="O834" s="512"/>
      <c r="P834" s="512"/>
      <c r="Q834" s="512"/>
    </row>
    <row r="835" ht="25.15" customHeight="true" x14ac:dyDescent="0.2">
      <c r="C835" s="512"/>
      <c r="D835" s="512"/>
      <c r="E835" s="512"/>
      <c r="F835" s="512"/>
      <c r="G835" s="512"/>
      <c r="H835" s="512"/>
      <c r="I835" s="512"/>
      <c r="J835" s="512"/>
      <c r="K835" s="512"/>
      <c r="L835" s="512"/>
      <c r="M835" s="512"/>
      <c r="N835" s="512"/>
      <c r="O835" s="512"/>
      <c r="P835" s="512"/>
      <c r="Q835" s="512"/>
    </row>
    <row r="836" ht="25.15" customHeight="true" x14ac:dyDescent="0.2">
      <c r="C836" s="512"/>
      <c r="D836" s="512"/>
      <c r="E836" s="512"/>
      <c r="F836" s="512"/>
      <c r="G836" s="512"/>
      <c r="H836" s="512"/>
      <c r="I836" s="512"/>
      <c r="J836" s="512"/>
      <c r="K836" s="512"/>
      <c r="L836" s="512"/>
      <c r="M836" s="512"/>
      <c r="N836" s="512"/>
      <c r="O836" s="512"/>
      <c r="P836" s="512"/>
      <c r="Q836" s="512"/>
    </row>
    <row r="837" ht="25.15" customHeight="true" x14ac:dyDescent="0.2">
      <c r="C837" s="512"/>
      <c r="D837" s="512"/>
      <c r="E837" s="512"/>
      <c r="F837" s="512"/>
      <c r="G837" s="512"/>
      <c r="H837" s="512"/>
      <c r="I837" s="512"/>
      <c r="J837" s="512"/>
      <c r="K837" s="512"/>
      <c r="L837" s="512"/>
      <c r="M837" s="512"/>
      <c r="N837" s="512"/>
      <c r="O837" s="512"/>
      <c r="P837" s="512"/>
      <c r="Q837" s="512"/>
    </row>
    <row r="838" ht="25.15" customHeight="true" x14ac:dyDescent="0.2">
      <c r="C838" s="512"/>
      <c r="D838" s="512"/>
      <c r="E838" s="512"/>
      <c r="F838" s="512"/>
      <c r="G838" s="512"/>
      <c r="H838" s="512"/>
      <c r="I838" s="512"/>
      <c r="J838" s="512"/>
      <c r="K838" s="512"/>
      <c r="L838" s="512"/>
      <c r="M838" s="512"/>
      <c r="N838" s="512"/>
      <c r="O838" s="512"/>
      <c r="P838" s="512"/>
      <c r="Q838" s="512"/>
    </row>
    <row r="839" ht="25.15" customHeight="true" x14ac:dyDescent="0.2">
      <c r="C839" s="512"/>
      <c r="D839" s="512"/>
      <c r="E839" s="512"/>
      <c r="F839" s="512"/>
      <c r="G839" s="512"/>
      <c r="H839" s="512"/>
      <c r="I839" s="512"/>
      <c r="J839" s="512"/>
      <c r="K839" s="512"/>
      <c r="L839" s="512"/>
      <c r="M839" s="512"/>
      <c r="N839" s="512"/>
      <c r="O839" s="512"/>
      <c r="P839" s="512"/>
      <c r="Q839" s="512"/>
    </row>
    <row r="840" ht="25.15" customHeight="true" x14ac:dyDescent="0.2">
      <c r="C840" s="512"/>
      <c r="D840" s="512"/>
      <c r="E840" s="512"/>
      <c r="F840" s="512"/>
      <c r="G840" s="512"/>
      <c r="H840" s="512"/>
      <c r="I840" s="512"/>
      <c r="J840" s="512"/>
      <c r="K840" s="512"/>
      <c r="L840" s="512"/>
      <c r="M840" s="512"/>
      <c r="N840" s="512"/>
      <c r="O840" s="512"/>
      <c r="P840" s="512"/>
      <c r="Q840" s="512"/>
    </row>
    <row r="841" ht="25.15" customHeight="true" x14ac:dyDescent="0.2">
      <c r="C841" s="512"/>
      <c r="D841" s="512"/>
      <c r="E841" s="512"/>
      <c r="F841" s="512"/>
      <c r="G841" s="512"/>
      <c r="H841" s="512"/>
      <c r="I841" s="512"/>
      <c r="J841" s="512"/>
      <c r="K841" s="512"/>
      <c r="L841" s="512"/>
      <c r="M841" s="512"/>
      <c r="N841" s="512"/>
      <c r="O841" s="512"/>
      <c r="P841" s="512"/>
      <c r="Q841" s="512"/>
    </row>
    <row r="842" ht="25.15" customHeight="true" x14ac:dyDescent="0.2">
      <c r="C842" s="512"/>
      <c r="D842" s="512"/>
      <c r="E842" s="512"/>
      <c r="F842" s="512"/>
      <c r="G842" s="512"/>
      <c r="H842" s="512"/>
      <c r="I842" s="512"/>
      <c r="J842" s="512"/>
      <c r="K842" s="512"/>
      <c r="L842" s="512"/>
      <c r="M842" s="512"/>
      <c r="N842" s="512"/>
      <c r="O842" s="512"/>
      <c r="P842" s="512"/>
      <c r="Q842" s="512"/>
    </row>
    <row r="843" ht="25.15" customHeight="true" x14ac:dyDescent="0.2">
      <c r="C843" s="512"/>
      <c r="D843" s="512"/>
      <c r="E843" s="512"/>
      <c r="F843" s="512"/>
      <c r="G843" s="512"/>
      <c r="H843" s="512"/>
      <c r="I843" s="512"/>
      <c r="J843" s="512"/>
      <c r="K843" s="512"/>
      <c r="L843" s="512"/>
      <c r="M843" s="512"/>
      <c r="N843" s="512"/>
      <c r="O843" s="512"/>
      <c r="P843" s="512"/>
      <c r="Q843" s="512"/>
    </row>
    <row r="844" ht="25.15" customHeight="true" x14ac:dyDescent="0.2">
      <c r="C844" s="512"/>
      <c r="D844" s="512"/>
      <c r="E844" s="512"/>
      <c r="F844" s="512"/>
      <c r="G844" s="512"/>
      <c r="H844" s="512"/>
      <c r="I844" s="512"/>
      <c r="J844" s="512"/>
      <c r="K844" s="512"/>
      <c r="L844" s="512"/>
      <c r="M844" s="512"/>
      <c r="N844" s="512"/>
      <c r="O844" s="512"/>
      <c r="P844" s="512"/>
      <c r="Q844" s="512"/>
    </row>
    <row r="845" ht="25.15" customHeight="true" x14ac:dyDescent="0.2">
      <c r="C845" s="512"/>
      <c r="D845" s="512"/>
      <c r="E845" s="512"/>
      <c r="F845" s="512"/>
      <c r="G845" s="512"/>
      <c r="H845" s="512"/>
      <c r="I845" s="512"/>
      <c r="J845" s="512"/>
      <c r="K845" s="512"/>
      <c r="L845" s="512"/>
      <c r="M845" s="512"/>
      <c r="N845" s="512"/>
      <c r="O845" s="512"/>
      <c r="P845" s="512"/>
      <c r="Q845" s="512"/>
    </row>
    <row r="846" ht="25.15" customHeight="true" x14ac:dyDescent="0.2">
      <c r="C846" s="512"/>
      <c r="D846" s="512"/>
      <c r="E846" s="512"/>
      <c r="F846" s="512"/>
      <c r="G846" s="512"/>
      <c r="H846" s="512"/>
      <c r="I846" s="512"/>
      <c r="J846" s="512"/>
      <c r="K846" s="512"/>
      <c r="L846" s="512"/>
      <c r="M846" s="512"/>
      <c r="N846" s="512"/>
      <c r="O846" s="512"/>
      <c r="P846" s="512"/>
      <c r="Q846" s="512"/>
    </row>
    <row r="847" ht="25.15" customHeight="true" x14ac:dyDescent="0.2">
      <c r="C847" s="512"/>
      <c r="D847" s="512"/>
      <c r="E847" s="512"/>
      <c r="F847" s="512"/>
      <c r="G847" s="512"/>
      <c r="H847" s="512"/>
      <c r="I847" s="512"/>
      <c r="J847" s="512"/>
      <c r="K847" s="512"/>
      <c r="L847" s="512"/>
      <c r="M847" s="512"/>
      <c r="N847" s="512"/>
      <c r="O847" s="512"/>
      <c r="P847" s="512"/>
      <c r="Q847" s="512"/>
    </row>
    <row r="848" ht="25.15" customHeight="true" x14ac:dyDescent="0.2">
      <c r="C848" s="512"/>
      <c r="D848" s="512"/>
      <c r="E848" s="512"/>
      <c r="F848" s="512"/>
      <c r="G848" s="512"/>
      <c r="H848" s="512"/>
      <c r="I848" s="512"/>
      <c r="J848" s="512"/>
      <c r="K848" s="512"/>
      <c r="L848" s="512"/>
      <c r="M848" s="512"/>
      <c r="N848" s="512"/>
      <c r="O848" s="512"/>
      <c r="P848" s="512"/>
      <c r="Q848" s="512"/>
    </row>
    <row r="849" ht="25.15" customHeight="true" x14ac:dyDescent="0.2">
      <c r="C849" s="512"/>
      <c r="D849" s="512"/>
      <c r="E849" s="512"/>
      <c r="F849" s="512"/>
      <c r="G849" s="512"/>
      <c r="H849" s="512"/>
      <c r="I849" s="512"/>
      <c r="J849" s="512"/>
      <c r="K849" s="512"/>
      <c r="L849" s="512"/>
      <c r="M849" s="512"/>
      <c r="N849" s="512"/>
      <c r="O849" s="512"/>
      <c r="P849" s="512"/>
      <c r="Q849" s="512"/>
    </row>
    <row r="850" ht="25.15" customHeight="true" x14ac:dyDescent="0.2">
      <c r="C850" s="512"/>
      <c r="D850" s="512"/>
      <c r="E850" s="512"/>
      <c r="F850" s="512"/>
      <c r="G850" s="512"/>
      <c r="H850" s="512"/>
      <c r="I850" s="512"/>
      <c r="J850" s="512"/>
      <c r="K850" s="512"/>
      <c r="L850" s="512"/>
      <c r="M850" s="512"/>
      <c r="N850" s="512"/>
      <c r="O850" s="512"/>
      <c r="P850" s="512"/>
      <c r="Q850" s="512"/>
    </row>
    <row r="851" ht="25.15" customHeight="true" x14ac:dyDescent="0.2">
      <c r="C851" s="512"/>
      <c r="D851" s="512"/>
      <c r="E851" s="512"/>
      <c r="F851" s="512"/>
      <c r="G851" s="512"/>
      <c r="H851" s="512"/>
      <c r="I851" s="512"/>
      <c r="J851" s="512"/>
      <c r="K851" s="512"/>
      <c r="L851" s="512"/>
      <c r="M851" s="512"/>
      <c r="N851" s="512"/>
      <c r="O851" s="512"/>
      <c r="P851" s="512"/>
      <c r="Q851" s="512"/>
    </row>
    <row r="852" ht="25.15" customHeight="true" x14ac:dyDescent="0.2">
      <c r="C852" s="512"/>
      <c r="D852" s="512"/>
      <c r="E852" s="512"/>
      <c r="F852" s="512"/>
      <c r="G852" s="512"/>
      <c r="H852" s="512"/>
      <c r="I852" s="512"/>
      <c r="J852" s="512"/>
      <c r="K852" s="512"/>
      <c r="L852" s="512"/>
      <c r="M852" s="512"/>
      <c r="N852" s="512"/>
      <c r="O852" s="512"/>
      <c r="P852" s="512"/>
      <c r="Q852" s="512"/>
    </row>
    <row r="853" ht="25.15" customHeight="true" x14ac:dyDescent="0.2">
      <c r="C853" s="512"/>
      <c r="D853" s="512"/>
      <c r="E853" s="512"/>
      <c r="F853" s="512"/>
      <c r="G853" s="512"/>
      <c r="H853" s="512"/>
      <c r="I853" s="512"/>
      <c r="J853" s="512"/>
      <c r="K853" s="512"/>
      <c r="L853" s="512"/>
      <c r="M853" s="512"/>
      <c r="N853" s="512"/>
      <c r="O853" s="512"/>
      <c r="P853" s="512"/>
      <c r="Q853" s="512"/>
    </row>
    <row r="854" ht="25.15" customHeight="true" x14ac:dyDescent="0.2">
      <c r="C854" s="512"/>
      <c r="D854" s="512"/>
      <c r="E854" s="512"/>
      <c r="F854" s="512"/>
      <c r="G854" s="512"/>
      <c r="H854" s="512"/>
      <c r="I854" s="512"/>
      <c r="J854" s="512"/>
      <c r="K854" s="512"/>
      <c r="L854" s="512"/>
      <c r="M854" s="512"/>
      <c r="N854" s="512"/>
      <c r="O854" s="512"/>
      <c r="P854" s="512"/>
      <c r="Q854" s="512"/>
    </row>
    <row r="855" ht="25.15" customHeight="true" x14ac:dyDescent="0.2">
      <c r="C855" s="512"/>
      <c r="D855" s="512"/>
      <c r="E855" s="512"/>
      <c r="F855" s="512"/>
      <c r="G855" s="512"/>
      <c r="H855" s="512"/>
      <c r="I855" s="512"/>
      <c r="J855" s="512"/>
      <c r="K855" s="512"/>
      <c r="L855" s="512"/>
      <c r="M855" s="512"/>
      <c r="N855" s="512"/>
      <c r="O855" s="512"/>
      <c r="P855" s="512"/>
      <c r="Q855" s="512"/>
    </row>
    <row r="856" ht="25.15" customHeight="true" x14ac:dyDescent="0.2">
      <c r="C856" s="512"/>
      <c r="D856" s="512"/>
      <c r="E856" s="512"/>
      <c r="F856" s="512"/>
      <c r="G856" s="512"/>
      <c r="H856" s="512"/>
      <c r="I856" s="512"/>
      <c r="J856" s="512"/>
      <c r="K856" s="512"/>
      <c r="L856" s="512"/>
      <c r="M856" s="512"/>
      <c r="N856" s="512"/>
      <c r="O856" s="512"/>
      <c r="P856" s="512"/>
      <c r="Q856" s="512"/>
    </row>
    <row r="857" ht="25.15" customHeight="true" x14ac:dyDescent="0.2">
      <c r="C857" s="512"/>
      <c r="D857" s="512"/>
      <c r="E857" s="512"/>
      <c r="F857" s="512"/>
      <c r="G857" s="512"/>
      <c r="H857" s="512"/>
      <c r="I857" s="512"/>
      <c r="J857" s="512"/>
      <c r="K857" s="512"/>
      <c r="L857" s="512"/>
      <c r="M857" s="512"/>
      <c r="N857" s="512"/>
      <c r="O857" s="512"/>
      <c r="P857" s="512"/>
      <c r="Q857" s="512"/>
    </row>
    <row r="858" ht="25.15" customHeight="true" x14ac:dyDescent="0.2">
      <c r="C858" s="512"/>
      <c r="D858" s="512"/>
      <c r="E858" s="512"/>
      <c r="F858" s="512"/>
      <c r="G858" s="512"/>
      <c r="H858" s="512"/>
      <c r="I858" s="512"/>
      <c r="J858" s="512"/>
      <c r="K858" s="512"/>
      <c r="L858" s="512"/>
      <c r="M858" s="512"/>
      <c r="N858" s="512"/>
      <c r="O858" s="512"/>
      <c r="P858" s="512"/>
      <c r="Q858" s="512"/>
    </row>
    <row r="859" ht="25.15" customHeight="true" x14ac:dyDescent="0.2">
      <c r="C859" s="512"/>
      <c r="D859" s="512"/>
      <c r="E859" s="512"/>
      <c r="F859" s="512"/>
      <c r="G859" s="512"/>
      <c r="H859" s="512"/>
      <c r="I859" s="512"/>
      <c r="J859" s="512"/>
      <c r="K859" s="512"/>
      <c r="L859" s="512"/>
      <c r="M859" s="512"/>
      <c r="N859" s="512"/>
      <c r="O859" s="512"/>
      <c r="P859" s="512"/>
      <c r="Q859" s="512"/>
    </row>
    <row r="860" ht="25.15" customHeight="true" x14ac:dyDescent="0.2">
      <c r="C860" s="512"/>
      <c r="D860" s="512"/>
      <c r="E860" s="512"/>
      <c r="F860" s="512"/>
      <c r="G860" s="512"/>
      <c r="H860" s="512"/>
      <c r="I860" s="512"/>
      <c r="J860" s="512"/>
      <c r="K860" s="512"/>
      <c r="L860" s="512"/>
      <c r="M860" s="512"/>
      <c r="N860" s="512"/>
      <c r="O860" s="512"/>
      <c r="P860" s="512"/>
      <c r="Q860" s="512"/>
    </row>
    <row r="861" ht="25.15" customHeight="true" x14ac:dyDescent="0.2">
      <c r="C861" s="512"/>
      <c r="D861" s="512"/>
      <c r="E861" s="512"/>
      <c r="F861" s="512"/>
      <c r="G861" s="512"/>
      <c r="H861" s="512"/>
      <c r="I861" s="512"/>
      <c r="J861" s="512"/>
      <c r="K861" s="512"/>
      <c r="L861" s="512"/>
      <c r="M861" s="512"/>
      <c r="N861" s="512"/>
      <c r="O861" s="512"/>
      <c r="P861" s="512"/>
      <c r="Q861" s="512"/>
    </row>
    <row r="862" ht="25.15" customHeight="true" x14ac:dyDescent="0.2">
      <c r="C862" s="512"/>
      <c r="D862" s="512"/>
      <c r="E862" s="512"/>
      <c r="F862" s="512"/>
      <c r="G862" s="512"/>
      <c r="H862" s="512"/>
      <c r="I862" s="512"/>
      <c r="J862" s="512"/>
      <c r="K862" s="512"/>
      <c r="L862" s="512"/>
      <c r="M862" s="512"/>
      <c r="N862" s="512"/>
      <c r="O862" s="512"/>
      <c r="P862" s="512"/>
      <c r="Q862" s="512"/>
    </row>
    <row r="863" ht="25.15" customHeight="true" x14ac:dyDescent="0.2">
      <c r="C863" s="512"/>
      <c r="D863" s="512"/>
      <c r="E863" s="512"/>
      <c r="F863" s="512"/>
      <c r="G863" s="512"/>
      <c r="H863" s="512"/>
      <c r="I863" s="512"/>
      <c r="J863" s="512"/>
      <c r="K863" s="512"/>
      <c r="L863" s="512"/>
      <c r="M863" s="512"/>
      <c r="N863" s="512"/>
      <c r="O863" s="512"/>
      <c r="P863" s="512"/>
      <c r="Q863" s="512"/>
    </row>
    <row r="864" ht="25.15" customHeight="true" x14ac:dyDescent="0.2">
      <c r="C864" s="512"/>
      <c r="D864" s="512"/>
      <c r="E864" s="512"/>
      <c r="F864" s="512"/>
      <c r="G864" s="512"/>
      <c r="H864" s="512"/>
      <c r="I864" s="512"/>
      <c r="J864" s="512"/>
      <c r="K864" s="512"/>
      <c r="L864" s="512"/>
      <c r="M864" s="512"/>
      <c r="N864" s="512"/>
      <c r="O864" s="512"/>
      <c r="P864" s="512"/>
      <c r="Q864" s="512"/>
    </row>
    <row r="865" ht="25.15" customHeight="true" x14ac:dyDescent="0.2">
      <c r="C865" s="512"/>
      <c r="D865" s="512"/>
      <c r="E865" s="512"/>
      <c r="F865" s="512"/>
      <c r="G865" s="512"/>
      <c r="H865" s="512"/>
      <c r="I865" s="512"/>
      <c r="J865" s="512"/>
      <c r="K865" s="512"/>
      <c r="L865" s="512"/>
      <c r="M865" s="512"/>
      <c r="N865" s="512"/>
      <c r="O865" s="512"/>
      <c r="P865" s="512"/>
      <c r="Q865" s="512"/>
    </row>
    <row r="866" ht="25.15" customHeight="true" x14ac:dyDescent="0.2">
      <c r="C866" s="512"/>
      <c r="D866" s="512"/>
      <c r="E866" s="512"/>
      <c r="F866" s="512"/>
      <c r="G866" s="512"/>
      <c r="H866" s="512"/>
      <c r="I866" s="512"/>
      <c r="J866" s="512"/>
      <c r="K866" s="512"/>
      <c r="L866" s="512"/>
      <c r="M866" s="512"/>
      <c r="N866" s="512"/>
      <c r="O866" s="512"/>
      <c r="P866" s="512"/>
      <c r="Q866" s="512"/>
    </row>
    <row r="867" ht="25.15" customHeight="true" x14ac:dyDescent="0.2">
      <c r="C867" s="512"/>
      <c r="D867" s="512"/>
      <c r="E867" s="512"/>
      <c r="F867" s="512"/>
      <c r="G867" s="512"/>
      <c r="H867" s="512"/>
      <c r="I867" s="512"/>
      <c r="J867" s="512"/>
      <c r="K867" s="512"/>
      <c r="L867" s="512"/>
      <c r="M867" s="512"/>
      <c r="N867" s="512"/>
      <c r="O867" s="512"/>
      <c r="P867" s="512"/>
      <c r="Q867" s="512"/>
    </row>
    <row r="868" ht="25.15" customHeight="true" x14ac:dyDescent="0.2">
      <c r="C868" s="512"/>
      <c r="D868" s="512"/>
      <c r="E868" s="512"/>
      <c r="F868" s="512"/>
      <c r="G868" s="512"/>
      <c r="H868" s="512"/>
      <c r="I868" s="512"/>
      <c r="J868" s="512"/>
      <c r="K868" s="512"/>
      <c r="L868" s="512"/>
      <c r="M868" s="512"/>
      <c r="N868" s="512"/>
      <c r="O868" s="512"/>
      <c r="P868" s="512"/>
      <c r="Q868" s="512"/>
    </row>
    <row r="869" ht="25.15" customHeight="true" x14ac:dyDescent="0.2">
      <c r="C869" s="512"/>
      <c r="D869" s="512"/>
      <c r="E869" s="512"/>
      <c r="F869" s="512"/>
      <c r="G869" s="512"/>
      <c r="H869" s="512"/>
      <c r="I869" s="512"/>
      <c r="J869" s="512"/>
      <c r="K869" s="512"/>
      <c r="L869" s="512"/>
      <c r="M869" s="512"/>
      <c r="N869" s="512"/>
      <c r="O869" s="512"/>
      <c r="P869" s="512"/>
      <c r="Q869" s="512"/>
    </row>
    <row r="870" ht="25.15" customHeight="true" x14ac:dyDescent="0.2">
      <c r="C870" s="512"/>
      <c r="D870" s="512"/>
      <c r="E870" s="512"/>
      <c r="F870" s="512"/>
      <c r="G870" s="512"/>
      <c r="H870" s="512"/>
      <c r="I870" s="512"/>
      <c r="J870" s="512"/>
      <c r="K870" s="512"/>
      <c r="L870" s="512"/>
      <c r="M870" s="512"/>
      <c r="N870" s="512"/>
      <c r="O870" s="512"/>
      <c r="P870" s="512"/>
      <c r="Q870" s="512"/>
    </row>
    <row r="871" ht="25.15" customHeight="true" x14ac:dyDescent="0.2">
      <c r="C871" s="512"/>
      <c r="D871" s="512"/>
      <c r="E871" s="512"/>
      <c r="F871" s="512"/>
      <c r="G871" s="512"/>
      <c r="H871" s="512"/>
      <c r="I871" s="512"/>
      <c r="J871" s="512"/>
      <c r="K871" s="512"/>
      <c r="L871" s="512"/>
      <c r="M871" s="512"/>
      <c r="N871" s="512"/>
      <c r="O871" s="512"/>
      <c r="P871" s="512"/>
      <c r="Q871" s="512"/>
    </row>
    <row r="872" ht="25.15" customHeight="true" x14ac:dyDescent="0.2">
      <c r="C872" s="512"/>
      <c r="D872" s="512"/>
      <c r="E872" s="512"/>
      <c r="F872" s="512"/>
      <c r="G872" s="512"/>
      <c r="H872" s="512"/>
      <c r="I872" s="512"/>
      <c r="J872" s="512"/>
      <c r="K872" s="512"/>
      <c r="L872" s="512"/>
      <c r="M872" s="512"/>
      <c r="N872" s="512"/>
      <c r="O872" s="512"/>
      <c r="P872" s="512"/>
      <c r="Q872" s="512"/>
    </row>
    <row r="873" ht="25.15" customHeight="true" x14ac:dyDescent="0.2">
      <c r="C873" s="512"/>
      <c r="D873" s="512"/>
      <c r="E873" s="512"/>
      <c r="F873" s="512"/>
      <c r="G873" s="512"/>
      <c r="H873" s="512"/>
      <c r="I873" s="512"/>
      <c r="J873" s="512"/>
      <c r="K873" s="512"/>
      <c r="L873" s="512"/>
      <c r="M873" s="512"/>
      <c r="N873" s="512"/>
      <c r="O873" s="512"/>
      <c r="P873" s="512"/>
      <c r="Q873" s="512"/>
    </row>
    <row r="874" ht="25.15" customHeight="true" x14ac:dyDescent="0.2">
      <c r="C874" s="512"/>
      <c r="D874" s="512"/>
      <c r="E874" s="512"/>
      <c r="F874" s="512"/>
      <c r="G874" s="512"/>
      <c r="H874" s="512"/>
      <c r="I874" s="512"/>
      <c r="J874" s="512"/>
      <c r="K874" s="512"/>
      <c r="L874" s="512"/>
      <c r="M874" s="512"/>
      <c r="N874" s="512"/>
      <c r="O874" s="512"/>
      <c r="P874" s="512"/>
      <c r="Q874" s="512"/>
    </row>
    <row r="875" ht="25.15" customHeight="true" x14ac:dyDescent="0.2">
      <c r="C875" s="512"/>
      <c r="D875" s="512"/>
      <c r="E875" s="512"/>
      <c r="F875" s="512"/>
      <c r="G875" s="512"/>
      <c r="H875" s="512"/>
      <c r="I875" s="512"/>
      <c r="J875" s="512"/>
      <c r="K875" s="512"/>
      <c r="L875" s="512"/>
      <c r="M875" s="512"/>
      <c r="N875" s="512"/>
      <c r="O875" s="512"/>
      <c r="P875" s="512"/>
      <c r="Q875" s="512"/>
    </row>
    <row r="876" ht="25.15" customHeight="true" x14ac:dyDescent="0.2">
      <c r="C876" s="512"/>
      <c r="D876" s="512"/>
      <c r="E876" s="512"/>
      <c r="F876" s="512"/>
      <c r="G876" s="512"/>
      <c r="H876" s="512"/>
      <c r="I876" s="512"/>
      <c r="J876" s="512"/>
      <c r="K876" s="512"/>
      <c r="L876" s="512"/>
      <c r="M876" s="512"/>
      <c r="N876" s="512"/>
      <c r="O876" s="512"/>
      <c r="P876" s="512"/>
      <c r="Q876" s="512"/>
    </row>
    <row r="877" ht="25.15" customHeight="true" x14ac:dyDescent="0.2">
      <c r="C877" s="512"/>
      <c r="D877" s="512"/>
      <c r="E877" s="512"/>
      <c r="F877" s="512"/>
      <c r="G877" s="512"/>
      <c r="H877" s="512"/>
      <c r="I877" s="512"/>
      <c r="J877" s="512"/>
      <c r="K877" s="512"/>
      <c r="L877" s="512"/>
      <c r="M877" s="512"/>
      <c r="N877" s="512"/>
      <c r="O877" s="512"/>
      <c r="P877" s="512"/>
      <c r="Q877" s="512"/>
    </row>
    <row r="878" ht="25.15" customHeight="true" x14ac:dyDescent="0.2">
      <c r="C878" s="512"/>
      <c r="D878" s="512"/>
      <c r="E878" s="512"/>
      <c r="F878" s="512"/>
      <c r="G878" s="512"/>
      <c r="H878" s="512"/>
      <c r="I878" s="512"/>
      <c r="J878" s="512"/>
      <c r="K878" s="512"/>
      <c r="L878" s="512"/>
      <c r="M878" s="512"/>
      <c r="N878" s="512"/>
      <c r="O878" s="512"/>
      <c r="P878" s="512"/>
      <c r="Q878" s="512"/>
    </row>
    <row r="879" ht="25.15" customHeight="true" x14ac:dyDescent="0.2">
      <c r="C879" s="512"/>
      <c r="D879" s="512"/>
      <c r="E879" s="512"/>
      <c r="F879" s="512"/>
      <c r="G879" s="512"/>
      <c r="H879" s="512"/>
      <c r="I879" s="512"/>
      <c r="J879" s="512"/>
      <c r="K879" s="512"/>
      <c r="L879" s="512"/>
      <c r="M879" s="512"/>
      <c r="N879" s="512"/>
      <c r="O879" s="512"/>
      <c r="P879" s="512"/>
      <c r="Q879" s="512"/>
    </row>
    <row r="880" ht="25.15" customHeight="true" x14ac:dyDescent="0.2">
      <c r="C880" s="512"/>
      <c r="D880" s="512"/>
      <c r="E880" s="512"/>
      <c r="F880" s="512"/>
      <c r="G880" s="512"/>
      <c r="H880" s="512"/>
      <c r="I880" s="512"/>
      <c r="J880" s="512"/>
      <c r="K880" s="512"/>
      <c r="L880" s="512"/>
      <c r="M880" s="512"/>
      <c r="N880" s="512"/>
      <c r="O880" s="512"/>
      <c r="P880" s="512"/>
      <c r="Q880" s="512"/>
    </row>
    <row r="881" ht="25.15" customHeight="true" x14ac:dyDescent="0.2">
      <c r="C881" s="512"/>
      <c r="D881" s="512"/>
      <c r="E881" s="512"/>
      <c r="F881" s="512"/>
      <c r="G881" s="512"/>
      <c r="H881" s="512"/>
      <c r="I881" s="512"/>
      <c r="J881" s="512"/>
      <c r="K881" s="512"/>
      <c r="L881" s="512"/>
      <c r="M881" s="512"/>
      <c r="N881" s="512"/>
      <c r="O881" s="512"/>
      <c r="P881" s="512"/>
      <c r="Q881" s="512"/>
    </row>
    <row r="882" ht="25.15" customHeight="true" x14ac:dyDescent="0.2">
      <c r="C882" s="512"/>
      <c r="D882" s="512"/>
      <c r="E882" s="512"/>
      <c r="F882" s="512"/>
      <c r="G882" s="512"/>
      <c r="H882" s="512"/>
      <c r="I882" s="512"/>
      <c r="J882" s="512"/>
      <c r="K882" s="512"/>
      <c r="L882" s="512"/>
      <c r="M882" s="512"/>
      <c r="N882" s="512"/>
      <c r="O882" s="512"/>
      <c r="P882" s="512"/>
      <c r="Q882" s="512"/>
    </row>
    <row r="883" ht="25.15" customHeight="true" x14ac:dyDescent="0.2">
      <c r="C883" s="512"/>
      <c r="D883" s="512"/>
      <c r="E883" s="512"/>
      <c r="F883" s="512"/>
      <c r="G883" s="512"/>
      <c r="H883" s="512"/>
      <c r="I883" s="512"/>
      <c r="J883" s="512"/>
      <c r="K883" s="512"/>
      <c r="L883" s="512"/>
      <c r="M883" s="512"/>
      <c r="N883" s="512"/>
      <c r="O883" s="512"/>
      <c r="P883" s="512"/>
      <c r="Q883" s="512"/>
    </row>
    <row r="884" ht="25.15" customHeight="true" x14ac:dyDescent="0.2">
      <c r="C884" s="512"/>
      <c r="D884" s="512"/>
      <c r="E884" s="512"/>
      <c r="F884" s="512"/>
      <c r="G884" s="512"/>
      <c r="H884" s="512"/>
      <c r="I884" s="512"/>
      <c r="J884" s="512"/>
      <c r="K884" s="512"/>
      <c r="L884" s="512"/>
      <c r="M884" s="512"/>
      <c r="N884" s="512"/>
      <c r="O884" s="512"/>
      <c r="P884" s="512"/>
      <c r="Q884" s="512"/>
    </row>
    <row r="885" ht="25.15" customHeight="true" x14ac:dyDescent="0.2">
      <c r="C885" s="512"/>
      <c r="D885" s="512"/>
      <c r="E885" s="512"/>
      <c r="F885" s="512"/>
      <c r="G885" s="512"/>
      <c r="H885" s="512"/>
      <c r="I885" s="512"/>
      <c r="J885" s="512"/>
      <c r="K885" s="512"/>
      <c r="L885" s="512"/>
      <c r="M885" s="512"/>
      <c r="N885" s="512"/>
      <c r="O885" s="512"/>
      <c r="P885" s="512"/>
      <c r="Q885" s="512"/>
    </row>
    <row r="886" ht="25.15" customHeight="true" x14ac:dyDescent="0.2">
      <c r="C886" s="512"/>
      <c r="D886" s="512"/>
      <c r="E886" s="512"/>
      <c r="F886" s="512"/>
      <c r="G886" s="512"/>
      <c r="H886" s="512"/>
      <c r="I886" s="512"/>
      <c r="J886" s="512"/>
      <c r="K886" s="512"/>
      <c r="L886" s="512"/>
      <c r="M886" s="512"/>
      <c r="N886" s="512"/>
      <c r="O886" s="512"/>
      <c r="P886" s="512"/>
      <c r="Q886" s="512"/>
    </row>
    <row r="887" ht="25.15" customHeight="true" x14ac:dyDescent="0.2">
      <c r="C887" s="512"/>
      <c r="D887" s="512"/>
      <c r="E887" s="512"/>
      <c r="F887" s="512"/>
      <c r="G887" s="512"/>
      <c r="H887" s="512"/>
      <c r="I887" s="512"/>
      <c r="J887" s="512"/>
      <c r="K887" s="512"/>
      <c r="L887" s="512"/>
      <c r="M887" s="512"/>
      <c r="N887" s="512"/>
      <c r="O887" s="512"/>
      <c r="P887" s="512"/>
      <c r="Q887" s="512"/>
    </row>
    <row r="888" ht="25.15" customHeight="true" x14ac:dyDescent="0.2">
      <c r="C888" s="512"/>
      <c r="D888" s="512"/>
      <c r="E888" s="512"/>
      <c r="F888" s="512"/>
      <c r="G888" s="512"/>
      <c r="H888" s="512"/>
      <c r="I888" s="512"/>
      <c r="J888" s="512"/>
      <c r="K888" s="512"/>
      <c r="L888" s="512"/>
      <c r="M888" s="512"/>
      <c r="N888" s="512"/>
      <c r="O888" s="512"/>
      <c r="P888" s="512"/>
      <c r="Q888" s="512"/>
    </row>
    <row r="889" ht="25.15" customHeight="true" x14ac:dyDescent="0.2">
      <c r="C889" s="512"/>
      <c r="D889" s="512"/>
      <c r="E889" s="512"/>
      <c r="F889" s="512"/>
      <c r="G889" s="512"/>
      <c r="H889" s="512"/>
      <c r="I889" s="512"/>
      <c r="J889" s="512"/>
      <c r="K889" s="512"/>
      <c r="L889" s="512"/>
      <c r="M889" s="512"/>
      <c r="N889" s="512"/>
      <c r="O889" s="512"/>
      <c r="P889" s="512"/>
      <c r="Q889" s="512"/>
    </row>
    <row r="890" ht="25.15" customHeight="true" x14ac:dyDescent="0.2">
      <c r="C890" s="512"/>
      <c r="D890" s="512"/>
      <c r="E890" s="512"/>
      <c r="F890" s="512"/>
      <c r="G890" s="512"/>
      <c r="H890" s="512"/>
      <c r="I890" s="512"/>
      <c r="J890" s="512"/>
      <c r="K890" s="512"/>
      <c r="L890" s="512"/>
      <c r="M890" s="512"/>
      <c r="N890" s="512"/>
      <c r="O890" s="512"/>
      <c r="P890" s="512"/>
      <c r="Q890" s="512"/>
    </row>
    <row r="891" ht="25.15" customHeight="true" x14ac:dyDescent="0.2">
      <c r="C891" s="512"/>
      <c r="D891" s="512"/>
      <c r="E891" s="512"/>
      <c r="F891" s="512"/>
      <c r="G891" s="512"/>
      <c r="H891" s="512"/>
      <c r="I891" s="512"/>
      <c r="J891" s="512"/>
      <c r="K891" s="512"/>
      <c r="L891" s="512"/>
      <c r="M891" s="512"/>
      <c r="N891" s="512"/>
      <c r="O891" s="512"/>
      <c r="P891" s="512"/>
      <c r="Q891" s="512"/>
    </row>
    <row r="892" ht="25.15" customHeight="true" x14ac:dyDescent="0.2">
      <c r="C892" s="512"/>
      <c r="D892" s="512"/>
      <c r="E892" s="512"/>
      <c r="F892" s="512"/>
      <c r="G892" s="512"/>
      <c r="H892" s="512"/>
      <c r="I892" s="512"/>
      <c r="J892" s="512"/>
      <c r="K892" s="512"/>
      <c r="L892" s="512"/>
      <c r="M892" s="512"/>
      <c r="N892" s="512"/>
      <c r="O892" s="512"/>
      <c r="P892" s="512"/>
      <c r="Q892" s="512"/>
    </row>
    <row r="893" ht="25.15" customHeight="true" x14ac:dyDescent="0.2">
      <c r="C893" s="512"/>
      <c r="D893" s="512"/>
      <c r="E893" s="512"/>
      <c r="F893" s="512"/>
      <c r="G893" s="512"/>
      <c r="H893" s="512"/>
      <c r="I893" s="512"/>
      <c r="J893" s="512"/>
      <c r="K893" s="512"/>
      <c r="L893" s="512"/>
      <c r="M893" s="512"/>
      <c r="N893" s="512"/>
      <c r="O893" s="512"/>
      <c r="P893" s="512"/>
      <c r="Q893" s="512"/>
    </row>
    <row r="894" ht="25.15" customHeight="true" x14ac:dyDescent="0.2">
      <c r="C894" s="512"/>
      <c r="D894" s="512"/>
      <c r="E894" s="512"/>
      <c r="F894" s="512"/>
      <c r="G894" s="512"/>
      <c r="H894" s="512"/>
      <c r="I894" s="512"/>
      <c r="J894" s="512"/>
      <c r="K894" s="512"/>
      <c r="L894" s="512"/>
      <c r="M894" s="512"/>
      <c r="N894" s="512"/>
      <c r="O894" s="512"/>
      <c r="P894" s="512"/>
      <c r="Q894" s="512"/>
    </row>
    <row r="895" ht="25.15" customHeight="true" x14ac:dyDescent="0.2">
      <c r="C895" s="512"/>
      <c r="D895" s="512"/>
      <c r="E895" s="512"/>
      <c r="F895" s="512"/>
      <c r="G895" s="512"/>
      <c r="H895" s="512"/>
      <c r="I895" s="512"/>
      <c r="J895" s="512"/>
      <c r="K895" s="512"/>
      <c r="L895" s="512"/>
      <c r="M895" s="512"/>
      <c r="N895" s="512"/>
      <c r="O895" s="512"/>
      <c r="P895" s="512"/>
      <c r="Q895" s="512"/>
    </row>
    <row r="896" ht="25.15" customHeight="true" x14ac:dyDescent="0.2">
      <c r="C896" s="512"/>
      <c r="D896" s="512"/>
      <c r="E896" s="512"/>
      <c r="F896" s="512"/>
      <c r="G896" s="512"/>
      <c r="H896" s="512"/>
      <c r="I896" s="512"/>
      <c r="J896" s="512"/>
      <c r="K896" s="512"/>
      <c r="L896" s="512"/>
      <c r="M896" s="512"/>
      <c r="N896" s="512"/>
      <c r="O896" s="512"/>
      <c r="P896" s="512"/>
      <c r="Q896" s="512"/>
    </row>
    <row r="897" ht="25.15" customHeight="true" x14ac:dyDescent="0.2">
      <c r="C897" s="512"/>
      <c r="D897" s="512"/>
      <c r="E897" s="512"/>
      <c r="F897" s="512"/>
      <c r="G897" s="512"/>
      <c r="H897" s="512"/>
      <c r="I897" s="512"/>
      <c r="J897" s="512"/>
      <c r="K897" s="512"/>
      <c r="L897" s="512"/>
      <c r="M897" s="512"/>
      <c r="N897" s="512"/>
      <c r="O897" s="512"/>
      <c r="P897" s="512"/>
      <c r="Q897" s="512"/>
    </row>
    <row r="898" ht="25.15" customHeight="true" x14ac:dyDescent="0.2">
      <c r="C898" s="512"/>
      <c r="D898" s="512"/>
      <c r="E898" s="512"/>
      <c r="F898" s="512"/>
      <c r="G898" s="512"/>
      <c r="H898" s="512"/>
      <c r="I898" s="512"/>
      <c r="J898" s="512"/>
      <c r="K898" s="512"/>
      <c r="L898" s="512"/>
      <c r="M898" s="512"/>
      <c r="N898" s="512"/>
      <c r="O898" s="512"/>
      <c r="P898" s="512"/>
      <c r="Q898" s="512"/>
    </row>
    <row r="899" ht="25.15" customHeight="true" x14ac:dyDescent="0.2">
      <c r="C899" s="512"/>
      <c r="D899" s="512"/>
      <c r="E899" s="512"/>
      <c r="F899" s="512"/>
      <c r="G899" s="512"/>
      <c r="H899" s="512"/>
      <c r="I899" s="512"/>
      <c r="J899" s="512"/>
      <c r="K899" s="512"/>
      <c r="L899" s="512"/>
      <c r="M899" s="512"/>
      <c r="N899" s="512"/>
      <c r="O899" s="512"/>
      <c r="P899" s="512"/>
      <c r="Q899" s="512"/>
    </row>
    <row r="900" ht="25.15" customHeight="true" x14ac:dyDescent="0.2">
      <c r="C900" s="512"/>
      <c r="D900" s="512"/>
      <c r="E900" s="512"/>
      <c r="F900" s="512"/>
      <c r="G900" s="512"/>
      <c r="H900" s="512"/>
      <c r="I900" s="512"/>
      <c r="J900" s="512"/>
      <c r="K900" s="512"/>
      <c r="L900" s="512"/>
      <c r="M900" s="512"/>
      <c r="N900" s="512"/>
      <c r="O900" s="512"/>
      <c r="P900" s="512"/>
      <c r="Q900" s="512"/>
    </row>
    <row r="901" ht="25.15" customHeight="true" x14ac:dyDescent="0.2">
      <c r="C901" s="512"/>
      <c r="D901" s="512"/>
      <c r="E901" s="512"/>
      <c r="F901" s="512"/>
      <c r="G901" s="512"/>
      <c r="H901" s="512"/>
      <c r="I901" s="512"/>
      <c r="J901" s="512"/>
      <c r="K901" s="512"/>
      <c r="L901" s="512"/>
      <c r="M901" s="512"/>
      <c r="N901" s="512"/>
      <c r="O901" s="512"/>
      <c r="P901" s="512"/>
      <c r="Q901" s="512"/>
    </row>
    <row r="902" ht="25.15" customHeight="true" x14ac:dyDescent="0.2">
      <c r="C902" s="512"/>
      <c r="D902" s="512"/>
      <c r="E902" s="512"/>
      <c r="F902" s="512"/>
      <c r="G902" s="512"/>
      <c r="H902" s="512"/>
      <c r="I902" s="512"/>
      <c r="J902" s="512"/>
      <c r="K902" s="512"/>
      <c r="L902" s="512"/>
      <c r="M902" s="512"/>
      <c r="N902" s="512"/>
      <c r="O902" s="512"/>
      <c r="P902" s="512"/>
      <c r="Q902" s="512"/>
    </row>
    <row r="903" ht="25.15" customHeight="true" x14ac:dyDescent="0.2">
      <c r="C903" s="512"/>
      <c r="D903" s="512"/>
      <c r="E903" s="512"/>
      <c r="F903" s="512"/>
      <c r="G903" s="512"/>
      <c r="H903" s="512"/>
      <c r="I903" s="512"/>
      <c r="J903" s="512"/>
      <c r="K903" s="512"/>
      <c r="L903" s="512"/>
      <c r="M903" s="512"/>
      <c r="N903" s="512"/>
      <c r="O903" s="512"/>
      <c r="P903" s="512"/>
      <c r="Q903" s="512"/>
    </row>
    <row r="904" ht="25.15" customHeight="true" x14ac:dyDescent="0.2">
      <c r="C904" s="512"/>
      <c r="D904" s="512"/>
      <c r="E904" s="512"/>
      <c r="F904" s="512"/>
      <c r="G904" s="512"/>
      <c r="H904" s="512"/>
      <c r="I904" s="512"/>
      <c r="J904" s="512"/>
      <c r="K904" s="512"/>
      <c r="L904" s="512"/>
      <c r="M904" s="512"/>
      <c r="N904" s="512"/>
      <c r="O904" s="512"/>
      <c r="P904" s="512"/>
      <c r="Q904" s="512"/>
    </row>
    <row r="905" ht="25.15" customHeight="true" x14ac:dyDescent="0.2">
      <c r="C905" s="512"/>
      <c r="D905" s="512"/>
      <c r="E905" s="512"/>
      <c r="F905" s="512"/>
      <c r="G905" s="512"/>
      <c r="H905" s="512"/>
      <c r="I905" s="512"/>
      <c r="J905" s="512"/>
      <c r="K905" s="512"/>
      <c r="L905" s="512"/>
      <c r="M905" s="512"/>
      <c r="N905" s="512"/>
      <c r="O905" s="512"/>
      <c r="P905" s="512"/>
      <c r="Q905" s="512"/>
    </row>
    <row r="906" ht="25.15" customHeight="true" x14ac:dyDescent="0.2">
      <c r="C906" s="512"/>
      <c r="D906" s="512"/>
      <c r="E906" s="512"/>
      <c r="F906" s="512"/>
      <c r="G906" s="512"/>
      <c r="H906" s="512"/>
      <c r="I906" s="512"/>
      <c r="J906" s="512"/>
      <c r="K906" s="512"/>
      <c r="L906" s="512"/>
      <c r="M906" s="512"/>
      <c r="N906" s="512"/>
      <c r="O906" s="512"/>
      <c r="P906" s="512"/>
      <c r="Q906" s="512"/>
    </row>
    <row r="907" ht="25.15" customHeight="true" x14ac:dyDescent="0.2">
      <c r="C907" s="512"/>
      <c r="D907" s="512"/>
      <c r="E907" s="512"/>
      <c r="F907" s="512"/>
      <c r="G907" s="512"/>
      <c r="H907" s="512"/>
      <c r="I907" s="512"/>
      <c r="J907" s="512"/>
      <c r="K907" s="512"/>
      <c r="L907" s="512"/>
      <c r="M907" s="512"/>
      <c r="N907" s="512"/>
      <c r="O907" s="512"/>
      <c r="P907" s="512"/>
      <c r="Q907" s="512"/>
    </row>
    <row r="908" ht="25.15" customHeight="true" x14ac:dyDescent="0.2">
      <c r="C908" s="512"/>
      <c r="D908" s="512"/>
      <c r="E908" s="512"/>
      <c r="F908" s="512"/>
      <c r="G908" s="512"/>
      <c r="H908" s="512"/>
      <c r="I908" s="512"/>
      <c r="J908" s="512"/>
      <c r="K908" s="512"/>
      <c r="L908" s="512"/>
      <c r="M908" s="512"/>
      <c r="N908" s="512"/>
      <c r="O908" s="512"/>
      <c r="P908" s="512"/>
      <c r="Q908" s="512"/>
    </row>
    <row r="909" ht="25.15" customHeight="true" x14ac:dyDescent="0.2">
      <c r="C909" s="512"/>
      <c r="D909" s="512"/>
      <c r="E909" s="512"/>
      <c r="F909" s="512"/>
      <c r="G909" s="512"/>
      <c r="H909" s="512"/>
      <c r="I909" s="512"/>
      <c r="J909" s="512"/>
      <c r="K909" s="512"/>
      <c r="L909" s="512"/>
      <c r="M909" s="512"/>
      <c r="N909" s="512"/>
      <c r="O909" s="512"/>
      <c r="P909" s="512"/>
      <c r="Q909" s="512"/>
    </row>
    <row r="910" ht="25.15" customHeight="true" x14ac:dyDescent="0.2">
      <c r="C910" s="512"/>
      <c r="D910" s="512"/>
      <c r="E910" s="512"/>
      <c r="F910" s="512"/>
      <c r="G910" s="512"/>
      <c r="H910" s="512"/>
      <c r="I910" s="512"/>
      <c r="J910" s="512"/>
      <c r="K910" s="512"/>
      <c r="L910" s="512"/>
      <c r="M910" s="512"/>
      <c r="N910" s="512"/>
      <c r="O910" s="512"/>
      <c r="P910" s="512"/>
      <c r="Q910" s="512"/>
    </row>
    <row r="911" ht="25.15" customHeight="true" x14ac:dyDescent="0.2">
      <c r="C911" s="512"/>
      <c r="D911" s="512"/>
      <c r="E911" s="512"/>
      <c r="F911" s="512"/>
      <c r="G911" s="512"/>
      <c r="H911" s="512"/>
      <c r="I911" s="512"/>
      <c r="J911" s="512"/>
      <c r="K911" s="512"/>
      <c r="L911" s="512"/>
      <c r="M911" s="512"/>
      <c r="N911" s="512"/>
      <c r="O911" s="512"/>
      <c r="P911" s="512"/>
      <c r="Q911" s="512"/>
    </row>
    <row r="912" ht="25.15" customHeight="true" x14ac:dyDescent="0.2">
      <c r="C912" s="512"/>
      <c r="D912" s="512"/>
      <c r="E912" s="512"/>
      <c r="F912" s="512"/>
      <c r="G912" s="512"/>
      <c r="H912" s="512"/>
      <c r="I912" s="512"/>
      <c r="J912" s="512"/>
      <c r="K912" s="512"/>
      <c r="L912" s="512"/>
      <c r="M912" s="512"/>
      <c r="N912" s="512"/>
      <c r="O912" s="512"/>
      <c r="P912" s="512"/>
      <c r="Q912" s="512"/>
    </row>
    <row r="913" ht="25.15" customHeight="true" x14ac:dyDescent="0.2">
      <c r="C913" s="512"/>
      <c r="D913" s="512"/>
      <c r="E913" s="512"/>
      <c r="F913" s="512"/>
      <c r="G913" s="512"/>
      <c r="H913" s="512"/>
      <c r="I913" s="512"/>
      <c r="J913" s="512"/>
      <c r="K913" s="512"/>
      <c r="L913" s="512"/>
      <c r="M913" s="512"/>
      <c r="N913" s="512"/>
      <c r="O913" s="512"/>
      <c r="P913" s="512"/>
      <c r="Q913" s="512"/>
    </row>
    <row r="914" ht="25.15" customHeight="true" x14ac:dyDescent="0.2">
      <c r="C914" s="512"/>
      <c r="D914" s="512"/>
      <c r="E914" s="512"/>
      <c r="F914" s="512"/>
      <c r="G914" s="512"/>
      <c r="H914" s="512"/>
      <c r="I914" s="512"/>
      <c r="J914" s="512"/>
      <c r="K914" s="512"/>
      <c r="L914" s="512"/>
      <c r="M914" s="512"/>
      <c r="N914" s="512"/>
      <c r="O914" s="512"/>
      <c r="P914" s="512"/>
      <c r="Q914" s="512"/>
    </row>
    <row r="915" ht="25.15" customHeight="true" x14ac:dyDescent="0.2">
      <c r="C915" s="512"/>
      <c r="D915" s="512"/>
      <c r="E915" s="512"/>
      <c r="F915" s="512"/>
      <c r="G915" s="512"/>
      <c r="H915" s="512"/>
      <c r="I915" s="512"/>
      <c r="J915" s="512"/>
      <c r="K915" s="512"/>
      <c r="L915" s="512"/>
      <c r="M915" s="512"/>
      <c r="N915" s="512"/>
      <c r="O915" s="512"/>
      <c r="P915" s="512"/>
      <c r="Q915" s="512"/>
    </row>
    <row r="916" ht="25.15" customHeight="true" x14ac:dyDescent="0.2">
      <c r="C916" s="512"/>
      <c r="D916" s="512"/>
      <c r="E916" s="512"/>
      <c r="F916" s="512"/>
      <c r="G916" s="512"/>
      <c r="H916" s="512"/>
      <c r="I916" s="512"/>
      <c r="J916" s="512"/>
      <c r="K916" s="512"/>
      <c r="L916" s="512"/>
      <c r="M916" s="512"/>
      <c r="N916" s="512"/>
      <c r="O916" s="512"/>
      <c r="P916" s="512"/>
      <c r="Q916" s="512"/>
    </row>
    <row r="917" ht="25.15" customHeight="true" x14ac:dyDescent="0.2">
      <c r="C917" s="512"/>
      <c r="D917" s="512"/>
      <c r="E917" s="512"/>
      <c r="F917" s="512"/>
      <c r="G917" s="512"/>
      <c r="H917" s="512"/>
      <c r="I917" s="512"/>
      <c r="J917" s="512"/>
      <c r="K917" s="512"/>
      <c r="L917" s="512"/>
      <c r="M917" s="512"/>
      <c r="N917" s="512"/>
      <c r="O917" s="512"/>
      <c r="P917" s="512"/>
      <c r="Q917" s="512"/>
    </row>
    <row r="918" ht="25.15" customHeight="true" x14ac:dyDescent="0.2">
      <c r="C918" s="512"/>
      <c r="D918" s="512"/>
      <c r="E918" s="512"/>
      <c r="F918" s="512"/>
      <c r="G918" s="512"/>
      <c r="H918" s="512"/>
      <c r="I918" s="512"/>
      <c r="J918" s="512"/>
      <c r="K918" s="512"/>
      <c r="L918" s="512"/>
      <c r="M918" s="512"/>
      <c r="N918" s="512"/>
      <c r="O918" s="512"/>
      <c r="P918" s="512"/>
      <c r="Q918" s="512"/>
    </row>
    <row r="919" ht="25.15" customHeight="true" x14ac:dyDescent="0.2">
      <c r="C919" s="512"/>
      <c r="D919" s="512"/>
      <c r="E919" s="512"/>
      <c r="F919" s="512"/>
      <c r="G919" s="512"/>
      <c r="H919" s="512"/>
      <c r="I919" s="512"/>
      <c r="J919" s="512"/>
      <c r="K919" s="512"/>
      <c r="L919" s="512"/>
      <c r="M919" s="512"/>
      <c r="N919" s="512"/>
      <c r="O919" s="512"/>
      <c r="P919" s="512"/>
      <c r="Q919" s="512"/>
    </row>
    <row r="920" ht="25.15" customHeight="true" x14ac:dyDescent="0.2">
      <c r="C920" s="512"/>
      <c r="D920" s="512"/>
      <c r="E920" s="512"/>
      <c r="F920" s="512"/>
      <c r="G920" s="512"/>
      <c r="H920" s="512"/>
      <c r="I920" s="512"/>
      <c r="J920" s="512"/>
      <c r="K920" s="512"/>
      <c r="L920" s="512"/>
      <c r="M920" s="512"/>
      <c r="N920" s="512"/>
      <c r="O920" s="512"/>
      <c r="P920" s="512"/>
      <c r="Q920" s="512"/>
    </row>
    <row r="921" ht="25.15" customHeight="true" x14ac:dyDescent="0.2">
      <c r="C921" s="512"/>
      <c r="D921" s="512"/>
      <c r="E921" s="512"/>
      <c r="F921" s="512"/>
      <c r="G921" s="512"/>
      <c r="H921" s="512"/>
      <c r="I921" s="512"/>
      <c r="J921" s="512"/>
      <c r="K921" s="512"/>
      <c r="L921" s="512"/>
      <c r="M921" s="512"/>
      <c r="N921" s="512"/>
      <c r="O921" s="512"/>
      <c r="P921" s="512"/>
      <c r="Q921" s="512"/>
    </row>
    <row r="922" ht="25.15" customHeight="true" x14ac:dyDescent="0.2">
      <c r="C922" s="512"/>
      <c r="D922" s="512"/>
      <c r="E922" s="512"/>
      <c r="F922" s="512"/>
      <c r="G922" s="512"/>
      <c r="H922" s="512"/>
      <c r="I922" s="512"/>
      <c r="J922" s="512"/>
      <c r="K922" s="512"/>
      <c r="L922" s="512"/>
      <c r="M922" s="512"/>
      <c r="N922" s="512"/>
      <c r="O922" s="512"/>
      <c r="P922" s="512"/>
      <c r="Q922" s="512"/>
    </row>
    <row r="923" ht="25.15" customHeight="true" x14ac:dyDescent="0.2">
      <c r="C923" s="512"/>
      <c r="D923" s="512"/>
      <c r="E923" s="512"/>
      <c r="F923" s="512"/>
      <c r="G923" s="512"/>
      <c r="H923" s="512"/>
      <c r="I923" s="512"/>
      <c r="J923" s="512"/>
      <c r="K923" s="512"/>
      <c r="L923" s="512"/>
      <c r="M923" s="512"/>
      <c r="N923" s="512"/>
      <c r="O923" s="512"/>
      <c r="P923" s="512"/>
      <c r="Q923" s="512"/>
    </row>
    <row r="924" ht="25.15" customHeight="true" x14ac:dyDescent="0.2">
      <c r="C924" s="512"/>
      <c r="D924" s="512"/>
      <c r="E924" s="512"/>
      <c r="F924" s="512"/>
      <c r="G924" s="512"/>
      <c r="H924" s="512"/>
      <c r="I924" s="512"/>
      <c r="J924" s="512"/>
      <c r="K924" s="512"/>
      <c r="L924" s="512"/>
      <c r="M924" s="512"/>
      <c r="N924" s="512"/>
      <c r="O924" s="512"/>
      <c r="P924" s="512"/>
      <c r="Q924" s="512"/>
    </row>
    <row r="925" ht="25.15" customHeight="true" x14ac:dyDescent="0.2">
      <c r="C925" s="512"/>
      <c r="D925" s="512"/>
      <c r="E925" s="512"/>
      <c r="F925" s="512"/>
      <c r="G925" s="512"/>
      <c r="H925" s="512"/>
      <c r="I925" s="512"/>
      <c r="J925" s="512"/>
      <c r="K925" s="512"/>
      <c r="L925" s="512"/>
      <c r="M925" s="512"/>
      <c r="N925" s="512"/>
      <c r="O925" s="512"/>
      <c r="P925" s="512"/>
      <c r="Q925" s="512"/>
    </row>
    <row r="926" ht="25.15" customHeight="true" x14ac:dyDescent="0.2">
      <c r="C926" s="512"/>
      <c r="D926" s="512"/>
      <c r="E926" s="512"/>
      <c r="F926" s="512"/>
      <c r="G926" s="512"/>
      <c r="H926" s="512"/>
      <c r="I926" s="512"/>
      <c r="J926" s="512"/>
      <c r="K926" s="512"/>
      <c r="L926" s="512"/>
      <c r="M926" s="512"/>
      <c r="N926" s="512"/>
      <c r="O926" s="512"/>
      <c r="P926" s="512"/>
      <c r="Q926" s="512"/>
    </row>
    <row r="927" ht="25.15" customHeight="true" x14ac:dyDescent="0.2">
      <c r="C927" s="512"/>
      <c r="D927" s="512"/>
      <c r="E927" s="512"/>
      <c r="F927" s="512"/>
      <c r="G927" s="512"/>
      <c r="H927" s="512"/>
      <c r="I927" s="512"/>
      <c r="J927" s="512"/>
      <c r="K927" s="512"/>
      <c r="L927" s="512"/>
      <c r="M927" s="512"/>
      <c r="N927" s="512"/>
      <c r="O927" s="512"/>
      <c r="P927" s="512"/>
      <c r="Q927" s="512"/>
    </row>
    <row r="928" ht="25.15" customHeight="true" x14ac:dyDescent="0.2">
      <c r="C928" s="512"/>
      <c r="D928" s="512"/>
      <c r="E928" s="512"/>
      <c r="F928" s="512"/>
      <c r="G928" s="512"/>
      <c r="H928" s="512"/>
      <c r="I928" s="512"/>
      <c r="J928" s="512"/>
      <c r="K928" s="512"/>
      <c r="L928" s="512"/>
      <c r="M928" s="512"/>
      <c r="N928" s="512"/>
      <c r="O928" s="512"/>
      <c r="P928" s="512"/>
      <c r="Q928" s="512"/>
    </row>
    <row r="929" ht="25.15" customHeight="true" x14ac:dyDescent="0.2">
      <c r="C929" s="512"/>
      <c r="D929" s="512"/>
      <c r="E929" s="512"/>
      <c r="F929" s="512"/>
      <c r="G929" s="512"/>
      <c r="H929" s="512"/>
      <c r="I929" s="512"/>
      <c r="J929" s="512"/>
      <c r="K929" s="512"/>
      <c r="L929" s="512"/>
      <c r="M929" s="512"/>
      <c r="N929" s="512"/>
      <c r="O929" s="512"/>
      <c r="P929" s="512"/>
      <c r="Q929" s="512"/>
    </row>
    <row r="930" ht="25.15" customHeight="true" x14ac:dyDescent="0.2">
      <c r="C930" s="512"/>
      <c r="D930" s="512"/>
      <c r="E930" s="512"/>
      <c r="F930" s="512"/>
      <c r="G930" s="512"/>
      <c r="H930" s="512"/>
      <c r="I930" s="512"/>
      <c r="J930" s="512"/>
      <c r="K930" s="512"/>
      <c r="L930" s="512"/>
      <c r="M930" s="512"/>
      <c r="N930" s="512"/>
      <c r="O930" s="512"/>
      <c r="P930" s="512"/>
      <c r="Q930" s="512"/>
    </row>
    <row r="931" ht="25.15" customHeight="true" x14ac:dyDescent="0.2">
      <c r="C931" s="512"/>
      <c r="D931" s="512"/>
      <c r="E931" s="512"/>
      <c r="F931" s="512"/>
      <c r="G931" s="512"/>
      <c r="H931" s="512"/>
      <c r="I931" s="512"/>
      <c r="J931" s="512"/>
      <c r="K931" s="512"/>
      <c r="L931" s="512"/>
      <c r="M931" s="512"/>
      <c r="N931" s="512"/>
      <c r="O931" s="512"/>
      <c r="P931" s="512"/>
      <c r="Q931" s="512"/>
    </row>
    <row r="932" ht="25.15" customHeight="true" x14ac:dyDescent="0.2">
      <c r="C932" s="512"/>
      <c r="D932" s="512"/>
      <c r="E932" s="512"/>
      <c r="F932" s="512"/>
      <c r="G932" s="512"/>
      <c r="H932" s="512"/>
      <c r="I932" s="512"/>
      <c r="J932" s="512"/>
      <c r="K932" s="512"/>
      <c r="L932" s="512"/>
      <c r="M932" s="512"/>
      <c r="N932" s="512"/>
      <c r="O932" s="512"/>
      <c r="P932" s="512"/>
      <c r="Q932" s="512"/>
    </row>
    <row r="933" ht="25.15" customHeight="true" x14ac:dyDescent="0.2">
      <c r="C933" s="512"/>
      <c r="D933" s="512"/>
      <c r="E933" s="512"/>
      <c r="F933" s="512"/>
      <c r="G933" s="512"/>
      <c r="H933" s="512"/>
      <c r="I933" s="512"/>
      <c r="J933" s="512"/>
      <c r="K933" s="512"/>
      <c r="L933" s="512"/>
      <c r="M933" s="512"/>
      <c r="N933" s="512"/>
      <c r="O933" s="512"/>
      <c r="P933" s="512"/>
      <c r="Q933" s="512"/>
    </row>
    <row r="934" ht="25.15" customHeight="true" x14ac:dyDescent="0.2">
      <c r="C934" s="512"/>
      <c r="D934" s="512"/>
      <c r="E934" s="512"/>
      <c r="F934" s="512"/>
      <c r="G934" s="512"/>
      <c r="H934" s="512"/>
      <c r="I934" s="512"/>
      <c r="J934" s="512"/>
      <c r="K934" s="512"/>
      <c r="L934" s="512"/>
      <c r="M934" s="512"/>
      <c r="N934" s="512"/>
      <c r="O934" s="512"/>
      <c r="P934" s="512"/>
      <c r="Q934" s="512"/>
    </row>
    <row r="935" ht="25.15" customHeight="true" x14ac:dyDescent="0.2">
      <c r="C935" s="512"/>
      <c r="D935" s="512"/>
      <c r="E935" s="512"/>
      <c r="F935" s="512"/>
      <c r="G935" s="512"/>
      <c r="H935" s="512"/>
      <c r="I935" s="512"/>
      <c r="J935" s="512"/>
      <c r="K935" s="512"/>
      <c r="L935" s="512"/>
      <c r="M935" s="512"/>
      <c r="N935" s="512"/>
      <c r="O935" s="512"/>
      <c r="P935" s="512"/>
      <c r="Q935" s="512"/>
    </row>
    <row r="936" ht="25.15" customHeight="true" x14ac:dyDescent="0.2">
      <c r="C936" s="512"/>
      <c r="D936" s="512"/>
      <c r="E936" s="512"/>
      <c r="F936" s="512"/>
      <c r="G936" s="512"/>
      <c r="H936" s="512"/>
      <c r="I936" s="512"/>
      <c r="J936" s="512"/>
      <c r="K936" s="512"/>
      <c r="L936" s="512"/>
      <c r="M936" s="512"/>
      <c r="N936" s="512"/>
      <c r="O936" s="512"/>
      <c r="P936" s="512"/>
      <c r="Q936" s="512"/>
    </row>
    <row r="937" ht="25.15" customHeight="true" x14ac:dyDescent="0.2">
      <c r="C937" s="512"/>
      <c r="D937" s="512"/>
      <c r="E937" s="512"/>
      <c r="F937" s="512"/>
      <c r="G937" s="512"/>
      <c r="H937" s="512"/>
      <c r="I937" s="512"/>
      <c r="J937" s="512"/>
      <c r="K937" s="512"/>
      <c r="L937" s="512"/>
      <c r="M937" s="512"/>
      <c r="N937" s="512"/>
      <c r="O937" s="512"/>
      <c r="P937" s="512"/>
      <c r="Q937" s="512"/>
    </row>
    <row r="938" ht="25.15" customHeight="true" x14ac:dyDescent="0.2">
      <c r="C938" s="512"/>
      <c r="D938" s="512"/>
      <c r="E938" s="512"/>
      <c r="F938" s="512"/>
      <c r="G938" s="512"/>
      <c r="H938" s="512"/>
      <c r="I938" s="512"/>
      <c r="J938" s="512"/>
      <c r="K938" s="512"/>
      <c r="L938" s="512"/>
      <c r="M938" s="512"/>
      <c r="N938" s="512"/>
      <c r="O938" s="512"/>
      <c r="P938" s="512"/>
      <c r="Q938" s="512"/>
    </row>
    <row r="939" ht="25.15" customHeight="true" x14ac:dyDescent="0.2">
      <c r="C939" s="512"/>
      <c r="D939" s="512"/>
      <c r="E939" s="512"/>
      <c r="F939" s="512"/>
      <c r="G939" s="512"/>
      <c r="H939" s="512"/>
      <c r="I939" s="512"/>
      <c r="J939" s="512"/>
      <c r="K939" s="512"/>
      <c r="L939" s="512"/>
      <c r="M939" s="512"/>
      <c r="N939" s="512"/>
      <c r="O939" s="512"/>
      <c r="P939" s="512"/>
      <c r="Q939" s="512"/>
    </row>
    <row r="940" ht="25.15" customHeight="true" x14ac:dyDescent="0.2">
      <c r="C940" s="512"/>
      <c r="D940" s="512"/>
      <c r="E940" s="512"/>
      <c r="F940" s="512"/>
      <c r="G940" s="512"/>
      <c r="H940" s="512"/>
      <c r="I940" s="512"/>
      <c r="J940" s="512"/>
      <c r="K940" s="512"/>
      <c r="L940" s="512"/>
      <c r="M940" s="512"/>
      <c r="N940" s="512"/>
      <c r="O940" s="512"/>
      <c r="P940" s="512"/>
      <c r="Q940" s="512"/>
    </row>
    <row r="941" ht="25.15" customHeight="true" x14ac:dyDescent="0.2">
      <c r="C941" s="512"/>
      <c r="D941" s="512"/>
      <c r="E941" s="512"/>
      <c r="F941" s="512"/>
      <c r="G941" s="512"/>
      <c r="H941" s="512"/>
      <c r="I941" s="512"/>
      <c r="J941" s="512"/>
      <c r="K941" s="512"/>
      <c r="L941" s="512"/>
      <c r="M941" s="512"/>
      <c r="N941" s="512"/>
      <c r="O941" s="512"/>
      <c r="P941" s="512"/>
      <c r="Q941" s="512"/>
    </row>
    <row r="942" ht="25.15" customHeight="true" x14ac:dyDescent="0.2">
      <c r="C942" s="512"/>
      <c r="D942" s="512"/>
      <c r="E942" s="512"/>
      <c r="F942" s="512"/>
      <c r="G942" s="512"/>
      <c r="H942" s="512"/>
      <c r="I942" s="512"/>
      <c r="J942" s="512"/>
      <c r="K942" s="512"/>
      <c r="L942" s="512"/>
      <c r="M942" s="512"/>
      <c r="N942" s="512"/>
      <c r="O942" s="512"/>
      <c r="P942" s="512"/>
      <c r="Q942" s="512"/>
    </row>
    <row r="943" ht="25.15" customHeight="true" x14ac:dyDescent="0.2">
      <c r="C943" s="512"/>
      <c r="D943" s="512"/>
      <c r="E943" s="512"/>
      <c r="F943" s="512"/>
      <c r="G943" s="512"/>
      <c r="H943" s="512"/>
      <c r="I943" s="512"/>
      <c r="J943" s="512"/>
      <c r="K943" s="512"/>
      <c r="L943" s="512"/>
      <c r="M943" s="512"/>
      <c r="N943" s="512"/>
      <c r="O943" s="512"/>
      <c r="P943" s="512"/>
      <c r="Q943" s="512"/>
    </row>
    <row r="944" ht="25.15" customHeight="true" x14ac:dyDescent="0.2">
      <c r="C944" s="512"/>
      <c r="D944" s="512"/>
      <c r="E944" s="512"/>
      <c r="F944" s="512"/>
      <c r="G944" s="512"/>
      <c r="H944" s="512"/>
      <c r="I944" s="512"/>
      <c r="J944" s="512"/>
      <c r="K944" s="512"/>
      <c r="L944" s="512"/>
      <c r="M944" s="512"/>
      <c r="N944" s="512"/>
      <c r="O944" s="512"/>
      <c r="P944" s="512"/>
      <c r="Q944" s="512"/>
    </row>
    <row r="945" ht="25.15" customHeight="true" x14ac:dyDescent="0.2">
      <c r="C945" s="512"/>
      <c r="D945" s="512"/>
      <c r="E945" s="512"/>
      <c r="F945" s="512"/>
      <c r="G945" s="512"/>
      <c r="H945" s="512"/>
      <c r="I945" s="512"/>
      <c r="J945" s="512"/>
      <c r="K945" s="512"/>
      <c r="L945" s="512"/>
      <c r="M945" s="512"/>
      <c r="N945" s="512"/>
      <c r="O945" s="512"/>
      <c r="P945" s="512"/>
      <c r="Q945" s="512"/>
    </row>
    <row r="946" ht="25.15" customHeight="true" x14ac:dyDescent="0.2">
      <c r="C946" s="512"/>
      <c r="D946" s="512"/>
      <c r="E946" s="512"/>
      <c r="F946" s="512"/>
      <c r="G946" s="512"/>
      <c r="H946" s="512"/>
      <c r="I946" s="512"/>
      <c r="J946" s="512"/>
      <c r="K946" s="512"/>
      <c r="L946" s="512"/>
      <c r="M946" s="512"/>
      <c r="N946" s="512"/>
      <c r="O946" s="512"/>
      <c r="P946" s="512"/>
      <c r="Q946" s="512"/>
    </row>
    <row r="947" ht="25.15" customHeight="true" x14ac:dyDescent="0.2">
      <c r="C947" s="512"/>
      <c r="D947" s="512"/>
      <c r="E947" s="512"/>
      <c r="F947" s="512"/>
      <c r="G947" s="512"/>
      <c r="H947" s="512"/>
      <c r="I947" s="512"/>
      <c r="J947" s="512"/>
      <c r="K947" s="512"/>
      <c r="L947" s="512"/>
      <c r="M947" s="512"/>
      <c r="N947" s="512"/>
      <c r="O947" s="512"/>
      <c r="P947" s="512"/>
      <c r="Q947" s="512"/>
    </row>
    <row r="948" ht="25.15" customHeight="true" x14ac:dyDescent="0.2">
      <c r="C948" s="512"/>
      <c r="D948" s="512"/>
      <c r="E948" s="512"/>
      <c r="F948" s="512"/>
      <c r="G948" s="512"/>
      <c r="H948" s="512"/>
      <c r="I948" s="512"/>
      <c r="J948" s="512"/>
      <c r="K948" s="512"/>
      <c r="L948" s="512"/>
      <c r="M948" s="512"/>
      <c r="N948" s="512"/>
      <c r="O948" s="512"/>
      <c r="P948" s="512"/>
      <c r="Q948" s="512"/>
    </row>
    <row r="949" ht="25.15" customHeight="true" x14ac:dyDescent="0.2">
      <c r="C949" s="512"/>
      <c r="D949" s="512"/>
      <c r="E949" s="512"/>
      <c r="F949" s="512"/>
      <c r="G949" s="512"/>
      <c r="H949" s="512"/>
      <c r="I949" s="512"/>
      <c r="J949" s="512"/>
      <c r="K949" s="512"/>
      <c r="L949" s="512"/>
      <c r="M949" s="512"/>
      <c r="N949" s="512"/>
      <c r="O949" s="512"/>
      <c r="P949" s="512"/>
      <c r="Q949" s="512"/>
    </row>
    <row r="950" ht="25.15" customHeight="true" x14ac:dyDescent="0.2">
      <c r="C950" s="512"/>
      <c r="D950" s="512"/>
      <c r="E950" s="512"/>
      <c r="F950" s="512"/>
      <c r="G950" s="512"/>
      <c r="H950" s="512"/>
      <c r="I950" s="512"/>
      <c r="J950" s="512"/>
      <c r="K950" s="512"/>
      <c r="L950" s="512"/>
      <c r="M950" s="512"/>
      <c r="N950" s="512"/>
      <c r="O950" s="512"/>
      <c r="P950" s="512"/>
      <c r="Q950" s="512"/>
    </row>
    <row r="951" ht="25.15" customHeight="true" x14ac:dyDescent="0.2">
      <c r="C951" s="512"/>
      <c r="D951" s="512"/>
      <c r="E951" s="512"/>
      <c r="F951" s="512"/>
      <c r="G951" s="512"/>
      <c r="H951" s="512"/>
      <c r="I951" s="512"/>
      <c r="J951" s="512"/>
      <c r="K951" s="512"/>
      <c r="L951" s="512"/>
      <c r="M951" s="512"/>
      <c r="N951" s="512"/>
      <c r="O951" s="512"/>
      <c r="P951" s="512"/>
      <c r="Q951" s="512"/>
    </row>
    <row r="952" ht="25.15" customHeight="true" x14ac:dyDescent="0.2">
      <c r="C952" s="512"/>
      <c r="D952" s="512"/>
      <c r="E952" s="512"/>
      <c r="F952" s="512"/>
      <c r="G952" s="512"/>
      <c r="H952" s="512"/>
      <c r="I952" s="512"/>
      <c r="J952" s="512"/>
      <c r="K952" s="512"/>
      <c r="L952" s="512"/>
      <c r="M952" s="512"/>
      <c r="N952" s="512"/>
      <c r="O952" s="512"/>
      <c r="P952" s="512"/>
      <c r="Q952" s="512"/>
    </row>
    <row r="953" ht="25.15" customHeight="true" x14ac:dyDescent="0.2">
      <c r="C953" s="512"/>
      <c r="D953" s="512"/>
      <c r="E953" s="512"/>
      <c r="F953" s="512"/>
      <c r="G953" s="512"/>
      <c r="H953" s="512"/>
      <c r="I953" s="512"/>
      <c r="J953" s="512"/>
      <c r="K953" s="512"/>
      <c r="L953" s="512"/>
      <c r="M953" s="512"/>
      <c r="N953" s="512"/>
      <c r="O953" s="512"/>
      <c r="P953" s="512"/>
      <c r="Q953" s="512"/>
    </row>
    <row r="954" ht="25.15" customHeight="true" x14ac:dyDescent="0.2">
      <c r="C954" s="512"/>
      <c r="D954" s="512"/>
      <c r="E954" s="512"/>
      <c r="F954" s="512"/>
      <c r="G954" s="512"/>
      <c r="H954" s="512"/>
      <c r="I954" s="512"/>
      <c r="J954" s="512"/>
      <c r="K954" s="512"/>
      <c r="L954" s="512"/>
      <c r="M954" s="512"/>
      <c r="N954" s="512"/>
      <c r="O954" s="512"/>
      <c r="P954" s="512"/>
      <c r="Q954" s="512"/>
    </row>
    <row r="955" ht="25.15" customHeight="true" x14ac:dyDescent="0.2">
      <c r="C955" s="512"/>
      <c r="D955" s="512"/>
      <c r="E955" s="512"/>
      <c r="F955" s="512"/>
      <c r="G955" s="512"/>
      <c r="H955" s="512"/>
      <c r="I955" s="512"/>
      <c r="J955" s="512"/>
      <c r="K955" s="512"/>
      <c r="L955" s="512"/>
      <c r="M955" s="512"/>
      <c r="N955" s="512"/>
      <c r="O955" s="512"/>
      <c r="P955" s="512"/>
      <c r="Q955" s="512"/>
    </row>
    <row r="956" ht="25.15" customHeight="true" x14ac:dyDescent="0.2">
      <c r="C956" s="512"/>
      <c r="D956" s="512"/>
      <c r="E956" s="512"/>
      <c r="F956" s="512"/>
      <c r="G956" s="512"/>
      <c r="H956" s="512"/>
      <c r="I956" s="512"/>
      <c r="J956" s="512"/>
      <c r="K956" s="512"/>
      <c r="L956" s="512"/>
      <c r="M956" s="512"/>
      <c r="N956" s="512"/>
      <c r="O956" s="512"/>
      <c r="P956" s="512"/>
      <c r="Q956" s="512"/>
    </row>
    <row r="957" ht="25.15" customHeight="true" x14ac:dyDescent="0.2">
      <c r="C957" s="512"/>
      <c r="D957" s="512"/>
      <c r="E957" s="512"/>
      <c r="F957" s="512"/>
      <c r="G957" s="512"/>
      <c r="H957" s="512"/>
      <c r="I957" s="512"/>
      <c r="J957" s="512"/>
      <c r="K957" s="512"/>
      <c r="L957" s="512"/>
      <c r="M957" s="512"/>
      <c r="N957" s="512"/>
      <c r="O957" s="512"/>
      <c r="P957" s="512"/>
      <c r="Q957" s="512"/>
    </row>
    <row r="958" ht="25.15" customHeight="true" x14ac:dyDescent="0.2">
      <c r="C958" s="512"/>
      <c r="D958" s="512"/>
      <c r="E958" s="512"/>
      <c r="F958" s="512"/>
      <c r="G958" s="512"/>
      <c r="H958" s="512"/>
      <c r="I958" s="512"/>
      <c r="J958" s="512"/>
      <c r="K958" s="512"/>
      <c r="L958" s="512"/>
      <c r="M958" s="512"/>
      <c r="N958" s="512"/>
      <c r="O958" s="512"/>
      <c r="P958" s="512"/>
      <c r="Q958" s="512"/>
    </row>
    <row r="959" ht="25.15" customHeight="true" x14ac:dyDescent="0.2">
      <c r="C959" s="512"/>
      <c r="D959" s="512"/>
      <c r="E959" s="512"/>
      <c r="F959" s="512"/>
      <c r="G959" s="512"/>
      <c r="H959" s="512"/>
      <c r="I959" s="512"/>
      <c r="J959" s="512"/>
      <c r="K959" s="512"/>
      <c r="L959" s="512"/>
      <c r="M959" s="512"/>
      <c r="N959" s="512"/>
      <c r="O959" s="512"/>
      <c r="P959" s="512"/>
      <c r="Q959" s="512"/>
    </row>
    <row r="960" ht="25.15" customHeight="true" x14ac:dyDescent="0.2">
      <c r="C960" s="512"/>
      <c r="D960" s="512"/>
      <c r="E960" s="512"/>
      <c r="F960" s="512"/>
      <c r="G960" s="512"/>
      <c r="H960" s="512"/>
      <c r="I960" s="512"/>
      <c r="J960" s="512"/>
      <c r="K960" s="512"/>
      <c r="L960" s="512"/>
      <c r="M960" s="512"/>
      <c r="N960" s="512"/>
      <c r="O960" s="512"/>
      <c r="P960" s="512"/>
      <c r="Q960" s="512"/>
    </row>
    <row r="961" ht="25.15" customHeight="true" x14ac:dyDescent="0.2">
      <c r="C961" s="512"/>
      <c r="D961" s="512"/>
      <c r="E961" s="512"/>
      <c r="F961" s="512"/>
      <c r="G961" s="512"/>
      <c r="H961" s="512"/>
      <c r="I961" s="512"/>
      <c r="J961" s="512"/>
      <c r="K961" s="512"/>
      <c r="L961" s="512"/>
      <c r="M961" s="512"/>
      <c r="N961" s="512"/>
      <c r="O961" s="512"/>
      <c r="P961" s="512"/>
      <c r="Q961" s="512"/>
    </row>
    <row r="962" ht="25.15" customHeight="true" x14ac:dyDescent="0.2">
      <c r="C962" s="512"/>
      <c r="D962" s="512"/>
      <c r="E962" s="512"/>
      <c r="F962" s="512"/>
      <c r="G962" s="512"/>
      <c r="H962" s="512"/>
      <c r="I962" s="512"/>
      <c r="J962" s="512"/>
      <c r="K962" s="512"/>
      <c r="L962" s="512"/>
      <c r="M962" s="512"/>
      <c r="N962" s="512"/>
      <c r="O962" s="512"/>
      <c r="P962" s="512"/>
      <c r="Q962" s="512"/>
    </row>
    <row r="963" ht="25.15" customHeight="true" x14ac:dyDescent="0.2">
      <c r="C963" s="512"/>
      <c r="D963" s="512"/>
      <c r="E963" s="512"/>
      <c r="F963" s="512"/>
      <c r="G963" s="512"/>
      <c r="H963" s="512"/>
      <c r="I963" s="512"/>
      <c r="J963" s="512"/>
      <c r="K963" s="512"/>
      <c r="L963" s="512"/>
      <c r="M963" s="512"/>
      <c r="N963" s="512"/>
      <c r="O963" s="512"/>
      <c r="P963" s="512"/>
      <c r="Q963" s="512"/>
    </row>
    <row r="964" ht="25.15" customHeight="true" x14ac:dyDescent="0.2">
      <c r="C964" s="512"/>
      <c r="D964" s="512"/>
      <c r="E964" s="512"/>
      <c r="F964" s="512"/>
      <c r="G964" s="512"/>
      <c r="H964" s="512"/>
      <c r="I964" s="512"/>
      <c r="J964" s="512"/>
      <c r="K964" s="512"/>
      <c r="L964" s="512"/>
      <c r="M964" s="512"/>
      <c r="N964" s="512"/>
      <c r="O964" s="512"/>
      <c r="P964" s="512"/>
      <c r="Q964" s="512"/>
    </row>
    <row r="965" ht="25.15" customHeight="true" x14ac:dyDescent="0.2">
      <c r="C965" s="512"/>
      <c r="D965" s="512"/>
      <c r="E965" s="512"/>
      <c r="F965" s="512"/>
      <c r="G965" s="512"/>
      <c r="H965" s="512"/>
      <c r="I965" s="512"/>
      <c r="J965" s="512"/>
      <c r="K965" s="512"/>
      <c r="L965" s="512"/>
      <c r="M965" s="512"/>
      <c r="N965" s="512"/>
      <c r="O965" s="512"/>
      <c r="P965" s="512"/>
      <c r="Q965" s="512"/>
    </row>
    <row r="966" ht="25.15" customHeight="true" x14ac:dyDescent="0.2">
      <c r="C966" s="512"/>
      <c r="D966" s="512"/>
      <c r="E966" s="512"/>
      <c r="F966" s="512"/>
      <c r="G966" s="512"/>
      <c r="H966" s="512"/>
      <c r="I966" s="512"/>
      <c r="J966" s="512"/>
      <c r="K966" s="512"/>
      <c r="L966" s="512"/>
      <c r="M966" s="512"/>
      <c r="N966" s="512"/>
      <c r="O966" s="512"/>
      <c r="P966" s="512"/>
      <c r="Q966" s="512"/>
    </row>
    <row r="967" ht="25.15" customHeight="true" x14ac:dyDescent="0.2">
      <c r="C967" s="512"/>
      <c r="D967" s="512"/>
      <c r="E967" s="512"/>
      <c r="F967" s="512"/>
      <c r="G967" s="512"/>
      <c r="H967" s="512"/>
      <c r="I967" s="512"/>
      <c r="J967" s="512"/>
      <c r="K967" s="512"/>
      <c r="L967" s="512"/>
      <c r="M967" s="512"/>
      <c r="N967" s="512"/>
      <c r="O967" s="512"/>
      <c r="P967" s="512"/>
      <c r="Q967" s="512"/>
    </row>
    <row r="968" ht="25.15" customHeight="true" x14ac:dyDescent="0.2">
      <c r="C968" s="512"/>
      <c r="D968" s="512"/>
      <c r="E968" s="512"/>
      <c r="F968" s="512"/>
      <c r="G968" s="512"/>
      <c r="H968" s="512"/>
      <c r="I968" s="512"/>
      <c r="J968" s="512"/>
      <c r="K968" s="512"/>
      <c r="L968" s="512"/>
      <c r="M968" s="512"/>
      <c r="N968" s="512"/>
      <c r="O968" s="512"/>
      <c r="P968" s="512"/>
      <c r="Q968" s="512"/>
    </row>
    <row r="969" ht="25.15" customHeight="true" x14ac:dyDescent="0.2">
      <c r="C969" s="512"/>
      <c r="D969" s="512"/>
      <c r="E969" s="512"/>
      <c r="F969" s="512"/>
      <c r="G969" s="512"/>
      <c r="H969" s="512"/>
      <c r="I969" s="512"/>
      <c r="J969" s="512"/>
      <c r="K969" s="512"/>
      <c r="L969" s="512"/>
      <c r="M969" s="512"/>
      <c r="N969" s="512"/>
      <c r="O969" s="512"/>
      <c r="P969" s="512"/>
      <c r="Q969" s="512"/>
    </row>
    <row r="970" ht="25.15" customHeight="true" x14ac:dyDescent="0.2">
      <c r="C970" s="512"/>
      <c r="D970" s="512"/>
      <c r="E970" s="512"/>
      <c r="F970" s="512"/>
      <c r="G970" s="512"/>
      <c r="H970" s="512"/>
      <c r="I970" s="512"/>
      <c r="J970" s="512"/>
      <c r="K970" s="512"/>
      <c r="L970" s="512"/>
      <c r="M970" s="512"/>
      <c r="N970" s="512"/>
      <c r="O970" s="512"/>
      <c r="P970" s="512"/>
      <c r="Q970" s="512"/>
    </row>
    <row r="971" ht="25.15" customHeight="true" x14ac:dyDescent="0.2">
      <c r="C971" s="512"/>
      <c r="D971" s="512"/>
      <c r="E971" s="512"/>
      <c r="F971" s="512"/>
      <c r="G971" s="512"/>
      <c r="H971" s="512"/>
      <c r="I971" s="512"/>
      <c r="J971" s="512"/>
      <c r="K971" s="512"/>
      <c r="L971" s="512"/>
      <c r="M971" s="512"/>
      <c r="N971" s="512"/>
      <c r="O971" s="512"/>
      <c r="P971" s="512"/>
      <c r="Q971" s="512"/>
    </row>
    <row r="972" ht="25.15" customHeight="true" x14ac:dyDescent="0.2">
      <c r="C972" s="512"/>
      <c r="D972" s="512"/>
      <c r="E972" s="512"/>
      <c r="F972" s="512"/>
      <c r="G972" s="512"/>
      <c r="H972" s="512"/>
      <c r="I972" s="512"/>
      <c r="J972" s="512"/>
      <c r="K972" s="512"/>
      <c r="L972" s="512"/>
      <c r="M972" s="512"/>
      <c r="N972" s="512"/>
      <c r="O972" s="512"/>
      <c r="P972" s="512"/>
      <c r="Q972" s="512"/>
    </row>
    <row r="973" ht="25.15" customHeight="true" x14ac:dyDescent="0.2">
      <c r="C973" s="512"/>
      <c r="D973" s="512"/>
      <c r="E973" s="512"/>
      <c r="F973" s="512"/>
      <c r="G973" s="512"/>
      <c r="H973" s="512"/>
      <c r="I973" s="512"/>
      <c r="J973" s="512"/>
      <c r="K973" s="512"/>
      <c r="L973" s="512"/>
      <c r="M973" s="512"/>
      <c r="N973" s="512"/>
      <c r="O973" s="512"/>
      <c r="P973" s="512"/>
      <c r="Q973" s="512"/>
    </row>
    <row r="974" ht="25.15" customHeight="true" x14ac:dyDescent="0.2">
      <c r="C974" s="512"/>
      <c r="D974" s="512"/>
      <c r="E974" s="512"/>
      <c r="F974" s="512"/>
      <c r="G974" s="512"/>
      <c r="H974" s="512"/>
      <c r="I974" s="512"/>
      <c r="J974" s="512"/>
      <c r="K974" s="512"/>
      <c r="L974" s="512"/>
      <c r="M974" s="512"/>
      <c r="N974" s="512"/>
      <c r="O974" s="512"/>
      <c r="P974" s="512"/>
      <c r="Q974" s="512"/>
    </row>
    <row r="975" ht="25.15" customHeight="true" x14ac:dyDescent="0.2">
      <c r="C975" s="512"/>
      <c r="D975" s="512"/>
      <c r="E975" s="512"/>
      <c r="F975" s="512"/>
      <c r="G975" s="512"/>
      <c r="H975" s="512"/>
      <c r="I975" s="512"/>
      <c r="J975" s="512"/>
      <c r="K975" s="512"/>
      <c r="L975" s="512"/>
      <c r="M975" s="512"/>
      <c r="N975" s="512"/>
      <c r="O975" s="512"/>
      <c r="P975" s="512"/>
      <c r="Q975" s="512"/>
    </row>
    <row r="976" ht="25.15" customHeight="true" x14ac:dyDescent="0.2">
      <c r="C976" s="512"/>
      <c r="D976" s="512"/>
      <c r="E976" s="512"/>
      <c r="F976" s="512"/>
      <c r="G976" s="512"/>
      <c r="H976" s="512"/>
      <c r="I976" s="512"/>
      <c r="J976" s="512"/>
      <c r="K976" s="512"/>
      <c r="L976" s="512"/>
      <c r="M976" s="512"/>
      <c r="N976" s="512"/>
      <c r="O976" s="512"/>
      <c r="P976" s="512"/>
      <c r="Q976" s="512"/>
    </row>
    <row r="977" ht="25.15" customHeight="true" x14ac:dyDescent="0.2">
      <c r="C977" s="512"/>
      <c r="D977" s="512"/>
      <c r="E977" s="512"/>
      <c r="F977" s="512"/>
      <c r="G977" s="512"/>
      <c r="H977" s="512"/>
      <c r="I977" s="512"/>
      <c r="J977" s="512"/>
      <c r="K977" s="512"/>
      <c r="L977" s="512"/>
      <c r="M977" s="512"/>
      <c r="N977" s="512"/>
      <c r="O977" s="512"/>
      <c r="P977" s="512"/>
      <c r="Q977" s="512"/>
    </row>
    <row r="978" ht="25.15" customHeight="true" x14ac:dyDescent="0.2">
      <c r="C978" s="512"/>
      <c r="D978" s="512"/>
      <c r="E978" s="512"/>
      <c r="F978" s="512"/>
      <c r="G978" s="512"/>
      <c r="H978" s="512"/>
      <c r="I978" s="512"/>
      <c r="J978" s="512"/>
      <c r="K978" s="512"/>
      <c r="L978" s="512"/>
      <c r="M978" s="512"/>
      <c r="N978" s="512"/>
      <c r="O978" s="512"/>
      <c r="P978" s="512"/>
      <c r="Q978" s="512"/>
    </row>
    <row r="979" ht="25.15" customHeight="true" x14ac:dyDescent="0.2">
      <c r="C979" s="512"/>
      <c r="D979" s="512"/>
      <c r="E979" s="512"/>
      <c r="F979" s="512"/>
      <c r="G979" s="512"/>
      <c r="H979" s="512"/>
      <c r="I979" s="512"/>
      <c r="J979" s="512"/>
      <c r="K979" s="512"/>
      <c r="L979" s="512"/>
      <c r="M979" s="512"/>
      <c r="N979" s="512"/>
      <c r="O979" s="512"/>
      <c r="P979" s="512"/>
      <c r="Q979" s="512"/>
    </row>
    <row r="980" ht="25.15" customHeight="true" x14ac:dyDescent="0.2">
      <c r="C980" s="512"/>
      <c r="D980" s="512"/>
      <c r="E980" s="512"/>
      <c r="F980" s="512"/>
      <c r="G980" s="512"/>
      <c r="H980" s="512"/>
      <c r="I980" s="512"/>
      <c r="J980" s="512"/>
      <c r="K980" s="512"/>
      <c r="L980" s="512"/>
      <c r="M980" s="512"/>
      <c r="N980" s="512"/>
      <c r="O980" s="512"/>
      <c r="P980" s="512"/>
      <c r="Q980" s="512"/>
    </row>
    <row r="981" ht="25.15" customHeight="true" x14ac:dyDescent="0.2">
      <c r="C981" s="512"/>
      <c r="D981" s="512"/>
      <c r="E981" s="512"/>
      <c r="F981" s="512"/>
      <c r="G981" s="512"/>
      <c r="H981" s="512"/>
      <c r="I981" s="512"/>
      <c r="J981" s="512"/>
      <c r="K981" s="512"/>
      <c r="L981" s="512"/>
      <c r="M981" s="512"/>
      <c r="N981" s="512"/>
      <c r="O981" s="512"/>
      <c r="P981" s="512"/>
      <c r="Q981" s="512"/>
    </row>
    <row r="982" ht="25.15" customHeight="true" x14ac:dyDescent="0.2">
      <c r="C982" s="512"/>
      <c r="D982" s="512"/>
      <c r="E982" s="512"/>
      <c r="F982" s="512"/>
      <c r="G982" s="512"/>
      <c r="H982" s="512"/>
      <c r="I982" s="512"/>
      <c r="J982" s="512"/>
      <c r="K982" s="512"/>
      <c r="L982" s="512"/>
      <c r="M982" s="512"/>
      <c r="N982" s="512"/>
      <c r="O982" s="512"/>
      <c r="P982" s="512"/>
      <c r="Q982" s="512"/>
    </row>
    <row r="983" ht="25.15" customHeight="true" x14ac:dyDescent="0.2">
      <c r="C983" s="512"/>
      <c r="D983" s="512"/>
      <c r="E983" s="512"/>
      <c r="F983" s="512"/>
      <c r="G983" s="512"/>
      <c r="H983" s="512"/>
      <c r="I983" s="512"/>
      <c r="J983" s="512"/>
      <c r="K983" s="512"/>
      <c r="L983" s="512"/>
      <c r="M983" s="512"/>
      <c r="N983" s="512"/>
      <c r="O983" s="512"/>
      <c r="P983" s="512"/>
      <c r="Q983" s="512"/>
    </row>
    <row r="984" ht="25.15" customHeight="true" x14ac:dyDescent="0.2">
      <c r="C984" s="512"/>
      <c r="D984" s="512"/>
      <c r="E984" s="512"/>
      <c r="F984" s="512"/>
      <c r="G984" s="512"/>
      <c r="H984" s="512"/>
      <c r="I984" s="512"/>
      <c r="J984" s="512"/>
      <c r="K984" s="512"/>
      <c r="L984" s="512"/>
      <c r="M984" s="512"/>
      <c r="N984" s="512"/>
      <c r="O984" s="512"/>
      <c r="P984" s="512"/>
      <c r="Q984" s="512"/>
    </row>
    <row r="985" ht="25.15" customHeight="true" x14ac:dyDescent="0.2">
      <c r="C985" s="512"/>
      <c r="D985" s="512"/>
      <c r="E985" s="512"/>
      <c r="F985" s="512"/>
      <c r="G985" s="512"/>
      <c r="H985" s="512"/>
      <c r="I985" s="512"/>
      <c r="J985" s="512"/>
      <c r="K985" s="512"/>
      <c r="L985" s="512"/>
      <c r="M985" s="512"/>
      <c r="N985" s="512"/>
      <c r="O985" s="512"/>
      <c r="P985" s="512"/>
      <c r="Q985" s="512"/>
    </row>
    <row r="986" ht="25.15" customHeight="true" x14ac:dyDescent="0.2">
      <c r="C986" s="512"/>
      <c r="D986" s="512"/>
      <c r="E986" s="512"/>
      <c r="F986" s="512"/>
      <c r="G986" s="512"/>
      <c r="H986" s="512"/>
      <c r="I986" s="512"/>
      <c r="J986" s="512"/>
      <c r="K986" s="512"/>
      <c r="L986" s="512"/>
      <c r="M986" s="512"/>
      <c r="N986" s="512"/>
      <c r="O986" s="512"/>
      <c r="P986" s="512"/>
      <c r="Q986" s="512"/>
    </row>
    <row r="987" ht="25.15" customHeight="true" x14ac:dyDescent="0.2">
      <c r="C987" s="512"/>
      <c r="D987" s="512"/>
      <c r="E987" s="512"/>
      <c r="F987" s="512"/>
      <c r="G987" s="512"/>
      <c r="H987" s="512"/>
      <c r="I987" s="512"/>
      <c r="J987" s="512"/>
      <c r="K987" s="512"/>
      <c r="L987" s="512"/>
      <c r="M987" s="512"/>
      <c r="N987" s="512"/>
      <c r="O987" s="512"/>
      <c r="P987" s="512"/>
      <c r="Q987" s="512"/>
    </row>
    <row r="988" ht="25.15" customHeight="true" x14ac:dyDescent="0.2">
      <c r="C988" s="512"/>
      <c r="D988" s="512"/>
      <c r="E988" s="512"/>
      <c r="F988" s="512"/>
      <c r="G988" s="512"/>
      <c r="H988" s="512"/>
      <c r="I988" s="512"/>
      <c r="J988" s="512"/>
      <c r="K988" s="512"/>
      <c r="L988" s="512"/>
      <c r="M988" s="512"/>
      <c r="N988" s="512"/>
      <c r="O988" s="512"/>
      <c r="P988" s="512"/>
      <c r="Q988" s="512"/>
    </row>
    <row r="989" ht="25.15" customHeight="true" x14ac:dyDescent="0.2">
      <c r="C989" s="512"/>
      <c r="D989" s="512"/>
      <c r="E989" s="512"/>
      <c r="F989" s="512"/>
      <c r="G989" s="512"/>
      <c r="H989" s="512"/>
      <c r="I989" s="512"/>
      <c r="J989" s="512"/>
      <c r="K989" s="512"/>
      <c r="L989" s="512"/>
      <c r="M989" s="512"/>
      <c r="N989" s="512"/>
      <c r="O989" s="512"/>
      <c r="P989" s="512"/>
      <c r="Q989" s="512"/>
    </row>
    <row r="990" ht="25.15" customHeight="true" x14ac:dyDescent="0.2">
      <c r="C990" s="512"/>
      <c r="D990" s="512"/>
      <c r="E990" s="512"/>
      <c r="F990" s="512"/>
      <c r="G990" s="512"/>
      <c r="H990" s="512"/>
      <c r="I990" s="512"/>
      <c r="J990" s="512"/>
      <c r="K990" s="512"/>
      <c r="L990" s="512"/>
      <c r="M990" s="512"/>
      <c r="N990" s="512"/>
      <c r="O990" s="512"/>
      <c r="P990" s="512"/>
      <c r="Q990" s="512"/>
    </row>
    <row r="991" ht="25.15" customHeight="true" x14ac:dyDescent="0.2">
      <c r="C991" s="512"/>
      <c r="D991" s="512"/>
      <c r="E991" s="512"/>
      <c r="F991" s="512"/>
      <c r="G991" s="512"/>
      <c r="H991" s="512"/>
      <c r="I991" s="512"/>
      <c r="J991" s="512"/>
      <c r="K991" s="512"/>
      <c r="L991" s="512"/>
      <c r="M991" s="512"/>
      <c r="N991" s="512"/>
      <c r="O991" s="512"/>
      <c r="P991" s="512"/>
      <c r="Q991" s="512"/>
    </row>
    <row r="992" ht="25.15" customHeight="true" x14ac:dyDescent="0.2">
      <c r="C992" s="512"/>
      <c r="D992" s="512"/>
      <c r="E992" s="512"/>
      <c r="F992" s="512"/>
      <c r="G992" s="512"/>
      <c r="H992" s="512"/>
      <c r="I992" s="512"/>
      <c r="J992" s="512"/>
      <c r="K992" s="512"/>
      <c r="L992" s="512"/>
      <c r="M992" s="512"/>
      <c r="N992" s="512"/>
      <c r="O992" s="512"/>
      <c r="P992" s="512"/>
      <c r="Q992" s="512"/>
    </row>
    <row r="993" ht="25.15" customHeight="true" x14ac:dyDescent="0.2">
      <c r="C993" s="512"/>
      <c r="D993" s="512"/>
      <c r="E993" s="512"/>
      <c r="F993" s="512"/>
      <c r="G993" s="512"/>
      <c r="H993" s="512"/>
      <c r="I993" s="512"/>
      <c r="J993" s="512"/>
      <c r="K993" s="512"/>
      <c r="L993" s="512"/>
      <c r="M993" s="512"/>
      <c r="N993" s="512"/>
      <c r="O993" s="512"/>
      <c r="P993" s="512"/>
      <c r="Q993" s="512"/>
    </row>
    <row r="994" ht="25.15" customHeight="true" x14ac:dyDescent="0.2">
      <c r="C994" s="512"/>
      <c r="D994" s="512"/>
      <c r="E994" s="512"/>
      <c r="F994" s="512"/>
      <c r="G994" s="512"/>
      <c r="H994" s="512"/>
      <c r="I994" s="512"/>
      <c r="J994" s="512"/>
      <c r="K994" s="512"/>
      <c r="L994" s="512"/>
      <c r="M994" s="512"/>
      <c r="N994" s="512"/>
      <c r="O994" s="512"/>
      <c r="P994" s="512"/>
      <c r="Q994" s="512"/>
    </row>
    <row r="995" ht="25.15" customHeight="true" x14ac:dyDescent="0.2">
      <c r="C995" s="512"/>
      <c r="D995" s="512"/>
      <c r="E995" s="512"/>
      <c r="F995" s="512"/>
      <c r="G995" s="512"/>
      <c r="H995" s="512"/>
      <c r="I995" s="512"/>
      <c r="J995" s="512"/>
      <c r="K995" s="512"/>
      <c r="L995" s="512"/>
      <c r="M995" s="512"/>
      <c r="N995" s="512"/>
      <c r="O995" s="512"/>
      <c r="P995" s="512"/>
      <c r="Q995" s="512"/>
    </row>
    <row r="996" ht="25.15" customHeight="true" x14ac:dyDescent="0.2">
      <c r="C996" s="512"/>
      <c r="D996" s="512"/>
      <c r="E996" s="512"/>
      <c r="F996" s="512"/>
      <c r="G996" s="512"/>
      <c r="H996" s="512"/>
      <c r="I996" s="512"/>
      <c r="J996" s="512"/>
      <c r="K996" s="512"/>
      <c r="L996" s="512"/>
      <c r="M996" s="512"/>
      <c r="N996" s="512"/>
      <c r="O996" s="512"/>
      <c r="P996" s="512"/>
      <c r="Q996" s="512"/>
    </row>
    <row r="997" ht="25.15" customHeight="true" x14ac:dyDescent="0.2">
      <c r="C997" s="512"/>
      <c r="D997" s="512"/>
      <c r="E997" s="512"/>
      <c r="F997" s="512"/>
      <c r="G997" s="512"/>
      <c r="H997" s="512"/>
      <c r="I997" s="512"/>
      <c r="J997" s="512"/>
      <c r="K997" s="512"/>
      <c r="L997" s="512"/>
      <c r="M997" s="512"/>
      <c r="N997" s="512"/>
      <c r="O997" s="512"/>
      <c r="P997" s="512"/>
      <c r="Q997" s="512"/>
    </row>
    <row r="998" ht="25.15" customHeight="true" x14ac:dyDescent="0.2">
      <c r="C998" s="512"/>
      <c r="D998" s="512"/>
      <c r="E998" s="512"/>
      <c r="F998" s="512"/>
      <c r="G998" s="512"/>
      <c r="H998" s="512"/>
      <c r="I998" s="512"/>
      <c r="J998" s="512"/>
      <c r="K998" s="512"/>
      <c r="L998" s="512"/>
      <c r="M998" s="512"/>
      <c r="N998" s="512"/>
      <c r="O998" s="512"/>
      <c r="P998" s="512"/>
      <c r="Q998" s="512"/>
    </row>
    <row r="999" ht="25.15" customHeight="true" x14ac:dyDescent="0.2">
      <c r="C999" s="512"/>
      <c r="D999" s="512"/>
      <c r="E999" s="512"/>
      <c r="F999" s="512"/>
      <c r="G999" s="512"/>
      <c r="H999" s="512"/>
      <c r="I999" s="512"/>
      <c r="J999" s="512"/>
      <c r="K999" s="512"/>
      <c r="L999" s="512"/>
      <c r="M999" s="512"/>
      <c r="N999" s="512"/>
      <c r="O999" s="512"/>
      <c r="P999" s="512"/>
      <c r="Q999" s="512"/>
    </row>
    <row r="1000" ht="25.15" customHeight="true" x14ac:dyDescent="0.2">
      <c r="C1000" s="512"/>
      <c r="D1000" s="512"/>
      <c r="E1000" s="512"/>
      <c r="F1000" s="512"/>
      <c r="G1000" s="512"/>
      <c r="H1000" s="512"/>
      <c r="I1000" s="512"/>
      <c r="J1000" s="512"/>
      <c r="K1000" s="512"/>
      <c r="L1000" s="512"/>
      <c r="M1000" s="512"/>
      <c r="N1000" s="512"/>
      <c r="O1000" s="512"/>
      <c r="P1000" s="512"/>
      <c r="Q1000" s="512"/>
    </row>
    <row r="1001" ht="25.15" customHeight="true" x14ac:dyDescent="0.2">
      <c r="C1001" s="512"/>
      <c r="D1001" s="512"/>
      <c r="E1001" s="512"/>
      <c r="F1001" s="512"/>
      <c r="G1001" s="512"/>
      <c r="H1001" s="512"/>
      <c r="I1001" s="512"/>
      <c r="J1001" s="512"/>
      <c r="K1001" s="512"/>
      <c r="L1001" s="512"/>
      <c r="M1001" s="512"/>
      <c r="N1001" s="512"/>
      <c r="O1001" s="512"/>
      <c r="P1001" s="512"/>
      <c r="Q1001" s="512"/>
    </row>
    <row r="1002" ht="25.15" customHeight="true" x14ac:dyDescent="0.2">
      <c r="C1002" s="512"/>
      <c r="D1002" s="512"/>
      <c r="E1002" s="512"/>
      <c r="F1002" s="512"/>
      <c r="G1002" s="512"/>
      <c r="H1002" s="512"/>
      <c r="I1002" s="512"/>
      <c r="J1002" s="512"/>
      <c r="K1002" s="512"/>
      <c r="L1002" s="512"/>
      <c r="M1002" s="512"/>
      <c r="N1002" s="512"/>
      <c r="O1002" s="512"/>
      <c r="P1002" s="512"/>
      <c r="Q1002" s="512"/>
    </row>
    <row r="1003" ht="25.15" customHeight="true" x14ac:dyDescent="0.2">
      <c r="C1003" s="512"/>
      <c r="D1003" s="512"/>
      <c r="E1003" s="512"/>
      <c r="F1003" s="512"/>
      <c r="G1003" s="512"/>
      <c r="H1003" s="512"/>
      <c r="I1003" s="512"/>
      <c r="J1003" s="512"/>
      <c r="K1003" s="512"/>
      <c r="L1003" s="512"/>
      <c r="M1003" s="512"/>
      <c r="N1003" s="512"/>
      <c r="O1003" s="512"/>
      <c r="P1003" s="512"/>
      <c r="Q1003" s="512"/>
    </row>
    <row r="1004" ht="25.15" customHeight="true" x14ac:dyDescent="0.2">
      <c r="C1004" s="512"/>
      <c r="D1004" s="512"/>
      <c r="E1004" s="512"/>
      <c r="F1004" s="512"/>
      <c r="G1004" s="512"/>
      <c r="H1004" s="512"/>
      <c r="I1004" s="512"/>
      <c r="J1004" s="512"/>
      <c r="K1004" s="512"/>
      <c r="L1004" s="512"/>
      <c r="M1004" s="512"/>
      <c r="N1004" s="512"/>
      <c r="O1004" s="512"/>
      <c r="P1004" s="512"/>
      <c r="Q1004" s="512"/>
    </row>
    <row r="1005" ht="25.15" customHeight="true" x14ac:dyDescent="0.2">
      <c r="C1005" s="512"/>
      <c r="D1005" s="512"/>
      <c r="E1005" s="512"/>
      <c r="F1005" s="512"/>
      <c r="G1005" s="512"/>
      <c r="H1005" s="512"/>
      <c r="I1005" s="512"/>
      <c r="J1005" s="512"/>
      <c r="K1005" s="512"/>
      <c r="L1005" s="512"/>
      <c r="M1005" s="512"/>
      <c r="N1005" s="512"/>
      <c r="O1005" s="512"/>
      <c r="P1005" s="512"/>
      <c r="Q1005" s="512"/>
    </row>
    <row r="1006" ht="25.15" customHeight="true" x14ac:dyDescent="0.2">
      <c r="C1006" s="512"/>
      <c r="D1006" s="512"/>
      <c r="E1006" s="512"/>
      <c r="F1006" s="512"/>
      <c r="G1006" s="512"/>
      <c r="H1006" s="512"/>
      <c r="I1006" s="512"/>
      <c r="J1006" s="512"/>
      <c r="K1006" s="512"/>
      <c r="L1006" s="512"/>
      <c r="M1006" s="512"/>
      <c r="N1006" s="512"/>
      <c r="O1006" s="512"/>
      <c r="P1006" s="512"/>
      <c r="Q1006" s="512"/>
    </row>
    <row r="1007" ht="25.15" customHeight="true" x14ac:dyDescent="0.2">
      <c r="C1007" s="512"/>
      <c r="D1007" s="512"/>
      <c r="E1007" s="512"/>
      <c r="F1007" s="512"/>
      <c r="G1007" s="512"/>
      <c r="H1007" s="512"/>
      <c r="I1007" s="512"/>
      <c r="J1007" s="512"/>
      <c r="K1007" s="512"/>
      <c r="L1007" s="512"/>
      <c r="M1007" s="512"/>
      <c r="N1007" s="512"/>
      <c r="O1007" s="512"/>
      <c r="P1007" s="512"/>
      <c r="Q1007" s="512"/>
    </row>
    <row r="1008" ht="25.15" customHeight="true" x14ac:dyDescent="0.2">
      <c r="C1008" s="512"/>
      <c r="D1008" s="512"/>
      <c r="E1008" s="512"/>
      <c r="F1008" s="512"/>
      <c r="G1008" s="512"/>
      <c r="H1008" s="512"/>
      <c r="I1008" s="512"/>
      <c r="J1008" s="512"/>
      <c r="K1008" s="512"/>
      <c r="L1008" s="512"/>
      <c r="M1008" s="512"/>
      <c r="N1008" s="512"/>
      <c r="O1008" s="512"/>
      <c r="P1008" s="512"/>
      <c r="Q1008" s="512"/>
    </row>
    <row r="1009" ht="25.15" customHeight="true" x14ac:dyDescent="0.2">
      <c r="C1009" s="512"/>
      <c r="D1009" s="512"/>
      <c r="E1009" s="512"/>
      <c r="F1009" s="512"/>
      <c r="G1009" s="512"/>
      <c r="H1009" s="512"/>
      <c r="I1009" s="512"/>
      <c r="J1009" s="512"/>
      <c r="K1009" s="512"/>
      <c r="L1009" s="512"/>
      <c r="M1009" s="512"/>
      <c r="N1009" s="512"/>
      <c r="O1009" s="512"/>
      <c r="P1009" s="512"/>
      <c r="Q1009" s="512"/>
    </row>
    <row r="1010" ht="25.15" customHeight="true" x14ac:dyDescent="0.2">
      <c r="C1010" s="512"/>
      <c r="D1010" s="512"/>
      <c r="E1010" s="512"/>
      <c r="F1010" s="512"/>
      <c r="G1010" s="512"/>
      <c r="H1010" s="512"/>
      <c r="I1010" s="512"/>
      <c r="J1010" s="512"/>
      <c r="K1010" s="512"/>
      <c r="L1010" s="512"/>
      <c r="M1010" s="512"/>
      <c r="N1010" s="512"/>
      <c r="O1010" s="512"/>
      <c r="P1010" s="512"/>
      <c r="Q1010" s="512"/>
    </row>
    <row r="1011" ht="25.15" customHeight="true" x14ac:dyDescent="0.2">
      <c r="C1011" s="512"/>
      <c r="D1011" s="512"/>
      <c r="E1011" s="512"/>
      <c r="F1011" s="512"/>
      <c r="G1011" s="512"/>
      <c r="H1011" s="512"/>
      <c r="I1011" s="512"/>
      <c r="J1011" s="512"/>
      <c r="K1011" s="512"/>
      <c r="L1011" s="512"/>
      <c r="M1011" s="512"/>
      <c r="N1011" s="512"/>
      <c r="O1011" s="512"/>
      <c r="P1011" s="512"/>
      <c r="Q1011" s="512"/>
    </row>
    <row r="1012" ht="25.15" customHeight="true" x14ac:dyDescent="0.2">
      <c r="C1012" s="512"/>
      <c r="D1012" s="512"/>
      <c r="E1012" s="512"/>
      <c r="F1012" s="512"/>
      <c r="G1012" s="512"/>
      <c r="H1012" s="512"/>
      <c r="I1012" s="512"/>
      <c r="J1012" s="512"/>
      <c r="K1012" s="512"/>
      <c r="L1012" s="512"/>
      <c r="M1012" s="512"/>
      <c r="N1012" s="512"/>
      <c r="O1012" s="512"/>
      <c r="P1012" s="512"/>
      <c r="Q1012" s="512"/>
    </row>
    <row r="1013" ht="25.15" customHeight="true" x14ac:dyDescent="0.2">
      <c r="C1013" s="512"/>
      <c r="D1013" s="512"/>
      <c r="E1013" s="512"/>
      <c r="F1013" s="512"/>
      <c r="G1013" s="512"/>
      <c r="H1013" s="512"/>
      <c r="I1013" s="512"/>
      <c r="J1013" s="512"/>
      <c r="K1013" s="512"/>
      <c r="L1013" s="512"/>
      <c r="M1013" s="512"/>
      <c r="N1013" s="512"/>
      <c r="O1013" s="512"/>
      <c r="P1013" s="512"/>
      <c r="Q1013" s="512"/>
    </row>
    <row r="1014" ht="25.15" customHeight="true" x14ac:dyDescent="0.2">
      <c r="C1014" s="512"/>
      <c r="D1014" s="512"/>
      <c r="E1014" s="512"/>
      <c r="F1014" s="512"/>
      <c r="G1014" s="512"/>
      <c r="H1014" s="512"/>
      <c r="I1014" s="512"/>
      <c r="J1014" s="512"/>
      <c r="K1014" s="512"/>
      <c r="L1014" s="512"/>
      <c r="M1014" s="512"/>
      <c r="N1014" s="512"/>
      <c r="O1014" s="512"/>
      <c r="P1014" s="512"/>
      <c r="Q1014" s="512"/>
    </row>
    <row r="1015" ht="25.15" customHeight="true" x14ac:dyDescent="0.2">
      <c r="C1015" s="512"/>
      <c r="D1015" s="512"/>
      <c r="E1015" s="512"/>
      <c r="F1015" s="512"/>
      <c r="G1015" s="512"/>
      <c r="H1015" s="512"/>
      <c r="I1015" s="512"/>
      <c r="J1015" s="512"/>
      <c r="K1015" s="512"/>
      <c r="L1015" s="512"/>
      <c r="M1015" s="512"/>
      <c r="N1015" s="512"/>
      <c r="O1015" s="512"/>
      <c r="P1015" s="512"/>
      <c r="Q1015" s="512"/>
    </row>
    <row r="1016" ht="25.15" customHeight="true" x14ac:dyDescent="0.2">
      <c r="C1016" s="512"/>
      <c r="D1016" s="512"/>
      <c r="E1016" s="512"/>
      <c r="F1016" s="512"/>
      <c r="G1016" s="512"/>
      <c r="H1016" s="512"/>
      <c r="I1016" s="512"/>
      <c r="J1016" s="512"/>
      <c r="K1016" s="512"/>
      <c r="L1016" s="512"/>
      <c r="M1016" s="512"/>
      <c r="N1016" s="512"/>
      <c r="O1016" s="512"/>
      <c r="P1016" s="512"/>
      <c r="Q1016" s="512"/>
    </row>
    <row r="1017" ht="25.15" customHeight="true" x14ac:dyDescent="0.2">
      <c r="C1017" s="512"/>
      <c r="D1017" s="512"/>
      <c r="E1017" s="512"/>
      <c r="F1017" s="512"/>
      <c r="G1017" s="512"/>
      <c r="H1017" s="512"/>
      <c r="I1017" s="512"/>
      <c r="J1017" s="512"/>
      <c r="K1017" s="512"/>
      <c r="L1017" s="512"/>
      <c r="M1017" s="512"/>
      <c r="N1017" s="512"/>
      <c r="O1017" s="512"/>
      <c r="P1017" s="512"/>
      <c r="Q1017" s="512"/>
    </row>
    <row r="1018" ht="25.15" customHeight="true" x14ac:dyDescent="0.2">
      <c r="C1018" s="512"/>
      <c r="D1018" s="512"/>
      <c r="E1018" s="512"/>
      <c r="F1018" s="512"/>
      <c r="G1018" s="512"/>
      <c r="H1018" s="512"/>
      <c r="I1018" s="512"/>
      <c r="J1018" s="512"/>
      <c r="K1018" s="512"/>
      <c r="L1018" s="512"/>
      <c r="M1018" s="512"/>
      <c r="N1018" s="512"/>
      <c r="O1018" s="512"/>
      <c r="P1018" s="512"/>
      <c r="Q1018" s="512"/>
    </row>
    <row r="1019" ht="25.15" customHeight="true" x14ac:dyDescent="0.2">
      <c r="C1019" s="512"/>
      <c r="D1019" s="512"/>
      <c r="E1019" s="512"/>
      <c r="F1019" s="512"/>
      <c r="G1019" s="512"/>
      <c r="H1019" s="512"/>
      <c r="I1019" s="512"/>
      <c r="J1019" s="512"/>
      <c r="K1019" s="512"/>
      <c r="L1019" s="512"/>
      <c r="M1019" s="512"/>
      <c r="N1019" s="512"/>
      <c r="O1019" s="512"/>
      <c r="P1019" s="512"/>
      <c r="Q1019" s="512"/>
    </row>
    <row r="1020" ht="25.15" customHeight="true" x14ac:dyDescent="0.2">
      <c r="C1020" s="512"/>
      <c r="D1020" s="512"/>
      <c r="E1020" s="512"/>
      <c r="F1020" s="512"/>
      <c r="G1020" s="512"/>
      <c r="H1020" s="512"/>
      <c r="I1020" s="512"/>
      <c r="J1020" s="512"/>
      <c r="K1020" s="512"/>
      <c r="L1020" s="512"/>
      <c r="M1020" s="512"/>
      <c r="N1020" s="512"/>
      <c r="O1020" s="512"/>
      <c r="P1020" s="512"/>
      <c r="Q1020" s="512"/>
    </row>
    <row r="1021" ht="25.15" customHeight="true" x14ac:dyDescent="0.2">
      <c r="C1021" s="512"/>
      <c r="D1021" s="512"/>
      <c r="E1021" s="512"/>
      <c r="F1021" s="512"/>
      <c r="G1021" s="512"/>
      <c r="H1021" s="512"/>
      <c r="I1021" s="512"/>
      <c r="J1021" s="512"/>
      <c r="K1021" s="512"/>
      <c r="L1021" s="512"/>
      <c r="M1021" s="512"/>
      <c r="N1021" s="512"/>
      <c r="O1021" s="512"/>
      <c r="P1021" s="512"/>
      <c r="Q1021" s="512"/>
    </row>
    <row r="1022" ht="25.15" customHeight="true" x14ac:dyDescent="0.2">
      <c r="C1022" s="512"/>
      <c r="D1022" s="512"/>
      <c r="E1022" s="512"/>
      <c r="F1022" s="512"/>
      <c r="G1022" s="512"/>
      <c r="H1022" s="512"/>
      <c r="I1022" s="512"/>
      <c r="J1022" s="512"/>
      <c r="K1022" s="512"/>
      <c r="L1022" s="512"/>
      <c r="M1022" s="512"/>
      <c r="N1022" s="512"/>
      <c r="O1022" s="512"/>
      <c r="P1022" s="512"/>
      <c r="Q1022" s="512"/>
    </row>
    <row r="1023" ht="25.15" customHeight="true" x14ac:dyDescent="0.2">
      <c r="C1023" s="512"/>
      <c r="D1023" s="512"/>
      <c r="E1023" s="512"/>
      <c r="F1023" s="512"/>
      <c r="G1023" s="512"/>
      <c r="H1023" s="512"/>
      <c r="I1023" s="512"/>
      <c r="J1023" s="512"/>
      <c r="K1023" s="512"/>
      <c r="L1023" s="512"/>
      <c r="M1023" s="512"/>
      <c r="N1023" s="512"/>
      <c r="O1023" s="512"/>
      <c r="P1023" s="512"/>
      <c r="Q1023" s="512"/>
    </row>
    <row r="1024" ht="25.15" customHeight="true" x14ac:dyDescent="0.2">
      <c r="C1024" s="512"/>
      <c r="D1024" s="512"/>
      <c r="E1024" s="512"/>
      <c r="F1024" s="512"/>
      <c r="G1024" s="512"/>
      <c r="H1024" s="512"/>
      <c r="I1024" s="512"/>
      <c r="J1024" s="512"/>
      <c r="K1024" s="512"/>
      <c r="L1024" s="512"/>
      <c r="M1024" s="512"/>
      <c r="N1024" s="512"/>
      <c r="O1024" s="512"/>
      <c r="P1024" s="512"/>
      <c r="Q1024" s="512"/>
    </row>
    <row r="1025" s="314" customFormat="true" ht="21" customHeight="true" x14ac:dyDescent="0.2">
      <c r="A1025" s="842" t="s">
        <v>308</v>
      </c>
      <c r="B1025" s="842"/>
      <c r="C1025" s="842"/>
      <c r="W1025" s="307"/>
      <c r="X1025" s="307"/>
      <c r="Y1025" s="307"/>
      <c r="Z1025" s="307"/>
      <c r="AA1025" s="307"/>
      <c r="AB1025" s="307"/>
      <c r="AC1025" s="307"/>
      <c r="AD1025" s="307"/>
      <c r="AE1025" s="307"/>
      <c r="AF1025" s="307"/>
      <c r="AG1025" s="307"/>
      <c r="AH1025" s="307"/>
      <c r="AI1025" s="307"/>
      <c r="AJ1025" s="307"/>
      <c r="AK1025" s="307"/>
      <c r="AL1025" s="307"/>
      <c r="AM1025" s="307"/>
      <c r="AN1025" s="307"/>
      <c r="AO1025" s="307"/>
      <c r="AP1025" s="307"/>
      <c r="AQ1025" s="307"/>
      <c r="AR1025" s="307"/>
      <c r="AS1025" s="307"/>
      <c r="AT1025" s="307"/>
      <c r="AU1025" s="307"/>
      <c r="AV1025" s="307"/>
      <c r="AW1025" s="307"/>
      <c r="AX1025" s="307"/>
      <c r="AY1025" s="307"/>
      <c r="AZ1025" s="307"/>
      <c r="BA1025" s="319"/>
      <c r="BB1025" s="362"/>
      <c r="BC1025"/>
      <c r="BD1025"/>
      <c r="BE1025"/>
      <c r="BF1025"/>
      <c r="BG1025"/>
      <c r="BH1025"/>
      <c r="BI1025"/>
      <c r="BJ1025"/>
      <c r="BK1025"/>
      <c r="BL1025"/>
      <c r="BM1025"/>
      <c r="BN1025"/>
      <c r="BO1025"/>
      <c r="BP1025"/>
      <c r="BQ1025"/>
      <c r="BR1025"/>
      <c r="BS1025"/>
      <c r="BT1025"/>
      <c r="BU1025"/>
      <c r="BV1025" s="319"/>
      <c r="BW1025" s="320"/>
      <c r="BX1025" s="320"/>
      <c r="BY1025" s="320"/>
      <c r="BZ1025" s="320"/>
      <c r="CA1025" s="320"/>
      <c r="CB1025" s="320"/>
      <c r="CC1025" s="320"/>
      <c r="CD1025" s="320"/>
      <c r="CE1025" s="320"/>
      <c r="CF1025" s="320"/>
      <c r="CG1025" s="320"/>
      <c r="CH1025" s="320"/>
      <c r="CI1025" s="320"/>
      <c r="CJ1025" s="320"/>
      <c r="CK1025" s="320"/>
      <c r="CL1025" s="320"/>
      <c r="CM1025" s="320"/>
      <c r="CN1025" s="320"/>
      <c r="CO1025" s="320"/>
      <c r="CP1025" s="320"/>
      <c r="CQ1025" s="320"/>
      <c r="CR1025" s="320"/>
      <c r="CS1025" s="320"/>
      <c r="CT1025" s="320"/>
      <c r="CU1025" s="320"/>
      <c r="CV1025" s="320"/>
      <c r="CW1025" s="320"/>
      <c r="CX1025" s="320"/>
      <c r="CY1025" s="320"/>
      <c r="CZ1025" s="320"/>
    </row>
    <row r="1026" s="314" customFormat="true" ht="15.95" customHeight="true" x14ac:dyDescent="0.2">
      <c r="A1026" s="845" t="s">
        <v>181</v>
      </c>
      <c r="B1026" s="845"/>
      <c r="C1026" s="431" t="s">
        <v>182</v>
      </c>
      <c r="W1026" s="307"/>
      <c r="X1026" s="307"/>
      <c r="Y1026" s="307"/>
      <c r="Z1026" s="307"/>
      <c r="AA1026" s="307"/>
      <c r="AB1026" s="307"/>
      <c r="AC1026" s="307"/>
      <c r="AD1026" s="307"/>
      <c r="AE1026" s="307"/>
      <c r="AF1026" s="307"/>
      <c r="AG1026" s="307"/>
      <c r="AH1026" s="307"/>
      <c r="AI1026" s="307"/>
      <c r="AJ1026" s="307"/>
      <c r="AK1026" s="307"/>
      <c r="AL1026" s="307"/>
      <c r="AM1026" s="307"/>
      <c r="AN1026" s="307"/>
      <c r="AO1026" s="307"/>
      <c r="AP1026" s="307"/>
      <c r="AQ1026" s="307"/>
      <c r="AR1026" s="307"/>
      <c r="AS1026" s="307"/>
      <c r="AT1026" s="307"/>
      <c r="AU1026" s="307"/>
      <c r="AV1026" s="307"/>
      <c r="AW1026" s="307"/>
      <c r="AX1026" s="307"/>
      <c r="AY1026" s="307"/>
      <c r="AZ1026" s="307"/>
      <c r="BA1026" s="319"/>
      <c r="BB1026" s="362"/>
      <c r="BC1026"/>
      <c r="BD1026"/>
      <c r="BE1026"/>
      <c r="BF1026"/>
      <c r="BG1026"/>
      <c r="BH1026"/>
      <c r="BI1026"/>
      <c r="BJ1026"/>
      <c r="BK1026"/>
      <c r="BL1026"/>
      <c r="BM1026"/>
      <c r="BN1026"/>
      <c r="BO1026"/>
      <c r="BP1026"/>
      <c r="BQ1026"/>
      <c r="BR1026"/>
      <c r="BS1026"/>
      <c r="BT1026"/>
      <c r="BU1026"/>
      <c r="BV1026" s="319"/>
      <c r="BW1026" s="320"/>
      <c r="BX1026" s="320"/>
      <c r="BY1026" s="320"/>
      <c r="BZ1026" s="320"/>
      <c r="CA1026" s="320"/>
      <c r="CB1026" s="320"/>
      <c r="CC1026" s="320"/>
      <c r="CD1026" s="320"/>
      <c r="CE1026" s="320"/>
      <c r="CF1026" s="320"/>
      <c r="CG1026" s="320"/>
      <c r="CH1026" s="320"/>
      <c r="CI1026" s="320"/>
      <c r="CJ1026" s="320"/>
      <c r="CK1026" s="320"/>
      <c r="CL1026" s="320"/>
      <c r="CM1026" s="320"/>
      <c r="CN1026" s="320"/>
      <c r="CO1026" s="320"/>
      <c r="CP1026" s="320"/>
      <c r="CQ1026" s="320"/>
      <c r="CR1026" s="320"/>
      <c r="CS1026" s="320"/>
      <c r="CT1026" s="320"/>
      <c r="CU1026" s="320"/>
      <c r="CV1026" s="320"/>
      <c r="CW1026" s="320"/>
      <c r="CX1026" s="320"/>
      <c r="CY1026" s="320"/>
      <c r="CZ1026" s="320"/>
    </row>
    <row r="1027" s="314" customFormat="true" ht="17.1" hidden="true" customHeight="true" x14ac:dyDescent="0.2">
      <c r="A1027" s="432" t="s">
        <v>183</v>
      </c>
      <c r="B1027" s="433" t="s">
        <v>184</v>
      </c>
      <c r="C1027" s="434">
        <v>8596</v>
      </c>
      <c r="W1027" s="307"/>
      <c r="X1027" s="307"/>
      <c r="Y1027" s="307"/>
      <c r="Z1027" s="307"/>
      <c r="AA1027" s="307"/>
      <c r="AB1027" s="307"/>
      <c r="AC1027" s="307"/>
      <c r="AD1027" s="307"/>
      <c r="AE1027" s="307"/>
      <c r="AF1027" s="307"/>
      <c r="AG1027" s="307"/>
      <c r="AH1027" s="307"/>
      <c r="AI1027" s="307"/>
      <c r="AJ1027" s="307"/>
      <c r="AK1027" s="307"/>
      <c r="AL1027" s="307"/>
      <c r="AM1027" s="307"/>
      <c r="AN1027" s="307"/>
      <c r="AO1027" s="307"/>
      <c r="AP1027" s="307"/>
      <c r="AQ1027" s="307"/>
      <c r="AR1027" s="307"/>
      <c r="AS1027" s="307"/>
      <c r="AT1027" s="307"/>
      <c r="AU1027" s="307"/>
      <c r="AV1027" s="307"/>
      <c r="AW1027" s="307"/>
      <c r="AX1027" s="307"/>
      <c r="AY1027" s="307"/>
      <c r="AZ1027" s="307"/>
      <c r="BA1027" s="319"/>
      <c r="BB1027" s="362"/>
      <c r="BC1027"/>
      <c r="BD1027"/>
      <c r="BE1027"/>
      <c r="BF1027"/>
      <c r="BG1027"/>
      <c r="BH1027"/>
      <c r="BI1027"/>
      <c r="BJ1027"/>
      <c r="BK1027"/>
      <c r="BL1027"/>
      <c r="BM1027"/>
      <c r="BN1027"/>
      <c r="BO1027"/>
      <c r="BP1027"/>
      <c r="BQ1027"/>
      <c r="BR1027"/>
      <c r="BS1027"/>
      <c r="BT1027"/>
      <c r="BU1027"/>
      <c r="BV1027" s="319"/>
      <c r="BW1027" s="320"/>
      <c r="BX1027" s="320"/>
      <c r="BY1027" s="320"/>
      <c r="BZ1027" s="320"/>
      <c r="CA1027" s="320"/>
      <c r="CB1027" s="320"/>
      <c r="CC1027" s="320"/>
      <c r="CD1027" s="320"/>
      <c r="CE1027" s="320"/>
      <c r="CF1027" s="320"/>
      <c r="CG1027" s="320"/>
      <c r="CH1027" s="320"/>
      <c r="CI1027" s="320"/>
      <c r="CJ1027" s="320"/>
      <c r="CK1027" s="320"/>
      <c r="CL1027" s="320"/>
      <c r="CM1027" s="320"/>
      <c r="CN1027" s="320"/>
      <c r="CO1027" s="320"/>
      <c r="CP1027" s="320"/>
      <c r="CQ1027" s="320"/>
      <c r="CR1027" s="320"/>
      <c r="CS1027" s="320"/>
      <c r="CT1027" s="320"/>
      <c r="CU1027" s="320"/>
      <c r="CV1027" s="320"/>
      <c r="CW1027" s="320"/>
      <c r="CX1027" s="320"/>
      <c r="CY1027" s="320"/>
      <c r="CZ1027" s="320"/>
    </row>
    <row r="1028" s="314" customFormat="true" ht="17.1" hidden="true" customHeight="true" x14ac:dyDescent="0.2">
      <c r="A1028" s="435" t="s">
        <v>185</v>
      </c>
      <c r="B1028" s="436" t="s">
        <v>184</v>
      </c>
      <c r="C1028" s="437">
        <v>8596</v>
      </c>
      <c r="W1028" s="307"/>
      <c r="X1028" s="307"/>
      <c r="Y1028" s="307"/>
      <c r="Z1028" s="307"/>
      <c r="AA1028" s="307"/>
      <c r="AB1028" s="307"/>
      <c r="AC1028" s="307"/>
      <c r="AD1028" s="307"/>
      <c r="AE1028" s="307"/>
      <c r="AF1028" s="307"/>
      <c r="AG1028" s="307"/>
      <c r="AH1028" s="307"/>
      <c r="AI1028" s="307"/>
      <c r="AJ1028" s="307"/>
      <c r="AK1028" s="307"/>
      <c r="AL1028" s="307"/>
      <c r="AM1028" s="307"/>
      <c r="AN1028" s="307"/>
      <c r="AO1028" s="307"/>
      <c r="AP1028" s="307"/>
      <c r="AQ1028" s="307"/>
      <c r="AR1028" s="307"/>
      <c r="AS1028" s="307"/>
      <c r="AT1028" s="307"/>
      <c r="AU1028" s="307"/>
      <c r="AV1028" s="307"/>
      <c r="AW1028" s="307"/>
      <c r="AX1028" s="307"/>
      <c r="AY1028" s="307"/>
      <c r="AZ1028" s="307"/>
      <c r="BA1028" s="319"/>
      <c r="BB1028" s="362"/>
      <c r="BC1028"/>
      <c r="BD1028"/>
      <c r="BE1028"/>
      <c r="BF1028"/>
      <c r="BG1028"/>
      <c r="BH1028"/>
      <c r="BI1028"/>
      <c r="BJ1028"/>
      <c r="BK1028"/>
      <c r="BL1028"/>
      <c r="BM1028"/>
      <c r="BN1028"/>
      <c r="BO1028"/>
      <c r="BP1028"/>
      <c r="BQ1028"/>
      <c r="BR1028"/>
      <c r="BS1028"/>
      <c r="BT1028"/>
      <c r="BU1028"/>
      <c r="BV1028" s="319"/>
      <c r="BW1028" s="320"/>
      <c r="BX1028" s="320"/>
      <c r="BY1028" s="320"/>
      <c r="BZ1028" s="320"/>
      <c r="CA1028" s="320"/>
      <c r="CB1028" s="320"/>
      <c r="CC1028" s="320"/>
      <c r="CD1028" s="320"/>
      <c r="CE1028" s="320"/>
      <c r="CF1028" s="320"/>
      <c r="CG1028" s="320"/>
      <c r="CH1028" s="320"/>
      <c r="CI1028" s="320"/>
      <c r="CJ1028" s="320"/>
      <c r="CK1028" s="320"/>
      <c r="CL1028" s="320"/>
      <c r="CM1028" s="320"/>
      <c r="CN1028" s="320"/>
      <c r="CO1028" s="320"/>
      <c r="CP1028" s="320"/>
      <c r="CQ1028" s="320"/>
      <c r="CR1028" s="320"/>
      <c r="CS1028" s="320"/>
      <c r="CT1028" s="320"/>
      <c r="CU1028" s="320"/>
      <c r="CV1028" s="320"/>
      <c r="CW1028" s="320"/>
      <c r="CX1028" s="320"/>
      <c r="CY1028" s="320"/>
      <c r="CZ1028" s="320"/>
    </row>
    <row r="1029" s="314" customFormat="true" ht="17.1" hidden="true" customHeight="true" x14ac:dyDescent="0.2">
      <c r="A1029" s="435" t="s">
        <v>186</v>
      </c>
      <c r="B1029" s="436" t="s">
        <v>184</v>
      </c>
      <c r="C1029" s="437">
        <v>8596</v>
      </c>
      <c r="W1029" s="307"/>
      <c r="X1029" s="307"/>
      <c r="Y1029" s="307"/>
      <c r="Z1029" s="307"/>
      <c r="AA1029" s="307"/>
      <c r="AB1029" s="307"/>
      <c r="AC1029" s="307"/>
      <c r="AD1029" s="307"/>
      <c r="AE1029" s="307"/>
      <c r="AF1029" s="307"/>
      <c r="AG1029" s="307"/>
      <c r="AH1029" s="307"/>
      <c r="AI1029" s="307"/>
      <c r="AJ1029" s="307"/>
      <c r="AK1029" s="307"/>
      <c r="AL1029" s="307"/>
      <c r="AM1029" s="307"/>
      <c r="AN1029" s="307"/>
      <c r="AO1029" s="307"/>
      <c r="AP1029" s="307"/>
      <c r="AQ1029" s="307"/>
      <c r="AR1029" s="307"/>
      <c r="AS1029" s="307"/>
      <c r="AT1029" s="307"/>
      <c r="AU1029" s="307"/>
      <c r="AV1029" s="307"/>
      <c r="AW1029" s="307"/>
      <c r="AX1029" s="307"/>
      <c r="AY1029" s="307"/>
      <c r="AZ1029" s="307"/>
      <c r="BA1029" s="319"/>
      <c r="BB1029" s="362"/>
      <c r="BC1029"/>
      <c r="BD1029"/>
      <c r="BE1029"/>
      <c r="BF1029"/>
      <c r="BG1029"/>
      <c r="BH1029"/>
      <c r="BI1029"/>
      <c r="BJ1029"/>
      <c r="BK1029"/>
      <c r="BL1029"/>
      <c r="BM1029"/>
      <c r="BN1029"/>
      <c r="BO1029"/>
      <c r="BP1029"/>
      <c r="BQ1029"/>
      <c r="BR1029"/>
      <c r="BS1029"/>
      <c r="BT1029"/>
      <c r="BU1029"/>
      <c r="BV1029" s="319"/>
      <c r="BW1029" s="320"/>
      <c r="BX1029" s="320"/>
      <c r="BY1029" s="320"/>
      <c r="BZ1029" s="320"/>
      <c r="CA1029" s="320"/>
      <c r="CB1029" s="320"/>
      <c r="CC1029" s="320"/>
      <c r="CD1029" s="320"/>
      <c r="CE1029" s="320"/>
      <c r="CF1029" s="320"/>
      <c r="CG1029" s="320"/>
      <c r="CH1029" s="320"/>
      <c r="CI1029" s="320"/>
      <c r="CJ1029" s="320"/>
      <c r="CK1029" s="320"/>
      <c r="CL1029" s="320"/>
      <c r="CM1029" s="320"/>
      <c r="CN1029" s="320"/>
      <c r="CO1029" s="320"/>
      <c r="CP1029" s="320"/>
      <c r="CQ1029" s="320"/>
      <c r="CR1029" s="320"/>
      <c r="CS1029" s="320"/>
      <c r="CT1029" s="320"/>
      <c r="CU1029" s="320"/>
      <c r="CV1029" s="320"/>
      <c r="CW1029" s="320"/>
      <c r="CX1029" s="320"/>
      <c r="CY1029" s="320"/>
      <c r="CZ1029" s="320"/>
    </row>
    <row r="1030" s="314" customFormat="true" ht="17.1" hidden="true" customHeight="true" x14ac:dyDescent="0.2">
      <c r="A1030" s="435" t="s">
        <v>187</v>
      </c>
      <c r="B1030" s="436" t="s">
        <v>184</v>
      </c>
      <c r="C1030" s="437">
        <v>8596</v>
      </c>
      <c r="W1030" s="307"/>
      <c r="X1030" s="307"/>
      <c r="Y1030" s="307"/>
      <c r="Z1030" s="307"/>
      <c r="AA1030" s="307"/>
      <c r="AB1030" s="307"/>
      <c r="AC1030" s="307"/>
      <c r="AD1030" s="307"/>
      <c r="AE1030" s="307"/>
      <c r="AF1030" s="307"/>
      <c r="AG1030" s="307"/>
      <c r="AH1030" s="307"/>
      <c r="AI1030" s="307"/>
      <c r="AJ1030" s="307"/>
      <c r="AK1030" s="307"/>
      <c r="AL1030" s="307"/>
      <c r="AM1030" s="307"/>
      <c r="AN1030" s="307"/>
      <c r="AO1030" s="307"/>
      <c r="AP1030" s="307"/>
      <c r="AQ1030" s="307"/>
      <c r="AR1030" s="307"/>
      <c r="AS1030" s="307"/>
      <c r="AT1030" s="307"/>
      <c r="AU1030" s="307"/>
      <c r="AV1030" s="307"/>
      <c r="AW1030" s="307"/>
      <c r="AX1030" s="307"/>
      <c r="AY1030" s="307"/>
      <c r="AZ1030" s="307"/>
      <c r="BA1030" s="319"/>
      <c r="BB1030" s="362"/>
      <c r="BC1030"/>
      <c r="BD1030"/>
      <c r="BE1030"/>
      <c r="BF1030"/>
      <c r="BG1030"/>
      <c r="BH1030"/>
      <c r="BI1030"/>
      <c r="BJ1030"/>
      <c r="BK1030"/>
      <c r="BL1030"/>
      <c r="BM1030"/>
      <c r="BN1030"/>
      <c r="BO1030"/>
      <c r="BP1030"/>
      <c r="BQ1030"/>
      <c r="BR1030"/>
      <c r="BS1030"/>
      <c r="BT1030"/>
      <c r="BU1030"/>
      <c r="BV1030" s="319"/>
      <c r="BW1030" s="320"/>
      <c r="BX1030" s="320"/>
      <c r="BY1030" s="320"/>
      <c r="BZ1030" s="320"/>
      <c r="CA1030" s="320"/>
      <c r="CB1030" s="320"/>
      <c r="CC1030" s="320"/>
      <c r="CD1030" s="320"/>
      <c r="CE1030" s="320"/>
      <c r="CF1030" s="320"/>
      <c r="CG1030" s="320"/>
      <c r="CH1030" s="320"/>
      <c r="CI1030" s="320"/>
      <c r="CJ1030" s="320"/>
      <c r="CK1030" s="320"/>
      <c r="CL1030" s="320"/>
      <c r="CM1030" s="320"/>
      <c r="CN1030" s="320"/>
      <c r="CO1030" s="320"/>
      <c r="CP1030" s="320"/>
      <c r="CQ1030" s="320"/>
      <c r="CR1030" s="320"/>
      <c r="CS1030" s="320"/>
      <c r="CT1030" s="320"/>
      <c r="CU1030" s="320"/>
      <c r="CV1030" s="320"/>
      <c r="CW1030" s="320"/>
      <c r="CX1030" s="320"/>
      <c r="CY1030" s="320"/>
      <c r="CZ1030" s="320"/>
    </row>
    <row r="1031" s="314" customFormat="true" ht="17.1" customHeight="true" x14ac:dyDescent="0.2">
      <c r="A1031" s="858" t="s">
        <v>188</v>
      </c>
      <c r="B1031" s="436" t="s">
        <v>309</v>
      </c>
      <c r="C1031" s="437">
        <v>1673</v>
      </c>
      <c r="W1031" s="307"/>
      <c r="X1031" s="307"/>
      <c r="Y1031" s="307"/>
      <c r="Z1031" s="307"/>
      <c r="AA1031" s="307"/>
      <c r="AB1031" s="307"/>
      <c r="AC1031" s="307"/>
      <c r="AD1031" s="307"/>
      <c r="AE1031" s="307"/>
      <c r="AF1031" s="307"/>
      <c r="AG1031" s="307"/>
      <c r="AH1031" s="307"/>
      <c r="AI1031" s="307"/>
      <c r="AJ1031" s="307"/>
      <c r="AK1031" s="307"/>
      <c r="AL1031" s="307"/>
      <c r="AM1031" s="307"/>
      <c r="AN1031" s="307"/>
      <c r="AO1031" s="307"/>
      <c r="AP1031" s="307"/>
      <c r="AQ1031" s="307"/>
      <c r="AR1031" s="307"/>
      <c r="AS1031" s="307"/>
      <c r="AT1031" s="307"/>
      <c r="AU1031" s="307"/>
      <c r="AV1031" s="307"/>
      <c r="AW1031" s="307"/>
      <c r="AX1031" s="307"/>
      <c r="AY1031" s="307"/>
      <c r="AZ1031" s="307"/>
      <c r="BA1031" s="319"/>
      <c r="BB1031" s="362"/>
      <c r="BC1031"/>
      <c r="BD1031"/>
      <c r="BE1031"/>
      <c r="BF1031"/>
      <c r="BG1031"/>
      <c r="BH1031"/>
      <c r="BI1031"/>
      <c r="BJ1031"/>
      <c r="BK1031"/>
      <c r="BL1031"/>
      <c r="BM1031"/>
      <c r="BN1031"/>
      <c r="BO1031"/>
      <c r="BP1031"/>
      <c r="BQ1031"/>
      <c r="BR1031"/>
      <c r="BS1031"/>
      <c r="BT1031"/>
      <c r="BU1031"/>
      <c r="BV1031" s="319"/>
      <c r="BW1031" s="320"/>
      <c r="BX1031" s="320"/>
      <c r="BY1031" s="320"/>
      <c r="BZ1031" s="320"/>
      <c r="CA1031" s="320"/>
      <c r="CB1031" s="320"/>
      <c r="CC1031" s="320"/>
      <c r="CD1031" s="320"/>
      <c r="CE1031" s="320"/>
      <c r="CF1031" s="320"/>
      <c r="CG1031" s="320"/>
      <c r="CH1031" s="320"/>
      <c r="CI1031" s="320"/>
      <c r="CJ1031" s="320"/>
      <c r="CK1031" s="320"/>
      <c r="CL1031" s="320"/>
      <c r="CM1031" s="320"/>
      <c r="CN1031" s="320"/>
      <c r="CO1031" s="320"/>
      <c r="CP1031" s="320"/>
      <c r="CQ1031" s="320"/>
      <c r="CR1031" s="320"/>
      <c r="CS1031" s="320"/>
      <c r="CT1031" s="320"/>
      <c r="CU1031" s="320"/>
      <c r="CV1031" s="320"/>
      <c r="CW1031" s="320"/>
      <c r="CX1031" s="320"/>
      <c r="CY1031" s="320"/>
      <c r="CZ1031" s="320"/>
    </row>
    <row r="1032" s="314" customFormat="true" ht="17.1" customHeight="true" x14ac:dyDescent="0.2">
      <c r="A1032" s="858"/>
      <c r="B1032" s="436" t="s">
        <v>310</v>
      </c>
      <c r="C1032" s="437">
        <v>6923</v>
      </c>
      <c r="W1032" s="307"/>
      <c r="X1032" s="307"/>
      <c r="Y1032" s="307"/>
      <c r="Z1032" s="307"/>
      <c r="AA1032" s="307"/>
      <c r="AB1032" s="307"/>
      <c r="AC1032" s="307"/>
      <c r="AD1032" s="307"/>
      <c r="AE1032" s="307"/>
      <c r="AF1032" s="307"/>
      <c r="AG1032" s="307"/>
      <c r="AH1032" s="307"/>
      <c r="AI1032" s="307"/>
      <c r="AJ1032" s="307"/>
      <c r="AK1032" s="307"/>
      <c r="AL1032" s="307"/>
      <c r="AM1032" s="307"/>
      <c r="AN1032" s="307"/>
      <c r="AO1032" s="307"/>
      <c r="AP1032" s="307"/>
      <c r="AQ1032" s="307"/>
      <c r="AR1032" s="307"/>
      <c r="AS1032" s="307"/>
      <c r="AT1032" s="307"/>
      <c r="AU1032" s="307"/>
      <c r="AV1032" s="307"/>
      <c r="AW1032" s="307"/>
      <c r="AX1032" s="307"/>
      <c r="AY1032" s="307"/>
      <c r="AZ1032" s="307"/>
      <c r="BA1032" s="319"/>
      <c r="BB1032" s="362"/>
      <c r="BC1032"/>
      <c r="BD1032"/>
      <c r="BE1032"/>
      <c r="BF1032"/>
      <c r="BG1032"/>
      <c r="BH1032"/>
      <c r="BI1032"/>
      <c r="BJ1032"/>
      <c r="BK1032"/>
      <c r="BL1032"/>
      <c r="BM1032"/>
      <c r="BN1032"/>
      <c r="BO1032"/>
      <c r="BP1032"/>
      <c r="BQ1032"/>
      <c r="BR1032"/>
      <c r="BS1032"/>
      <c r="BT1032"/>
      <c r="BU1032"/>
      <c r="BV1032" s="319"/>
      <c r="BW1032" s="320"/>
      <c r="BX1032" s="320"/>
      <c r="BY1032" s="320"/>
      <c r="BZ1032" s="320"/>
      <c r="CA1032" s="320"/>
      <c r="CB1032" s="320"/>
      <c r="CC1032" s="320"/>
      <c r="CD1032" s="320"/>
      <c r="CE1032" s="320"/>
      <c r="CF1032" s="320"/>
      <c r="CG1032" s="320"/>
      <c r="CH1032" s="320"/>
      <c r="CI1032" s="320"/>
      <c r="CJ1032" s="320"/>
      <c r="CK1032" s="320"/>
      <c r="CL1032" s="320"/>
      <c r="CM1032" s="320"/>
      <c r="CN1032" s="320"/>
      <c r="CO1032" s="320"/>
      <c r="CP1032" s="320"/>
      <c r="CQ1032" s="320"/>
      <c r="CR1032" s="320"/>
      <c r="CS1032" s="320"/>
      <c r="CT1032" s="320"/>
      <c r="CU1032" s="320"/>
      <c r="CV1032" s="320"/>
      <c r="CW1032" s="320"/>
      <c r="CX1032" s="320"/>
      <c r="CY1032" s="320"/>
      <c r="CZ1032" s="320"/>
    </row>
    <row r="1033" s="314" customFormat="true" ht="17.1" customHeight="true" x14ac:dyDescent="0.2">
      <c r="A1033" s="846"/>
      <c r="B1033" s="438" t="s">
        <v>311</v>
      </c>
      <c r="C1033" s="439">
        <v>0</v>
      </c>
      <c r="W1033" s="307"/>
      <c r="X1033" s="307"/>
      <c r="Y1033" s="307"/>
      <c r="Z1033" s="307"/>
      <c r="AA1033" s="307"/>
      <c r="AB1033" s="307"/>
      <c r="AC1033" s="307"/>
      <c r="AD1033" s="307"/>
      <c r="AE1033" s="307"/>
      <c r="AF1033" s="307"/>
      <c r="AG1033" s="307"/>
      <c r="AH1033" s="307"/>
      <c r="AI1033" s="307"/>
      <c r="AJ1033" s="307"/>
      <c r="AK1033" s="307"/>
      <c r="AL1033" s="307"/>
      <c r="AM1033" s="307"/>
      <c r="AN1033" s="307"/>
      <c r="AO1033" s="307"/>
      <c r="AP1033" s="307"/>
      <c r="AQ1033" s="307"/>
      <c r="AR1033" s="307"/>
      <c r="AS1033" s="307"/>
      <c r="AT1033" s="307"/>
      <c r="AU1033" s="307"/>
      <c r="AV1033" s="307"/>
      <c r="AW1033" s="307"/>
      <c r="AX1033" s="307"/>
      <c r="AY1033" s="307"/>
      <c r="AZ1033" s="307"/>
      <c r="BA1033" s="423"/>
      <c r="BB1033" s="289"/>
      <c r="BC1033" s="423"/>
      <c r="BD1033" s="423"/>
      <c r="BE1033" s="423"/>
      <c r="BF1033" s="423"/>
      <c r="BG1033" s="423"/>
      <c r="BH1033" s="423"/>
      <c r="BI1033" s="423"/>
      <c r="BJ1033" s="423"/>
      <c r="BK1033" s="423"/>
      <c r="BL1033" s="423"/>
      <c r="BM1033" s="423"/>
      <c r="BN1033" s="423"/>
      <c r="BO1033" s="423"/>
      <c r="BP1033" s="423"/>
      <c r="BQ1033" s="423"/>
      <c r="BR1033" s="423"/>
      <c r="BS1033" s="423"/>
      <c r="BT1033" s="423"/>
      <c r="BU1033" s="423"/>
      <c r="BV1033" s="423"/>
      <c r="BW1033" s="307"/>
      <c r="BX1033" s="307"/>
      <c r="BY1033" s="307"/>
      <c r="BZ1033" s="307"/>
      <c r="CA1033" s="307"/>
      <c r="CB1033" s="307"/>
      <c r="CC1033" s="307"/>
      <c r="CD1033" s="307"/>
      <c r="CE1033" s="307"/>
      <c r="CF1033" s="307"/>
      <c r="CG1033" s="307"/>
      <c r="CH1033" s="307"/>
      <c r="CI1033" s="307"/>
      <c r="CJ1033" s="307"/>
      <c r="CK1033" s="307"/>
      <c r="CL1033" s="307"/>
      <c r="CM1033" s="307"/>
      <c r="CN1033" s="307"/>
      <c r="CO1033" s="307"/>
      <c r="CP1033" s="307"/>
      <c r="CQ1033" s="307"/>
      <c r="CR1033" s="307"/>
      <c r="CS1033" s="307"/>
      <c r="CT1033" s="307"/>
      <c r="CU1033" s="307"/>
      <c r="CV1033" s="307"/>
      <c r="CW1033" s="307"/>
      <c r="CX1033" s="307"/>
      <c r="CY1033" s="307"/>
      <c r="CZ1033" s="307"/>
    </row>
    <row r="1034" s="314" customFormat="true" ht="12.95" customHeight="true" x14ac:dyDescent="0.2">
      <c r="A1034" s="847" t="s">
        <v>312</v>
      </c>
      <c r="B1034" s="847"/>
      <c r="C1034" s="847"/>
      <c r="W1034" s="307"/>
      <c r="X1034" s="307"/>
      <c r="Y1034" s="307"/>
      <c r="Z1034" s="307"/>
      <c r="AA1034" s="307"/>
      <c r="AB1034" s="307"/>
      <c r="AC1034" s="307"/>
      <c r="AD1034" s="307"/>
      <c r="AE1034" s="307"/>
      <c r="AF1034" s="307"/>
      <c r="AG1034" s="307"/>
      <c r="AH1034" s="307"/>
      <c r="AI1034" s="307"/>
      <c r="AJ1034" s="307"/>
      <c r="AK1034" s="307"/>
      <c r="AL1034" s="307"/>
      <c r="AM1034" s="307"/>
      <c r="AN1034" s="307"/>
      <c r="AO1034" s="307"/>
      <c r="AP1034" s="307"/>
      <c r="AQ1034" s="307"/>
      <c r="AR1034" s="307"/>
      <c r="AS1034" s="307"/>
      <c r="AT1034" s="307"/>
      <c r="AU1034" s="307"/>
      <c r="AV1034" s="307"/>
      <c r="AW1034" s="307"/>
      <c r="AX1034" s="307"/>
      <c r="AY1034" s="307"/>
      <c r="AZ1034" s="307"/>
      <c r="BA1034" s="319"/>
      <c r="BB1034" s="362"/>
      <c r="BC1034"/>
      <c r="BD1034"/>
      <c r="BE1034"/>
      <c r="BF1034"/>
      <c r="BG1034"/>
      <c r="BH1034"/>
      <c r="BI1034"/>
      <c r="BJ1034"/>
      <c r="BK1034"/>
      <c r="BL1034"/>
      <c r="BM1034"/>
      <c r="BN1034"/>
      <c r="BO1034"/>
      <c r="BP1034"/>
      <c r="BQ1034"/>
      <c r="BR1034"/>
      <c r="BS1034"/>
      <c r="BT1034"/>
      <c r="BU1034"/>
      <c r="BV1034" s="319"/>
      <c r="BW1034" s="320"/>
      <c r="BX1034" s="320"/>
      <c r="BY1034" s="320"/>
      <c r="BZ1034" s="320"/>
      <c r="CA1034" s="320"/>
      <c r="CB1034" s="320"/>
      <c r="CC1034" s="320"/>
      <c r="CD1034" s="320"/>
      <c r="CE1034" s="320"/>
      <c r="CF1034" s="320"/>
      <c r="CG1034" s="320"/>
      <c r="CH1034" s="320"/>
      <c r="CI1034" s="320"/>
      <c r="CJ1034" s="320"/>
      <c r="CK1034" s="320"/>
      <c r="CL1034" s="320"/>
      <c r="CM1034" s="320"/>
      <c r="CN1034" s="320"/>
      <c r="CO1034" s="320"/>
      <c r="CP1034" s="320"/>
      <c r="CQ1034" s="320"/>
      <c r="CR1034" s="320"/>
      <c r="CS1034" s="320"/>
      <c r="CT1034" s="320"/>
      <c r="CU1034" s="320"/>
      <c r="CV1034" s="320"/>
      <c r="CW1034" s="320"/>
      <c r="CX1034" s="320"/>
      <c r="CY1034" s="320"/>
      <c r="CZ1034" s="320"/>
    </row>
    <row r="1035" s="314" customFormat="true" ht="15" customHeight="true" x14ac:dyDescent="0.2">
      <c r="B1035" s="403"/>
      <c r="W1035" s="307"/>
      <c r="X1035" s="307"/>
      <c r="Y1035" s="307"/>
      <c r="Z1035" s="307"/>
      <c r="AA1035" s="307"/>
      <c r="AB1035" s="307"/>
      <c r="AC1035" s="307"/>
      <c r="AD1035" s="307"/>
      <c r="AE1035" s="307"/>
      <c r="AF1035" s="307"/>
      <c r="AG1035" s="307"/>
      <c r="AH1035" s="307"/>
      <c r="AI1035" s="307"/>
      <c r="AJ1035" s="307"/>
      <c r="AK1035" s="307"/>
      <c r="AL1035" s="307"/>
      <c r="AM1035" s="307"/>
      <c r="AN1035" s="307"/>
      <c r="AO1035" s="307"/>
      <c r="AP1035" s="307"/>
      <c r="AQ1035" s="307"/>
      <c r="AR1035" s="307"/>
      <c r="AS1035" s="307"/>
      <c r="AT1035" s="307"/>
      <c r="AU1035" s="307"/>
      <c r="AV1035" s="307"/>
      <c r="AW1035" s="307"/>
      <c r="AX1035" s="307"/>
      <c r="AY1035" s="307"/>
      <c r="AZ1035" s="307"/>
      <c r="BA1035" s="402"/>
      <c r="BB1035" s="331"/>
      <c r="BC1035" s="402"/>
      <c r="BD1035" s="402"/>
      <c r="BE1035" s="402"/>
      <c r="BF1035" s="402"/>
      <c r="BG1035" s="402"/>
      <c r="BH1035" s="402"/>
      <c r="BI1035" s="402"/>
      <c r="BJ1035" s="402"/>
      <c r="BK1035" s="402"/>
      <c r="BL1035" s="402"/>
      <c r="BM1035" s="402"/>
      <c r="BN1035" s="402"/>
      <c r="BO1035" s="402"/>
      <c r="BP1035" s="402"/>
      <c r="BQ1035" s="402"/>
      <c r="BR1035" s="402"/>
      <c r="BS1035" s="402"/>
      <c r="BT1035" s="402"/>
      <c r="BU1035" s="402"/>
      <c r="BV1035" s="402"/>
      <c r="BW1035" s="307"/>
      <c r="BX1035" s="307"/>
      <c r="BY1035" s="307"/>
      <c r="BZ1035" s="307"/>
      <c r="CA1035" s="307"/>
      <c r="CB1035" s="307"/>
      <c r="CC1035" s="307"/>
      <c r="CD1035" s="307"/>
      <c r="CE1035" s="307"/>
      <c r="CF1035" s="307"/>
      <c r="CG1035" s="307"/>
      <c r="CH1035" s="307"/>
      <c r="CI1035" s="307"/>
      <c r="CJ1035" s="307"/>
      <c r="CK1035" s="307"/>
      <c r="CL1035" s="307"/>
      <c r="CM1035" s="307"/>
      <c r="CN1035" s="307"/>
      <c r="CO1035" s="307"/>
      <c r="CP1035" s="307"/>
      <c r="CQ1035" s="307"/>
      <c r="CR1035" s="307"/>
      <c r="CS1035" s="307"/>
      <c r="CT1035" s="307"/>
      <c r="CU1035" s="307"/>
      <c r="CV1035" s="307"/>
      <c r="CW1035" s="307"/>
      <c r="CX1035" s="307"/>
      <c r="CY1035" s="307"/>
      <c r="CZ1035" s="307"/>
    </row>
    <row r="1036" ht="15" customHeight="true" x14ac:dyDescent="0.25">
      <c r="A1036" s="363" t="s">
        <v>120</v>
      </c>
      <c r="B1036" s="271" t="s">
        <v>121</v>
      </c>
    </row>
    <row r="1037" ht="15" customHeight="true" x14ac:dyDescent="0.2">
      <c r="A1037" s="364" t="str">
        <f>R15</f>
        <v>Bujumbura</v>
      </c>
      <c r="B1037" s="364">
        <f>BR122+BR123</f>
        <v>2734.3367140000018</v>
      </c>
    </row>
    <row r="1038" ht="15" customHeight="true" x14ac:dyDescent="0.2">
      <c r="A1038" s="364" t="str">
        <f>S15</f>
        <v>Centre-East</v>
      </c>
      <c r="B1038" s="364">
        <f>BS122+BS123</f>
        <v>10117.890781999993</v>
      </c>
    </row>
    <row r="1039" ht="15" customHeight="true" x14ac:dyDescent="0.2">
      <c r="A1039" s="364" t="str">
        <f>T15</f>
        <v>North</v>
      </c>
      <c r="B1039" s="364">
        <f>BT122+BT123</f>
        <v>11948.435827999998</v>
      </c>
    </row>
    <row r="1040" ht="15" customHeight="true" x14ac:dyDescent="0.2">
      <c r="A1040" s="364" t="str">
        <f>U15</f>
        <v>South</v>
      </c>
      <c r="B1040" s="364">
        <f>BU122+BU123</f>
        <v>9266.1889820000051</v>
      </c>
    </row>
    <row r="1041" ht="15" customHeight="true" x14ac:dyDescent="0.2">
      <c r="A1041" s="364" t="str">
        <f>V15</f>
        <v>West</v>
      </c>
      <c r="B1041" s="364">
        <f>BV122+BV123</f>
        <v>7469.6706130000075</v>
      </c>
    </row>
    <row r="1042" ht="15" customHeight="true" x14ac:dyDescent="0.2">
      <c r="A1042" s="364">
        <f>W15</f>
        <v>0</v>
      </c>
      <c r="B1042" s="364">
        <f>BW122+BW123</f>
        <v>0</v>
      </c>
    </row>
    <row r="1043" ht="15" customHeight="true" x14ac:dyDescent="0.2">
      <c r="A1043" s="364">
        <f>X15</f>
        <v>0</v>
      </c>
      <c r="B1043" s="364">
        <f>BX122+XR123</f>
        <v>0</v>
      </c>
    </row>
    <row r="1044" ht="15" customHeight="true" x14ac:dyDescent="0.2">
      <c r="A1044" s="364">
        <f>Y15</f>
        <v>0</v>
      </c>
      <c r="B1044" s="364">
        <f>BY122+BY123</f>
        <v>0</v>
      </c>
    </row>
    <row r="1045" ht="15" customHeight="true" x14ac:dyDescent="0.2">
      <c r="A1045" s="364">
        <f>Z15</f>
        <v>0</v>
      </c>
      <c r="B1045" s="364">
        <f>BZ122+BZ123</f>
        <v>0</v>
      </c>
    </row>
    <row r="1046" ht="15" customHeight="true" x14ac:dyDescent="0.2">
      <c r="A1046" s="331">
        <f>AA15</f>
        <v>0</v>
      </c>
      <c r="B1046" s="364">
        <f>CA122+CA123</f>
        <v>0</v>
      </c>
    </row>
    <row r="1047" ht="15" customHeight="true" x14ac:dyDescent="0.2">
      <c r="A1047" s="331">
        <f>AB15</f>
        <v>0</v>
      </c>
      <c r="B1047" s="364">
        <f>CB122+CB123</f>
        <v>0</v>
      </c>
    </row>
    <row r="1048" ht="15" customHeight="true" x14ac:dyDescent="0.2">
      <c r="A1048" s="331">
        <f>AC15</f>
        <v>0</v>
      </c>
      <c r="B1048" s="364">
        <f>CC122+CC123</f>
        <v>0</v>
      </c>
    </row>
    <row r="1049" ht="15" customHeight="true" x14ac:dyDescent="0.2">
      <c r="A1049" s="331">
        <f>AD15</f>
        <v>0</v>
      </c>
      <c r="B1049" s="364">
        <f>CD122+CD123</f>
        <v>0</v>
      </c>
    </row>
    <row r="1050" ht="15" customHeight="true" x14ac:dyDescent="0.2">
      <c r="A1050" s="331">
        <f>AE15</f>
        <v>0</v>
      </c>
      <c r="B1050" s="364">
        <f>CE122+CE123</f>
        <v>0</v>
      </c>
    </row>
    <row r="1051" ht="15" customHeight="true" x14ac:dyDescent="0.2">
      <c r="A1051" s="331">
        <f>AF15</f>
        <v>0</v>
      </c>
      <c r="B1051" s="364">
        <f>CF122+CF123</f>
        <v>0</v>
      </c>
    </row>
    <row r="1052" ht="15" customHeight="true" x14ac:dyDescent="0.2">
      <c r="A1052" s="331">
        <f>AG15</f>
        <v>0</v>
      </c>
      <c r="B1052" s="364">
        <f>CG122+CG123</f>
        <v>0</v>
      </c>
    </row>
    <row r="1053" ht="15" customHeight="true" x14ac:dyDescent="0.2">
      <c r="A1053" s="331">
        <f>AH15</f>
        <v>0</v>
      </c>
      <c r="B1053" s="364">
        <f>CH122+CH123</f>
        <v>0</v>
      </c>
    </row>
    <row r="1054" ht="15" customHeight="true" x14ac:dyDescent="0.2">
      <c r="A1054" s="331">
        <f>AI15</f>
        <v>0</v>
      </c>
      <c r="B1054" s="364">
        <f>CI122+CI123</f>
        <v>0</v>
      </c>
    </row>
    <row r="1055" ht="15" customHeight="true" x14ac:dyDescent="0.2">
      <c r="A1055" s="331">
        <f>AJ15</f>
        <v>0</v>
      </c>
      <c r="B1055" s="364">
        <f>CJ122+CJ123</f>
        <v>0</v>
      </c>
    </row>
    <row r="1056" ht="15" customHeight="true" x14ac:dyDescent="0.2">
      <c r="A1056" s="331">
        <f>AK15</f>
        <v>0</v>
      </c>
      <c r="B1056" s="364">
        <f>CK122+CK123</f>
        <v>0</v>
      </c>
    </row>
    <row r="1057" ht="15" customHeight="true" x14ac:dyDescent="0.2">
      <c r="A1057" s="331">
        <f>AL15</f>
        <v>0</v>
      </c>
      <c r="B1057" s="364">
        <f>CL122+CL123</f>
        <v>0</v>
      </c>
    </row>
    <row r="1058" ht="15" customHeight="true" x14ac:dyDescent="0.2">
      <c r="A1058" s="331">
        <f>AM15</f>
        <v>0</v>
      </c>
      <c r="B1058" s="364">
        <f>CM122+CM123</f>
        <v>0</v>
      </c>
    </row>
    <row r="1059" ht="15" customHeight="true" x14ac:dyDescent="0.2">
      <c r="A1059" s="331">
        <f>AN15</f>
        <v>0</v>
      </c>
      <c r="B1059" s="364">
        <f>CN122+CN123</f>
        <v>0</v>
      </c>
    </row>
    <row r="1060" ht="15" customHeight="true" x14ac:dyDescent="0.2">
      <c r="A1060" s="331">
        <f>AO15</f>
        <v>0</v>
      </c>
      <c r="B1060" s="364">
        <f>CO122+CO123</f>
        <v>0</v>
      </c>
    </row>
    <row r="1061" ht="15" customHeight="true" x14ac:dyDescent="0.2">
      <c r="A1061" s="331">
        <f>AP15</f>
        <v>0</v>
      </c>
      <c r="B1061" s="364">
        <f>CP122+CP123</f>
        <v>0</v>
      </c>
    </row>
    <row r="1062" ht="15" customHeight="true" x14ac:dyDescent="0.2">
      <c r="A1062" s="331">
        <f>AQ15</f>
        <v>0</v>
      </c>
      <c r="B1062" s="364">
        <f>CQ122+CQ123</f>
        <v>0</v>
      </c>
    </row>
    <row r="1063" ht="15" customHeight="true" x14ac:dyDescent="0.2">
      <c r="A1063" s="331">
        <f>AR15</f>
        <v>0</v>
      </c>
      <c r="B1063" s="364">
        <f>CR122+CR123</f>
        <v>0</v>
      </c>
    </row>
    <row r="1064" ht="15" customHeight="true" x14ac:dyDescent="0.2">
      <c r="A1064" s="331">
        <f>AS15</f>
        <v>0</v>
      </c>
      <c r="B1064" s="364">
        <f>CS122+CS123</f>
        <v>0</v>
      </c>
    </row>
    <row r="1065" ht="15" customHeight="true" x14ac:dyDescent="0.2">
      <c r="A1065" s="331">
        <f>AT15</f>
        <v>0</v>
      </c>
      <c r="B1065" s="364">
        <f>CT122+CT123</f>
        <v>0</v>
      </c>
    </row>
    <row r="1066" ht="15" customHeight="true" x14ac:dyDescent="0.2">
      <c r="A1066" s="331">
        <f>AU15</f>
        <v>0</v>
      </c>
      <c r="B1066" s="364">
        <f>CU122+CU123</f>
        <v>0</v>
      </c>
    </row>
    <row r="1067" ht="15" customHeight="true" x14ac:dyDescent="0.2">
      <c r="A1067" s="331">
        <f>AV15</f>
        <v>0</v>
      </c>
      <c r="B1067" s="364">
        <f>CV122+CV123</f>
        <v>0</v>
      </c>
    </row>
    <row r="1068" ht="15" customHeight="true" x14ac:dyDescent="0.2">
      <c r="A1068" s="331">
        <f>AW15</f>
        <v>0</v>
      </c>
      <c r="B1068" s="364">
        <f>CW122+CW123</f>
        <v>0</v>
      </c>
    </row>
    <row r="1069" ht="15" customHeight="true" x14ac:dyDescent="0.2">
      <c r="A1069" s="331">
        <f>AX15</f>
        <v>0</v>
      </c>
      <c r="B1069" s="364">
        <f>CX122+CX123</f>
        <v>0</v>
      </c>
    </row>
    <row r="1070" ht="15" customHeight="true" x14ac:dyDescent="0.2">
      <c r="A1070" s="331">
        <f>AY15</f>
        <v>0</v>
      </c>
      <c r="B1070" s="364">
        <f>CY122+CY123</f>
        <v>0</v>
      </c>
    </row>
    <row r="1071" ht="15" customHeight="true" x14ac:dyDescent="0.2">
      <c r="A1071" s="331"/>
      <c r="B1071" s="364"/>
    </row>
    <row r="1072" ht="15" customHeight="true" x14ac:dyDescent="0.2">
      <c r="A1072" s="364">
        <f>34-COUNTIF(A1037:A1071,"0")</f>
        <v>5</v>
      </c>
      <c r="B1072" s="331" t="s">
        <v>136</v>
      </c>
    </row>
    <row r="1100" s="307" customFormat="true" ht="17.1" customHeight="true" x14ac:dyDescent="0.2">
      <c r="A1100" s="708"/>
      <c r="B1100" s="699"/>
      <c r="BA1100" s="402"/>
      <c r="BB1100" s="331"/>
      <c r="BC1100" s="402"/>
      <c r="BD1100" s="402"/>
      <c r="BE1100" s="402"/>
      <c r="BF1100" s="402"/>
      <c r="BG1100" s="402"/>
      <c r="BH1100" s="402"/>
      <c r="BI1100" s="402"/>
      <c r="BJ1100" s="402"/>
      <c r="BK1100" s="402"/>
      <c r="BL1100" s="402"/>
      <c r="BM1100" s="402"/>
      <c r="BN1100" s="402"/>
      <c r="BO1100" s="402"/>
      <c r="BP1100" s="402"/>
      <c r="BQ1100" s="402"/>
      <c r="BR1100" s="402"/>
      <c r="BS1100" s="402"/>
      <c r="BT1100" s="402"/>
      <c r="BU1100" s="402"/>
      <c r="BV1100" s="402"/>
    </row>
    <row r="1101" s="307" customFormat="true" ht="17.1" customHeight="true" x14ac:dyDescent="0.2">
      <c r="A1101" s="709"/>
      <c r="B1101" s="700"/>
      <c r="BA1101" s="402"/>
      <c r="BB1101" s="331"/>
      <c r="BC1101" s="402"/>
      <c r="BD1101" s="402"/>
      <c r="BE1101" s="402"/>
      <c r="BF1101" s="402"/>
      <c r="BG1101" s="402"/>
      <c r="BH1101" s="402"/>
      <c r="BI1101" s="402"/>
      <c r="BJ1101" s="402"/>
      <c r="BK1101" s="402"/>
      <c r="BL1101" s="402"/>
      <c r="BM1101" s="402"/>
      <c r="BN1101" s="402"/>
      <c r="BO1101" s="402"/>
      <c r="BP1101" s="402"/>
      <c r="BQ1101" s="402"/>
      <c r="BR1101" s="402"/>
      <c r="BS1101" s="402"/>
      <c r="BT1101" s="402"/>
      <c r="BU1101" s="402"/>
      <c r="BV1101" s="402"/>
    </row>
    <row r="1102" s="307" customFormat="true" ht="15" customHeight="true" x14ac:dyDescent="0.2">
      <c r="BA1102" s="402"/>
      <c r="BB1102" s="331"/>
      <c r="BC1102" s="402"/>
      <c r="BD1102" s="402"/>
      <c r="BE1102" s="402"/>
      <c r="BF1102" s="402"/>
      <c r="BG1102" s="402"/>
      <c r="BH1102" s="402"/>
      <c r="BI1102" s="402"/>
      <c r="BJ1102" s="402"/>
      <c r="BK1102" s="402"/>
      <c r="BL1102" s="402"/>
      <c r="BM1102" s="402"/>
      <c r="BN1102" s="402"/>
      <c r="BO1102" s="402"/>
      <c r="BP1102" s="402"/>
      <c r="BQ1102" s="402"/>
      <c r="BR1102" s="402"/>
      <c r="BS1102" s="402"/>
      <c r="BT1102" s="402"/>
      <c r="BU1102" s="402"/>
      <c r="BV1102" s="402"/>
    </row>
    <row r="1103" s="307" customFormat="true" ht="15" customHeight="true" x14ac:dyDescent="0.2">
      <c r="BA1103" s="402"/>
      <c r="BB1103" s="331"/>
      <c r="BC1103" s="402"/>
      <c r="BD1103" s="402"/>
      <c r="BE1103" s="402"/>
      <c r="BF1103" s="402"/>
      <c r="BG1103" s="402"/>
      <c r="BH1103" s="402"/>
      <c r="BI1103" s="402"/>
      <c r="BJ1103" s="402"/>
      <c r="BK1103" s="402"/>
      <c r="BL1103" s="402"/>
      <c r="BM1103" s="402"/>
      <c r="BN1103" s="402"/>
      <c r="BO1103" s="402"/>
      <c r="BP1103" s="402"/>
      <c r="BQ1103" s="402"/>
      <c r="BR1103" s="402"/>
      <c r="BS1103" s="402"/>
      <c r="BT1103" s="402"/>
      <c r="BU1103" s="402"/>
      <c r="BV1103" s="402"/>
    </row>
    <row r="1104" s="307" customFormat="true" ht="15" customHeight="true" x14ac:dyDescent="0.2">
      <c r="BA1104" s="402"/>
      <c r="BB1104" s="331"/>
      <c r="BC1104" s="402"/>
      <c r="BD1104" s="402"/>
      <c r="BE1104" s="402"/>
      <c r="BF1104" s="402"/>
      <c r="BG1104" s="402"/>
      <c r="BH1104" s="402"/>
      <c r="BI1104" s="402"/>
      <c r="BJ1104" s="402"/>
      <c r="BK1104" s="402"/>
      <c r="BL1104" s="402"/>
      <c r="BM1104" s="402"/>
      <c r="BN1104" s="402"/>
      <c r="BO1104" s="402"/>
      <c r="BP1104" s="402"/>
      <c r="BQ1104" s="402"/>
      <c r="BR1104" s="402"/>
      <c r="BS1104" s="402"/>
      <c r="BT1104" s="402"/>
      <c r="BU1104" s="402"/>
      <c r="BV1104" s="402"/>
    </row>
    <row r="1105" s="307" customFormat="true" ht="15" customHeight="true" x14ac:dyDescent="0.2">
      <c r="BA1105" s="402"/>
      <c r="BB1105" s="331"/>
      <c r="BC1105" s="402"/>
      <c r="BD1105" s="402"/>
      <c r="BE1105" s="402"/>
      <c r="BF1105" s="402"/>
      <c r="BG1105" s="402"/>
      <c r="BH1105" s="402"/>
      <c r="BI1105" s="402"/>
      <c r="BJ1105" s="402"/>
      <c r="BK1105" s="402"/>
      <c r="BL1105" s="402"/>
      <c r="BM1105" s="402"/>
      <c r="BN1105" s="402"/>
      <c r="BO1105" s="402"/>
      <c r="BP1105" s="402"/>
      <c r="BQ1105" s="402"/>
      <c r="BR1105" s="402"/>
      <c r="BS1105" s="402"/>
      <c r="BT1105" s="402"/>
      <c r="BU1105" s="402"/>
      <c r="BV1105" s="402"/>
    </row>
    <row r="1106" s="307" customFormat="true" ht="15" customHeight="true" x14ac:dyDescent="0.2">
      <c r="BA1106" s="402"/>
      <c r="BB1106" s="331"/>
      <c r="BC1106" s="402"/>
      <c r="BD1106" s="402"/>
      <c r="BE1106" s="402"/>
      <c r="BF1106" s="402"/>
      <c r="BG1106" s="402"/>
      <c r="BH1106" s="402"/>
      <c r="BI1106" s="402"/>
      <c r="BJ1106" s="402"/>
      <c r="BK1106" s="402"/>
      <c r="BL1106" s="402"/>
      <c r="BM1106" s="402"/>
      <c r="BN1106" s="402"/>
      <c r="BO1106" s="402"/>
      <c r="BP1106" s="402"/>
      <c r="BQ1106" s="402"/>
      <c r="BR1106" s="402"/>
      <c r="BS1106" s="402"/>
      <c r="BT1106" s="402"/>
      <c r="BU1106" s="402"/>
      <c r="BV1106" s="402"/>
    </row>
    <row r="1107" s="307" customFormat="true" ht="15" customHeight="true" x14ac:dyDescent="0.2">
      <c r="BA1107" s="402"/>
      <c r="BB1107" s="331"/>
      <c r="BC1107" s="402"/>
      <c r="BD1107" s="402"/>
      <c r="BE1107" s="402"/>
      <c r="BF1107" s="402"/>
      <c r="BG1107" s="402"/>
      <c r="BH1107" s="402"/>
      <c r="BI1107" s="402"/>
      <c r="BJ1107" s="402"/>
      <c r="BK1107" s="402"/>
      <c r="BL1107" s="402"/>
      <c r="BM1107" s="402"/>
      <c r="BN1107" s="402"/>
      <c r="BO1107" s="402"/>
      <c r="BP1107" s="402"/>
      <c r="BQ1107" s="402"/>
      <c r="BR1107" s="402"/>
      <c r="BS1107" s="402"/>
      <c r="BT1107" s="402"/>
      <c r="BU1107" s="402"/>
      <c r="BV1107" s="402"/>
    </row>
    <row r="1108" s="307" customFormat="true" ht="15" customHeight="true" x14ac:dyDescent="0.2">
      <c r="BA1108" s="402"/>
      <c r="BB1108" s="331"/>
      <c r="BC1108" s="402"/>
      <c r="BD1108" s="402"/>
      <c r="BE1108" s="402"/>
      <c r="BF1108" s="402"/>
      <c r="BG1108" s="402"/>
      <c r="BH1108" s="402"/>
      <c r="BI1108" s="402"/>
      <c r="BJ1108" s="402"/>
      <c r="BK1108" s="402"/>
      <c r="BL1108" s="402"/>
      <c r="BM1108" s="402"/>
      <c r="BN1108" s="402"/>
      <c r="BO1108" s="402"/>
      <c r="BP1108" s="402"/>
      <c r="BQ1108" s="402"/>
      <c r="BR1108" s="402"/>
      <c r="BS1108" s="402"/>
      <c r="BT1108" s="402"/>
      <c r="BU1108" s="402"/>
      <c r="BV1108" s="402"/>
    </row>
    <row r="1109" s="307" customFormat="true" ht="15" customHeight="true" x14ac:dyDescent="0.2">
      <c r="BA1109" s="402"/>
      <c r="BB1109" s="331"/>
      <c r="BC1109" s="402"/>
      <c r="BD1109" s="402"/>
      <c r="BE1109" s="402"/>
      <c r="BF1109" s="402"/>
      <c r="BG1109" s="402"/>
      <c r="BH1109" s="402"/>
      <c r="BI1109" s="402"/>
      <c r="BJ1109" s="402"/>
      <c r="BK1109" s="402"/>
      <c r="BL1109" s="402"/>
      <c r="BM1109" s="402"/>
      <c r="BN1109" s="402"/>
      <c r="BO1109" s="402"/>
      <c r="BP1109" s="402"/>
      <c r="BQ1109" s="402"/>
      <c r="BR1109" s="402"/>
      <c r="BS1109" s="402"/>
      <c r="BT1109" s="402"/>
      <c r="BU1109" s="402"/>
      <c r="BV1109" s="402"/>
    </row>
    <row r="1110" s="307" customFormat="true" ht="15" customHeight="true" x14ac:dyDescent="0.2">
      <c r="BA1110" s="402"/>
      <c r="BB1110" s="331"/>
      <c r="BC1110" s="402"/>
      <c r="BD1110" s="402"/>
      <c r="BE1110" s="402"/>
      <c r="BF1110" s="402"/>
      <c r="BG1110" s="402"/>
      <c r="BH1110" s="402"/>
      <c r="BI1110" s="402"/>
      <c r="BJ1110" s="402"/>
      <c r="BK1110" s="402"/>
      <c r="BL1110" s="402"/>
      <c r="BM1110" s="402"/>
      <c r="BN1110" s="402"/>
      <c r="BO1110" s="402"/>
      <c r="BP1110" s="402"/>
      <c r="BQ1110" s="402"/>
      <c r="BR1110" s="402"/>
      <c r="BS1110" s="402"/>
      <c r="BT1110" s="402"/>
      <c r="BU1110" s="402"/>
      <c r="BV1110" s="402"/>
    </row>
    <row r="1111" s="307" customFormat="true" ht="15" customHeight="true" x14ac:dyDescent="0.2">
      <c r="BA1111" s="402"/>
      <c r="BB1111" s="331"/>
      <c r="BC1111" s="402"/>
      <c r="BD1111" s="402"/>
      <c r="BE1111" s="402"/>
      <c r="BF1111" s="402"/>
      <c r="BG1111" s="402"/>
      <c r="BH1111" s="402"/>
      <c r="BI1111" s="402"/>
      <c r="BJ1111" s="402"/>
      <c r="BK1111" s="402"/>
      <c r="BL1111" s="402"/>
      <c r="BM1111" s="402"/>
      <c r="BN1111" s="402"/>
      <c r="BO1111" s="402"/>
      <c r="BP1111" s="402"/>
      <c r="BQ1111" s="402"/>
      <c r="BR1111" s="402"/>
      <c r="BS1111" s="402"/>
      <c r="BT1111" s="402"/>
      <c r="BU1111" s="402"/>
      <c r="BV1111" s="402"/>
    </row>
    <row r="1112" s="307" customFormat="true" ht="15" customHeight="true" x14ac:dyDescent="0.2">
      <c r="BA1112" s="402"/>
      <c r="BB1112" s="331"/>
      <c r="BC1112" s="402"/>
      <c r="BD1112" s="402"/>
      <c r="BE1112" s="402"/>
      <c r="BF1112" s="402"/>
      <c r="BG1112" s="402"/>
      <c r="BH1112" s="402"/>
      <c r="BI1112" s="402"/>
      <c r="BJ1112" s="402"/>
      <c r="BK1112" s="402"/>
      <c r="BL1112" s="402"/>
      <c r="BM1112" s="402"/>
      <c r="BN1112" s="402"/>
      <c r="BO1112" s="402"/>
      <c r="BP1112" s="402"/>
      <c r="BQ1112" s="402"/>
      <c r="BR1112" s="402"/>
      <c r="BS1112" s="402"/>
      <c r="BT1112" s="402"/>
      <c r="BU1112" s="402"/>
      <c r="BV1112" s="402"/>
    </row>
    <row r="1113" s="307" customFormat="true" ht="15" customHeight="true" x14ac:dyDescent="0.2">
      <c r="BA1113" s="402"/>
      <c r="BB1113" s="331"/>
      <c r="BC1113" s="402"/>
      <c r="BD1113" s="402"/>
      <c r="BE1113" s="402"/>
      <c r="BF1113" s="402"/>
      <c r="BG1113" s="402"/>
      <c r="BH1113" s="402"/>
      <c r="BI1113" s="402"/>
      <c r="BJ1113" s="402"/>
      <c r="BK1113" s="402"/>
      <c r="BL1113" s="402"/>
      <c r="BM1113" s="402"/>
      <c r="BN1113" s="402"/>
      <c r="BO1113" s="402"/>
      <c r="BP1113" s="402"/>
      <c r="BQ1113" s="402"/>
      <c r="BR1113" s="402"/>
      <c r="BS1113" s="402"/>
      <c r="BT1113" s="402"/>
      <c r="BU1113" s="402"/>
      <c r="BV1113" s="402"/>
    </row>
    <row r="1114" s="307" customFormat="true" ht="17.1" customHeight="true" x14ac:dyDescent="0.2">
      <c r="A1114" s="709"/>
      <c r="B1114" s="700"/>
      <c r="C1114" s="701"/>
      <c r="D1114" s="702"/>
      <c r="E1114" s="702"/>
      <c r="F1114" s="702"/>
      <c r="G1114" s="703"/>
      <c r="H1114" s="702"/>
      <c r="I1114" s="702"/>
      <c r="J1114" s="702"/>
      <c r="K1114" s="702"/>
      <c r="L1114" s="703"/>
      <c r="M1114" s="702"/>
      <c r="N1114" s="702"/>
      <c r="O1114" s="702"/>
      <c r="P1114" s="702"/>
      <c r="Q1114" s="703"/>
      <c r="R1114" s="702"/>
      <c r="S1114" s="702"/>
      <c r="T1114" s="702"/>
      <c r="U1114" s="702"/>
      <c r="V1114" s="702"/>
      <c r="BA1114" s="402"/>
      <c r="BB1114" s="331"/>
      <c r="BC1114" s="402"/>
      <c r="BD1114" s="402"/>
      <c r="BE1114" s="402"/>
      <c r="BF1114" s="402"/>
      <c r="BG1114" s="402"/>
      <c r="BH1114" s="402"/>
      <c r="BI1114" s="402"/>
      <c r="BJ1114" s="402"/>
      <c r="BK1114" s="402"/>
      <c r="BL1114" s="402"/>
      <c r="BM1114" s="402"/>
      <c r="BN1114" s="402"/>
      <c r="BO1114" s="402"/>
      <c r="BP1114" s="402"/>
      <c r="BQ1114" s="402"/>
      <c r="BR1114" s="402"/>
      <c r="BS1114" s="402"/>
      <c r="BT1114" s="402"/>
      <c r="BU1114" s="402"/>
      <c r="BV1114" s="402"/>
    </row>
    <row r="1115" s="307" customFormat="true" ht="17.1" customHeight="true" x14ac:dyDescent="0.2">
      <c r="A1115" s="709"/>
      <c r="B1115" s="700"/>
      <c r="C1115" s="701"/>
      <c r="D1115" s="702"/>
      <c r="E1115" s="702"/>
      <c r="F1115" s="702"/>
      <c r="G1115" s="703"/>
      <c r="H1115" s="702"/>
      <c r="I1115" s="702"/>
      <c r="J1115" s="702"/>
      <c r="K1115" s="702"/>
      <c r="L1115" s="703"/>
      <c r="M1115" s="702"/>
      <c r="N1115" s="702"/>
      <c r="O1115" s="702"/>
      <c r="P1115" s="702"/>
      <c r="Q1115" s="703"/>
      <c r="R1115" s="702"/>
      <c r="S1115" s="702"/>
      <c r="T1115" s="702"/>
      <c r="U1115" s="702"/>
      <c r="V1115" s="702"/>
      <c r="BA1115" s="402"/>
      <c r="BB1115" s="331"/>
      <c r="BC1115" s="402"/>
      <c r="BD1115" s="402"/>
      <c r="BE1115" s="402"/>
      <c r="BF1115" s="402"/>
      <c r="BG1115" s="402"/>
      <c r="BH1115" s="402"/>
      <c r="BI1115" s="402"/>
      <c r="BJ1115" s="402"/>
      <c r="BK1115" s="402"/>
      <c r="BL1115" s="402"/>
      <c r="BM1115" s="402"/>
      <c r="BN1115" s="402"/>
      <c r="BO1115" s="402"/>
      <c r="BP1115" s="402"/>
      <c r="BQ1115" s="402"/>
      <c r="BR1115" s="402"/>
      <c r="BS1115" s="402"/>
      <c r="BT1115" s="402"/>
      <c r="BU1115" s="402"/>
      <c r="BV1115" s="402"/>
    </row>
    <row r="1116" s="307" customFormat="true" ht="17.1" customHeight="true" x14ac:dyDescent="0.2">
      <c r="A1116" s="709"/>
      <c r="B1116" s="700"/>
      <c r="C1116" s="701"/>
      <c r="D1116" s="702"/>
      <c r="E1116" s="702"/>
      <c r="F1116" s="702"/>
      <c r="G1116" s="703"/>
      <c r="H1116" s="702"/>
      <c r="I1116" s="702"/>
      <c r="J1116" s="702"/>
      <c r="K1116" s="702"/>
      <c r="L1116" s="703"/>
      <c r="M1116" s="702"/>
      <c r="N1116" s="702"/>
      <c r="O1116" s="702"/>
      <c r="P1116" s="702"/>
      <c r="Q1116" s="703"/>
      <c r="R1116" s="702"/>
      <c r="S1116" s="702"/>
      <c r="T1116" s="702"/>
      <c r="U1116" s="702"/>
      <c r="V1116" s="702"/>
      <c r="BA1116" s="402"/>
      <c r="BB1116" s="331"/>
      <c r="BC1116" s="402"/>
      <c r="BD1116" s="402"/>
      <c r="BE1116" s="402"/>
      <c r="BF1116" s="402"/>
      <c r="BG1116" s="402"/>
      <c r="BH1116" s="402"/>
      <c r="BI1116" s="402"/>
      <c r="BJ1116" s="402"/>
      <c r="BK1116" s="402"/>
      <c r="BL1116" s="402"/>
      <c r="BM1116" s="402"/>
      <c r="BN1116" s="402"/>
      <c r="BO1116" s="402"/>
      <c r="BP1116" s="402"/>
      <c r="BQ1116" s="402"/>
      <c r="BR1116" s="402"/>
      <c r="BS1116" s="402"/>
      <c r="BT1116" s="402"/>
      <c r="BU1116" s="402"/>
      <c r="BV1116" s="402"/>
    </row>
    <row r="1117" s="307" customFormat="true" ht="17.1" customHeight="true" x14ac:dyDescent="0.2">
      <c r="A1117" s="710"/>
      <c r="B1117" s="704"/>
      <c r="C1117" s="705"/>
      <c r="D1117" s="706"/>
      <c r="E1117" s="706"/>
      <c r="F1117" s="706"/>
      <c r="G1117" s="707"/>
      <c r="H1117" s="706"/>
      <c r="I1117" s="706"/>
      <c r="J1117" s="706"/>
      <c r="K1117" s="706"/>
      <c r="L1117" s="707"/>
      <c r="M1117" s="706"/>
      <c r="N1117" s="706"/>
      <c r="O1117" s="706"/>
      <c r="P1117" s="706"/>
      <c r="Q1117" s="707"/>
      <c r="R1117" s="706"/>
      <c r="S1117" s="706"/>
      <c r="T1117" s="706"/>
      <c r="U1117" s="706"/>
      <c r="V1117" s="706"/>
      <c r="BA1117" s="402"/>
      <c r="BB1117" s="331"/>
      <c r="BC1117" s="402"/>
      <c r="BD1117" s="402"/>
      <c r="BE1117" s="402"/>
      <c r="BF1117" s="402"/>
      <c r="BG1117" s="402"/>
      <c r="BH1117" s="402"/>
      <c r="BI1117" s="402"/>
      <c r="BJ1117" s="402"/>
      <c r="BK1117" s="402"/>
      <c r="BL1117" s="402"/>
      <c r="BM1117" s="402"/>
      <c r="BN1117" s="402"/>
      <c r="BO1117" s="402"/>
      <c r="BP1117" s="402"/>
      <c r="BQ1117" s="402"/>
      <c r="BR1117" s="402"/>
      <c r="BS1117" s="402"/>
      <c r="BT1117" s="402"/>
      <c r="BU1117" s="402"/>
      <c r="BV1117" s="402"/>
    </row>
    <row r="1118" s="307" customFormat="true" ht="15" customHeight="true" x14ac:dyDescent="0.2">
      <c r="BA1118" s="402"/>
      <c r="BB1118" s="331"/>
      <c r="BC1118" s="402"/>
      <c r="BD1118" s="402"/>
      <c r="BE1118" s="402"/>
      <c r="BF1118" s="402"/>
      <c r="BG1118" s="402"/>
      <c r="BH1118" s="402"/>
      <c r="BI1118" s="402"/>
      <c r="BJ1118" s="402"/>
      <c r="BK1118" s="402"/>
      <c r="BL1118" s="402"/>
      <c r="BM1118" s="402"/>
      <c r="BN1118" s="402"/>
      <c r="BO1118" s="402"/>
      <c r="BP1118" s="402"/>
      <c r="BQ1118" s="402"/>
      <c r="BR1118" s="402"/>
      <c r="BS1118" s="402"/>
      <c r="BT1118" s="402"/>
      <c r="BU1118" s="402"/>
      <c r="BV1118" s="402"/>
    </row>
    <row r="1119" s="307" customFormat="true" ht="15" customHeight="true" x14ac:dyDescent="0.2">
      <c r="BA1119" s="402"/>
      <c r="BB1119" s="331"/>
      <c r="BC1119" s="402"/>
      <c r="BD1119" s="402"/>
      <c r="BE1119" s="402"/>
      <c r="BF1119" s="402"/>
      <c r="BG1119" s="402"/>
      <c r="BH1119" s="402"/>
      <c r="BI1119" s="402"/>
      <c r="BJ1119" s="402"/>
      <c r="BK1119" s="402"/>
      <c r="BL1119" s="402"/>
      <c r="BM1119" s="402"/>
      <c r="BN1119" s="402"/>
      <c r="BO1119" s="402"/>
      <c r="BP1119" s="402"/>
      <c r="BQ1119" s="402"/>
      <c r="BR1119" s="402"/>
      <c r="BS1119" s="402"/>
      <c r="BT1119" s="402"/>
      <c r="BU1119" s="402"/>
      <c r="BV1119" s="402"/>
    </row>
    <row r="1120" s="307" customFormat="true" ht="15" customHeight="true" x14ac:dyDescent="0.2">
      <c r="BA1120" s="402"/>
      <c r="BB1120" s="331"/>
      <c r="BC1120" s="402"/>
      <c r="BD1120" s="402"/>
      <c r="BE1120" s="402"/>
      <c r="BF1120" s="402"/>
      <c r="BG1120" s="402"/>
      <c r="BH1120" s="402"/>
      <c r="BI1120" s="402"/>
      <c r="BJ1120" s="402"/>
      <c r="BK1120" s="402"/>
      <c r="BL1120" s="402"/>
      <c r="BM1120" s="402"/>
      <c r="BN1120" s="402"/>
      <c r="BO1120" s="402"/>
      <c r="BP1120" s="402"/>
      <c r="BQ1120" s="402"/>
      <c r="BR1120" s="402"/>
      <c r="BS1120" s="402"/>
      <c r="BT1120" s="402"/>
      <c r="BU1120" s="402"/>
      <c r="BV1120" s="402"/>
    </row>
    <row r="1121" s="307" customFormat="true" ht="15" customHeight="true" x14ac:dyDescent="0.2">
      <c r="BA1121" s="402"/>
      <c r="BB1121" s="331"/>
      <c r="BC1121" s="402"/>
      <c r="BD1121" s="402"/>
      <c r="BE1121" s="402"/>
      <c r="BF1121" s="402"/>
      <c r="BG1121" s="402"/>
      <c r="BH1121" s="402"/>
      <c r="BI1121" s="402"/>
      <c r="BJ1121" s="402"/>
      <c r="BK1121" s="402"/>
      <c r="BL1121" s="402"/>
      <c r="BM1121" s="402"/>
      <c r="BN1121" s="402"/>
      <c r="BO1121" s="402"/>
      <c r="BP1121" s="402"/>
      <c r="BQ1121" s="402"/>
      <c r="BR1121" s="402"/>
      <c r="BS1121" s="402"/>
      <c r="BT1121" s="402"/>
      <c r="BU1121" s="402"/>
      <c r="BV1121" s="402"/>
    </row>
    <row r="1122" s="307" customFormat="true" ht="15" customHeight="true" x14ac:dyDescent="0.2">
      <c r="BA1122" s="402"/>
      <c r="BB1122" s="331"/>
      <c r="BC1122" s="402"/>
      <c r="BD1122" s="402"/>
      <c r="BE1122" s="402"/>
      <c r="BF1122" s="402"/>
      <c r="BG1122" s="402"/>
      <c r="BH1122" s="402"/>
      <c r="BI1122" s="402"/>
      <c r="BJ1122" s="402"/>
      <c r="BK1122" s="402"/>
      <c r="BL1122" s="402"/>
      <c r="BM1122" s="402"/>
      <c r="BN1122" s="402"/>
      <c r="BO1122" s="402"/>
      <c r="BP1122" s="402"/>
      <c r="BQ1122" s="402"/>
      <c r="BR1122" s="402"/>
      <c r="BS1122" s="402"/>
      <c r="BT1122" s="402"/>
      <c r="BU1122" s="402"/>
      <c r="BV1122" s="402"/>
    </row>
    <row r="1123" s="307" customFormat="true" ht="15" customHeight="true" x14ac:dyDescent="0.2">
      <c r="BA1123" s="402"/>
      <c r="BB1123" s="331"/>
      <c r="BC1123" s="402"/>
      <c r="BD1123" s="402"/>
      <c r="BE1123" s="402"/>
      <c r="BF1123" s="402"/>
      <c r="BG1123" s="402"/>
      <c r="BH1123" s="402"/>
      <c r="BI1123" s="402"/>
      <c r="BJ1123" s="402"/>
      <c r="BK1123" s="402"/>
      <c r="BL1123" s="402"/>
      <c r="BM1123" s="402"/>
      <c r="BN1123" s="402"/>
      <c r="BO1123" s="402"/>
      <c r="BP1123" s="402"/>
      <c r="BQ1123" s="402"/>
      <c r="BR1123" s="402"/>
      <c r="BS1123" s="402"/>
      <c r="BT1123" s="402"/>
      <c r="BU1123" s="402"/>
      <c r="BV1123" s="402"/>
    </row>
    <row r="1124" s="307" customFormat="true" ht="15" customHeight="true" x14ac:dyDescent="0.2">
      <c r="BA1124" s="402"/>
      <c r="BB1124" s="331"/>
      <c r="BC1124" s="402"/>
      <c r="BD1124" s="402"/>
      <c r="BE1124" s="402"/>
      <c r="BF1124" s="402"/>
      <c r="BG1124" s="402"/>
      <c r="BH1124" s="402"/>
      <c r="BI1124" s="402"/>
      <c r="BJ1124" s="402"/>
      <c r="BK1124" s="402"/>
      <c r="BL1124" s="402"/>
      <c r="BM1124" s="402"/>
      <c r="BN1124" s="402"/>
      <c r="BO1124" s="402"/>
      <c r="BP1124" s="402"/>
      <c r="BQ1124" s="402"/>
      <c r="BR1124" s="402"/>
      <c r="BS1124" s="402"/>
      <c r="BT1124" s="402"/>
      <c r="BU1124" s="402"/>
      <c r="BV1124" s="402"/>
    </row>
    <row r="1125" s="307" customFormat="true" ht="15" customHeight="true" x14ac:dyDescent="0.2">
      <c r="BA1125" s="402"/>
      <c r="BB1125" s="331"/>
      <c r="BC1125" s="402"/>
      <c r="BD1125" s="402"/>
      <c r="BE1125" s="402"/>
      <c r="BF1125" s="402"/>
      <c r="BG1125" s="402"/>
      <c r="BH1125" s="402"/>
      <c r="BI1125" s="402"/>
      <c r="BJ1125" s="402"/>
      <c r="BK1125" s="402"/>
      <c r="BL1125" s="402"/>
      <c r="BM1125" s="402"/>
      <c r="BN1125" s="402"/>
      <c r="BO1125" s="402"/>
      <c r="BP1125" s="402"/>
      <c r="BQ1125" s="402"/>
      <c r="BR1125" s="402"/>
      <c r="BS1125" s="402"/>
      <c r="BT1125" s="402"/>
      <c r="BU1125" s="402"/>
      <c r="BV1125" s="402"/>
    </row>
    <row r="1126" s="307" customFormat="true" ht="15" customHeight="true" x14ac:dyDescent="0.2">
      <c r="BA1126" s="402"/>
      <c r="BB1126" s="331"/>
      <c r="BC1126" s="402"/>
      <c r="BD1126" s="402"/>
      <c r="BE1126" s="402"/>
      <c r="BF1126" s="402"/>
      <c r="BG1126" s="402"/>
      <c r="BH1126" s="402"/>
      <c r="BI1126" s="402"/>
      <c r="BJ1126" s="402"/>
      <c r="BK1126" s="402"/>
      <c r="BL1126" s="402"/>
      <c r="BM1126" s="402"/>
      <c r="BN1126" s="402"/>
      <c r="BO1126" s="402"/>
      <c r="BP1126" s="402"/>
      <c r="BQ1126" s="402"/>
      <c r="BR1126" s="402"/>
      <c r="BS1126" s="402"/>
      <c r="BT1126" s="402"/>
      <c r="BU1126" s="402"/>
      <c r="BV1126" s="402"/>
    </row>
    <row r="1127" s="307" customFormat="true" ht="15" customHeight="true" x14ac:dyDescent="0.2">
      <c r="BA1127" s="402"/>
      <c r="BB1127" s="331"/>
      <c r="BC1127" s="402"/>
      <c r="BD1127" s="402"/>
      <c r="BE1127" s="402"/>
      <c r="BF1127" s="402"/>
      <c r="BG1127" s="402"/>
      <c r="BH1127" s="402"/>
      <c r="BI1127" s="402"/>
      <c r="BJ1127" s="402"/>
      <c r="BK1127" s="402"/>
      <c r="BL1127" s="402"/>
      <c r="BM1127" s="402"/>
      <c r="BN1127" s="402"/>
      <c r="BO1127" s="402"/>
      <c r="BP1127" s="402"/>
      <c r="BQ1127" s="402"/>
      <c r="BR1127" s="402"/>
      <c r="BS1127" s="402"/>
      <c r="BT1127" s="402"/>
      <c r="BU1127" s="402"/>
      <c r="BV1127" s="402"/>
    </row>
    <row r="1128" s="307" customFormat="true" ht="15" customHeight="true" x14ac:dyDescent="0.2">
      <c r="BA1128" s="402"/>
      <c r="BB1128" s="331"/>
      <c r="BC1128" s="402"/>
      <c r="BD1128" s="402"/>
      <c r="BE1128" s="402"/>
      <c r="BF1128" s="402"/>
      <c r="BG1128" s="402"/>
      <c r="BH1128" s="402"/>
      <c r="BI1128" s="402"/>
      <c r="BJ1128" s="402"/>
      <c r="BK1128" s="402"/>
      <c r="BL1128" s="402"/>
      <c r="BM1128" s="402"/>
      <c r="BN1128" s="402"/>
      <c r="BO1128" s="402"/>
      <c r="BP1128" s="402"/>
      <c r="BQ1128" s="402"/>
      <c r="BR1128" s="402"/>
      <c r="BS1128" s="402"/>
      <c r="BT1128" s="402"/>
      <c r="BU1128" s="402"/>
      <c r="BV1128" s="402"/>
    </row>
    <row r="1129" s="307" customFormat="true" ht="15" customHeight="true" x14ac:dyDescent="0.2">
      <c r="BA1129" s="402"/>
      <c r="BB1129" s="331"/>
      <c r="BC1129" s="402"/>
      <c r="BD1129" s="402"/>
      <c r="BE1129" s="402"/>
      <c r="BF1129" s="402"/>
      <c r="BG1129" s="402"/>
      <c r="BH1129" s="402"/>
      <c r="BI1129" s="402"/>
      <c r="BJ1129" s="402"/>
      <c r="BK1129" s="402"/>
      <c r="BL1129" s="402"/>
      <c r="BM1129" s="402"/>
      <c r="BN1129" s="402"/>
      <c r="BO1129" s="402"/>
      <c r="BP1129" s="402"/>
      <c r="BQ1129" s="402"/>
      <c r="BR1129" s="402"/>
      <c r="BS1129" s="402"/>
      <c r="BT1129" s="402"/>
      <c r="BU1129" s="402"/>
      <c r="BV1129" s="402"/>
    </row>
    <row r="1130" s="307" customFormat="true" ht="15" customHeight="true" x14ac:dyDescent="0.2">
      <c r="BA1130" s="402"/>
      <c r="BB1130" s="331"/>
      <c r="BC1130" s="402"/>
      <c r="BD1130" s="402"/>
      <c r="BE1130" s="402"/>
      <c r="BF1130" s="402"/>
      <c r="BG1130" s="402"/>
      <c r="BH1130" s="402"/>
      <c r="BI1130" s="402"/>
      <c r="BJ1130" s="402"/>
      <c r="BK1130" s="402"/>
      <c r="BL1130" s="402"/>
      <c r="BM1130" s="402"/>
      <c r="BN1130" s="402"/>
      <c r="BO1130" s="402"/>
      <c r="BP1130" s="402"/>
      <c r="BQ1130" s="402"/>
      <c r="BR1130" s="402"/>
      <c r="BS1130" s="402"/>
      <c r="BT1130" s="402"/>
      <c r="BU1130" s="402"/>
      <c r="BV1130" s="402"/>
    </row>
    <row r="1131" s="307" customFormat="true" ht="15" customHeight="true" x14ac:dyDescent="0.2">
      <c r="BA1131" s="402"/>
      <c r="BB1131" s="331"/>
      <c r="BC1131" s="402"/>
      <c r="BD1131" s="402"/>
      <c r="BE1131" s="402"/>
      <c r="BF1131" s="402"/>
      <c r="BG1131" s="402"/>
      <c r="BH1131" s="402"/>
      <c r="BI1131" s="402"/>
      <c r="BJ1131" s="402"/>
      <c r="BK1131" s="402"/>
      <c r="BL1131" s="402"/>
      <c r="BM1131" s="402"/>
      <c r="BN1131" s="402"/>
      <c r="BO1131" s="402"/>
      <c r="BP1131" s="402"/>
      <c r="BQ1131" s="402"/>
      <c r="BR1131" s="402"/>
      <c r="BS1131" s="402"/>
      <c r="BT1131" s="402"/>
      <c r="BU1131" s="402"/>
      <c r="BV1131" s="402"/>
    </row>
    <row r="1132" s="307" customFormat="true" ht="15" customHeight="true" x14ac:dyDescent="0.2">
      <c r="BA1132" s="402"/>
      <c r="BB1132" s="331"/>
      <c r="BC1132" s="402"/>
      <c r="BD1132" s="402"/>
      <c r="BE1132" s="402"/>
      <c r="BF1132" s="402"/>
      <c r="BG1132" s="402"/>
      <c r="BH1132" s="402"/>
      <c r="BI1132" s="402"/>
      <c r="BJ1132" s="402"/>
      <c r="BK1132" s="402"/>
      <c r="BL1132" s="402"/>
      <c r="BM1132" s="402"/>
      <c r="BN1132" s="402"/>
      <c r="BO1132" s="402"/>
      <c r="BP1132" s="402"/>
      <c r="BQ1132" s="402"/>
      <c r="BR1132" s="402"/>
      <c r="BS1132" s="402"/>
      <c r="BT1132" s="402"/>
      <c r="BU1132" s="402"/>
      <c r="BV1132" s="402"/>
    </row>
    <row r="1133" s="307" customFormat="true" ht="15" customHeight="true" x14ac:dyDescent="0.2">
      <c r="BA1133" s="402"/>
      <c r="BB1133" s="331"/>
      <c r="BC1133" s="402"/>
      <c r="BD1133" s="402"/>
      <c r="BE1133" s="402"/>
      <c r="BF1133" s="402"/>
      <c r="BG1133" s="402"/>
      <c r="BH1133" s="402"/>
      <c r="BI1133" s="402"/>
      <c r="BJ1133" s="402"/>
      <c r="BK1133" s="402"/>
      <c r="BL1133" s="402"/>
      <c r="BM1133" s="402"/>
      <c r="BN1133" s="402"/>
      <c r="BO1133" s="402"/>
      <c r="BP1133" s="402"/>
      <c r="BQ1133" s="402"/>
      <c r="BR1133" s="402"/>
      <c r="BS1133" s="402"/>
      <c r="BT1133" s="402"/>
      <c r="BU1133" s="402"/>
      <c r="BV1133" s="402"/>
    </row>
    <row r="1134" s="307" customFormat="true" ht="15" customHeight="true" x14ac:dyDescent="0.2">
      <c r="BA1134" s="402"/>
      <c r="BB1134" s="331"/>
      <c r="BC1134" s="402"/>
      <c r="BD1134" s="402"/>
      <c r="BE1134" s="402"/>
      <c r="BF1134" s="402"/>
      <c r="BG1134" s="402"/>
      <c r="BH1134" s="402"/>
      <c r="BI1134" s="402"/>
      <c r="BJ1134" s="402"/>
      <c r="BK1134" s="402"/>
      <c r="BL1134" s="402"/>
      <c r="BM1134" s="402"/>
      <c r="BN1134" s="402"/>
      <c r="BO1134" s="402"/>
      <c r="BP1134" s="402"/>
      <c r="BQ1134" s="402"/>
      <c r="BR1134" s="402"/>
      <c r="BS1134" s="402"/>
      <c r="BT1134" s="402"/>
      <c r="BU1134" s="402"/>
      <c r="BV1134" s="402"/>
    </row>
    <row r="1135" s="307" customFormat="true" ht="15" customHeight="true" x14ac:dyDescent="0.2">
      <c r="BA1135" s="402"/>
      <c r="BB1135" s="331"/>
      <c r="BC1135" s="402"/>
      <c r="BD1135" s="402"/>
      <c r="BE1135" s="402"/>
      <c r="BF1135" s="402"/>
      <c r="BG1135" s="402"/>
      <c r="BH1135" s="402"/>
      <c r="BI1135" s="402"/>
      <c r="BJ1135" s="402"/>
      <c r="BK1135" s="402"/>
      <c r="BL1135" s="402"/>
      <c r="BM1135" s="402"/>
      <c r="BN1135" s="402"/>
      <c r="BO1135" s="402"/>
      <c r="BP1135" s="402"/>
      <c r="BQ1135" s="402"/>
      <c r="BR1135" s="402"/>
      <c r="BS1135" s="402"/>
      <c r="BT1135" s="402"/>
      <c r="BU1135" s="402"/>
      <c r="BV1135" s="402"/>
    </row>
    <row r="1136" s="307" customFormat="true" ht="15" customHeight="true" x14ac:dyDescent="0.2">
      <c r="BA1136" s="402"/>
      <c r="BB1136" s="331"/>
      <c r="BC1136" s="402"/>
      <c r="BD1136" s="402"/>
      <c r="BE1136" s="402"/>
      <c r="BF1136" s="402"/>
      <c r="BG1136" s="402"/>
      <c r="BH1136" s="402"/>
      <c r="BI1136" s="402"/>
      <c r="BJ1136" s="402"/>
      <c r="BK1136" s="402"/>
      <c r="BL1136" s="402"/>
      <c r="BM1136" s="402"/>
      <c r="BN1136" s="402"/>
      <c r="BO1136" s="402"/>
      <c r="BP1136" s="402"/>
      <c r="BQ1136" s="402"/>
      <c r="BR1136" s="402"/>
      <c r="BS1136" s="402"/>
      <c r="BT1136" s="402"/>
      <c r="BU1136" s="402"/>
      <c r="BV1136" s="402"/>
    </row>
    <row r="1137" s="307" customFormat="true" ht="15" customHeight="true" x14ac:dyDescent="0.2">
      <c r="BA1137" s="402"/>
      <c r="BB1137" s="331"/>
      <c r="BC1137" s="402"/>
      <c r="BD1137" s="402"/>
      <c r="BE1137" s="402"/>
      <c r="BF1137" s="402"/>
      <c r="BG1137" s="402"/>
      <c r="BH1137" s="402"/>
      <c r="BI1137" s="402"/>
      <c r="BJ1137" s="402"/>
      <c r="BK1137" s="402"/>
      <c r="BL1137" s="402"/>
      <c r="BM1137" s="402"/>
      <c r="BN1137" s="402"/>
      <c r="BO1137" s="402"/>
      <c r="BP1137" s="402"/>
      <c r="BQ1137" s="402"/>
      <c r="BR1137" s="402"/>
      <c r="BS1137" s="402"/>
      <c r="BT1137" s="402"/>
      <c r="BU1137" s="402"/>
      <c r="BV1137" s="402"/>
    </row>
    <row r="1138" s="307" customFormat="true" ht="15" customHeight="true" x14ac:dyDescent="0.2">
      <c r="BA1138" s="402"/>
      <c r="BB1138" s="331"/>
      <c r="BC1138" s="402"/>
      <c r="BD1138" s="402"/>
      <c r="BE1138" s="402"/>
      <c r="BF1138" s="402"/>
      <c r="BG1138" s="402"/>
      <c r="BH1138" s="402"/>
      <c r="BI1138" s="402"/>
      <c r="BJ1138" s="402"/>
      <c r="BK1138" s="402"/>
      <c r="BL1138" s="402"/>
      <c r="BM1138" s="402"/>
      <c r="BN1138" s="402"/>
      <c r="BO1138" s="402"/>
      <c r="BP1138" s="402"/>
      <c r="BQ1138" s="402"/>
      <c r="BR1138" s="402"/>
      <c r="BS1138" s="402"/>
      <c r="BT1138" s="402"/>
      <c r="BU1138" s="402"/>
      <c r="BV1138" s="402"/>
    </row>
    <row r="1139" s="307" customFormat="true" ht="15" customHeight="true" x14ac:dyDescent="0.2">
      <c r="BA1139" s="402"/>
      <c r="BB1139" s="331"/>
      <c r="BC1139" s="402"/>
      <c r="BD1139" s="402"/>
      <c r="BE1139" s="402"/>
      <c r="BF1139" s="402"/>
      <c r="BG1139" s="402"/>
      <c r="BH1139" s="402"/>
      <c r="BI1139" s="402"/>
      <c r="BJ1139" s="402"/>
      <c r="BK1139" s="402"/>
      <c r="BL1139" s="402"/>
      <c r="BM1139" s="402"/>
      <c r="BN1139" s="402"/>
      <c r="BO1139" s="402"/>
      <c r="BP1139" s="402"/>
      <c r="BQ1139" s="402"/>
      <c r="BR1139" s="402"/>
      <c r="BS1139" s="402"/>
      <c r="BT1139" s="402"/>
      <c r="BU1139" s="402"/>
      <c r="BV1139" s="402"/>
    </row>
    <row r="1140" s="307" customFormat="true" ht="15" customHeight="true" x14ac:dyDescent="0.2">
      <c r="BA1140" s="402"/>
      <c r="BB1140" s="331"/>
      <c r="BC1140" s="402"/>
      <c r="BD1140" s="402"/>
      <c r="BE1140" s="402"/>
      <c r="BF1140" s="402"/>
      <c r="BG1140" s="402"/>
      <c r="BH1140" s="402"/>
      <c r="BI1140" s="402"/>
      <c r="BJ1140" s="402"/>
      <c r="BK1140" s="402"/>
      <c r="BL1140" s="402"/>
      <c r="BM1140" s="402"/>
      <c r="BN1140" s="402"/>
      <c r="BO1140" s="402"/>
      <c r="BP1140" s="402"/>
      <c r="BQ1140" s="402"/>
      <c r="BR1140" s="402"/>
      <c r="BS1140" s="402"/>
      <c r="BT1140" s="402"/>
      <c r="BU1140" s="402"/>
      <c r="BV1140" s="402"/>
    </row>
    <row r="1141" s="307" customFormat="true" ht="15" customHeight="true" x14ac:dyDescent="0.2">
      <c r="BA1141" s="402"/>
      <c r="BB1141" s="331"/>
      <c r="BC1141" s="402"/>
      <c r="BD1141" s="402"/>
      <c r="BE1141" s="402"/>
      <c r="BF1141" s="402"/>
      <c r="BG1141" s="402"/>
      <c r="BH1141" s="402"/>
      <c r="BI1141" s="402"/>
      <c r="BJ1141" s="402"/>
      <c r="BK1141" s="402"/>
      <c r="BL1141" s="402"/>
      <c r="BM1141" s="402"/>
      <c r="BN1141" s="402"/>
      <c r="BO1141" s="402"/>
      <c r="BP1141" s="402"/>
      <c r="BQ1141" s="402"/>
      <c r="BR1141" s="402"/>
      <c r="BS1141" s="402"/>
      <c r="BT1141" s="402"/>
      <c r="BU1141" s="402"/>
      <c r="BV1141" s="402"/>
    </row>
    <row r="1142" s="307" customFormat="true" ht="15" customHeight="true" x14ac:dyDescent="0.2">
      <c r="BA1142" s="402"/>
      <c r="BB1142" s="331"/>
      <c r="BC1142" s="402"/>
      <c r="BD1142" s="402"/>
      <c r="BE1142" s="402"/>
      <c r="BF1142" s="402"/>
      <c r="BG1142" s="402"/>
      <c r="BH1142" s="402"/>
      <c r="BI1142" s="402"/>
      <c r="BJ1142" s="402"/>
      <c r="BK1142" s="402"/>
      <c r="BL1142" s="402"/>
      <c r="BM1142" s="402"/>
      <c r="BN1142" s="402"/>
      <c r="BO1142" s="402"/>
      <c r="BP1142" s="402"/>
      <c r="BQ1142" s="402"/>
      <c r="BR1142" s="402"/>
      <c r="BS1142" s="402"/>
      <c r="BT1142" s="402"/>
      <c r="BU1142" s="402"/>
      <c r="BV1142" s="402"/>
    </row>
    <row r="1143" s="307" customFormat="true" ht="15" customHeight="true" x14ac:dyDescent="0.2">
      <c r="BA1143" s="402"/>
      <c r="BB1143" s="331"/>
      <c r="BC1143" s="402"/>
      <c r="BD1143" s="402"/>
      <c r="BE1143" s="402"/>
      <c r="BF1143" s="402"/>
      <c r="BG1143" s="402"/>
      <c r="BH1143" s="402"/>
      <c r="BI1143" s="402"/>
      <c r="BJ1143" s="402"/>
      <c r="BK1143" s="402"/>
      <c r="BL1143" s="402"/>
      <c r="BM1143" s="402"/>
      <c r="BN1143" s="402"/>
      <c r="BO1143" s="402"/>
      <c r="BP1143" s="402"/>
      <c r="BQ1143" s="402"/>
      <c r="BR1143" s="402"/>
      <c r="BS1143" s="402"/>
      <c r="BT1143" s="402"/>
      <c r="BU1143" s="402"/>
      <c r="BV1143" s="402"/>
    </row>
    <row r="1144" s="307" customFormat="true" ht="15" customHeight="true" x14ac:dyDescent="0.2">
      <c r="BA1144" s="402"/>
      <c r="BB1144" s="331"/>
      <c r="BC1144" s="402"/>
      <c r="BD1144" s="402"/>
      <c r="BE1144" s="402"/>
      <c r="BF1144" s="402"/>
      <c r="BG1144" s="402"/>
      <c r="BH1144" s="402"/>
      <c r="BI1144" s="402"/>
      <c r="BJ1144" s="402"/>
      <c r="BK1144" s="402"/>
      <c r="BL1144" s="402"/>
      <c r="BM1144" s="402"/>
      <c r="BN1144" s="402"/>
      <c r="BO1144" s="402"/>
      <c r="BP1144" s="402"/>
      <c r="BQ1144" s="402"/>
      <c r="BR1144" s="402"/>
      <c r="BS1144" s="402"/>
      <c r="BT1144" s="402"/>
      <c r="BU1144" s="402"/>
      <c r="BV1144" s="402"/>
    </row>
    <row r="1145" s="307" customFormat="true" ht="15" customHeight="true" x14ac:dyDescent="0.2">
      <c r="BA1145" s="402"/>
      <c r="BB1145" s="331"/>
      <c r="BC1145" s="402"/>
      <c r="BD1145" s="402"/>
      <c r="BE1145" s="402"/>
      <c r="BF1145" s="402"/>
      <c r="BG1145" s="402"/>
      <c r="BH1145" s="402"/>
      <c r="BI1145" s="402"/>
      <c r="BJ1145" s="402"/>
      <c r="BK1145" s="402"/>
      <c r="BL1145" s="402"/>
      <c r="BM1145" s="402"/>
      <c r="BN1145" s="402"/>
      <c r="BO1145" s="402"/>
      <c r="BP1145" s="402"/>
      <c r="BQ1145" s="402"/>
      <c r="BR1145" s="402"/>
      <c r="BS1145" s="402"/>
      <c r="BT1145" s="402"/>
      <c r="BU1145" s="402"/>
      <c r="BV1145" s="402"/>
    </row>
    <row r="1146" s="307" customFormat="true" ht="15" customHeight="true" x14ac:dyDescent="0.2">
      <c r="BA1146" s="402"/>
      <c r="BB1146" s="331"/>
      <c r="BC1146" s="402"/>
      <c r="BD1146" s="402"/>
      <c r="BE1146" s="402"/>
      <c r="BF1146" s="402"/>
      <c r="BG1146" s="402"/>
      <c r="BH1146" s="402"/>
      <c r="BI1146" s="402"/>
      <c r="BJ1146" s="402"/>
      <c r="BK1146" s="402"/>
      <c r="BL1146" s="402"/>
      <c r="BM1146" s="402"/>
      <c r="BN1146" s="402"/>
      <c r="BO1146" s="402"/>
      <c r="BP1146" s="402"/>
      <c r="BQ1146" s="402"/>
      <c r="BR1146" s="402"/>
      <c r="BS1146" s="402"/>
      <c r="BT1146" s="402"/>
      <c r="BU1146" s="402"/>
      <c r="BV1146" s="402"/>
    </row>
    <row r="1147" s="307" customFormat="true" ht="15" customHeight="true" x14ac:dyDescent="0.2">
      <c r="BA1147" s="402"/>
      <c r="BB1147" s="331"/>
      <c r="BC1147" s="402"/>
      <c r="BD1147" s="402"/>
      <c r="BE1147" s="402"/>
      <c r="BF1147" s="402"/>
      <c r="BG1147" s="402"/>
      <c r="BH1147" s="402"/>
      <c r="BI1147" s="402"/>
      <c r="BJ1147" s="402"/>
      <c r="BK1147" s="402"/>
      <c r="BL1147" s="402"/>
      <c r="BM1147" s="402"/>
      <c r="BN1147" s="402"/>
      <c r="BO1147" s="402"/>
      <c r="BP1147" s="402"/>
      <c r="BQ1147" s="402"/>
      <c r="BR1147" s="402"/>
      <c r="BS1147" s="402"/>
      <c r="BT1147" s="402"/>
      <c r="BU1147" s="402"/>
      <c r="BV1147" s="402"/>
    </row>
    <row r="1148" s="307" customFormat="true" ht="15" customHeight="true" x14ac:dyDescent="0.2">
      <c r="BA1148" s="402"/>
      <c r="BB1148" s="331"/>
      <c r="BC1148" s="402"/>
      <c r="BD1148" s="402"/>
      <c r="BE1148" s="402"/>
      <c r="BF1148" s="402"/>
      <c r="BG1148" s="402"/>
      <c r="BH1148" s="402"/>
      <c r="BI1148" s="402"/>
      <c r="BJ1148" s="402"/>
      <c r="BK1148" s="402"/>
      <c r="BL1148" s="402"/>
      <c r="BM1148" s="402"/>
      <c r="BN1148" s="402"/>
      <c r="BO1148" s="402"/>
      <c r="BP1148" s="402"/>
      <c r="BQ1148" s="402"/>
      <c r="BR1148" s="402"/>
      <c r="BS1148" s="402"/>
      <c r="BT1148" s="402"/>
      <c r="BU1148" s="402"/>
      <c r="BV1148" s="402"/>
    </row>
    <row r="1149" s="307" customFormat="true" ht="15" customHeight="true" x14ac:dyDescent="0.2">
      <c r="BA1149" s="402"/>
      <c r="BB1149" s="331"/>
      <c r="BC1149" s="402"/>
      <c r="BD1149" s="402"/>
      <c r="BE1149" s="402"/>
      <c r="BF1149" s="402"/>
      <c r="BG1149" s="402"/>
      <c r="BH1149" s="402"/>
      <c r="BI1149" s="402"/>
      <c r="BJ1149" s="402"/>
      <c r="BK1149" s="402"/>
      <c r="BL1149" s="402"/>
      <c r="BM1149" s="402"/>
      <c r="BN1149" s="402"/>
      <c r="BO1149" s="402"/>
      <c r="BP1149" s="402"/>
      <c r="BQ1149" s="402"/>
      <c r="BR1149" s="402"/>
      <c r="BS1149" s="402"/>
      <c r="BT1149" s="402"/>
      <c r="BU1149" s="402"/>
      <c r="BV1149" s="402"/>
    </row>
    <row r="1150" s="307" customFormat="true" ht="15" customHeight="true" x14ac:dyDescent="0.2">
      <c r="BA1150" s="402"/>
      <c r="BB1150" s="331"/>
      <c r="BC1150" s="402"/>
      <c r="BD1150" s="402"/>
      <c r="BE1150" s="402"/>
      <c r="BF1150" s="402"/>
      <c r="BG1150" s="402"/>
      <c r="BH1150" s="402"/>
      <c r="BI1150" s="402"/>
      <c r="BJ1150" s="402"/>
      <c r="BK1150" s="402"/>
      <c r="BL1150" s="402"/>
      <c r="BM1150" s="402"/>
      <c r="BN1150" s="402"/>
      <c r="BO1150" s="402"/>
      <c r="BP1150" s="402"/>
      <c r="BQ1150" s="402"/>
      <c r="BR1150" s="402"/>
      <c r="BS1150" s="402"/>
      <c r="BT1150" s="402"/>
      <c r="BU1150" s="402"/>
      <c r="BV1150" s="402"/>
    </row>
    <row r="1151" s="307" customFormat="true" ht="15" customHeight="true" x14ac:dyDescent="0.2">
      <c r="BA1151" s="402"/>
      <c r="BB1151" s="331"/>
      <c r="BC1151" s="402"/>
      <c r="BD1151" s="402"/>
      <c r="BE1151" s="402"/>
      <c r="BF1151" s="402"/>
      <c r="BG1151" s="402"/>
      <c r="BH1151" s="402"/>
      <c r="BI1151" s="402"/>
      <c r="BJ1151" s="402"/>
      <c r="BK1151" s="402"/>
      <c r="BL1151" s="402"/>
      <c r="BM1151" s="402"/>
      <c r="BN1151" s="402"/>
      <c r="BO1151" s="402"/>
      <c r="BP1151" s="402"/>
      <c r="BQ1151" s="402"/>
      <c r="BR1151" s="402"/>
      <c r="BS1151" s="402"/>
      <c r="BT1151" s="402"/>
      <c r="BU1151" s="402"/>
      <c r="BV1151" s="402"/>
    </row>
    <row r="1152" s="307" customFormat="true" ht="15" customHeight="true" x14ac:dyDescent="0.2">
      <c r="BA1152" s="402"/>
      <c r="BB1152" s="331"/>
      <c r="BC1152" s="402"/>
      <c r="BD1152" s="402"/>
      <c r="BE1152" s="402"/>
      <c r="BF1152" s="402"/>
      <c r="BG1152" s="402"/>
      <c r="BH1152" s="402"/>
      <c r="BI1152" s="402"/>
      <c r="BJ1152" s="402"/>
      <c r="BK1152" s="402"/>
      <c r="BL1152" s="402"/>
      <c r="BM1152" s="402"/>
      <c r="BN1152" s="402"/>
      <c r="BO1152" s="402"/>
      <c r="BP1152" s="402"/>
      <c r="BQ1152" s="402"/>
      <c r="BR1152" s="402"/>
      <c r="BS1152" s="402"/>
      <c r="BT1152" s="402"/>
      <c r="BU1152" s="402"/>
      <c r="BV1152" s="402"/>
    </row>
    <row r="1153" s="307" customFormat="true" ht="15" customHeight="true" x14ac:dyDescent="0.2">
      <c r="BA1153" s="402"/>
      <c r="BB1153" s="331"/>
      <c r="BC1153" s="402"/>
      <c r="BD1153" s="402"/>
      <c r="BE1153" s="402"/>
      <c r="BF1153" s="402"/>
      <c r="BG1153" s="402"/>
      <c r="BH1153" s="402"/>
      <c r="BI1153" s="402"/>
      <c r="BJ1153" s="402"/>
      <c r="BK1153" s="402"/>
      <c r="BL1153" s="402"/>
      <c r="BM1153" s="402"/>
      <c r="BN1153" s="402"/>
      <c r="BO1153" s="402"/>
      <c r="BP1153" s="402"/>
      <c r="BQ1153" s="402"/>
      <c r="BR1153" s="402"/>
      <c r="BS1153" s="402"/>
      <c r="BT1153" s="402"/>
      <c r="BU1153" s="402"/>
      <c r="BV1153" s="402"/>
    </row>
    <row r="1154" s="307" customFormat="true" ht="15" customHeight="true" x14ac:dyDescent="0.2">
      <c r="BA1154" s="402"/>
      <c r="BB1154" s="331"/>
      <c r="BC1154" s="402"/>
      <c r="BD1154" s="402"/>
      <c r="BE1154" s="402"/>
      <c r="BF1154" s="402"/>
      <c r="BG1154" s="402"/>
      <c r="BH1154" s="402"/>
      <c r="BI1154" s="402"/>
      <c r="BJ1154" s="402"/>
      <c r="BK1154" s="402"/>
      <c r="BL1154" s="402"/>
      <c r="BM1154" s="402"/>
      <c r="BN1154" s="402"/>
      <c r="BO1154" s="402"/>
      <c r="BP1154" s="402"/>
      <c r="BQ1154" s="402"/>
      <c r="BR1154" s="402"/>
      <c r="BS1154" s="402"/>
      <c r="BT1154" s="402"/>
      <c r="BU1154" s="402"/>
      <c r="BV1154" s="402"/>
    </row>
    <row r="1155" s="307" customFormat="true" ht="15" customHeight="true" x14ac:dyDescent="0.2">
      <c r="BA1155" s="402"/>
      <c r="BB1155" s="331"/>
      <c r="BC1155" s="402"/>
      <c r="BD1155" s="402"/>
      <c r="BE1155" s="402"/>
      <c r="BF1155" s="402"/>
      <c r="BG1155" s="402"/>
      <c r="BH1155" s="402"/>
      <c r="BI1155" s="402"/>
      <c r="BJ1155" s="402"/>
      <c r="BK1155" s="402"/>
      <c r="BL1155" s="402"/>
      <c r="BM1155" s="402"/>
      <c r="BN1155" s="402"/>
      <c r="BO1155" s="402"/>
      <c r="BP1155" s="402"/>
      <c r="BQ1155" s="402"/>
      <c r="BR1155" s="402"/>
      <c r="BS1155" s="402"/>
      <c r="BT1155" s="402"/>
      <c r="BU1155" s="402"/>
      <c r="BV1155" s="402"/>
    </row>
    <row r="1156" s="307" customFormat="true" ht="15" customHeight="true" x14ac:dyDescent="0.2">
      <c r="BA1156" s="402"/>
      <c r="BB1156" s="331"/>
      <c r="BC1156" s="402"/>
      <c r="BD1156" s="402"/>
      <c r="BE1156" s="402"/>
      <c r="BF1156" s="402"/>
      <c r="BG1156" s="402"/>
      <c r="BH1156" s="402"/>
      <c r="BI1156" s="402"/>
      <c r="BJ1156" s="402"/>
      <c r="BK1156" s="402"/>
      <c r="BL1156" s="402"/>
      <c r="BM1156" s="402"/>
      <c r="BN1156" s="402"/>
      <c r="BO1156" s="402"/>
      <c r="BP1156" s="402"/>
      <c r="BQ1156" s="402"/>
      <c r="BR1156" s="402"/>
      <c r="BS1156" s="402"/>
      <c r="BT1156" s="402"/>
      <c r="BU1156" s="402"/>
      <c r="BV1156" s="402"/>
    </row>
    <row r="1157" s="307" customFormat="true" ht="15" customHeight="true" x14ac:dyDescent="0.2">
      <c r="BA1157" s="402"/>
      <c r="BB1157" s="331"/>
      <c r="BC1157" s="402"/>
      <c r="BD1157" s="402"/>
      <c r="BE1157" s="402"/>
      <c r="BF1157" s="402"/>
      <c r="BG1157" s="402"/>
      <c r="BH1157" s="402"/>
      <c r="BI1157" s="402"/>
      <c r="BJ1157" s="402"/>
      <c r="BK1157" s="402"/>
      <c r="BL1157" s="402"/>
      <c r="BM1157" s="402"/>
      <c r="BN1157" s="402"/>
      <c r="BO1157" s="402"/>
      <c r="BP1157" s="402"/>
      <c r="BQ1157" s="402"/>
      <c r="BR1157" s="402"/>
      <c r="BS1157" s="402"/>
      <c r="BT1157" s="402"/>
      <c r="BU1157" s="402"/>
      <c r="BV1157" s="402"/>
    </row>
    <row r="1158" s="307" customFormat="true" ht="15" customHeight="true" x14ac:dyDescent="0.2">
      <c r="BA1158" s="402"/>
      <c r="BB1158" s="331"/>
      <c r="BC1158" s="402"/>
      <c r="BD1158" s="402"/>
      <c r="BE1158" s="402"/>
      <c r="BF1158" s="402"/>
      <c r="BG1158" s="402"/>
      <c r="BH1158" s="402"/>
      <c r="BI1158" s="402"/>
      <c r="BJ1158" s="402"/>
      <c r="BK1158" s="402"/>
      <c r="BL1158" s="402"/>
      <c r="BM1158" s="402"/>
      <c r="BN1158" s="402"/>
      <c r="BO1158" s="402"/>
      <c r="BP1158" s="402"/>
      <c r="BQ1158" s="402"/>
      <c r="BR1158" s="402"/>
      <c r="BS1158" s="402"/>
      <c r="BT1158" s="402"/>
      <c r="BU1158" s="402"/>
      <c r="BV1158" s="402"/>
    </row>
    <row r="1159" s="307" customFormat="true" ht="15" customHeight="true" x14ac:dyDescent="0.2">
      <c r="BA1159" s="402"/>
      <c r="BB1159" s="331"/>
      <c r="BC1159" s="402"/>
      <c r="BD1159" s="402"/>
      <c r="BE1159" s="402"/>
      <c r="BF1159" s="402"/>
      <c r="BG1159" s="402"/>
      <c r="BH1159" s="402"/>
      <c r="BI1159" s="402"/>
      <c r="BJ1159" s="402"/>
      <c r="BK1159" s="402"/>
      <c r="BL1159" s="402"/>
      <c r="BM1159" s="402"/>
      <c r="BN1159" s="402"/>
      <c r="BO1159" s="402"/>
      <c r="BP1159" s="402"/>
      <c r="BQ1159" s="402"/>
      <c r="BR1159" s="402"/>
      <c r="BS1159" s="402"/>
      <c r="BT1159" s="402"/>
      <c r="BU1159" s="402"/>
      <c r="BV1159" s="402"/>
    </row>
    <row r="1160" s="307" customFormat="true" ht="15" customHeight="true" x14ac:dyDescent="0.2">
      <c r="BA1160" s="402"/>
      <c r="BB1160" s="331"/>
      <c r="BC1160" s="402"/>
      <c r="BD1160" s="402"/>
      <c r="BE1160" s="402"/>
      <c r="BF1160" s="402"/>
      <c r="BG1160" s="402"/>
      <c r="BH1160" s="402"/>
      <c r="BI1160" s="402"/>
      <c r="BJ1160" s="402"/>
      <c r="BK1160" s="402"/>
      <c r="BL1160" s="402"/>
      <c r="BM1160" s="402"/>
      <c r="BN1160" s="402"/>
      <c r="BO1160" s="402"/>
      <c r="BP1160" s="402"/>
      <c r="BQ1160" s="402"/>
      <c r="BR1160" s="402"/>
      <c r="BS1160" s="402"/>
      <c r="BT1160" s="402"/>
      <c r="BU1160" s="402"/>
      <c r="BV1160" s="402"/>
    </row>
    <row r="1161" s="307" customFormat="true" ht="15" customHeight="true" x14ac:dyDescent="0.2">
      <c r="BA1161" s="402"/>
      <c r="BB1161" s="331"/>
      <c r="BC1161" s="402"/>
      <c r="BD1161" s="402"/>
      <c r="BE1161" s="402"/>
      <c r="BF1161" s="402"/>
      <c r="BG1161" s="402"/>
      <c r="BH1161" s="402"/>
      <c r="BI1161" s="402"/>
      <c r="BJ1161" s="402"/>
      <c r="BK1161" s="402"/>
      <c r="BL1161" s="402"/>
      <c r="BM1161" s="402"/>
      <c r="BN1161" s="402"/>
      <c r="BO1161" s="402"/>
      <c r="BP1161" s="402"/>
      <c r="BQ1161" s="402"/>
      <c r="BR1161" s="402"/>
      <c r="BS1161" s="402"/>
      <c r="BT1161" s="402"/>
      <c r="BU1161" s="402"/>
      <c r="BV1161" s="402"/>
    </row>
    <row r="1162" s="307" customFormat="true" ht="15" customHeight="true" x14ac:dyDescent="0.2">
      <c r="BA1162" s="402"/>
      <c r="BB1162" s="331"/>
      <c r="BC1162" s="402"/>
      <c r="BD1162" s="402"/>
      <c r="BE1162" s="402"/>
      <c r="BF1162" s="402"/>
      <c r="BG1162" s="402"/>
      <c r="BH1162" s="402"/>
      <c r="BI1162" s="402"/>
      <c r="BJ1162" s="402"/>
      <c r="BK1162" s="402"/>
      <c r="BL1162" s="402"/>
      <c r="BM1162" s="402"/>
      <c r="BN1162" s="402"/>
      <c r="BO1162" s="402"/>
      <c r="BP1162" s="402"/>
      <c r="BQ1162" s="402"/>
      <c r="BR1162" s="402"/>
      <c r="BS1162" s="402"/>
      <c r="BT1162" s="402"/>
      <c r="BU1162" s="402"/>
      <c r="BV1162" s="402"/>
    </row>
    <row r="1163" s="307" customFormat="true" ht="15" customHeight="true" x14ac:dyDescent="0.2">
      <c r="BA1163" s="402"/>
      <c r="BB1163" s="331"/>
      <c r="BC1163" s="402"/>
      <c r="BD1163" s="402"/>
      <c r="BE1163" s="402"/>
      <c r="BF1163" s="402"/>
      <c r="BG1163" s="402"/>
      <c r="BH1163" s="402"/>
      <c r="BI1163" s="402"/>
      <c r="BJ1163" s="402"/>
      <c r="BK1163" s="402"/>
      <c r="BL1163" s="402"/>
      <c r="BM1163" s="402"/>
      <c r="BN1163" s="402"/>
      <c r="BO1163" s="402"/>
      <c r="BP1163" s="402"/>
      <c r="BQ1163" s="402"/>
      <c r="BR1163" s="402"/>
      <c r="BS1163" s="402"/>
      <c r="BT1163" s="402"/>
      <c r="BU1163" s="402"/>
      <c r="BV1163" s="402"/>
    </row>
    <row r="1164" s="307" customFormat="true" ht="15" customHeight="true" x14ac:dyDescent="0.2">
      <c r="BA1164" s="402"/>
      <c r="BB1164" s="331"/>
      <c r="BC1164" s="402"/>
      <c r="BD1164" s="402"/>
      <c r="BE1164" s="402"/>
      <c r="BF1164" s="402"/>
      <c r="BG1164" s="402"/>
      <c r="BH1164" s="402"/>
      <c r="BI1164" s="402"/>
      <c r="BJ1164" s="402"/>
      <c r="BK1164" s="402"/>
      <c r="BL1164" s="402"/>
      <c r="BM1164" s="402"/>
      <c r="BN1164" s="402"/>
      <c r="BO1164" s="402"/>
      <c r="BP1164" s="402"/>
      <c r="BQ1164" s="402"/>
      <c r="BR1164" s="402"/>
      <c r="BS1164" s="402"/>
      <c r="BT1164" s="402"/>
      <c r="BU1164" s="402"/>
      <c r="BV1164" s="402"/>
    </row>
    <row r="1165" s="307" customFormat="true" ht="15" customHeight="true" x14ac:dyDescent="0.2">
      <c r="BA1165" s="402"/>
      <c r="BB1165" s="331"/>
      <c r="BC1165" s="402"/>
      <c r="BD1165" s="402"/>
      <c r="BE1165" s="402"/>
      <c r="BF1165" s="402"/>
      <c r="BG1165" s="402"/>
      <c r="BH1165" s="402"/>
      <c r="BI1165" s="402"/>
      <c r="BJ1165" s="402"/>
      <c r="BK1165" s="402"/>
      <c r="BL1165" s="402"/>
      <c r="BM1165" s="402"/>
      <c r="BN1165" s="402"/>
      <c r="BO1165" s="402"/>
      <c r="BP1165" s="402"/>
      <c r="BQ1165" s="402"/>
      <c r="BR1165" s="402"/>
      <c r="BS1165" s="402"/>
      <c r="BT1165" s="402"/>
      <c r="BU1165" s="402"/>
      <c r="BV1165" s="402"/>
    </row>
    <row r="1166" s="307" customFormat="true" ht="15" customHeight="true" x14ac:dyDescent="0.2">
      <c r="BA1166" s="402"/>
      <c r="BB1166" s="331"/>
      <c r="BC1166" s="402"/>
      <c r="BD1166" s="402"/>
      <c r="BE1166" s="402"/>
      <c r="BF1166" s="402"/>
      <c r="BG1166" s="402"/>
      <c r="BH1166" s="402"/>
      <c r="BI1166" s="402"/>
      <c r="BJ1166" s="402"/>
      <c r="BK1166" s="402"/>
      <c r="BL1166" s="402"/>
      <c r="BM1166" s="402"/>
      <c r="BN1166" s="402"/>
      <c r="BO1166" s="402"/>
      <c r="BP1166" s="402"/>
      <c r="BQ1166" s="402"/>
      <c r="BR1166" s="402"/>
      <c r="BS1166" s="402"/>
      <c r="BT1166" s="402"/>
      <c r="BU1166" s="402"/>
      <c r="BV1166" s="402"/>
    </row>
    <row r="1167" s="307" customFormat="true" ht="15" customHeight="true" x14ac:dyDescent="0.2">
      <c r="BA1167" s="402"/>
      <c r="BB1167" s="331"/>
      <c r="BC1167" s="402"/>
      <c r="BD1167" s="402"/>
      <c r="BE1167" s="402"/>
      <c r="BF1167" s="402"/>
      <c r="BG1167" s="402"/>
      <c r="BH1167" s="402"/>
      <c r="BI1167" s="402"/>
      <c r="BJ1167" s="402"/>
      <c r="BK1167" s="402"/>
      <c r="BL1167" s="402"/>
      <c r="BM1167" s="402"/>
      <c r="BN1167" s="402"/>
      <c r="BO1167" s="402"/>
      <c r="BP1167" s="402"/>
      <c r="BQ1167" s="402"/>
      <c r="BR1167" s="402"/>
      <c r="BS1167" s="402"/>
      <c r="BT1167" s="402"/>
      <c r="BU1167" s="402"/>
      <c r="BV1167" s="402"/>
    </row>
    <row r="1168" s="307" customFormat="true" ht="15" customHeight="true" x14ac:dyDescent="0.2">
      <c r="BA1168" s="402"/>
      <c r="BB1168" s="331"/>
      <c r="BC1168" s="402"/>
      <c r="BD1168" s="402"/>
      <c r="BE1168" s="402"/>
      <c r="BF1168" s="402"/>
      <c r="BG1168" s="402"/>
      <c r="BH1168" s="402"/>
      <c r="BI1168" s="402"/>
      <c r="BJ1168" s="402"/>
      <c r="BK1168" s="402"/>
      <c r="BL1168" s="402"/>
      <c r="BM1168" s="402"/>
      <c r="BN1168" s="402"/>
      <c r="BO1168" s="402"/>
      <c r="BP1168" s="402"/>
      <c r="BQ1168" s="402"/>
      <c r="BR1168" s="402"/>
      <c r="BS1168" s="402"/>
      <c r="BT1168" s="402"/>
      <c r="BU1168" s="402"/>
      <c r="BV1168" s="402"/>
    </row>
    <row r="1169" s="307" customFormat="true" ht="15" customHeight="true" x14ac:dyDescent="0.2">
      <c r="BA1169" s="402"/>
      <c r="BB1169" s="331"/>
      <c r="BC1169" s="402"/>
      <c r="BD1169" s="402"/>
      <c r="BE1169" s="402"/>
      <c r="BF1169" s="402"/>
      <c r="BG1169" s="402"/>
      <c r="BH1169" s="402"/>
      <c r="BI1169" s="402"/>
      <c r="BJ1169" s="402"/>
      <c r="BK1169" s="402"/>
      <c r="BL1169" s="402"/>
      <c r="BM1169" s="402"/>
      <c r="BN1169" s="402"/>
      <c r="BO1169" s="402"/>
      <c r="BP1169" s="402"/>
      <c r="BQ1169" s="402"/>
      <c r="BR1169" s="402"/>
      <c r="BS1169" s="402"/>
      <c r="BT1169" s="402"/>
      <c r="BU1169" s="402"/>
      <c r="BV1169" s="402"/>
    </row>
    <row r="1170" s="307" customFormat="true" ht="15" customHeight="true" x14ac:dyDescent="0.2">
      <c r="A1170" s="376"/>
      <c r="B1170" s="690"/>
      <c r="C1170" s="691"/>
      <c r="D1170" s="691"/>
      <c r="E1170" s="691"/>
      <c r="F1170" s="691"/>
      <c r="G1170" s="691"/>
      <c r="H1170" s="691"/>
      <c r="I1170" s="691"/>
      <c r="J1170" s="691"/>
      <c r="K1170" s="691"/>
      <c r="L1170" s="691"/>
      <c r="M1170" s="691"/>
      <c r="N1170" s="691"/>
      <c r="O1170" s="691"/>
      <c r="P1170" s="691"/>
      <c r="Q1170" s="691"/>
      <c r="R1170" s="691"/>
      <c r="S1170" s="691"/>
      <c r="T1170" s="691"/>
      <c r="U1170" s="691"/>
      <c r="V1170" s="691"/>
      <c r="BA1170" s="402"/>
      <c r="BB1170" s="331"/>
      <c r="BC1170" s="402"/>
      <c r="BD1170" s="402"/>
      <c r="BE1170" s="402"/>
      <c r="BF1170" s="402"/>
      <c r="BG1170" s="402"/>
      <c r="BH1170" s="402"/>
      <c r="BI1170" s="402"/>
      <c r="BJ1170" s="402"/>
      <c r="BK1170" s="402"/>
      <c r="BL1170" s="402"/>
      <c r="BM1170" s="402"/>
      <c r="BN1170" s="402"/>
      <c r="BO1170" s="402"/>
      <c r="BP1170" s="402"/>
      <c r="BQ1170" s="402"/>
      <c r="BR1170" s="402"/>
      <c r="BS1170" s="402"/>
      <c r="BT1170" s="402"/>
      <c r="BU1170" s="402"/>
      <c r="BV1170" s="402"/>
    </row>
    <row r="1171" s="307" customFormat="true" ht="15" customHeight="true" x14ac:dyDescent="0.2">
      <c r="A1171" s="376"/>
      <c r="B1171" s="690"/>
      <c r="C1171" s="691"/>
      <c r="D1171" s="691"/>
      <c r="E1171" s="691"/>
      <c r="F1171" s="691"/>
      <c r="G1171" s="691"/>
      <c r="H1171" s="691"/>
      <c r="I1171" s="691"/>
      <c r="J1171" s="691"/>
      <c r="K1171" s="691"/>
      <c r="L1171" s="691"/>
      <c r="M1171" s="691"/>
      <c r="N1171" s="691"/>
      <c r="O1171" s="691"/>
      <c r="P1171" s="691"/>
      <c r="Q1171" s="691"/>
      <c r="R1171" s="691"/>
      <c r="S1171" s="691"/>
      <c r="T1171" s="691"/>
      <c r="U1171" s="691"/>
      <c r="V1171" s="691"/>
      <c r="BA1171" s="402"/>
      <c r="BB1171" s="331"/>
      <c r="BC1171" s="402"/>
      <c r="BD1171" s="402"/>
      <c r="BE1171" s="402"/>
      <c r="BF1171" s="402"/>
      <c r="BG1171" s="402"/>
      <c r="BH1171" s="402"/>
      <c r="BI1171" s="402"/>
      <c r="BJ1171" s="402"/>
      <c r="BK1171" s="402"/>
      <c r="BL1171" s="402"/>
      <c r="BM1171" s="402"/>
      <c r="BN1171" s="402"/>
      <c r="BO1171" s="402"/>
      <c r="BP1171" s="402"/>
      <c r="BQ1171" s="402"/>
      <c r="BR1171" s="402"/>
      <c r="BS1171" s="402"/>
      <c r="BT1171" s="402"/>
      <c r="BU1171" s="402"/>
      <c r="BV1171" s="402"/>
    </row>
    <row r="1172" s="307" customFormat="true" ht="15" customHeight="true" x14ac:dyDescent="0.2">
      <c r="A1172" s="376"/>
      <c r="B1172" s="690"/>
      <c r="C1172" s="691"/>
      <c r="D1172" s="691"/>
      <c r="E1172" s="691"/>
      <c r="F1172" s="691"/>
      <c r="G1172" s="691"/>
      <c r="H1172" s="691"/>
      <c r="I1172" s="691"/>
      <c r="J1172" s="691"/>
      <c r="K1172" s="691"/>
      <c r="L1172" s="691"/>
      <c r="M1172" s="691"/>
      <c r="N1172" s="691"/>
      <c r="O1172" s="691"/>
      <c r="P1172" s="691"/>
      <c r="Q1172" s="691"/>
      <c r="R1172" s="691"/>
      <c r="S1172" s="691"/>
      <c r="T1172" s="691"/>
      <c r="U1172" s="691"/>
      <c r="V1172" s="691"/>
      <c r="BA1172" s="402"/>
      <c r="BB1172" s="331"/>
      <c r="BC1172" s="402"/>
      <c r="BD1172" s="402"/>
      <c r="BE1172" s="402"/>
      <c r="BF1172" s="402"/>
      <c r="BG1172" s="402"/>
      <c r="BH1172" s="402"/>
      <c r="BI1172" s="402"/>
      <c r="BJ1172" s="402"/>
      <c r="BK1172" s="402"/>
      <c r="BL1172" s="402"/>
      <c r="BM1172" s="402"/>
      <c r="BN1172" s="402"/>
      <c r="BO1172" s="402"/>
      <c r="BP1172" s="402"/>
      <c r="BQ1172" s="402"/>
      <c r="BR1172" s="402"/>
      <c r="BS1172" s="402"/>
      <c r="BT1172" s="402"/>
      <c r="BU1172" s="402"/>
      <c r="BV1172" s="402"/>
    </row>
    <row r="1173" s="307" customFormat="true" ht="15" customHeight="true" x14ac:dyDescent="0.2">
      <c r="A1173" s="376"/>
      <c r="B1173" s="690"/>
      <c r="C1173" s="691"/>
      <c r="D1173" s="691"/>
      <c r="E1173" s="691"/>
      <c r="F1173" s="691"/>
      <c r="G1173" s="691"/>
      <c r="H1173" s="691"/>
      <c r="I1173" s="691"/>
      <c r="J1173" s="691"/>
      <c r="K1173" s="691"/>
      <c r="L1173" s="691"/>
      <c r="M1173" s="691"/>
      <c r="N1173" s="691"/>
      <c r="O1173" s="691"/>
      <c r="P1173" s="691"/>
      <c r="Q1173" s="691"/>
      <c r="R1173" s="691"/>
      <c r="S1173" s="691"/>
      <c r="T1173" s="691"/>
      <c r="U1173" s="691"/>
      <c r="V1173" s="691"/>
      <c r="BA1173" s="402"/>
      <c r="BB1173" s="331"/>
      <c r="BC1173" s="402"/>
      <c r="BD1173" s="402"/>
      <c r="BE1173" s="402"/>
      <c r="BF1173" s="402"/>
      <c r="BG1173" s="402"/>
      <c r="BH1173" s="402"/>
      <c r="BI1173" s="402"/>
      <c r="BJ1173" s="402"/>
      <c r="BK1173" s="402"/>
      <c r="BL1173" s="402"/>
      <c r="BM1173" s="402"/>
      <c r="BN1173" s="402"/>
      <c r="BO1173" s="402"/>
      <c r="BP1173" s="402"/>
      <c r="BQ1173" s="402"/>
      <c r="BR1173" s="402"/>
      <c r="BS1173" s="402"/>
      <c r="BT1173" s="402"/>
      <c r="BU1173" s="402"/>
      <c r="BV1173" s="402"/>
    </row>
    <row r="1174" s="307" customFormat="true" ht="15" customHeight="true" x14ac:dyDescent="0.2">
      <c r="A1174" s="376"/>
      <c r="B1174" s="690"/>
      <c r="C1174" s="691"/>
      <c r="D1174" s="691"/>
      <c r="E1174" s="691"/>
      <c r="F1174" s="691"/>
      <c r="G1174" s="691"/>
      <c r="H1174" s="691"/>
      <c r="I1174" s="691"/>
      <c r="J1174" s="691"/>
      <c r="K1174" s="691"/>
      <c r="L1174" s="691"/>
      <c r="M1174" s="691"/>
      <c r="N1174" s="691"/>
      <c r="O1174" s="691"/>
      <c r="P1174" s="691"/>
      <c r="Q1174" s="691"/>
      <c r="R1174" s="691"/>
      <c r="S1174" s="691"/>
      <c r="T1174" s="691"/>
      <c r="U1174" s="691"/>
      <c r="V1174" s="691"/>
      <c r="BA1174" s="402"/>
      <c r="BB1174" s="331"/>
      <c r="BC1174" s="402"/>
      <c r="BD1174" s="402"/>
      <c r="BE1174" s="402"/>
      <c r="BF1174" s="402"/>
      <c r="BG1174" s="402"/>
      <c r="BH1174" s="402"/>
      <c r="BI1174" s="402"/>
      <c r="BJ1174" s="402"/>
      <c r="BK1174" s="402"/>
      <c r="BL1174" s="402"/>
      <c r="BM1174" s="402"/>
      <c r="BN1174" s="402"/>
      <c r="BO1174" s="402"/>
      <c r="BP1174" s="402"/>
      <c r="BQ1174" s="402"/>
      <c r="BR1174" s="402"/>
      <c r="BS1174" s="402"/>
      <c r="BT1174" s="402"/>
      <c r="BU1174" s="402"/>
      <c r="BV1174" s="402"/>
    </row>
    <row r="1175" s="307" customFormat="true" ht="15" customHeight="true" x14ac:dyDescent="0.2">
      <c r="A1175" s="376"/>
      <c r="B1175" s="690"/>
      <c r="C1175" s="691"/>
      <c r="D1175" s="691"/>
      <c r="E1175" s="691"/>
      <c r="F1175" s="691"/>
      <c r="G1175" s="691"/>
      <c r="H1175" s="691"/>
      <c r="I1175" s="691"/>
      <c r="J1175" s="691"/>
      <c r="K1175" s="691"/>
      <c r="L1175" s="691"/>
      <c r="M1175" s="691"/>
      <c r="N1175" s="691"/>
      <c r="O1175" s="691"/>
      <c r="P1175" s="691"/>
      <c r="Q1175" s="691"/>
      <c r="R1175" s="691"/>
      <c r="S1175" s="691"/>
      <c r="T1175" s="691"/>
      <c r="U1175" s="691"/>
      <c r="V1175" s="691"/>
      <c r="BA1175" s="402"/>
      <c r="BB1175" s="331"/>
      <c r="BC1175" s="402"/>
      <c r="BD1175" s="402"/>
      <c r="BE1175" s="402"/>
      <c r="BF1175" s="402"/>
      <c r="BG1175" s="402"/>
      <c r="BH1175" s="402"/>
      <c r="BI1175" s="402"/>
      <c r="BJ1175" s="402"/>
      <c r="BK1175" s="402"/>
      <c r="BL1175" s="402"/>
      <c r="BM1175" s="402"/>
      <c r="BN1175" s="402"/>
      <c r="BO1175" s="402"/>
      <c r="BP1175" s="402"/>
      <c r="BQ1175" s="402"/>
      <c r="BR1175" s="402"/>
      <c r="BS1175" s="402"/>
      <c r="BT1175" s="402"/>
      <c r="BU1175" s="402"/>
      <c r="BV1175" s="402"/>
    </row>
    <row r="1176" s="307" customFormat="true" ht="15" customHeight="true" x14ac:dyDescent="0.2">
      <c r="A1176" s="692"/>
      <c r="B1176" s="376"/>
      <c r="C1176" s="693"/>
      <c r="D1176" s="694"/>
      <c r="E1176" s="694"/>
      <c r="F1176" s="694"/>
      <c r="G1176" s="694"/>
      <c r="H1176" s="693"/>
      <c r="I1176" s="694"/>
      <c r="J1176" s="694"/>
      <c r="K1176" s="694"/>
      <c r="L1176" s="694"/>
      <c r="M1176" s="693"/>
      <c r="N1176" s="694"/>
      <c r="O1176" s="694"/>
      <c r="P1176" s="694"/>
      <c r="Q1176" s="694"/>
      <c r="R1176" s="693"/>
      <c r="S1176" s="694"/>
      <c r="T1176" s="694"/>
      <c r="U1176" s="694"/>
      <c r="BA1176" s="402"/>
      <c r="BB1176" s="331"/>
      <c r="BC1176" s="402"/>
      <c r="BD1176" s="402"/>
      <c r="BE1176" s="402"/>
      <c r="BF1176" s="402"/>
      <c r="BG1176" s="402"/>
      <c r="BH1176" s="402"/>
      <c r="BI1176" s="402"/>
      <c r="BJ1176" s="402"/>
      <c r="BK1176" s="402"/>
      <c r="BL1176" s="402"/>
      <c r="BM1176" s="402"/>
      <c r="BN1176" s="402"/>
      <c r="BO1176" s="402"/>
      <c r="BP1176" s="402"/>
      <c r="BQ1176" s="402"/>
      <c r="BR1176" s="402"/>
      <c r="BS1176" s="402"/>
      <c r="BT1176" s="402"/>
      <c r="BU1176" s="402"/>
      <c r="BV1176" s="402"/>
    </row>
    <row r="1177" s="307" customFormat="true" ht="15" customHeight="true" x14ac:dyDescent="0.2">
      <c r="A1177" s="694"/>
      <c r="B1177" s="694"/>
      <c r="C1177" s="693"/>
      <c r="D1177" s="693"/>
      <c r="E1177" s="693"/>
      <c r="F1177" s="693"/>
      <c r="G1177" s="693"/>
      <c r="H1177" s="693"/>
      <c r="I1177" s="693"/>
      <c r="J1177" s="693"/>
      <c r="K1177" s="693"/>
      <c r="L1177" s="693"/>
      <c r="M1177" s="693"/>
      <c r="N1177" s="693"/>
      <c r="O1177" s="693"/>
      <c r="P1177" s="693"/>
      <c r="Q1177" s="693"/>
      <c r="R1177" s="693"/>
      <c r="S1177" s="693"/>
      <c r="T1177" s="693"/>
      <c r="U1177" s="693"/>
      <c r="BA1177" s="402"/>
      <c r="BB1177" s="331"/>
      <c r="BC1177" s="402"/>
      <c r="BD1177" s="402"/>
      <c r="BE1177" s="402"/>
      <c r="BF1177" s="402"/>
      <c r="BG1177" s="402"/>
      <c r="BH1177" s="402"/>
      <c r="BI1177" s="402"/>
      <c r="BJ1177" s="402"/>
      <c r="BK1177" s="402"/>
      <c r="BL1177" s="402"/>
      <c r="BM1177" s="402"/>
      <c r="BN1177" s="402"/>
      <c r="BO1177" s="402"/>
      <c r="BP1177" s="402"/>
      <c r="BQ1177" s="402"/>
      <c r="BR1177" s="402"/>
      <c r="BS1177" s="402"/>
      <c r="BT1177" s="402"/>
      <c r="BU1177" s="402"/>
      <c r="BV1177" s="402"/>
    </row>
    <row r="1178" s="307" customFormat="true" ht="15" customHeight="true" x14ac:dyDescent="0.2">
      <c r="BA1178" s="402"/>
      <c r="BB1178" s="331"/>
      <c r="BC1178" s="402"/>
      <c r="BD1178" s="402"/>
      <c r="BE1178" s="402"/>
      <c r="BF1178" s="402"/>
      <c r="BG1178" s="402"/>
      <c r="BH1178" s="402"/>
      <c r="BI1178" s="402"/>
      <c r="BJ1178" s="402"/>
      <c r="BK1178" s="402"/>
      <c r="BL1178" s="402"/>
      <c r="BM1178" s="402"/>
      <c r="BN1178" s="402"/>
      <c r="BO1178" s="402"/>
      <c r="BP1178" s="402"/>
      <c r="BQ1178" s="402"/>
      <c r="BR1178" s="402"/>
      <c r="BS1178" s="402"/>
      <c r="BT1178" s="402"/>
      <c r="BU1178" s="402"/>
      <c r="BV1178" s="402"/>
    </row>
    <row r="1179" s="307" customFormat="true" ht="15" customHeight="true" x14ac:dyDescent="0.2">
      <c r="BA1179" s="402"/>
      <c r="BB1179" s="331"/>
      <c r="BC1179" s="402"/>
      <c r="BD1179" s="402"/>
      <c r="BE1179" s="402"/>
      <c r="BF1179" s="402"/>
      <c r="BG1179" s="402"/>
      <c r="BH1179" s="402"/>
      <c r="BI1179" s="402"/>
      <c r="BJ1179" s="402"/>
      <c r="BK1179" s="402"/>
      <c r="BL1179" s="402"/>
      <c r="BM1179" s="402"/>
      <c r="BN1179" s="402"/>
      <c r="BO1179" s="402"/>
      <c r="BP1179" s="402"/>
      <c r="BQ1179" s="402"/>
      <c r="BR1179" s="402"/>
      <c r="BS1179" s="402"/>
      <c r="BT1179" s="402"/>
      <c r="BU1179" s="402"/>
      <c r="BV1179" s="402"/>
    </row>
    <row r="1180" s="307" customFormat="true" ht="15" customHeight="true" x14ac:dyDescent="0.2">
      <c r="BA1180" s="402"/>
      <c r="BB1180" s="331"/>
      <c r="BC1180" s="402"/>
      <c r="BD1180" s="402"/>
      <c r="BE1180" s="402"/>
      <c r="BF1180" s="402"/>
      <c r="BG1180" s="402"/>
      <c r="BH1180" s="402"/>
      <c r="BI1180" s="402"/>
      <c r="BJ1180" s="402"/>
      <c r="BK1180" s="402"/>
      <c r="BL1180" s="402"/>
      <c r="BM1180" s="402"/>
      <c r="BN1180" s="402"/>
      <c r="BO1180" s="402"/>
      <c r="BP1180" s="402"/>
      <c r="BQ1180" s="402"/>
      <c r="BR1180" s="402"/>
      <c r="BS1180" s="402"/>
      <c r="BT1180" s="402"/>
      <c r="BU1180" s="402"/>
      <c r="BV1180" s="402"/>
    </row>
    <row r="1181" s="307" customFormat="true" ht="15" customHeight="true" x14ac:dyDescent="0.2">
      <c r="BA1181" s="402"/>
      <c r="BB1181" s="331"/>
      <c r="BC1181" s="402"/>
      <c r="BD1181" s="402"/>
      <c r="BE1181" s="402"/>
      <c r="BF1181" s="402"/>
      <c r="BG1181" s="402"/>
      <c r="BH1181" s="402"/>
      <c r="BI1181" s="402"/>
      <c r="BJ1181" s="402"/>
      <c r="BK1181" s="402"/>
      <c r="BL1181" s="402"/>
      <c r="BM1181" s="402"/>
      <c r="BN1181" s="402"/>
      <c r="BO1181" s="402"/>
      <c r="BP1181" s="402"/>
      <c r="BQ1181" s="402"/>
      <c r="BR1181" s="402"/>
      <c r="BS1181" s="402"/>
      <c r="BT1181" s="402"/>
      <c r="BU1181" s="402"/>
      <c r="BV1181" s="402"/>
    </row>
    <row r="1182" s="307" customFormat="true" ht="15" customHeight="true" x14ac:dyDescent="0.2">
      <c r="BA1182" s="402"/>
      <c r="BB1182" s="331"/>
      <c r="BC1182" s="402"/>
      <c r="BD1182" s="402"/>
      <c r="BE1182" s="402"/>
      <c r="BF1182" s="402"/>
      <c r="BG1182" s="402"/>
      <c r="BH1182" s="402"/>
      <c r="BI1182" s="402"/>
      <c r="BJ1182" s="402"/>
      <c r="BK1182" s="402"/>
      <c r="BL1182" s="402"/>
      <c r="BM1182" s="402"/>
      <c r="BN1182" s="402"/>
      <c r="BO1182" s="402"/>
      <c r="BP1182" s="402"/>
      <c r="BQ1182" s="402"/>
      <c r="BR1182" s="402"/>
      <c r="BS1182" s="402"/>
      <c r="BT1182" s="402"/>
      <c r="BU1182" s="402"/>
      <c r="BV1182" s="402"/>
    </row>
    <row r="1183" s="307" customFormat="true" ht="15" customHeight="true" x14ac:dyDescent="0.2">
      <c r="BA1183" s="402"/>
      <c r="BB1183" s="331"/>
      <c r="BC1183" s="402"/>
      <c r="BD1183" s="402"/>
      <c r="BE1183" s="402"/>
      <c r="BF1183" s="402"/>
      <c r="BG1183" s="402"/>
      <c r="BH1183" s="402"/>
      <c r="BI1183" s="402"/>
      <c r="BJ1183" s="402"/>
      <c r="BK1183" s="402"/>
      <c r="BL1183" s="402"/>
      <c r="BM1183" s="402"/>
      <c r="BN1183" s="402"/>
      <c r="BO1183" s="402"/>
      <c r="BP1183" s="402"/>
      <c r="BQ1183" s="402"/>
      <c r="BR1183" s="402"/>
      <c r="BS1183" s="402"/>
      <c r="BT1183" s="402"/>
      <c r="BU1183" s="402"/>
      <c r="BV1183" s="402"/>
    </row>
    <row r="1184" s="307" customFormat="true" ht="15" customHeight="true" x14ac:dyDescent="0.2">
      <c r="BA1184" s="402"/>
      <c r="BB1184" s="331"/>
      <c r="BC1184" s="402"/>
      <c r="BD1184" s="402"/>
      <c r="BE1184" s="402"/>
      <c r="BF1184" s="402"/>
      <c r="BG1184" s="402"/>
      <c r="BH1184" s="402"/>
      <c r="BI1184" s="402"/>
      <c r="BJ1184" s="402"/>
      <c r="BK1184" s="402"/>
      <c r="BL1184" s="402"/>
      <c r="BM1184" s="402"/>
      <c r="BN1184" s="402"/>
      <c r="BO1184" s="402"/>
      <c r="BP1184" s="402"/>
      <c r="BQ1184" s="402"/>
      <c r="BR1184" s="402"/>
      <c r="BS1184" s="402"/>
      <c r="BT1184" s="402"/>
      <c r="BU1184" s="402"/>
      <c r="BV1184" s="402"/>
    </row>
    <row r="1185" s="307" customFormat="true" ht="15" customHeight="true" x14ac:dyDescent="0.2">
      <c r="BA1185" s="402"/>
      <c r="BB1185" s="331"/>
      <c r="BC1185" s="402"/>
      <c r="BD1185" s="402"/>
      <c r="BE1185" s="402"/>
      <c r="BF1185" s="402"/>
      <c r="BG1185" s="402"/>
      <c r="BH1185" s="402"/>
      <c r="BI1185" s="402"/>
      <c r="BJ1185" s="402"/>
      <c r="BK1185" s="402"/>
      <c r="BL1185" s="402"/>
      <c r="BM1185" s="402"/>
      <c r="BN1185" s="402"/>
      <c r="BO1185" s="402"/>
      <c r="BP1185" s="402"/>
      <c r="BQ1185" s="402"/>
      <c r="BR1185" s="402"/>
      <c r="BS1185" s="402"/>
      <c r="BT1185" s="402"/>
      <c r="BU1185" s="402"/>
      <c r="BV1185" s="402"/>
    </row>
    <row r="1186" s="307" customFormat="true" ht="15" customHeight="true" x14ac:dyDescent="0.2">
      <c r="BA1186" s="402"/>
      <c r="BB1186" s="331"/>
      <c r="BC1186" s="402"/>
      <c r="BD1186" s="402"/>
      <c r="BE1186" s="402"/>
      <c r="BF1186" s="402"/>
      <c r="BG1186" s="402"/>
      <c r="BH1186" s="402"/>
      <c r="BI1186" s="402"/>
      <c r="BJ1186" s="402"/>
      <c r="BK1186" s="402"/>
      <c r="BL1186" s="402"/>
      <c r="BM1186" s="402"/>
      <c r="BN1186" s="402"/>
      <c r="BO1186" s="402"/>
      <c r="BP1186" s="402"/>
      <c r="BQ1186" s="402"/>
      <c r="BR1186" s="402"/>
      <c r="BS1186" s="402"/>
      <c r="BT1186" s="402"/>
      <c r="BU1186" s="402"/>
      <c r="BV1186" s="402"/>
    </row>
    <row r="1187" s="307" customFormat="true" ht="15" customHeight="true" x14ac:dyDescent="0.2">
      <c r="BA1187" s="402"/>
      <c r="BB1187" s="331"/>
      <c r="BC1187" s="402"/>
      <c r="BD1187" s="402"/>
      <c r="BE1187" s="402"/>
      <c r="BF1187" s="402"/>
      <c r="BG1187" s="402"/>
      <c r="BH1187" s="402"/>
      <c r="BI1187" s="402"/>
      <c r="BJ1187" s="402"/>
      <c r="BK1187" s="402"/>
      <c r="BL1187" s="402"/>
      <c r="BM1187" s="402"/>
      <c r="BN1187" s="402"/>
      <c r="BO1187" s="402"/>
      <c r="BP1187" s="402"/>
      <c r="BQ1187" s="402"/>
      <c r="BR1187" s="402"/>
      <c r="BS1187" s="402"/>
      <c r="BT1187" s="402"/>
      <c r="BU1187" s="402"/>
      <c r="BV1187" s="402"/>
    </row>
    <row r="1188" s="307" customFormat="true" ht="15" customHeight="true" x14ac:dyDescent="0.2">
      <c r="BA1188" s="402"/>
      <c r="BB1188" s="331"/>
      <c r="BC1188" s="402"/>
      <c r="BD1188" s="402"/>
      <c r="BE1188" s="402"/>
      <c r="BF1188" s="402"/>
      <c r="BG1188" s="402"/>
      <c r="BH1188" s="402"/>
      <c r="BI1188" s="402"/>
      <c r="BJ1188" s="402"/>
      <c r="BK1188" s="402"/>
      <c r="BL1188" s="402"/>
      <c r="BM1188" s="402"/>
      <c r="BN1188" s="402"/>
      <c r="BO1188" s="402"/>
      <c r="BP1188" s="402"/>
      <c r="BQ1188" s="402"/>
      <c r="BR1188" s="402"/>
      <c r="BS1188" s="402"/>
      <c r="BT1188" s="402"/>
      <c r="BU1188" s="402"/>
      <c r="BV1188" s="402"/>
    </row>
    <row r="1189" s="307" customFormat="true" ht="15" customHeight="true" x14ac:dyDescent="0.2">
      <c r="BA1189" s="402"/>
      <c r="BB1189" s="331"/>
      <c r="BC1189" s="402"/>
      <c r="BD1189" s="402"/>
      <c r="BE1189" s="402"/>
      <c r="BF1189" s="402"/>
      <c r="BG1189" s="402"/>
      <c r="BH1189" s="402"/>
      <c r="BI1189" s="402"/>
      <c r="BJ1189" s="402"/>
      <c r="BK1189" s="402"/>
      <c r="BL1189" s="402"/>
      <c r="BM1189" s="402"/>
      <c r="BN1189" s="402"/>
      <c r="BO1189" s="402"/>
      <c r="BP1189" s="402"/>
      <c r="BQ1189" s="402"/>
      <c r="BR1189" s="402"/>
      <c r="BS1189" s="402"/>
      <c r="BT1189" s="402"/>
      <c r="BU1189" s="402"/>
      <c r="BV1189" s="402"/>
    </row>
    <row r="1190" s="307" customFormat="true" ht="15" customHeight="true" x14ac:dyDescent="0.2">
      <c r="BA1190" s="402"/>
      <c r="BB1190" s="331"/>
      <c r="BC1190" s="402"/>
      <c r="BD1190" s="402"/>
      <c r="BE1190" s="402"/>
      <c r="BF1190" s="402"/>
      <c r="BG1190" s="402"/>
      <c r="BH1190" s="402"/>
      <c r="BI1190" s="402"/>
      <c r="BJ1190" s="402"/>
      <c r="BK1190" s="402"/>
      <c r="BL1190" s="402"/>
      <c r="BM1190" s="402"/>
      <c r="BN1190" s="402"/>
      <c r="BO1190" s="402"/>
      <c r="BP1190" s="402"/>
      <c r="BQ1190" s="402"/>
      <c r="BR1190" s="402"/>
      <c r="BS1190" s="402"/>
      <c r="BT1190" s="402"/>
      <c r="BU1190" s="402"/>
      <c r="BV1190" s="402"/>
    </row>
    <row r="1191" s="307" customFormat="true" ht="15" customHeight="true" x14ac:dyDescent="0.2">
      <c r="BA1191" s="402"/>
      <c r="BB1191" s="331"/>
      <c r="BC1191" s="402"/>
      <c r="BD1191" s="402"/>
      <c r="BE1191" s="402"/>
      <c r="BF1191" s="402"/>
      <c r="BG1191" s="402"/>
      <c r="BH1191" s="402"/>
      <c r="BI1191" s="402"/>
      <c r="BJ1191" s="402"/>
      <c r="BK1191" s="402"/>
      <c r="BL1191" s="402"/>
      <c r="BM1191" s="402"/>
      <c r="BN1191" s="402"/>
      <c r="BO1191" s="402"/>
      <c r="BP1191" s="402"/>
      <c r="BQ1191" s="402"/>
      <c r="BR1191" s="402"/>
      <c r="BS1191" s="402"/>
      <c r="BT1191" s="402"/>
      <c r="BU1191" s="402"/>
      <c r="BV1191" s="402"/>
    </row>
    <row r="1192" s="307" customFormat="true" ht="15" customHeight="true" x14ac:dyDescent="0.2">
      <c r="BA1192" s="402"/>
      <c r="BB1192" s="331"/>
      <c r="BC1192" s="402"/>
      <c r="BD1192" s="402"/>
      <c r="BE1192" s="402"/>
      <c r="BF1192" s="402"/>
      <c r="BG1192" s="402"/>
      <c r="BH1192" s="402"/>
      <c r="BI1192" s="402"/>
      <c r="BJ1192" s="402"/>
      <c r="BK1192" s="402"/>
      <c r="BL1192" s="402"/>
      <c r="BM1192" s="402"/>
      <c r="BN1192" s="402"/>
      <c r="BO1192" s="402"/>
      <c r="BP1192" s="402"/>
      <c r="BQ1192" s="402"/>
      <c r="BR1192" s="402"/>
      <c r="BS1192" s="402"/>
      <c r="BT1192" s="402"/>
      <c r="BU1192" s="402"/>
      <c r="BV1192" s="402"/>
    </row>
    <row r="1193" s="307" customFormat="true" ht="15" customHeight="true" x14ac:dyDescent="0.2">
      <c r="BA1193" s="402"/>
      <c r="BB1193" s="331"/>
      <c r="BC1193" s="402"/>
      <c r="BD1193" s="402"/>
      <c r="BE1193" s="402"/>
      <c r="BF1193" s="402"/>
      <c r="BG1193" s="402"/>
      <c r="BH1193" s="402"/>
      <c r="BI1193" s="402"/>
      <c r="BJ1193" s="402"/>
      <c r="BK1193" s="402"/>
      <c r="BL1193" s="402"/>
      <c r="BM1193" s="402"/>
      <c r="BN1193" s="402"/>
      <c r="BO1193" s="402"/>
      <c r="BP1193" s="402"/>
      <c r="BQ1193" s="402"/>
      <c r="BR1193" s="402"/>
      <c r="BS1193" s="402"/>
      <c r="BT1193" s="402"/>
      <c r="BU1193" s="402"/>
      <c r="BV1193" s="402"/>
    </row>
    <row r="1194" s="307" customFormat="true" ht="15" customHeight="true" x14ac:dyDescent="0.2">
      <c r="BA1194" s="402"/>
      <c r="BB1194" s="331"/>
      <c r="BC1194" s="402"/>
      <c r="BD1194" s="402"/>
      <c r="BE1194" s="402"/>
      <c r="BF1194" s="402"/>
      <c r="BG1194" s="402"/>
      <c r="BH1194" s="402"/>
      <c r="BI1194" s="402"/>
      <c r="BJ1194" s="402"/>
      <c r="BK1194" s="402"/>
      <c r="BL1194" s="402"/>
      <c r="BM1194" s="402"/>
      <c r="BN1194" s="402"/>
      <c r="BO1194" s="402"/>
      <c r="BP1194" s="402"/>
      <c r="BQ1194" s="402"/>
      <c r="BR1194" s="402"/>
      <c r="BS1194" s="402"/>
      <c r="BT1194" s="402"/>
      <c r="BU1194" s="402"/>
      <c r="BV1194" s="402"/>
    </row>
    <row r="1195" s="307" customFormat="true" ht="15" customHeight="true" x14ac:dyDescent="0.2">
      <c r="BA1195" s="402"/>
      <c r="BB1195" s="331"/>
      <c r="BC1195" s="402"/>
      <c r="BD1195" s="402"/>
      <c r="BE1195" s="402"/>
      <c r="BF1195" s="402"/>
      <c r="BG1195" s="402"/>
      <c r="BH1195" s="402"/>
      <c r="BI1195" s="402"/>
      <c r="BJ1195" s="402"/>
      <c r="BK1195" s="402"/>
      <c r="BL1195" s="402"/>
      <c r="BM1195" s="402"/>
      <c r="BN1195" s="402"/>
      <c r="BO1195" s="402"/>
      <c r="BP1195" s="402"/>
      <c r="BQ1195" s="402"/>
      <c r="BR1195" s="402"/>
      <c r="BS1195" s="402"/>
      <c r="BT1195" s="402"/>
      <c r="BU1195" s="402"/>
      <c r="BV1195" s="402"/>
    </row>
    <row r="1196" s="307" customFormat="true" ht="15" customHeight="true" x14ac:dyDescent="0.2">
      <c r="BA1196" s="402"/>
      <c r="BB1196" s="331"/>
      <c r="BC1196" s="402"/>
      <c r="BD1196" s="402"/>
      <c r="BE1196" s="402"/>
      <c r="BF1196" s="402"/>
      <c r="BG1196" s="402"/>
      <c r="BH1196" s="402"/>
      <c r="BI1196" s="402"/>
      <c r="BJ1196" s="402"/>
      <c r="BK1196" s="402"/>
      <c r="BL1196" s="402"/>
      <c r="BM1196" s="402"/>
      <c r="BN1196" s="402"/>
      <c r="BO1196" s="402"/>
      <c r="BP1196" s="402"/>
      <c r="BQ1196" s="402"/>
      <c r="BR1196" s="402"/>
      <c r="BS1196" s="402"/>
      <c r="BT1196" s="402"/>
      <c r="BU1196" s="402"/>
      <c r="BV1196" s="402"/>
    </row>
    <row r="1197" s="307" customFormat="true" ht="15" customHeight="true" x14ac:dyDescent="0.2">
      <c r="BA1197" s="402"/>
      <c r="BB1197" s="331"/>
      <c r="BC1197" s="402"/>
      <c r="BD1197" s="402"/>
      <c r="BE1197" s="402"/>
      <c r="BF1197" s="402"/>
      <c r="BG1197" s="402"/>
      <c r="BH1197" s="402"/>
      <c r="BI1197" s="402"/>
      <c r="BJ1197" s="402"/>
      <c r="BK1197" s="402"/>
      <c r="BL1197" s="402"/>
      <c r="BM1197" s="402"/>
      <c r="BN1197" s="402"/>
      <c r="BO1197" s="402"/>
      <c r="BP1197" s="402"/>
      <c r="BQ1197" s="402"/>
      <c r="BR1197" s="402"/>
      <c r="BS1197" s="402"/>
      <c r="BT1197" s="402"/>
      <c r="BU1197" s="402"/>
      <c r="BV1197" s="402"/>
    </row>
    <row r="1198" s="307" customFormat="true" ht="15" customHeight="true" x14ac:dyDescent="0.2">
      <c r="BA1198" s="402"/>
      <c r="BB1198" s="331"/>
      <c r="BC1198" s="402"/>
      <c r="BD1198" s="402"/>
      <c r="BE1198" s="402"/>
      <c r="BF1198" s="402"/>
      <c r="BG1198" s="402"/>
      <c r="BH1198" s="402"/>
      <c r="BI1198" s="402"/>
      <c r="BJ1198" s="402"/>
      <c r="BK1198" s="402"/>
      <c r="BL1198" s="402"/>
      <c r="BM1198" s="402"/>
      <c r="BN1198" s="402"/>
      <c r="BO1198" s="402"/>
      <c r="BP1198" s="402"/>
      <c r="BQ1198" s="402"/>
      <c r="BR1198" s="402"/>
      <c r="BS1198" s="402"/>
      <c r="BT1198" s="402"/>
      <c r="BU1198" s="402"/>
      <c r="BV1198" s="402"/>
    </row>
    <row r="1199" s="307" customFormat="true" ht="15" customHeight="true" x14ac:dyDescent="0.2">
      <c r="BA1199" s="402"/>
      <c r="BB1199" s="331"/>
      <c r="BC1199" s="402"/>
      <c r="BD1199" s="402"/>
      <c r="BE1199" s="402"/>
      <c r="BF1199" s="402"/>
      <c r="BG1199" s="402"/>
      <c r="BH1199" s="402"/>
      <c r="BI1199" s="402"/>
      <c r="BJ1199" s="402"/>
      <c r="BK1199" s="402"/>
      <c r="BL1199" s="402"/>
      <c r="BM1199" s="402"/>
      <c r="BN1199" s="402"/>
      <c r="BO1199" s="402"/>
      <c r="BP1199" s="402"/>
      <c r="BQ1199" s="402"/>
      <c r="BR1199" s="402"/>
      <c r="BS1199" s="402"/>
      <c r="BT1199" s="402"/>
      <c r="BU1199" s="402"/>
      <c r="BV1199" s="402"/>
    </row>
    <row r="1200" s="307" customFormat="true" ht="15" customHeight="true" x14ac:dyDescent="0.2">
      <c r="BA1200" s="402"/>
      <c r="BB1200" s="331"/>
      <c r="BC1200" s="402"/>
      <c r="BD1200" s="402"/>
      <c r="BE1200" s="402"/>
      <c r="BF1200" s="402"/>
      <c r="BG1200" s="402"/>
      <c r="BH1200" s="402"/>
      <c r="BI1200" s="402"/>
      <c r="BJ1200" s="402"/>
      <c r="BK1200" s="402"/>
      <c r="BL1200" s="402"/>
      <c r="BM1200" s="402"/>
      <c r="BN1200" s="402"/>
      <c r="BO1200" s="402"/>
      <c r="BP1200" s="402"/>
      <c r="BQ1200" s="402"/>
      <c r="BR1200" s="402"/>
      <c r="BS1200" s="402"/>
      <c r="BT1200" s="402"/>
      <c r="BU1200" s="402"/>
      <c r="BV1200" s="402"/>
    </row>
  </sheetData>
  <mergeCells count="941">
    <mergeCell ref="C674:D674"/>
    <mergeCell ref="H674:I674"/>
    <mergeCell ref="M674:N674"/>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O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E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J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1:D571"/>
    <mergeCell ref="H571:I571"/>
    <mergeCell ref="M571:N572"/>
    <mergeCell ref="C572:D572"/>
    <mergeCell ref="H572:I572"/>
    <mergeCell ref="C573:D573"/>
    <mergeCell ref="H573:I573"/>
    <mergeCell ref="M573:N573"/>
    <mergeCell ref="C569:D569"/>
    <mergeCell ref="H569:I569"/>
    <mergeCell ref="M569:N569"/>
    <mergeCell ref="C570:D570"/>
    <mergeCell ref="H570:I570"/>
    <mergeCell ref="M570:O570"/>
    <mergeCell ref="C567:D567"/>
    <mergeCell ref="H567:I567"/>
    <mergeCell ref="M567:N567"/>
    <mergeCell ref="C568:D568"/>
    <mergeCell ref="H568:I568"/>
    <mergeCell ref="M568:N568"/>
    <mergeCell ref="C565:D565"/>
    <mergeCell ref="H565:I565"/>
    <mergeCell ref="M565:N566"/>
    <mergeCell ref="O565:Q565"/>
    <mergeCell ref="C566:D566"/>
    <mergeCell ref="H566:I566"/>
    <mergeCell ref="C561:D561"/>
    <mergeCell ref="H561:I562"/>
    <mergeCell ref="M561:N561"/>
    <mergeCell ref="C562:E562"/>
    <mergeCell ref="M562:N562"/>
    <mergeCell ref="C563:D564"/>
    <mergeCell ref="H563:I563"/>
    <mergeCell ref="M563:N563"/>
    <mergeCell ref="H564:I564"/>
    <mergeCell ref="M564:Q564"/>
    <mergeCell ref="C559:D559"/>
    <mergeCell ref="H559:I559"/>
    <mergeCell ref="M559:N559"/>
    <mergeCell ref="C560:D560"/>
    <mergeCell ref="H560:J560"/>
    <mergeCell ref="M560:N560"/>
    <mergeCell ref="C557:D558"/>
    <mergeCell ref="E557:G557"/>
    <mergeCell ref="H557:I557"/>
    <mergeCell ref="M557:N557"/>
    <mergeCell ref="H558:I558"/>
    <mergeCell ref="M558:N558"/>
    <mergeCell ref="C555:D555"/>
    <mergeCell ref="H555:I556"/>
    <mergeCell ref="J555:L555"/>
    <mergeCell ref="M555:N555"/>
    <mergeCell ref="C556:G556"/>
    <mergeCell ref="M556:N556"/>
    <mergeCell ref="C553:D553"/>
    <mergeCell ref="H553:I553"/>
    <mergeCell ref="M553:N553"/>
    <mergeCell ref="C554:D554"/>
    <mergeCell ref="H554:L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O483"/>
    <mergeCell ref="C484:D484"/>
    <mergeCell ref="H484:I484"/>
    <mergeCell ref="M484:N484"/>
    <mergeCell ref="C481:D481"/>
    <mergeCell ref="H481:I481"/>
    <mergeCell ref="M481:N481"/>
    <mergeCell ref="C482:D482"/>
    <mergeCell ref="H482:I482"/>
    <mergeCell ref="M482:N482"/>
    <mergeCell ref="C479:E479"/>
    <mergeCell ref="H479:I479"/>
    <mergeCell ref="M479:N479"/>
    <mergeCell ref="C480:D480"/>
    <mergeCell ref="H480:I480"/>
    <mergeCell ref="M480:N480"/>
    <mergeCell ref="C477:D477"/>
    <mergeCell ref="H477:I477"/>
    <mergeCell ref="M477:N477"/>
    <mergeCell ref="C478:D478"/>
    <mergeCell ref="H478:J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M407:N407"/>
    <mergeCell ref="C408:D408"/>
    <mergeCell ref="H408:I408"/>
    <mergeCell ref="M408:N408"/>
    <mergeCell ref="C405:D405"/>
    <mergeCell ref="H405:I405"/>
    <mergeCell ref="M405:N405"/>
    <mergeCell ref="C406:D406"/>
    <mergeCell ref="H406:I406"/>
    <mergeCell ref="M406:N406"/>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C220:G220"/>
    <mergeCell ref="H220:L220"/>
    <mergeCell ref="M220:Q220"/>
    <mergeCell ref="A208:B208"/>
    <mergeCell ref="A153:A163"/>
    <mergeCell ref="C133:G133"/>
    <mergeCell ref="H133:L133"/>
    <mergeCell ref="A140:A143"/>
    <mergeCell ref="A108:B108"/>
    <mergeCell ref="C120:G120"/>
    <mergeCell ref="H120:L120"/>
    <mergeCell ref="A144:A147"/>
    <mergeCell ref="A58:A70"/>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53:BA164"/>
    <mergeCell ref="BA144:BA147"/>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231:BA236"/>
    <mergeCell ref="BA347:BA348"/>
    <mergeCell ref="BA349:BA350"/>
    <mergeCell ref="BA351:BA352"/>
    <mergeCell ref="BA353:BA354"/>
    <mergeCell ref="BA271:BA273"/>
    <mergeCell ref="BA274:BA276"/>
    <mergeCell ref="BA277:BA284"/>
    <mergeCell ref="BC339:BG339"/>
    <mergeCell ref="BH339:BL339"/>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9525</xdr:rowOff>
                  </from>
                  <to>
                    <xdr:col>1</xdr:col>
                    <xdr:colOff>1704975</xdr:colOff>
                    <xdr:row>399</xdr:row>
                    <xdr:rowOff>200025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FC231-473B-4467-82A4-543E34B9901A}">
  <sheetPr codeName="Feuil4"/>
  <dimension ref="A1:CZ1200"/>
  <sheetViews>
    <sheetView showGridLines="false" workbookViewId="0"/>
  </sheetViews>
  <sheetFormatPr defaultColWidth="9.140625" defaultRowHeight="15" customHeight="true" x14ac:dyDescent="0.2"/>
  <cols>
    <col min="1" max="1" width="31.5703125" style="401" customWidth="true"/>
    <col min="2" max="2" width="41.5703125" style="401" customWidth="true"/>
    <col min="3" max="17" width="10.7109375" style="401" customWidth="true"/>
    <col min="18" max="22" width="12.5703125" style="401" customWidth="true"/>
    <col min="23" max="52" width="12.5703125" style="307" customWidth="true"/>
    <col min="53" max="53" width="31.5703125" style="402" customWidth="true"/>
    <col min="54" max="54" width="41.5703125" style="331" customWidth="true"/>
    <col min="55" max="69" width="9.140625" style="402"/>
    <col min="70" max="74" width="12.5703125" style="402" customWidth="true"/>
    <col min="75" max="104" width="12.5703125" style="307" customWidth="true"/>
    <col min="105" max="16384" width="9.140625" style="401"/>
  </cols>
  <sheetData>
    <row r="1" s="264" customFormat="true" ht="18" customHeight="true" x14ac:dyDescent="0.2">
      <c r="W1" s="307"/>
      <c r="X1" s="307"/>
      <c r="Y1" s="307"/>
      <c r="Z1" s="307"/>
      <c r="AA1" s="307"/>
      <c r="AB1" s="307"/>
      <c r="AC1" s="307"/>
      <c r="AD1" s="307"/>
      <c r="AE1" s="307"/>
      <c r="AF1" s="307"/>
      <c r="AG1" s="307"/>
      <c r="AH1" s="307"/>
      <c r="AI1" s="307"/>
      <c r="AJ1" s="307"/>
      <c r="AK1" s="307"/>
      <c r="AL1" s="307"/>
      <c r="AM1" s="307"/>
      <c r="AN1" s="307"/>
      <c r="AO1" s="307"/>
      <c r="AP1" s="307"/>
      <c r="AQ1" s="307"/>
      <c r="AR1" s="307"/>
      <c r="AS1" s="307"/>
      <c r="AT1" s="307"/>
      <c r="AU1" s="307"/>
      <c r="AV1" s="307"/>
      <c r="AW1" s="307"/>
      <c r="AX1" s="307"/>
      <c r="AY1" s="307"/>
      <c r="AZ1" s="307"/>
      <c r="BB1" s="287"/>
      <c r="BW1" s="307"/>
      <c r="BX1" s="307"/>
      <c r="BY1" s="307"/>
      <c r="BZ1" s="307"/>
      <c r="CA1" s="307"/>
      <c r="CB1" s="307"/>
      <c r="CC1" s="307"/>
      <c r="CD1" s="307"/>
      <c r="CE1" s="307"/>
      <c r="CF1" s="307"/>
      <c r="CG1" s="307"/>
      <c r="CH1" s="307"/>
      <c r="CI1" s="307"/>
      <c r="CJ1" s="307"/>
      <c r="CK1" s="307"/>
      <c r="CL1" s="307"/>
      <c r="CM1" s="307"/>
      <c r="CN1" s="307"/>
      <c r="CO1" s="307"/>
      <c r="CP1" s="307"/>
      <c r="CQ1" s="307"/>
      <c r="CR1" s="307"/>
      <c r="CS1" s="307"/>
      <c r="CT1" s="307"/>
      <c r="CU1" s="307"/>
      <c r="CV1" s="307"/>
      <c r="CW1" s="307"/>
      <c r="CX1" s="307"/>
      <c r="CY1" s="307"/>
      <c r="CZ1" s="307"/>
    </row>
    <row r="2" s="264" customFormat="true" ht="22.5" customHeight="true" x14ac:dyDescent="0.35">
      <c r="A2" s="321" t="str">
        <f>A1026</f>
        <v>Burundi</v>
      </c>
      <c r="B2" s="322"/>
      <c r="W2" s="307"/>
      <c r="X2" s="307"/>
      <c r="Y2" s="307"/>
      <c r="Z2" s="307"/>
      <c r="AA2" s="30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B2" s="287"/>
      <c r="BW2" s="307"/>
      <c r="BX2" s="307"/>
      <c r="BY2" s="307"/>
      <c r="BZ2" s="307"/>
      <c r="CA2" s="307"/>
      <c r="CB2" s="307"/>
      <c r="CC2" s="307"/>
      <c r="CD2" s="307"/>
      <c r="CE2" s="307"/>
      <c r="CF2" s="307"/>
      <c r="CG2" s="307"/>
      <c r="CH2" s="307"/>
      <c r="CI2" s="307"/>
      <c r="CJ2" s="307"/>
      <c r="CK2" s="307"/>
      <c r="CL2" s="307"/>
      <c r="CM2" s="307"/>
      <c r="CN2" s="307"/>
      <c r="CO2" s="307"/>
      <c r="CP2" s="307"/>
      <c r="CQ2" s="307"/>
      <c r="CR2" s="307"/>
      <c r="CS2" s="307"/>
      <c r="CT2" s="307"/>
      <c r="CU2" s="307"/>
      <c r="CV2" s="307"/>
      <c r="CW2" s="307"/>
      <c r="CX2" s="307"/>
      <c r="CY2" s="307"/>
      <c r="CZ2" s="307"/>
    </row>
    <row r="3" s="264" customFormat="true" ht="22.5" customHeight="true" x14ac:dyDescent="0.35">
      <c r="A3" s="291" t="str">
        <f>A1034</f>
        <v>2012</v>
      </c>
      <c r="B3" s="324"/>
      <c r="W3" s="307"/>
      <c r="X3" s="307"/>
      <c r="Y3" s="307"/>
      <c r="Z3" s="307"/>
      <c r="AA3" s="307"/>
      <c r="AB3" s="307"/>
      <c r="AC3" s="307"/>
      <c r="AD3" s="307"/>
      <c r="AE3" s="307"/>
      <c r="AF3" s="307"/>
      <c r="AG3" s="307"/>
      <c r="AH3" s="307"/>
      <c r="AI3" s="307"/>
      <c r="AJ3" s="307"/>
      <c r="AK3" s="307"/>
      <c r="AL3" s="307"/>
      <c r="AM3" s="307"/>
      <c r="AN3" s="307"/>
      <c r="AO3" s="307"/>
      <c r="AP3" s="307"/>
      <c r="AQ3" s="307"/>
      <c r="AR3" s="307"/>
      <c r="AS3" s="307"/>
      <c r="AT3" s="307"/>
      <c r="AU3" s="307"/>
      <c r="AV3" s="307"/>
      <c r="AW3" s="307"/>
      <c r="AX3" s="307"/>
      <c r="AY3" s="307"/>
      <c r="AZ3" s="307"/>
      <c r="BB3" s="287"/>
      <c r="BW3" s="307"/>
      <c r="BX3" s="307"/>
      <c r="BY3" s="307"/>
      <c r="BZ3" s="307"/>
      <c r="CA3" s="307"/>
      <c r="CB3" s="307"/>
      <c r="CC3" s="307"/>
      <c r="CD3" s="307"/>
      <c r="CE3" s="307"/>
      <c r="CF3" s="307"/>
      <c r="CG3" s="307"/>
      <c r="CH3" s="307"/>
      <c r="CI3" s="307"/>
      <c r="CJ3" s="307"/>
      <c r="CK3" s="307"/>
      <c r="CL3" s="307"/>
      <c r="CM3" s="307"/>
      <c r="CN3" s="307"/>
      <c r="CO3" s="307"/>
      <c r="CP3" s="307"/>
      <c r="CQ3" s="307"/>
      <c r="CR3" s="307"/>
      <c r="CS3" s="307"/>
      <c r="CT3" s="307"/>
      <c r="CU3" s="307"/>
      <c r="CV3" s="307"/>
      <c r="CW3" s="307"/>
      <c r="CX3" s="307"/>
      <c r="CY3" s="307"/>
      <c r="CZ3" s="307"/>
    </row>
    <row r="4" s="264" customFormat="true" ht="22.5" customHeight="true" x14ac:dyDescent="0.35">
      <c r="A4" s="323" t="s">
        <v>95</v>
      </c>
      <c r="B4" s="324"/>
      <c r="W4" s="307"/>
      <c r="X4" s="307"/>
      <c r="Y4" s="307"/>
      <c r="Z4" s="307"/>
      <c r="AA4" s="307"/>
      <c r="AB4" s="307"/>
      <c r="AC4" s="307"/>
      <c r="AD4" s="307"/>
      <c r="AE4" s="307"/>
      <c r="AF4" s="307"/>
      <c r="AG4" s="307"/>
      <c r="AH4" s="307"/>
      <c r="AI4" s="307"/>
      <c r="AJ4" s="307"/>
      <c r="AK4" s="307"/>
      <c r="AL4" s="307"/>
      <c r="AM4" s="307"/>
      <c r="AN4" s="307"/>
      <c r="AO4" s="307"/>
      <c r="AP4" s="307"/>
      <c r="AQ4" s="307"/>
      <c r="AR4" s="307"/>
      <c r="AS4" s="307"/>
      <c r="AT4" s="307"/>
      <c r="AU4" s="307"/>
      <c r="AV4" s="307"/>
      <c r="AW4" s="307"/>
      <c r="AX4" s="307"/>
      <c r="AY4" s="307"/>
      <c r="AZ4" s="307"/>
      <c r="BB4" s="287"/>
      <c r="BW4" s="307"/>
      <c r="BX4" s="307"/>
      <c r="BY4" s="307"/>
      <c r="BZ4" s="307"/>
      <c r="CA4" s="307"/>
      <c r="CB4" s="307"/>
      <c r="CC4" s="307"/>
      <c r="CD4" s="307"/>
      <c r="CE4" s="307"/>
      <c r="CF4" s="307"/>
      <c r="CG4" s="307"/>
      <c r="CH4" s="307"/>
      <c r="CI4" s="307"/>
      <c r="CJ4" s="307"/>
      <c r="CK4" s="307"/>
      <c r="CL4" s="307"/>
      <c r="CM4" s="307"/>
      <c r="CN4" s="307"/>
      <c r="CO4" s="307"/>
      <c r="CP4" s="307"/>
      <c r="CQ4" s="307"/>
      <c r="CR4" s="307"/>
      <c r="CS4" s="307"/>
      <c r="CT4" s="307"/>
      <c r="CU4" s="307"/>
      <c r="CV4" s="307"/>
      <c r="CW4" s="307"/>
      <c r="CX4" s="307"/>
      <c r="CY4" s="307"/>
      <c r="CZ4" s="307"/>
    </row>
    <row r="5" s="264" customFormat="true" ht="20.1" customHeight="true" x14ac:dyDescent="0.35">
      <c r="A5" s="323" t="s">
        <v>96</v>
      </c>
      <c r="B5" s="324"/>
      <c r="W5" s="307"/>
      <c r="X5" s="307"/>
      <c r="Y5" s="307"/>
      <c r="Z5" s="307"/>
      <c r="AA5" s="307"/>
      <c r="AB5" s="307"/>
      <c r="AC5" s="307"/>
      <c r="AD5" s="307"/>
      <c r="AE5" s="307"/>
      <c r="AF5" s="307"/>
      <c r="AG5" s="307"/>
      <c r="AH5" s="307"/>
      <c r="AI5" s="307"/>
      <c r="AJ5" s="307"/>
      <c r="AK5" s="307"/>
      <c r="AL5" s="307"/>
      <c r="AM5" s="307"/>
      <c r="AN5" s="307"/>
      <c r="AO5" s="307"/>
      <c r="AP5" s="307"/>
      <c r="AQ5" s="307"/>
      <c r="AR5" s="307"/>
      <c r="AS5" s="307"/>
      <c r="AT5" s="307"/>
      <c r="AU5" s="307"/>
      <c r="AV5" s="307"/>
      <c r="AW5" s="307"/>
      <c r="AX5" s="307"/>
      <c r="AY5" s="307"/>
      <c r="AZ5" s="307"/>
      <c r="BB5" s="287"/>
      <c r="BW5" s="307"/>
      <c r="BX5" s="307"/>
      <c r="BY5" s="307"/>
      <c r="BZ5" s="307"/>
      <c r="CA5" s="307"/>
      <c r="CB5" s="307"/>
      <c r="CC5" s="307"/>
      <c r="CD5" s="307"/>
      <c r="CE5" s="307"/>
      <c r="CF5" s="307"/>
      <c r="CG5" s="307"/>
      <c r="CH5" s="307"/>
      <c r="CI5" s="307"/>
      <c r="CJ5" s="307"/>
      <c r="CK5" s="307"/>
      <c r="CL5" s="307"/>
      <c r="CM5" s="307"/>
      <c r="CN5" s="307"/>
      <c r="CO5" s="307"/>
      <c r="CP5" s="307"/>
      <c r="CQ5" s="307"/>
      <c r="CR5" s="307"/>
      <c r="CS5" s="307"/>
      <c r="CT5" s="307"/>
      <c r="CU5" s="307"/>
      <c r="CV5" s="307"/>
      <c r="CW5" s="307"/>
      <c r="CX5" s="307"/>
      <c r="CY5" s="307"/>
      <c r="CZ5" s="307"/>
    </row>
    <row r="6" s="264" customFormat="true" ht="15" customHeight="true" x14ac:dyDescent="0.2">
      <c r="A6" s="325" t="s">
        <v>97</v>
      </c>
      <c r="B6" s="326"/>
      <c r="W6" s="307"/>
      <c r="X6" s="307"/>
      <c r="Y6" s="307"/>
      <c r="Z6" s="307"/>
      <c r="AA6" s="307"/>
      <c r="AB6" s="307"/>
      <c r="AC6" s="307"/>
      <c r="AD6" s="307"/>
      <c r="AE6" s="307"/>
      <c r="AF6" s="307"/>
      <c r="AG6" s="307"/>
      <c r="AH6" s="307"/>
      <c r="AI6" s="307"/>
      <c r="AJ6" s="307"/>
      <c r="AK6" s="307"/>
      <c r="AL6" s="307"/>
      <c r="AM6" s="307"/>
      <c r="AN6" s="307"/>
      <c r="AO6" s="307"/>
      <c r="AP6" s="307"/>
      <c r="AQ6" s="307"/>
      <c r="AR6" s="307"/>
      <c r="AS6" s="307"/>
      <c r="AT6" s="307"/>
      <c r="AU6" s="307"/>
      <c r="AV6" s="307"/>
      <c r="AW6" s="307"/>
      <c r="AX6" s="307"/>
      <c r="AY6" s="307"/>
      <c r="AZ6" s="307"/>
      <c r="BB6" s="287"/>
      <c r="BW6" s="307"/>
      <c r="BX6" s="307"/>
      <c r="BY6" s="307"/>
      <c r="BZ6" s="307"/>
      <c r="CA6" s="307"/>
      <c r="CB6" s="307"/>
      <c r="CC6" s="307"/>
      <c r="CD6" s="307"/>
      <c r="CE6" s="307"/>
      <c r="CF6" s="307"/>
      <c r="CG6" s="307"/>
      <c r="CH6" s="307"/>
      <c r="CI6" s="307"/>
      <c r="CJ6" s="307"/>
      <c r="CK6" s="307"/>
      <c r="CL6" s="307"/>
      <c r="CM6" s="307"/>
      <c r="CN6" s="307"/>
      <c r="CO6" s="307"/>
      <c r="CP6" s="307"/>
      <c r="CQ6" s="307"/>
      <c r="CR6" s="307"/>
      <c r="CS6" s="307"/>
      <c r="CT6" s="307"/>
      <c r="CU6" s="307"/>
      <c r="CV6" s="307"/>
      <c r="CW6" s="307"/>
      <c r="CX6" s="307"/>
      <c r="CY6" s="307"/>
      <c r="CZ6" s="307"/>
    </row>
    <row r="7" s="264" customFormat="true" ht="15" customHeight="true" x14ac:dyDescent="0.2">
      <c r="A7" s="327" t="s">
        <v>40</v>
      </c>
      <c r="B7" s="328"/>
      <c r="W7" s="307"/>
      <c r="X7" s="307"/>
      <c r="Y7" s="307"/>
      <c r="Z7" s="307"/>
      <c r="AA7" s="307"/>
      <c r="AB7" s="307"/>
      <c r="AC7" s="307"/>
      <c r="AD7" s="307"/>
      <c r="AE7" s="307"/>
      <c r="AF7" s="307"/>
      <c r="AG7" s="307"/>
      <c r="AH7" s="307"/>
      <c r="AI7" s="307"/>
      <c r="AJ7" s="307"/>
      <c r="AK7" s="307"/>
      <c r="AL7" s="307"/>
      <c r="AM7" s="307"/>
      <c r="AN7" s="307"/>
      <c r="AO7" s="307"/>
      <c r="AP7" s="307"/>
      <c r="AQ7" s="307"/>
      <c r="AR7" s="307"/>
      <c r="AS7" s="307"/>
      <c r="AT7" s="307"/>
      <c r="AU7" s="307"/>
      <c r="AV7" s="307"/>
      <c r="AW7" s="307"/>
      <c r="AX7" s="307"/>
      <c r="AY7" s="307"/>
      <c r="AZ7" s="307"/>
      <c r="BB7" s="287"/>
      <c r="BW7" s="307"/>
      <c r="BX7" s="307"/>
      <c r="BY7" s="307"/>
      <c r="BZ7" s="307"/>
      <c r="CA7" s="307"/>
      <c r="CB7" s="307"/>
      <c r="CC7" s="307"/>
      <c r="CD7" s="307"/>
      <c r="CE7" s="307"/>
      <c r="CF7" s="307"/>
      <c r="CG7" s="307"/>
      <c r="CH7" s="307"/>
      <c r="CI7" s="307"/>
      <c r="CJ7" s="307"/>
      <c r="CK7" s="307"/>
      <c r="CL7" s="307"/>
      <c r="CM7" s="307"/>
      <c r="CN7" s="307"/>
      <c r="CO7" s="307"/>
      <c r="CP7" s="307"/>
      <c r="CQ7" s="307"/>
      <c r="CR7" s="307"/>
      <c r="CS7" s="307"/>
      <c r="CT7" s="307"/>
      <c r="CU7" s="307"/>
      <c r="CV7" s="307"/>
      <c r="CW7" s="307"/>
      <c r="CX7" s="307"/>
      <c r="CY7" s="307"/>
      <c r="CZ7" s="307"/>
    </row>
    <row r="8" s="264" customFormat="true" ht="15" customHeight="true" x14ac:dyDescent="0.2">
      <c r="A8" s="327" t="s">
        <v>39</v>
      </c>
      <c r="B8" s="328"/>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B8" s="28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row>
    <row r="9" s="264" customFormat="true" ht="15" customHeight="true" x14ac:dyDescent="0.2">
      <c r="A9" s="327" t="s">
        <v>133</v>
      </c>
      <c r="B9" s="329" t="str">
        <f>A1025</f>
        <v>MIS12</v>
      </c>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B9" s="28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row>
    <row r="10" s="264" customFormat="true" ht="15" customHeight="true" x14ac:dyDescent="0.2">
      <c r="A10" s="150" t="str">
        <f>B1028</f>
        <v/>
      </c>
      <c r="B10" s="149"/>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B10" s="28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row>
    <row r="11" s="264" customFormat="true" ht="15" customHeight="true" x14ac:dyDescent="0.2">
      <c r="A11" s="150" t="str">
        <f>B1027</f>
        <v/>
      </c>
      <c r="B11" s="148"/>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B11" s="28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row>
    <row r="12" s="264" customFormat="true" ht="18" customHeight="true" x14ac:dyDescent="0.2">
      <c r="A12" s="147"/>
      <c r="B12" s="149"/>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B12" s="28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row>
    <row r="13" s="264" customFormat="true" ht="18" customHeight="true" x14ac:dyDescent="0.2">
      <c r="A13" s="146"/>
      <c r="B13" s="145"/>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B13" s="28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row>
    <row r="14" s="404" customFormat="true" ht="15" customHeight="true" x14ac:dyDescent="0.2">
      <c r="A14" s="268" t="s">
        <v>95</v>
      </c>
      <c r="B14" s="304"/>
      <c r="C14" s="830" t="s">
        <v>114</v>
      </c>
      <c r="D14" s="831"/>
      <c r="E14" s="831"/>
      <c r="F14" s="831"/>
      <c r="G14" s="832"/>
      <c r="H14" s="833" t="s">
        <v>38</v>
      </c>
      <c r="I14" s="822"/>
      <c r="J14" s="822"/>
      <c r="K14" s="822"/>
      <c r="L14" s="824"/>
      <c r="M14" s="812" t="s">
        <v>37</v>
      </c>
      <c r="N14" s="813"/>
      <c r="O14" s="813"/>
      <c r="P14" s="813"/>
      <c r="Q14" s="814"/>
      <c r="R14" s="16" t="s">
        <v>137</v>
      </c>
      <c r="S14" s="366"/>
      <c r="T14" s="366"/>
      <c r="U14" s="366"/>
      <c r="V14" s="366"/>
      <c r="W14" s="376"/>
      <c r="X14" s="376"/>
      <c r="Y14" s="376"/>
      <c r="Z14" s="376"/>
      <c r="AA14" s="376"/>
      <c r="AB14" s="376"/>
      <c r="AC14" s="376"/>
      <c r="AD14" s="376"/>
      <c r="AE14" s="376"/>
      <c r="AF14" s="376"/>
      <c r="AG14" s="376"/>
      <c r="AH14" s="376"/>
      <c r="AI14" s="376"/>
      <c r="AJ14" s="376"/>
      <c r="AK14" s="376"/>
      <c r="AL14" s="376"/>
      <c r="AM14" s="376"/>
      <c r="AN14" s="376"/>
      <c r="AO14" s="376"/>
      <c r="AP14" s="376"/>
      <c r="AQ14" s="376"/>
      <c r="AR14" s="376"/>
      <c r="AS14" s="376"/>
      <c r="AT14" s="376"/>
      <c r="AU14" s="376"/>
      <c r="AV14" s="376"/>
      <c r="AW14" s="376"/>
      <c r="AX14" s="376"/>
      <c r="AY14" s="376"/>
      <c r="AZ14" s="151"/>
      <c r="BA14" s="313" t="s">
        <v>128</v>
      </c>
      <c r="BB14" s="268" t="s">
        <v>95</v>
      </c>
      <c r="BC14" s="812" t="s">
        <v>114</v>
      </c>
      <c r="BD14" s="813"/>
      <c r="BE14" s="813"/>
      <c r="BF14" s="813"/>
      <c r="BG14" s="819"/>
      <c r="BH14" s="812" t="s">
        <v>38</v>
      </c>
      <c r="BI14" s="813"/>
      <c r="BJ14" s="813"/>
      <c r="BK14" s="813"/>
      <c r="BL14" s="819"/>
      <c r="BM14" s="812" t="s">
        <v>37</v>
      </c>
      <c r="BN14" s="813"/>
      <c r="BO14" s="813"/>
      <c r="BP14" s="813"/>
      <c r="BQ14" s="814"/>
      <c r="BR14" s="15" t="s">
        <v>137</v>
      </c>
      <c r="BS14" s="366"/>
      <c r="BT14" s="366"/>
      <c r="BU14" s="366"/>
      <c r="BV14" s="366"/>
      <c r="BW14" s="4"/>
      <c r="BX14" s="4"/>
      <c r="BY14" s="4"/>
      <c r="BZ14" s="311"/>
      <c r="CA14" s="311"/>
      <c r="CB14" s="311"/>
      <c r="CC14" s="311"/>
      <c r="CD14" s="311"/>
      <c r="CE14" s="311"/>
      <c r="CF14" s="311"/>
      <c r="CG14" s="311"/>
      <c r="CH14" s="311"/>
      <c r="CI14" s="311"/>
      <c r="CJ14" s="311"/>
      <c r="CK14" s="311"/>
      <c r="CL14" s="311"/>
      <c r="CM14" s="311"/>
      <c r="CN14" s="311"/>
      <c r="CO14" s="311"/>
      <c r="CP14" s="311"/>
      <c r="CQ14" s="311"/>
      <c r="CR14" s="311"/>
      <c r="CS14" s="311"/>
      <c r="CT14" s="311"/>
      <c r="CU14" s="311"/>
      <c r="CV14" s="311"/>
      <c r="CW14" s="311"/>
      <c r="CX14" s="311"/>
      <c r="CY14" s="311"/>
      <c r="CZ14" s="311"/>
    </row>
    <row r="15" s="404" customFormat="true" ht="24" x14ac:dyDescent="0.2">
      <c r="A15" s="301" t="s">
        <v>87</v>
      </c>
      <c r="B15" s="335"/>
      <c r="C15" s="358" t="s">
        <v>0</v>
      </c>
      <c r="D15" s="485" t="s">
        <v>1</v>
      </c>
      <c r="E15" s="485" t="s">
        <v>2</v>
      </c>
      <c r="F15" s="485" t="s">
        <v>3</v>
      </c>
      <c r="G15" s="486" t="s">
        <v>4</v>
      </c>
      <c r="H15" s="340" t="s">
        <v>0</v>
      </c>
      <c r="I15" s="488" t="s">
        <v>1</v>
      </c>
      <c r="J15" s="488" t="s">
        <v>2</v>
      </c>
      <c r="K15" s="488" t="s">
        <v>3</v>
      </c>
      <c r="L15" s="489" t="s">
        <v>4</v>
      </c>
      <c r="M15" s="341" t="s">
        <v>0</v>
      </c>
      <c r="N15" s="488" t="s">
        <v>1</v>
      </c>
      <c r="O15" s="488" t="s">
        <v>2</v>
      </c>
      <c r="P15" s="488" t="s">
        <v>3</v>
      </c>
      <c r="Q15" s="484" t="s">
        <v>4</v>
      </c>
      <c r="R15" s="340" t="s">
        <v>366</v>
      </c>
      <c r="S15" s="488" t="s">
        <v>367</v>
      </c>
      <c r="T15" s="488" t="s">
        <v>148</v>
      </c>
      <c r="U15" s="488" t="s">
        <v>149</v>
      </c>
      <c r="V15" s="489" t="s">
        <v>150</v>
      </c>
      <c r="W15" s="376"/>
      <c r="X15" s="376"/>
      <c r="Y15" s="376"/>
      <c r="Z15" s="376"/>
      <c r="AA15" s="376"/>
      <c r="AB15" s="376"/>
      <c r="AC15" s="376"/>
      <c r="AD15" s="376"/>
      <c r="AE15" s="376"/>
      <c r="AF15" s="376"/>
      <c r="AG15" s="376"/>
      <c r="AH15" s="376"/>
      <c r="AI15" s="376"/>
      <c r="AJ15" s="376"/>
      <c r="AK15" s="376"/>
      <c r="AL15" s="376"/>
      <c r="AM15" s="376"/>
      <c r="AN15" s="376"/>
      <c r="AO15" s="376"/>
      <c r="AP15" s="376"/>
      <c r="AQ15" s="376"/>
      <c r="AR15" s="376"/>
      <c r="AS15" s="376"/>
      <c r="AT15" s="376"/>
      <c r="AU15" s="376"/>
      <c r="AV15" s="376"/>
      <c r="AW15" s="376"/>
      <c r="AX15" s="376"/>
      <c r="AY15" s="376"/>
      <c r="AZ15" s="151"/>
      <c r="BA15" s="301" t="s">
        <v>119</v>
      </c>
      <c r="BB15" s="300"/>
      <c r="BC15" s="388" t="s">
        <v>0</v>
      </c>
      <c r="BD15" s="446" t="s">
        <v>1</v>
      </c>
      <c r="BE15" s="446" t="s">
        <v>2</v>
      </c>
      <c r="BF15" s="446" t="s">
        <v>3</v>
      </c>
      <c r="BG15" s="389" t="s">
        <v>4</v>
      </c>
      <c r="BH15" s="388" t="s">
        <v>0</v>
      </c>
      <c r="BI15" s="446" t="s">
        <v>1</v>
      </c>
      <c r="BJ15" s="446" t="s">
        <v>2</v>
      </c>
      <c r="BK15" s="446" t="s">
        <v>3</v>
      </c>
      <c r="BL15" s="389" t="s">
        <v>4</v>
      </c>
      <c r="BM15" s="388" t="s">
        <v>0</v>
      </c>
      <c r="BN15" s="446" t="s">
        <v>1</v>
      </c>
      <c r="BO15" s="446" t="s">
        <v>2</v>
      </c>
      <c r="BP15" s="446" t="s">
        <v>3</v>
      </c>
      <c r="BQ15" s="389" t="s">
        <v>4</v>
      </c>
      <c r="BR15" s="388" t="s">
        <v>366</v>
      </c>
      <c r="BS15" s="446" t="s">
        <v>367</v>
      </c>
      <c r="BT15" s="446" t="s">
        <v>148</v>
      </c>
      <c r="BU15" s="446" t="s">
        <v>149</v>
      </c>
      <c r="BV15" s="447" t="s">
        <v>150</v>
      </c>
      <c r="BW15" s="152"/>
      <c r="BX15" s="152"/>
      <c r="BY15" s="152"/>
      <c r="BZ15" s="152"/>
      <c r="CA15" s="152"/>
      <c r="CB15" s="152"/>
      <c r="CC15" s="152"/>
      <c r="CD15" s="152"/>
      <c r="CE15" s="152"/>
      <c r="CF15" s="152"/>
      <c r="CG15" s="152"/>
      <c r="CH15" s="152"/>
      <c r="CI15" s="152"/>
      <c r="CJ15" s="152"/>
      <c r="CK15" s="152"/>
      <c r="CL15" s="152"/>
      <c r="CM15" s="152"/>
      <c r="CN15" s="152"/>
      <c r="CO15" s="152"/>
      <c r="CP15" s="152"/>
      <c r="CQ15" s="152"/>
      <c r="CR15" s="152"/>
      <c r="CS15" s="152"/>
      <c r="CT15" s="152"/>
      <c r="CU15" s="152"/>
      <c r="CV15" s="152"/>
      <c r="CW15" s="152"/>
      <c r="CX15" s="152"/>
      <c r="CY15" s="152"/>
      <c r="CZ15" s="152"/>
    </row>
    <row r="16" s="404" customFormat="true" ht="15" customHeight="true" x14ac:dyDescent="0.2">
      <c r="A16" s="834" t="s">
        <v>13</v>
      </c>
      <c r="B16" s="337" t="s">
        <v>14</v>
      </c>
      <c r="C16" s="107">
        <v>75.703751608053366</v>
      </c>
      <c r="D16" s="106">
        <v>77.11830221759746</v>
      </c>
      <c r="E16" s="106">
        <v>77.6052420854178</v>
      </c>
      <c r="F16" s="106">
        <v>73.723955174276909</v>
      </c>
      <c r="G16" s="105">
        <v>91.032220015590539</v>
      </c>
      <c r="H16" s="104">
        <v>88.595477773331979</v>
      </c>
      <c r="I16" s="106">
        <v>99.600849477224941</v>
      </c>
      <c r="J16" s="106">
        <v>99.981339948468289</v>
      </c>
      <c r="K16" s="106">
        <v>99.217958217095287</v>
      </c>
      <c r="L16" s="103">
        <v>100</v>
      </c>
      <c r="M16" s="107">
        <v>75.821651599616445</v>
      </c>
      <c r="N16" s="106">
        <v>76.040846730217979</v>
      </c>
      <c r="O16" s="106">
        <v>78.305444770870906</v>
      </c>
      <c r="P16" s="106">
        <v>73.730409396888092</v>
      </c>
      <c r="Q16" s="105">
        <v>81.543695054149637</v>
      </c>
      <c r="R16" s="104">
        <v>97.828700156545594</v>
      </c>
      <c r="S16" s="106">
        <v>80.014113623321762</v>
      </c>
      <c r="T16" s="106">
        <v>82.413521293021404</v>
      </c>
      <c r="U16" s="106">
        <v>69.390038920602507</v>
      </c>
      <c r="V16" s="103">
        <v>75.839212497879132</v>
      </c>
      <c r="W16" s="376"/>
      <c r="X16" s="376"/>
      <c r="Y16" s="376"/>
      <c r="Z16" s="376"/>
      <c r="AA16" s="376"/>
      <c r="AB16" s="376"/>
      <c r="AC16" s="376"/>
      <c r="AD16" s="376"/>
      <c r="AE16" s="376"/>
      <c r="AF16" s="376"/>
      <c r="AG16" s="376"/>
      <c r="AH16" s="376"/>
      <c r="AI16" s="376"/>
      <c r="AJ16" s="376"/>
      <c r="AK16" s="376"/>
      <c r="AL16" s="376"/>
      <c r="AM16" s="376"/>
      <c r="AN16" s="376"/>
      <c r="AO16" s="376"/>
      <c r="AP16" s="376"/>
      <c r="AQ16" s="376"/>
      <c r="AR16" s="376"/>
      <c r="AS16" s="376"/>
      <c r="AT16" s="376"/>
      <c r="AU16" s="376"/>
      <c r="AV16" s="376"/>
      <c r="AW16" s="376"/>
      <c r="AX16" s="376"/>
      <c r="AY16" s="376"/>
      <c r="AZ16" s="151"/>
      <c r="BA16" s="818" t="s">
        <v>13</v>
      </c>
      <c r="BB16" s="494" t="s">
        <v>14</v>
      </c>
      <c r="BC16" s="38" t="s">
        <v>35</v>
      </c>
      <c r="BD16" s="34" t="s">
        <v>35</v>
      </c>
      <c r="BE16" s="34" t="s">
        <v>35</v>
      </c>
      <c r="BF16" s="34" t="s">
        <v>35</v>
      </c>
      <c r="BG16" s="29" t="s">
        <v>35</v>
      </c>
      <c r="BH16" s="38" t="s">
        <v>35</v>
      </c>
      <c r="BI16" s="34" t="s">
        <v>35</v>
      </c>
      <c r="BJ16" s="34" t="s">
        <v>35</v>
      </c>
      <c r="BK16" s="34" t="s">
        <v>35</v>
      </c>
      <c r="BL16" s="29" t="s">
        <v>35</v>
      </c>
      <c r="BM16" s="38" t="s">
        <v>35</v>
      </c>
      <c r="BN16" s="34" t="s">
        <v>35</v>
      </c>
      <c r="BO16" s="34" t="s">
        <v>35</v>
      </c>
      <c r="BP16" s="34" t="s">
        <v>35</v>
      </c>
      <c r="BQ16" s="29" t="s">
        <v>35</v>
      </c>
      <c r="BR16" s="38" t="s">
        <v>35</v>
      </c>
      <c r="BS16" s="34" t="s">
        <v>35</v>
      </c>
      <c r="BT16" s="34" t="s">
        <v>35</v>
      </c>
      <c r="BU16" s="34" t="s">
        <v>35</v>
      </c>
      <c r="BV16" s="23" t="s">
        <v>35</v>
      </c>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404" customFormat="true" ht="15" customHeight="true" x14ac:dyDescent="0.2">
      <c r="A17" s="825"/>
      <c r="B17" s="338" t="s">
        <v>51</v>
      </c>
      <c r="C17" s="102">
        <v>24.296248391946758</v>
      </c>
      <c r="D17" s="101">
        <v>22.881697782402512</v>
      </c>
      <c r="E17" s="101">
        <v>22.394757914582147</v>
      </c>
      <c r="F17" s="101">
        <v>26.276044825723162</v>
      </c>
      <c r="G17" s="100">
        <v>8.967779984409443</v>
      </c>
      <c r="H17" s="99">
        <v>11.404522226667996</v>
      </c>
      <c r="I17" s="101">
        <v>0.39915052277505791</v>
      </c>
      <c r="J17" s="101">
        <v>1.8660051531713576E-2</v>
      </c>
      <c r="K17" s="101">
        <v>0.78204178290471904</v>
      </c>
      <c r="L17" s="98">
        <v>0</v>
      </c>
      <c r="M17" s="102">
        <v>24.178348400383548</v>
      </c>
      <c r="N17" s="101">
        <v>23.959153269782085</v>
      </c>
      <c r="O17" s="101">
        <v>21.694555229129037</v>
      </c>
      <c r="P17" s="101">
        <v>26.269590603111865</v>
      </c>
      <c r="Q17" s="100">
        <v>18.456304945850452</v>
      </c>
      <c r="R17" s="99">
        <v>2.171299843454416</v>
      </c>
      <c r="S17" s="101">
        <v>19.985886376678287</v>
      </c>
      <c r="T17" s="101">
        <v>17.586478706978358</v>
      </c>
      <c r="U17" s="101">
        <v>30.609961079397564</v>
      </c>
      <c r="V17" s="98">
        <v>24.160787502120897</v>
      </c>
      <c r="W17" s="376"/>
      <c r="X17" s="376"/>
      <c r="Y17" s="376"/>
      <c r="Z17" s="376"/>
      <c r="AA17" s="376"/>
      <c r="AB17" s="376"/>
      <c r="AC17" s="376"/>
      <c r="AD17" s="376"/>
      <c r="AE17" s="376"/>
      <c r="AF17" s="376"/>
      <c r="AG17" s="376"/>
      <c r="AH17" s="376"/>
      <c r="AI17" s="376"/>
      <c r="AJ17" s="376"/>
      <c r="AK17" s="376"/>
      <c r="AL17" s="376"/>
      <c r="AM17" s="376"/>
      <c r="AN17" s="376"/>
      <c r="AO17" s="376"/>
      <c r="AP17" s="376"/>
      <c r="AQ17" s="376"/>
      <c r="AR17" s="376"/>
      <c r="AS17" s="376"/>
      <c r="AT17" s="376"/>
      <c r="AU17" s="376"/>
      <c r="AV17" s="376"/>
      <c r="AW17" s="376"/>
      <c r="AX17" s="376"/>
      <c r="AY17" s="376"/>
      <c r="AZ17" s="151"/>
      <c r="BA17" s="816"/>
      <c r="BB17" s="492" t="s">
        <v>51</v>
      </c>
      <c r="BC17" s="37" t="s">
        <v>35</v>
      </c>
      <c r="BD17" s="33" t="s">
        <v>35</v>
      </c>
      <c r="BE17" s="33" t="s">
        <v>35</v>
      </c>
      <c r="BF17" s="33" t="s">
        <v>35</v>
      </c>
      <c r="BG17" s="28" t="s">
        <v>35</v>
      </c>
      <c r="BH17" s="37" t="s">
        <v>35</v>
      </c>
      <c r="BI17" s="33" t="s">
        <v>35</v>
      </c>
      <c r="BJ17" s="33" t="s">
        <v>35</v>
      </c>
      <c r="BK17" s="33" t="s">
        <v>35</v>
      </c>
      <c r="BL17" s="28" t="s">
        <v>35</v>
      </c>
      <c r="BM17" s="37" t="s">
        <v>35</v>
      </c>
      <c r="BN17" s="33" t="s">
        <v>35</v>
      </c>
      <c r="BO17" s="33" t="s">
        <v>35</v>
      </c>
      <c r="BP17" s="33" t="s">
        <v>35</v>
      </c>
      <c r="BQ17" s="28" t="s">
        <v>35</v>
      </c>
      <c r="BR17" s="37" t="s">
        <v>35</v>
      </c>
      <c r="BS17" s="33" t="s">
        <v>35</v>
      </c>
      <c r="BT17" s="33" t="s">
        <v>35</v>
      </c>
      <c r="BU17" s="33" t="s">
        <v>35</v>
      </c>
      <c r="BV17" s="22" t="s">
        <v>35</v>
      </c>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404" customFormat="true" ht="15" customHeight="true" x14ac:dyDescent="0.2">
      <c r="A18" s="825" t="s">
        <v>60</v>
      </c>
      <c r="B18" s="338" t="s">
        <v>15</v>
      </c>
      <c r="C18" s="102">
        <v>55.927890631210367</v>
      </c>
      <c r="D18" s="101">
        <v>54.438508155460894</v>
      </c>
      <c r="E18" s="101">
        <v>59.855429337690211</v>
      </c>
      <c r="F18" s="101">
        <v>57.231138025255888</v>
      </c>
      <c r="G18" s="100">
        <v>78.01286270789322</v>
      </c>
      <c r="H18" s="99">
        <v>76.224016475607797</v>
      </c>
      <c r="I18" s="101">
        <v>91.065226642146555</v>
      </c>
      <c r="J18" s="101">
        <v>95.567476360024514</v>
      </c>
      <c r="K18" s="101">
        <v>96.342110868018111</v>
      </c>
      <c r="L18" s="98">
        <v>100</v>
      </c>
      <c r="M18" s="102">
        <v>56.025464503199117</v>
      </c>
      <c r="N18" s="101">
        <v>53.226366223426588</v>
      </c>
      <c r="O18" s="101">
        <v>59.689632412689605</v>
      </c>
      <c r="P18" s="101">
        <v>57.999369847462944</v>
      </c>
      <c r="Q18" s="100">
        <v>62.281188691956388</v>
      </c>
      <c r="R18" s="99">
        <v>91.934240434215226</v>
      </c>
      <c r="S18" s="101">
        <v>64.239538344325425</v>
      </c>
      <c r="T18" s="101">
        <v>55.98721575627642</v>
      </c>
      <c r="U18" s="101">
        <v>57.831818699724465</v>
      </c>
      <c r="V18" s="98">
        <v>58.604249796704835</v>
      </c>
      <c r="W18" s="376"/>
      <c r="X18" s="376"/>
      <c r="Y18" s="376"/>
      <c r="Z18" s="376"/>
      <c r="AA18" s="376"/>
      <c r="AB18" s="376"/>
      <c r="AC18" s="376"/>
      <c r="AD18" s="376"/>
      <c r="AE18" s="376"/>
      <c r="AF18" s="376"/>
      <c r="AG18" s="376"/>
      <c r="AH18" s="376"/>
      <c r="AI18" s="376"/>
      <c r="AJ18" s="376"/>
      <c r="AK18" s="376"/>
      <c r="AL18" s="376"/>
      <c r="AM18" s="376"/>
      <c r="AN18" s="376"/>
      <c r="AO18" s="376"/>
      <c r="AP18" s="376"/>
      <c r="AQ18" s="376"/>
      <c r="AR18" s="376"/>
      <c r="AS18" s="376"/>
      <c r="AT18" s="376"/>
      <c r="AU18" s="376"/>
      <c r="AV18" s="376"/>
      <c r="AW18" s="376"/>
      <c r="AX18" s="376"/>
      <c r="AY18" s="376"/>
      <c r="AZ18" s="151"/>
      <c r="BA18" s="816" t="s">
        <v>60</v>
      </c>
      <c r="BB18" s="492" t="s">
        <v>15</v>
      </c>
      <c r="BC18" s="37" t="s">
        <v>35</v>
      </c>
      <c r="BD18" s="33" t="s">
        <v>35</v>
      </c>
      <c r="BE18" s="33" t="s">
        <v>35</v>
      </c>
      <c r="BF18" s="33" t="s">
        <v>35</v>
      </c>
      <c r="BG18" s="28" t="s">
        <v>35</v>
      </c>
      <c r="BH18" s="37" t="s">
        <v>35</v>
      </c>
      <c r="BI18" s="33" t="s">
        <v>35</v>
      </c>
      <c r="BJ18" s="33" t="s">
        <v>35</v>
      </c>
      <c r="BK18" s="33" t="s">
        <v>35</v>
      </c>
      <c r="BL18" s="28" t="s">
        <v>35</v>
      </c>
      <c r="BM18" s="37" t="s">
        <v>35</v>
      </c>
      <c r="BN18" s="33" t="s">
        <v>35</v>
      </c>
      <c r="BO18" s="33" t="s">
        <v>35</v>
      </c>
      <c r="BP18" s="33" t="s">
        <v>35</v>
      </c>
      <c r="BQ18" s="28" t="s">
        <v>35</v>
      </c>
      <c r="BR18" s="37" t="s">
        <v>35</v>
      </c>
      <c r="BS18" s="33" t="s">
        <v>35</v>
      </c>
      <c r="BT18" s="33" t="s">
        <v>35</v>
      </c>
      <c r="BU18" s="33" t="s">
        <v>35</v>
      </c>
      <c r="BV18" s="22" t="s">
        <v>35</v>
      </c>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404" customFormat="true" ht="15" customHeight="true" x14ac:dyDescent="0.2">
      <c r="A19" s="825"/>
      <c r="B19" s="338" t="s">
        <v>16</v>
      </c>
      <c r="C19" s="102">
        <v>19.772268587280774</v>
      </c>
      <c r="D19" s="101">
        <v>22.658640426006954</v>
      </c>
      <c r="E19" s="101">
        <v>17.74981274772756</v>
      </c>
      <c r="F19" s="101">
        <v>16.444121936563619</v>
      </c>
      <c r="G19" s="100">
        <v>13.01791692209447</v>
      </c>
      <c r="H19" s="99">
        <v>12.371461297724215</v>
      </c>
      <c r="I19" s="101">
        <v>8.534951954898057</v>
      </c>
      <c r="J19" s="101">
        <v>4.4138635884437942</v>
      </c>
      <c r="K19" s="101">
        <v>2.875847349077171</v>
      </c>
      <c r="L19" s="98">
        <v>0</v>
      </c>
      <c r="M19" s="102">
        <v>19.792236833178752</v>
      </c>
      <c r="N19" s="101">
        <v>22.789974773469098</v>
      </c>
      <c r="O19" s="101">
        <v>18.615812358181234</v>
      </c>
      <c r="P19" s="101">
        <v>15.677265119821731</v>
      </c>
      <c r="Q19" s="100">
        <v>19.262506362193246</v>
      </c>
      <c r="R19" s="99">
        <v>5.8944597223304021</v>
      </c>
      <c r="S19" s="101">
        <v>15.772291422707967</v>
      </c>
      <c r="T19" s="101">
        <v>26.3940912419122</v>
      </c>
      <c r="U19" s="101">
        <v>11.558220220878068</v>
      </c>
      <c r="V19" s="98">
        <v>17.231039213480585</v>
      </c>
      <c r="W19" s="376"/>
      <c r="X19" s="376"/>
      <c r="Y19" s="376"/>
      <c r="Z19" s="376"/>
      <c r="AA19" s="376"/>
      <c r="AB19" s="376"/>
      <c r="AC19" s="376"/>
      <c r="AD19" s="376"/>
      <c r="AE19" s="376"/>
      <c r="AF19" s="376"/>
      <c r="AG19" s="376"/>
      <c r="AH19" s="376"/>
      <c r="AI19" s="376"/>
      <c r="AJ19" s="376"/>
      <c r="AK19" s="376"/>
      <c r="AL19" s="376"/>
      <c r="AM19" s="376"/>
      <c r="AN19" s="376"/>
      <c r="AO19" s="376"/>
      <c r="AP19" s="376"/>
      <c r="AQ19" s="376"/>
      <c r="AR19" s="376"/>
      <c r="AS19" s="376"/>
      <c r="AT19" s="376"/>
      <c r="AU19" s="376"/>
      <c r="AV19" s="376"/>
      <c r="AW19" s="376"/>
      <c r="AX19" s="376"/>
      <c r="AY19" s="376"/>
      <c r="AZ19" s="151"/>
      <c r="BA19" s="816"/>
      <c r="BB19" s="492" t="s">
        <v>16</v>
      </c>
      <c r="BC19" s="37" t="s">
        <v>35</v>
      </c>
      <c r="BD19" s="33" t="s">
        <v>35</v>
      </c>
      <c r="BE19" s="33" t="s">
        <v>35</v>
      </c>
      <c r="BF19" s="33" t="s">
        <v>35</v>
      </c>
      <c r="BG19" s="28" t="s">
        <v>35</v>
      </c>
      <c r="BH19" s="37" t="s">
        <v>35</v>
      </c>
      <c r="BI19" s="33" t="s">
        <v>35</v>
      </c>
      <c r="BJ19" s="33" t="s">
        <v>35</v>
      </c>
      <c r="BK19" s="33" t="s">
        <v>35</v>
      </c>
      <c r="BL19" s="28" t="s">
        <v>35</v>
      </c>
      <c r="BM19" s="37" t="s">
        <v>35</v>
      </c>
      <c r="BN19" s="33" t="s">
        <v>35</v>
      </c>
      <c r="BO19" s="33" t="s">
        <v>35</v>
      </c>
      <c r="BP19" s="33" t="s">
        <v>35</v>
      </c>
      <c r="BQ19" s="28" t="s">
        <v>35</v>
      </c>
      <c r="BR19" s="37" t="s">
        <v>35</v>
      </c>
      <c r="BS19" s="33" t="s">
        <v>35</v>
      </c>
      <c r="BT19" s="33" t="s">
        <v>35</v>
      </c>
      <c r="BU19" s="33" t="s">
        <v>35</v>
      </c>
      <c r="BV19" s="22" t="s">
        <v>35</v>
      </c>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404" customFormat="true" ht="15" customHeight="true" x14ac:dyDescent="0.2">
      <c r="A20" s="825"/>
      <c r="B20" s="338" t="s">
        <v>22</v>
      </c>
      <c r="C20" s="102">
        <v>16.901031653386323</v>
      </c>
      <c r="D20" s="101">
        <v>17.050450437253069</v>
      </c>
      <c r="E20" s="101">
        <v>17.589127489669703</v>
      </c>
      <c r="F20" s="101">
        <v>19.243423895827977</v>
      </c>
      <c r="G20" s="100">
        <v>7.8004423888706489</v>
      </c>
      <c r="H20" s="99">
        <v>5.0899616002642691</v>
      </c>
      <c r="I20" s="101">
        <v>0</v>
      </c>
      <c r="J20" s="101">
        <v>1.8660051531713576E-2</v>
      </c>
      <c r="K20" s="101">
        <v>0.78204178290471904</v>
      </c>
      <c r="L20" s="98">
        <v>0</v>
      </c>
      <c r="M20" s="102">
        <v>16.547172131642384</v>
      </c>
      <c r="N20" s="101">
        <v>17.744611060780851</v>
      </c>
      <c r="O20" s="101">
        <v>17.644864051102658</v>
      </c>
      <c r="P20" s="101">
        <v>19.084131182462507</v>
      </c>
      <c r="Q20" s="100">
        <v>15.243451597453902</v>
      </c>
      <c r="R20" s="99">
        <v>0</v>
      </c>
      <c r="S20" s="101">
        <v>15.514719946499902</v>
      </c>
      <c r="T20" s="101">
        <v>14.04524592942524</v>
      </c>
      <c r="U20" s="101">
        <v>22.938023496581323</v>
      </c>
      <c r="V20" s="98">
        <v>16.588530239286097</v>
      </c>
      <c r="W20" s="376"/>
      <c r="X20" s="376"/>
      <c r="Y20" s="376"/>
      <c r="Z20" s="376"/>
      <c r="AA20" s="376"/>
      <c r="AB20" s="376"/>
      <c r="AC20" s="376"/>
      <c r="AD20" s="376"/>
      <c r="AE20" s="376"/>
      <c r="AF20" s="376"/>
      <c r="AG20" s="376"/>
      <c r="AH20" s="376"/>
      <c r="AI20" s="376"/>
      <c r="AJ20" s="376"/>
      <c r="AK20" s="376"/>
      <c r="AL20" s="376"/>
      <c r="AM20" s="376"/>
      <c r="AN20" s="376"/>
      <c r="AO20" s="376"/>
      <c r="AP20" s="376"/>
      <c r="AQ20" s="376"/>
      <c r="AR20" s="376"/>
      <c r="AS20" s="376"/>
      <c r="AT20" s="376"/>
      <c r="AU20" s="376"/>
      <c r="AV20" s="376"/>
      <c r="AW20" s="376"/>
      <c r="AX20" s="376"/>
      <c r="AY20" s="376"/>
      <c r="AZ20" s="151"/>
      <c r="BA20" s="816"/>
      <c r="BB20" s="492" t="s">
        <v>22</v>
      </c>
      <c r="BC20" s="37" t="s">
        <v>35</v>
      </c>
      <c r="BD20" s="33" t="s">
        <v>35</v>
      </c>
      <c r="BE20" s="33" t="s">
        <v>35</v>
      </c>
      <c r="BF20" s="33" t="s">
        <v>35</v>
      </c>
      <c r="BG20" s="28" t="s">
        <v>35</v>
      </c>
      <c r="BH20" s="37" t="s">
        <v>35</v>
      </c>
      <c r="BI20" s="33" t="s">
        <v>35</v>
      </c>
      <c r="BJ20" s="33" t="s">
        <v>35</v>
      </c>
      <c r="BK20" s="33" t="s">
        <v>35</v>
      </c>
      <c r="BL20" s="28" t="s">
        <v>35</v>
      </c>
      <c r="BM20" s="37" t="s">
        <v>35</v>
      </c>
      <c r="BN20" s="33" t="s">
        <v>35</v>
      </c>
      <c r="BO20" s="33" t="s">
        <v>35</v>
      </c>
      <c r="BP20" s="33" t="s">
        <v>35</v>
      </c>
      <c r="BQ20" s="28" t="s">
        <v>35</v>
      </c>
      <c r="BR20" s="37" t="s">
        <v>35</v>
      </c>
      <c r="BS20" s="33" t="s">
        <v>35</v>
      </c>
      <c r="BT20" s="33" t="s">
        <v>35</v>
      </c>
      <c r="BU20" s="33" t="s">
        <v>35</v>
      </c>
      <c r="BV20" s="22" t="s">
        <v>35</v>
      </c>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404" customFormat="true" ht="15" customHeight="true" x14ac:dyDescent="0.2">
      <c r="A21" s="825"/>
      <c r="B21" s="338" t="s">
        <v>17</v>
      </c>
      <c r="C21" s="102">
        <v>7.3988091281227382</v>
      </c>
      <c r="D21" s="101">
        <v>5.8524009812790752</v>
      </c>
      <c r="E21" s="101">
        <v>4.8056304249124322</v>
      </c>
      <c r="F21" s="101">
        <v>7.0813161423526445</v>
      </c>
      <c r="G21" s="100">
        <v>1.1687779811416095</v>
      </c>
      <c r="H21" s="99">
        <v>6.3145606264037299</v>
      </c>
      <c r="I21" s="101">
        <v>0.39982140295539453</v>
      </c>
      <c r="J21" s="101">
        <v>0</v>
      </c>
      <c r="K21" s="101">
        <v>0</v>
      </c>
      <c r="L21" s="98">
        <v>0</v>
      </c>
      <c r="M21" s="102">
        <v>7.6351265319797452</v>
      </c>
      <c r="N21" s="101">
        <v>6.239047942323479</v>
      </c>
      <c r="O21" s="101">
        <v>4.0496911780263716</v>
      </c>
      <c r="P21" s="101">
        <v>7.2392338502528286</v>
      </c>
      <c r="Q21" s="100">
        <v>3.2128533483965382</v>
      </c>
      <c r="R21" s="99">
        <v>2.171299843454416</v>
      </c>
      <c r="S21" s="101">
        <v>4.473450286466699</v>
      </c>
      <c r="T21" s="101">
        <v>3.5734470723857403</v>
      </c>
      <c r="U21" s="101">
        <v>7.6719375828162821</v>
      </c>
      <c r="V21" s="98">
        <v>7.5761807505284589</v>
      </c>
      <c r="W21" s="376"/>
      <c r="X21" s="376"/>
      <c r="Y21" s="376"/>
      <c r="Z21" s="376"/>
      <c r="AA21" s="376"/>
      <c r="AB21" s="376"/>
      <c r="AC21" s="376"/>
      <c r="AD21" s="376"/>
      <c r="AE21" s="376"/>
      <c r="AF21" s="376"/>
      <c r="AG21" s="376"/>
      <c r="AH21" s="376"/>
      <c r="AI21" s="376"/>
      <c r="AJ21" s="376"/>
      <c r="AK21" s="376"/>
      <c r="AL21" s="376"/>
      <c r="AM21" s="376"/>
      <c r="AN21" s="376"/>
      <c r="AO21" s="376"/>
      <c r="AP21" s="376"/>
      <c r="AQ21" s="376"/>
      <c r="AR21" s="376"/>
      <c r="AS21" s="376"/>
      <c r="AT21" s="376"/>
      <c r="AU21" s="376"/>
      <c r="AV21" s="376"/>
      <c r="AW21" s="376"/>
      <c r="AX21" s="376"/>
      <c r="AY21" s="376"/>
      <c r="AZ21" s="151"/>
      <c r="BA21" s="816"/>
      <c r="BB21" s="492" t="s">
        <v>17</v>
      </c>
      <c r="BC21" s="37" t="s">
        <v>35</v>
      </c>
      <c r="BD21" s="33" t="s">
        <v>35</v>
      </c>
      <c r="BE21" s="33" t="s">
        <v>35</v>
      </c>
      <c r="BF21" s="33" t="s">
        <v>35</v>
      </c>
      <c r="BG21" s="28" t="s">
        <v>35</v>
      </c>
      <c r="BH21" s="37" t="s">
        <v>35</v>
      </c>
      <c r="BI21" s="33" t="s">
        <v>35</v>
      </c>
      <c r="BJ21" s="33" t="s">
        <v>35</v>
      </c>
      <c r="BK21" s="33" t="s">
        <v>35</v>
      </c>
      <c r="BL21" s="28" t="s">
        <v>35</v>
      </c>
      <c r="BM21" s="37" t="s">
        <v>35</v>
      </c>
      <c r="BN21" s="33" t="s">
        <v>35</v>
      </c>
      <c r="BO21" s="33" t="s">
        <v>35</v>
      </c>
      <c r="BP21" s="33" t="s">
        <v>35</v>
      </c>
      <c r="BQ21" s="28" t="s">
        <v>35</v>
      </c>
      <c r="BR21" s="37" t="s">
        <v>35</v>
      </c>
      <c r="BS21" s="33" t="s">
        <v>35</v>
      </c>
      <c r="BT21" s="33" t="s">
        <v>35</v>
      </c>
      <c r="BU21" s="33" t="s">
        <v>35</v>
      </c>
      <c r="BV21" s="22" t="s">
        <v>35</v>
      </c>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404" customFormat="true" ht="15" customHeight="true" x14ac:dyDescent="0.2">
      <c r="A22" s="825" t="s">
        <v>54</v>
      </c>
      <c r="B22" s="338" t="s">
        <v>49</v>
      </c>
      <c r="C22" s="102">
        <v>26.119190225495672</v>
      </c>
      <c r="D22" s="101">
        <v>29.389725616199396</v>
      </c>
      <c r="E22" s="101">
        <v>22.871924976654107</v>
      </c>
      <c r="F22" s="101">
        <v>22.319733849714837</v>
      </c>
      <c r="G22" s="100">
        <v>14.300566220577609</v>
      </c>
      <c r="H22" s="99">
        <v>13.963987337340297</v>
      </c>
      <c r="I22" s="101">
        <v>8.5692135045542095</v>
      </c>
      <c r="J22" s="101">
        <v>4.4146873713822581</v>
      </c>
      <c r="K22" s="101">
        <v>2.8985149470468157</v>
      </c>
      <c r="L22" s="98">
        <v>0</v>
      </c>
      <c r="M22" s="102">
        <v>26.105034159987518</v>
      </c>
      <c r="N22" s="101">
        <v>29.980362741216084</v>
      </c>
      <c r="O22" s="101">
        <v>23.773330721321933</v>
      </c>
      <c r="P22" s="101">
        <v>21.278476041669204</v>
      </c>
      <c r="Q22" s="100">
        <v>23.622312368113626</v>
      </c>
      <c r="R22" s="99">
        <v>6.0252867644137984</v>
      </c>
      <c r="S22" s="101">
        <v>19.71244935734051</v>
      </c>
      <c r="T22" s="101">
        <v>32.038932378788907</v>
      </c>
      <c r="U22" s="101">
        <v>16.656886781837979</v>
      </c>
      <c r="V22" s="98">
        <v>22.721663539999543</v>
      </c>
      <c r="W22" s="376"/>
      <c r="X22" s="376"/>
      <c r="Y22" s="376"/>
      <c r="Z22" s="376"/>
      <c r="AA22" s="376"/>
      <c r="AB22" s="376"/>
      <c r="AC22" s="376"/>
      <c r="AD22" s="376"/>
      <c r="AE22" s="376"/>
      <c r="AF22" s="376"/>
      <c r="AG22" s="376"/>
      <c r="AH22" s="376"/>
      <c r="AI22" s="376"/>
      <c r="AJ22" s="376"/>
      <c r="AK22" s="376"/>
      <c r="AL22" s="376"/>
      <c r="AM22" s="376"/>
      <c r="AN22" s="376"/>
      <c r="AO22" s="376"/>
      <c r="AP22" s="376"/>
      <c r="AQ22" s="376"/>
      <c r="AR22" s="376"/>
      <c r="AS22" s="376"/>
      <c r="AT22" s="376"/>
      <c r="AU22" s="376"/>
      <c r="AV22" s="376"/>
      <c r="AW22" s="376"/>
      <c r="AX22" s="376"/>
      <c r="AY22" s="376"/>
      <c r="AZ22" s="151"/>
      <c r="BA22" s="816" t="s">
        <v>54</v>
      </c>
      <c r="BB22" s="492" t="s">
        <v>49</v>
      </c>
      <c r="BC22" s="37" t="s">
        <v>35</v>
      </c>
      <c r="BD22" s="33" t="s">
        <v>35</v>
      </c>
      <c r="BE22" s="33" t="s">
        <v>35</v>
      </c>
      <c r="BF22" s="33" t="s">
        <v>35</v>
      </c>
      <c r="BG22" s="28" t="s">
        <v>35</v>
      </c>
      <c r="BH22" s="37" t="s">
        <v>35</v>
      </c>
      <c r="BI22" s="33" t="s">
        <v>35</v>
      </c>
      <c r="BJ22" s="33" t="s">
        <v>35</v>
      </c>
      <c r="BK22" s="33" t="s">
        <v>35</v>
      </c>
      <c r="BL22" s="28" t="s">
        <v>35</v>
      </c>
      <c r="BM22" s="37" t="s">
        <v>35</v>
      </c>
      <c r="BN22" s="33" t="s">
        <v>35</v>
      </c>
      <c r="BO22" s="33" t="s">
        <v>35</v>
      </c>
      <c r="BP22" s="33" t="s">
        <v>35</v>
      </c>
      <c r="BQ22" s="28" t="s">
        <v>35</v>
      </c>
      <c r="BR22" s="37" t="s">
        <v>35</v>
      </c>
      <c r="BS22" s="33" t="s">
        <v>35</v>
      </c>
      <c r="BT22" s="33" t="s">
        <v>35</v>
      </c>
      <c r="BU22" s="33" t="s">
        <v>35</v>
      </c>
      <c r="BV22" s="22" t="s">
        <v>35</v>
      </c>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404" customFormat="true" ht="15" customHeight="true" x14ac:dyDescent="0.2">
      <c r="A23" s="826"/>
      <c r="B23" s="339" t="s">
        <v>48</v>
      </c>
      <c r="C23" s="97">
        <v>73.880809774504442</v>
      </c>
      <c r="D23" s="96">
        <v>70.610274383800643</v>
      </c>
      <c r="E23" s="96">
        <v>77.128075023345843</v>
      </c>
      <c r="F23" s="96">
        <v>77.680266150285249</v>
      </c>
      <c r="G23" s="95">
        <v>85.699433779422364</v>
      </c>
      <c r="H23" s="94">
        <v>86.036012662659729</v>
      </c>
      <c r="I23" s="96">
        <v>91.430786495445801</v>
      </c>
      <c r="J23" s="96">
        <v>95.585312628617757</v>
      </c>
      <c r="K23" s="96">
        <v>97.10148505295318</v>
      </c>
      <c r="L23" s="93">
        <v>100</v>
      </c>
      <c r="M23" s="97">
        <v>73.894965840012489</v>
      </c>
      <c r="N23" s="96">
        <v>70.019637258783845</v>
      </c>
      <c r="O23" s="96">
        <v>76.226669278677988</v>
      </c>
      <c r="P23" s="96">
        <v>78.721523958330877</v>
      </c>
      <c r="Q23" s="95">
        <v>76.377687631886388</v>
      </c>
      <c r="R23" s="94">
        <v>93.974713235586236</v>
      </c>
      <c r="S23" s="96">
        <v>80.28755064265944</v>
      </c>
      <c r="T23" s="96">
        <v>67.961067621210887</v>
      </c>
      <c r="U23" s="96">
        <v>83.343113218162074</v>
      </c>
      <c r="V23" s="93">
        <v>77.278336460000418</v>
      </c>
      <c r="W23" s="376"/>
      <c r="X23" s="376"/>
      <c r="Y23" s="376"/>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151"/>
      <c r="BA23" s="820"/>
      <c r="BB23" s="495" t="s">
        <v>48</v>
      </c>
      <c r="BC23" s="36" t="s">
        <v>35</v>
      </c>
      <c r="BD23" s="32" t="s">
        <v>35</v>
      </c>
      <c r="BE23" s="32" t="s">
        <v>35</v>
      </c>
      <c r="BF23" s="32" t="s">
        <v>35</v>
      </c>
      <c r="BG23" s="27" t="s">
        <v>35</v>
      </c>
      <c r="BH23" s="36" t="s">
        <v>35</v>
      </c>
      <c r="BI23" s="32" t="s">
        <v>35</v>
      </c>
      <c r="BJ23" s="32" t="s">
        <v>35</v>
      </c>
      <c r="BK23" s="32" t="s">
        <v>35</v>
      </c>
      <c r="BL23" s="27" t="s">
        <v>35</v>
      </c>
      <c r="BM23" s="36" t="s">
        <v>35</v>
      </c>
      <c r="BN23" s="32" t="s">
        <v>35</v>
      </c>
      <c r="BO23" s="32" t="s">
        <v>35</v>
      </c>
      <c r="BP23" s="32" t="s">
        <v>35</v>
      </c>
      <c r="BQ23" s="27" t="s">
        <v>35</v>
      </c>
      <c r="BR23" s="36" t="s">
        <v>35</v>
      </c>
      <c r="BS23" s="32" t="s">
        <v>35</v>
      </c>
      <c r="BT23" s="32" t="s">
        <v>35</v>
      </c>
      <c r="BU23" s="32" t="s">
        <v>35</v>
      </c>
      <c r="BV23" s="21" t="s">
        <v>35</v>
      </c>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284" customFormat="true" ht="15" hidden="true" customHeight="true" x14ac:dyDescent="0.2">
      <c r="A24" s="835" t="s">
        <v>47</v>
      </c>
      <c r="B24" s="336" t="s">
        <v>59</v>
      </c>
      <c r="C24" s="342"/>
      <c r="D24" s="343"/>
      <c r="E24" s="343"/>
      <c r="F24" s="343"/>
      <c r="G24" s="344"/>
      <c r="H24" s="345"/>
      <c r="I24" s="343"/>
      <c r="J24" s="343"/>
      <c r="K24" s="343"/>
      <c r="L24" s="346"/>
      <c r="M24" s="342"/>
      <c r="N24" s="343"/>
      <c r="O24" s="343"/>
      <c r="P24" s="343"/>
      <c r="Q24" s="344"/>
      <c r="R24" s="345"/>
      <c r="S24" s="343"/>
      <c r="T24" s="343"/>
      <c r="U24" s="343"/>
      <c r="V24" s="346"/>
      <c r="W24" s="694"/>
      <c r="X24" s="694"/>
      <c r="Y24" s="694"/>
      <c r="Z24" s="694"/>
      <c r="AA24" s="694"/>
      <c r="AB24" s="694"/>
      <c r="AC24" s="694"/>
      <c r="AD24" s="694"/>
      <c r="AE24" s="694"/>
      <c r="AF24" s="694"/>
      <c r="AG24" s="694"/>
      <c r="AH24" s="694"/>
      <c r="AI24" s="694"/>
      <c r="AJ24" s="694"/>
      <c r="AK24" s="694"/>
      <c r="AL24" s="694"/>
      <c r="AM24" s="694"/>
      <c r="AN24" s="694"/>
      <c r="AO24" s="694"/>
      <c r="AP24" s="694"/>
      <c r="AQ24" s="694"/>
      <c r="AR24" s="694"/>
      <c r="AS24" s="694"/>
      <c r="AT24" s="694"/>
      <c r="AU24" s="694"/>
      <c r="AV24" s="694"/>
      <c r="AW24" s="694"/>
      <c r="AX24" s="694"/>
      <c r="AY24" s="694"/>
      <c r="AZ24" s="312"/>
      <c r="BB24" s="286"/>
      <c r="BW24" s="312"/>
      <c r="BX24" s="312"/>
      <c r="BY24" s="312"/>
      <c r="BZ24" s="312"/>
      <c r="CA24" s="312"/>
      <c r="CB24" s="312"/>
      <c r="CC24" s="312"/>
      <c r="CD24" s="312"/>
      <c r="CE24" s="312"/>
      <c r="CF24" s="312"/>
      <c r="CG24" s="312"/>
      <c r="CH24" s="312"/>
      <c r="CI24" s="312"/>
      <c r="CJ24" s="312"/>
      <c r="CK24" s="312"/>
      <c r="CL24" s="312"/>
      <c r="CM24" s="312"/>
      <c r="CN24" s="312"/>
      <c r="CO24" s="312"/>
      <c r="CP24" s="312"/>
      <c r="CQ24" s="312"/>
      <c r="CR24" s="312"/>
      <c r="CS24" s="312"/>
      <c r="CT24" s="312"/>
      <c r="CU24" s="312"/>
      <c r="CV24" s="312"/>
      <c r="CW24" s="312"/>
      <c r="CX24" s="312"/>
      <c r="CY24" s="312"/>
      <c r="CZ24" s="312"/>
    </row>
    <row r="25" s="284" customFormat="true" ht="15" hidden="true" customHeight="true" x14ac:dyDescent="0.2">
      <c r="A25" s="836"/>
      <c r="B25" s="333" t="s">
        <v>58</v>
      </c>
      <c r="C25" s="347"/>
      <c r="D25" s="348"/>
      <c r="E25" s="348"/>
      <c r="F25" s="348"/>
      <c r="G25" s="349"/>
      <c r="H25" s="350"/>
      <c r="I25" s="348"/>
      <c r="J25" s="348"/>
      <c r="K25" s="348"/>
      <c r="L25" s="351"/>
      <c r="M25" s="347"/>
      <c r="N25" s="348"/>
      <c r="O25" s="348"/>
      <c r="P25" s="348"/>
      <c r="Q25" s="349"/>
      <c r="R25" s="350"/>
      <c r="S25" s="348"/>
      <c r="T25" s="348"/>
      <c r="U25" s="348"/>
      <c r="V25" s="351"/>
      <c r="W25" s="694"/>
      <c r="X25" s="694"/>
      <c r="Y25" s="694"/>
      <c r="Z25" s="694"/>
      <c r="AA25" s="694"/>
      <c r="AB25" s="694"/>
      <c r="AC25" s="694"/>
      <c r="AD25" s="694"/>
      <c r="AE25" s="694"/>
      <c r="AF25" s="694"/>
      <c r="AG25" s="694"/>
      <c r="AH25" s="694"/>
      <c r="AI25" s="694"/>
      <c r="AJ25" s="694"/>
      <c r="AK25" s="694"/>
      <c r="AL25" s="694"/>
      <c r="AM25" s="694"/>
      <c r="AN25" s="694"/>
      <c r="AO25" s="694"/>
      <c r="AP25" s="694"/>
      <c r="AQ25" s="694"/>
      <c r="AR25" s="694"/>
      <c r="AS25" s="694"/>
      <c r="AT25" s="694"/>
      <c r="AU25" s="694"/>
      <c r="AV25" s="694"/>
      <c r="AW25" s="694"/>
      <c r="AX25" s="694"/>
      <c r="AY25" s="694"/>
      <c r="AZ25" s="312"/>
      <c r="BB25" s="286"/>
      <c r="BW25" s="312"/>
      <c r="BX25" s="312"/>
      <c r="BY25" s="312"/>
      <c r="BZ25" s="312"/>
      <c r="CA25" s="312"/>
      <c r="CB25" s="312"/>
      <c r="CC25" s="312"/>
      <c r="CD25" s="312"/>
      <c r="CE25" s="312"/>
      <c r="CF25" s="312"/>
      <c r="CG25" s="312"/>
      <c r="CH25" s="312"/>
      <c r="CI25" s="312"/>
      <c r="CJ25" s="312"/>
      <c r="CK25" s="312"/>
      <c r="CL25" s="312"/>
      <c r="CM25" s="312"/>
      <c r="CN25" s="312"/>
      <c r="CO25" s="312"/>
      <c r="CP25" s="312"/>
      <c r="CQ25" s="312"/>
      <c r="CR25" s="312"/>
      <c r="CS25" s="312"/>
      <c r="CT25" s="312"/>
      <c r="CU25" s="312"/>
      <c r="CV25" s="312"/>
      <c r="CW25" s="312"/>
      <c r="CX25" s="312"/>
      <c r="CY25" s="312"/>
      <c r="CZ25" s="312"/>
    </row>
    <row r="26" s="284" customFormat="true" ht="15" hidden="true" customHeight="true" x14ac:dyDescent="0.2">
      <c r="A26" s="837"/>
      <c r="B26" s="334" t="s">
        <v>46</v>
      </c>
      <c r="C26" s="352"/>
      <c r="D26" s="353"/>
      <c r="E26" s="353"/>
      <c r="F26" s="353"/>
      <c r="G26" s="354"/>
      <c r="H26" s="355"/>
      <c r="I26" s="353"/>
      <c r="J26" s="353"/>
      <c r="K26" s="353"/>
      <c r="L26" s="356"/>
      <c r="M26" s="352"/>
      <c r="N26" s="353"/>
      <c r="O26" s="353"/>
      <c r="P26" s="353"/>
      <c r="Q26" s="354"/>
      <c r="R26" s="14"/>
      <c r="S26" s="13"/>
      <c r="T26" s="13"/>
      <c r="U26" s="13"/>
      <c r="V26" s="8"/>
      <c r="W26" s="694"/>
      <c r="X26" s="694"/>
      <c r="Y26" s="694"/>
      <c r="Z26" s="694"/>
      <c r="AA26" s="694"/>
      <c r="AB26" s="694"/>
      <c r="AC26" s="694"/>
      <c r="AD26" s="694"/>
      <c r="AE26" s="694"/>
      <c r="AF26" s="694"/>
      <c r="AG26" s="694"/>
      <c r="AH26" s="694"/>
      <c r="AI26" s="694"/>
      <c r="AJ26" s="694"/>
      <c r="AK26" s="694"/>
      <c r="AL26" s="694"/>
      <c r="AM26" s="694"/>
      <c r="AN26" s="694"/>
      <c r="AO26" s="694"/>
      <c r="AP26" s="694"/>
      <c r="AQ26" s="694"/>
      <c r="AR26" s="694"/>
      <c r="AS26" s="694"/>
      <c r="AT26" s="694"/>
      <c r="AU26" s="694"/>
      <c r="AV26" s="694"/>
      <c r="AW26" s="694"/>
      <c r="AX26" s="694"/>
      <c r="AY26" s="694"/>
      <c r="AZ26" s="312"/>
      <c r="BB26" s="286"/>
      <c r="BW26" s="312"/>
      <c r="BX26" s="312"/>
      <c r="BY26" s="312"/>
      <c r="BZ26" s="312"/>
      <c r="CA26" s="312"/>
      <c r="CB26" s="312"/>
      <c r="CC26" s="312"/>
      <c r="CD26" s="312"/>
      <c r="CE26" s="312"/>
      <c r="CF26" s="312"/>
      <c r="CG26" s="312"/>
      <c r="CH26" s="312"/>
      <c r="CI26" s="312"/>
      <c r="CJ26" s="312"/>
      <c r="CK26" s="312"/>
      <c r="CL26" s="312"/>
      <c r="CM26" s="312"/>
      <c r="CN26" s="312"/>
      <c r="CO26" s="312"/>
      <c r="CP26" s="312"/>
      <c r="CQ26" s="312"/>
      <c r="CR26" s="312"/>
      <c r="CS26" s="312"/>
      <c r="CT26" s="312"/>
      <c r="CU26" s="312"/>
      <c r="CV26" s="312"/>
      <c r="CW26" s="312"/>
      <c r="CX26" s="312"/>
      <c r="CY26" s="312"/>
      <c r="CZ26" s="312"/>
    </row>
    <row r="27" s="405" customFormat="true" ht="15" customHeight="true" x14ac:dyDescent="0.2">
      <c r="A27" s="283"/>
      <c r="B27" s="335"/>
      <c r="C27" s="827" t="s">
        <v>114</v>
      </c>
      <c r="D27" s="828"/>
      <c r="E27" s="828"/>
      <c r="F27" s="828"/>
      <c r="G27" s="829"/>
      <c r="H27" s="833" t="s">
        <v>38</v>
      </c>
      <c r="I27" s="822"/>
      <c r="J27" s="822"/>
      <c r="K27" s="822"/>
      <c r="L27" s="824"/>
      <c r="M27" s="821" t="s">
        <v>37</v>
      </c>
      <c r="N27" s="822"/>
      <c r="O27" s="822"/>
      <c r="P27" s="822"/>
      <c r="Q27" s="824"/>
      <c r="R27" s="16" t="s">
        <v>137</v>
      </c>
      <c r="S27" s="366"/>
      <c r="T27" s="366"/>
      <c r="U27" s="366"/>
      <c r="V27" s="366"/>
      <c r="W27" s="376"/>
      <c r="X27" s="694"/>
      <c r="Y27" s="694"/>
      <c r="Z27" s="694"/>
      <c r="AA27" s="694"/>
      <c r="AB27" s="694"/>
      <c r="AC27" s="694"/>
      <c r="AD27" s="694"/>
      <c r="AE27" s="694"/>
      <c r="AF27" s="694"/>
      <c r="AG27" s="694"/>
      <c r="AH27" s="694"/>
      <c r="AI27" s="694"/>
      <c r="AJ27" s="694"/>
      <c r="AK27" s="694"/>
      <c r="AL27" s="694"/>
      <c r="AM27" s="694"/>
      <c r="AN27" s="694"/>
      <c r="AO27" s="694"/>
      <c r="AP27" s="694"/>
      <c r="AQ27" s="694"/>
      <c r="AR27" s="694"/>
      <c r="AS27" s="694"/>
      <c r="AT27" s="694"/>
      <c r="AU27" s="694"/>
      <c r="AV27" s="694"/>
      <c r="AW27" s="694"/>
      <c r="AX27" s="694"/>
      <c r="AY27" s="694"/>
      <c r="AZ27" s="312"/>
      <c r="BA27" s="313" t="s">
        <v>128</v>
      </c>
      <c r="BB27" s="268" t="s">
        <v>95</v>
      </c>
      <c r="BC27" s="812" t="s">
        <v>114</v>
      </c>
      <c r="BD27" s="813"/>
      <c r="BE27" s="813"/>
      <c r="BF27" s="813"/>
      <c r="BG27" s="819"/>
      <c r="BH27" s="812" t="s">
        <v>38</v>
      </c>
      <c r="BI27" s="813"/>
      <c r="BJ27" s="813"/>
      <c r="BK27" s="813"/>
      <c r="BL27" s="819"/>
      <c r="BM27" s="812" t="s">
        <v>37</v>
      </c>
      <c r="BN27" s="813"/>
      <c r="BO27" s="813"/>
      <c r="BP27" s="813"/>
      <c r="BQ27" s="814"/>
      <c r="BR27" s="15" t="s">
        <v>137</v>
      </c>
      <c r="BS27" s="366"/>
      <c r="BT27" s="366"/>
      <c r="BU27" s="366"/>
      <c r="BV27" s="366"/>
      <c r="BW27" s="4"/>
      <c r="BX27" s="4"/>
      <c r="BY27" s="4"/>
      <c r="BZ27" s="311"/>
      <c r="CA27" s="311"/>
      <c r="CB27" s="311"/>
      <c r="CC27" s="311"/>
      <c r="CD27" s="311"/>
      <c r="CE27" s="311"/>
      <c r="CF27" s="311"/>
      <c r="CG27" s="311"/>
      <c r="CH27" s="311"/>
      <c r="CI27" s="311"/>
      <c r="CJ27" s="311"/>
      <c r="CK27" s="311"/>
      <c r="CL27" s="311"/>
      <c r="CM27" s="311"/>
      <c r="CN27" s="311"/>
      <c r="CO27" s="311"/>
      <c r="CP27" s="311"/>
      <c r="CQ27" s="311"/>
      <c r="CR27" s="311"/>
      <c r="CS27" s="311"/>
      <c r="CT27" s="311"/>
      <c r="CU27" s="311"/>
      <c r="CV27" s="311"/>
      <c r="CW27" s="311"/>
      <c r="CX27" s="311"/>
      <c r="CY27" s="311"/>
      <c r="CZ27" s="311"/>
    </row>
    <row r="28" s="405" customFormat="true" ht="24" x14ac:dyDescent="0.2">
      <c r="A28" s="301" t="s">
        <v>69</v>
      </c>
      <c r="B28" s="335"/>
      <c r="C28" s="358" t="s">
        <v>0</v>
      </c>
      <c r="D28" s="485" t="s">
        <v>1</v>
      </c>
      <c r="E28" s="485" t="s">
        <v>2</v>
      </c>
      <c r="F28" s="485" t="s">
        <v>3</v>
      </c>
      <c r="G28" s="486" t="s">
        <v>4</v>
      </c>
      <c r="H28" s="340" t="s">
        <v>0</v>
      </c>
      <c r="I28" s="488" t="s">
        <v>1</v>
      </c>
      <c r="J28" s="488" t="s">
        <v>2</v>
      </c>
      <c r="K28" s="488" t="s">
        <v>3</v>
      </c>
      <c r="L28" s="489" t="s">
        <v>4</v>
      </c>
      <c r="M28" s="341" t="s">
        <v>0</v>
      </c>
      <c r="N28" s="488" t="s">
        <v>1</v>
      </c>
      <c r="O28" s="488" t="s">
        <v>2</v>
      </c>
      <c r="P28" s="488" t="s">
        <v>3</v>
      </c>
      <c r="Q28" s="484" t="s">
        <v>4</v>
      </c>
      <c r="R28" s="340" t="s">
        <v>366</v>
      </c>
      <c r="S28" s="488" t="s">
        <v>367</v>
      </c>
      <c r="T28" s="488" t="s">
        <v>148</v>
      </c>
      <c r="U28" s="488" t="s">
        <v>149</v>
      </c>
      <c r="V28" s="489" t="s">
        <v>150</v>
      </c>
      <c r="W28" s="694"/>
      <c r="X28" s="694"/>
      <c r="Y28" s="694"/>
      <c r="Z28" s="694"/>
      <c r="AA28" s="694"/>
      <c r="AB28" s="694"/>
      <c r="AC28" s="694"/>
      <c r="AD28" s="694"/>
      <c r="AE28" s="694"/>
      <c r="AF28" s="694"/>
      <c r="AG28" s="694"/>
      <c r="AH28" s="694"/>
      <c r="AI28" s="694"/>
      <c r="AJ28" s="694"/>
      <c r="AK28" s="694"/>
      <c r="AL28" s="694"/>
      <c r="AM28" s="694"/>
      <c r="AN28" s="694"/>
      <c r="AO28" s="694"/>
      <c r="AP28" s="694"/>
      <c r="AQ28" s="694"/>
      <c r="AR28" s="694"/>
      <c r="AS28" s="694"/>
      <c r="AT28" s="694"/>
      <c r="AU28" s="694"/>
      <c r="AV28" s="694"/>
      <c r="AW28" s="694"/>
      <c r="AX28" s="694"/>
      <c r="AY28" s="694"/>
      <c r="AZ28" s="312"/>
      <c r="BA28" s="301" t="s">
        <v>119</v>
      </c>
      <c r="BB28" s="300"/>
      <c r="BC28" s="388" t="s">
        <v>0</v>
      </c>
      <c r="BD28" s="446" t="s">
        <v>1</v>
      </c>
      <c r="BE28" s="446" t="s">
        <v>2</v>
      </c>
      <c r="BF28" s="446" t="s">
        <v>3</v>
      </c>
      <c r="BG28" s="389" t="s">
        <v>4</v>
      </c>
      <c r="BH28" s="388" t="s">
        <v>0</v>
      </c>
      <c r="BI28" s="446" t="s">
        <v>1</v>
      </c>
      <c r="BJ28" s="446" t="s">
        <v>2</v>
      </c>
      <c r="BK28" s="446" t="s">
        <v>3</v>
      </c>
      <c r="BL28" s="389" t="s">
        <v>4</v>
      </c>
      <c r="BM28" s="388" t="s">
        <v>0</v>
      </c>
      <c r="BN28" s="446" t="s">
        <v>1</v>
      </c>
      <c r="BO28" s="446" t="s">
        <v>2</v>
      </c>
      <c r="BP28" s="446" t="s">
        <v>3</v>
      </c>
      <c r="BQ28" s="389" t="s">
        <v>4</v>
      </c>
      <c r="BR28" s="388" t="s">
        <v>366</v>
      </c>
      <c r="BS28" s="446" t="s">
        <v>367</v>
      </c>
      <c r="BT28" s="446" t="s">
        <v>148</v>
      </c>
      <c r="BU28" s="446" t="s">
        <v>149</v>
      </c>
      <c r="BV28" s="447" t="s">
        <v>150</v>
      </c>
      <c r="BW28" s="152"/>
      <c r="BX28" s="152"/>
      <c r="BY28" s="152"/>
      <c r="BZ28" s="152"/>
      <c r="CA28" s="152"/>
      <c r="CB28" s="152"/>
      <c r="CC28" s="152"/>
      <c r="CD28" s="152"/>
      <c r="CE28" s="152"/>
      <c r="CF28" s="152"/>
      <c r="CG28" s="152"/>
      <c r="CH28" s="152"/>
      <c r="CI28" s="152"/>
      <c r="CJ28" s="152"/>
      <c r="CK28" s="152"/>
      <c r="CL28" s="152"/>
      <c r="CM28" s="152"/>
      <c r="CN28" s="152"/>
      <c r="CO28" s="152"/>
      <c r="CP28" s="152"/>
      <c r="CQ28" s="152"/>
      <c r="CR28" s="152"/>
      <c r="CS28" s="152"/>
      <c r="CT28" s="152"/>
      <c r="CU28" s="152"/>
      <c r="CV28" s="152"/>
      <c r="CW28" s="152"/>
      <c r="CX28" s="152"/>
      <c r="CY28" s="152"/>
      <c r="CZ28" s="152"/>
    </row>
    <row r="29" s="405" customFormat="true" ht="15" customHeight="true" x14ac:dyDescent="0.2">
      <c r="A29" s="834" t="s">
        <v>57</v>
      </c>
      <c r="B29" s="337" t="s">
        <v>49</v>
      </c>
      <c r="C29" s="107">
        <v>22.350115345754638</v>
      </c>
      <c r="D29" s="106">
        <v>19.260750966596987</v>
      </c>
      <c r="E29" s="106">
        <v>25.041733185385283</v>
      </c>
      <c r="F29" s="106">
        <v>22.493763307534199</v>
      </c>
      <c r="G29" s="105">
        <v>62.13116049214532</v>
      </c>
      <c r="H29" s="104">
        <v>71.688547719552162</v>
      </c>
      <c r="I29" s="106">
        <v>92.990686243413975</v>
      </c>
      <c r="J29" s="106">
        <v>97.864821684833473</v>
      </c>
      <c r="K29" s="106">
        <v>98.475364210306452</v>
      </c>
      <c r="L29" s="103">
        <v>99.558344367234085</v>
      </c>
      <c r="M29" s="107">
        <v>22.224940323930483</v>
      </c>
      <c r="N29" s="106">
        <v>17.465785374624016</v>
      </c>
      <c r="O29" s="106">
        <v>26.015468494943907</v>
      </c>
      <c r="P29" s="106">
        <v>21.284627903283649</v>
      </c>
      <c r="Q29" s="105">
        <v>31.607272747364867</v>
      </c>
      <c r="R29" s="104">
        <v>97.452939707768266</v>
      </c>
      <c r="S29" s="106">
        <v>20.478764793308763</v>
      </c>
      <c r="T29" s="106">
        <v>9.3487308350756955</v>
      </c>
      <c r="U29" s="106">
        <v>43.456008473215618</v>
      </c>
      <c r="V29" s="103">
        <v>42.948805107374113</v>
      </c>
      <c r="W29" s="376"/>
      <c r="X29" s="694"/>
      <c r="Y29" s="694"/>
      <c r="Z29" s="694"/>
      <c r="AA29" s="694"/>
      <c r="AB29" s="694"/>
      <c r="AC29" s="694"/>
      <c r="AD29" s="694"/>
      <c r="AE29" s="694"/>
      <c r="AF29" s="694"/>
      <c r="AG29" s="694"/>
      <c r="AH29" s="694"/>
      <c r="AI29" s="694"/>
      <c r="AJ29" s="694"/>
      <c r="AK29" s="694"/>
      <c r="AL29" s="694"/>
      <c r="AM29" s="694"/>
      <c r="AN29" s="694"/>
      <c r="AO29" s="694"/>
      <c r="AP29" s="694"/>
      <c r="AQ29" s="694"/>
      <c r="AR29" s="694"/>
      <c r="AS29" s="694"/>
      <c r="AT29" s="694"/>
      <c r="AU29" s="694"/>
      <c r="AV29" s="694"/>
      <c r="AW29" s="694"/>
      <c r="AX29" s="694"/>
      <c r="AY29" s="694"/>
      <c r="AZ29" s="312"/>
      <c r="BA29" s="818" t="s">
        <v>57</v>
      </c>
      <c r="BB29" s="494" t="s">
        <v>49</v>
      </c>
      <c r="BC29" s="38" t="s">
        <v>35</v>
      </c>
      <c r="BD29" s="34" t="s">
        <v>35</v>
      </c>
      <c r="BE29" s="34" t="s">
        <v>35</v>
      </c>
      <c r="BF29" s="34" t="s">
        <v>35</v>
      </c>
      <c r="BG29" s="29" t="s">
        <v>35</v>
      </c>
      <c r="BH29" s="38" t="s">
        <v>35</v>
      </c>
      <c r="BI29" s="34" t="s">
        <v>35</v>
      </c>
      <c r="BJ29" s="34" t="s">
        <v>35</v>
      </c>
      <c r="BK29" s="34" t="s">
        <v>35</v>
      </c>
      <c r="BL29" s="29" t="s">
        <v>35</v>
      </c>
      <c r="BM29" s="38" t="s">
        <v>35</v>
      </c>
      <c r="BN29" s="34" t="s">
        <v>35</v>
      </c>
      <c r="BO29" s="34" t="s">
        <v>35</v>
      </c>
      <c r="BP29" s="34" t="s">
        <v>35</v>
      </c>
      <c r="BQ29" s="29" t="s">
        <v>35</v>
      </c>
      <c r="BR29" s="38" t="s">
        <v>35</v>
      </c>
      <c r="BS29" s="34" t="s">
        <v>35</v>
      </c>
      <c r="BT29" s="34" t="s">
        <v>35</v>
      </c>
      <c r="BU29" s="34" t="s">
        <v>35</v>
      </c>
      <c r="BV29" s="23" t="s">
        <v>35</v>
      </c>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405" customFormat="true" ht="15" customHeight="true" x14ac:dyDescent="0.2">
      <c r="A30" s="825"/>
      <c r="B30" s="338" t="s">
        <v>48</v>
      </c>
      <c r="C30" s="102">
        <v>77.649884654245525</v>
      </c>
      <c r="D30" s="101">
        <v>80.739249033402956</v>
      </c>
      <c r="E30" s="101">
        <v>74.958266814614632</v>
      </c>
      <c r="F30" s="101">
        <v>77.506236692465862</v>
      </c>
      <c r="G30" s="100">
        <v>37.868839507854595</v>
      </c>
      <c r="H30" s="99">
        <v>28.311452280447785</v>
      </c>
      <c r="I30" s="101">
        <v>7.009313756586022</v>
      </c>
      <c r="J30" s="101">
        <v>2.1351783151665487</v>
      </c>
      <c r="K30" s="101">
        <v>1.5246357896935556</v>
      </c>
      <c r="L30" s="98">
        <v>0.44165563276591407</v>
      </c>
      <c r="M30" s="102">
        <v>77.77505967606956</v>
      </c>
      <c r="N30" s="101">
        <v>82.534214625375967</v>
      </c>
      <c r="O30" s="101">
        <v>73.984531505055983</v>
      </c>
      <c r="P30" s="101">
        <v>78.715372096716322</v>
      </c>
      <c r="Q30" s="100">
        <v>68.39272725263524</v>
      </c>
      <c r="R30" s="99">
        <v>2.5470602922317536</v>
      </c>
      <c r="S30" s="101">
        <v>79.521235206691173</v>
      </c>
      <c r="T30" s="101">
        <v>90.65126916492413</v>
      </c>
      <c r="U30" s="101">
        <v>56.543991526784495</v>
      </c>
      <c r="V30" s="98">
        <v>57.051194892625844</v>
      </c>
      <c r="W30" s="376"/>
      <c r="X30" s="694"/>
      <c r="Y30" s="694"/>
      <c r="Z30" s="694"/>
      <c r="AA30" s="694"/>
      <c r="AB30" s="694"/>
      <c r="AC30" s="694"/>
      <c r="AD30" s="694"/>
      <c r="AE30" s="694"/>
      <c r="AF30" s="694"/>
      <c r="AG30" s="694"/>
      <c r="AH30" s="694"/>
      <c r="AI30" s="694"/>
      <c r="AJ30" s="694"/>
      <c r="AK30" s="694"/>
      <c r="AL30" s="694"/>
      <c r="AM30" s="694"/>
      <c r="AN30" s="694"/>
      <c r="AO30" s="694"/>
      <c r="AP30" s="694"/>
      <c r="AQ30" s="694"/>
      <c r="AR30" s="694"/>
      <c r="AS30" s="694"/>
      <c r="AT30" s="694"/>
      <c r="AU30" s="694"/>
      <c r="AV30" s="694"/>
      <c r="AW30" s="694"/>
      <c r="AX30" s="694"/>
      <c r="AY30" s="694"/>
      <c r="AZ30" s="312"/>
      <c r="BA30" s="816"/>
      <c r="BB30" s="492" t="s">
        <v>48</v>
      </c>
      <c r="BC30" s="37" t="s">
        <v>35</v>
      </c>
      <c r="BD30" s="33" t="s">
        <v>35</v>
      </c>
      <c r="BE30" s="33" t="s">
        <v>35</v>
      </c>
      <c r="BF30" s="33" t="s">
        <v>35</v>
      </c>
      <c r="BG30" s="28" t="s">
        <v>35</v>
      </c>
      <c r="BH30" s="37" t="s">
        <v>35</v>
      </c>
      <c r="BI30" s="33" t="s">
        <v>35</v>
      </c>
      <c r="BJ30" s="33" t="s">
        <v>35</v>
      </c>
      <c r="BK30" s="33" t="s">
        <v>35</v>
      </c>
      <c r="BL30" s="28" t="s">
        <v>35</v>
      </c>
      <c r="BM30" s="37" t="s">
        <v>35</v>
      </c>
      <c r="BN30" s="33" t="s">
        <v>35</v>
      </c>
      <c r="BO30" s="33" t="s">
        <v>35</v>
      </c>
      <c r="BP30" s="33" t="s">
        <v>35</v>
      </c>
      <c r="BQ30" s="28" t="s">
        <v>35</v>
      </c>
      <c r="BR30" s="37" t="s">
        <v>35</v>
      </c>
      <c r="BS30" s="33" t="s">
        <v>35</v>
      </c>
      <c r="BT30" s="33" t="s">
        <v>35</v>
      </c>
      <c r="BU30" s="33" t="s">
        <v>35</v>
      </c>
      <c r="BV30" s="22" t="s">
        <v>35</v>
      </c>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283" customFormat="true" ht="15" customHeight="true" x14ac:dyDescent="0.2">
      <c r="A31" s="825" t="s">
        <v>103</v>
      </c>
      <c r="B31" s="338" t="s">
        <v>49</v>
      </c>
      <c r="C31" s="102">
        <v>0.13963399650002137</v>
      </c>
      <c r="D31" s="101">
        <v>0</v>
      </c>
      <c r="E31" s="101">
        <v>9.2022171298343378E-2</v>
      </c>
      <c r="F31" s="101">
        <v>0.2694613682348268</v>
      </c>
      <c r="G31" s="100">
        <v>27.534920954780638</v>
      </c>
      <c r="H31" s="99">
        <v>4.8458466347349001</v>
      </c>
      <c r="I31" s="101">
        <v>23.569084803024666</v>
      </c>
      <c r="J31" s="101">
        <v>57.492390044158569</v>
      </c>
      <c r="K31" s="101">
        <v>83.476579543506048</v>
      </c>
      <c r="L31" s="98">
        <v>95.944442360262769</v>
      </c>
      <c r="M31" s="102">
        <v>0.1013132910060168</v>
      </c>
      <c r="N31" s="101">
        <v>0</v>
      </c>
      <c r="O31" s="101">
        <v>0.10195245100763153</v>
      </c>
      <c r="P31" s="101">
        <v>0.10839606566747277</v>
      </c>
      <c r="Q31" s="100">
        <v>2.6353220907952251</v>
      </c>
      <c r="R31" s="99">
        <v>61.494477135337767</v>
      </c>
      <c r="S31" s="101">
        <v>3.5313152965275654</v>
      </c>
      <c r="T31" s="101">
        <v>1.0476228126475708</v>
      </c>
      <c r="U31" s="101">
        <v>0.83587567488990644</v>
      </c>
      <c r="V31" s="98">
        <v>3.0320358688937352</v>
      </c>
      <c r="W31" s="376"/>
      <c r="X31" s="694"/>
      <c r="Y31" s="694"/>
      <c r="Z31" s="694"/>
      <c r="AA31" s="694"/>
      <c r="AB31" s="694"/>
      <c r="AC31" s="694"/>
      <c r="AD31" s="694"/>
      <c r="AE31" s="694"/>
      <c r="AF31" s="694"/>
      <c r="AG31" s="694"/>
      <c r="AH31" s="694"/>
      <c r="AI31" s="694"/>
      <c r="AJ31" s="694"/>
      <c r="AK31" s="694"/>
      <c r="AL31" s="694"/>
      <c r="AM31" s="694"/>
      <c r="AN31" s="694"/>
      <c r="AO31" s="694"/>
      <c r="AP31" s="694"/>
      <c r="AQ31" s="694"/>
      <c r="AR31" s="694"/>
      <c r="AS31" s="694"/>
      <c r="AT31" s="694"/>
      <c r="AU31" s="694"/>
      <c r="AV31" s="694"/>
      <c r="AW31" s="694"/>
      <c r="AX31" s="694"/>
      <c r="AY31" s="694"/>
      <c r="AZ31" s="312"/>
      <c r="BA31" s="816" t="s">
        <v>103</v>
      </c>
      <c r="BB31" s="492" t="s">
        <v>49</v>
      </c>
      <c r="BC31" s="37" t="s">
        <v>35</v>
      </c>
      <c r="BD31" s="33" t="s">
        <v>35</v>
      </c>
      <c r="BE31" s="33" t="s">
        <v>35</v>
      </c>
      <c r="BF31" s="33" t="s">
        <v>35</v>
      </c>
      <c r="BG31" s="28" t="s">
        <v>35</v>
      </c>
      <c r="BH31" s="37" t="s">
        <v>35</v>
      </c>
      <c r="BI31" s="33" t="s">
        <v>35</v>
      </c>
      <c r="BJ31" s="33" t="s">
        <v>35</v>
      </c>
      <c r="BK31" s="33" t="s">
        <v>35</v>
      </c>
      <c r="BL31" s="28" t="s">
        <v>35</v>
      </c>
      <c r="BM31" s="37" t="s">
        <v>35</v>
      </c>
      <c r="BN31" s="33" t="s">
        <v>35</v>
      </c>
      <c r="BO31" s="33" t="s">
        <v>35</v>
      </c>
      <c r="BP31" s="33" t="s">
        <v>35</v>
      </c>
      <c r="BQ31" s="28" t="s">
        <v>35</v>
      </c>
      <c r="BR31" s="37" t="s">
        <v>35</v>
      </c>
      <c r="BS31" s="33" t="s">
        <v>35</v>
      </c>
      <c r="BT31" s="33" t="s">
        <v>35</v>
      </c>
      <c r="BU31" s="33" t="s">
        <v>35</v>
      </c>
      <c r="BV31" s="22" t="s">
        <v>35</v>
      </c>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283" customFormat="true" ht="15" customHeight="true" x14ac:dyDescent="0.2">
      <c r="A32" s="825"/>
      <c r="B32" s="338" t="s">
        <v>48</v>
      </c>
      <c r="C32" s="102">
        <v>99.860366003499976</v>
      </c>
      <c r="D32" s="101">
        <v>100</v>
      </c>
      <c r="E32" s="101">
        <v>99.907977828701661</v>
      </c>
      <c r="F32" s="101">
        <v>99.730538631765171</v>
      </c>
      <c r="G32" s="100">
        <v>72.465079045219355</v>
      </c>
      <c r="H32" s="99">
        <v>95.154153365265088</v>
      </c>
      <c r="I32" s="101">
        <v>76.430915196975363</v>
      </c>
      <c r="J32" s="101">
        <v>42.50760995584146</v>
      </c>
      <c r="K32" s="101">
        <v>16.523420456493994</v>
      </c>
      <c r="L32" s="98">
        <v>4.0555576397372208</v>
      </c>
      <c r="M32" s="102">
        <v>99.898686708994006</v>
      </c>
      <c r="N32" s="101">
        <v>100</v>
      </c>
      <c r="O32" s="101">
        <v>99.898047548992352</v>
      </c>
      <c r="P32" s="101">
        <v>99.891603934332508</v>
      </c>
      <c r="Q32" s="100">
        <v>97.364677909204815</v>
      </c>
      <c r="R32" s="99">
        <v>38.505522864662396</v>
      </c>
      <c r="S32" s="101">
        <v>96.468684703472434</v>
      </c>
      <c r="T32" s="101">
        <v>98.952377187352397</v>
      </c>
      <c r="U32" s="101">
        <v>99.164124325110109</v>
      </c>
      <c r="V32" s="98">
        <v>96.967964131106328</v>
      </c>
      <c r="W32" s="376"/>
      <c r="X32" s="694"/>
      <c r="Y32" s="694"/>
      <c r="Z32" s="694"/>
      <c r="AA32" s="694"/>
      <c r="AB32" s="694"/>
      <c r="AC32" s="694"/>
      <c r="AD32" s="694"/>
      <c r="AE32" s="694"/>
      <c r="AF32" s="694"/>
      <c r="AG32" s="694"/>
      <c r="AH32" s="694"/>
      <c r="AI32" s="694"/>
      <c r="AJ32" s="694"/>
      <c r="AK32" s="694"/>
      <c r="AL32" s="694"/>
      <c r="AM32" s="694"/>
      <c r="AN32" s="694"/>
      <c r="AO32" s="694"/>
      <c r="AP32" s="694"/>
      <c r="AQ32" s="694"/>
      <c r="AR32" s="694"/>
      <c r="AS32" s="694"/>
      <c r="AT32" s="694"/>
      <c r="AU32" s="694"/>
      <c r="AV32" s="694"/>
      <c r="AW32" s="694"/>
      <c r="AX32" s="694"/>
      <c r="AY32" s="694"/>
      <c r="AZ32" s="312"/>
      <c r="BA32" s="816"/>
      <c r="BB32" s="492" t="s">
        <v>48</v>
      </c>
      <c r="BC32" s="37" t="s">
        <v>35</v>
      </c>
      <c r="BD32" s="33" t="s">
        <v>35</v>
      </c>
      <c r="BE32" s="33" t="s">
        <v>35</v>
      </c>
      <c r="BF32" s="33" t="s">
        <v>35</v>
      </c>
      <c r="BG32" s="28" t="s">
        <v>35</v>
      </c>
      <c r="BH32" s="37" t="s">
        <v>35</v>
      </c>
      <c r="BI32" s="33" t="s">
        <v>35</v>
      </c>
      <c r="BJ32" s="33" t="s">
        <v>35</v>
      </c>
      <c r="BK32" s="33" t="s">
        <v>35</v>
      </c>
      <c r="BL32" s="28" t="s">
        <v>35</v>
      </c>
      <c r="BM32" s="37" t="s">
        <v>35</v>
      </c>
      <c r="BN32" s="33" t="s">
        <v>35</v>
      </c>
      <c r="BO32" s="33" t="s">
        <v>35</v>
      </c>
      <c r="BP32" s="33" t="s">
        <v>35</v>
      </c>
      <c r="BQ32" s="28" t="s">
        <v>35</v>
      </c>
      <c r="BR32" s="37" t="s">
        <v>35</v>
      </c>
      <c r="BS32" s="33" t="s">
        <v>35</v>
      </c>
      <c r="BT32" s="33" t="s">
        <v>35</v>
      </c>
      <c r="BU32" s="33" t="s">
        <v>35</v>
      </c>
      <c r="BV32" s="22" t="s">
        <v>35</v>
      </c>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283" customFormat="true" ht="15" customHeight="true" x14ac:dyDescent="0.2">
      <c r="A33" s="825" t="s">
        <v>104</v>
      </c>
      <c r="B33" s="338" t="s">
        <v>49</v>
      </c>
      <c r="C33" s="53" t="s">
        <v>35</v>
      </c>
      <c r="D33" s="50" t="s">
        <v>35</v>
      </c>
      <c r="E33" s="50" t="s">
        <v>35</v>
      </c>
      <c r="F33" s="50" t="s">
        <v>35</v>
      </c>
      <c r="G33" s="47" t="s">
        <v>35</v>
      </c>
      <c r="H33" s="44" t="s">
        <v>35</v>
      </c>
      <c r="I33" s="50" t="s">
        <v>35</v>
      </c>
      <c r="J33" s="50" t="s">
        <v>35</v>
      </c>
      <c r="K33" s="50" t="s">
        <v>35</v>
      </c>
      <c r="L33" s="41" t="s">
        <v>35</v>
      </c>
      <c r="M33" s="53" t="s">
        <v>35</v>
      </c>
      <c r="N33" s="50" t="s">
        <v>35</v>
      </c>
      <c r="O33" s="50" t="s">
        <v>35</v>
      </c>
      <c r="P33" s="50" t="s">
        <v>35</v>
      </c>
      <c r="Q33" s="47" t="s">
        <v>35</v>
      </c>
      <c r="R33" s="44" t="s">
        <v>35</v>
      </c>
      <c r="S33" s="50" t="s">
        <v>35</v>
      </c>
      <c r="T33" s="50" t="s">
        <v>35</v>
      </c>
      <c r="U33" s="50" t="s">
        <v>35</v>
      </c>
      <c r="V33" s="41" t="s">
        <v>35</v>
      </c>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11"/>
      <c r="BA33" s="816" t="s">
        <v>104</v>
      </c>
      <c r="BB33" s="492" t="s">
        <v>49</v>
      </c>
      <c r="BC33" s="37" t="s">
        <v>35</v>
      </c>
      <c r="BD33" s="33" t="s">
        <v>35</v>
      </c>
      <c r="BE33" s="33" t="s">
        <v>35</v>
      </c>
      <c r="BF33" s="33" t="s">
        <v>35</v>
      </c>
      <c r="BG33" s="28" t="s">
        <v>35</v>
      </c>
      <c r="BH33" s="37" t="s">
        <v>35</v>
      </c>
      <c r="BI33" s="33" t="s">
        <v>35</v>
      </c>
      <c r="BJ33" s="33" t="s">
        <v>35</v>
      </c>
      <c r="BK33" s="33" t="s">
        <v>35</v>
      </c>
      <c r="BL33" s="28" t="s">
        <v>35</v>
      </c>
      <c r="BM33" s="37" t="s">
        <v>35</v>
      </c>
      <c r="BN33" s="33" t="s">
        <v>35</v>
      </c>
      <c r="BO33" s="33" t="s">
        <v>35</v>
      </c>
      <c r="BP33" s="33" t="s">
        <v>35</v>
      </c>
      <c r="BQ33" s="28" t="s">
        <v>35</v>
      </c>
      <c r="BR33" s="37" t="s">
        <v>35</v>
      </c>
      <c r="BS33" s="33" t="s">
        <v>35</v>
      </c>
      <c r="BT33" s="33" t="s">
        <v>35</v>
      </c>
      <c r="BU33" s="33" t="s">
        <v>35</v>
      </c>
      <c r="BV33" s="22" t="s">
        <v>35</v>
      </c>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283" customFormat="true" ht="15" customHeight="true" x14ac:dyDescent="0.2">
      <c r="A34" s="825"/>
      <c r="B34" s="338" t="s">
        <v>48</v>
      </c>
      <c r="C34" s="53" t="s">
        <v>35</v>
      </c>
      <c r="D34" s="50" t="s">
        <v>35</v>
      </c>
      <c r="E34" s="50" t="s">
        <v>35</v>
      </c>
      <c r="F34" s="50" t="s">
        <v>35</v>
      </c>
      <c r="G34" s="47" t="s">
        <v>35</v>
      </c>
      <c r="H34" s="44" t="s">
        <v>35</v>
      </c>
      <c r="I34" s="50" t="s">
        <v>35</v>
      </c>
      <c r="J34" s="50" t="s">
        <v>35</v>
      </c>
      <c r="K34" s="50" t="s">
        <v>35</v>
      </c>
      <c r="L34" s="41" t="s">
        <v>35</v>
      </c>
      <c r="M34" s="53" t="s">
        <v>35</v>
      </c>
      <c r="N34" s="50" t="s">
        <v>35</v>
      </c>
      <c r="O34" s="50" t="s">
        <v>35</v>
      </c>
      <c r="P34" s="50" t="s">
        <v>35</v>
      </c>
      <c r="Q34" s="47" t="s">
        <v>35</v>
      </c>
      <c r="R34" s="44" t="s">
        <v>35</v>
      </c>
      <c r="S34" s="50" t="s">
        <v>35</v>
      </c>
      <c r="T34" s="50" t="s">
        <v>35</v>
      </c>
      <c r="U34" s="50" t="s">
        <v>35</v>
      </c>
      <c r="V34" s="41" t="s">
        <v>35</v>
      </c>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11"/>
      <c r="BA34" s="816"/>
      <c r="BB34" s="492" t="s">
        <v>48</v>
      </c>
      <c r="BC34" s="37" t="s">
        <v>35</v>
      </c>
      <c r="BD34" s="33" t="s">
        <v>35</v>
      </c>
      <c r="BE34" s="33" t="s">
        <v>35</v>
      </c>
      <c r="BF34" s="33" t="s">
        <v>35</v>
      </c>
      <c r="BG34" s="28" t="s">
        <v>35</v>
      </c>
      <c r="BH34" s="37" t="s">
        <v>35</v>
      </c>
      <c r="BI34" s="33" t="s">
        <v>35</v>
      </c>
      <c r="BJ34" s="33" t="s">
        <v>35</v>
      </c>
      <c r="BK34" s="33" t="s">
        <v>35</v>
      </c>
      <c r="BL34" s="28" t="s">
        <v>35</v>
      </c>
      <c r="BM34" s="37" t="s">
        <v>35</v>
      </c>
      <c r="BN34" s="33" t="s">
        <v>35</v>
      </c>
      <c r="BO34" s="33" t="s">
        <v>35</v>
      </c>
      <c r="BP34" s="33" t="s">
        <v>35</v>
      </c>
      <c r="BQ34" s="28" t="s">
        <v>35</v>
      </c>
      <c r="BR34" s="37" t="s">
        <v>35</v>
      </c>
      <c r="BS34" s="33" t="s">
        <v>35</v>
      </c>
      <c r="BT34" s="33" t="s">
        <v>35</v>
      </c>
      <c r="BU34" s="33" t="s">
        <v>35</v>
      </c>
      <c r="BV34" s="22" t="s">
        <v>35</v>
      </c>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405" customFormat="true" ht="15" customHeight="true" x14ac:dyDescent="0.2">
      <c r="A35" s="825" t="s">
        <v>55</v>
      </c>
      <c r="B35" s="338" t="s">
        <v>49</v>
      </c>
      <c r="C35" s="102">
        <v>0.27774725175270965</v>
      </c>
      <c r="D35" s="101">
        <v>0</v>
      </c>
      <c r="E35" s="101">
        <v>9.2022171298343378E-2</v>
      </c>
      <c r="F35" s="101">
        <v>0.2694613682348268</v>
      </c>
      <c r="G35" s="100">
        <v>27.570965084187581</v>
      </c>
      <c r="H35" s="99">
        <v>5.1634033916586262</v>
      </c>
      <c r="I35" s="101">
        <v>23.587728687946434</v>
      </c>
      <c r="J35" s="101">
        <v>57.604350353348842</v>
      </c>
      <c r="K35" s="101">
        <v>83.628461008883122</v>
      </c>
      <c r="L35" s="98">
        <v>95.944442360262769</v>
      </c>
      <c r="M35" s="102">
        <v>0.23072555881824777</v>
      </c>
      <c r="N35" s="101">
        <v>0</v>
      </c>
      <c r="O35" s="101">
        <v>0.10195245100763153</v>
      </c>
      <c r="P35" s="101">
        <v>0.10839606566747277</v>
      </c>
      <c r="Q35" s="100">
        <v>2.6353220907952251</v>
      </c>
      <c r="R35" s="99">
        <v>61.494477135337767</v>
      </c>
      <c r="S35" s="101">
        <v>3.6328789890893507</v>
      </c>
      <c r="T35" s="101">
        <v>1.0675892198639154</v>
      </c>
      <c r="U35" s="101">
        <v>0.83587567488990644</v>
      </c>
      <c r="V35" s="98">
        <v>3.0446642075517718</v>
      </c>
      <c r="W35" s="376"/>
      <c r="X35" s="694"/>
      <c r="Y35" s="694"/>
      <c r="Z35" s="694"/>
      <c r="AA35" s="694"/>
      <c r="AB35" s="694"/>
      <c r="AC35" s="694"/>
      <c r="AD35" s="694"/>
      <c r="AE35" s="694"/>
      <c r="AF35" s="694"/>
      <c r="AG35" s="694"/>
      <c r="AH35" s="694"/>
      <c r="AI35" s="694"/>
      <c r="AJ35" s="694"/>
      <c r="AK35" s="694"/>
      <c r="AL35" s="694"/>
      <c r="AM35" s="694"/>
      <c r="AN35" s="694"/>
      <c r="AO35" s="694"/>
      <c r="AP35" s="694"/>
      <c r="AQ35" s="694"/>
      <c r="AR35" s="694"/>
      <c r="AS35" s="694"/>
      <c r="AT35" s="694"/>
      <c r="AU35" s="694"/>
      <c r="AV35" s="694"/>
      <c r="AW35" s="694"/>
      <c r="AX35" s="694"/>
      <c r="AY35" s="694"/>
      <c r="AZ35" s="312"/>
      <c r="BA35" s="816" t="s">
        <v>55</v>
      </c>
      <c r="BB35" s="492" t="s">
        <v>49</v>
      </c>
      <c r="BC35" s="37" t="s">
        <v>35</v>
      </c>
      <c r="BD35" s="33" t="s">
        <v>35</v>
      </c>
      <c r="BE35" s="33" t="s">
        <v>35</v>
      </c>
      <c r="BF35" s="33" t="s">
        <v>35</v>
      </c>
      <c r="BG35" s="28" t="s">
        <v>35</v>
      </c>
      <c r="BH35" s="37" t="s">
        <v>35</v>
      </c>
      <c r="BI35" s="33" t="s">
        <v>35</v>
      </c>
      <c r="BJ35" s="33" t="s">
        <v>35</v>
      </c>
      <c r="BK35" s="33" t="s">
        <v>35</v>
      </c>
      <c r="BL35" s="28" t="s">
        <v>35</v>
      </c>
      <c r="BM35" s="37" t="s">
        <v>35</v>
      </c>
      <c r="BN35" s="33" t="s">
        <v>35</v>
      </c>
      <c r="BO35" s="33" t="s">
        <v>35</v>
      </c>
      <c r="BP35" s="33" t="s">
        <v>35</v>
      </c>
      <c r="BQ35" s="28" t="s">
        <v>35</v>
      </c>
      <c r="BR35" s="37" t="s">
        <v>35</v>
      </c>
      <c r="BS35" s="33" t="s">
        <v>35</v>
      </c>
      <c r="BT35" s="33" t="s">
        <v>35</v>
      </c>
      <c r="BU35" s="33" t="s">
        <v>35</v>
      </c>
      <c r="BV35" s="22" t="s">
        <v>35</v>
      </c>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405" customFormat="true" ht="15" customHeight="true" x14ac:dyDescent="0.2">
      <c r="A36" s="825"/>
      <c r="B36" s="338" t="s">
        <v>48</v>
      </c>
      <c r="C36" s="102">
        <v>99.722252748247314</v>
      </c>
      <c r="D36" s="101">
        <v>100</v>
      </c>
      <c r="E36" s="101">
        <v>99.907977828701661</v>
      </c>
      <c r="F36" s="101">
        <v>99.730538631765171</v>
      </c>
      <c r="G36" s="100">
        <v>72.429034915812409</v>
      </c>
      <c r="H36" s="99">
        <v>94.836596608341353</v>
      </c>
      <c r="I36" s="101">
        <v>76.412271312053576</v>
      </c>
      <c r="J36" s="101">
        <v>42.395649646651179</v>
      </c>
      <c r="K36" s="101">
        <v>16.371538991116914</v>
      </c>
      <c r="L36" s="98">
        <v>4.0555576397372208</v>
      </c>
      <c r="M36" s="102">
        <v>99.769274441181778</v>
      </c>
      <c r="N36" s="101">
        <v>100</v>
      </c>
      <c r="O36" s="101">
        <v>99.898047548992352</v>
      </c>
      <c r="P36" s="101">
        <v>99.891603934332508</v>
      </c>
      <c r="Q36" s="100">
        <v>97.364677909204815</v>
      </c>
      <c r="R36" s="99">
        <v>38.505522864662396</v>
      </c>
      <c r="S36" s="101">
        <v>96.367121010910637</v>
      </c>
      <c r="T36" s="101">
        <v>98.932410780136038</v>
      </c>
      <c r="U36" s="101">
        <v>99.164124325110109</v>
      </c>
      <c r="V36" s="98">
        <v>96.955335792448295</v>
      </c>
      <c r="W36" s="376"/>
      <c r="X36" s="694"/>
      <c r="Y36" s="694"/>
      <c r="Z36" s="694"/>
      <c r="AA36" s="694"/>
      <c r="AB36" s="694"/>
      <c r="AC36" s="694"/>
      <c r="AD36" s="694"/>
      <c r="AE36" s="694"/>
      <c r="AF36" s="694"/>
      <c r="AG36" s="694"/>
      <c r="AH36" s="694"/>
      <c r="AI36" s="694"/>
      <c r="AJ36" s="694"/>
      <c r="AK36" s="694"/>
      <c r="AL36" s="694"/>
      <c r="AM36" s="694"/>
      <c r="AN36" s="694"/>
      <c r="AO36" s="694"/>
      <c r="AP36" s="694"/>
      <c r="AQ36" s="694"/>
      <c r="AR36" s="694"/>
      <c r="AS36" s="694"/>
      <c r="AT36" s="694"/>
      <c r="AU36" s="694"/>
      <c r="AV36" s="694"/>
      <c r="AW36" s="694"/>
      <c r="AX36" s="694"/>
      <c r="AY36" s="694"/>
      <c r="AZ36" s="312"/>
      <c r="BA36" s="816"/>
      <c r="BB36" s="492" t="s">
        <v>48</v>
      </c>
      <c r="BC36" s="37" t="s">
        <v>35</v>
      </c>
      <c r="BD36" s="33" t="s">
        <v>35</v>
      </c>
      <c r="BE36" s="33" t="s">
        <v>35</v>
      </c>
      <c r="BF36" s="33" t="s">
        <v>35</v>
      </c>
      <c r="BG36" s="28" t="s">
        <v>35</v>
      </c>
      <c r="BH36" s="37" t="s">
        <v>35</v>
      </c>
      <c r="BI36" s="33" t="s">
        <v>35</v>
      </c>
      <c r="BJ36" s="33" t="s">
        <v>35</v>
      </c>
      <c r="BK36" s="33" t="s">
        <v>35</v>
      </c>
      <c r="BL36" s="28" t="s">
        <v>35</v>
      </c>
      <c r="BM36" s="37" t="s">
        <v>35</v>
      </c>
      <c r="BN36" s="33" t="s">
        <v>35</v>
      </c>
      <c r="BO36" s="33" t="s">
        <v>35</v>
      </c>
      <c r="BP36" s="33" t="s">
        <v>35</v>
      </c>
      <c r="BQ36" s="28" t="s">
        <v>35</v>
      </c>
      <c r="BR36" s="37" t="s">
        <v>35</v>
      </c>
      <c r="BS36" s="33" t="s">
        <v>35</v>
      </c>
      <c r="BT36" s="33" t="s">
        <v>35</v>
      </c>
      <c r="BU36" s="33" t="s">
        <v>35</v>
      </c>
      <c r="BV36" s="22" t="s">
        <v>35</v>
      </c>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405" customFormat="true" ht="15" customHeight="true" x14ac:dyDescent="0.2">
      <c r="A37" s="825" t="s">
        <v>151</v>
      </c>
      <c r="B37" s="338" t="s">
        <v>49</v>
      </c>
      <c r="C37" s="102">
        <v>0.3668870377662537</v>
      </c>
      <c r="D37" s="101">
        <v>0</v>
      </c>
      <c r="E37" s="101">
        <v>0.11857726208373562</v>
      </c>
      <c r="F37" s="101">
        <v>0.36550042329910803</v>
      </c>
      <c r="G37" s="100">
        <v>30.27686197056013</v>
      </c>
      <c r="H37" s="99">
        <v>5.7183082902326268</v>
      </c>
      <c r="I37" s="101">
        <v>23.682256538725689</v>
      </c>
      <c r="J37" s="101">
        <v>57.615101360952849</v>
      </c>
      <c r="K37" s="101">
        <v>84.287625457781203</v>
      </c>
      <c r="L37" s="98">
        <v>95.944442360262769</v>
      </c>
      <c r="M37" s="102">
        <v>0.3043003600562757</v>
      </c>
      <c r="N37" s="101">
        <v>0</v>
      </c>
      <c r="O37" s="101">
        <v>0.13019841890427158</v>
      </c>
      <c r="P37" s="101">
        <v>0.14701676900229962</v>
      </c>
      <c r="Q37" s="100">
        <v>3.2317913592770378</v>
      </c>
      <c r="R37" s="99">
        <v>62.85934192822171</v>
      </c>
      <c r="S37" s="101">
        <v>4.5402977357115573</v>
      </c>
      <c r="T37" s="101">
        <v>1.2879867008577095</v>
      </c>
      <c r="U37" s="101">
        <v>1.2046047068028487</v>
      </c>
      <c r="V37" s="98">
        <v>4.0146305681073846</v>
      </c>
      <c r="W37" s="376"/>
      <c r="X37" s="694"/>
      <c r="Y37" s="694"/>
      <c r="Z37" s="694"/>
      <c r="AA37" s="694"/>
      <c r="AB37" s="694"/>
      <c r="AC37" s="694"/>
      <c r="AD37" s="694"/>
      <c r="AE37" s="694"/>
      <c r="AF37" s="694"/>
      <c r="AG37" s="694"/>
      <c r="AH37" s="694"/>
      <c r="AI37" s="694"/>
      <c r="AJ37" s="694"/>
      <c r="AK37" s="694"/>
      <c r="AL37" s="694"/>
      <c r="AM37" s="694"/>
      <c r="AN37" s="694"/>
      <c r="AO37" s="694"/>
      <c r="AP37" s="694"/>
      <c r="AQ37" s="694"/>
      <c r="AR37" s="694"/>
      <c r="AS37" s="694"/>
      <c r="AT37" s="694"/>
      <c r="AU37" s="694"/>
      <c r="AV37" s="694"/>
      <c r="AW37" s="694"/>
      <c r="AX37" s="694"/>
      <c r="AY37" s="694"/>
      <c r="AZ37" s="312"/>
      <c r="BA37" s="816" t="s">
        <v>125</v>
      </c>
      <c r="BB37" s="492" t="s">
        <v>49</v>
      </c>
      <c r="BC37" s="37" t="s">
        <v>35</v>
      </c>
      <c r="BD37" s="33" t="s">
        <v>35</v>
      </c>
      <c r="BE37" s="33" t="s">
        <v>35</v>
      </c>
      <c r="BF37" s="33" t="s">
        <v>35</v>
      </c>
      <c r="BG37" s="28" t="s">
        <v>35</v>
      </c>
      <c r="BH37" s="37" t="s">
        <v>35</v>
      </c>
      <c r="BI37" s="33" t="s">
        <v>35</v>
      </c>
      <c r="BJ37" s="33" t="s">
        <v>35</v>
      </c>
      <c r="BK37" s="33" t="s">
        <v>35</v>
      </c>
      <c r="BL37" s="28" t="s">
        <v>35</v>
      </c>
      <c r="BM37" s="37" t="s">
        <v>35</v>
      </c>
      <c r="BN37" s="33" t="s">
        <v>35</v>
      </c>
      <c r="BO37" s="33" t="s">
        <v>35</v>
      </c>
      <c r="BP37" s="33" t="s">
        <v>35</v>
      </c>
      <c r="BQ37" s="28" t="s">
        <v>35</v>
      </c>
      <c r="BR37" s="37" t="s">
        <v>35</v>
      </c>
      <c r="BS37" s="33" t="s">
        <v>35</v>
      </c>
      <c r="BT37" s="33" t="s">
        <v>35</v>
      </c>
      <c r="BU37" s="33" t="s">
        <v>35</v>
      </c>
      <c r="BV37" s="22" t="s">
        <v>35</v>
      </c>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405" customFormat="true" ht="15" customHeight="true" x14ac:dyDescent="0.2">
      <c r="A38" s="825"/>
      <c r="B38" s="338" t="s">
        <v>48</v>
      </c>
      <c r="C38" s="102">
        <v>99.633112962233767</v>
      </c>
      <c r="D38" s="101">
        <v>100</v>
      </c>
      <c r="E38" s="101">
        <v>99.881422737916253</v>
      </c>
      <c r="F38" s="101">
        <v>99.634499576700904</v>
      </c>
      <c r="G38" s="100">
        <v>69.723138029439809</v>
      </c>
      <c r="H38" s="99">
        <v>94.281691709767372</v>
      </c>
      <c r="I38" s="101">
        <v>76.317743461274333</v>
      </c>
      <c r="J38" s="101">
        <v>42.384898639047179</v>
      </c>
      <c r="K38" s="101">
        <v>15.712374542218827</v>
      </c>
      <c r="L38" s="98">
        <v>4.0555576397372208</v>
      </c>
      <c r="M38" s="102">
        <v>99.695699639943726</v>
      </c>
      <c r="N38" s="101">
        <v>100</v>
      </c>
      <c r="O38" s="101">
        <v>99.869801581095729</v>
      </c>
      <c r="P38" s="101">
        <v>99.852983230997708</v>
      </c>
      <c r="Q38" s="100">
        <v>96.768208640722946</v>
      </c>
      <c r="R38" s="99">
        <v>37.140658071778439</v>
      </c>
      <c r="S38" s="101">
        <v>95.459702264288296</v>
      </c>
      <c r="T38" s="101">
        <v>98.712013299142271</v>
      </c>
      <c r="U38" s="101">
        <v>98.795395293197188</v>
      </c>
      <c r="V38" s="98">
        <v>95.985369431892593</v>
      </c>
      <c r="W38" s="376"/>
      <c r="X38" s="694"/>
      <c r="Y38" s="694"/>
      <c r="Z38" s="694"/>
      <c r="AA38" s="694"/>
      <c r="AB38" s="694"/>
      <c r="AC38" s="694"/>
      <c r="AD38" s="694"/>
      <c r="AE38" s="694"/>
      <c r="AF38" s="694"/>
      <c r="AG38" s="694"/>
      <c r="AH38" s="694"/>
      <c r="AI38" s="694"/>
      <c r="AJ38" s="694"/>
      <c r="AK38" s="694"/>
      <c r="AL38" s="694"/>
      <c r="AM38" s="694"/>
      <c r="AN38" s="694"/>
      <c r="AO38" s="694"/>
      <c r="AP38" s="694"/>
      <c r="AQ38" s="694"/>
      <c r="AR38" s="694"/>
      <c r="AS38" s="694"/>
      <c r="AT38" s="694"/>
      <c r="AU38" s="694"/>
      <c r="AV38" s="694"/>
      <c r="AW38" s="694"/>
      <c r="AX38" s="694"/>
      <c r="AY38" s="694"/>
      <c r="AZ38" s="312"/>
      <c r="BA38" s="816"/>
      <c r="BB38" s="492" t="s">
        <v>48</v>
      </c>
      <c r="BC38" s="37" t="s">
        <v>35</v>
      </c>
      <c r="BD38" s="33" t="s">
        <v>35</v>
      </c>
      <c r="BE38" s="33" t="s">
        <v>35</v>
      </c>
      <c r="BF38" s="33" t="s">
        <v>35</v>
      </c>
      <c r="BG38" s="28" t="s">
        <v>35</v>
      </c>
      <c r="BH38" s="37" t="s">
        <v>35</v>
      </c>
      <c r="BI38" s="33" t="s">
        <v>35</v>
      </c>
      <c r="BJ38" s="33" t="s">
        <v>35</v>
      </c>
      <c r="BK38" s="33" t="s">
        <v>35</v>
      </c>
      <c r="BL38" s="28" t="s">
        <v>35</v>
      </c>
      <c r="BM38" s="37" t="s">
        <v>35</v>
      </c>
      <c r="BN38" s="33" t="s">
        <v>35</v>
      </c>
      <c r="BO38" s="33" t="s">
        <v>35</v>
      </c>
      <c r="BP38" s="33" t="s">
        <v>35</v>
      </c>
      <c r="BQ38" s="28" t="s">
        <v>35</v>
      </c>
      <c r="BR38" s="37" t="s">
        <v>35</v>
      </c>
      <c r="BS38" s="33" t="s">
        <v>35</v>
      </c>
      <c r="BT38" s="33" t="s">
        <v>35</v>
      </c>
      <c r="BU38" s="33" t="s">
        <v>35</v>
      </c>
      <c r="BV38" s="22" t="s">
        <v>35</v>
      </c>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283" customFormat="true" ht="15" customHeight="true" x14ac:dyDescent="0.2">
      <c r="A39" s="825" t="s">
        <v>122</v>
      </c>
      <c r="B39" s="338" t="s">
        <v>49</v>
      </c>
      <c r="C39" s="53" t="s">
        <v>35</v>
      </c>
      <c r="D39" s="50" t="s">
        <v>35</v>
      </c>
      <c r="E39" s="50" t="s">
        <v>35</v>
      </c>
      <c r="F39" s="50" t="s">
        <v>35</v>
      </c>
      <c r="G39" s="47" t="s">
        <v>35</v>
      </c>
      <c r="H39" s="44" t="s">
        <v>35</v>
      </c>
      <c r="I39" s="50" t="s">
        <v>35</v>
      </c>
      <c r="J39" s="50" t="s">
        <v>35</v>
      </c>
      <c r="K39" s="50" t="s">
        <v>35</v>
      </c>
      <c r="L39" s="41" t="s">
        <v>35</v>
      </c>
      <c r="M39" s="53" t="s">
        <v>35</v>
      </c>
      <c r="N39" s="50" t="s">
        <v>35</v>
      </c>
      <c r="O39" s="50" t="s">
        <v>35</v>
      </c>
      <c r="P39" s="50" t="s">
        <v>35</v>
      </c>
      <c r="Q39" s="47" t="s">
        <v>35</v>
      </c>
      <c r="R39" s="44" t="s">
        <v>35</v>
      </c>
      <c r="S39" s="50" t="s">
        <v>35</v>
      </c>
      <c r="T39" s="50" t="s">
        <v>35</v>
      </c>
      <c r="U39" s="50" t="s">
        <v>35</v>
      </c>
      <c r="V39" s="41" t="s">
        <v>35</v>
      </c>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11"/>
      <c r="BA39" s="816" t="s">
        <v>122</v>
      </c>
      <c r="BB39" s="492" t="s">
        <v>49</v>
      </c>
      <c r="BC39" s="37" t="s">
        <v>35</v>
      </c>
      <c r="BD39" s="33" t="s">
        <v>35</v>
      </c>
      <c r="BE39" s="33" t="s">
        <v>35</v>
      </c>
      <c r="BF39" s="33" t="s">
        <v>35</v>
      </c>
      <c r="BG39" s="28" t="s">
        <v>35</v>
      </c>
      <c r="BH39" s="37" t="s">
        <v>35</v>
      </c>
      <c r="BI39" s="33" t="s">
        <v>35</v>
      </c>
      <c r="BJ39" s="33" t="s">
        <v>35</v>
      </c>
      <c r="BK39" s="33" t="s">
        <v>35</v>
      </c>
      <c r="BL39" s="28" t="s">
        <v>35</v>
      </c>
      <c r="BM39" s="37" t="s">
        <v>35</v>
      </c>
      <c r="BN39" s="33" t="s">
        <v>35</v>
      </c>
      <c r="BO39" s="33" t="s">
        <v>35</v>
      </c>
      <c r="BP39" s="33" t="s">
        <v>35</v>
      </c>
      <c r="BQ39" s="28" t="s">
        <v>35</v>
      </c>
      <c r="BR39" s="37" t="s">
        <v>35</v>
      </c>
      <c r="BS39" s="33" t="s">
        <v>35</v>
      </c>
      <c r="BT39" s="33" t="s">
        <v>35</v>
      </c>
      <c r="BU39" s="33" t="s">
        <v>35</v>
      </c>
      <c r="BV39" s="22" t="s">
        <v>35</v>
      </c>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283" customFormat="true" ht="15" customHeight="true" x14ac:dyDescent="0.2">
      <c r="A40" s="825"/>
      <c r="B40" s="338" t="s">
        <v>48</v>
      </c>
      <c r="C40" s="53" t="s">
        <v>35</v>
      </c>
      <c r="D40" s="50" t="s">
        <v>35</v>
      </c>
      <c r="E40" s="50" t="s">
        <v>35</v>
      </c>
      <c r="F40" s="50" t="s">
        <v>35</v>
      </c>
      <c r="G40" s="47" t="s">
        <v>35</v>
      </c>
      <c r="H40" s="44" t="s">
        <v>35</v>
      </c>
      <c r="I40" s="50" t="s">
        <v>35</v>
      </c>
      <c r="J40" s="50" t="s">
        <v>35</v>
      </c>
      <c r="K40" s="50" t="s">
        <v>35</v>
      </c>
      <c r="L40" s="41" t="s">
        <v>35</v>
      </c>
      <c r="M40" s="53" t="s">
        <v>35</v>
      </c>
      <c r="N40" s="50" t="s">
        <v>35</v>
      </c>
      <c r="O40" s="50" t="s">
        <v>35</v>
      </c>
      <c r="P40" s="50" t="s">
        <v>35</v>
      </c>
      <c r="Q40" s="47" t="s">
        <v>35</v>
      </c>
      <c r="R40" s="44" t="s">
        <v>35</v>
      </c>
      <c r="S40" s="50" t="s">
        <v>35</v>
      </c>
      <c r="T40" s="50" t="s">
        <v>35</v>
      </c>
      <c r="U40" s="50" t="s">
        <v>35</v>
      </c>
      <c r="V40" s="41" t="s">
        <v>35</v>
      </c>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11"/>
      <c r="BA40" s="816"/>
      <c r="BB40" s="492" t="s">
        <v>48</v>
      </c>
      <c r="BC40" s="37" t="s">
        <v>35</v>
      </c>
      <c r="BD40" s="33" t="s">
        <v>35</v>
      </c>
      <c r="BE40" s="33" t="s">
        <v>35</v>
      </c>
      <c r="BF40" s="33" t="s">
        <v>35</v>
      </c>
      <c r="BG40" s="28" t="s">
        <v>35</v>
      </c>
      <c r="BH40" s="37" t="s">
        <v>35</v>
      </c>
      <c r="BI40" s="33" t="s">
        <v>35</v>
      </c>
      <c r="BJ40" s="33" t="s">
        <v>35</v>
      </c>
      <c r="BK40" s="33" t="s">
        <v>35</v>
      </c>
      <c r="BL40" s="28" t="s">
        <v>35</v>
      </c>
      <c r="BM40" s="37" t="s">
        <v>35</v>
      </c>
      <c r="BN40" s="33" t="s">
        <v>35</v>
      </c>
      <c r="BO40" s="33" t="s">
        <v>35</v>
      </c>
      <c r="BP40" s="33" t="s">
        <v>35</v>
      </c>
      <c r="BQ40" s="28" t="s">
        <v>35</v>
      </c>
      <c r="BR40" s="37" t="s">
        <v>35</v>
      </c>
      <c r="BS40" s="33" t="s">
        <v>35</v>
      </c>
      <c r="BT40" s="33" t="s">
        <v>35</v>
      </c>
      <c r="BU40" s="33" t="s">
        <v>35</v>
      </c>
      <c r="BV40" s="22" t="s">
        <v>35</v>
      </c>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405" customFormat="true" ht="15" customHeight="true" x14ac:dyDescent="0.2">
      <c r="A41" s="825" t="s">
        <v>56</v>
      </c>
      <c r="B41" s="338" t="s">
        <v>49</v>
      </c>
      <c r="C41" s="102">
        <v>29.478164276992917</v>
      </c>
      <c r="D41" s="101">
        <v>30.459366536778877</v>
      </c>
      <c r="E41" s="101">
        <v>25.558901813257368</v>
      </c>
      <c r="F41" s="101">
        <v>26.55811782952474</v>
      </c>
      <c r="G41" s="100">
        <v>17.676401994629586</v>
      </c>
      <c r="H41" s="99">
        <v>21.550252238918969</v>
      </c>
      <c r="I41" s="101">
        <v>8.9247730313281863</v>
      </c>
      <c r="J41" s="101">
        <v>4.4325236399755079</v>
      </c>
      <c r="K41" s="101">
        <v>3.0519383074463842</v>
      </c>
      <c r="L41" s="98">
        <v>0</v>
      </c>
      <c r="M41" s="102">
        <v>29.858176402941982</v>
      </c>
      <c r="N41" s="101">
        <v>30.335199654915968</v>
      </c>
      <c r="O41" s="101">
        <v>26.340198314766145</v>
      </c>
      <c r="P41" s="101">
        <v>25.550778288302528</v>
      </c>
      <c r="Q41" s="100">
        <v>27.343811443202359</v>
      </c>
      <c r="R41" s="99">
        <v>8.065759565784818</v>
      </c>
      <c r="S41" s="101">
        <v>19.978189748678918</v>
      </c>
      <c r="T41" s="101">
        <v>37.088550062694544</v>
      </c>
      <c r="U41" s="101">
        <v>21.015525018901844</v>
      </c>
      <c r="V41" s="98">
        <v>26.518723692241871</v>
      </c>
      <c r="W41" s="376"/>
      <c r="X41" s="694"/>
      <c r="Y41" s="694"/>
      <c r="Z41" s="694"/>
      <c r="AA41" s="694"/>
      <c r="AB41" s="694"/>
      <c r="AC41" s="694"/>
      <c r="AD41" s="694"/>
      <c r="AE41" s="694"/>
      <c r="AF41" s="694"/>
      <c r="AG41" s="694"/>
      <c r="AH41" s="694"/>
      <c r="AI41" s="694"/>
      <c r="AJ41" s="694"/>
      <c r="AK41" s="694"/>
      <c r="AL41" s="694"/>
      <c r="AM41" s="694"/>
      <c r="AN41" s="694"/>
      <c r="AO41" s="694"/>
      <c r="AP41" s="694"/>
      <c r="AQ41" s="694"/>
      <c r="AR41" s="694"/>
      <c r="AS41" s="694"/>
      <c r="AT41" s="694"/>
      <c r="AU41" s="694"/>
      <c r="AV41" s="694"/>
      <c r="AW41" s="694"/>
      <c r="AX41" s="694"/>
      <c r="AY41" s="694"/>
      <c r="AZ41" s="312"/>
      <c r="BA41" s="816" t="s">
        <v>56</v>
      </c>
      <c r="BB41" s="492" t="s">
        <v>49</v>
      </c>
      <c r="BC41" s="37" t="s">
        <v>35</v>
      </c>
      <c r="BD41" s="33" t="s">
        <v>35</v>
      </c>
      <c r="BE41" s="33" t="s">
        <v>35</v>
      </c>
      <c r="BF41" s="33" t="s">
        <v>35</v>
      </c>
      <c r="BG41" s="28" t="s">
        <v>35</v>
      </c>
      <c r="BH41" s="37" t="s">
        <v>35</v>
      </c>
      <c r="BI41" s="33" t="s">
        <v>35</v>
      </c>
      <c r="BJ41" s="33" t="s">
        <v>35</v>
      </c>
      <c r="BK41" s="33" t="s">
        <v>35</v>
      </c>
      <c r="BL41" s="28" t="s">
        <v>35</v>
      </c>
      <c r="BM41" s="37" t="s">
        <v>35</v>
      </c>
      <c r="BN41" s="33" t="s">
        <v>35</v>
      </c>
      <c r="BO41" s="33" t="s">
        <v>35</v>
      </c>
      <c r="BP41" s="33" t="s">
        <v>35</v>
      </c>
      <c r="BQ41" s="28" t="s">
        <v>35</v>
      </c>
      <c r="BR41" s="37" t="s">
        <v>35</v>
      </c>
      <c r="BS41" s="33" t="s">
        <v>35</v>
      </c>
      <c r="BT41" s="33" t="s">
        <v>35</v>
      </c>
      <c r="BU41" s="33" t="s">
        <v>35</v>
      </c>
      <c r="BV41" s="22" t="s">
        <v>35</v>
      </c>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405" customFormat="true" ht="15" customHeight="true" x14ac:dyDescent="0.2">
      <c r="A42" s="825"/>
      <c r="B42" s="338" t="s">
        <v>48</v>
      </c>
      <c r="C42" s="102">
        <v>70.521835723007243</v>
      </c>
      <c r="D42" s="101">
        <v>69.540633463221042</v>
      </c>
      <c r="E42" s="101">
        <v>74.441098186742565</v>
      </c>
      <c r="F42" s="101">
        <v>73.441882170475395</v>
      </c>
      <c r="G42" s="100">
        <v>82.323598005370428</v>
      </c>
      <c r="H42" s="99">
        <v>78.449747761081014</v>
      </c>
      <c r="I42" s="101">
        <v>91.075226968671814</v>
      </c>
      <c r="J42" s="101">
        <v>95.567476360024514</v>
      </c>
      <c r="K42" s="101">
        <v>96.948061692553608</v>
      </c>
      <c r="L42" s="98">
        <v>100</v>
      </c>
      <c r="M42" s="102">
        <v>70.141823597058021</v>
      </c>
      <c r="N42" s="101">
        <v>69.664800345084117</v>
      </c>
      <c r="O42" s="101">
        <v>73.659801685233745</v>
      </c>
      <c r="P42" s="101">
        <v>74.449221711697518</v>
      </c>
      <c r="Q42" s="100">
        <v>72.656188556797701</v>
      </c>
      <c r="R42" s="99">
        <v>91.934240434215226</v>
      </c>
      <c r="S42" s="101">
        <v>80.021810251321057</v>
      </c>
      <c r="T42" s="101">
        <v>62.911449937305122</v>
      </c>
      <c r="U42" s="101">
        <v>78.984474981098217</v>
      </c>
      <c r="V42" s="98">
        <v>73.481276307758193</v>
      </c>
      <c r="W42" s="376"/>
      <c r="X42" s="694"/>
      <c r="Y42" s="694"/>
      <c r="Z42" s="694"/>
      <c r="AA42" s="694"/>
      <c r="AB42" s="694"/>
      <c r="AC42" s="694"/>
      <c r="AD42" s="694"/>
      <c r="AE42" s="694"/>
      <c r="AF42" s="694"/>
      <c r="AG42" s="694"/>
      <c r="AH42" s="694"/>
      <c r="AI42" s="694"/>
      <c r="AJ42" s="694"/>
      <c r="AK42" s="694"/>
      <c r="AL42" s="694"/>
      <c r="AM42" s="694"/>
      <c r="AN42" s="694"/>
      <c r="AO42" s="694"/>
      <c r="AP42" s="694"/>
      <c r="AQ42" s="694"/>
      <c r="AR42" s="694"/>
      <c r="AS42" s="694"/>
      <c r="AT42" s="694"/>
      <c r="AU42" s="694"/>
      <c r="AV42" s="694"/>
      <c r="AW42" s="694"/>
      <c r="AX42" s="694"/>
      <c r="AY42" s="694"/>
      <c r="AZ42" s="312"/>
      <c r="BA42" s="816"/>
      <c r="BB42" s="492" t="s">
        <v>48</v>
      </c>
      <c r="BC42" s="37" t="s">
        <v>35</v>
      </c>
      <c r="BD42" s="33" t="s">
        <v>35</v>
      </c>
      <c r="BE42" s="33" t="s">
        <v>35</v>
      </c>
      <c r="BF42" s="33" t="s">
        <v>35</v>
      </c>
      <c r="BG42" s="28" t="s">
        <v>35</v>
      </c>
      <c r="BH42" s="37" t="s">
        <v>35</v>
      </c>
      <c r="BI42" s="33" t="s">
        <v>35</v>
      </c>
      <c r="BJ42" s="33" t="s">
        <v>35</v>
      </c>
      <c r="BK42" s="33" t="s">
        <v>35</v>
      </c>
      <c r="BL42" s="28" t="s">
        <v>35</v>
      </c>
      <c r="BM42" s="37" t="s">
        <v>35</v>
      </c>
      <c r="BN42" s="33" t="s">
        <v>35</v>
      </c>
      <c r="BO42" s="33" t="s">
        <v>35</v>
      </c>
      <c r="BP42" s="33" t="s">
        <v>35</v>
      </c>
      <c r="BQ42" s="28" t="s">
        <v>35</v>
      </c>
      <c r="BR42" s="37" t="s">
        <v>35</v>
      </c>
      <c r="BS42" s="33" t="s">
        <v>35</v>
      </c>
      <c r="BT42" s="33" t="s">
        <v>35</v>
      </c>
      <c r="BU42" s="33" t="s">
        <v>35</v>
      </c>
      <c r="BV42" s="22" t="s">
        <v>35</v>
      </c>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405" customFormat="true" ht="15" customHeight="true" x14ac:dyDescent="0.2">
      <c r="A43" s="825" t="s">
        <v>53</v>
      </c>
      <c r="B43" s="338" t="s">
        <v>49</v>
      </c>
      <c r="C43" s="53" t="s">
        <v>35</v>
      </c>
      <c r="D43" s="50" t="s">
        <v>35</v>
      </c>
      <c r="E43" s="50" t="s">
        <v>35</v>
      </c>
      <c r="F43" s="50" t="s">
        <v>35</v>
      </c>
      <c r="G43" s="47" t="s">
        <v>35</v>
      </c>
      <c r="H43" s="44" t="s">
        <v>35</v>
      </c>
      <c r="I43" s="50" t="s">
        <v>35</v>
      </c>
      <c r="J43" s="50" t="s">
        <v>35</v>
      </c>
      <c r="K43" s="50" t="s">
        <v>35</v>
      </c>
      <c r="L43" s="41" t="s">
        <v>35</v>
      </c>
      <c r="M43" s="53" t="s">
        <v>35</v>
      </c>
      <c r="N43" s="50" t="s">
        <v>35</v>
      </c>
      <c r="O43" s="50" t="s">
        <v>35</v>
      </c>
      <c r="P43" s="50" t="s">
        <v>35</v>
      </c>
      <c r="Q43" s="47" t="s">
        <v>35</v>
      </c>
      <c r="R43" s="44" t="s">
        <v>35</v>
      </c>
      <c r="S43" s="50" t="s">
        <v>35</v>
      </c>
      <c r="T43" s="50" t="s">
        <v>35</v>
      </c>
      <c r="U43" s="50" t="s">
        <v>35</v>
      </c>
      <c r="V43" s="41" t="s">
        <v>35</v>
      </c>
      <c r="W43" s="694"/>
      <c r="X43" s="694"/>
      <c r="Y43" s="694"/>
      <c r="Z43" s="694"/>
      <c r="AA43" s="694"/>
      <c r="AB43" s="694"/>
      <c r="AC43" s="694"/>
      <c r="AD43" s="694"/>
      <c r="AE43" s="694"/>
      <c r="AF43" s="694"/>
      <c r="AG43" s="694"/>
      <c r="AH43" s="694"/>
      <c r="AI43" s="694"/>
      <c r="AJ43" s="694"/>
      <c r="AK43" s="694"/>
      <c r="AL43" s="694"/>
      <c r="AM43" s="694"/>
      <c r="AN43" s="694"/>
      <c r="AO43" s="694"/>
      <c r="AP43" s="694"/>
      <c r="AQ43" s="694"/>
      <c r="AR43" s="694"/>
      <c r="AS43" s="694"/>
      <c r="AT43" s="694"/>
      <c r="AU43" s="694"/>
      <c r="AV43" s="694"/>
      <c r="AW43" s="694"/>
      <c r="AX43" s="694"/>
      <c r="AY43" s="694"/>
      <c r="AZ43" s="312"/>
      <c r="BA43" s="816" t="s">
        <v>53</v>
      </c>
      <c r="BB43" s="492" t="s">
        <v>49</v>
      </c>
      <c r="BC43" s="37" t="s">
        <v>35</v>
      </c>
      <c r="BD43" s="33" t="s">
        <v>35</v>
      </c>
      <c r="BE43" s="33" t="s">
        <v>35</v>
      </c>
      <c r="BF43" s="33" t="s">
        <v>35</v>
      </c>
      <c r="BG43" s="28" t="s">
        <v>35</v>
      </c>
      <c r="BH43" s="37" t="s">
        <v>35</v>
      </c>
      <c r="BI43" s="33" t="s">
        <v>35</v>
      </c>
      <c r="BJ43" s="33" t="s">
        <v>35</v>
      </c>
      <c r="BK43" s="33" t="s">
        <v>35</v>
      </c>
      <c r="BL43" s="28" t="s">
        <v>35</v>
      </c>
      <c r="BM43" s="37" t="s">
        <v>35</v>
      </c>
      <c r="BN43" s="33" t="s">
        <v>35</v>
      </c>
      <c r="BO43" s="33" t="s">
        <v>35</v>
      </c>
      <c r="BP43" s="33" t="s">
        <v>35</v>
      </c>
      <c r="BQ43" s="28" t="s">
        <v>35</v>
      </c>
      <c r="BR43" s="37" t="s">
        <v>35</v>
      </c>
      <c r="BS43" s="33" t="s">
        <v>35</v>
      </c>
      <c r="BT43" s="33" t="s">
        <v>35</v>
      </c>
      <c r="BU43" s="33" t="s">
        <v>35</v>
      </c>
      <c r="BV43" s="22" t="s">
        <v>35</v>
      </c>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405" customFormat="true" ht="15" customHeight="true" x14ac:dyDescent="0.2">
      <c r="A44" s="825"/>
      <c r="B44" s="338" t="s">
        <v>48</v>
      </c>
      <c r="C44" s="53" t="s">
        <v>35</v>
      </c>
      <c r="D44" s="50" t="s">
        <v>35</v>
      </c>
      <c r="E44" s="50" t="s">
        <v>35</v>
      </c>
      <c r="F44" s="50" t="s">
        <v>35</v>
      </c>
      <c r="G44" s="47" t="s">
        <v>35</v>
      </c>
      <c r="H44" s="44" t="s">
        <v>35</v>
      </c>
      <c r="I44" s="50" t="s">
        <v>35</v>
      </c>
      <c r="J44" s="50" t="s">
        <v>35</v>
      </c>
      <c r="K44" s="50" t="s">
        <v>35</v>
      </c>
      <c r="L44" s="41" t="s">
        <v>35</v>
      </c>
      <c r="M44" s="53" t="s">
        <v>35</v>
      </c>
      <c r="N44" s="50" t="s">
        <v>35</v>
      </c>
      <c r="O44" s="50" t="s">
        <v>35</v>
      </c>
      <c r="P44" s="50" t="s">
        <v>35</v>
      </c>
      <c r="Q44" s="47" t="s">
        <v>35</v>
      </c>
      <c r="R44" s="44" t="s">
        <v>35</v>
      </c>
      <c r="S44" s="50" t="s">
        <v>35</v>
      </c>
      <c r="T44" s="50" t="s">
        <v>35</v>
      </c>
      <c r="U44" s="50" t="s">
        <v>35</v>
      </c>
      <c r="V44" s="41" t="s">
        <v>35</v>
      </c>
      <c r="W44" s="694"/>
      <c r="X44" s="694"/>
      <c r="Y44" s="694"/>
      <c r="Z44" s="694"/>
      <c r="AA44" s="694"/>
      <c r="AB44" s="694"/>
      <c r="AC44" s="694"/>
      <c r="AD44" s="694"/>
      <c r="AE44" s="694"/>
      <c r="AF44" s="694"/>
      <c r="AG44" s="694"/>
      <c r="AH44" s="694"/>
      <c r="AI44" s="694"/>
      <c r="AJ44" s="694"/>
      <c r="AK44" s="694"/>
      <c r="AL44" s="694"/>
      <c r="AM44" s="694"/>
      <c r="AN44" s="694"/>
      <c r="AO44" s="694"/>
      <c r="AP44" s="694"/>
      <c r="AQ44" s="694"/>
      <c r="AR44" s="694"/>
      <c r="AS44" s="694"/>
      <c r="AT44" s="694"/>
      <c r="AU44" s="694"/>
      <c r="AV44" s="694"/>
      <c r="AW44" s="694"/>
      <c r="AX44" s="694"/>
      <c r="AY44" s="694"/>
      <c r="AZ44" s="312"/>
      <c r="BA44" s="816"/>
      <c r="BB44" s="492" t="s">
        <v>48</v>
      </c>
      <c r="BC44" s="37" t="s">
        <v>35</v>
      </c>
      <c r="BD44" s="33" t="s">
        <v>35</v>
      </c>
      <c r="BE44" s="33" t="s">
        <v>35</v>
      </c>
      <c r="BF44" s="33" t="s">
        <v>35</v>
      </c>
      <c r="BG44" s="28" t="s">
        <v>35</v>
      </c>
      <c r="BH44" s="37" t="s">
        <v>35</v>
      </c>
      <c r="BI44" s="33" t="s">
        <v>35</v>
      </c>
      <c r="BJ44" s="33" t="s">
        <v>35</v>
      </c>
      <c r="BK44" s="33" t="s">
        <v>35</v>
      </c>
      <c r="BL44" s="28" t="s">
        <v>35</v>
      </c>
      <c r="BM44" s="37" t="s">
        <v>35</v>
      </c>
      <c r="BN44" s="33" t="s">
        <v>35</v>
      </c>
      <c r="BO44" s="33" t="s">
        <v>35</v>
      </c>
      <c r="BP44" s="33" t="s">
        <v>35</v>
      </c>
      <c r="BQ44" s="28" t="s">
        <v>35</v>
      </c>
      <c r="BR44" s="37" t="s">
        <v>35</v>
      </c>
      <c r="BS44" s="33" t="s">
        <v>35</v>
      </c>
      <c r="BT44" s="33" t="s">
        <v>35</v>
      </c>
      <c r="BU44" s="33" t="s">
        <v>35</v>
      </c>
      <c r="BV44" s="22" t="s">
        <v>35</v>
      </c>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405" customFormat="true" ht="15" customHeight="true" x14ac:dyDescent="0.2">
      <c r="A45" s="825" t="s">
        <v>52</v>
      </c>
      <c r="B45" s="338" t="s">
        <v>49</v>
      </c>
      <c r="C45" s="53" t="s">
        <v>35</v>
      </c>
      <c r="D45" s="50" t="s">
        <v>35</v>
      </c>
      <c r="E45" s="50" t="s">
        <v>35</v>
      </c>
      <c r="F45" s="50" t="s">
        <v>35</v>
      </c>
      <c r="G45" s="47" t="s">
        <v>35</v>
      </c>
      <c r="H45" s="44" t="s">
        <v>35</v>
      </c>
      <c r="I45" s="50" t="s">
        <v>35</v>
      </c>
      <c r="J45" s="50" t="s">
        <v>35</v>
      </c>
      <c r="K45" s="50" t="s">
        <v>35</v>
      </c>
      <c r="L45" s="41" t="s">
        <v>35</v>
      </c>
      <c r="M45" s="53" t="s">
        <v>35</v>
      </c>
      <c r="N45" s="50" t="s">
        <v>35</v>
      </c>
      <c r="O45" s="50" t="s">
        <v>35</v>
      </c>
      <c r="P45" s="50" t="s">
        <v>35</v>
      </c>
      <c r="Q45" s="47" t="s">
        <v>35</v>
      </c>
      <c r="R45" s="44" t="s">
        <v>35</v>
      </c>
      <c r="S45" s="50" t="s">
        <v>35</v>
      </c>
      <c r="T45" s="50" t="s">
        <v>35</v>
      </c>
      <c r="U45" s="50" t="s">
        <v>35</v>
      </c>
      <c r="V45" s="41" t="s">
        <v>35</v>
      </c>
      <c r="W45" s="694"/>
      <c r="X45" s="694"/>
      <c r="Y45" s="694"/>
      <c r="Z45" s="694"/>
      <c r="AA45" s="694"/>
      <c r="AB45" s="694"/>
      <c r="AC45" s="694"/>
      <c r="AD45" s="694"/>
      <c r="AE45" s="694"/>
      <c r="AF45" s="694"/>
      <c r="AG45" s="694"/>
      <c r="AH45" s="694"/>
      <c r="AI45" s="694"/>
      <c r="AJ45" s="694"/>
      <c r="AK45" s="694"/>
      <c r="AL45" s="694"/>
      <c r="AM45" s="694"/>
      <c r="AN45" s="694"/>
      <c r="AO45" s="694"/>
      <c r="AP45" s="694"/>
      <c r="AQ45" s="694"/>
      <c r="AR45" s="694"/>
      <c r="AS45" s="694"/>
      <c r="AT45" s="694"/>
      <c r="AU45" s="694"/>
      <c r="AV45" s="694"/>
      <c r="AW45" s="694"/>
      <c r="AX45" s="694"/>
      <c r="AY45" s="694"/>
      <c r="AZ45" s="312"/>
      <c r="BA45" s="816" t="s">
        <v>52</v>
      </c>
      <c r="BB45" s="492" t="s">
        <v>49</v>
      </c>
      <c r="BC45" s="37" t="s">
        <v>35</v>
      </c>
      <c r="BD45" s="33" t="s">
        <v>35</v>
      </c>
      <c r="BE45" s="33" t="s">
        <v>35</v>
      </c>
      <c r="BF45" s="33" t="s">
        <v>35</v>
      </c>
      <c r="BG45" s="28" t="s">
        <v>35</v>
      </c>
      <c r="BH45" s="37" t="s">
        <v>35</v>
      </c>
      <c r="BI45" s="33" t="s">
        <v>35</v>
      </c>
      <c r="BJ45" s="33" t="s">
        <v>35</v>
      </c>
      <c r="BK45" s="33" t="s">
        <v>35</v>
      </c>
      <c r="BL45" s="28" t="s">
        <v>35</v>
      </c>
      <c r="BM45" s="37" t="s">
        <v>35</v>
      </c>
      <c r="BN45" s="33" t="s">
        <v>35</v>
      </c>
      <c r="BO45" s="33" t="s">
        <v>35</v>
      </c>
      <c r="BP45" s="33" t="s">
        <v>35</v>
      </c>
      <c r="BQ45" s="28" t="s">
        <v>35</v>
      </c>
      <c r="BR45" s="37" t="s">
        <v>35</v>
      </c>
      <c r="BS45" s="33" t="s">
        <v>35</v>
      </c>
      <c r="BT45" s="33" t="s">
        <v>35</v>
      </c>
      <c r="BU45" s="33" t="s">
        <v>35</v>
      </c>
      <c r="BV45" s="22" t="s">
        <v>35</v>
      </c>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405" customFormat="true" ht="15" customHeight="true" x14ac:dyDescent="0.2">
      <c r="A46" s="825"/>
      <c r="B46" s="338" t="s">
        <v>48</v>
      </c>
      <c r="C46" s="53" t="s">
        <v>35</v>
      </c>
      <c r="D46" s="50" t="s">
        <v>35</v>
      </c>
      <c r="E46" s="50" t="s">
        <v>35</v>
      </c>
      <c r="F46" s="50" t="s">
        <v>35</v>
      </c>
      <c r="G46" s="47" t="s">
        <v>35</v>
      </c>
      <c r="H46" s="44" t="s">
        <v>35</v>
      </c>
      <c r="I46" s="50" t="s">
        <v>35</v>
      </c>
      <c r="J46" s="50" t="s">
        <v>35</v>
      </c>
      <c r="K46" s="50" t="s">
        <v>35</v>
      </c>
      <c r="L46" s="41" t="s">
        <v>35</v>
      </c>
      <c r="M46" s="53" t="s">
        <v>35</v>
      </c>
      <c r="N46" s="50" t="s">
        <v>35</v>
      </c>
      <c r="O46" s="50" t="s">
        <v>35</v>
      </c>
      <c r="P46" s="50" t="s">
        <v>35</v>
      </c>
      <c r="Q46" s="47" t="s">
        <v>35</v>
      </c>
      <c r="R46" s="44" t="s">
        <v>35</v>
      </c>
      <c r="S46" s="50" t="s">
        <v>35</v>
      </c>
      <c r="T46" s="50" t="s">
        <v>35</v>
      </c>
      <c r="U46" s="50" t="s">
        <v>35</v>
      </c>
      <c r="V46" s="41" t="s">
        <v>35</v>
      </c>
      <c r="W46" s="694"/>
      <c r="X46" s="694"/>
      <c r="Y46" s="694"/>
      <c r="Z46" s="694"/>
      <c r="AA46" s="694"/>
      <c r="AB46" s="694"/>
      <c r="AC46" s="694"/>
      <c r="AD46" s="694"/>
      <c r="AE46" s="694"/>
      <c r="AF46" s="694"/>
      <c r="AG46" s="694"/>
      <c r="AH46" s="694"/>
      <c r="AI46" s="694"/>
      <c r="AJ46" s="694"/>
      <c r="AK46" s="694"/>
      <c r="AL46" s="694"/>
      <c r="AM46" s="694"/>
      <c r="AN46" s="694"/>
      <c r="AO46" s="694"/>
      <c r="AP46" s="694"/>
      <c r="AQ46" s="694"/>
      <c r="AR46" s="694"/>
      <c r="AS46" s="694"/>
      <c r="AT46" s="694"/>
      <c r="AU46" s="694"/>
      <c r="AV46" s="694"/>
      <c r="AW46" s="694"/>
      <c r="AX46" s="694"/>
      <c r="AY46" s="694"/>
      <c r="AZ46" s="312"/>
      <c r="BA46" s="816"/>
      <c r="BB46" s="492" t="s">
        <v>48</v>
      </c>
      <c r="BC46" s="37" t="s">
        <v>35</v>
      </c>
      <c r="BD46" s="33" t="s">
        <v>35</v>
      </c>
      <c r="BE46" s="33" t="s">
        <v>35</v>
      </c>
      <c r="BF46" s="33" t="s">
        <v>35</v>
      </c>
      <c r="BG46" s="28" t="s">
        <v>35</v>
      </c>
      <c r="BH46" s="37" t="s">
        <v>35</v>
      </c>
      <c r="BI46" s="33" t="s">
        <v>35</v>
      </c>
      <c r="BJ46" s="33" t="s">
        <v>35</v>
      </c>
      <c r="BK46" s="33" t="s">
        <v>35</v>
      </c>
      <c r="BL46" s="28" t="s">
        <v>35</v>
      </c>
      <c r="BM46" s="37" t="s">
        <v>35</v>
      </c>
      <c r="BN46" s="33" t="s">
        <v>35</v>
      </c>
      <c r="BO46" s="33" t="s">
        <v>35</v>
      </c>
      <c r="BP46" s="33" t="s">
        <v>35</v>
      </c>
      <c r="BQ46" s="28" t="s">
        <v>35</v>
      </c>
      <c r="BR46" s="37" t="s">
        <v>35</v>
      </c>
      <c r="BS46" s="33" t="s">
        <v>35</v>
      </c>
      <c r="BT46" s="33" t="s">
        <v>35</v>
      </c>
      <c r="BU46" s="33" t="s">
        <v>35</v>
      </c>
      <c r="BV46" s="22" t="s">
        <v>35</v>
      </c>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283" customFormat="true" ht="15" customHeight="true" x14ac:dyDescent="0.2">
      <c r="A47" s="825" t="s">
        <v>101</v>
      </c>
      <c r="B47" s="338" t="s">
        <v>100</v>
      </c>
      <c r="C47" s="53" t="s">
        <v>35</v>
      </c>
      <c r="D47" s="50" t="s">
        <v>35</v>
      </c>
      <c r="E47" s="50" t="s">
        <v>35</v>
      </c>
      <c r="F47" s="50" t="s">
        <v>35</v>
      </c>
      <c r="G47" s="47" t="s">
        <v>35</v>
      </c>
      <c r="H47" s="44" t="s">
        <v>35</v>
      </c>
      <c r="I47" s="50" t="s">
        <v>35</v>
      </c>
      <c r="J47" s="50" t="s">
        <v>35</v>
      </c>
      <c r="K47" s="50" t="s">
        <v>35</v>
      </c>
      <c r="L47" s="41" t="s">
        <v>35</v>
      </c>
      <c r="M47" s="53" t="s">
        <v>35</v>
      </c>
      <c r="N47" s="50" t="s">
        <v>35</v>
      </c>
      <c r="O47" s="50" t="s">
        <v>35</v>
      </c>
      <c r="P47" s="50" t="s">
        <v>35</v>
      </c>
      <c r="Q47" s="47" t="s">
        <v>35</v>
      </c>
      <c r="R47" s="44" t="s">
        <v>35</v>
      </c>
      <c r="S47" s="50" t="s">
        <v>35</v>
      </c>
      <c r="T47" s="50" t="s">
        <v>35</v>
      </c>
      <c r="U47" s="50" t="s">
        <v>35</v>
      </c>
      <c r="V47" s="41" t="s">
        <v>35</v>
      </c>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11"/>
      <c r="BA47" s="816" t="s">
        <v>101</v>
      </c>
      <c r="BB47" s="492" t="s">
        <v>100</v>
      </c>
      <c r="BC47" s="37" t="s">
        <v>35</v>
      </c>
      <c r="BD47" s="33" t="s">
        <v>35</v>
      </c>
      <c r="BE47" s="33" t="s">
        <v>35</v>
      </c>
      <c r="BF47" s="33" t="s">
        <v>35</v>
      </c>
      <c r="BG47" s="28" t="s">
        <v>35</v>
      </c>
      <c r="BH47" s="37" t="s">
        <v>35</v>
      </c>
      <c r="BI47" s="33" t="s">
        <v>35</v>
      </c>
      <c r="BJ47" s="33" t="s">
        <v>35</v>
      </c>
      <c r="BK47" s="33" t="s">
        <v>35</v>
      </c>
      <c r="BL47" s="28" t="s">
        <v>35</v>
      </c>
      <c r="BM47" s="37" t="s">
        <v>35</v>
      </c>
      <c r="BN47" s="33" t="s">
        <v>35</v>
      </c>
      <c r="BO47" s="33" t="s">
        <v>35</v>
      </c>
      <c r="BP47" s="33" t="s">
        <v>35</v>
      </c>
      <c r="BQ47" s="28" t="s">
        <v>35</v>
      </c>
      <c r="BR47" s="37" t="s">
        <v>35</v>
      </c>
      <c r="BS47" s="33" t="s">
        <v>35</v>
      </c>
      <c r="BT47" s="33" t="s">
        <v>35</v>
      </c>
      <c r="BU47" s="33" t="s">
        <v>35</v>
      </c>
      <c r="BV47" s="22" t="s">
        <v>35</v>
      </c>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283" customFormat="true" ht="15" customHeight="true" x14ac:dyDescent="0.2">
      <c r="A48" s="825"/>
      <c r="B48" s="338" t="s">
        <v>99</v>
      </c>
      <c r="C48" s="53" t="s">
        <v>35</v>
      </c>
      <c r="D48" s="50" t="s">
        <v>35</v>
      </c>
      <c r="E48" s="50" t="s">
        <v>35</v>
      </c>
      <c r="F48" s="50" t="s">
        <v>35</v>
      </c>
      <c r="G48" s="47" t="s">
        <v>35</v>
      </c>
      <c r="H48" s="44" t="s">
        <v>35</v>
      </c>
      <c r="I48" s="50" t="s">
        <v>35</v>
      </c>
      <c r="J48" s="50" t="s">
        <v>35</v>
      </c>
      <c r="K48" s="50" t="s">
        <v>35</v>
      </c>
      <c r="L48" s="41" t="s">
        <v>35</v>
      </c>
      <c r="M48" s="53" t="s">
        <v>35</v>
      </c>
      <c r="N48" s="50" t="s">
        <v>35</v>
      </c>
      <c r="O48" s="50" t="s">
        <v>35</v>
      </c>
      <c r="P48" s="50" t="s">
        <v>35</v>
      </c>
      <c r="Q48" s="47" t="s">
        <v>35</v>
      </c>
      <c r="R48" s="44" t="s">
        <v>35</v>
      </c>
      <c r="S48" s="50" t="s">
        <v>35</v>
      </c>
      <c r="T48" s="50" t="s">
        <v>35</v>
      </c>
      <c r="U48" s="50" t="s">
        <v>35</v>
      </c>
      <c r="V48" s="41" t="s">
        <v>35</v>
      </c>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11"/>
      <c r="BA48" s="816"/>
      <c r="BB48" s="492" t="s">
        <v>99</v>
      </c>
      <c r="BC48" s="37" t="s">
        <v>35</v>
      </c>
      <c r="BD48" s="33" t="s">
        <v>35</v>
      </c>
      <c r="BE48" s="33" t="s">
        <v>35</v>
      </c>
      <c r="BF48" s="33" t="s">
        <v>35</v>
      </c>
      <c r="BG48" s="28" t="s">
        <v>35</v>
      </c>
      <c r="BH48" s="37" t="s">
        <v>35</v>
      </c>
      <c r="BI48" s="33" t="s">
        <v>35</v>
      </c>
      <c r="BJ48" s="33" t="s">
        <v>35</v>
      </c>
      <c r="BK48" s="33" t="s">
        <v>35</v>
      </c>
      <c r="BL48" s="28" t="s">
        <v>35</v>
      </c>
      <c r="BM48" s="37" t="s">
        <v>35</v>
      </c>
      <c r="BN48" s="33" t="s">
        <v>35</v>
      </c>
      <c r="BO48" s="33" t="s">
        <v>35</v>
      </c>
      <c r="BP48" s="33" t="s">
        <v>35</v>
      </c>
      <c r="BQ48" s="28" t="s">
        <v>35</v>
      </c>
      <c r="BR48" s="37" t="s">
        <v>35</v>
      </c>
      <c r="BS48" s="33" t="s">
        <v>35</v>
      </c>
      <c r="BT48" s="33" t="s">
        <v>35</v>
      </c>
      <c r="BU48" s="33" t="s">
        <v>35</v>
      </c>
      <c r="BV48" s="22" t="s">
        <v>35</v>
      </c>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283" customFormat="true" ht="15" customHeight="true" x14ac:dyDescent="0.2">
      <c r="A49" s="825"/>
      <c r="B49" s="338" t="s">
        <v>68</v>
      </c>
      <c r="C49" s="53" t="s">
        <v>35</v>
      </c>
      <c r="D49" s="50" t="s">
        <v>35</v>
      </c>
      <c r="E49" s="50" t="s">
        <v>35</v>
      </c>
      <c r="F49" s="50" t="s">
        <v>35</v>
      </c>
      <c r="G49" s="47" t="s">
        <v>35</v>
      </c>
      <c r="H49" s="44" t="s">
        <v>35</v>
      </c>
      <c r="I49" s="50" t="s">
        <v>35</v>
      </c>
      <c r="J49" s="50" t="s">
        <v>35</v>
      </c>
      <c r="K49" s="50" t="s">
        <v>35</v>
      </c>
      <c r="L49" s="41" t="s">
        <v>35</v>
      </c>
      <c r="M49" s="53" t="s">
        <v>35</v>
      </c>
      <c r="N49" s="50" t="s">
        <v>35</v>
      </c>
      <c r="O49" s="50" t="s">
        <v>35</v>
      </c>
      <c r="P49" s="50" t="s">
        <v>35</v>
      </c>
      <c r="Q49" s="47" t="s">
        <v>35</v>
      </c>
      <c r="R49" s="44" t="s">
        <v>35</v>
      </c>
      <c r="S49" s="50" t="s">
        <v>35</v>
      </c>
      <c r="T49" s="50" t="s">
        <v>35</v>
      </c>
      <c r="U49" s="50" t="s">
        <v>35</v>
      </c>
      <c r="V49" s="41" t="s">
        <v>35</v>
      </c>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11"/>
      <c r="BA49" s="816"/>
      <c r="BB49" s="492" t="s">
        <v>68</v>
      </c>
      <c r="BC49" s="37" t="s">
        <v>35</v>
      </c>
      <c r="BD49" s="33" t="s">
        <v>35</v>
      </c>
      <c r="BE49" s="33" t="s">
        <v>35</v>
      </c>
      <c r="BF49" s="33" t="s">
        <v>35</v>
      </c>
      <c r="BG49" s="28" t="s">
        <v>35</v>
      </c>
      <c r="BH49" s="37" t="s">
        <v>35</v>
      </c>
      <c r="BI49" s="33" t="s">
        <v>35</v>
      </c>
      <c r="BJ49" s="33" t="s">
        <v>35</v>
      </c>
      <c r="BK49" s="33" t="s">
        <v>35</v>
      </c>
      <c r="BL49" s="28" t="s">
        <v>35</v>
      </c>
      <c r="BM49" s="37" t="s">
        <v>35</v>
      </c>
      <c r="BN49" s="33" t="s">
        <v>35</v>
      </c>
      <c r="BO49" s="33" t="s">
        <v>35</v>
      </c>
      <c r="BP49" s="33" t="s">
        <v>35</v>
      </c>
      <c r="BQ49" s="28" t="s">
        <v>35</v>
      </c>
      <c r="BR49" s="37" t="s">
        <v>35</v>
      </c>
      <c r="BS49" s="33" t="s">
        <v>35</v>
      </c>
      <c r="BT49" s="33" t="s">
        <v>35</v>
      </c>
      <c r="BU49" s="33" t="s">
        <v>35</v>
      </c>
      <c r="BV49" s="22" t="s">
        <v>35</v>
      </c>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283" customFormat="true" ht="15" customHeight="true" x14ac:dyDescent="0.2">
      <c r="A50" s="825" t="s">
        <v>102</v>
      </c>
      <c r="B50" s="338" t="s">
        <v>100</v>
      </c>
      <c r="C50" s="53" t="s">
        <v>35</v>
      </c>
      <c r="D50" s="50" t="s">
        <v>35</v>
      </c>
      <c r="E50" s="50" t="s">
        <v>35</v>
      </c>
      <c r="F50" s="50" t="s">
        <v>35</v>
      </c>
      <c r="G50" s="47" t="s">
        <v>35</v>
      </c>
      <c r="H50" s="44" t="s">
        <v>35</v>
      </c>
      <c r="I50" s="50" t="s">
        <v>35</v>
      </c>
      <c r="J50" s="50" t="s">
        <v>35</v>
      </c>
      <c r="K50" s="50" t="s">
        <v>35</v>
      </c>
      <c r="L50" s="41" t="s">
        <v>35</v>
      </c>
      <c r="M50" s="53" t="s">
        <v>35</v>
      </c>
      <c r="N50" s="50" t="s">
        <v>35</v>
      </c>
      <c r="O50" s="50" t="s">
        <v>35</v>
      </c>
      <c r="P50" s="50" t="s">
        <v>35</v>
      </c>
      <c r="Q50" s="47" t="s">
        <v>35</v>
      </c>
      <c r="R50" s="44" t="s">
        <v>35</v>
      </c>
      <c r="S50" s="50" t="s">
        <v>35</v>
      </c>
      <c r="T50" s="50" t="s">
        <v>35</v>
      </c>
      <c r="U50" s="50" t="s">
        <v>35</v>
      </c>
      <c r="V50" s="41" t="s">
        <v>35</v>
      </c>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11"/>
      <c r="BA50" s="816" t="s">
        <v>102</v>
      </c>
      <c r="BB50" s="492" t="s">
        <v>100</v>
      </c>
      <c r="BC50" s="37" t="s">
        <v>35</v>
      </c>
      <c r="BD50" s="33" t="s">
        <v>35</v>
      </c>
      <c r="BE50" s="33" t="s">
        <v>35</v>
      </c>
      <c r="BF50" s="33" t="s">
        <v>35</v>
      </c>
      <c r="BG50" s="28" t="s">
        <v>35</v>
      </c>
      <c r="BH50" s="37" t="s">
        <v>35</v>
      </c>
      <c r="BI50" s="33" t="s">
        <v>35</v>
      </c>
      <c r="BJ50" s="33" t="s">
        <v>35</v>
      </c>
      <c r="BK50" s="33" t="s">
        <v>35</v>
      </c>
      <c r="BL50" s="28" t="s">
        <v>35</v>
      </c>
      <c r="BM50" s="37" t="s">
        <v>35</v>
      </c>
      <c r="BN50" s="33" t="s">
        <v>35</v>
      </c>
      <c r="BO50" s="33" t="s">
        <v>35</v>
      </c>
      <c r="BP50" s="33" t="s">
        <v>35</v>
      </c>
      <c r="BQ50" s="28" t="s">
        <v>35</v>
      </c>
      <c r="BR50" s="37" t="s">
        <v>35</v>
      </c>
      <c r="BS50" s="33" t="s">
        <v>35</v>
      </c>
      <c r="BT50" s="33" t="s">
        <v>35</v>
      </c>
      <c r="BU50" s="33" t="s">
        <v>35</v>
      </c>
      <c r="BV50" s="22" t="s">
        <v>35</v>
      </c>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283" customFormat="true" ht="15" customHeight="true" x14ac:dyDescent="0.2">
      <c r="A51" s="825"/>
      <c r="B51" s="338" t="s">
        <v>99</v>
      </c>
      <c r="C51" s="53" t="s">
        <v>35</v>
      </c>
      <c r="D51" s="50" t="s">
        <v>35</v>
      </c>
      <c r="E51" s="50" t="s">
        <v>35</v>
      </c>
      <c r="F51" s="50" t="s">
        <v>35</v>
      </c>
      <c r="G51" s="47" t="s">
        <v>35</v>
      </c>
      <c r="H51" s="44" t="s">
        <v>35</v>
      </c>
      <c r="I51" s="50" t="s">
        <v>35</v>
      </c>
      <c r="J51" s="50" t="s">
        <v>35</v>
      </c>
      <c r="K51" s="50" t="s">
        <v>35</v>
      </c>
      <c r="L51" s="41" t="s">
        <v>35</v>
      </c>
      <c r="M51" s="53" t="s">
        <v>35</v>
      </c>
      <c r="N51" s="50" t="s">
        <v>35</v>
      </c>
      <c r="O51" s="50" t="s">
        <v>35</v>
      </c>
      <c r="P51" s="50" t="s">
        <v>35</v>
      </c>
      <c r="Q51" s="47" t="s">
        <v>35</v>
      </c>
      <c r="R51" s="44" t="s">
        <v>35</v>
      </c>
      <c r="S51" s="50" t="s">
        <v>35</v>
      </c>
      <c r="T51" s="50" t="s">
        <v>35</v>
      </c>
      <c r="U51" s="50" t="s">
        <v>35</v>
      </c>
      <c r="V51" s="41" t="s">
        <v>35</v>
      </c>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11"/>
      <c r="BA51" s="816"/>
      <c r="BB51" s="492" t="s">
        <v>99</v>
      </c>
      <c r="BC51" s="37" t="s">
        <v>35</v>
      </c>
      <c r="BD51" s="33" t="s">
        <v>35</v>
      </c>
      <c r="BE51" s="33" t="s">
        <v>35</v>
      </c>
      <c r="BF51" s="33" t="s">
        <v>35</v>
      </c>
      <c r="BG51" s="28" t="s">
        <v>35</v>
      </c>
      <c r="BH51" s="37" t="s">
        <v>35</v>
      </c>
      <c r="BI51" s="33" t="s">
        <v>35</v>
      </c>
      <c r="BJ51" s="33" t="s">
        <v>35</v>
      </c>
      <c r="BK51" s="33" t="s">
        <v>35</v>
      </c>
      <c r="BL51" s="28" t="s">
        <v>35</v>
      </c>
      <c r="BM51" s="37" t="s">
        <v>35</v>
      </c>
      <c r="BN51" s="33" t="s">
        <v>35</v>
      </c>
      <c r="BO51" s="33" t="s">
        <v>35</v>
      </c>
      <c r="BP51" s="33" t="s">
        <v>35</v>
      </c>
      <c r="BQ51" s="28" t="s">
        <v>35</v>
      </c>
      <c r="BR51" s="37" t="s">
        <v>35</v>
      </c>
      <c r="BS51" s="33" t="s">
        <v>35</v>
      </c>
      <c r="BT51" s="33" t="s">
        <v>35</v>
      </c>
      <c r="BU51" s="33" t="s">
        <v>35</v>
      </c>
      <c r="BV51" s="22" t="s">
        <v>35</v>
      </c>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283" customFormat="true" ht="15" customHeight="true" x14ac:dyDescent="0.2">
      <c r="A52" s="825"/>
      <c r="B52" s="338" t="s">
        <v>68</v>
      </c>
      <c r="C52" s="53" t="s">
        <v>35</v>
      </c>
      <c r="D52" s="50" t="s">
        <v>35</v>
      </c>
      <c r="E52" s="50" t="s">
        <v>35</v>
      </c>
      <c r="F52" s="50" t="s">
        <v>35</v>
      </c>
      <c r="G52" s="47" t="s">
        <v>35</v>
      </c>
      <c r="H52" s="44" t="s">
        <v>35</v>
      </c>
      <c r="I52" s="50" t="s">
        <v>35</v>
      </c>
      <c r="J52" s="50" t="s">
        <v>35</v>
      </c>
      <c r="K52" s="50" t="s">
        <v>35</v>
      </c>
      <c r="L52" s="41" t="s">
        <v>35</v>
      </c>
      <c r="M52" s="53" t="s">
        <v>35</v>
      </c>
      <c r="N52" s="50" t="s">
        <v>35</v>
      </c>
      <c r="O52" s="50" t="s">
        <v>35</v>
      </c>
      <c r="P52" s="50" t="s">
        <v>35</v>
      </c>
      <c r="Q52" s="47" t="s">
        <v>35</v>
      </c>
      <c r="R52" s="44" t="s">
        <v>35</v>
      </c>
      <c r="S52" s="50" t="s">
        <v>35</v>
      </c>
      <c r="T52" s="50" t="s">
        <v>35</v>
      </c>
      <c r="U52" s="50" t="s">
        <v>35</v>
      </c>
      <c r="V52" s="41" t="s">
        <v>35</v>
      </c>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11"/>
      <c r="BA52" s="816"/>
      <c r="BB52" s="492" t="s">
        <v>68</v>
      </c>
      <c r="BC52" s="37" t="s">
        <v>35</v>
      </c>
      <c r="BD52" s="33" t="s">
        <v>35</v>
      </c>
      <c r="BE52" s="33" t="s">
        <v>35</v>
      </c>
      <c r="BF52" s="33" t="s">
        <v>35</v>
      </c>
      <c r="BG52" s="28" t="s">
        <v>35</v>
      </c>
      <c r="BH52" s="37" t="s">
        <v>35</v>
      </c>
      <c r="BI52" s="33" t="s">
        <v>35</v>
      </c>
      <c r="BJ52" s="33" t="s">
        <v>35</v>
      </c>
      <c r="BK52" s="33" t="s">
        <v>35</v>
      </c>
      <c r="BL52" s="28" t="s">
        <v>35</v>
      </c>
      <c r="BM52" s="37" t="s">
        <v>35</v>
      </c>
      <c r="BN52" s="33" t="s">
        <v>35</v>
      </c>
      <c r="BO52" s="33" t="s">
        <v>35</v>
      </c>
      <c r="BP52" s="33" t="s">
        <v>35</v>
      </c>
      <c r="BQ52" s="28" t="s">
        <v>35</v>
      </c>
      <c r="BR52" s="37" t="s">
        <v>35</v>
      </c>
      <c r="BS52" s="33" t="s">
        <v>35</v>
      </c>
      <c r="BT52" s="33" t="s">
        <v>35</v>
      </c>
      <c r="BU52" s="33" t="s">
        <v>35</v>
      </c>
      <c r="BV52" s="22" t="s">
        <v>35</v>
      </c>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283" customFormat="true" ht="15" customHeight="true" x14ac:dyDescent="0.2">
      <c r="A53" s="825" t="s">
        <v>105</v>
      </c>
      <c r="B53" s="338" t="s">
        <v>100</v>
      </c>
      <c r="C53" s="53" t="s">
        <v>35</v>
      </c>
      <c r="D53" s="50" t="s">
        <v>35</v>
      </c>
      <c r="E53" s="50" t="s">
        <v>35</v>
      </c>
      <c r="F53" s="50" t="s">
        <v>35</v>
      </c>
      <c r="G53" s="47" t="s">
        <v>35</v>
      </c>
      <c r="H53" s="44" t="s">
        <v>35</v>
      </c>
      <c r="I53" s="50" t="s">
        <v>35</v>
      </c>
      <c r="J53" s="50" t="s">
        <v>35</v>
      </c>
      <c r="K53" s="50" t="s">
        <v>35</v>
      </c>
      <c r="L53" s="41" t="s">
        <v>35</v>
      </c>
      <c r="M53" s="53" t="s">
        <v>35</v>
      </c>
      <c r="N53" s="50" t="s">
        <v>35</v>
      </c>
      <c r="O53" s="50" t="s">
        <v>35</v>
      </c>
      <c r="P53" s="50" t="s">
        <v>35</v>
      </c>
      <c r="Q53" s="47" t="s">
        <v>35</v>
      </c>
      <c r="R53" s="44" t="s">
        <v>35</v>
      </c>
      <c r="S53" s="50" t="s">
        <v>35</v>
      </c>
      <c r="T53" s="50" t="s">
        <v>35</v>
      </c>
      <c r="U53" s="50" t="s">
        <v>35</v>
      </c>
      <c r="V53" s="41" t="s">
        <v>35</v>
      </c>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11"/>
      <c r="BA53" s="816" t="s">
        <v>105</v>
      </c>
      <c r="BB53" s="492" t="s">
        <v>100</v>
      </c>
      <c r="BC53" s="37" t="s">
        <v>35</v>
      </c>
      <c r="BD53" s="33" t="s">
        <v>35</v>
      </c>
      <c r="BE53" s="33" t="s">
        <v>35</v>
      </c>
      <c r="BF53" s="33" t="s">
        <v>35</v>
      </c>
      <c r="BG53" s="28" t="s">
        <v>35</v>
      </c>
      <c r="BH53" s="37" t="s">
        <v>35</v>
      </c>
      <c r="BI53" s="33" t="s">
        <v>35</v>
      </c>
      <c r="BJ53" s="33" t="s">
        <v>35</v>
      </c>
      <c r="BK53" s="33" t="s">
        <v>35</v>
      </c>
      <c r="BL53" s="28" t="s">
        <v>35</v>
      </c>
      <c r="BM53" s="37" t="s">
        <v>35</v>
      </c>
      <c r="BN53" s="33" t="s">
        <v>35</v>
      </c>
      <c r="BO53" s="33" t="s">
        <v>35</v>
      </c>
      <c r="BP53" s="33" t="s">
        <v>35</v>
      </c>
      <c r="BQ53" s="28" t="s">
        <v>35</v>
      </c>
      <c r="BR53" s="37" t="s">
        <v>35</v>
      </c>
      <c r="BS53" s="33" t="s">
        <v>35</v>
      </c>
      <c r="BT53" s="33" t="s">
        <v>35</v>
      </c>
      <c r="BU53" s="33" t="s">
        <v>35</v>
      </c>
      <c r="BV53" s="22" t="s">
        <v>35</v>
      </c>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283" customFormat="true" ht="15" customHeight="true" x14ac:dyDescent="0.2">
      <c r="A54" s="825"/>
      <c r="B54" s="338" t="s">
        <v>99</v>
      </c>
      <c r="C54" s="53" t="s">
        <v>35</v>
      </c>
      <c r="D54" s="50" t="s">
        <v>35</v>
      </c>
      <c r="E54" s="50" t="s">
        <v>35</v>
      </c>
      <c r="F54" s="50" t="s">
        <v>35</v>
      </c>
      <c r="G54" s="47" t="s">
        <v>35</v>
      </c>
      <c r="H54" s="44" t="s">
        <v>35</v>
      </c>
      <c r="I54" s="50" t="s">
        <v>35</v>
      </c>
      <c r="J54" s="50" t="s">
        <v>35</v>
      </c>
      <c r="K54" s="50" t="s">
        <v>35</v>
      </c>
      <c r="L54" s="41" t="s">
        <v>35</v>
      </c>
      <c r="M54" s="53" t="s">
        <v>35</v>
      </c>
      <c r="N54" s="50" t="s">
        <v>35</v>
      </c>
      <c r="O54" s="50" t="s">
        <v>35</v>
      </c>
      <c r="P54" s="50" t="s">
        <v>35</v>
      </c>
      <c r="Q54" s="47" t="s">
        <v>35</v>
      </c>
      <c r="R54" s="44" t="s">
        <v>35</v>
      </c>
      <c r="S54" s="50" t="s">
        <v>35</v>
      </c>
      <c r="T54" s="50" t="s">
        <v>35</v>
      </c>
      <c r="U54" s="50" t="s">
        <v>35</v>
      </c>
      <c r="V54" s="41" t="s">
        <v>35</v>
      </c>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11"/>
      <c r="BA54" s="816"/>
      <c r="BB54" s="492" t="s">
        <v>99</v>
      </c>
      <c r="BC54" s="37" t="s">
        <v>35</v>
      </c>
      <c r="BD54" s="33" t="s">
        <v>35</v>
      </c>
      <c r="BE54" s="33" t="s">
        <v>35</v>
      </c>
      <c r="BF54" s="33" t="s">
        <v>35</v>
      </c>
      <c r="BG54" s="28" t="s">
        <v>35</v>
      </c>
      <c r="BH54" s="37" t="s">
        <v>35</v>
      </c>
      <c r="BI54" s="33" t="s">
        <v>35</v>
      </c>
      <c r="BJ54" s="33" t="s">
        <v>35</v>
      </c>
      <c r="BK54" s="33" t="s">
        <v>35</v>
      </c>
      <c r="BL54" s="28" t="s">
        <v>35</v>
      </c>
      <c r="BM54" s="37" t="s">
        <v>35</v>
      </c>
      <c r="BN54" s="33" t="s">
        <v>35</v>
      </c>
      <c r="BO54" s="33" t="s">
        <v>35</v>
      </c>
      <c r="BP54" s="33" t="s">
        <v>35</v>
      </c>
      <c r="BQ54" s="28" t="s">
        <v>35</v>
      </c>
      <c r="BR54" s="37" t="s">
        <v>35</v>
      </c>
      <c r="BS54" s="33" t="s">
        <v>35</v>
      </c>
      <c r="BT54" s="33" t="s">
        <v>35</v>
      </c>
      <c r="BU54" s="33" t="s">
        <v>35</v>
      </c>
      <c r="BV54" s="22" t="s">
        <v>35</v>
      </c>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283" customFormat="true" ht="15" customHeight="true" x14ac:dyDescent="0.2">
      <c r="A55" s="826"/>
      <c r="B55" s="339" t="s">
        <v>68</v>
      </c>
      <c r="C55" s="52" t="s">
        <v>35</v>
      </c>
      <c r="D55" s="49" t="s">
        <v>35</v>
      </c>
      <c r="E55" s="49" t="s">
        <v>35</v>
      </c>
      <c r="F55" s="49" t="s">
        <v>35</v>
      </c>
      <c r="G55" s="46" t="s">
        <v>35</v>
      </c>
      <c r="H55" s="43" t="s">
        <v>35</v>
      </c>
      <c r="I55" s="49" t="s">
        <v>35</v>
      </c>
      <c r="J55" s="49" t="s">
        <v>35</v>
      </c>
      <c r="K55" s="49" t="s">
        <v>35</v>
      </c>
      <c r="L55" s="40" t="s">
        <v>35</v>
      </c>
      <c r="M55" s="52" t="s">
        <v>35</v>
      </c>
      <c r="N55" s="49" t="s">
        <v>35</v>
      </c>
      <c r="O55" s="49" t="s">
        <v>35</v>
      </c>
      <c r="P55" s="49" t="s">
        <v>35</v>
      </c>
      <c r="Q55" s="46" t="s">
        <v>35</v>
      </c>
      <c r="R55" s="12" t="s">
        <v>35</v>
      </c>
      <c r="S55" s="11" t="s">
        <v>35</v>
      </c>
      <c r="T55" s="11" t="s">
        <v>35</v>
      </c>
      <c r="U55" s="11" t="s">
        <v>35</v>
      </c>
      <c r="V55" s="7" t="s">
        <v>35</v>
      </c>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11"/>
      <c r="BA55" s="820"/>
      <c r="BB55" s="495" t="s">
        <v>68</v>
      </c>
      <c r="BC55" s="35" t="s">
        <v>35</v>
      </c>
      <c r="BD55" s="31" t="s">
        <v>35</v>
      </c>
      <c r="BE55" s="31" t="s">
        <v>35</v>
      </c>
      <c r="BF55" s="31" t="s">
        <v>35</v>
      </c>
      <c r="BG55" s="26" t="s">
        <v>35</v>
      </c>
      <c r="BH55" s="35" t="s">
        <v>35</v>
      </c>
      <c r="BI55" s="31" t="s">
        <v>35</v>
      </c>
      <c r="BJ55" s="31" t="s">
        <v>35</v>
      </c>
      <c r="BK55" s="31" t="s">
        <v>35</v>
      </c>
      <c r="BL55" s="26" t="s">
        <v>35</v>
      </c>
      <c r="BM55" s="35" t="s">
        <v>35</v>
      </c>
      <c r="BN55" s="31" t="s">
        <v>35</v>
      </c>
      <c r="BO55" s="31" t="s">
        <v>35</v>
      </c>
      <c r="BP55" s="31" t="s">
        <v>35</v>
      </c>
      <c r="BQ55" s="26" t="s">
        <v>35</v>
      </c>
      <c r="BR55" s="10" t="s">
        <v>35</v>
      </c>
      <c r="BS55" s="9" t="s">
        <v>35</v>
      </c>
      <c r="BT55" s="9" t="s">
        <v>35</v>
      </c>
      <c r="BU55" s="9" t="s">
        <v>35</v>
      </c>
      <c r="BV55" s="9" t="s">
        <v>35</v>
      </c>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405" customFormat="true" ht="15" customHeight="true" x14ac:dyDescent="0.2">
      <c r="A56" s="285"/>
      <c r="B56" s="335"/>
      <c r="C56" s="827" t="s">
        <v>114</v>
      </c>
      <c r="D56" s="828"/>
      <c r="E56" s="828"/>
      <c r="F56" s="828"/>
      <c r="G56" s="829"/>
      <c r="H56" s="833" t="s">
        <v>38</v>
      </c>
      <c r="I56" s="822"/>
      <c r="J56" s="822"/>
      <c r="K56" s="822"/>
      <c r="L56" s="824"/>
      <c r="M56" s="821" t="s">
        <v>37</v>
      </c>
      <c r="N56" s="822"/>
      <c r="O56" s="822"/>
      <c r="P56" s="822"/>
      <c r="Q56" s="824"/>
      <c r="R56" s="16" t="s">
        <v>137</v>
      </c>
      <c r="S56" s="366"/>
      <c r="T56" s="366"/>
      <c r="U56" s="366"/>
      <c r="V56" s="366"/>
      <c r="W56" s="376"/>
      <c r="X56" s="694"/>
      <c r="Y56" s="694"/>
      <c r="Z56" s="694"/>
      <c r="AA56" s="694"/>
      <c r="AB56" s="694"/>
      <c r="AC56" s="694"/>
      <c r="AD56" s="694"/>
      <c r="AE56" s="694"/>
      <c r="AF56" s="694"/>
      <c r="AG56" s="694"/>
      <c r="AH56" s="694"/>
      <c r="AI56" s="694"/>
      <c r="AJ56" s="694"/>
      <c r="AK56" s="694"/>
      <c r="AL56" s="694"/>
      <c r="AM56" s="694"/>
      <c r="AN56" s="694"/>
      <c r="AO56" s="694"/>
      <c r="AP56" s="694"/>
      <c r="AQ56" s="694"/>
      <c r="AR56" s="694"/>
      <c r="AS56" s="694"/>
      <c r="AT56" s="694"/>
      <c r="AU56" s="694"/>
      <c r="AV56" s="694"/>
      <c r="AW56" s="694"/>
      <c r="AX56" s="694"/>
      <c r="AY56" s="694"/>
      <c r="AZ56" s="312"/>
      <c r="BA56" s="313" t="s">
        <v>128</v>
      </c>
      <c r="BB56" s="268" t="s">
        <v>95</v>
      </c>
      <c r="BC56" s="821" t="s">
        <v>114</v>
      </c>
      <c r="BD56" s="822"/>
      <c r="BE56" s="822"/>
      <c r="BF56" s="822"/>
      <c r="BG56" s="823"/>
      <c r="BH56" s="821" t="s">
        <v>38</v>
      </c>
      <c r="BI56" s="822"/>
      <c r="BJ56" s="822"/>
      <c r="BK56" s="822"/>
      <c r="BL56" s="823"/>
      <c r="BM56" s="821" t="s">
        <v>37</v>
      </c>
      <c r="BN56" s="822"/>
      <c r="BO56" s="822"/>
      <c r="BP56" s="822"/>
      <c r="BQ56" s="824"/>
      <c r="BR56" s="15" t="s">
        <v>137</v>
      </c>
      <c r="BS56" s="366"/>
      <c r="BT56" s="366"/>
      <c r="BU56" s="366"/>
      <c r="BV56" s="366"/>
      <c r="BW56" s="4"/>
      <c r="BX56" s="4"/>
      <c r="BY56" s="4"/>
      <c r="BZ56" s="311"/>
      <c r="CA56" s="311"/>
      <c r="CB56" s="311"/>
      <c r="CC56" s="311"/>
      <c r="CD56" s="311"/>
      <c r="CE56" s="311"/>
      <c r="CF56" s="311"/>
      <c r="CG56" s="311"/>
      <c r="CH56" s="311"/>
      <c r="CI56" s="311"/>
      <c r="CJ56" s="311"/>
      <c r="CK56" s="311"/>
      <c r="CL56" s="311"/>
      <c r="CM56" s="311"/>
      <c r="CN56" s="311"/>
      <c r="CO56" s="311"/>
      <c r="CP56" s="311"/>
      <c r="CQ56" s="311"/>
      <c r="CR56" s="311"/>
      <c r="CS56" s="311"/>
      <c r="CT56" s="311"/>
      <c r="CU56" s="311"/>
      <c r="CV56" s="311"/>
      <c r="CW56" s="311"/>
      <c r="CX56" s="311"/>
      <c r="CY56" s="311"/>
      <c r="CZ56" s="311"/>
    </row>
    <row r="57" s="405" customFormat="true" ht="24" x14ac:dyDescent="0.2">
      <c r="A57" s="301" t="s">
        <v>69</v>
      </c>
      <c r="B57" s="335"/>
      <c r="C57" s="358" t="s">
        <v>0</v>
      </c>
      <c r="D57" s="485" t="s">
        <v>1</v>
      </c>
      <c r="E57" s="485" t="s">
        <v>2</v>
      </c>
      <c r="F57" s="485" t="s">
        <v>3</v>
      </c>
      <c r="G57" s="486" t="s">
        <v>4</v>
      </c>
      <c r="H57" s="340" t="s">
        <v>0</v>
      </c>
      <c r="I57" s="488" t="s">
        <v>1</v>
      </c>
      <c r="J57" s="488" t="s">
        <v>2</v>
      </c>
      <c r="K57" s="488" t="s">
        <v>3</v>
      </c>
      <c r="L57" s="489" t="s">
        <v>4</v>
      </c>
      <c r="M57" s="341" t="s">
        <v>0</v>
      </c>
      <c r="N57" s="488" t="s">
        <v>1</v>
      </c>
      <c r="O57" s="488" t="s">
        <v>2</v>
      </c>
      <c r="P57" s="488" t="s">
        <v>3</v>
      </c>
      <c r="Q57" s="484" t="s">
        <v>4</v>
      </c>
      <c r="R57" s="340" t="s">
        <v>366</v>
      </c>
      <c r="S57" s="488" t="s">
        <v>367</v>
      </c>
      <c r="T57" s="488" t="s">
        <v>148</v>
      </c>
      <c r="U57" s="488" t="s">
        <v>149</v>
      </c>
      <c r="V57" s="489" t="s">
        <v>150</v>
      </c>
      <c r="W57" s="694"/>
      <c r="X57" s="694"/>
      <c r="Y57" s="694"/>
      <c r="Z57" s="694"/>
      <c r="AA57" s="694"/>
      <c r="AB57" s="694"/>
      <c r="AC57" s="694"/>
      <c r="AD57" s="694"/>
      <c r="AE57" s="694"/>
      <c r="AF57" s="694"/>
      <c r="AG57" s="694"/>
      <c r="AH57" s="694"/>
      <c r="AI57" s="694"/>
      <c r="AJ57" s="694"/>
      <c r="AK57" s="694"/>
      <c r="AL57" s="694"/>
      <c r="AM57" s="694"/>
      <c r="AN57" s="694"/>
      <c r="AO57" s="694"/>
      <c r="AP57" s="694"/>
      <c r="AQ57" s="694"/>
      <c r="AR57" s="694"/>
      <c r="AS57" s="694"/>
      <c r="AT57" s="694"/>
      <c r="AU57" s="694"/>
      <c r="AV57" s="694"/>
      <c r="AW57" s="694"/>
      <c r="AX57" s="694"/>
      <c r="AY57" s="694"/>
      <c r="AZ57" s="312"/>
      <c r="BA57" s="301" t="s">
        <v>119</v>
      </c>
      <c r="BB57" s="300"/>
      <c r="BC57" s="388" t="s">
        <v>0</v>
      </c>
      <c r="BD57" s="446" t="s">
        <v>1</v>
      </c>
      <c r="BE57" s="446" t="s">
        <v>2</v>
      </c>
      <c r="BF57" s="446" t="s">
        <v>3</v>
      </c>
      <c r="BG57" s="389" t="s">
        <v>4</v>
      </c>
      <c r="BH57" s="388" t="s">
        <v>0</v>
      </c>
      <c r="BI57" s="446" t="s">
        <v>1</v>
      </c>
      <c r="BJ57" s="446" t="s">
        <v>2</v>
      </c>
      <c r="BK57" s="446" t="s">
        <v>3</v>
      </c>
      <c r="BL57" s="389" t="s">
        <v>4</v>
      </c>
      <c r="BM57" s="388" t="s">
        <v>0</v>
      </c>
      <c r="BN57" s="446" t="s">
        <v>1</v>
      </c>
      <c r="BO57" s="446" t="s">
        <v>2</v>
      </c>
      <c r="BP57" s="446" t="s">
        <v>3</v>
      </c>
      <c r="BQ57" s="389" t="s">
        <v>4</v>
      </c>
      <c r="BR57" s="388" t="s">
        <v>366</v>
      </c>
      <c r="BS57" s="446" t="s">
        <v>367</v>
      </c>
      <c r="BT57" s="446" t="s">
        <v>148</v>
      </c>
      <c r="BU57" s="446" t="s">
        <v>149</v>
      </c>
      <c r="BV57" s="447" t="s">
        <v>150</v>
      </c>
      <c r="BW57" s="152"/>
      <c r="BX57" s="152"/>
      <c r="BY57" s="152"/>
      <c r="BZ57" s="152"/>
      <c r="CA57" s="152"/>
      <c r="CB57" s="152"/>
      <c r="CC57" s="152"/>
      <c r="CD57" s="152"/>
      <c r="CE57" s="152"/>
      <c r="CF57" s="152"/>
      <c r="CG57" s="152"/>
      <c r="CH57" s="152"/>
      <c r="CI57" s="152"/>
      <c r="CJ57" s="152"/>
      <c r="CK57" s="152"/>
      <c r="CL57" s="152"/>
      <c r="CM57" s="152"/>
      <c r="CN57" s="152"/>
      <c r="CO57" s="152"/>
      <c r="CP57" s="152"/>
      <c r="CQ57" s="152"/>
      <c r="CR57" s="152"/>
      <c r="CS57" s="152"/>
      <c r="CT57" s="152"/>
      <c r="CU57" s="152"/>
      <c r="CV57" s="152"/>
      <c r="CW57" s="152"/>
      <c r="CX57" s="152"/>
      <c r="CY57" s="152"/>
      <c r="CZ57" s="152"/>
    </row>
    <row r="58" s="405" customFormat="true" ht="15" customHeight="true" x14ac:dyDescent="0.2">
      <c r="A58" s="834" t="s">
        <v>280</v>
      </c>
      <c r="B58" s="337" t="s">
        <v>281</v>
      </c>
      <c r="C58" s="107">
        <v>0</v>
      </c>
      <c r="D58" s="106">
        <v>0</v>
      </c>
      <c r="E58" s="106">
        <v>0</v>
      </c>
      <c r="F58" s="106">
        <v>0</v>
      </c>
      <c r="G58" s="105">
        <v>5.3552486669416766</v>
      </c>
      <c r="H58" s="104">
        <v>0.17186518726509378</v>
      </c>
      <c r="I58" s="106">
        <v>2.8460291443198287</v>
      </c>
      <c r="J58" s="106">
        <v>3.1582773401446342</v>
      </c>
      <c r="K58" s="106">
        <v>8.2108787326982053</v>
      </c>
      <c r="L58" s="103">
        <v>40.309094476710463</v>
      </c>
      <c r="M58" s="107">
        <v>0</v>
      </c>
      <c r="N58" s="106">
        <v>0</v>
      </c>
      <c r="O58" s="106">
        <v>0</v>
      </c>
      <c r="P58" s="106">
        <v>0</v>
      </c>
      <c r="Q58" s="105">
        <v>9.3764829516922998E-2</v>
      </c>
      <c r="R58" s="104">
        <v>11.611518589970791</v>
      </c>
      <c r="S58" s="106">
        <v>1.1119065452715953</v>
      </c>
      <c r="T58" s="106">
        <v>0.20567593496837269</v>
      </c>
      <c r="U58" s="106">
        <v>0</v>
      </c>
      <c r="V58" s="103">
        <v>0.18524685858411447</v>
      </c>
      <c r="W58" s="694"/>
      <c r="X58" s="694"/>
      <c r="Y58" s="694"/>
      <c r="Z58" s="694"/>
      <c r="AA58" s="694"/>
      <c r="AB58" s="694"/>
      <c r="AC58" s="694"/>
      <c r="AD58" s="694"/>
      <c r="AE58" s="694"/>
      <c r="AF58" s="694"/>
      <c r="AG58" s="694"/>
      <c r="AH58" s="694"/>
      <c r="AI58" s="694"/>
      <c r="AJ58" s="694"/>
      <c r="AK58" s="694"/>
      <c r="AL58" s="694"/>
      <c r="AM58" s="694"/>
      <c r="AN58" s="694"/>
      <c r="AO58" s="694"/>
      <c r="AP58" s="694"/>
      <c r="AQ58" s="694"/>
      <c r="AR58" s="694"/>
      <c r="AS58" s="694"/>
      <c r="AT58" s="694"/>
      <c r="AU58" s="694"/>
      <c r="AV58" s="694"/>
      <c r="AW58" s="694"/>
      <c r="AX58" s="694"/>
      <c r="AY58" s="694"/>
      <c r="AZ58" s="312"/>
      <c r="BA58" s="491"/>
      <c r="BB58" s="494"/>
      <c r="BC58" s="378"/>
      <c r="BD58" s="369"/>
      <c r="BE58" s="369"/>
      <c r="BF58" s="369"/>
      <c r="BG58" s="379"/>
      <c r="BH58" s="378"/>
      <c r="BI58" s="369"/>
      <c r="BJ58" s="369"/>
      <c r="BK58" s="369"/>
      <c r="BL58" s="379"/>
      <c r="BM58" s="378"/>
      <c r="BN58" s="369"/>
      <c r="BO58" s="369"/>
      <c r="BP58" s="369"/>
      <c r="BQ58" s="379"/>
      <c r="BR58" s="378"/>
      <c r="BS58" s="369"/>
      <c r="BT58" s="369"/>
      <c r="BU58" s="369"/>
      <c r="BV58" s="370"/>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405" customFormat="true" ht="15" customHeight="true" x14ac:dyDescent="0.2">
      <c r="A59" s="825"/>
      <c r="B59" s="338" t="s">
        <v>282</v>
      </c>
      <c r="C59" s="102">
        <v>0.13963399650002137</v>
      </c>
      <c r="D59" s="101">
        <v>0</v>
      </c>
      <c r="E59" s="101">
        <v>9.2022171298343378E-2</v>
      </c>
      <c r="F59" s="101">
        <v>0.2694613682348268</v>
      </c>
      <c r="G59" s="100">
        <v>22.179672287838976</v>
      </c>
      <c r="H59" s="99">
        <v>4.6739814474698074</v>
      </c>
      <c r="I59" s="101">
        <v>20.72305565870483</v>
      </c>
      <c r="J59" s="101">
        <v>54.33411270401394</v>
      </c>
      <c r="K59" s="101">
        <v>75.265700810807843</v>
      </c>
      <c r="L59" s="98">
        <v>55.635347883552356</v>
      </c>
      <c r="M59" s="102">
        <v>0.1013132910060168</v>
      </c>
      <c r="N59" s="101">
        <v>0</v>
      </c>
      <c r="O59" s="101">
        <v>0.10195245100763153</v>
      </c>
      <c r="P59" s="101">
        <v>0.10839606566747277</v>
      </c>
      <c r="Q59" s="100">
        <v>2.5415572612783022</v>
      </c>
      <c r="R59" s="99">
        <v>49.882958545366947</v>
      </c>
      <c r="S59" s="101">
        <v>2.4194087512559701</v>
      </c>
      <c r="T59" s="101">
        <v>0.84194687767919807</v>
      </c>
      <c r="U59" s="101">
        <v>0.83587567488990644</v>
      </c>
      <c r="V59" s="98">
        <v>2.8480050881815453</v>
      </c>
      <c r="W59" s="694"/>
      <c r="X59" s="694"/>
      <c r="Y59" s="694"/>
      <c r="Z59" s="694"/>
      <c r="AA59" s="694"/>
      <c r="AB59" s="694"/>
      <c r="AC59" s="694"/>
      <c r="AD59" s="694"/>
      <c r="AE59" s="694"/>
      <c r="AF59" s="694"/>
      <c r="AG59" s="694"/>
      <c r="AH59" s="694"/>
      <c r="AI59" s="694"/>
      <c r="AJ59" s="694"/>
      <c r="AK59" s="694"/>
      <c r="AL59" s="694"/>
      <c r="AM59" s="694"/>
      <c r="AN59" s="694"/>
      <c r="AO59" s="694"/>
      <c r="AP59" s="694"/>
      <c r="AQ59" s="694"/>
      <c r="AR59" s="694"/>
      <c r="AS59" s="694"/>
      <c r="AT59" s="694"/>
      <c r="AU59" s="694"/>
      <c r="AV59" s="694"/>
      <c r="AW59" s="694"/>
      <c r="AX59" s="694"/>
      <c r="AY59" s="694"/>
      <c r="AZ59" s="312"/>
      <c r="BA59" s="493"/>
      <c r="BB59" s="492"/>
      <c r="BC59" s="381"/>
      <c r="BD59" s="373"/>
      <c r="BE59" s="373"/>
      <c r="BF59" s="373"/>
      <c r="BG59" s="385"/>
      <c r="BH59" s="381"/>
      <c r="BI59" s="373"/>
      <c r="BJ59" s="373"/>
      <c r="BK59" s="373"/>
      <c r="BL59" s="385"/>
      <c r="BM59" s="381"/>
      <c r="BN59" s="373"/>
      <c r="BO59" s="373"/>
      <c r="BP59" s="373"/>
      <c r="BQ59" s="385"/>
      <c r="BR59" s="381"/>
      <c r="BS59" s="373"/>
      <c r="BT59" s="373"/>
      <c r="BU59" s="373"/>
      <c r="BV59" s="374"/>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405" customFormat="true" ht="15" customHeight="true" x14ac:dyDescent="0.2">
      <c r="A60" s="825"/>
      <c r="B60" s="338" t="s">
        <v>283</v>
      </c>
      <c r="C60" s="102">
        <v>21.420506220113612</v>
      </c>
      <c r="D60" s="101">
        <v>18.907331357195588</v>
      </c>
      <c r="E60" s="101">
        <v>24.016227665687801</v>
      </c>
      <c r="F60" s="101">
        <v>21.482169281175526</v>
      </c>
      <c r="G60" s="100">
        <v>28.482289431467144</v>
      </c>
      <c r="H60" s="99">
        <v>53.871854687955768</v>
      </c>
      <c r="I60" s="101">
        <v>50.016122989713871</v>
      </c>
      <c r="J60" s="101">
        <v>22.237228335930734</v>
      </c>
      <c r="K60" s="101">
        <v>8.5426367196017754</v>
      </c>
      <c r="L60" s="98">
        <v>2.2085296529517868</v>
      </c>
      <c r="M60" s="102">
        <v>21.916453506733742</v>
      </c>
      <c r="N60" s="101">
        <v>16.656377115244609</v>
      </c>
      <c r="O60" s="101">
        <v>25.361315255386003</v>
      </c>
      <c r="P60" s="101">
        <v>20.108956961763383</v>
      </c>
      <c r="Q60" s="100">
        <v>27.889550109334881</v>
      </c>
      <c r="R60" s="99">
        <v>26.387449306706717</v>
      </c>
      <c r="S60" s="101">
        <v>16.643328857765479</v>
      </c>
      <c r="T60" s="101">
        <v>7.7418784335021602</v>
      </c>
      <c r="U60" s="101">
        <v>39.490578935127047</v>
      </c>
      <c r="V60" s="98">
        <v>37.869328786408836</v>
      </c>
      <c r="W60" s="694"/>
      <c r="X60" s="694"/>
      <c r="Y60" s="694"/>
      <c r="Z60" s="694"/>
      <c r="AA60" s="694"/>
      <c r="AB60" s="694"/>
      <c r="AC60" s="694"/>
      <c r="AD60" s="694"/>
      <c r="AE60" s="694"/>
      <c r="AF60" s="694"/>
      <c r="AG60" s="694"/>
      <c r="AH60" s="694"/>
      <c r="AI60" s="694"/>
      <c r="AJ60" s="694"/>
      <c r="AK60" s="694"/>
      <c r="AL60" s="694"/>
      <c r="AM60" s="694"/>
      <c r="AN60" s="694"/>
      <c r="AO60" s="694"/>
      <c r="AP60" s="694"/>
      <c r="AQ60" s="694"/>
      <c r="AR60" s="694"/>
      <c r="AS60" s="694"/>
      <c r="AT60" s="694"/>
      <c r="AU60" s="694"/>
      <c r="AV60" s="694"/>
      <c r="AW60" s="694"/>
      <c r="AX60" s="694"/>
      <c r="AY60" s="694"/>
      <c r="AZ60" s="312"/>
      <c r="BA60" s="493"/>
      <c r="BB60" s="492"/>
      <c r="BC60" s="381"/>
      <c r="BD60" s="373"/>
      <c r="BE60" s="373"/>
      <c r="BF60" s="373"/>
      <c r="BG60" s="385"/>
      <c r="BH60" s="381"/>
      <c r="BI60" s="373"/>
      <c r="BJ60" s="373"/>
      <c r="BK60" s="373"/>
      <c r="BL60" s="385"/>
      <c r="BM60" s="381"/>
      <c r="BN60" s="373"/>
      <c r="BO60" s="373"/>
      <c r="BP60" s="373"/>
      <c r="BQ60" s="385"/>
      <c r="BR60" s="381"/>
      <c r="BS60" s="373"/>
      <c r="BT60" s="373"/>
      <c r="BU60" s="373"/>
      <c r="BV60" s="374"/>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405" customFormat="true" ht="15" customHeight="true" x14ac:dyDescent="0.2">
      <c r="A61" s="825"/>
      <c r="B61" s="338" t="s">
        <v>368</v>
      </c>
      <c r="C61" s="102">
        <v>0.78997512914099988</v>
      </c>
      <c r="D61" s="101">
        <v>0.36106030382230903</v>
      </c>
      <c r="E61" s="101">
        <v>0.93348334839915581</v>
      </c>
      <c r="F61" s="101">
        <v>0.74213265812383744</v>
      </c>
      <c r="G61" s="100">
        <v>6.1139501058974908</v>
      </c>
      <c r="H61" s="99">
        <v>12.970846396861505</v>
      </c>
      <c r="I61" s="101">
        <v>19.405478450675449</v>
      </c>
      <c r="J61" s="101">
        <v>18.135203304744195</v>
      </c>
      <c r="K61" s="101">
        <v>6.4561479471986623</v>
      </c>
      <c r="L61" s="98">
        <v>1.4053723540195202</v>
      </c>
      <c r="M61" s="102">
        <v>0.2071735261907251</v>
      </c>
      <c r="N61" s="101">
        <v>0.81707344770393953</v>
      </c>
      <c r="O61" s="101">
        <v>0.55220078855027455</v>
      </c>
      <c r="P61" s="101">
        <v>1.0672748758527939</v>
      </c>
      <c r="Q61" s="100">
        <v>1.0824005472347626</v>
      </c>
      <c r="R61" s="99">
        <v>9.5710132657239235</v>
      </c>
      <c r="S61" s="101">
        <v>0.30412063901571418</v>
      </c>
      <c r="T61" s="101">
        <v>0.55922958892595775</v>
      </c>
      <c r="U61" s="101">
        <v>3.1295538631986628</v>
      </c>
      <c r="V61" s="98">
        <v>2.0634501240835599</v>
      </c>
      <c r="W61" s="694"/>
      <c r="X61" s="694"/>
      <c r="Y61" s="694"/>
      <c r="Z61" s="694"/>
      <c r="AA61" s="694"/>
      <c r="AB61" s="694"/>
      <c r="AC61" s="694"/>
      <c r="AD61" s="694"/>
      <c r="AE61" s="694"/>
      <c r="AF61" s="694"/>
      <c r="AG61" s="694"/>
      <c r="AH61" s="694"/>
      <c r="AI61" s="694"/>
      <c r="AJ61" s="694"/>
      <c r="AK61" s="694"/>
      <c r="AL61" s="694"/>
      <c r="AM61" s="694"/>
      <c r="AN61" s="694"/>
      <c r="AO61" s="694"/>
      <c r="AP61" s="694"/>
      <c r="AQ61" s="694"/>
      <c r="AR61" s="694"/>
      <c r="AS61" s="694"/>
      <c r="AT61" s="694"/>
      <c r="AU61" s="694"/>
      <c r="AV61" s="694"/>
      <c r="AW61" s="694"/>
      <c r="AX61" s="694"/>
      <c r="AY61" s="694"/>
      <c r="AZ61" s="312"/>
      <c r="BA61" s="493"/>
      <c r="BB61" s="492"/>
      <c r="BC61" s="381"/>
      <c r="BD61" s="373"/>
      <c r="BE61" s="373"/>
      <c r="BF61" s="373"/>
      <c r="BG61" s="385"/>
      <c r="BH61" s="381"/>
      <c r="BI61" s="373"/>
      <c r="BJ61" s="373"/>
      <c r="BK61" s="373"/>
      <c r="BL61" s="385"/>
      <c r="BM61" s="381"/>
      <c r="BN61" s="373"/>
      <c r="BO61" s="373"/>
      <c r="BP61" s="373"/>
      <c r="BQ61" s="385"/>
      <c r="BR61" s="381"/>
      <c r="BS61" s="373"/>
      <c r="BT61" s="373"/>
      <c r="BU61" s="373"/>
      <c r="BV61" s="374"/>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405" customFormat="true" ht="15" customHeight="true" x14ac:dyDescent="0.2">
      <c r="A62" s="825"/>
      <c r="B62" s="338" t="s">
        <v>284</v>
      </c>
      <c r="C62" s="102">
        <v>0</v>
      </c>
      <c r="D62" s="101">
        <v>0</v>
      </c>
      <c r="E62" s="101">
        <v>0.19910711010611479</v>
      </c>
      <c r="F62" s="101">
        <v>0.63245160052861371</v>
      </c>
      <c r="G62" s="100">
        <v>0</v>
      </c>
      <c r="H62" s="99">
        <v>0</v>
      </c>
      <c r="I62" s="101">
        <v>0</v>
      </c>
      <c r="J62" s="101">
        <v>0</v>
      </c>
      <c r="K62" s="101">
        <v>0</v>
      </c>
      <c r="L62" s="98">
        <v>0</v>
      </c>
      <c r="M62" s="102">
        <v>0</v>
      </c>
      <c r="N62" s="101">
        <v>0</v>
      </c>
      <c r="O62" s="101">
        <v>0.22059312013571458</v>
      </c>
      <c r="P62" s="101">
        <v>0.18380441189582772</v>
      </c>
      <c r="Q62" s="100">
        <v>0.51402490636155984</v>
      </c>
      <c r="R62" s="99">
        <v>0</v>
      </c>
      <c r="S62" s="101">
        <v>0</v>
      </c>
      <c r="T62" s="101">
        <v>0.548371924436445</v>
      </c>
      <c r="U62" s="101">
        <v>0</v>
      </c>
      <c r="V62" s="98">
        <v>0</v>
      </c>
      <c r="W62" s="694"/>
      <c r="X62" s="694"/>
      <c r="Y62" s="694"/>
      <c r="Z62" s="694"/>
      <c r="AA62" s="694"/>
      <c r="AB62" s="694"/>
      <c r="AC62" s="694"/>
      <c r="AD62" s="694"/>
      <c r="AE62" s="694"/>
      <c r="AF62" s="694"/>
      <c r="AG62" s="694"/>
      <c r="AH62" s="694"/>
      <c r="AI62" s="694"/>
      <c r="AJ62" s="694"/>
      <c r="AK62" s="694"/>
      <c r="AL62" s="694"/>
      <c r="AM62" s="694"/>
      <c r="AN62" s="694"/>
      <c r="AO62" s="694"/>
      <c r="AP62" s="694"/>
      <c r="AQ62" s="694"/>
      <c r="AR62" s="694"/>
      <c r="AS62" s="694"/>
      <c r="AT62" s="694"/>
      <c r="AU62" s="694"/>
      <c r="AV62" s="694"/>
      <c r="AW62" s="694"/>
      <c r="AX62" s="694"/>
      <c r="AY62" s="694"/>
      <c r="AZ62" s="312"/>
      <c r="BA62" s="493"/>
      <c r="BB62" s="492"/>
      <c r="BC62" s="381"/>
      <c r="BD62" s="373"/>
      <c r="BE62" s="373"/>
      <c r="BF62" s="373"/>
      <c r="BG62" s="385"/>
      <c r="BH62" s="381"/>
      <c r="BI62" s="373"/>
      <c r="BJ62" s="373"/>
      <c r="BK62" s="373"/>
      <c r="BL62" s="385"/>
      <c r="BM62" s="381"/>
      <c r="BN62" s="373"/>
      <c r="BO62" s="373"/>
      <c r="BP62" s="373"/>
      <c r="BQ62" s="385"/>
      <c r="BR62" s="381"/>
      <c r="BS62" s="373"/>
      <c r="BT62" s="373"/>
      <c r="BU62" s="373"/>
      <c r="BV62" s="374"/>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405" customFormat="true" ht="15" customHeight="true" x14ac:dyDescent="0.2">
      <c r="A63" s="825"/>
      <c r="B63" s="338" t="s">
        <v>285</v>
      </c>
      <c r="C63" s="102">
        <v>2.903483880336676</v>
      </c>
      <c r="D63" s="101">
        <v>4.2185511743782067</v>
      </c>
      <c r="E63" s="101">
        <v>3.2695082303187148</v>
      </c>
      <c r="F63" s="101">
        <v>4.4504652517055581</v>
      </c>
      <c r="G63" s="100">
        <v>4.3360023959547949</v>
      </c>
      <c r="H63" s="99">
        <v>1.1897799915576277</v>
      </c>
      <c r="I63" s="101">
        <v>1.5766371660606151</v>
      </c>
      <c r="J63" s="101">
        <v>0</v>
      </c>
      <c r="K63" s="101">
        <v>0</v>
      </c>
      <c r="L63" s="98">
        <v>0</v>
      </c>
      <c r="M63" s="102">
        <v>2.9650775937304559</v>
      </c>
      <c r="N63" s="101">
        <v>3.8845588626748868</v>
      </c>
      <c r="O63" s="101">
        <v>3.5897172235637438</v>
      </c>
      <c r="P63" s="101">
        <v>3.9949807345741197</v>
      </c>
      <c r="Q63" s="100">
        <v>6.4727236895372338</v>
      </c>
      <c r="R63" s="99">
        <v>0</v>
      </c>
      <c r="S63" s="101">
        <v>5.3981248556704244</v>
      </c>
      <c r="T63" s="101">
        <v>4.3054017384216756</v>
      </c>
      <c r="U63" s="101">
        <v>0.17583047902818755</v>
      </c>
      <c r="V63" s="98">
        <v>5.5706482830340347</v>
      </c>
      <c r="W63" s="694"/>
      <c r="X63" s="694"/>
      <c r="Y63" s="694"/>
      <c r="Z63" s="694"/>
      <c r="AA63" s="694"/>
      <c r="AB63" s="694"/>
      <c r="AC63" s="694"/>
      <c r="AD63" s="694"/>
      <c r="AE63" s="694"/>
      <c r="AF63" s="694"/>
      <c r="AG63" s="694"/>
      <c r="AH63" s="694"/>
      <c r="AI63" s="694"/>
      <c r="AJ63" s="694"/>
      <c r="AK63" s="694"/>
      <c r="AL63" s="694"/>
      <c r="AM63" s="694"/>
      <c r="AN63" s="694"/>
      <c r="AO63" s="694"/>
      <c r="AP63" s="694"/>
      <c r="AQ63" s="694"/>
      <c r="AR63" s="694"/>
      <c r="AS63" s="694"/>
      <c r="AT63" s="694"/>
      <c r="AU63" s="694"/>
      <c r="AV63" s="694"/>
      <c r="AW63" s="694"/>
      <c r="AX63" s="694"/>
      <c r="AY63" s="694"/>
      <c r="AZ63" s="312"/>
      <c r="BA63" s="493"/>
      <c r="BB63" s="492"/>
      <c r="BC63" s="381"/>
      <c r="BD63" s="373"/>
      <c r="BE63" s="373"/>
      <c r="BF63" s="373"/>
      <c r="BG63" s="385"/>
      <c r="BH63" s="381"/>
      <c r="BI63" s="373"/>
      <c r="BJ63" s="373"/>
      <c r="BK63" s="373"/>
      <c r="BL63" s="385"/>
      <c r="BM63" s="381"/>
      <c r="BN63" s="373"/>
      <c r="BO63" s="373"/>
      <c r="BP63" s="373"/>
      <c r="BQ63" s="385"/>
      <c r="BR63" s="381"/>
      <c r="BS63" s="373"/>
      <c r="BT63" s="373"/>
      <c r="BU63" s="373"/>
      <c r="BV63" s="374"/>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405" customFormat="true" ht="15" customHeight="true" x14ac:dyDescent="0.2">
      <c r="A64" s="825"/>
      <c r="B64" s="338" t="s">
        <v>286</v>
      </c>
      <c r="C64" s="102">
        <v>1.7791565027707703</v>
      </c>
      <c r="D64" s="101">
        <v>2.4671298775318617</v>
      </c>
      <c r="E64" s="101">
        <v>2.2914968238311491</v>
      </c>
      <c r="F64" s="101">
        <v>2.1962592349293177</v>
      </c>
      <c r="G64" s="100">
        <v>1.6100567041290248</v>
      </c>
      <c r="H64" s="99">
        <v>0.88126366219498198</v>
      </c>
      <c r="I64" s="101">
        <v>0</v>
      </c>
      <c r="J64" s="101">
        <v>0</v>
      </c>
      <c r="K64" s="101">
        <v>0</v>
      </c>
      <c r="L64" s="98">
        <v>0</v>
      </c>
      <c r="M64" s="102">
        <v>1.6755210909301439</v>
      </c>
      <c r="N64" s="101">
        <v>1.9646188043342572</v>
      </c>
      <c r="O64" s="101">
        <v>2.4603051067074047</v>
      </c>
      <c r="P64" s="101">
        <v>2.6860730498441145</v>
      </c>
      <c r="Q64" s="100">
        <v>2.5571989775579045</v>
      </c>
      <c r="R64" s="99">
        <v>0</v>
      </c>
      <c r="S64" s="101">
        <v>2.0707263065229653</v>
      </c>
      <c r="T64" s="101">
        <v>1.122183252810425</v>
      </c>
      <c r="U64" s="101">
        <v>0.50458426414502389</v>
      </c>
      <c r="V64" s="98">
        <v>5.5694669793421312</v>
      </c>
      <c r="W64" s="694"/>
      <c r="X64" s="694"/>
      <c r="Y64" s="694"/>
      <c r="Z64" s="694"/>
      <c r="AA64" s="694"/>
      <c r="AB64" s="694"/>
      <c r="AC64" s="694"/>
      <c r="AD64" s="694"/>
      <c r="AE64" s="694"/>
      <c r="AF64" s="694"/>
      <c r="AG64" s="694"/>
      <c r="AH64" s="694"/>
      <c r="AI64" s="694"/>
      <c r="AJ64" s="694"/>
      <c r="AK64" s="694"/>
      <c r="AL64" s="694"/>
      <c r="AM64" s="694"/>
      <c r="AN64" s="694"/>
      <c r="AO64" s="694"/>
      <c r="AP64" s="694"/>
      <c r="AQ64" s="694"/>
      <c r="AR64" s="694"/>
      <c r="AS64" s="694"/>
      <c r="AT64" s="694"/>
      <c r="AU64" s="694"/>
      <c r="AV64" s="694"/>
      <c r="AW64" s="694"/>
      <c r="AX64" s="694"/>
      <c r="AY64" s="694"/>
      <c r="AZ64" s="312"/>
      <c r="BA64" s="493"/>
      <c r="BB64" s="492"/>
      <c r="BC64" s="381"/>
      <c r="BD64" s="373"/>
      <c r="BE64" s="373"/>
      <c r="BF64" s="373"/>
      <c r="BG64" s="385"/>
      <c r="BH64" s="381"/>
      <c r="BI64" s="373"/>
      <c r="BJ64" s="373"/>
      <c r="BK64" s="373"/>
      <c r="BL64" s="385"/>
      <c r="BM64" s="381"/>
      <c r="BN64" s="373"/>
      <c r="BO64" s="373"/>
      <c r="BP64" s="373"/>
      <c r="BQ64" s="385"/>
      <c r="BR64" s="381"/>
      <c r="BS64" s="373"/>
      <c r="BT64" s="373"/>
      <c r="BU64" s="373"/>
      <c r="BV64" s="374"/>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405" customFormat="true" ht="15" customHeight="true" x14ac:dyDescent="0.2">
      <c r="A65" s="825"/>
      <c r="B65" s="338" t="s">
        <v>287</v>
      </c>
      <c r="C65" s="102">
        <v>50.45015238196212</v>
      </c>
      <c r="D65" s="101">
        <v>53.661952030563079</v>
      </c>
      <c r="E65" s="101">
        <v>49.094893559607605</v>
      </c>
      <c r="F65" s="101">
        <v>46.147275014508573</v>
      </c>
      <c r="G65" s="100">
        <v>24.488950279684111</v>
      </c>
      <c r="H65" s="99">
        <v>15.717150062222149</v>
      </c>
      <c r="I65" s="101">
        <v>4.7966213336234951</v>
      </c>
      <c r="J65" s="101">
        <v>2.0054198884216721</v>
      </c>
      <c r="K65" s="101">
        <v>0.74259400678883647</v>
      </c>
      <c r="L65" s="98">
        <v>0</v>
      </c>
      <c r="M65" s="102">
        <v>50.631633681955414</v>
      </c>
      <c r="N65" s="101">
        <v>54.716209259994265</v>
      </c>
      <c r="O65" s="101">
        <v>48.479665932227469</v>
      </c>
      <c r="P65" s="101">
        <v>48.26699634713453</v>
      </c>
      <c r="Q65" s="100">
        <v>42.94967371088601</v>
      </c>
      <c r="R65" s="99">
        <v>0.19444476210039546</v>
      </c>
      <c r="S65" s="101">
        <v>54.137223974342419</v>
      </c>
      <c r="T65" s="101">
        <v>68.211016795087502</v>
      </c>
      <c r="U65" s="101">
        <v>25.758199968358831</v>
      </c>
      <c r="V65" s="98">
        <v>27.310017736091631</v>
      </c>
      <c r="W65" s="694"/>
      <c r="X65" s="694"/>
      <c r="Y65" s="694"/>
      <c r="Z65" s="694"/>
      <c r="AA65" s="694"/>
      <c r="AB65" s="694"/>
      <c r="AC65" s="694"/>
      <c r="AD65" s="694"/>
      <c r="AE65" s="694"/>
      <c r="AF65" s="694"/>
      <c r="AG65" s="694"/>
      <c r="AH65" s="694"/>
      <c r="AI65" s="694"/>
      <c r="AJ65" s="694"/>
      <c r="AK65" s="694"/>
      <c r="AL65" s="694"/>
      <c r="AM65" s="694"/>
      <c r="AN65" s="694"/>
      <c r="AO65" s="694"/>
      <c r="AP65" s="694"/>
      <c r="AQ65" s="694"/>
      <c r="AR65" s="694"/>
      <c r="AS65" s="694"/>
      <c r="AT65" s="694"/>
      <c r="AU65" s="694"/>
      <c r="AV65" s="694"/>
      <c r="AW65" s="694"/>
      <c r="AX65" s="694"/>
      <c r="AY65" s="694"/>
      <c r="AZ65" s="312"/>
      <c r="BA65" s="493"/>
      <c r="BB65" s="492"/>
      <c r="BC65" s="381"/>
      <c r="BD65" s="373"/>
      <c r="BE65" s="373"/>
      <c r="BF65" s="373"/>
      <c r="BG65" s="385"/>
      <c r="BH65" s="381"/>
      <c r="BI65" s="373"/>
      <c r="BJ65" s="373"/>
      <c r="BK65" s="373"/>
      <c r="BL65" s="385"/>
      <c r="BM65" s="381"/>
      <c r="BN65" s="373"/>
      <c r="BO65" s="373"/>
      <c r="BP65" s="373"/>
      <c r="BQ65" s="385"/>
      <c r="BR65" s="381"/>
      <c r="BS65" s="373"/>
      <c r="BT65" s="373"/>
      <c r="BU65" s="373"/>
      <c r="BV65" s="374"/>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405" customFormat="true" ht="15" customHeight="true" x14ac:dyDescent="0.2">
      <c r="A66" s="825"/>
      <c r="B66" s="338" t="s">
        <v>288</v>
      </c>
      <c r="C66" s="102">
        <v>15.074098556675963</v>
      </c>
      <c r="D66" s="101">
        <v>14.534660207197877</v>
      </c>
      <c r="E66" s="101">
        <v>15.297630665838557</v>
      </c>
      <c r="F66" s="101">
        <v>16.739549517362789</v>
      </c>
      <c r="G66" s="100">
        <v>6.0361014110323019</v>
      </c>
      <c r="H66" s="99">
        <v>4.1114570966943074</v>
      </c>
      <c r="I66" s="101">
        <v>0</v>
      </c>
      <c r="J66" s="101">
        <v>1.8660051531713576E-2</v>
      </c>
      <c r="K66" s="101">
        <v>0.78204178290471904</v>
      </c>
      <c r="L66" s="98">
        <v>0</v>
      </c>
      <c r="M66" s="102">
        <v>14.818917388459695</v>
      </c>
      <c r="N66" s="101">
        <v>15.725754100973131</v>
      </c>
      <c r="O66" s="101">
        <v>15.184558944395254</v>
      </c>
      <c r="P66" s="101">
        <v>16.058664458697137</v>
      </c>
      <c r="Q66" s="100">
        <v>12.527457659868388</v>
      </c>
      <c r="R66" s="99">
        <v>0</v>
      </c>
      <c r="S66" s="101">
        <v>13.442220921899285</v>
      </c>
      <c r="T66" s="101">
        <v>12.796400966441043</v>
      </c>
      <c r="U66" s="101">
        <v>22.433439232436296</v>
      </c>
      <c r="V66" s="98">
        <v>10.662369574866117</v>
      </c>
      <c r="W66" s="694"/>
      <c r="X66" s="694"/>
      <c r="Y66" s="694"/>
      <c r="Z66" s="694"/>
      <c r="AA66" s="694"/>
      <c r="AB66" s="694"/>
      <c r="AC66" s="694"/>
      <c r="AD66" s="694"/>
      <c r="AE66" s="694"/>
      <c r="AF66" s="694"/>
      <c r="AG66" s="694"/>
      <c r="AH66" s="694"/>
      <c r="AI66" s="694"/>
      <c r="AJ66" s="694"/>
      <c r="AK66" s="694"/>
      <c r="AL66" s="694"/>
      <c r="AM66" s="694"/>
      <c r="AN66" s="694"/>
      <c r="AO66" s="694"/>
      <c r="AP66" s="694"/>
      <c r="AQ66" s="694"/>
      <c r="AR66" s="694"/>
      <c r="AS66" s="694"/>
      <c r="AT66" s="694"/>
      <c r="AU66" s="694"/>
      <c r="AV66" s="694"/>
      <c r="AW66" s="694"/>
      <c r="AX66" s="694"/>
      <c r="AY66" s="694"/>
      <c r="AZ66" s="312"/>
      <c r="BA66" s="493"/>
      <c r="BB66" s="492"/>
      <c r="BC66" s="381"/>
      <c r="BD66" s="373"/>
      <c r="BE66" s="373"/>
      <c r="BF66" s="373"/>
      <c r="BG66" s="385"/>
      <c r="BH66" s="381"/>
      <c r="BI66" s="373"/>
      <c r="BJ66" s="373"/>
      <c r="BK66" s="373"/>
      <c r="BL66" s="385"/>
      <c r="BM66" s="381"/>
      <c r="BN66" s="373"/>
      <c r="BO66" s="373"/>
      <c r="BP66" s="373"/>
      <c r="BQ66" s="385"/>
      <c r="BR66" s="381"/>
      <c r="BS66" s="373"/>
      <c r="BT66" s="373"/>
      <c r="BU66" s="373"/>
      <c r="BV66" s="374"/>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405" customFormat="true" ht="15" customHeight="true" x14ac:dyDescent="0.2">
      <c r="A67" s="825"/>
      <c r="B67" s="338" t="s">
        <v>289</v>
      </c>
      <c r="C67" s="102">
        <v>7.3977153182939253</v>
      </c>
      <c r="D67" s="101">
        <v>5.849315049311044</v>
      </c>
      <c r="E67" s="101">
        <v>4.8056304249124322</v>
      </c>
      <c r="F67" s="101">
        <v>7.0682172022100183</v>
      </c>
      <c r="G67" s="100">
        <v>1.1685902846744169</v>
      </c>
      <c r="H67" s="99">
        <v>6.3145606264037299</v>
      </c>
      <c r="I67" s="101">
        <v>0.39915052277505791</v>
      </c>
      <c r="J67" s="101">
        <v>0</v>
      </c>
      <c r="K67" s="101">
        <v>0</v>
      </c>
      <c r="L67" s="98">
        <v>0</v>
      </c>
      <c r="M67" s="102">
        <v>7.6338793073018625</v>
      </c>
      <c r="N67" s="101">
        <v>6.2354084090749096</v>
      </c>
      <c r="O67" s="101">
        <v>4.0496911780263716</v>
      </c>
      <c r="P67" s="101">
        <v>7.2244452519645908</v>
      </c>
      <c r="Q67" s="100">
        <v>3.2128533483965382</v>
      </c>
      <c r="R67" s="99">
        <v>2.171299843454416</v>
      </c>
      <c r="S67" s="101">
        <v>4.4729391482560414</v>
      </c>
      <c r="T67" s="101">
        <v>3.5669133256687311</v>
      </c>
      <c r="U67" s="101">
        <v>7.6719375828162821</v>
      </c>
      <c r="V67" s="98">
        <v>7.5779887823728629</v>
      </c>
      <c r="W67" s="694"/>
      <c r="X67" s="694"/>
      <c r="Y67" s="694"/>
      <c r="Z67" s="694"/>
      <c r="AA67" s="694"/>
      <c r="AB67" s="694"/>
      <c r="AC67" s="694"/>
      <c r="AD67" s="694"/>
      <c r="AE67" s="694"/>
      <c r="AF67" s="694"/>
      <c r="AG67" s="694"/>
      <c r="AH67" s="694"/>
      <c r="AI67" s="694"/>
      <c r="AJ67" s="694"/>
      <c r="AK67" s="694"/>
      <c r="AL67" s="694"/>
      <c r="AM67" s="694"/>
      <c r="AN67" s="694"/>
      <c r="AO67" s="694"/>
      <c r="AP67" s="694"/>
      <c r="AQ67" s="694"/>
      <c r="AR67" s="694"/>
      <c r="AS67" s="694"/>
      <c r="AT67" s="694"/>
      <c r="AU67" s="694"/>
      <c r="AV67" s="694"/>
      <c r="AW67" s="694"/>
      <c r="AX67" s="694"/>
      <c r="AY67" s="694"/>
      <c r="AZ67" s="312"/>
      <c r="BA67" s="493"/>
      <c r="BB67" s="492"/>
      <c r="BC67" s="381"/>
      <c r="BD67" s="373"/>
      <c r="BE67" s="373"/>
      <c r="BF67" s="373"/>
      <c r="BG67" s="385"/>
      <c r="BH67" s="381"/>
      <c r="BI67" s="373"/>
      <c r="BJ67" s="373"/>
      <c r="BK67" s="373"/>
      <c r="BL67" s="385"/>
      <c r="BM67" s="381"/>
      <c r="BN67" s="373"/>
      <c r="BO67" s="373"/>
      <c r="BP67" s="373"/>
      <c r="BQ67" s="385"/>
      <c r="BR67" s="381"/>
      <c r="BS67" s="373"/>
      <c r="BT67" s="373"/>
      <c r="BU67" s="373"/>
      <c r="BV67" s="374"/>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405" customFormat="true" ht="15" customHeight="true" x14ac:dyDescent="0.2">
      <c r="A68" s="825"/>
      <c r="B68" s="338" t="s">
        <v>292</v>
      </c>
      <c r="C68" s="102">
        <v>0</v>
      </c>
      <c r="D68" s="101">
        <v>0</v>
      </c>
      <c r="E68" s="101">
        <v>0</v>
      </c>
      <c r="F68" s="101">
        <v>0</v>
      </c>
      <c r="G68" s="100">
        <v>7.6106847806217487E-2</v>
      </c>
      <c r="H68" s="99">
        <v>0</v>
      </c>
      <c r="I68" s="101">
        <v>0.23690473412685381</v>
      </c>
      <c r="J68" s="101">
        <v>0.11109837521316294</v>
      </c>
      <c r="K68" s="101">
        <v>0</v>
      </c>
      <c r="L68" s="98">
        <v>0.44165563276591407</v>
      </c>
      <c r="M68" s="102">
        <v>0</v>
      </c>
      <c r="N68" s="101">
        <v>0</v>
      </c>
      <c r="O68" s="101">
        <v>0</v>
      </c>
      <c r="P68" s="101">
        <v>0</v>
      </c>
      <c r="Q68" s="100">
        <v>0</v>
      </c>
      <c r="R68" s="99">
        <v>0.18131568667694198</v>
      </c>
      <c r="S68" s="101">
        <v>0</v>
      </c>
      <c r="T68" s="101">
        <v>0</v>
      </c>
      <c r="U68" s="101">
        <v>0</v>
      </c>
      <c r="V68" s="98">
        <v>2.293293584473886E-2</v>
      </c>
      <c r="W68" s="694"/>
      <c r="X68" s="694"/>
      <c r="Y68" s="694"/>
      <c r="Z68" s="694"/>
      <c r="AA68" s="694"/>
      <c r="AB68" s="694"/>
      <c r="AC68" s="694"/>
      <c r="AD68" s="694"/>
      <c r="AE68" s="694"/>
      <c r="AF68" s="694"/>
      <c r="AG68" s="694"/>
      <c r="AH68" s="694"/>
      <c r="AI68" s="694"/>
      <c r="AJ68" s="694"/>
      <c r="AK68" s="694"/>
      <c r="AL68" s="694"/>
      <c r="AM68" s="694"/>
      <c r="AN68" s="694"/>
      <c r="AO68" s="694"/>
      <c r="AP68" s="694"/>
      <c r="AQ68" s="694"/>
      <c r="AR68" s="694"/>
      <c r="AS68" s="694"/>
      <c r="AT68" s="694"/>
      <c r="AU68" s="694"/>
      <c r="AV68" s="694"/>
      <c r="AW68" s="694"/>
      <c r="AX68" s="694"/>
      <c r="AY68" s="694"/>
      <c r="AZ68" s="312"/>
      <c r="BA68" s="493"/>
      <c r="BB68" s="492"/>
      <c r="BC68" s="381"/>
      <c r="BD68" s="373"/>
      <c r="BE68" s="373"/>
      <c r="BF68" s="373"/>
      <c r="BG68" s="385"/>
      <c r="BH68" s="381"/>
      <c r="BI68" s="373"/>
      <c r="BJ68" s="373"/>
      <c r="BK68" s="373"/>
      <c r="BL68" s="385"/>
      <c r="BM68" s="381"/>
      <c r="BN68" s="373"/>
      <c r="BO68" s="373"/>
      <c r="BP68" s="373"/>
      <c r="BQ68" s="385"/>
      <c r="BR68" s="381"/>
      <c r="BS68" s="373"/>
      <c r="BT68" s="373"/>
      <c r="BU68" s="373"/>
      <c r="BV68" s="374"/>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405" customFormat="true" ht="15" customHeight="true" x14ac:dyDescent="0.2">
      <c r="A69" s="825"/>
      <c r="B69" s="338" t="s">
        <v>46</v>
      </c>
      <c r="C69" s="102">
        <v>4.5278014206083073E-2</v>
      </c>
      <c r="D69" s="101">
        <v>0</v>
      </c>
      <c r="E69" s="101">
        <v>0</v>
      </c>
      <c r="F69" s="101">
        <v>0.27201887122103652</v>
      </c>
      <c r="G69" s="100">
        <v>0.15303158457369792</v>
      </c>
      <c r="H69" s="99">
        <v>9.7240841374979736E-2</v>
      </c>
      <c r="I69" s="101">
        <v>0</v>
      </c>
      <c r="J69" s="101">
        <v>0</v>
      </c>
      <c r="K69" s="101">
        <v>0</v>
      </c>
      <c r="L69" s="98">
        <v>0</v>
      </c>
      <c r="M69" s="102">
        <v>5.0030613691850405E-2</v>
      </c>
      <c r="N69" s="101">
        <v>0</v>
      </c>
      <c r="O69" s="101">
        <v>0</v>
      </c>
      <c r="P69" s="101">
        <v>0.30040784260602471</v>
      </c>
      <c r="Q69" s="100">
        <v>0.15879496002760551</v>
      </c>
      <c r="R69" s="99">
        <v>0</v>
      </c>
      <c r="S69" s="101">
        <v>0</v>
      </c>
      <c r="T69" s="101">
        <v>0.10098116205816735</v>
      </c>
      <c r="U69" s="101">
        <v>0</v>
      </c>
      <c r="V69" s="98">
        <v>0.32054485119035342</v>
      </c>
      <c r="W69" s="694"/>
      <c r="X69" s="694"/>
      <c r="Y69" s="694"/>
      <c r="Z69" s="694"/>
      <c r="AA69" s="694"/>
      <c r="AB69" s="694"/>
      <c r="AC69" s="694"/>
      <c r="AD69" s="694"/>
      <c r="AE69" s="694"/>
      <c r="AF69" s="694"/>
      <c r="AG69" s="694"/>
      <c r="AH69" s="694"/>
      <c r="AI69" s="694"/>
      <c r="AJ69" s="694"/>
      <c r="AK69" s="694"/>
      <c r="AL69" s="694"/>
      <c r="AM69" s="694"/>
      <c r="AN69" s="694"/>
      <c r="AO69" s="694"/>
      <c r="AP69" s="694"/>
      <c r="AQ69" s="694"/>
      <c r="AR69" s="694"/>
      <c r="AS69" s="694"/>
      <c r="AT69" s="694"/>
      <c r="AU69" s="694"/>
      <c r="AV69" s="694"/>
      <c r="AW69" s="694"/>
      <c r="AX69" s="694"/>
      <c r="AY69" s="694"/>
      <c r="AZ69" s="312"/>
      <c r="BA69" s="493"/>
      <c r="BB69" s="492"/>
      <c r="BC69" s="381"/>
      <c r="BD69" s="373"/>
      <c r="BE69" s="373"/>
      <c r="BF69" s="373"/>
      <c r="BG69" s="385"/>
      <c r="BH69" s="381"/>
      <c r="BI69" s="373"/>
      <c r="BJ69" s="373"/>
      <c r="BK69" s="373"/>
      <c r="BL69" s="385"/>
      <c r="BM69" s="381"/>
      <c r="BN69" s="373"/>
      <c r="BO69" s="373"/>
      <c r="BP69" s="373"/>
      <c r="BQ69" s="385"/>
      <c r="BR69" s="381"/>
      <c r="BS69" s="373"/>
      <c r="BT69" s="373"/>
      <c r="BU69" s="373"/>
      <c r="BV69" s="374"/>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405" customFormat="true" ht="15" customHeight="true" x14ac:dyDescent="0.2">
      <c r="A70" s="121"/>
      <c r="B70" s="114"/>
      <c r="C70" s="102"/>
      <c r="D70" s="101"/>
      <c r="E70" s="101"/>
      <c r="F70" s="101"/>
      <c r="G70" s="100"/>
      <c r="H70" s="99"/>
      <c r="I70" s="101"/>
      <c r="J70" s="101"/>
      <c r="K70" s="101"/>
      <c r="L70" s="98"/>
      <c r="M70" s="102"/>
      <c r="N70" s="101"/>
      <c r="O70" s="101"/>
      <c r="P70" s="101"/>
      <c r="Q70" s="100"/>
      <c r="R70" s="99"/>
      <c r="S70" s="101"/>
      <c r="T70" s="101"/>
      <c r="U70" s="101"/>
      <c r="V70" s="98"/>
      <c r="W70" s="376"/>
      <c r="X70" s="694"/>
      <c r="Y70" s="694"/>
      <c r="Z70" s="694"/>
      <c r="AA70" s="694"/>
      <c r="AB70" s="694"/>
      <c r="AC70" s="694"/>
      <c r="AD70" s="694"/>
      <c r="AE70" s="694"/>
      <c r="AF70" s="694"/>
      <c r="AG70" s="694"/>
      <c r="AH70" s="694"/>
      <c r="AI70" s="694"/>
      <c r="AJ70" s="694"/>
      <c r="AK70" s="694"/>
      <c r="AL70" s="694"/>
      <c r="AM70" s="694"/>
      <c r="AN70" s="694"/>
      <c r="AO70" s="694"/>
      <c r="AP70" s="694"/>
      <c r="AQ70" s="694"/>
      <c r="AR70" s="694"/>
      <c r="AS70" s="694"/>
      <c r="AT70" s="694"/>
      <c r="AU70" s="694"/>
      <c r="AV70" s="694"/>
      <c r="AW70" s="694"/>
      <c r="AX70" s="694"/>
      <c r="AY70" s="694"/>
      <c r="AZ70" s="312"/>
      <c r="BA70" s="493"/>
      <c r="BB70" s="492"/>
      <c r="BC70" s="381"/>
      <c r="BD70" s="373"/>
      <c r="BE70" s="373"/>
      <c r="BF70" s="373"/>
      <c r="BG70" s="385"/>
      <c r="BH70" s="381"/>
      <c r="BI70" s="373"/>
      <c r="BJ70" s="373"/>
      <c r="BK70" s="373"/>
      <c r="BL70" s="385"/>
      <c r="BM70" s="381"/>
      <c r="BN70" s="373"/>
      <c r="BO70" s="373"/>
      <c r="BP70" s="373"/>
      <c r="BQ70" s="385"/>
      <c r="BR70" s="381"/>
      <c r="BS70" s="373"/>
      <c r="BT70" s="373"/>
      <c r="BU70" s="373"/>
      <c r="BV70" s="374"/>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405" customFormat="true" ht="15" customHeight="true" x14ac:dyDescent="0.2">
      <c r="A71" s="121"/>
      <c r="B71" s="114"/>
      <c r="C71" s="102"/>
      <c r="D71" s="101"/>
      <c r="E71" s="101"/>
      <c r="F71" s="101"/>
      <c r="G71" s="100"/>
      <c r="H71" s="99"/>
      <c r="I71" s="101"/>
      <c r="J71" s="101"/>
      <c r="K71" s="101"/>
      <c r="L71" s="98"/>
      <c r="M71" s="102"/>
      <c r="N71" s="101"/>
      <c r="O71" s="101"/>
      <c r="P71" s="101"/>
      <c r="Q71" s="100"/>
      <c r="R71" s="99"/>
      <c r="S71" s="101"/>
      <c r="T71" s="101"/>
      <c r="U71" s="101"/>
      <c r="V71" s="98"/>
      <c r="W71" s="376"/>
      <c r="X71" s="694"/>
      <c r="Y71" s="694"/>
      <c r="Z71" s="694"/>
      <c r="AA71" s="694"/>
      <c r="AB71" s="694"/>
      <c r="AC71" s="694"/>
      <c r="AD71" s="694"/>
      <c r="AE71" s="694"/>
      <c r="AF71" s="694"/>
      <c r="AG71" s="694"/>
      <c r="AH71" s="694"/>
      <c r="AI71" s="694"/>
      <c r="AJ71" s="694"/>
      <c r="AK71" s="694"/>
      <c r="AL71" s="694"/>
      <c r="AM71" s="694"/>
      <c r="AN71" s="694"/>
      <c r="AO71" s="694"/>
      <c r="AP71" s="694"/>
      <c r="AQ71" s="694"/>
      <c r="AR71" s="694"/>
      <c r="AS71" s="694"/>
      <c r="AT71" s="694"/>
      <c r="AU71" s="694"/>
      <c r="AV71" s="694"/>
      <c r="AW71" s="694"/>
      <c r="AX71" s="694"/>
      <c r="AY71" s="694"/>
      <c r="AZ71" s="312"/>
      <c r="BA71" s="493"/>
      <c r="BB71" s="492"/>
      <c r="BC71" s="381"/>
      <c r="BD71" s="373"/>
      <c r="BE71" s="373"/>
      <c r="BF71" s="373"/>
      <c r="BG71" s="385"/>
      <c r="BH71" s="381"/>
      <c r="BI71" s="373"/>
      <c r="BJ71" s="373"/>
      <c r="BK71" s="373"/>
      <c r="BL71" s="385"/>
      <c r="BM71" s="381"/>
      <c r="BN71" s="373"/>
      <c r="BO71" s="373"/>
      <c r="BP71" s="373"/>
      <c r="BQ71" s="385"/>
      <c r="BR71" s="381"/>
      <c r="BS71" s="373"/>
      <c r="BT71" s="373"/>
      <c r="BU71" s="373"/>
      <c r="BV71" s="374"/>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405" customFormat="true" ht="15" customHeight="true" x14ac:dyDescent="0.2">
      <c r="A72" s="121"/>
      <c r="B72" s="114"/>
      <c r="C72" s="102"/>
      <c r="D72" s="101"/>
      <c r="E72" s="101"/>
      <c r="F72" s="101"/>
      <c r="G72" s="100"/>
      <c r="H72" s="99"/>
      <c r="I72" s="101"/>
      <c r="J72" s="101"/>
      <c r="K72" s="101"/>
      <c r="L72" s="98"/>
      <c r="M72" s="102"/>
      <c r="N72" s="101"/>
      <c r="O72" s="101"/>
      <c r="P72" s="101"/>
      <c r="Q72" s="100"/>
      <c r="R72" s="99"/>
      <c r="S72" s="101"/>
      <c r="T72" s="101"/>
      <c r="U72" s="101"/>
      <c r="V72" s="98"/>
      <c r="W72" s="376"/>
      <c r="X72" s="694"/>
      <c r="Y72" s="694"/>
      <c r="Z72" s="694"/>
      <c r="AA72" s="694"/>
      <c r="AB72" s="694"/>
      <c r="AC72" s="694"/>
      <c r="AD72" s="694"/>
      <c r="AE72" s="694"/>
      <c r="AF72" s="694"/>
      <c r="AG72" s="694"/>
      <c r="AH72" s="694"/>
      <c r="AI72" s="694"/>
      <c r="AJ72" s="694"/>
      <c r="AK72" s="694"/>
      <c r="AL72" s="694"/>
      <c r="AM72" s="694"/>
      <c r="AN72" s="694"/>
      <c r="AO72" s="694"/>
      <c r="AP72" s="694"/>
      <c r="AQ72" s="694"/>
      <c r="AR72" s="694"/>
      <c r="AS72" s="694"/>
      <c r="AT72" s="694"/>
      <c r="AU72" s="694"/>
      <c r="AV72" s="694"/>
      <c r="AW72" s="694"/>
      <c r="AX72" s="694"/>
      <c r="AY72" s="694"/>
      <c r="AZ72" s="312"/>
      <c r="BA72" s="493"/>
      <c r="BB72" s="492"/>
      <c r="BC72" s="381"/>
      <c r="BD72" s="373"/>
      <c r="BE72" s="373"/>
      <c r="BF72" s="373"/>
      <c r="BG72" s="385"/>
      <c r="BH72" s="381"/>
      <c r="BI72" s="373"/>
      <c r="BJ72" s="373"/>
      <c r="BK72" s="373"/>
      <c r="BL72" s="385"/>
      <c r="BM72" s="381"/>
      <c r="BN72" s="373"/>
      <c r="BO72" s="373"/>
      <c r="BP72" s="373"/>
      <c r="BQ72" s="385"/>
      <c r="BR72" s="381"/>
      <c r="BS72" s="373"/>
      <c r="BT72" s="373"/>
      <c r="BU72" s="373"/>
      <c r="BV72" s="374"/>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405" customFormat="true" ht="15" customHeight="true" x14ac:dyDescent="0.2">
      <c r="A73" s="121"/>
      <c r="B73" s="114"/>
      <c r="C73" s="102"/>
      <c r="D73" s="101"/>
      <c r="E73" s="101"/>
      <c r="F73" s="101"/>
      <c r="G73" s="100"/>
      <c r="H73" s="99"/>
      <c r="I73" s="101"/>
      <c r="J73" s="101"/>
      <c r="K73" s="101"/>
      <c r="L73" s="98"/>
      <c r="M73" s="102"/>
      <c r="N73" s="101"/>
      <c r="O73" s="101"/>
      <c r="P73" s="101"/>
      <c r="Q73" s="100"/>
      <c r="R73" s="99"/>
      <c r="S73" s="101"/>
      <c r="T73" s="101"/>
      <c r="U73" s="101"/>
      <c r="V73" s="98"/>
      <c r="W73" s="376"/>
      <c r="X73" s="694"/>
      <c r="Y73" s="694"/>
      <c r="Z73" s="694"/>
      <c r="AA73" s="694"/>
      <c r="AB73" s="694"/>
      <c r="AC73" s="694"/>
      <c r="AD73" s="694"/>
      <c r="AE73" s="694"/>
      <c r="AF73" s="694"/>
      <c r="AG73" s="694"/>
      <c r="AH73" s="694"/>
      <c r="AI73" s="694"/>
      <c r="AJ73" s="694"/>
      <c r="AK73" s="694"/>
      <c r="AL73" s="694"/>
      <c r="AM73" s="694"/>
      <c r="AN73" s="694"/>
      <c r="AO73" s="694"/>
      <c r="AP73" s="694"/>
      <c r="AQ73" s="694"/>
      <c r="AR73" s="694"/>
      <c r="AS73" s="694"/>
      <c r="AT73" s="694"/>
      <c r="AU73" s="694"/>
      <c r="AV73" s="694"/>
      <c r="AW73" s="694"/>
      <c r="AX73" s="694"/>
      <c r="AY73" s="694"/>
      <c r="AZ73" s="312"/>
      <c r="BA73" s="493"/>
      <c r="BB73" s="492"/>
      <c r="BC73" s="381"/>
      <c r="BD73" s="373"/>
      <c r="BE73" s="373"/>
      <c r="BF73" s="373"/>
      <c r="BG73" s="385"/>
      <c r="BH73" s="381"/>
      <c r="BI73" s="373"/>
      <c r="BJ73" s="373"/>
      <c r="BK73" s="373"/>
      <c r="BL73" s="385"/>
      <c r="BM73" s="381"/>
      <c r="BN73" s="373"/>
      <c r="BO73" s="373"/>
      <c r="BP73" s="373"/>
      <c r="BQ73" s="385"/>
      <c r="BR73" s="381"/>
      <c r="BS73" s="373"/>
      <c r="BT73" s="373"/>
      <c r="BU73" s="373"/>
      <c r="BV73" s="374"/>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405" customFormat="true" ht="15" customHeight="true" x14ac:dyDescent="0.2">
      <c r="A74" s="121"/>
      <c r="B74" s="114"/>
      <c r="C74" s="102"/>
      <c r="D74" s="101"/>
      <c r="E74" s="101"/>
      <c r="F74" s="101"/>
      <c r="G74" s="100"/>
      <c r="H74" s="99"/>
      <c r="I74" s="101"/>
      <c r="J74" s="101"/>
      <c r="K74" s="101"/>
      <c r="L74" s="98"/>
      <c r="M74" s="102"/>
      <c r="N74" s="101"/>
      <c r="O74" s="101"/>
      <c r="P74" s="101"/>
      <c r="Q74" s="100"/>
      <c r="R74" s="99"/>
      <c r="S74" s="101"/>
      <c r="T74" s="101"/>
      <c r="U74" s="101"/>
      <c r="V74" s="98"/>
      <c r="W74" s="376"/>
      <c r="X74" s="694"/>
      <c r="Y74" s="694"/>
      <c r="Z74" s="694"/>
      <c r="AA74" s="694"/>
      <c r="AB74" s="694"/>
      <c r="AC74" s="694"/>
      <c r="AD74" s="694"/>
      <c r="AE74" s="694"/>
      <c r="AF74" s="694"/>
      <c r="AG74" s="694"/>
      <c r="AH74" s="694"/>
      <c r="AI74" s="694"/>
      <c r="AJ74" s="694"/>
      <c r="AK74" s="694"/>
      <c r="AL74" s="694"/>
      <c r="AM74" s="694"/>
      <c r="AN74" s="694"/>
      <c r="AO74" s="694"/>
      <c r="AP74" s="694"/>
      <c r="AQ74" s="694"/>
      <c r="AR74" s="694"/>
      <c r="AS74" s="694"/>
      <c r="AT74" s="694"/>
      <c r="AU74" s="694"/>
      <c r="AV74" s="694"/>
      <c r="AW74" s="694"/>
      <c r="AX74" s="694"/>
      <c r="AY74" s="694"/>
      <c r="AZ74" s="312"/>
      <c r="BA74" s="493"/>
      <c r="BB74" s="492"/>
      <c r="BC74" s="381"/>
      <c r="BD74" s="373"/>
      <c r="BE74" s="373"/>
      <c r="BF74" s="373"/>
      <c r="BG74" s="385"/>
      <c r="BH74" s="381"/>
      <c r="BI74" s="373"/>
      <c r="BJ74" s="373"/>
      <c r="BK74" s="373"/>
      <c r="BL74" s="385"/>
      <c r="BM74" s="381"/>
      <c r="BN74" s="373"/>
      <c r="BO74" s="373"/>
      <c r="BP74" s="373"/>
      <c r="BQ74" s="385"/>
      <c r="BR74" s="381"/>
      <c r="BS74" s="373"/>
      <c r="BT74" s="373"/>
      <c r="BU74" s="373"/>
      <c r="BV74" s="374"/>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405" customFormat="true" ht="15" customHeight="true" x14ac:dyDescent="0.2">
      <c r="A75" s="121"/>
      <c r="B75" s="114"/>
      <c r="C75" s="102"/>
      <c r="D75" s="101"/>
      <c r="E75" s="101"/>
      <c r="F75" s="101"/>
      <c r="G75" s="100"/>
      <c r="H75" s="99"/>
      <c r="I75" s="101"/>
      <c r="J75" s="101"/>
      <c r="K75" s="101"/>
      <c r="L75" s="98"/>
      <c r="M75" s="102"/>
      <c r="N75" s="101"/>
      <c r="O75" s="101"/>
      <c r="P75" s="101"/>
      <c r="Q75" s="100"/>
      <c r="R75" s="99"/>
      <c r="S75" s="101"/>
      <c r="T75" s="101"/>
      <c r="U75" s="101"/>
      <c r="V75" s="98"/>
      <c r="W75" s="376"/>
      <c r="X75" s="694"/>
      <c r="Y75" s="694"/>
      <c r="Z75" s="694"/>
      <c r="AA75" s="694"/>
      <c r="AB75" s="694"/>
      <c r="AC75" s="694"/>
      <c r="AD75" s="694"/>
      <c r="AE75" s="694"/>
      <c r="AF75" s="694"/>
      <c r="AG75" s="694"/>
      <c r="AH75" s="694"/>
      <c r="AI75" s="694"/>
      <c r="AJ75" s="694"/>
      <c r="AK75" s="694"/>
      <c r="AL75" s="694"/>
      <c r="AM75" s="694"/>
      <c r="AN75" s="694"/>
      <c r="AO75" s="694"/>
      <c r="AP75" s="694"/>
      <c r="AQ75" s="694"/>
      <c r="AR75" s="694"/>
      <c r="AS75" s="694"/>
      <c r="AT75" s="694"/>
      <c r="AU75" s="694"/>
      <c r="AV75" s="694"/>
      <c r="AW75" s="694"/>
      <c r="AX75" s="694"/>
      <c r="AY75" s="694"/>
      <c r="AZ75" s="312"/>
      <c r="BA75" s="493"/>
      <c r="BB75" s="492"/>
      <c r="BC75" s="381"/>
      <c r="BD75" s="373"/>
      <c r="BE75" s="373"/>
      <c r="BF75" s="373"/>
      <c r="BG75" s="385"/>
      <c r="BH75" s="381"/>
      <c r="BI75" s="373"/>
      <c r="BJ75" s="373"/>
      <c r="BK75" s="373"/>
      <c r="BL75" s="385"/>
      <c r="BM75" s="381"/>
      <c r="BN75" s="373"/>
      <c r="BO75" s="373"/>
      <c r="BP75" s="373"/>
      <c r="BQ75" s="385"/>
      <c r="BR75" s="381"/>
      <c r="BS75" s="373"/>
      <c r="BT75" s="373"/>
      <c r="BU75" s="373"/>
      <c r="BV75" s="374"/>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405" customFormat="true" ht="15" customHeight="true" x14ac:dyDescent="0.2">
      <c r="A76" s="121"/>
      <c r="B76" s="114"/>
      <c r="C76" s="102"/>
      <c r="D76" s="101"/>
      <c r="E76" s="101"/>
      <c r="F76" s="101"/>
      <c r="G76" s="100"/>
      <c r="H76" s="99"/>
      <c r="I76" s="101"/>
      <c r="J76" s="101"/>
      <c r="K76" s="101"/>
      <c r="L76" s="98"/>
      <c r="M76" s="102"/>
      <c r="N76" s="101"/>
      <c r="O76" s="101"/>
      <c r="P76" s="101"/>
      <c r="Q76" s="100"/>
      <c r="R76" s="99"/>
      <c r="S76" s="101"/>
      <c r="T76" s="101"/>
      <c r="U76" s="101"/>
      <c r="V76" s="98"/>
      <c r="W76" s="376"/>
      <c r="X76" s="694"/>
      <c r="Y76" s="694"/>
      <c r="Z76" s="694"/>
      <c r="AA76" s="694"/>
      <c r="AB76" s="694"/>
      <c r="AC76" s="694"/>
      <c r="AD76" s="694"/>
      <c r="AE76" s="694"/>
      <c r="AF76" s="694"/>
      <c r="AG76" s="694"/>
      <c r="AH76" s="694"/>
      <c r="AI76" s="694"/>
      <c r="AJ76" s="694"/>
      <c r="AK76" s="694"/>
      <c r="AL76" s="694"/>
      <c r="AM76" s="694"/>
      <c r="AN76" s="694"/>
      <c r="AO76" s="694"/>
      <c r="AP76" s="694"/>
      <c r="AQ76" s="694"/>
      <c r="AR76" s="694"/>
      <c r="AS76" s="694"/>
      <c r="AT76" s="694"/>
      <c r="AU76" s="694"/>
      <c r="AV76" s="694"/>
      <c r="AW76" s="694"/>
      <c r="AX76" s="694"/>
      <c r="AY76" s="694"/>
      <c r="AZ76" s="312"/>
      <c r="BA76" s="493"/>
      <c r="BB76" s="492"/>
      <c r="BC76" s="381"/>
      <c r="BD76" s="373"/>
      <c r="BE76" s="373"/>
      <c r="BF76" s="373"/>
      <c r="BG76" s="385"/>
      <c r="BH76" s="381"/>
      <c r="BI76" s="373"/>
      <c r="BJ76" s="373"/>
      <c r="BK76" s="373"/>
      <c r="BL76" s="385"/>
      <c r="BM76" s="381"/>
      <c r="BN76" s="373"/>
      <c r="BO76" s="373"/>
      <c r="BP76" s="373"/>
      <c r="BQ76" s="385"/>
      <c r="BR76" s="381"/>
      <c r="BS76" s="373"/>
      <c r="BT76" s="373"/>
      <c r="BU76" s="373"/>
      <c r="BV76" s="374"/>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405" customFormat="true" ht="15" customHeight="true" x14ac:dyDescent="0.2">
      <c r="A77" s="121"/>
      <c r="B77" s="114"/>
      <c r="C77" s="102"/>
      <c r="D77" s="101"/>
      <c r="E77" s="101"/>
      <c r="F77" s="101"/>
      <c r="G77" s="100"/>
      <c r="H77" s="99"/>
      <c r="I77" s="101"/>
      <c r="J77" s="101"/>
      <c r="K77" s="101"/>
      <c r="L77" s="98"/>
      <c r="M77" s="102"/>
      <c r="N77" s="101"/>
      <c r="O77" s="101"/>
      <c r="P77" s="101"/>
      <c r="Q77" s="100"/>
      <c r="R77" s="99"/>
      <c r="S77" s="101"/>
      <c r="T77" s="101"/>
      <c r="U77" s="101"/>
      <c r="V77" s="98"/>
      <c r="W77" s="376"/>
      <c r="X77" s="694"/>
      <c r="Y77" s="694"/>
      <c r="Z77" s="694"/>
      <c r="AA77" s="694"/>
      <c r="AB77" s="694"/>
      <c r="AC77" s="694"/>
      <c r="AD77" s="694"/>
      <c r="AE77" s="694"/>
      <c r="AF77" s="694"/>
      <c r="AG77" s="694"/>
      <c r="AH77" s="694"/>
      <c r="AI77" s="694"/>
      <c r="AJ77" s="694"/>
      <c r="AK77" s="694"/>
      <c r="AL77" s="694"/>
      <c r="AM77" s="694"/>
      <c r="AN77" s="694"/>
      <c r="AO77" s="694"/>
      <c r="AP77" s="694"/>
      <c r="AQ77" s="694"/>
      <c r="AR77" s="694"/>
      <c r="AS77" s="694"/>
      <c r="AT77" s="694"/>
      <c r="AU77" s="694"/>
      <c r="AV77" s="694"/>
      <c r="AW77" s="694"/>
      <c r="AX77" s="694"/>
      <c r="AY77" s="694"/>
      <c r="AZ77" s="312"/>
      <c r="BA77" s="493"/>
      <c r="BB77" s="492"/>
      <c r="BC77" s="381"/>
      <c r="BD77" s="373"/>
      <c r="BE77" s="373"/>
      <c r="BF77" s="373"/>
      <c r="BG77" s="385"/>
      <c r="BH77" s="381"/>
      <c r="BI77" s="373"/>
      <c r="BJ77" s="373"/>
      <c r="BK77" s="373"/>
      <c r="BL77" s="385"/>
      <c r="BM77" s="381"/>
      <c r="BN77" s="373"/>
      <c r="BO77" s="373"/>
      <c r="BP77" s="373"/>
      <c r="BQ77" s="385"/>
      <c r="BR77" s="381"/>
      <c r="BS77" s="373"/>
      <c r="BT77" s="373"/>
      <c r="BU77" s="373"/>
      <c r="BV77" s="374"/>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405" customFormat="true" ht="15" customHeight="true" x14ac:dyDescent="0.2">
      <c r="A78" s="121"/>
      <c r="B78" s="114"/>
      <c r="C78" s="102"/>
      <c r="D78" s="101"/>
      <c r="E78" s="101"/>
      <c r="F78" s="101"/>
      <c r="G78" s="100"/>
      <c r="H78" s="99"/>
      <c r="I78" s="101"/>
      <c r="J78" s="101"/>
      <c r="K78" s="101"/>
      <c r="L78" s="98"/>
      <c r="M78" s="102"/>
      <c r="N78" s="101"/>
      <c r="O78" s="101"/>
      <c r="P78" s="101"/>
      <c r="Q78" s="100"/>
      <c r="R78" s="99"/>
      <c r="S78" s="101"/>
      <c r="T78" s="101"/>
      <c r="U78" s="101"/>
      <c r="V78" s="98"/>
      <c r="W78" s="376"/>
      <c r="X78" s="694"/>
      <c r="Y78" s="694"/>
      <c r="Z78" s="694"/>
      <c r="AA78" s="694"/>
      <c r="AB78" s="694"/>
      <c r="AC78" s="694"/>
      <c r="AD78" s="694"/>
      <c r="AE78" s="694"/>
      <c r="AF78" s="694"/>
      <c r="AG78" s="694"/>
      <c r="AH78" s="694"/>
      <c r="AI78" s="694"/>
      <c r="AJ78" s="694"/>
      <c r="AK78" s="694"/>
      <c r="AL78" s="694"/>
      <c r="AM78" s="694"/>
      <c r="AN78" s="694"/>
      <c r="AO78" s="694"/>
      <c r="AP78" s="694"/>
      <c r="AQ78" s="694"/>
      <c r="AR78" s="694"/>
      <c r="AS78" s="694"/>
      <c r="AT78" s="694"/>
      <c r="AU78" s="694"/>
      <c r="AV78" s="694"/>
      <c r="AW78" s="694"/>
      <c r="AX78" s="694"/>
      <c r="AY78" s="694"/>
      <c r="AZ78" s="312"/>
      <c r="BA78" s="493"/>
      <c r="BB78" s="492"/>
      <c r="BC78" s="381"/>
      <c r="BD78" s="373"/>
      <c r="BE78" s="373"/>
      <c r="BF78" s="373"/>
      <c r="BG78" s="385"/>
      <c r="BH78" s="381"/>
      <c r="BI78" s="373"/>
      <c r="BJ78" s="373"/>
      <c r="BK78" s="373"/>
      <c r="BL78" s="385"/>
      <c r="BM78" s="381"/>
      <c r="BN78" s="373"/>
      <c r="BO78" s="373"/>
      <c r="BP78" s="373"/>
      <c r="BQ78" s="385"/>
      <c r="BR78" s="381"/>
      <c r="BS78" s="373"/>
      <c r="BT78" s="373"/>
      <c r="BU78" s="373"/>
      <c r="BV78" s="374"/>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405" customFormat="true" ht="15" customHeight="true" x14ac:dyDescent="0.2">
      <c r="A79" s="121"/>
      <c r="B79" s="114"/>
      <c r="C79" s="102"/>
      <c r="D79" s="101"/>
      <c r="E79" s="101"/>
      <c r="F79" s="101"/>
      <c r="G79" s="100"/>
      <c r="H79" s="99"/>
      <c r="I79" s="101"/>
      <c r="J79" s="101"/>
      <c r="K79" s="101"/>
      <c r="L79" s="98"/>
      <c r="M79" s="102"/>
      <c r="N79" s="101"/>
      <c r="O79" s="101"/>
      <c r="P79" s="101"/>
      <c r="Q79" s="100"/>
      <c r="R79" s="99"/>
      <c r="S79" s="101"/>
      <c r="T79" s="101"/>
      <c r="U79" s="101"/>
      <c r="V79" s="98"/>
      <c r="W79" s="376"/>
      <c r="X79" s="694"/>
      <c r="Y79" s="694"/>
      <c r="Z79" s="694"/>
      <c r="AA79" s="694"/>
      <c r="AB79" s="694"/>
      <c r="AC79" s="694"/>
      <c r="AD79" s="694"/>
      <c r="AE79" s="694"/>
      <c r="AF79" s="694"/>
      <c r="AG79" s="694"/>
      <c r="AH79" s="694"/>
      <c r="AI79" s="694"/>
      <c r="AJ79" s="694"/>
      <c r="AK79" s="694"/>
      <c r="AL79" s="694"/>
      <c r="AM79" s="694"/>
      <c r="AN79" s="694"/>
      <c r="AO79" s="694"/>
      <c r="AP79" s="694"/>
      <c r="AQ79" s="694"/>
      <c r="AR79" s="694"/>
      <c r="AS79" s="694"/>
      <c r="AT79" s="694"/>
      <c r="AU79" s="694"/>
      <c r="AV79" s="694"/>
      <c r="AW79" s="694"/>
      <c r="AX79" s="694"/>
      <c r="AY79" s="694"/>
      <c r="AZ79" s="312"/>
      <c r="BA79" s="493"/>
      <c r="BB79" s="492"/>
      <c r="BC79" s="381"/>
      <c r="BD79" s="373"/>
      <c r="BE79" s="373"/>
      <c r="BF79" s="373"/>
      <c r="BG79" s="385"/>
      <c r="BH79" s="381"/>
      <c r="BI79" s="373"/>
      <c r="BJ79" s="373"/>
      <c r="BK79" s="373"/>
      <c r="BL79" s="385"/>
      <c r="BM79" s="381"/>
      <c r="BN79" s="373"/>
      <c r="BO79" s="373"/>
      <c r="BP79" s="373"/>
      <c r="BQ79" s="385"/>
      <c r="BR79" s="381"/>
      <c r="BS79" s="373"/>
      <c r="BT79" s="373"/>
      <c r="BU79" s="373"/>
      <c r="BV79" s="374"/>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405" customFormat="true" ht="15" customHeight="true" x14ac:dyDescent="0.2">
      <c r="A80" s="121"/>
      <c r="B80" s="114"/>
      <c r="C80" s="102"/>
      <c r="D80" s="101"/>
      <c r="E80" s="101"/>
      <c r="F80" s="101"/>
      <c r="G80" s="100"/>
      <c r="H80" s="99"/>
      <c r="I80" s="101"/>
      <c r="J80" s="101"/>
      <c r="K80" s="101"/>
      <c r="L80" s="98"/>
      <c r="M80" s="102"/>
      <c r="N80" s="101"/>
      <c r="O80" s="101"/>
      <c r="P80" s="101"/>
      <c r="Q80" s="100"/>
      <c r="R80" s="99"/>
      <c r="S80" s="101"/>
      <c r="T80" s="101"/>
      <c r="U80" s="101"/>
      <c r="V80" s="98"/>
      <c r="W80" s="376"/>
      <c r="X80" s="694"/>
      <c r="Y80" s="694"/>
      <c r="Z80" s="694"/>
      <c r="AA80" s="694"/>
      <c r="AB80" s="694"/>
      <c r="AC80" s="694"/>
      <c r="AD80" s="694"/>
      <c r="AE80" s="694"/>
      <c r="AF80" s="694"/>
      <c r="AG80" s="694"/>
      <c r="AH80" s="694"/>
      <c r="AI80" s="694"/>
      <c r="AJ80" s="694"/>
      <c r="AK80" s="694"/>
      <c r="AL80" s="694"/>
      <c r="AM80" s="694"/>
      <c r="AN80" s="694"/>
      <c r="AO80" s="694"/>
      <c r="AP80" s="694"/>
      <c r="AQ80" s="694"/>
      <c r="AR80" s="694"/>
      <c r="AS80" s="694"/>
      <c r="AT80" s="694"/>
      <c r="AU80" s="694"/>
      <c r="AV80" s="694"/>
      <c r="AW80" s="694"/>
      <c r="AX80" s="694"/>
      <c r="AY80" s="694"/>
      <c r="AZ80" s="312"/>
      <c r="BA80" s="493"/>
      <c r="BB80" s="492"/>
      <c r="BC80" s="381"/>
      <c r="BD80" s="373"/>
      <c r="BE80" s="373"/>
      <c r="BF80" s="373"/>
      <c r="BG80" s="385"/>
      <c r="BH80" s="381"/>
      <c r="BI80" s="373"/>
      <c r="BJ80" s="373"/>
      <c r="BK80" s="373"/>
      <c r="BL80" s="385"/>
      <c r="BM80" s="381"/>
      <c r="BN80" s="373"/>
      <c r="BO80" s="373"/>
      <c r="BP80" s="373"/>
      <c r="BQ80" s="385"/>
      <c r="BR80" s="381"/>
      <c r="BS80" s="373"/>
      <c r="BT80" s="373"/>
      <c r="BU80" s="373"/>
      <c r="BV80" s="374"/>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405" customFormat="true" ht="15" customHeight="true" x14ac:dyDescent="0.2">
      <c r="A81" s="121"/>
      <c r="B81" s="114"/>
      <c r="C81" s="102"/>
      <c r="D81" s="101"/>
      <c r="E81" s="101"/>
      <c r="F81" s="101"/>
      <c r="G81" s="100"/>
      <c r="H81" s="99"/>
      <c r="I81" s="101"/>
      <c r="J81" s="101"/>
      <c r="K81" s="101"/>
      <c r="L81" s="98"/>
      <c r="M81" s="102"/>
      <c r="N81" s="101"/>
      <c r="O81" s="101"/>
      <c r="P81" s="101"/>
      <c r="Q81" s="100"/>
      <c r="R81" s="99"/>
      <c r="S81" s="101"/>
      <c r="T81" s="101"/>
      <c r="U81" s="101"/>
      <c r="V81" s="98"/>
      <c r="W81" s="694"/>
      <c r="X81" s="694"/>
      <c r="Y81" s="694"/>
      <c r="Z81" s="694"/>
      <c r="AA81" s="694"/>
      <c r="AB81" s="694"/>
      <c r="AC81" s="694"/>
      <c r="AD81" s="694"/>
      <c r="AE81" s="694"/>
      <c r="AF81" s="694"/>
      <c r="AG81" s="694"/>
      <c r="AH81" s="694"/>
      <c r="AI81" s="694"/>
      <c r="AJ81" s="694"/>
      <c r="AK81" s="694"/>
      <c r="AL81" s="694"/>
      <c r="AM81" s="694"/>
      <c r="AN81" s="694"/>
      <c r="AO81" s="694"/>
      <c r="AP81" s="694"/>
      <c r="AQ81" s="694"/>
      <c r="AR81" s="694"/>
      <c r="AS81" s="694"/>
      <c r="AT81" s="694"/>
      <c r="AU81" s="694"/>
      <c r="AV81" s="694"/>
      <c r="AW81" s="694"/>
      <c r="AX81" s="694"/>
      <c r="AY81" s="694"/>
      <c r="AZ81" s="312"/>
      <c r="BA81" s="493"/>
      <c r="BB81" s="492"/>
      <c r="BC81" s="381"/>
      <c r="BD81" s="373"/>
      <c r="BE81" s="373"/>
      <c r="BF81" s="373"/>
      <c r="BG81" s="385"/>
      <c r="BH81" s="381"/>
      <c r="BI81" s="373"/>
      <c r="BJ81" s="373"/>
      <c r="BK81" s="373"/>
      <c r="BL81" s="385"/>
      <c r="BM81" s="381"/>
      <c r="BN81" s="373"/>
      <c r="BO81" s="373"/>
      <c r="BP81" s="373"/>
      <c r="BQ81" s="385"/>
      <c r="BR81" s="381"/>
      <c r="BS81" s="373"/>
      <c r="BT81" s="373"/>
      <c r="BU81" s="373"/>
      <c r="BV81" s="374"/>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405" customFormat="true" ht="15" customHeight="true" x14ac:dyDescent="0.2">
      <c r="A82" s="121"/>
      <c r="B82" s="114"/>
      <c r="C82" s="102"/>
      <c r="D82" s="101"/>
      <c r="E82" s="101"/>
      <c r="F82" s="101"/>
      <c r="G82" s="100"/>
      <c r="H82" s="99"/>
      <c r="I82" s="101"/>
      <c r="J82" s="101"/>
      <c r="K82" s="101"/>
      <c r="L82" s="98"/>
      <c r="M82" s="102"/>
      <c r="N82" s="101"/>
      <c r="O82" s="101"/>
      <c r="P82" s="101"/>
      <c r="Q82" s="100"/>
      <c r="R82" s="99"/>
      <c r="S82" s="101"/>
      <c r="T82" s="101"/>
      <c r="U82" s="101"/>
      <c r="V82" s="98"/>
      <c r="W82" s="694"/>
      <c r="X82" s="694"/>
      <c r="Y82" s="694"/>
      <c r="Z82" s="694"/>
      <c r="AA82" s="694"/>
      <c r="AB82" s="694"/>
      <c r="AC82" s="694"/>
      <c r="AD82" s="694"/>
      <c r="AE82" s="694"/>
      <c r="AF82" s="694"/>
      <c r="AG82" s="694"/>
      <c r="AH82" s="694"/>
      <c r="AI82" s="694"/>
      <c r="AJ82" s="694"/>
      <c r="AK82" s="694"/>
      <c r="AL82" s="694"/>
      <c r="AM82" s="694"/>
      <c r="AN82" s="694"/>
      <c r="AO82" s="694"/>
      <c r="AP82" s="694"/>
      <c r="AQ82" s="694"/>
      <c r="AR82" s="694"/>
      <c r="AS82" s="694"/>
      <c r="AT82" s="694"/>
      <c r="AU82" s="694"/>
      <c r="AV82" s="694"/>
      <c r="AW82" s="694"/>
      <c r="AX82" s="694"/>
      <c r="AY82" s="694"/>
      <c r="AZ82" s="312"/>
      <c r="BA82" s="493"/>
      <c r="BB82" s="492"/>
      <c r="BC82" s="381"/>
      <c r="BD82" s="373"/>
      <c r="BE82" s="373"/>
      <c r="BF82" s="373"/>
      <c r="BG82" s="385"/>
      <c r="BH82" s="381"/>
      <c r="BI82" s="373"/>
      <c r="BJ82" s="373"/>
      <c r="BK82" s="373"/>
      <c r="BL82" s="385"/>
      <c r="BM82" s="381"/>
      <c r="BN82" s="373"/>
      <c r="BO82" s="373"/>
      <c r="BP82" s="373"/>
      <c r="BQ82" s="385"/>
      <c r="BR82" s="381"/>
      <c r="BS82" s="373"/>
      <c r="BT82" s="373"/>
      <c r="BU82" s="373"/>
      <c r="BV82" s="374"/>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405" customFormat="true" ht="15" customHeight="true" x14ac:dyDescent="0.2">
      <c r="A83" s="121"/>
      <c r="B83" s="114"/>
      <c r="C83" s="102"/>
      <c r="D83" s="101"/>
      <c r="E83" s="101"/>
      <c r="F83" s="101"/>
      <c r="G83" s="100"/>
      <c r="H83" s="99"/>
      <c r="I83" s="101"/>
      <c r="J83" s="101"/>
      <c r="K83" s="101"/>
      <c r="L83" s="98"/>
      <c r="M83" s="102"/>
      <c r="N83" s="101"/>
      <c r="O83" s="101"/>
      <c r="P83" s="101"/>
      <c r="Q83" s="100"/>
      <c r="R83" s="99"/>
      <c r="S83" s="101"/>
      <c r="T83" s="101"/>
      <c r="U83" s="101"/>
      <c r="V83" s="98"/>
      <c r="W83" s="694"/>
      <c r="X83" s="694"/>
      <c r="Y83" s="694"/>
      <c r="Z83" s="694"/>
      <c r="AA83" s="694"/>
      <c r="AB83" s="694"/>
      <c r="AC83" s="694"/>
      <c r="AD83" s="694"/>
      <c r="AE83" s="694"/>
      <c r="AF83" s="694"/>
      <c r="AG83" s="694"/>
      <c r="AH83" s="694"/>
      <c r="AI83" s="694"/>
      <c r="AJ83" s="694"/>
      <c r="AK83" s="694"/>
      <c r="AL83" s="694"/>
      <c r="AM83" s="694"/>
      <c r="AN83" s="694"/>
      <c r="AO83" s="694"/>
      <c r="AP83" s="694"/>
      <c r="AQ83" s="694"/>
      <c r="AR83" s="694"/>
      <c r="AS83" s="694"/>
      <c r="AT83" s="694"/>
      <c r="AU83" s="694"/>
      <c r="AV83" s="694"/>
      <c r="AW83" s="694"/>
      <c r="AX83" s="694"/>
      <c r="AY83" s="694"/>
      <c r="AZ83" s="312"/>
      <c r="BA83" s="493"/>
      <c r="BB83" s="492"/>
      <c r="BC83" s="381"/>
      <c r="BD83" s="373"/>
      <c r="BE83" s="373"/>
      <c r="BF83" s="373"/>
      <c r="BG83" s="385"/>
      <c r="BH83" s="381"/>
      <c r="BI83" s="373"/>
      <c r="BJ83" s="373"/>
      <c r="BK83" s="373"/>
      <c r="BL83" s="385"/>
      <c r="BM83" s="381"/>
      <c r="BN83" s="373"/>
      <c r="BO83" s="373"/>
      <c r="BP83" s="373"/>
      <c r="BQ83" s="385"/>
      <c r="BR83" s="381"/>
      <c r="BS83" s="373"/>
      <c r="BT83" s="373"/>
      <c r="BU83" s="373"/>
      <c r="BV83" s="374"/>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405" customFormat="true" ht="15" customHeight="true" x14ac:dyDescent="0.2">
      <c r="A84" s="121"/>
      <c r="B84" s="114"/>
      <c r="C84" s="102"/>
      <c r="D84" s="101"/>
      <c r="E84" s="101"/>
      <c r="F84" s="101"/>
      <c r="G84" s="100"/>
      <c r="H84" s="99"/>
      <c r="I84" s="101"/>
      <c r="J84" s="101"/>
      <c r="K84" s="101"/>
      <c r="L84" s="98"/>
      <c r="M84" s="102"/>
      <c r="N84" s="101"/>
      <c r="O84" s="101"/>
      <c r="P84" s="101"/>
      <c r="Q84" s="100"/>
      <c r="R84" s="99"/>
      <c r="S84" s="101"/>
      <c r="T84" s="101"/>
      <c r="U84" s="101"/>
      <c r="V84" s="98"/>
      <c r="W84" s="694"/>
      <c r="X84" s="694"/>
      <c r="Y84" s="694"/>
      <c r="Z84" s="694"/>
      <c r="AA84" s="694"/>
      <c r="AB84" s="694"/>
      <c r="AC84" s="694"/>
      <c r="AD84" s="694"/>
      <c r="AE84" s="694"/>
      <c r="AF84" s="694"/>
      <c r="AG84" s="694"/>
      <c r="AH84" s="694"/>
      <c r="AI84" s="694"/>
      <c r="AJ84" s="694"/>
      <c r="AK84" s="694"/>
      <c r="AL84" s="694"/>
      <c r="AM84" s="694"/>
      <c r="AN84" s="694"/>
      <c r="AO84" s="694"/>
      <c r="AP84" s="694"/>
      <c r="AQ84" s="694"/>
      <c r="AR84" s="694"/>
      <c r="AS84" s="694"/>
      <c r="AT84" s="694"/>
      <c r="AU84" s="694"/>
      <c r="AV84" s="694"/>
      <c r="AW84" s="694"/>
      <c r="AX84" s="694"/>
      <c r="AY84" s="694"/>
      <c r="AZ84" s="312"/>
      <c r="BA84" s="493"/>
      <c r="BB84" s="492"/>
      <c r="BC84" s="381"/>
      <c r="BD84" s="373"/>
      <c r="BE84" s="373"/>
      <c r="BF84" s="373"/>
      <c r="BG84" s="385"/>
      <c r="BH84" s="381"/>
      <c r="BI84" s="373"/>
      <c r="BJ84" s="373"/>
      <c r="BK84" s="373"/>
      <c r="BL84" s="385"/>
      <c r="BM84" s="381"/>
      <c r="BN84" s="373"/>
      <c r="BO84" s="373"/>
      <c r="BP84" s="373"/>
      <c r="BQ84" s="385"/>
      <c r="BR84" s="381"/>
      <c r="BS84" s="373"/>
      <c r="BT84" s="373"/>
      <c r="BU84" s="373"/>
      <c r="BV84" s="374"/>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405" customFormat="true" ht="15" customHeight="true" x14ac:dyDescent="0.2">
      <c r="A85" s="121"/>
      <c r="B85" s="114"/>
      <c r="C85" s="90"/>
      <c r="D85" s="89"/>
      <c r="E85" s="89"/>
      <c r="F85" s="89"/>
      <c r="G85" s="88"/>
      <c r="H85" s="87"/>
      <c r="I85" s="89"/>
      <c r="J85" s="89"/>
      <c r="K85" s="89"/>
      <c r="L85" s="86"/>
      <c r="M85" s="90"/>
      <c r="N85" s="89"/>
      <c r="O85" s="89"/>
      <c r="P85" s="89"/>
      <c r="Q85" s="88"/>
      <c r="R85" s="87"/>
      <c r="S85" s="89"/>
      <c r="T85" s="89"/>
      <c r="U85" s="89"/>
      <c r="V85" s="86"/>
      <c r="W85" s="694"/>
      <c r="X85" s="694"/>
      <c r="Y85" s="694"/>
      <c r="Z85" s="694"/>
      <c r="AA85" s="694"/>
      <c r="AB85" s="694"/>
      <c r="AC85" s="694"/>
      <c r="AD85" s="694"/>
      <c r="AE85" s="694"/>
      <c r="AF85" s="694"/>
      <c r="AG85" s="694"/>
      <c r="AH85" s="694"/>
      <c r="AI85" s="694"/>
      <c r="AJ85" s="694"/>
      <c r="AK85" s="694"/>
      <c r="AL85" s="694"/>
      <c r="AM85" s="694"/>
      <c r="AN85" s="694"/>
      <c r="AO85" s="694"/>
      <c r="AP85" s="694"/>
      <c r="AQ85" s="694"/>
      <c r="AR85" s="694"/>
      <c r="AS85" s="694"/>
      <c r="AT85" s="694"/>
      <c r="AU85" s="694"/>
      <c r="AV85" s="694"/>
      <c r="AW85" s="694"/>
      <c r="AX85" s="694"/>
      <c r="AY85" s="694"/>
      <c r="AZ85" s="312"/>
      <c r="BA85" s="493"/>
      <c r="BB85" s="492"/>
      <c r="BC85" s="381"/>
      <c r="BD85" s="373"/>
      <c r="BE85" s="373"/>
      <c r="BF85" s="373"/>
      <c r="BG85" s="385"/>
      <c r="BH85" s="381"/>
      <c r="BI85" s="373"/>
      <c r="BJ85" s="373"/>
      <c r="BK85" s="373"/>
      <c r="BL85" s="385"/>
      <c r="BM85" s="381"/>
      <c r="BN85" s="373"/>
      <c r="BO85" s="373"/>
      <c r="BP85" s="373"/>
      <c r="BQ85" s="385"/>
      <c r="BR85" s="381"/>
      <c r="BS85" s="373"/>
      <c r="BT85" s="373"/>
      <c r="BU85" s="373"/>
      <c r="BV85" s="374"/>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05" customFormat="true" ht="15" customHeight="true" x14ac:dyDescent="0.2">
      <c r="A86" s="121"/>
      <c r="B86" s="114"/>
      <c r="C86" s="90"/>
      <c r="D86" s="89"/>
      <c r="E86" s="89"/>
      <c r="F86" s="89"/>
      <c r="G86" s="88"/>
      <c r="H86" s="87"/>
      <c r="I86" s="89"/>
      <c r="J86" s="89"/>
      <c r="K86" s="89"/>
      <c r="L86" s="86"/>
      <c r="M86" s="90"/>
      <c r="N86" s="89"/>
      <c r="O86" s="89"/>
      <c r="P86" s="89"/>
      <c r="Q86" s="88"/>
      <c r="R86" s="87"/>
      <c r="S86" s="89"/>
      <c r="T86" s="89"/>
      <c r="U86" s="89"/>
      <c r="V86" s="86"/>
      <c r="W86" s="694"/>
      <c r="X86" s="694"/>
      <c r="Y86" s="694"/>
      <c r="Z86" s="694"/>
      <c r="AA86" s="694"/>
      <c r="AB86" s="694"/>
      <c r="AC86" s="694"/>
      <c r="AD86" s="694"/>
      <c r="AE86" s="694"/>
      <c r="AF86" s="694"/>
      <c r="AG86" s="694"/>
      <c r="AH86" s="694"/>
      <c r="AI86" s="694"/>
      <c r="AJ86" s="694"/>
      <c r="AK86" s="694"/>
      <c r="AL86" s="694"/>
      <c r="AM86" s="694"/>
      <c r="AN86" s="694"/>
      <c r="AO86" s="694"/>
      <c r="AP86" s="694"/>
      <c r="AQ86" s="694"/>
      <c r="AR86" s="694"/>
      <c r="AS86" s="694"/>
      <c r="AT86" s="694"/>
      <c r="AU86" s="694"/>
      <c r="AV86" s="694"/>
      <c r="AW86" s="694"/>
      <c r="AX86" s="694"/>
      <c r="AY86" s="694"/>
      <c r="AZ86" s="312"/>
      <c r="BA86" s="493"/>
      <c r="BB86" s="492"/>
      <c r="BC86" s="381"/>
      <c r="BD86" s="373"/>
      <c r="BE86" s="373"/>
      <c r="BF86" s="373"/>
      <c r="BG86" s="385"/>
      <c r="BH86" s="381"/>
      <c r="BI86" s="373"/>
      <c r="BJ86" s="373"/>
      <c r="BK86" s="373"/>
      <c r="BL86" s="385"/>
      <c r="BM86" s="381"/>
      <c r="BN86" s="373"/>
      <c r="BO86" s="373"/>
      <c r="BP86" s="373"/>
      <c r="BQ86" s="385"/>
      <c r="BR86" s="381"/>
      <c r="BS86" s="373"/>
      <c r="BT86" s="373"/>
      <c r="BU86" s="373"/>
      <c r="BV86" s="374"/>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05" customFormat="true" ht="15" customHeight="true" x14ac:dyDescent="0.2">
      <c r="A87" s="121"/>
      <c r="B87" s="114"/>
      <c r="C87" s="90"/>
      <c r="D87" s="89"/>
      <c r="E87" s="89"/>
      <c r="F87" s="89"/>
      <c r="G87" s="88"/>
      <c r="H87" s="87"/>
      <c r="I87" s="89"/>
      <c r="J87" s="89"/>
      <c r="K87" s="89"/>
      <c r="L87" s="86"/>
      <c r="M87" s="90"/>
      <c r="N87" s="89"/>
      <c r="O87" s="89"/>
      <c r="P87" s="89"/>
      <c r="Q87" s="88"/>
      <c r="R87" s="87"/>
      <c r="S87" s="89"/>
      <c r="T87" s="89"/>
      <c r="U87" s="89"/>
      <c r="V87" s="86"/>
      <c r="W87" s="694"/>
      <c r="X87" s="694"/>
      <c r="Y87" s="694"/>
      <c r="Z87" s="694"/>
      <c r="AA87" s="694"/>
      <c r="AB87" s="694"/>
      <c r="AC87" s="694"/>
      <c r="AD87" s="694"/>
      <c r="AE87" s="694"/>
      <c r="AF87" s="694"/>
      <c r="AG87" s="694"/>
      <c r="AH87" s="694"/>
      <c r="AI87" s="694"/>
      <c r="AJ87" s="694"/>
      <c r="AK87" s="694"/>
      <c r="AL87" s="694"/>
      <c r="AM87" s="694"/>
      <c r="AN87" s="694"/>
      <c r="AO87" s="694"/>
      <c r="AP87" s="694"/>
      <c r="AQ87" s="694"/>
      <c r="AR87" s="694"/>
      <c r="AS87" s="694"/>
      <c r="AT87" s="694"/>
      <c r="AU87" s="694"/>
      <c r="AV87" s="694"/>
      <c r="AW87" s="694"/>
      <c r="AX87" s="694"/>
      <c r="AY87" s="694"/>
      <c r="AZ87" s="312"/>
      <c r="BA87" s="493"/>
      <c r="BB87" s="492"/>
      <c r="BC87" s="381"/>
      <c r="BD87" s="373"/>
      <c r="BE87" s="373"/>
      <c r="BF87" s="373"/>
      <c r="BG87" s="385"/>
      <c r="BH87" s="381"/>
      <c r="BI87" s="373"/>
      <c r="BJ87" s="373"/>
      <c r="BK87" s="373"/>
      <c r="BL87" s="385"/>
      <c r="BM87" s="381"/>
      <c r="BN87" s="373"/>
      <c r="BO87" s="373"/>
      <c r="BP87" s="373"/>
      <c r="BQ87" s="385"/>
      <c r="BR87" s="381"/>
      <c r="BS87" s="373"/>
      <c r="BT87" s="373"/>
      <c r="BU87" s="373"/>
      <c r="BV87" s="374"/>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05" customFormat="true" ht="15" customHeight="true" x14ac:dyDescent="0.2">
      <c r="A88" s="121"/>
      <c r="B88" s="114"/>
      <c r="C88" s="90"/>
      <c r="D88" s="89"/>
      <c r="E88" s="89"/>
      <c r="F88" s="89"/>
      <c r="G88" s="88"/>
      <c r="H88" s="87"/>
      <c r="I88" s="89"/>
      <c r="J88" s="89"/>
      <c r="K88" s="89"/>
      <c r="L88" s="86"/>
      <c r="M88" s="90"/>
      <c r="N88" s="89"/>
      <c r="O88" s="89"/>
      <c r="P88" s="89"/>
      <c r="Q88" s="88"/>
      <c r="R88" s="87"/>
      <c r="S88" s="89"/>
      <c r="T88" s="89"/>
      <c r="U88" s="89"/>
      <c r="V88" s="86"/>
      <c r="W88" s="694"/>
      <c r="X88" s="694"/>
      <c r="Y88" s="694"/>
      <c r="Z88" s="694"/>
      <c r="AA88" s="694"/>
      <c r="AB88" s="694"/>
      <c r="AC88" s="694"/>
      <c r="AD88" s="694"/>
      <c r="AE88" s="694"/>
      <c r="AF88" s="694"/>
      <c r="AG88" s="694"/>
      <c r="AH88" s="694"/>
      <c r="AI88" s="694"/>
      <c r="AJ88" s="694"/>
      <c r="AK88" s="694"/>
      <c r="AL88" s="694"/>
      <c r="AM88" s="694"/>
      <c r="AN88" s="694"/>
      <c r="AO88" s="694"/>
      <c r="AP88" s="694"/>
      <c r="AQ88" s="694"/>
      <c r="AR88" s="694"/>
      <c r="AS88" s="694"/>
      <c r="AT88" s="694"/>
      <c r="AU88" s="694"/>
      <c r="AV88" s="694"/>
      <c r="AW88" s="694"/>
      <c r="AX88" s="694"/>
      <c r="AY88" s="694"/>
      <c r="AZ88" s="312"/>
      <c r="BA88" s="493"/>
      <c r="BB88" s="492"/>
      <c r="BC88" s="381"/>
      <c r="BD88" s="373"/>
      <c r="BE88" s="373"/>
      <c r="BF88" s="373"/>
      <c r="BG88" s="385"/>
      <c r="BH88" s="381"/>
      <c r="BI88" s="373"/>
      <c r="BJ88" s="373"/>
      <c r="BK88" s="373"/>
      <c r="BL88" s="385"/>
      <c r="BM88" s="381"/>
      <c r="BN88" s="373"/>
      <c r="BO88" s="373"/>
      <c r="BP88" s="373"/>
      <c r="BQ88" s="385"/>
      <c r="BR88" s="381"/>
      <c r="BS88" s="373"/>
      <c r="BT88" s="373"/>
      <c r="BU88" s="373"/>
      <c r="BV88" s="374"/>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05" customFormat="true" ht="15" customHeight="true" x14ac:dyDescent="0.2">
      <c r="A89" s="121"/>
      <c r="B89" s="114"/>
      <c r="C89" s="90"/>
      <c r="D89" s="89"/>
      <c r="E89" s="89"/>
      <c r="F89" s="89"/>
      <c r="G89" s="88"/>
      <c r="H89" s="87"/>
      <c r="I89" s="89"/>
      <c r="J89" s="89"/>
      <c r="K89" s="89"/>
      <c r="L89" s="86"/>
      <c r="M89" s="90"/>
      <c r="N89" s="89"/>
      <c r="O89" s="89"/>
      <c r="P89" s="89"/>
      <c r="Q89" s="88"/>
      <c r="R89" s="87"/>
      <c r="S89" s="89"/>
      <c r="T89" s="89"/>
      <c r="U89" s="89"/>
      <c r="V89" s="86"/>
      <c r="W89" s="694"/>
      <c r="X89" s="694"/>
      <c r="Y89" s="694"/>
      <c r="Z89" s="694"/>
      <c r="AA89" s="694"/>
      <c r="AB89" s="694"/>
      <c r="AC89" s="694"/>
      <c r="AD89" s="694"/>
      <c r="AE89" s="694"/>
      <c r="AF89" s="694"/>
      <c r="AG89" s="694"/>
      <c r="AH89" s="694"/>
      <c r="AI89" s="694"/>
      <c r="AJ89" s="694"/>
      <c r="AK89" s="694"/>
      <c r="AL89" s="694"/>
      <c r="AM89" s="694"/>
      <c r="AN89" s="694"/>
      <c r="AO89" s="694"/>
      <c r="AP89" s="694"/>
      <c r="AQ89" s="694"/>
      <c r="AR89" s="694"/>
      <c r="AS89" s="694"/>
      <c r="AT89" s="694"/>
      <c r="AU89" s="694"/>
      <c r="AV89" s="694"/>
      <c r="AW89" s="694"/>
      <c r="AX89" s="694"/>
      <c r="AY89" s="694"/>
      <c r="AZ89" s="312"/>
      <c r="BA89" s="493"/>
      <c r="BB89" s="492"/>
      <c r="BC89" s="381"/>
      <c r="BD89" s="373"/>
      <c r="BE89" s="373"/>
      <c r="BF89" s="373"/>
      <c r="BG89" s="385"/>
      <c r="BH89" s="381"/>
      <c r="BI89" s="373"/>
      <c r="BJ89" s="373"/>
      <c r="BK89" s="373"/>
      <c r="BL89" s="385"/>
      <c r="BM89" s="381"/>
      <c r="BN89" s="373"/>
      <c r="BO89" s="373"/>
      <c r="BP89" s="373"/>
      <c r="BQ89" s="385"/>
      <c r="BR89" s="381"/>
      <c r="BS89" s="373"/>
      <c r="BT89" s="373"/>
      <c r="BU89" s="373"/>
      <c r="BV89" s="374"/>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05" customFormat="true" ht="15" customHeight="true" x14ac:dyDescent="0.2">
      <c r="A90" s="121"/>
      <c r="B90" s="114"/>
      <c r="C90" s="90"/>
      <c r="D90" s="89"/>
      <c r="E90" s="89"/>
      <c r="F90" s="89"/>
      <c r="G90" s="88"/>
      <c r="H90" s="87"/>
      <c r="I90" s="89"/>
      <c r="J90" s="89"/>
      <c r="K90" s="89"/>
      <c r="L90" s="86"/>
      <c r="M90" s="90"/>
      <c r="N90" s="89"/>
      <c r="O90" s="89"/>
      <c r="P90" s="89"/>
      <c r="Q90" s="88"/>
      <c r="R90" s="87"/>
      <c r="S90" s="89"/>
      <c r="T90" s="89"/>
      <c r="U90" s="89"/>
      <c r="V90" s="86"/>
      <c r="W90" s="694"/>
      <c r="X90" s="694"/>
      <c r="Y90" s="694"/>
      <c r="Z90" s="694"/>
      <c r="AA90" s="694"/>
      <c r="AB90" s="694"/>
      <c r="AC90" s="694"/>
      <c r="AD90" s="694"/>
      <c r="AE90" s="694"/>
      <c r="AF90" s="694"/>
      <c r="AG90" s="694"/>
      <c r="AH90" s="694"/>
      <c r="AI90" s="694"/>
      <c r="AJ90" s="694"/>
      <c r="AK90" s="694"/>
      <c r="AL90" s="694"/>
      <c r="AM90" s="694"/>
      <c r="AN90" s="694"/>
      <c r="AO90" s="694"/>
      <c r="AP90" s="694"/>
      <c r="AQ90" s="694"/>
      <c r="AR90" s="694"/>
      <c r="AS90" s="694"/>
      <c r="AT90" s="694"/>
      <c r="AU90" s="694"/>
      <c r="AV90" s="694"/>
      <c r="AW90" s="694"/>
      <c r="AX90" s="694"/>
      <c r="AY90" s="694"/>
      <c r="AZ90" s="312"/>
      <c r="BA90" s="493"/>
      <c r="BB90" s="492"/>
      <c r="BC90" s="381"/>
      <c r="BD90" s="373"/>
      <c r="BE90" s="373"/>
      <c r="BF90" s="373"/>
      <c r="BG90" s="385"/>
      <c r="BH90" s="381"/>
      <c r="BI90" s="373"/>
      <c r="BJ90" s="373"/>
      <c r="BK90" s="373"/>
      <c r="BL90" s="385"/>
      <c r="BM90" s="381"/>
      <c r="BN90" s="373"/>
      <c r="BO90" s="373"/>
      <c r="BP90" s="373"/>
      <c r="BQ90" s="385"/>
      <c r="BR90" s="381"/>
      <c r="BS90" s="373"/>
      <c r="BT90" s="373"/>
      <c r="BU90" s="373"/>
      <c r="BV90" s="374"/>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05" customFormat="true" ht="15" customHeight="true" x14ac:dyDescent="0.2">
      <c r="A91" s="142"/>
      <c r="B91" s="113"/>
      <c r="C91" s="85"/>
      <c r="D91" s="92"/>
      <c r="E91" s="92"/>
      <c r="F91" s="92"/>
      <c r="G91" s="91"/>
      <c r="H91" s="84"/>
      <c r="I91" s="92"/>
      <c r="J91" s="92"/>
      <c r="K91" s="92"/>
      <c r="L91" s="83"/>
      <c r="M91" s="85"/>
      <c r="N91" s="92"/>
      <c r="O91" s="92"/>
      <c r="P91" s="92"/>
      <c r="Q91" s="91"/>
      <c r="R91" s="84"/>
      <c r="S91" s="92"/>
      <c r="T91" s="92"/>
      <c r="U91" s="92"/>
      <c r="V91" s="83"/>
      <c r="W91" s="694"/>
      <c r="X91" s="694"/>
      <c r="Y91" s="694"/>
      <c r="Z91" s="694"/>
      <c r="AA91" s="694"/>
      <c r="AB91" s="694"/>
      <c r="AC91" s="694"/>
      <c r="AD91" s="694"/>
      <c r="AE91" s="694"/>
      <c r="AF91" s="694"/>
      <c r="AG91" s="694"/>
      <c r="AH91" s="694"/>
      <c r="AI91" s="694"/>
      <c r="AJ91" s="694"/>
      <c r="AK91" s="694"/>
      <c r="AL91" s="694"/>
      <c r="AM91" s="694"/>
      <c r="AN91" s="694"/>
      <c r="AO91" s="694"/>
      <c r="AP91" s="694"/>
      <c r="AQ91" s="694"/>
      <c r="AR91" s="694"/>
      <c r="AS91" s="694"/>
      <c r="AT91" s="694"/>
      <c r="AU91" s="694"/>
      <c r="AV91" s="694"/>
      <c r="AW91" s="694"/>
      <c r="AX91" s="694"/>
      <c r="AY91" s="694"/>
      <c r="AZ91" s="312"/>
      <c r="BA91" s="493"/>
      <c r="BB91" s="492"/>
      <c r="BC91" s="381"/>
      <c r="BD91" s="373"/>
      <c r="BE91" s="373"/>
      <c r="BF91" s="373"/>
      <c r="BG91" s="385"/>
      <c r="BH91" s="381"/>
      <c r="BI91" s="373"/>
      <c r="BJ91" s="373"/>
      <c r="BK91" s="373"/>
      <c r="BL91" s="385"/>
      <c r="BM91" s="381"/>
      <c r="BN91" s="373"/>
      <c r="BO91" s="373"/>
      <c r="BP91" s="373"/>
      <c r="BQ91" s="385"/>
      <c r="BR91" s="381"/>
      <c r="BS91" s="373"/>
      <c r="BT91" s="373"/>
      <c r="BU91" s="373"/>
      <c r="BV91" s="374"/>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05" customFormat="true" ht="15" customHeight="true" x14ac:dyDescent="0.2">
      <c r="A92" s="142"/>
      <c r="B92" s="113"/>
      <c r="C92" s="85"/>
      <c r="D92" s="92"/>
      <c r="E92" s="92"/>
      <c r="F92" s="92"/>
      <c r="G92" s="91"/>
      <c r="H92" s="84"/>
      <c r="I92" s="92"/>
      <c r="J92" s="92"/>
      <c r="K92" s="92"/>
      <c r="L92" s="83"/>
      <c r="M92" s="85"/>
      <c r="N92" s="92"/>
      <c r="O92" s="92"/>
      <c r="P92" s="92"/>
      <c r="Q92" s="91"/>
      <c r="R92" s="84"/>
      <c r="S92" s="92"/>
      <c r="T92" s="92"/>
      <c r="U92" s="92"/>
      <c r="V92" s="83"/>
      <c r="W92" s="694"/>
      <c r="X92" s="694"/>
      <c r="Y92" s="694"/>
      <c r="Z92" s="694"/>
      <c r="AA92" s="694"/>
      <c r="AB92" s="694"/>
      <c r="AC92" s="694"/>
      <c r="AD92" s="694"/>
      <c r="AE92" s="694"/>
      <c r="AF92" s="694"/>
      <c r="AG92" s="694"/>
      <c r="AH92" s="694"/>
      <c r="AI92" s="694"/>
      <c r="AJ92" s="694"/>
      <c r="AK92" s="694"/>
      <c r="AL92" s="694"/>
      <c r="AM92" s="694"/>
      <c r="AN92" s="694"/>
      <c r="AO92" s="694"/>
      <c r="AP92" s="694"/>
      <c r="AQ92" s="694"/>
      <c r="AR92" s="694"/>
      <c r="AS92" s="694"/>
      <c r="AT92" s="694"/>
      <c r="AU92" s="694"/>
      <c r="AV92" s="694"/>
      <c r="AW92" s="694"/>
      <c r="AX92" s="694"/>
      <c r="AY92" s="694"/>
      <c r="AZ92" s="312"/>
      <c r="BA92" s="493"/>
      <c r="BB92" s="492"/>
      <c r="BC92" s="381"/>
      <c r="BD92" s="373"/>
      <c r="BE92" s="373"/>
      <c r="BF92" s="373"/>
      <c r="BG92" s="385"/>
      <c r="BH92" s="381"/>
      <c r="BI92" s="373"/>
      <c r="BJ92" s="373"/>
      <c r="BK92" s="373"/>
      <c r="BL92" s="385"/>
      <c r="BM92" s="381"/>
      <c r="BN92" s="373"/>
      <c r="BO92" s="373"/>
      <c r="BP92" s="373"/>
      <c r="BQ92" s="385"/>
      <c r="BR92" s="381"/>
      <c r="BS92" s="373"/>
      <c r="BT92" s="373"/>
      <c r="BU92" s="373"/>
      <c r="BV92" s="374"/>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05" customFormat="true" ht="15" customHeight="true" x14ac:dyDescent="0.2">
      <c r="A93" s="120"/>
      <c r="B93" s="112"/>
      <c r="C93" s="136"/>
      <c r="D93" s="135"/>
      <c r="E93" s="135"/>
      <c r="F93" s="135"/>
      <c r="G93" s="124"/>
      <c r="H93" s="126"/>
      <c r="I93" s="135"/>
      <c r="J93" s="135"/>
      <c r="K93" s="135"/>
      <c r="L93" s="130"/>
      <c r="M93" s="136"/>
      <c r="N93" s="135"/>
      <c r="O93" s="135"/>
      <c r="P93" s="135"/>
      <c r="Q93" s="124"/>
      <c r="R93" s="126"/>
      <c r="S93" s="135"/>
      <c r="T93" s="135"/>
      <c r="U93" s="135"/>
      <c r="V93" s="130"/>
      <c r="W93" s="694"/>
      <c r="X93" s="694"/>
      <c r="Y93" s="694"/>
      <c r="Z93" s="694"/>
      <c r="AA93" s="694"/>
      <c r="AB93" s="694"/>
      <c r="AC93" s="694"/>
      <c r="AD93" s="694"/>
      <c r="AE93" s="694"/>
      <c r="AF93" s="694"/>
      <c r="AG93" s="694"/>
      <c r="AH93" s="694"/>
      <c r="AI93" s="694"/>
      <c r="AJ93" s="694"/>
      <c r="AK93" s="694"/>
      <c r="AL93" s="694"/>
      <c r="AM93" s="694"/>
      <c r="AN93" s="694"/>
      <c r="AO93" s="694"/>
      <c r="AP93" s="694"/>
      <c r="AQ93" s="694"/>
      <c r="AR93" s="694"/>
      <c r="AS93" s="694"/>
      <c r="AT93" s="694"/>
      <c r="AU93" s="694"/>
      <c r="AV93" s="694"/>
      <c r="AW93" s="694"/>
      <c r="AX93" s="694"/>
      <c r="AY93" s="694"/>
      <c r="AZ93" s="312"/>
      <c r="BA93" s="493"/>
      <c r="BB93" s="492"/>
      <c r="BC93" s="381"/>
      <c r="BD93" s="373"/>
      <c r="BE93" s="373"/>
      <c r="BF93" s="373"/>
      <c r="BG93" s="385"/>
      <c r="BH93" s="381"/>
      <c r="BI93" s="373"/>
      <c r="BJ93" s="373"/>
      <c r="BK93" s="373"/>
      <c r="BL93" s="385"/>
      <c r="BM93" s="381"/>
      <c r="BN93" s="373"/>
      <c r="BO93" s="373"/>
      <c r="BP93" s="373"/>
      <c r="BQ93" s="385"/>
      <c r="BR93" s="381"/>
      <c r="BS93" s="373"/>
      <c r="BT93" s="373"/>
      <c r="BU93" s="373"/>
      <c r="BV93" s="374"/>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05" customFormat="true" ht="15" customHeight="true" x14ac:dyDescent="0.2">
      <c r="A94" s="57"/>
      <c r="B94" s="112"/>
      <c r="C94" s="136"/>
      <c r="D94" s="134"/>
      <c r="E94" s="134"/>
      <c r="F94" s="134"/>
      <c r="G94" s="123"/>
      <c r="H94" s="126"/>
      <c r="I94" s="134"/>
      <c r="J94" s="134"/>
      <c r="K94" s="134"/>
      <c r="L94" s="129"/>
      <c r="M94" s="136"/>
      <c r="N94" s="134"/>
      <c r="O94" s="134"/>
      <c r="P94" s="134"/>
      <c r="Q94" s="123"/>
      <c r="R94" s="126"/>
      <c r="S94" s="134"/>
      <c r="T94" s="134"/>
      <c r="U94" s="134"/>
      <c r="V94" s="129"/>
      <c r="W94" s="694"/>
      <c r="X94" s="694"/>
      <c r="Y94" s="694"/>
      <c r="Z94" s="694"/>
      <c r="AA94" s="694"/>
      <c r="AB94" s="694"/>
      <c r="AC94" s="694"/>
      <c r="AD94" s="694"/>
      <c r="AE94" s="694"/>
      <c r="AF94" s="694"/>
      <c r="AG94" s="694"/>
      <c r="AH94" s="694"/>
      <c r="AI94" s="694"/>
      <c r="AJ94" s="694"/>
      <c r="AK94" s="694"/>
      <c r="AL94" s="694"/>
      <c r="AM94" s="694"/>
      <c r="AN94" s="694"/>
      <c r="AO94" s="694"/>
      <c r="AP94" s="694"/>
      <c r="AQ94" s="694"/>
      <c r="AR94" s="694"/>
      <c r="AS94" s="694"/>
      <c r="AT94" s="694"/>
      <c r="AU94" s="694"/>
      <c r="AV94" s="694"/>
      <c r="AW94" s="694"/>
      <c r="AX94" s="694"/>
      <c r="AY94" s="694"/>
      <c r="AZ94" s="312"/>
      <c r="BA94" s="493"/>
      <c r="BB94" s="492"/>
      <c r="BC94" s="381"/>
      <c r="BD94" s="373"/>
      <c r="BE94" s="373"/>
      <c r="BF94" s="373"/>
      <c r="BG94" s="385"/>
      <c r="BH94" s="381"/>
      <c r="BI94" s="373"/>
      <c r="BJ94" s="373"/>
      <c r="BK94" s="373"/>
      <c r="BL94" s="385"/>
      <c r="BM94" s="381"/>
      <c r="BN94" s="373"/>
      <c r="BO94" s="373"/>
      <c r="BP94" s="373"/>
      <c r="BQ94" s="385"/>
      <c r="BR94" s="381"/>
      <c r="BS94" s="373"/>
      <c r="BT94" s="373"/>
      <c r="BU94" s="373"/>
      <c r="BV94" s="374"/>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05" customFormat="true" ht="15" customHeight="true" x14ac:dyDescent="0.2">
      <c r="A95" s="120"/>
      <c r="B95" s="111"/>
      <c r="C95" s="82"/>
      <c r="D95" s="81"/>
      <c r="E95" s="81"/>
      <c r="F95" s="81"/>
      <c r="G95" s="80"/>
      <c r="H95" s="79"/>
      <c r="I95" s="81"/>
      <c r="J95" s="81"/>
      <c r="K95" s="81"/>
      <c r="L95" s="78"/>
      <c r="M95" s="82"/>
      <c r="N95" s="81"/>
      <c r="O95" s="81"/>
      <c r="P95" s="81"/>
      <c r="Q95" s="80"/>
      <c r="R95" s="79"/>
      <c r="S95" s="81"/>
      <c r="T95" s="81"/>
      <c r="U95" s="81"/>
      <c r="V95" s="78"/>
      <c r="W95" s="694"/>
      <c r="X95" s="694"/>
      <c r="Y95" s="694"/>
      <c r="Z95" s="694"/>
      <c r="AA95" s="694"/>
      <c r="AB95" s="694"/>
      <c r="AC95" s="694"/>
      <c r="AD95" s="694"/>
      <c r="AE95" s="694"/>
      <c r="AF95" s="694"/>
      <c r="AG95" s="694"/>
      <c r="AH95" s="694"/>
      <c r="AI95" s="694"/>
      <c r="AJ95" s="694"/>
      <c r="AK95" s="694"/>
      <c r="AL95" s="694"/>
      <c r="AM95" s="694"/>
      <c r="AN95" s="694"/>
      <c r="AO95" s="694"/>
      <c r="AP95" s="694"/>
      <c r="AQ95" s="694"/>
      <c r="AR95" s="694"/>
      <c r="AS95" s="694"/>
      <c r="AT95" s="694"/>
      <c r="AU95" s="694"/>
      <c r="AV95" s="694"/>
      <c r="AW95" s="694"/>
      <c r="AX95" s="694"/>
      <c r="AY95" s="694"/>
      <c r="AZ95" s="312"/>
      <c r="BA95" s="493"/>
      <c r="BB95" s="492"/>
      <c r="BC95" s="381"/>
      <c r="BD95" s="373"/>
      <c r="BE95" s="373"/>
      <c r="BF95" s="373"/>
      <c r="BG95" s="385"/>
      <c r="BH95" s="381"/>
      <c r="BI95" s="373"/>
      <c r="BJ95" s="373"/>
      <c r="BK95" s="373"/>
      <c r="BL95" s="385"/>
      <c r="BM95" s="381"/>
      <c r="BN95" s="373"/>
      <c r="BO95" s="373"/>
      <c r="BP95" s="373"/>
      <c r="BQ95" s="385"/>
      <c r="BR95" s="381"/>
      <c r="BS95" s="373"/>
      <c r="BT95" s="373"/>
      <c r="BU95" s="373"/>
      <c r="BV95" s="374"/>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284" customFormat="true" ht="15" customHeight="true" x14ac:dyDescent="0.2">
      <c r="A96" s="57"/>
      <c r="B96" s="111"/>
      <c r="C96" s="82"/>
      <c r="D96" s="81"/>
      <c r="E96" s="81"/>
      <c r="F96" s="81"/>
      <c r="G96" s="80"/>
      <c r="H96" s="79"/>
      <c r="I96" s="81"/>
      <c r="J96" s="81"/>
      <c r="K96" s="81"/>
      <c r="L96" s="78"/>
      <c r="M96" s="82"/>
      <c r="N96" s="81"/>
      <c r="O96" s="81"/>
      <c r="P96" s="81"/>
      <c r="Q96" s="80"/>
      <c r="R96" s="79"/>
      <c r="S96" s="81"/>
      <c r="T96" s="81"/>
      <c r="U96" s="81"/>
      <c r="V96" s="78"/>
      <c r="W96" s="694"/>
      <c r="X96" s="694"/>
      <c r="Y96" s="694"/>
      <c r="Z96" s="694"/>
      <c r="AA96" s="694"/>
      <c r="AB96" s="694"/>
      <c r="AC96" s="694"/>
      <c r="AD96" s="694"/>
      <c r="AE96" s="694"/>
      <c r="AF96" s="694"/>
      <c r="AG96" s="694"/>
      <c r="AH96" s="694"/>
      <c r="AI96" s="694"/>
      <c r="AJ96" s="694"/>
      <c r="AK96" s="694"/>
      <c r="AL96" s="694"/>
      <c r="AM96" s="694"/>
      <c r="AN96" s="694"/>
      <c r="AO96" s="694"/>
      <c r="AP96" s="694"/>
      <c r="AQ96" s="694"/>
      <c r="AR96" s="694"/>
      <c r="AS96" s="694"/>
      <c r="AT96" s="694"/>
      <c r="AU96" s="694"/>
      <c r="AV96" s="694"/>
      <c r="AW96" s="694"/>
      <c r="AX96" s="694"/>
      <c r="AY96" s="694"/>
      <c r="AZ96" s="312"/>
      <c r="BA96" s="493"/>
      <c r="BB96" s="492"/>
      <c r="BC96" s="381"/>
      <c r="BD96" s="373"/>
      <c r="BE96" s="373"/>
      <c r="BF96" s="373"/>
      <c r="BG96" s="385"/>
      <c r="BH96" s="381"/>
      <c r="BI96" s="373"/>
      <c r="BJ96" s="373"/>
      <c r="BK96" s="373"/>
      <c r="BL96" s="385"/>
      <c r="BM96" s="381"/>
      <c r="BN96" s="373"/>
      <c r="BO96" s="373"/>
      <c r="BP96" s="373"/>
      <c r="BQ96" s="385"/>
      <c r="BR96" s="381"/>
      <c r="BS96" s="373"/>
      <c r="BT96" s="373"/>
      <c r="BU96" s="373"/>
      <c r="BV96" s="374"/>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284" customFormat="true" ht="15" customHeight="true" x14ac:dyDescent="0.2">
      <c r="A97" s="120"/>
      <c r="B97" s="111"/>
      <c r="C97" s="82"/>
      <c r="D97" s="81"/>
      <c r="E97" s="81"/>
      <c r="F97" s="81"/>
      <c r="G97" s="80"/>
      <c r="H97" s="79"/>
      <c r="I97" s="81"/>
      <c r="J97" s="81"/>
      <c r="K97" s="81"/>
      <c r="L97" s="78"/>
      <c r="M97" s="82"/>
      <c r="N97" s="81"/>
      <c r="O97" s="81"/>
      <c r="P97" s="81"/>
      <c r="Q97" s="80"/>
      <c r="R97" s="79"/>
      <c r="S97" s="81"/>
      <c r="T97" s="81"/>
      <c r="U97" s="81"/>
      <c r="V97" s="78"/>
      <c r="W97" s="694"/>
      <c r="X97" s="694"/>
      <c r="Y97" s="694"/>
      <c r="Z97" s="694"/>
      <c r="AA97" s="694"/>
      <c r="AB97" s="694"/>
      <c r="AC97" s="694"/>
      <c r="AD97" s="694"/>
      <c r="AE97" s="694"/>
      <c r="AF97" s="694"/>
      <c r="AG97" s="694"/>
      <c r="AH97" s="694"/>
      <c r="AI97" s="694"/>
      <c r="AJ97" s="694"/>
      <c r="AK97" s="694"/>
      <c r="AL97" s="694"/>
      <c r="AM97" s="694"/>
      <c r="AN97" s="694"/>
      <c r="AO97" s="694"/>
      <c r="AP97" s="694"/>
      <c r="AQ97" s="694"/>
      <c r="AR97" s="694"/>
      <c r="AS97" s="694"/>
      <c r="AT97" s="694"/>
      <c r="AU97" s="694"/>
      <c r="AV97" s="694"/>
      <c r="AW97" s="694"/>
      <c r="AX97" s="694"/>
      <c r="AY97" s="694"/>
      <c r="AZ97" s="312"/>
      <c r="BA97" s="493"/>
      <c r="BB97" s="492"/>
      <c r="BC97" s="381"/>
      <c r="BD97" s="373"/>
      <c r="BE97" s="373"/>
      <c r="BF97" s="373"/>
      <c r="BG97" s="385"/>
      <c r="BH97" s="381"/>
      <c r="BI97" s="373"/>
      <c r="BJ97" s="373"/>
      <c r="BK97" s="373"/>
      <c r="BL97" s="385"/>
      <c r="BM97" s="381"/>
      <c r="BN97" s="373"/>
      <c r="BO97" s="373"/>
      <c r="BP97" s="373"/>
      <c r="BQ97" s="385"/>
      <c r="BR97" s="381"/>
      <c r="BS97" s="373"/>
      <c r="BT97" s="373"/>
      <c r="BU97" s="373"/>
      <c r="BV97" s="374"/>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284" customFormat="true" ht="15" customHeight="true" x14ac:dyDescent="0.2">
      <c r="A98" s="57"/>
      <c r="B98" s="111"/>
      <c r="C98" s="82"/>
      <c r="D98" s="81"/>
      <c r="E98" s="81"/>
      <c r="F98" s="81"/>
      <c r="G98" s="80"/>
      <c r="H98" s="79"/>
      <c r="I98" s="81"/>
      <c r="J98" s="81"/>
      <c r="K98" s="81"/>
      <c r="L98" s="78"/>
      <c r="M98" s="82"/>
      <c r="N98" s="81"/>
      <c r="O98" s="81"/>
      <c r="P98" s="81"/>
      <c r="Q98" s="80"/>
      <c r="R98" s="79"/>
      <c r="S98" s="81"/>
      <c r="T98" s="81"/>
      <c r="U98" s="81"/>
      <c r="V98" s="78"/>
      <c r="W98" s="694"/>
      <c r="X98" s="694"/>
      <c r="Y98" s="694"/>
      <c r="Z98" s="694"/>
      <c r="AA98" s="694"/>
      <c r="AB98" s="694"/>
      <c r="AC98" s="694"/>
      <c r="AD98" s="694"/>
      <c r="AE98" s="694"/>
      <c r="AF98" s="694"/>
      <c r="AG98" s="694"/>
      <c r="AH98" s="694"/>
      <c r="AI98" s="694"/>
      <c r="AJ98" s="694"/>
      <c r="AK98" s="694"/>
      <c r="AL98" s="694"/>
      <c r="AM98" s="694"/>
      <c r="AN98" s="694"/>
      <c r="AO98" s="694"/>
      <c r="AP98" s="694"/>
      <c r="AQ98" s="694"/>
      <c r="AR98" s="694"/>
      <c r="AS98" s="694"/>
      <c r="AT98" s="694"/>
      <c r="AU98" s="694"/>
      <c r="AV98" s="694"/>
      <c r="AW98" s="694"/>
      <c r="AX98" s="694"/>
      <c r="AY98" s="694"/>
      <c r="AZ98" s="312"/>
      <c r="BA98" s="493"/>
      <c r="BB98" s="492"/>
      <c r="BC98" s="381"/>
      <c r="BD98" s="373"/>
      <c r="BE98" s="373"/>
      <c r="BF98" s="373"/>
      <c r="BG98" s="385"/>
      <c r="BH98" s="381"/>
      <c r="BI98" s="373"/>
      <c r="BJ98" s="373"/>
      <c r="BK98" s="373"/>
      <c r="BL98" s="385"/>
      <c r="BM98" s="381"/>
      <c r="BN98" s="373"/>
      <c r="BO98" s="373"/>
      <c r="BP98" s="373"/>
      <c r="BQ98" s="385"/>
      <c r="BR98" s="381"/>
      <c r="BS98" s="373"/>
      <c r="BT98" s="373"/>
      <c r="BU98" s="373"/>
      <c r="BV98" s="374"/>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284" customFormat="true" ht="15" customHeight="true" x14ac:dyDescent="0.2">
      <c r="A99" s="57"/>
      <c r="B99" s="111"/>
      <c r="C99" s="82"/>
      <c r="D99" s="81"/>
      <c r="E99" s="81"/>
      <c r="F99" s="81"/>
      <c r="G99" s="80"/>
      <c r="H99" s="79"/>
      <c r="I99" s="81"/>
      <c r="J99" s="81"/>
      <c r="K99" s="81"/>
      <c r="L99" s="78"/>
      <c r="M99" s="82"/>
      <c r="N99" s="81"/>
      <c r="O99" s="81"/>
      <c r="P99" s="81"/>
      <c r="Q99" s="80"/>
      <c r="R99" s="79"/>
      <c r="S99" s="81"/>
      <c r="T99" s="81"/>
      <c r="U99" s="81"/>
      <c r="V99" s="78"/>
      <c r="W99" s="694"/>
      <c r="X99" s="694"/>
      <c r="Y99" s="694"/>
      <c r="Z99" s="694"/>
      <c r="AA99" s="694"/>
      <c r="AB99" s="694"/>
      <c r="AC99" s="694"/>
      <c r="AD99" s="694"/>
      <c r="AE99" s="694"/>
      <c r="AF99" s="694"/>
      <c r="AG99" s="694"/>
      <c r="AH99" s="694"/>
      <c r="AI99" s="694"/>
      <c r="AJ99" s="694"/>
      <c r="AK99" s="694"/>
      <c r="AL99" s="694"/>
      <c r="AM99" s="694"/>
      <c r="AN99" s="694"/>
      <c r="AO99" s="694"/>
      <c r="AP99" s="694"/>
      <c r="AQ99" s="694"/>
      <c r="AR99" s="694"/>
      <c r="AS99" s="694"/>
      <c r="AT99" s="694"/>
      <c r="AU99" s="694"/>
      <c r="AV99" s="694"/>
      <c r="AW99" s="694"/>
      <c r="AX99" s="694"/>
      <c r="AY99" s="694"/>
      <c r="AZ99" s="312"/>
      <c r="BA99" s="493"/>
      <c r="BB99" s="492"/>
      <c r="BC99" s="381"/>
      <c r="BD99" s="373"/>
      <c r="BE99" s="373"/>
      <c r="BF99" s="373"/>
      <c r="BG99" s="385"/>
      <c r="BH99" s="381"/>
      <c r="BI99" s="373"/>
      <c r="BJ99" s="373"/>
      <c r="BK99" s="373"/>
      <c r="BL99" s="385"/>
      <c r="BM99" s="381"/>
      <c r="BN99" s="373"/>
      <c r="BO99" s="373"/>
      <c r="BP99" s="373"/>
      <c r="BQ99" s="385"/>
      <c r="BR99" s="381"/>
      <c r="BS99" s="373"/>
      <c r="BT99" s="373"/>
      <c r="BU99" s="373"/>
      <c r="BV99" s="374"/>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284" customFormat="true" ht="15" customHeight="true" x14ac:dyDescent="0.2">
      <c r="A100" s="57"/>
      <c r="B100" s="111"/>
      <c r="C100" s="82"/>
      <c r="D100" s="81"/>
      <c r="E100" s="81"/>
      <c r="F100" s="81"/>
      <c r="G100" s="80"/>
      <c r="H100" s="79"/>
      <c r="I100" s="81"/>
      <c r="J100" s="81"/>
      <c r="K100" s="81"/>
      <c r="L100" s="78"/>
      <c r="M100" s="82"/>
      <c r="N100" s="81"/>
      <c r="O100" s="81"/>
      <c r="P100" s="81"/>
      <c r="Q100" s="80"/>
      <c r="R100" s="79"/>
      <c r="S100" s="81"/>
      <c r="T100" s="81"/>
      <c r="U100" s="81"/>
      <c r="V100" s="78"/>
      <c r="W100" s="694"/>
      <c r="X100" s="694"/>
      <c r="Y100" s="694"/>
      <c r="Z100" s="694"/>
      <c r="AA100" s="694"/>
      <c r="AB100" s="694"/>
      <c r="AC100" s="694"/>
      <c r="AD100" s="694"/>
      <c r="AE100" s="694"/>
      <c r="AF100" s="694"/>
      <c r="AG100" s="694"/>
      <c r="AH100" s="694"/>
      <c r="AI100" s="694"/>
      <c r="AJ100" s="694"/>
      <c r="AK100" s="694"/>
      <c r="AL100" s="694"/>
      <c r="AM100" s="694"/>
      <c r="AN100" s="694"/>
      <c r="AO100" s="694"/>
      <c r="AP100" s="694"/>
      <c r="AQ100" s="694"/>
      <c r="AR100" s="694"/>
      <c r="AS100" s="694"/>
      <c r="AT100" s="694"/>
      <c r="AU100" s="694"/>
      <c r="AV100" s="694"/>
      <c r="AW100" s="694"/>
      <c r="AX100" s="694"/>
      <c r="AY100" s="694"/>
      <c r="AZ100" s="312"/>
      <c r="BA100" s="493"/>
      <c r="BB100" s="492"/>
      <c r="BC100" s="381"/>
      <c r="BD100" s="373"/>
      <c r="BE100" s="373"/>
      <c r="BF100" s="373"/>
      <c r="BG100" s="385"/>
      <c r="BH100" s="381"/>
      <c r="BI100" s="373"/>
      <c r="BJ100" s="373"/>
      <c r="BK100" s="373"/>
      <c r="BL100" s="385"/>
      <c r="BM100" s="381"/>
      <c r="BN100" s="373"/>
      <c r="BO100" s="373"/>
      <c r="BP100" s="373"/>
      <c r="BQ100" s="385"/>
      <c r="BR100" s="381"/>
      <c r="BS100" s="373"/>
      <c r="BT100" s="373"/>
      <c r="BU100" s="373"/>
      <c r="BV100" s="374"/>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284" customFormat="true" ht="15" customHeight="true" x14ac:dyDescent="0.2">
      <c r="A101" s="120"/>
      <c r="B101" s="111"/>
      <c r="C101" s="82"/>
      <c r="D101" s="81"/>
      <c r="E101" s="81"/>
      <c r="F101" s="81"/>
      <c r="G101" s="80"/>
      <c r="H101" s="79"/>
      <c r="I101" s="81"/>
      <c r="J101" s="81"/>
      <c r="K101" s="81"/>
      <c r="L101" s="78"/>
      <c r="M101" s="82"/>
      <c r="N101" s="81"/>
      <c r="O101" s="81"/>
      <c r="P101" s="81"/>
      <c r="Q101" s="80"/>
      <c r="R101" s="79"/>
      <c r="S101" s="81"/>
      <c r="T101" s="81"/>
      <c r="U101" s="81"/>
      <c r="V101" s="78"/>
      <c r="W101" s="694"/>
      <c r="X101" s="694"/>
      <c r="Y101" s="694"/>
      <c r="Z101" s="694"/>
      <c r="AA101" s="694"/>
      <c r="AB101" s="694"/>
      <c r="AC101" s="694"/>
      <c r="AD101" s="694"/>
      <c r="AE101" s="694"/>
      <c r="AF101" s="694"/>
      <c r="AG101" s="694"/>
      <c r="AH101" s="694"/>
      <c r="AI101" s="694"/>
      <c r="AJ101" s="694"/>
      <c r="AK101" s="694"/>
      <c r="AL101" s="694"/>
      <c r="AM101" s="694"/>
      <c r="AN101" s="694"/>
      <c r="AO101" s="694"/>
      <c r="AP101" s="694"/>
      <c r="AQ101" s="694"/>
      <c r="AR101" s="694"/>
      <c r="AS101" s="694"/>
      <c r="AT101" s="694"/>
      <c r="AU101" s="694"/>
      <c r="AV101" s="694"/>
      <c r="AW101" s="694"/>
      <c r="AX101" s="694"/>
      <c r="AY101" s="694"/>
      <c r="AZ101" s="312"/>
      <c r="BA101" s="493"/>
      <c r="BB101" s="492"/>
      <c r="BC101" s="381"/>
      <c r="BD101" s="373"/>
      <c r="BE101" s="373"/>
      <c r="BF101" s="373"/>
      <c r="BG101" s="385"/>
      <c r="BH101" s="381"/>
      <c r="BI101" s="373"/>
      <c r="BJ101" s="373"/>
      <c r="BK101" s="373"/>
      <c r="BL101" s="385"/>
      <c r="BM101" s="381"/>
      <c r="BN101" s="373"/>
      <c r="BO101" s="373"/>
      <c r="BP101" s="373"/>
      <c r="BQ101" s="385"/>
      <c r="BR101" s="381"/>
      <c r="BS101" s="373"/>
      <c r="BT101" s="373"/>
      <c r="BU101" s="373"/>
      <c r="BV101" s="374"/>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284" customFormat="true" ht="15" customHeight="true" x14ac:dyDescent="0.2">
      <c r="A102" s="57"/>
      <c r="B102" s="111"/>
      <c r="C102" s="82"/>
      <c r="D102" s="81"/>
      <c r="E102" s="81"/>
      <c r="F102" s="81"/>
      <c r="G102" s="80"/>
      <c r="H102" s="79"/>
      <c r="I102" s="81"/>
      <c r="J102" s="81"/>
      <c r="K102" s="81"/>
      <c r="L102" s="78"/>
      <c r="M102" s="82"/>
      <c r="N102" s="81"/>
      <c r="O102" s="81"/>
      <c r="P102" s="81"/>
      <c r="Q102" s="80"/>
      <c r="R102" s="79"/>
      <c r="S102" s="81"/>
      <c r="T102" s="81"/>
      <c r="U102" s="81"/>
      <c r="V102" s="78"/>
      <c r="W102" s="694"/>
      <c r="X102" s="694"/>
      <c r="Y102" s="694"/>
      <c r="Z102" s="694"/>
      <c r="AA102" s="694"/>
      <c r="AB102" s="694"/>
      <c r="AC102" s="694"/>
      <c r="AD102" s="694"/>
      <c r="AE102" s="694"/>
      <c r="AF102" s="694"/>
      <c r="AG102" s="694"/>
      <c r="AH102" s="694"/>
      <c r="AI102" s="694"/>
      <c r="AJ102" s="694"/>
      <c r="AK102" s="694"/>
      <c r="AL102" s="694"/>
      <c r="AM102" s="694"/>
      <c r="AN102" s="694"/>
      <c r="AO102" s="694"/>
      <c r="AP102" s="694"/>
      <c r="AQ102" s="694"/>
      <c r="AR102" s="694"/>
      <c r="AS102" s="694"/>
      <c r="AT102" s="694"/>
      <c r="AU102" s="694"/>
      <c r="AV102" s="694"/>
      <c r="AW102" s="694"/>
      <c r="AX102" s="694"/>
      <c r="AY102" s="694"/>
      <c r="AZ102" s="312"/>
      <c r="BA102" s="493"/>
      <c r="BB102" s="492"/>
      <c r="BC102" s="381"/>
      <c r="BD102" s="373"/>
      <c r="BE102" s="373"/>
      <c r="BF102" s="373"/>
      <c r="BG102" s="385"/>
      <c r="BH102" s="381"/>
      <c r="BI102" s="373"/>
      <c r="BJ102" s="373"/>
      <c r="BK102" s="373"/>
      <c r="BL102" s="385"/>
      <c r="BM102" s="381"/>
      <c r="BN102" s="373"/>
      <c r="BO102" s="373"/>
      <c r="BP102" s="373"/>
      <c r="BQ102" s="385"/>
      <c r="BR102" s="381"/>
      <c r="BS102" s="373"/>
      <c r="BT102" s="373"/>
      <c r="BU102" s="373"/>
      <c r="BV102" s="374"/>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284" customFormat="true" ht="15" customHeight="true" x14ac:dyDescent="0.2">
      <c r="A103" s="57"/>
      <c r="B103" s="111"/>
      <c r="C103" s="82"/>
      <c r="D103" s="81"/>
      <c r="E103" s="81"/>
      <c r="F103" s="81"/>
      <c r="G103" s="80"/>
      <c r="H103" s="79"/>
      <c r="I103" s="81"/>
      <c r="J103" s="81"/>
      <c r="K103" s="81"/>
      <c r="L103" s="78"/>
      <c r="M103" s="82"/>
      <c r="N103" s="81"/>
      <c r="O103" s="81"/>
      <c r="P103" s="81"/>
      <c r="Q103" s="80"/>
      <c r="R103" s="79"/>
      <c r="S103" s="81"/>
      <c r="T103" s="81"/>
      <c r="U103" s="81"/>
      <c r="V103" s="78"/>
      <c r="W103" s="694"/>
      <c r="X103" s="694"/>
      <c r="Y103" s="694"/>
      <c r="Z103" s="694"/>
      <c r="AA103" s="694"/>
      <c r="AB103" s="694"/>
      <c r="AC103" s="694"/>
      <c r="AD103" s="694"/>
      <c r="AE103" s="694"/>
      <c r="AF103" s="694"/>
      <c r="AG103" s="694"/>
      <c r="AH103" s="694"/>
      <c r="AI103" s="694"/>
      <c r="AJ103" s="694"/>
      <c r="AK103" s="694"/>
      <c r="AL103" s="694"/>
      <c r="AM103" s="694"/>
      <c r="AN103" s="694"/>
      <c r="AO103" s="694"/>
      <c r="AP103" s="694"/>
      <c r="AQ103" s="694"/>
      <c r="AR103" s="694"/>
      <c r="AS103" s="694"/>
      <c r="AT103" s="694"/>
      <c r="AU103" s="694"/>
      <c r="AV103" s="694"/>
      <c r="AW103" s="694"/>
      <c r="AX103" s="694"/>
      <c r="AY103" s="694"/>
      <c r="AZ103" s="312"/>
      <c r="BA103" s="493"/>
      <c r="BB103" s="492"/>
      <c r="BC103" s="381"/>
      <c r="BD103" s="373"/>
      <c r="BE103" s="373"/>
      <c r="BF103" s="373"/>
      <c r="BG103" s="385"/>
      <c r="BH103" s="381"/>
      <c r="BI103" s="373"/>
      <c r="BJ103" s="373"/>
      <c r="BK103" s="373"/>
      <c r="BL103" s="385"/>
      <c r="BM103" s="381"/>
      <c r="BN103" s="373"/>
      <c r="BO103" s="373"/>
      <c r="BP103" s="373"/>
      <c r="BQ103" s="385"/>
      <c r="BR103" s="381"/>
      <c r="BS103" s="373"/>
      <c r="BT103" s="373"/>
      <c r="BU103" s="373"/>
      <c r="BV103" s="374"/>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284" customFormat="true" ht="15" customHeight="true" x14ac:dyDescent="0.2">
      <c r="A104" s="57"/>
      <c r="B104" s="111"/>
      <c r="C104" s="82"/>
      <c r="D104" s="81"/>
      <c r="E104" s="81"/>
      <c r="F104" s="81"/>
      <c r="G104" s="80"/>
      <c r="H104" s="79"/>
      <c r="I104" s="81"/>
      <c r="J104" s="81"/>
      <c r="K104" s="81"/>
      <c r="L104" s="78"/>
      <c r="M104" s="82"/>
      <c r="N104" s="81"/>
      <c r="O104" s="81"/>
      <c r="P104" s="81"/>
      <c r="Q104" s="80"/>
      <c r="R104" s="79"/>
      <c r="S104" s="81"/>
      <c r="T104" s="81"/>
      <c r="U104" s="81"/>
      <c r="V104" s="78"/>
      <c r="W104" s="694"/>
      <c r="X104" s="694"/>
      <c r="Y104" s="694"/>
      <c r="Z104" s="694"/>
      <c r="AA104" s="694"/>
      <c r="AB104" s="694"/>
      <c r="AC104" s="694"/>
      <c r="AD104" s="694"/>
      <c r="AE104" s="694"/>
      <c r="AF104" s="694"/>
      <c r="AG104" s="694"/>
      <c r="AH104" s="694"/>
      <c r="AI104" s="694"/>
      <c r="AJ104" s="694"/>
      <c r="AK104" s="694"/>
      <c r="AL104" s="694"/>
      <c r="AM104" s="694"/>
      <c r="AN104" s="694"/>
      <c r="AO104" s="694"/>
      <c r="AP104" s="694"/>
      <c r="AQ104" s="694"/>
      <c r="AR104" s="694"/>
      <c r="AS104" s="694"/>
      <c r="AT104" s="694"/>
      <c r="AU104" s="694"/>
      <c r="AV104" s="694"/>
      <c r="AW104" s="694"/>
      <c r="AX104" s="694"/>
      <c r="AY104" s="694"/>
      <c r="AZ104" s="312"/>
      <c r="BA104" s="493"/>
      <c r="BB104" s="492"/>
      <c r="BC104" s="381"/>
      <c r="BD104" s="373"/>
      <c r="BE104" s="373"/>
      <c r="BF104" s="373"/>
      <c r="BG104" s="385"/>
      <c r="BH104" s="381"/>
      <c r="BI104" s="373"/>
      <c r="BJ104" s="373"/>
      <c r="BK104" s="373"/>
      <c r="BL104" s="385"/>
      <c r="BM104" s="381"/>
      <c r="BN104" s="373"/>
      <c r="BO104" s="373"/>
      <c r="BP104" s="373"/>
      <c r="BQ104" s="385"/>
      <c r="BR104" s="381"/>
      <c r="BS104" s="373"/>
      <c r="BT104" s="373"/>
      <c r="BU104" s="373"/>
      <c r="BV104" s="374"/>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284" customFormat="true" ht="15" customHeight="true" x14ac:dyDescent="0.2">
      <c r="A105" s="116"/>
      <c r="B105" s="110"/>
      <c r="C105" s="77"/>
      <c r="D105" s="76"/>
      <c r="E105" s="76"/>
      <c r="F105" s="76"/>
      <c r="G105" s="75"/>
      <c r="H105" s="74"/>
      <c r="I105" s="76"/>
      <c r="J105" s="76"/>
      <c r="K105" s="76"/>
      <c r="L105" s="73"/>
      <c r="M105" s="77"/>
      <c r="N105" s="76"/>
      <c r="O105" s="76"/>
      <c r="P105" s="76"/>
      <c r="Q105" s="75"/>
      <c r="R105" s="74"/>
      <c r="S105" s="76"/>
      <c r="T105" s="76"/>
      <c r="U105" s="76"/>
      <c r="V105" s="73"/>
      <c r="W105" s="694"/>
      <c r="X105" s="694"/>
      <c r="Y105" s="694"/>
      <c r="Z105" s="694"/>
      <c r="AA105" s="694"/>
      <c r="AB105" s="694"/>
      <c r="AC105" s="694"/>
      <c r="AD105" s="694"/>
      <c r="AE105" s="694"/>
      <c r="AF105" s="694"/>
      <c r="AG105" s="694"/>
      <c r="AH105" s="694"/>
      <c r="AI105" s="694"/>
      <c r="AJ105" s="694"/>
      <c r="AK105" s="694"/>
      <c r="AL105" s="694"/>
      <c r="AM105" s="694"/>
      <c r="AN105" s="694"/>
      <c r="AO105" s="694"/>
      <c r="AP105" s="694"/>
      <c r="AQ105" s="694"/>
      <c r="AR105" s="694"/>
      <c r="AS105" s="694"/>
      <c r="AT105" s="694"/>
      <c r="AU105" s="694"/>
      <c r="AV105" s="694"/>
      <c r="AW105" s="694"/>
      <c r="AX105" s="694"/>
      <c r="AY105" s="694"/>
      <c r="AZ105" s="312"/>
      <c r="BA105" s="493"/>
      <c r="BB105" s="492"/>
      <c r="BC105" s="384"/>
      <c r="BD105" s="383"/>
      <c r="BE105" s="383"/>
      <c r="BF105" s="383"/>
      <c r="BG105" s="387"/>
      <c r="BH105" s="384"/>
      <c r="BI105" s="383"/>
      <c r="BJ105" s="383"/>
      <c r="BK105" s="383"/>
      <c r="BL105" s="387"/>
      <c r="BM105" s="384"/>
      <c r="BN105" s="383"/>
      <c r="BO105" s="383"/>
      <c r="BP105" s="383"/>
      <c r="BQ105" s="387"/>
      <c r="BR105" s="384"/>
      <c r="BS105" s="383"/>
      <c r="BT105" s="383"/>
      <c r="BU105" s="383"/>
      <c r="BV105" s="386"/>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284" customFormat="true" ht="250.15" customHeight="true" x14ac:dyDescent="0.2">
      <c r="A106" s="406"/>
      <c r="B106" s="144"/>
      <c r="C106" s="143"/>
      <c r="D106" s="143"/>
      <c r="E106" s="143"/>
      <c r="F106" s="143"/>
      <c r="G106" s="143"/>
      <c r="H106" s="143"/>
      <c r="I106" s="143"/>
      <c r="J106" s="143"/>
      <c r="K106" s="143"/>
      <c r="L106" s="143"/>
      <c r="M106" s="143"/>
      <c r="N106" s="143"/>
      <c r="O106" s="143"/>
      <c r="P106" s="143"/>
      <c r="Q106" s="143"/>
      <c r="R106" s="143"/>
      <c r="S106" s="143"/>
      <c r="T106" s="143"/>
      <c r="U106" s="143"/>
      <c r="V106" s="143"/>
      <c r="W106" s="312"/>
      <c r="X106" s="312"/>
      <c r="Y106" s="312"/>
      <c r="Z106" s="312"/>
      <c r="AA106" s="312"/>
      <c r="AB106" s="312"/>
      <c r="AC106" s="312"/>
      <c r="AD106" s="312"/>
      <c r="AE106" s="312"/>
      <c r="AF106" s="312"/>
      <c r="AG106" s="312"/>
      <c r="AH106" s="312"/>
      <c r="AI106" s="312"/>
      <c r="AJ106" s="312"/>
      <c r="AK106" s="312"/>
      <c r="AL106" s="312"/>
      <c r="AM106" s="312"/>
      <c r="AN106" s="312"/>
      <c r="AO106" s="312"/>
      <c r="AP106" s="312"/>
      <c r="AQ106" s="312"/>
      <c r="AR106" s="312"/>
      <c r="AS106" s="312"/>
      <c r="AT106" s="312"/>
      <c r="AU106" s="312"/>
      <c r="AV106" s="312"/>
      <c r="AW106" s="312"/>
      <c r="AX106" s="312"/>
      <c r="AY106" s="312"/>
      <c r="AZ106" s="312"/>
      <c r="BA106" s="367"/>
      <c r="BB106" s="368"/>
      <c r="BC106" s="368"/>
      <c r="BD106" s="368"/>
      <c r="BE106" s="368"/>
      <c r="BF106" s="368"/>
      <c r="BG106" s="368"/>
      <c r="BH106" s="368"/>
      <c r="BI106" s="368"/>
      <c r="BJ106" s="368"/>
      <c r="BK106" s="368"/>
      <c r="BL106" s="368"/>
      <c r="BM106" s="368"/>
      <c r="BN106" s="368"/>
      <c r="BO106" s="368"/>
      <c r="BP106" s="368"/>
      <c r="BQ106" s="368"/>
      <c r="BR106" s="368"/>
      <c r="BS106" s="368"/>
      <c r="BT106" s="368"/>
      <c r="BU106" s="368"/>
      <c r="BV106" s="367"/>
      <c r="BW106" s="311"/>
      <c r="BX106" s="311"/>
      <c r="BY106" s="311"/>
      <c r="BZ106" s="311"/>
      <c r="CA106" s="311"/>
      <c r="CB106" s="311"/>
      <c r="CC106" s="311"/>
      <c r="CD106" s="311"/>
      <c r="CE106" s="311"/>
      <c r="CF106" s="311"/>
      <c r="CG106" s="311"/>
      <c r="CH106" s="311"/>
      <c r="CI106" s="311"/>
      <c r="CJ106" s="311"/>
      <c r="CK106" s="311"/>
      <c r="CL106" s="311"/>
      <c r="CM106" s="311"/>
      <c r="CN106" s="311"/>
      <c r="CO106" s="311"/>
      <c r="CP106" s="311"/>
      <c r="CQ106" s="311"/>
      <c r="CR106" s="311"/>
      <c r="CS106" s="311"/>
      <c r="CT106" s="311"/>
      <c r="CU106" s="311"/>
      <c r="CV106" s="311"/>
      <c r="CW106" s="311"/>
      <c r="CX106" s="311"/>
      <c r="CY106" s="311"/>
      <c r="CZ106" s="311"/>
    </row>
    <row r="107" s="264" customFormat="true" ht="18" customHeight="true" x14ac:dyDescent="0.2">
      <c r="A107" s="406"/>
      <c r="B107" s="265"/>
      <c r="C107" s="357"/>
      <c r="D107" s="357"/>
      <c r="E107" s="357"/>
      <c r="F107" s="357"/>
      <c r="G107" s="357"/>
      <c r="H107" s="357"/>
      <c r="I107" s="357"/>
      <c r="J107" s="357"/>
      <c r="K107" s="357"/>
      <c r="L107" s="357"/>
      <c r="M107" s="357"/>
      <c r="N107" s="357"/>
      <c r="O107" s="357"/>
      <c r="P107" s="357"/>
      <c r="Q107" s="357"/>
      <c r="R107" s="357"/>
      <c r="S107" s="357"/>
      <c r="T107" s="357"/>
      <c r="U107" s="357"/>
      <c r="V107" s="357"/>
      <c r="W107" s="307"/>
      <c r="X107" s="307"/>
      <c r="Y107" s="307"/>
      <c r="Z107" s="307"/>
      <c r="AA107" s="307"/>
      <c r="AB107" s="307"/>
      <c r="AC107" s="307"/>
      <c r="AD107" s="307"/>
      <c r="AE107" s="307"/>
      <c r="AF107" s="307"/>
      <c r="AG107" s="307"/>
      <c r="AH107" s="307"/>
      <c r="AI107" s="307"/>
      <c r="AJ107" s="307"/>
      <c r="AK107" s="307"/>
      <c r="AL107" s="307"/>
      <c r="AM107" s="307"/>
      <c r="AN107" s="307"/>
      <c r="AO107" s="307"/>
      <c r="AP107" s="307"/>
      <c r="AQ107" s="307"/>
      <c r="AR107" s="307"/>
      <c r="AS107" s="307"/>
      <c r="AT107" s="307"/>
      <c r="AU107" s="307"/>
      <c r="AV107" s="307"/>
      <c r="AW107" s="307"/>
      <c r="AX107" s="307"/>
      <c r="AY107" s="307"/>
      <c r="AZ107" s="307"/>
      <c r="BB107" s="28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row>
    <row r="108" s="264" customFormat="true" ht="22.5" customHeight="true" x14ac:dyDescent="0.35">
      <c r="A108" s="838" t="str">
        <f>A1026</f>
        <v>Burundi</v>
      </c>
      <c r="B108" s="839"/>
      <c r="C108" s="266"/>
      <c r="D108" s="266"/>
      <c r="E108" s="266"/>
      <c r="F108" s="266"/>
      <c r="G108" s="266"/>
      <c r="H108" s="266"/>
      <c r="I108" s="266"/>
      <c r="J108" s="266"/>
      <c r="K108" s="266"/>
      <c r="L108" s="266"/>
      <c r="M108" s="266"/>
      <c r="N108" s="266"/>
      <c r="O108" s="266"/>
      <c r="P108" s="266"/>
      <c r="Q108" s="266"/>
      <c r="R108" s="266"/>
      <c r="S108" s="266"/>
      <c r="T108" s="266"/>
      <c r="U108" s="266"/>
      <c r="W108" s="307"/>
      <c r="X108" s="307"/>
      <c r="Y108" s="307"/>
      <c r="Z108" s="307"/>
      <c r="AA108" s="307"/>
      <c r="AB108" s="307"/>
      <c r="AC108" s="307"/>
      <c r="AD108" s="307"/>
      <c r="AE108" s="307"/>
      <c r="AF108" s="307"/>
      <c r="AG108" s="307"/>
      <c r="AH108" s="307"/>
      <c r="AI108" s="307"/>
      <c r="AJ108" s="307"/>
      <c r="AK108" s="307"/>
      <c r="AL108" s="307"/>
      <c r="AM108" s="307"/>
      <c r="AN108" s="307"/>
      <c r="AO108" s="307"/>
      <c r="AP108" s="307"/>
      <c r="AQ108" s="307"/>
      <c r="AR108" s="307"/>
      <c r="AS108" s="307"/>
      <c r="AT108" s="307"/>
      <c r="AU108" s="307"/>
      <c r="AV108" s="307"/>
      <c r="AW108" s="307"/>
      <c r="AX108" s="307"/>
      <c r="AY108" s="307"/>
      <c r="AZ108" s="307"/>
      <c r="BB108" s="28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row>
    <row r="109" s="264" customFormat="true" ht="22.5" customHeight="true" x14ac:dyDescent="0.35">
      <c r="A109" s="291" t="str">
        <f>A1034</f>
        <v>2012</v>
      </c>
      <c r="B109" s="292"/>
      <c r="C109" s="266"/>
      <c r="D109" s="266"/>
      <c r="E109" s="266"/>
      <c r="F109" s="266"/>
      <c r="G109" s="266"/>
      <c r="H109" s="266"/>
      <c r="I109" s="266"/>
      <c r="J109" s="266"/>
      <c r="K109" s="266"/>
      <c r="L109" s="266"/>
      <c r="M109" s="266"/>
      <c r="N109" s="266"/>
      <c r="O109" s="266"/>
      <c r="P109" s="266"/>
      <c r="Q109" s="266"/>
      <c r="R109" s="266"/>
      <c r="S109" s="266"/>
      <c r="T109" s="266"/>
      <c r="U109" s="266"/>
      <c r="W109" s="307"/>
      <c r="X109" s="307"/>
      <c r="Y109" s="307"/>
      <c r="Z109" s="307"/>
      <c r="AA109" s="307"/>
      <c r="AB109" s="307"/>
      <c r="AC109" s="307"/>
      <c r="AD109" s="307"/>
      <c r="AE109" s="307"/>
      <c r="AF109" s="307"/>
      <c r="AG109" s="307"/>
      <c r="AH109" s="307"/>
      <c r="AI109" s="307"/>
      <c r="AJ109" s="307"/>
      <c r="AK109" s="307"/>
      <c r="AL109" s="307"/>
      <c r="AM109" s="307"/>
      <c r="AN109" s="307"/>
      <c r="AO109" s="307"/>
      <c r="AP109" s="307"/>
      <c r="AQ109" s="307"/>
      <c r="AR109" s="307"/>
      <c r="AS109" s="307"/>
      <c r="AT109" s="307"/>
      <c r="AU109" s="307"/>
      <c r="AV109" s="307"/>
      <c r="AW109" s="307"/>
      <c r="AX109" s="307"/>
      <c r="AY109" s="307"/>
      <c r="AZ109" s="307"/>
      <c r="BB109" s="28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row>
    <row r="110" s="264" customFormat="true" ht="22.5" customHeight="true" x14ac:dyDescent="0.35">
      <c r="A110" s="293" t="s">
        <v>98</v>
      </c>
      <c r="B110" s="294"/>
      <c r="C110" s="266"/>
      <c r="D110" s="266"/>
      <c r="E110" s="266"/>
      <c r="F110" s="266"/>
      <c r="G110" s="266"/>
      <c r="H110" s="266"/>
      <c r="I110" s="266"/>
      <c r="J110" s="266"/>
      <c r="K110" s="266"/>
      <c r="L110" s="266"/>
      <c r="M110" s="266"/>
      <c r="N110" s="266"/>
      <c r="O110" s="266"/>
      <c r="P110" s="266"/>
      <c r="Q110" s="266"/>
      <c r="R110" s="266"/>
      <c r="S110" s="266"/>
      <c r="T110" s="266"/>
      <c r="U110" s="266"/>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c r="AR110" s="307"/>
      <c r="AS110" s="307"/>
      <c r="AT110" s="307"/>
      <c r="AU110" s="307"/>
      <c r="AV110" s="307"/>
      <c r="AW110" s="307"/>
      <c r="AX110" s="307"/>
      <c r="AY110" s="307"/>
      <c r="AZ110" s="307"/>
      <c r="BB110" s="28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row>
    <row r="111" s="264" customFormat="true" ht="20.1" customHeight="true" x14ac:dyDescent="0.35">
      <c r="A111" s="295" t="s">
        <v>96</v>
      </c>
      <c r="B111" s="292"/>
      <c r="C111" s="266"/>
      <c r="D111" s="266"/>
      <c r="E111" s="266"/>
      <c r="F111" s="266"/>
      <c r="G111" s="266"/>
      <c r="H111" s="266"/>
      <c r="I111" s="266"/>
      <c r="J111" s="266"/>
      <c r="K111" s="266"/>
      <c r="L111" s="266"/>
      <c r="M111" s="266"/>
      <c r="N111" s="266"/>
      <c r="O111" s="266"/>
      <c r="P111" s="266"/>
      <c r="Q111" s="266"/>
      <c r="R111" s="266"/>
      <c r="S111" s="266"/>
      <c r="T111" s="266"/>
      <c r="U111" s="266"/>
      <c r="W111" s="307"/>
      <c r="X111" s="307"/>
      <c r="Y111" s="307"/>
      <c r="Z111" s="307"/>
      <c r="AA111" s="307"/>
      <c r="AB111" s="307"/>
      <c r="AC111" s="307"/>
      <c r="AD111" s="307"/>
      <c r="AE111" s="307"/>
      <c r="AF111" s="307"/>
      <c r="AG111" s="307"/>
      <c r="AH111" s="307"/>
      <c r="AI111" s="307"/>
      <c r="AJ111" s="307"/>
      <c r="AK111" s="307"/>
      <c r="AL111" s="307"/>
      <c r="AM111" s="307"/>
      <c r="AN111" s="307"/>
      <c r="AO111" s="307"/>
      <c r="AP111" s="307"/>
      <c r="AQ111" s="307"/>
      <c r="AR111" s="307"/>
      <c r="AS111" s="307"/>
      <c r="AT111" s="307"/>
      <c r="AU111" s="307"/>
      <c r="AV111" s="307"/>
      <c r="AW111" s="307"/>
      <c r="AX111" s="307"/>
      <c r="AY111" s="307"/>
      <c r="AZ111" s="307"/>
      <c r="BB111" s="28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row>
    <row r="112" s="264" customFormat="true" ht="15" customHeight="true" x14ac:dyDescent="0.2">
      <c r="A112" s="490" t="s">
        <v>97</v>
      </c>
      <c r="B112" s="318"/>
      <c r="C112" s="266"/>
      <c r="D112" s="266"/>
      <c r="E112" s="266"/>
      <c r="F112" s="266"/>
      <c r="G112" s="266"/>
      <c r="H112" s="266"/>
      <c r="I112" s="266"/>
      <c r="J112" s="266"/>
      <c r="K112" s="266"/>
      <c r="L112" s="266"/>
      <c r="M112" s="266"/>
      <c r="N112" s="266"/>
      <c r="O112" s="266"/>
      <c r="P112" s="266"/>
      <c r="Q112" s="266"/>
      <c r="R112" s="266"/>
      <c r="S112" s="266"/>
      <c r="T112" s="266"/>
      <c r="U112" s="266"/>
      <c r="W112" s="307"/>
      <c r="X112" s="307"/>
      <c r="Y112" s="307"/>
      <c r="Z112" s="307"/>
      <c r="AA112" s="307"/>
      <c r="AB112" s="307"/>
      <c r="AC112" s="307"/>
      <c r="AD112" s="307"/>
      <c r="AE112" s="307"/>
      <c r="AF112" s="307"/>
      <c r="AG112" s="307"/>
      <c r="AH112" s="307"/>
      <c r="AI112" s="307"/>
      <c r="AJ112" s="307"/>
      <c r="AK112" s="307"/>
      <c r="AL112" s="307"/>
      <c r="AM112" s="307"/>
      <c r="AN112" s="307"/>
      <c r="AO112" s="307"/>
      <c r="AP112" s="307"/>
      <c r="AQ112" s="307"/>
      <c r="AR112" s="307"/>
      <c r="AS112" s="307"/>
      <c r="AT112" s="307"/>
      <c r="AU112" s="307"/>
      <c r="AV112" s="307"/>
      <c r="AW112" s="307"/>
      <c r="AX112" s="307"/>
      <c r="AY112" s="307"/>
      <c r="AZ112" s="307"/>
      <c r="BB112" s="28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row>
    <row r="113" s="264" customFormat="true" ht="15" customHeight="true" x14ac:dyDescent="0.2">
      <c r="A113" s="299" t="s">
        <v>40</v>
      </c>
      <c r="B113" s="298"/>
      <c r="C113" s="266"/>
      <c r="D113" s="266"/>
      <c r="E113" s="266"/>
      <c r="F113" s="266"/>
      <c r="G113" s="266"/>
      <c r="H113" s="266"/>
      <c r="I113" s="266"/>
      <c r="J113" s="266"/>
      <c r="K113" s="266"/>
      <c r="L113" s="266"/>
      <c r="M113" s="266"/>
      <c r="N113" s="266"/>
      <c r="O113" s="266"/>
      <c r="P113" s="266"/>
      <c r="Q113" s="266"/>
      <c r="R113" s="266"/>
      <c r="S113" s="266"/>
      <c r="T113" s="266"/>
      <c r="U113" s="266"/>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B113" s="287"/>
      <c r="BW113" s="307"/>
      <c r="BX113" s="307"/>
      <c r="BY113" s="307"/>
      <c r="BZ113" s="307"/>
      <c r="CA113" s="307"/>
      <c r="CB113" s="307"/>
      <c r="CC113" s="307"/>
      <c r="CD113" s="307"/>
      <c r="CE113" s="307"/>
      <c r="CF113" s="307"/>
      <c r="CG113" s="307"/>
      <c r="CH113" s="307"/>
      <c r="CI113" s="307"/>
      <c r="CJ113" s="307"/>
      <c r="CK113" s="307"/>
      <c r="CL113" s="307"/>
      <c r="CM113" s="307"/>
      <c r="CN113" s="307"/>
      <c r="CO113" s="307"/>
      <c r="CP113" s="307"/>
      <c r="CQ113" s="307"/>
      <c r="CR113" s="307"/>
      <c r="CS113" s="307"/>
      <c r="CT113" s="307"/>
      <c r="CU113" s="307"/>
      <c r="CV113" s="307"/>
      <c r="CW113" s="307"/>
      <c r="CX113" s="307"/>
      <c r="CY113" s="307"/>
      <c r="CZ113" s="307"/>
    </row>
    <row r="114" s="264" customFormat="true" ht="15" customHeight="true" x14ac:dyDescent="0.2">
      <c r="A114" s="297" t="s">
        <v>39</v>
      </c>
      <c r="B114" s="298"/>
      <c r="C114" s="266"/>
      <c r="D114" s="266"/>
      <c r="E114" s="266"/>
      <c r="F114" s="266"/>
      <c r="G114" s="266"/>
      <c r="H114" s="266"/>
      <c r="I114" s="266"/>
      <c r="J114" s="266"/>
      <c r="K114" s="266"/>
      <c r="L114" s="266"/>
      <c r="M114" s="266"/>
      <c r="N114" s="266"/>
      <c r="O114" s="266"/>
      <c r="P114" s="266"/>
      <c r="Q114" s="266"/>
      <c r="R114" s="266"/>
      <c r="S114" s="266"/>
      <c r="T114" s="266"/>
      <c r="U114" s="266"/>
      <c r="W114" s="307"/>
      <c r="X114" s="307"/>
      <c r="Y114" s="307"/>
      <c r="Z114" s="307"/>
      <c r="AA114" s="307"/>
      <c r="AB114" s="307"/>
      <c r="AC114" s="307"/>
      <c r="AD114" s="307"/>
      <c r="AE114" s="307"/>
      <c r="AF114" s="307"/>
      <c r="AG114" s="307"/>
      <c r="AH114" s="307"/>
      <c r="AI114" s="307"/>
      <c r="AJ114" s="307"/>
      <c r="AK114" s="307"/>
      <c r="AL114" s="307"/>
      <c r="AM114" s="307"/>
      <c r="AN114" s="307"/>
      <c r="AO114" s="307"/>
      <c r="AP114" s="307"/>
      <c r="AQ114" s="307"/>
      <c r="AR114" s="307"/>
      <c r="AS114" s="307"/>
      <c r="AT114" s="307"/>
      <c r="AU114" s="307"/>
      <c r="AV114" s="307"/>
      <c r="AW114" s="307"/>
      <c r="AX114" s="307"/>
      <c r="AY114" s="307"/>
      <c r="AZ114" s="307"/>
      <c r="BB114" s="28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row>
    <row r="115" s="264" customFormat="true" ht="15" customHeight="true" x14ac:dyDescent="0.2">
      <c r="A115" s="297" t="s">
        <v>133</v>
      </c>
      <c r="B115" s="317" t="str">
        <f>A1025</f>
        <v>MIS12</v>
      </c>
      <c r="C115" s="266"/>
      <c r="D115" s="266"/>
      <c r="E115" s="266"/>
      <c r="F115" s="266"/>
      <c r="G115" s="266"/>
      <c r="H115" s="266"/>
      <c r="I115" s="266"/>
      <c r="J115" s="266"/>
      <c r="K115" s="266"/>
      <c r="L115" s="266"/>
      <c r="M115" s="266"/>
      <c r="N115" s="266"/>
      <c r="O115" s="266"/>
      <c r="P115" s="266"/>
      <c r="Q115" s="266"/>
      <c r="R115" s="266"/>
      <c r="S115" s="266"/>
      <c r="T115" s="266"/>
      <c r="U115" s="266"/>
      <c r="W115" s="307"/>
      <c r="X115" s="307"/>
      <c r="Y115" s="307"/>
      <c r="Z115" s="307"/>
      <c r="AA115" s="307"/>
      <c r="AB115" s="307"/>
      <c r="AC115" s="307"/>
      <c r="AD115" s="307"/>
      <c r="AE115" s="307"/>
      <c r="AF115" s="307"/>
      <c r="AG115" s="307"/>
      <c r="AH115" s="307"/>
      <c r="AI115" s="307"/>
      <c r="AJ115" s="307"/>
      <c r="AK115" s="307"/>
      <c r="AL115" s="307"/>
      <c r="AM115" s="307"/>
      <c r="AN115" s="307"/>
      <c r="AO115" s="307"/>
      <c r="AP115" s="307"/>
      <c r="AQ115" s="307"/>
      <c r="AR115" s="307"/>
      <c r="AS115" s="307"/>
      <c r="AT115" s="307"/>
      <c r="AU115" s="307"/>
      <c r="AV115" s="307"/>
      <c r="AW115" s="307"/>
      <c r="AX115" s="307"/>
      <c r="AY115" s="307"/>
      <c r="AZ115" s="307"/>
      <c r="BB115" s="28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row>
    <row r="116" s="264" customFormat="true" ht="15" customHeight="true" x14ac:dyDescent="0.2">
      <c r="A116" s="150" t="str">
        <f>B1030</f>
        <v/>
      </c>
      <c r="B116" s="149"/>
      <c r="C116" s="266"/>
      <c r="D116" s="266"/>
      <c r="E116" s="266"/>
      <c r="F116" s="266"/>
      <c r="G116" s="266"/>
      <c r="H116" s="266"/>
      <c r="I116" s="266"/>
      <c r="J116" s="266"/>
      <c r="K116" s="266"/>
      <c r="L116" s="266"/>
      <c r="M116" s="266"/>
      <c r="N116" s="266"/>
      <c r="O116" s="266"/>
      <c r="P116" s="266"/>
      <c r="Q116" s="266"/>
      <c r="R116" s="266"/>
      <c r="S116" s="266"/>
      <c r="T116" s="266"/>
      <c r="U116" s="266"/>
      <c r="W116" s="307"/>
      <c r="X116" s="307"/>
      <c r="Y116" s="307"/>
      <c r="Z116" s="307"/>
      <c r="AA116" s="307"/>
      <c r="AB116" s="307"/>
      <c r="AC116" s="307"/>
      <c r="AD116" s="307"/>
      <c r="AE116" s="307"/>
      <c r="AF116" s="307"/>
      <c r="AG116" s="307"/>
      <c r="AH116" s="307"/>
      <c r="AI116" s="307"/>
      <c r="AJ116" s="307"/>
      <c r="AK116" s="307"/>
      <c r="AL116" s="307"/>
      <c r="AM116" s="307"/>
      <c r="AN116" s="307"/>
      <c r="AO116" s="307"/>
      <c r="AP116" s="307"/>
      <c r="AQ116" s="307"/>
      <c r="AR116" s="307"/>
      <c r="AS116" s="307"/>
      <c r="AT116" s="307"/>
      <c r="AU116" s="307"/>
      <c r="AV116" s="307"/>
      <c r="AW116" s="307"/>
      <c r="AX116" s="307"/>
      <c r="AY116" s="307"/>
      <c r="AZ116" s="307"/>
      <c r="BB116" s="28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row>
    <row r="117" s="264" customFormat="true" ht="15" customHeight="true" x14ac:dyDescent="0.2">
      <c r="A117" s="150" t="str">
        <f>B1029</f>
        <v/>
      </c>
      <c r="B117" s="148"/>
      <c r="C117" s="266"/>
      <c r="D117" s="266"/>
      <c r="E117" s="266"/>
      <c r="F117" s="266"/>
      <c r="G117" s="266"/>
      <c r="H117" s="266"/>
      <c r="I117" s="266"/>
      <c r="J117" s="266"/>
      <c r="K117" s="266"/>
      <c r="L117" s="266"/>
      <c r="M117" s="266"/>
      <c r="N117" s="266"/>
      <c r="O117" s="266"/>
      <c r="P117" s="266"/>
      <c r="Q117" s="266"/>
      <c r="R117" s="266"/>
      <c r="S117" s="266"/>
      <c r="T117" s="266"/>
      <c r="U117" s="266"/>
      <c r="W117" s="307"/>
      <c r="X117" s="307"/>
      <c r="Y117" s="307"/>
      <c r="Z117" s="307"/>
      <c r="AA117" s="307"/>
      <c r="AB117" s="307"/>
      <c r="AC117" s="307"/>
      <c r="AD117" s="307"/>
      <c r="AE117" s="307"/>
      <c r="AF117" s="307"/>
      <c r="AG117" s="307"/>
      <c r="AH117" s="307"/>
      <c r="AI117" s="307"/>
      <c r="AJ117" s="307"/>
      <c r="AK117" s="307"/>
      <c r="AL117" s="307"/>
      <c r="AM117" s="307"/>
      <c r="AN117" s="307"/>
      <c r="AO117" s="307"/>
      <c r="AP117" s="307"/>
      <c r="AQ117" s="307"/>
      <c r="AR117" s="307"/>
      <c r="AS117" s="307"/>
      <c r="AT117" s="307"/>
      <c r="AU117" s="307"/>
      <c r="AV117" s="307"/>
      <c r="AW117" s="307"/>
      <c r="AX117" s="307"/>
      <c r="AY117" s="307"/>
      <c r="AZ117" s="307"/>
      <c r="BB117" s="28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row>
    <row r="118" s="264" customFormat="true" ht="21" customHeight="true" x14ac:dyDescent="0.2">
      <c r="A118" s="147"/>
      <c r="B118" s="149"/>
      <c r="C118" s="266"/>
      <c r="D118" s="266"/>
      <c r="E118" s="266"/>
      <c r="F118" s="266"/>
      <c r="G118" s="266"/>
      <c r="H118" s="266"/>
      <c r="I118" s="266"/>
      <c r="J118" s="266"/>
      <c r="K118" s="266"/>
      <c r="L118" s="266"/>
      <c r="M118" s="266"/>
      <c r="N118" s="266"/>
      <c r="O118" s="266"/>
      <c r="P118" s="266"/>
      <c r="Q118" s="266"/>
      <c r="R118" s="266"/>
      <c r="S118" s="266"/>
      <c r="T118" s="266"/>
      <c r="U118" s="266"/>
      <c r="W118" s="307"/>
      <c r="X118" s="307"/>
      <c r="Y118" s="307"/>
      <c r="Z118" s="307"/>
      <c r="AA118" s="307"/>
      <c r="AB118" s="307"/>
      <c r="AC118" s="307"/>
      <c r="AD118" s="307"/>
      <c r="AE118" s="307"/>
      <c r="AF118" s="307"/>
      <c r="AG118" s="307"/>
      <c r="AH118" s="307"/>
      <c r="AI118" s="307"/>
      <c r="AJ118" s="307"/>
      <c r="AK118" s="307"/>
      <c r="AL118" s="307"/>
      <c r="AM118" s="307"/>
      <c r="AN118" s="307"/>
      <c r="AO118" s="307"/>
      <c r="AP118" s="307"/>
      <c r="AQ118" s="307"/>
      <c r="AR118" s="307"/>
      <c r="AS118" s="307"/>
      <c r="AT118" s="307"/>
      <c r="AU118" s="307"/>
      <c r="AV118" s="307"/>
      <c r="AW118" s="307"/>
      <c r="AX118" s="307"/>
      <c r="AY118" s="307"/>
      <c r="AZ118" s="307"/>
      <c r="BB118" s="28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row>
    <row r="119" s="264" customFormat="true" ht="15" customHeight="true" x14ac:dyDescent="0.2">
      <c r="A119" s="146"/>
      <c r="B119" s="145"/>
      <c r="C119" s="266"/>
      <c r="D119" s="266"/>
      <c r="E119" s="266"/>
      <c r="F119" s="266"/>
      <c r="G119" s="266"/>
      <c r="H119" s="266"/>
      <c r="I119" s="266"/>
      <c r="J119" s="266"/>
      <c r="K119" s="266"/>
      <c r="L119" s="266"/>
      <c r="M119" s="266"/>
      <c r="N119" s="266"/>
      <c r="O119" s="266"/>
      <c r="P119" s="266"/>
      <c r="Q119" s="266"/>
      <c r="R119" s="266"/>
      <c r="S119" s="266"/>
      <c r="T119" s="266"/>
      <c r="U119" s="266"/>
      <c r="W119" s="307"/>
      <c r="X119" s="307"/>
      <c r="Y119" s="307"/>
      <c r="Z119" s="307"/>
      <c r="AA119" s="307"/>
      <c r="AB119" s="307"/>
      <c r="AC119" s="307"/>
      <c r="AD119" s="307"/>
      <c r="AE119" s="307"/>
      <c r="AF119" s="307"/>
      <c r="AG119" s="307"/>
      <c r="AH119" s="307"/>
      <c r="AI119" s="307"/>
      <c r="AJ119" s="307"/>
      <c r="AK119" s="307"/>
      <c r="AL119" s="307"/>
      <c r="AM119" s="307"/>
      <c r="AN119" s="307"/>
      <c r="AO119" s="307"/>
      <c r="AP119" s="307"/>
      <c r="AQ119" s="307"/>
      <c r="AR119" s="307"/>
      <c r="AS119" s="307"/>
      <c r="AT119" s="307"/>
      <c r="AU119" s="307"/>
      <c r="AV119" s="307"/>
      <c r="AW119" s="307"/>
      <c r="AX119" s="307"/>
      <c r="AY119" s="307"/>
      <c r="AZ119" s="307"/>
      <c r="BB119" s="28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row>
    <row r="120" s="405" customFormat="true" ht="15" customHeight="true" x14ac:dyDescent="0.2">
      <c r="A120" s="269" t="s">
        <v>98</v>
      </c>
      <c r="B120" s="303"/>
      <c r="C120" s="830" t="s">
        <v>114</v>
      </c>
      <c r="D120" s="831"/>
      <c r="E120" s="831"/>
      <c r="F120" s="831"/>
      <c r="G120" s="832"/>
      <c r="H120" s="833" t="s">
        <v>38</v>
      </c>
      <c r="I120" s="822"/>
      <c r="J120" s="822"/>
      <c r="K120" s="822"/>
      <c r="L120" s="824"/>
      <c r="M120" s="812" t="s">
        <v>37</v>
      </c>
      <c r="N120" s="813"/>
      <c r="O120" s="813"/>
      <c r="P120" s="813"/>
      <c r="Q120" s="814"/>
      <c r="R120" s="16" t="s">
        <v>137</v>
      </c>
      <c r="S120" s="366"/>
      <c r="T120" s="366"/>
      <c r="U120" s="366"/>
      <c r="V120" s="366"/>
      <c r="W120" s="376"/>
      <c r="X120" s="694"/>
      <c r="Y120" s="694"/>
      <c r="Z120" s="694"/>
      <c r="AA120" s="694"/>
      <c r="AB120" s="694"/>
      <c r="AC120" s="694"/>
      <c r="AD120" s="694"/>
      <c r="AE120" s="694"/>
      <c r="AF120" s="694"/>
      <c r="AG120" s="694"/>
      <c r="AH120" s="694"/>
      <c r="AI120" s="694"/>
      <c r="AJ120" s="694"/>
      <c r="AK120" s="694"/>
      <c r="AL120" s="694"/>
      <c r="AM120" s="694"/>
      <c r="AN120" s="694"/>
      <c r="AO120" s="694"/>
      <c r="AP120" s="694"/>
      <c r="AQ120" s="694"/>
      <c r="AR120" s="694"/>
      <c r="AS120" s="694"/>
      <c r="AT120" s="694"/>
      <c r="AU120" s="694"/>
      <c r="AV120" s="694"/>
      <c r="AW120" s="694"/>
      <c r="AX120" s="694"/>
      <c r="AY120" s="694"/>
      <c r="AZ120" s="312"/>
      <c r="BA120" s="313" t="s">
        <v>128</v>
      </c>
      <c r="BB120" s="269" t="s">
        <v>98</v>
      </c>
      <c r="BC120" s="812" t="s">
        <v>114</v>
      </c>
      <c r="BD120" s="813"/>
      <c r="BE120" s="813"/>
      <c r="BF120" s="813"/>
      <c r="BG120" s="819"/>
      <c r="BH120" s="812" t="s">
        <v>38</v>
      </c>
      <c r="BI120" s="813"/>
      <c r="BJ120" s="813"/>
      <c r="BK120" s="813"/>
      <c r="BL120" s="819"/>
      <c r="BM120" s="812" t="s">
        <v>37</v>
      </c>
      <c r="BN120" s="813"/>
      <c r="BO120" s="813"/>
      <c r="BP120" s="813"/>
      <c r="BQ120" s="814"/>
      <c r="BR120" s="15" t="s">
        <v>137</v>
      </c>
      <c r="BS120" s="366"/>
      <c r="BT120" s="366"/>
      <c r="BU120" s="366"/>
      <c r="BV120" s="366"/>
      <c r="BW120" s="4"/>
      <c r="BX120" s="4"/>
      <c r="BY120" s="4"/>
      <c r="BZ120" s="311"/>
      <c r="CA120" s="311"/>
      <c r="CB120" s="311"/>
      <c r="CC120" s="311"/>
      <c r="CD120" s="311"/>
      <c r="CE120" s="311"/>
      <c r="CF120" s="311"/>
      <c r="CG120" s="311"/>
      <c r="CH120" s="311"/>
      <c r="CI120" s="311"/>
      <c r="CJ120" s="311"/>
      <c r="CK120" s="311"/>
      <c r="CL120" s="311"/>
      <c r="CM120" s="311"/>
      <c r="CN120" s="311"/>
      <c r="CO120" s="311"/>
      <c r="CP120" s="311"/>
      <c r="CQ120" s="311"/>
      <c r="CR120" s="311"/>
      <c r="CS120" s="311"/>
      <c r="CT120" s="311"/>
      <c r="CU120" s="311"/>
      <c r="CV120" s="311"/>
      <c r="CW120" s="311"/>
      <c r="CX120" s="311"/>
      <c r="CY120" s="311"/>
      <c r="CZ120" s="311"/>
    </row>
    <row r="121" s="405" customFormat="true" ht="24" x14ac:dyDescent="0.2">
      <c r="A121" s="301" t="s">
        <v>87</v>
      </c>
      <c r="B121" s="335"/>
      <c r="C121" s="358" t="s">
        <v>0</v>
      </c>
      <c r="D121" s="485" t="s">
        <v>1</v>
      </c>
      <c r="E121" s="485" t="s">
        <v>2</v>
      </c>
      <c r="F121" s="485" t="s">
        <v>3</v>
      </c>
      <c r="G121" s="486" t="s">
        <v>4</v>
      </c>
      <c r="H121" s="340" t="s">
        <v>0</v>
      </c>
      <c r="I121" s="488" t="s">
        <v>1</v>
      </c>
      <c r="J121" s="488" t="s">
        <v>2</v>
      </c>
      <c r="K121" s="488" t="s">
        <v>3</v>
      </c>
      <c r="L121" s="489" t="s">
        <v>4</v>
      </c>
      <c r="M121" s="341" t="s">
        <v>0</v>
      </c>
      <c r="N121" s="488" t="s">
        <v>1</v>
      </c>
      <c r="O121" s="488" t="s">
        <v>2</v>
      </c>
      <c r="P121" s="488" t="s">
        <v>3</v>
      </c>
      <c r="Q121" s="484" t="s">
        <v>4</v>
      </c>
      <c r="R121" s="340" t="s">
        <v>366</v>
      </c>
      <c r="S121" s="488" t="s">
        <v>367</v>
      </c>
      <c r="T121" s="488" t="s">
        <v>148</v>
      </c>
      <c r="U121" s="488" t="s">
        <v>149</v>
      </c>
      <c r="V121" s="489" t="s">
        <v>150</v>
      </c>
      <c r="W121" s="694"/>
      <c r="X121" s="694"/>
      <c r="Y121" s="694"/>
      <c r="Z121" s="694"/>
      <c r="AA121" s="694"/>
      <c r="AB121" s="694"/>
      <c r="AC121" s="694"/>
      <c r="AD121" s="694"/>
      <c r="AE121" s="694"/>
      <c r="AF121" s="694"/>
      <c r="AG121" s="694"/>
      <c r="AH121" s="694"/>
      <c r="AI121" s="694"/>
      <c r="AJ121" s="694"/>
      <c r="AK121" s="694"/>
      <c r="AL121" s="694"/>
      <c r="AM121" s="694"/>
      <c r="AN121" s="694"/>
      <c r="AO121" s="694"/>
      <c r="AP121" s="694"/>
      <c r="AQ121" s="694"/>
      <c r="AR121" s="694"/>
      <c r="AS121" s="694"/>
      <c r="AT121" s="694"/>
      <c r="AU121" s="694"/>
      <c r="AV121" s="694"/>
      <c r="AW121" s="694"/>
      <c r="AX121" s="694"/>
      <c r="AY121" s="694"/>
      <c r="AZ121" s="312"/>
      <c r="BA121" s="301" t="s">
        <v>116</v>
      </c>
      <c r="BB121" s="300"/>
      <c r="BC121" s="388" t="s">
        <v>0</v>
      </c>
      <c r="BD121" s="446" t="s">
        <v>1</v>
      </c>
      <c r="BE121" s="446" t="s">
        <v>2</v>
      </c>
      <c r="BF121" s="446" t="s">
        <v>3</v>
      </c>
      <c r="BG121" s="389" t="s">
        <v>4</v>
      </c>
      <c r="BH121" s="388" t="s">
        <v>0</v>
      </c>
      <c r="BI121" s="446" t="s">
        <v>1</v>
      </c>
      <c r="BJ121" s="446" t="s">
        <v>2</v>
      </c>
      <c r="BK121" s="446" t="s">
        <v>3</v>
      </c>
      <c r="BL121" s="389" t="s">
        <v>4</v>
      </c>
      <c r="BM121" s="388" t="s">
        <v>0</v>
      </c>
      <c r="BN121" s="446" t="s">
        <v>1</v>
      </c>
      <c r="BO121" s="446" t="s">
        <v>2</v>
      </c>
      <c r="BP121" s="446" t="s">
        <v>3</v>
      </c>
      <c r="BQ121" s="389" t="s">
        <v>4</v>
      </c>
      <c r="BR121" s="388" t="s">
        <v>366</v>
      </c>
      <c r="BS121" s="446" t="s">
        <v>367</v>
      </c>
      <c r="BT121" s="446" t="s">
        <v>148</v>
      </c>
      <c r="BU121" s="446" t="s">
        <v>149</v>
      </c>
      <c r="BV121" s="447" t="s">
        <v>150</v>
      </c>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c r="CT121" s="152"/>
      <c r="CU121" s="152"/>
      <c r="CV121" s="152"/>
      <c r="CW121" s="152"/>
      <c r="CX121" s="152"/>
      <c r="CY121" s="152"/>
      <c r="CZ121" s="152"/>
    </row>
    <row r="122" s="405" customFormat="true" ht="15" customHeight="true" x14ac:dyDescent="0.2">
      <c r="A122" s="834" t="s">
        <v>18</v>
      </c>
      <c r="B122" s="337" t="s">
        <v>14</v>
      </c>
      <c r="C122" s="107">
        <f>C153+C154+C155+C156+C157+C158</f>
        <v>66.352734730756893</v>
      </c>
      <c r="D122" s="106">
        <f t="shared" ref="D122:V122" si="0">D153+D154+D155+D156+D157+D158</f>
        <v>73.771755629127256</v>
      </c>
      <c r="E122" s="106">
        <f t="shared" si="0"/>
        <v>74.261398912783278</v>
      </c>
      <c r="F122" s="106">
        <f t="shared" si="0"/>
        <v>73.915794349983301</v>
      </c>
      <c r="G122" s="105">
        <f t="shared" si="0"/>
        <v>88.188048340339151</v>
      </c>
      <c r="H122" s="104">
        <f t="shared" si="0"/>
        <v>77.163763926537101</v>
      </c>
      <c r="I122" s="106">
        <f t="shared" si="0"/>
        <v>92.427009982434555</v>
      </c>
      <c r="J122" s="106">
        <f t="shared" si="0"/>
        <v>98.765062467357879</v>
      </c>
      <c r="K122" s="106">
        <f t="shared" si="0"/>
        <v>96.840267348258479</v>
      </c>
      <c r="L122" s="103">
        <f t="shared" si="0"/>
        <v>98.659484166853701</v>
      </c>
      <c r="M122" s="107">
        <f t="shared" si="0"/>
        <v>65.624200066099817</v>
      </c>
      <c r="N122" s="106">
        <f t="shared" si="0"/>
        <v>73.209774542211704</v>
      </c>
      <c r="O122" s="106">
        <f t="shared" si="0"/>
        <v>73.205019284891108</v>
      </c>
      <c r="P122" s="106">
        <f t="shared" si="0"/>
        <v>76.075495328312854</v>
      </c>
      <c r="Q122" s="105">
        <f t="shared" si="0"/>
        <v>79.139334147575838</v>
      </c>
      <c r="R122" s="104">
        <f t="shared" si="0"/>
        <v>93.215908572177099</v>
      </c>
      <c r="S122" s="106">
        <f t="shared" si="0"/>
        <v>91.856885901728475</v>
      </c>
      <c r="T122" s="106">
        <f t="shared" si="0"/>
        <v>74.625324235613348</v>
      </c>
      <c r="U122" s="106">
        <f t="shared" si="0"/>
        <v>78.781066418999217</v>
      </c>
      <c r="V122" s="103">
        <f t="shared" si="0"/>
        <v>46.136532993921406</v>
      </c>
      <c r="W122" s="694"/>
      <c r="X122" s="694"/>
      <c r="Y122" s="694"/>
      <c r="Z122" s="694"/>
      <c r="AA122" s="694"/>
      <c r="AB122" s="694"/>
      <c r="AC122" s="694"/>
      <c r="AD122" s="694"/>
      <c r="AE122" s="694"/>
      <c r="AF122" s="694"/>
      <c r="AG122" s="694"/>
      <c r="AH122" s="694"/>
      <c r="AI122" s="694"/>
      <c r="AJ122" s="694"/>
      <c r="AK122" s="694"/>
      <c r="AL122" s="694"/>
      <c r="AM122" s="694"/>
      <c r="AN122" s="694"/>
      <c r="AO122" s="694"/>
      <c r="AP122" s="694"/>
      <c r="AQ122" s="694"/>
      <c r="AR122" s="694"/>
      <c r="AS122" s="694"/>
      <c r="AT122" s="694"/>
      <c r="AU122" s="694"/>
      <c r="AV122" s="694"/>
      <c r="AW122" s="694"/>
      <c r="AX122" s="694"/>
      <c r="AY122" s="694"/>
      <c r="AZ122" s="312"/>
      <c r="BA122" s="818" t="s">
        <v>18</v>
      </c>
      <c r="BB122" s="494" t="s">
        <v>14</v>
      </c>
      <c r="BC122" s="392">
        <v>3091.8828890000059</v>
      </c>
      <c r="BD122" s="390">
        <v>3437.8792569999978</v>
      </c>
      <c r="BE122" s="390">
        <v>3466.6109060000058</v>
      </c>
      <c r="BF122" s="390">
        <v>3439.8621980000007</v>
      </c>
      <c r="BG122" s="396">
        <v>4102.54890600001</v>
      </c>
      <c r="BH122" s="392">
        <v>340.4921310000002</v>
      </c>
      <c r="BI122" s="390">
        <v>407.29825</v>
      </c>
      <c r="BJ122" s="390">
        <v>440.12257899999975</v>
      </c>
      <c r="BK122" s="390">
        <v>424.55006299999957</v>
      </c>
      <c r="BL122" s="396">
        <v>445.65416199999981</v>
      </c>
      <c r="BM122" s="392">
        <v>2767.4499330000076</v>
      </c>
      <c r="BN122" s="390">
        <v>3083.9887259999982</v>
      </c>
      <c r="BO122" s="390">
        <v>3084.4493120000038</v>
      </c>
      <c r="BP122" s="390">
        <v>3205.7994710000007</v>
      </c>
      <c r="BQ122" s="396">
        <v>3338.9795290000015</v>
      </c>
      <c r="BR122" s="392">
        <v>1275.1928359999993</v>
      </c>
      <c r="BS122" s="390">
        <v>5538.0923280000052</v>
      </c>
      <c r="BT122" s="390">
        <v>5270.2172670000064</v>
      </c>
      <c r="BU122" s="390">
        <v>3328.7105599999932</v>
      </c>
      <c r="BV122" s="394">
        <v>2126.5711650000017</v>
      </c>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3"/>
    </row>
    <row r="123" s="405" customFormat="true" ht="15" customHeight="true" x14ac:dyDescent="0.2">
      <c r="A123" s="825"/>
      <c r="B123" s="338" t="s">
        <v>51</v>
      </c>
      <c r="C123" s="102">
        <f>100-C122</f>
        <v>33.647265269243107</v>
      </c>
      <c r="D123" s="101">
        <f t="shared" ref="D123:U123" si="1">100-D122</f>
        <v>26.228244370872744</v>
      </c>
      <c r="E123" s="101">
        <f t="shared" si="1"/>
        <v>25.738601087216722</v>
      </c>
      <c r="F123" s="101">
        <f t="shared" si="1"/>
        <v>26.084205650016699</v>
      </c>
      <c r="G123" s="100">
        <f t="shared" si="1"/>
        <v>11.811951659660849</v>
      </c>
      <c r="H123" s="99">
        <f t="shared" si="1"/>
        <v>22.836236073462899</v>
      </c>
      <c r="I123" s="101">
        <f t="shared" si="1"/>
        <v>7.572990017565445</v>
      </c>
      <c r="J123" s="101">
        <f t="shared" si="1"/>
        <v>1.234937532642121</v>
      </c>
      <c r="K123" s="101">
        <f t="shared" si="1"/>
        <v>3.1597326517415212</v>
      </c>
      <c r="L123" s="98">
        <f t="shared" si="1"/>
        <v>1.3405158331462985</v>
      </c>
      <c r="M123" s="102">
        <f t="shared" si="1"/>
        <v>34.375799933900183</v>
      </c>
      <c r="N123" s="101">
        <f t="shared" si="1"/>
        <v>26.790225457788296</v>
      </c>
      <c r="O123" s="101">
        <f t="shared" si="1"/>
        <v>26.794980715108892</v>
      </c>
      <c r="P123" s="101">
        <f t="shared" si="1"/>
        <v>23.924504671687146</v>
      </c>
      <c r="Q123" s="100">
        <f t="shared" si="1"/>
        <v>20.860665852424162</v>
      </c>
      <c r="R123" s="99">
        <f t="shared" si="1"/>
        <v>6.7840914278229008</v>
      </c>
      <c r="S123" s="101">
        <f t="shared" si="1"/>
        <v>8.1431140982715249</v>
      </c>
      <c r="T123" s="101">
        <f t="shared" si="1"/>
        <v>25.374675764386652</v>
      </c>
      <c r="U123" s="101">
        <f t="shared" si="1"/>
        <v>21.218933581000783</v>
      </c>
      <c r="V123" s="98">
        <v>53.863467006078572</v>
      </c>
      <c r="W123" s="694"/>
      <c r="X123" s="694"/>
      <c r="Y123" s="694"/>
      <c r="Z123" s="694"/>
      <c r="AA123" s="694"/>
      <c r="AB123" s="694"/>
      <c r="AC123" s="694"/>
      <c r="AD123" s="694"/>
      <c r="AE123" s="694"/>
      <c r="AF123" s="694"/>
      <c r="AG123" s="694"/>
      <c r="AH123" s="694"/>
      <c r="AI123" s="694"/>
      <c r="AJ123" s="694"/>
      <c r="AK123" s="694"/>
      <c r="AL123" s="694"/>
      <c r="AM123" s="694"/>
      <c r="AN123" s="694"/>
      <c r="AO123" s="694"/>
      <c r="AP123" s="694"/>
      <c r="AQ123" s="694"/>
      <c r="AR123" s="694"/>
      <c r="AS123" s="694"/>
      <c r="AT123" s="694"/>
      <c r="AU123" s="694"/>
      <c r="AV123" s="694"/>
      <c r="AW123" s="694"/>
      <c r="AX123" s="694"/>
      <c r="AY123" s="694"/>
      <c r="AZ123" s="312"/>
      <c r="BA123" s="816"/>
      <c r="BB123" s="492" t="s">
        <v>51</v>
      </c>
      <c r="BC123" s="393">
        <v>1567.8841900000016</v>
      </c>
      <c r="BD123" s="391">
        <v>1222.2772319999997</v>
      </c>
      <c r="BE123" s="391">
        <v>1201.5086780000011</v>
      </c>
      <c r="BF123" s="391">
        <v>1213.8958090000008</v>
      </c>
      <c r="BG123" s="397">
        <v>557.61913700000002</v>
      </c>
      <c r="BH123" s="393">
        <v>103.54660199999996</v>
      </c>
      <c r="BI123" s="391">
        <v>38.713943</v>
      </c>
      <c r="BJ123" s="391">
        <v>5.5031999999999996</v>
      </c>
      <c r="BK123" s="391">
        <v>13.852343999999999</v>
      </c>
      <c r="BL123" s="397">
        <v>6.0552359999999998</v>
      </c>
      <c r="BM123" s="393">
        <v>1449.6680360000007</v>
      </c>
      <c r="BN123" s="391">
        <v>1128.5481179999999</v>
      </c>
      <c r="BO123" s="391">
        <v>1128.9903430000008</v>
      </c>
      <c r="BP123" s="391">
        <v>1008.1717390000002</v>
      </c>
      <c r="BQ123" s="397">
        <v>880.13548500000036</v>
      </c>
      <c r="BR123" s="393">
        <v>98.148348999999968</v>
      </c>
      <c r="BS123" s="391">
        <v>490.95195499999994</v>
      </c>
      <c r="BT123" s="391">
        <v>1792.0197430000003</v>
      </c>
      <c r="BU123" s="391">
        <v>899.33627300000023</v>
      </c>
      <c r="BV123" s="395">
        <v>2482.728726000003</v>
      </c>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3"/>
    </row>
    <row r="124" s="405" customFormat="true" ht="15" customHeight="true" x14ac:dyDescent="0.2">
      <c r="A124" s="825" t="s">
        <v>50</v>
      </c>
      <c r="B124" s="338" t="s">
        <v>15</v>
      </c>
      <c r="C124" s="102">
        <f>C122*C129/100</f>
        <v>54.995145842138491</v>
      </c>
      <c r="D124" s="101">
        <f t="shared" ref="D124:U124" si="2">D122*D129/100</f>
        <v>60.749504628920576</v>
      </c>
      <c r="E124" s="101">
        <f t="shared" si="2"/>
        <v>63.613190963729423</v>
      </c>
      <c r="F124" s="101">
        <f t="shared" si="2"/>
        <v>66.561871187557912</v>
      </c>
      <c r="G124" s="100">
        <f t="shared" si="2"/>
        <v>63.189916158133556</v>
      </c>
      <c r="H124" s="99">
        <f t="shared" si="2"/>
        <v>32.856592118198577</v>
      </c>
      <c r="I124" s="101">
        <f t="shared" si="2"/>
        <v>32.613712482463384</v>
      </c>
      <c r="J124" s="101">
        <f t="shared" si="2"/>
        <v>28.671152572616339</v>
      </c>
      <c r="K124" s="101">
        <f t="shared" si="2"/>
        <v>54.826020150021733</v>
      </c>
      <c r="L124" s="98">
        <f t="shared" si="2"/>
        <v>79.261764662244232</v>
      </c>
      <c r="M124" s="102">
        <f t="shared" si="2"/>
        <v>54.611813682464309</v>
      </c>
      <c r="N124" s="101">
        <f t="shared" si="2"/>
        <v>60.043800248361691</v>
      </c>
      <c r="O124" s="101">
        <f t="shared" si="2"/>
        <v>62.417048174424032</v>
      </c>
      <c r="P124" s="101">
        <f t="shared" si="2"/>
        <v>69.983944645886638</v>
      </c>
      <c r="Q124" s="100">
        <f t="shared" si="2"/>
        <v>70.492897281325497</v>
      </c>
      <c r="R124" s="99">
        <f t="shared" si="2"/>
        <v>39.069829275164288</v>
      </c>
      <c r="S124" s="101">
        <f t="shared" si="2"/>
        <v>87.342970093092518</v>
      </c>
      <c r="T124" s="101">
        <f t="shared" si="2"/>
        <v>61.677789287334988</v>
      </c>
      <c r="U124" s="101">
        <f t="shared" si="2"/>
        <v>55.837105933599339</v>
      </c>
      <c r="V124" s="98">
        <v>40.882380842265029</v>
      </c>
      <c r="W124" s="694"/>
      <c r="X124" s="694"/>
      <c r="Y124" s="694"/>
      <c r="Z124" s="694"/>
      <c r="AA124" s="694"/>
      <c r="AB124" s="694"/>
      <c r="AC124" s="694"/>
      <c r="AD124" s="694"/>
      <c r="AE124" s="694"/>
      <c r="AF124" s="694"/>
      <c r="AG124" s="694"/>
      <c r="AH124" s="694"/>
      <c r="AI124" s="694"/>
      <c r="AJ124" s="694"/>
      <c r="AK124" s="694"/>
      <c r="AL124" s="694"/>
      <c r="AM124" s="694"/>
      <c r="AN124" s="694"/>
      <c r="AO124" s="694"/>
      <c r="AP124" s="694"/>
      <c r="AQ124" s="694"/>
      <c r="AR124" s="694"/>
      <c r="AS124" s="694"/>
      <c r="AT124" s="694"/>
      <c r="AU124" s="694"/>
      <c r="AV124" s="694"/>
      <c r="AW124" s="694"/>
      <c r="AX124" s="694"/>
      <c r="AY124" s="694"/>
      <c r="AZ124" s="312"/>
      <c r="BA124" s="816" t="s">
        <v>50</v>
      </c>
      <c r="BB124" s="492" t="s">
        <v>15</v>
      </c>
      <c r="BC124" s="393">
        <v>2562.645701000004</v>
      </c>
      <c r="BD124" s="391">
        <v>2831.0219819999984</v>
      </c>
      <c r="BE124" s="391">
        <v>2968.4901230000009</v>
      </c>
      <c r="BF124" s="391">
        <v>3097.6284100000012</v>
      </c>
      <c r="BG124" s="397">
        <v>2939.624204000002</v>
      </c>
      <c r="BH124" s="393">
        <v>144.98270300000001</v>
      </c>
      <c r="BI124" s="391">
        <v>143.718898</v>
      </c>
      <c r="BJ124" s="391">
        <v>127.76604699999999</v>
      </c>
      <c r="BK124" s="391">
        <v>240.3585919999999</v>
      </c>
      <c r="BL124" s="397">
        <v>358.03283999999991</v>
      </c>
      <c r="BM124" s="393">
        <v>2303.0446080000052</v>
      </c>
      <c r="BN124" s="391">
        <v>2529.3672079999983</v>
      </c>
      <c r="BO124" s="391">
        <v>2628.8598320000028</v>
      </c>
      <c r="BP124" s="391">
        <v>2949.1032790000013</v>
      </c>
      <c r="BQ124" s="397">
        <v>2974.176413000002</v>
      </c>
      <c r="BR124" s="393">
        <v>534.47493199999974</v>
      </c>
      <c r="BS124" s="391">
        <v>5265.9463450000048</v>
      </c>
      <c r="BT124" s="391">
        <v>4355.8316620000041</v>
      </c>
      <c r="BU124" s="391">
        <v>2359.2669229999938</v>
      </c>
      <c r="BV124" s="395">
        <v>1883.8905580000016</v>
      </c>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3"/>
    </row>
    <row r="125" s="405" customFormat="true" ht="15" customHeight="true" x14ac:dyDescent="0.2">
      <c r="A125" s="825"/>
      <c r="B125" s="338" t="s">
        <v>16</v>
      </c>
      <c r="C125" s="102">
        <f>C122*C128/100</f>
        <v>11.357588888618363</v>
      </c>
      <c r="D125" s="101">
        <f t="shared" ref="D125:U125" si="3">D122*D128/100</f>
        <v>13.022251000206696</v>
      </c>
      <c r="E125" s="101">
        <f t="shared" si="3"/>
        <v>10.64820794905375</v>
      </c>
      <c r="F125" s="101">
        <f t="shared" si="3"/>
        <v>7.35392316242541</v>
      </c>
      <c r="G125" s="100">
        <f t="shared" si="3"/>
        <v>24.998132182205399</v>
      </c>
      <c r="H125" s="99">
        <f t="shared" si="3"/>
        <v>44.307171808338474</v>
      </c>
      <c r="I125" s="101">
        <f t="shared" si="3"/>
        <v>59.813297499971192</v>
      </c>
      <c r="J125" s="101">
        <f t="shared" si="3"/>
        <v>70.093909894741586</v>
      </c>
      <c r="K125" s="101">
        <f t="shared" si="3"/>
        <v>42.014247198236816</v>
      </c>
      <c r="L125" s="98">
        <f t="shared" si="3"/>
        <v>19.397719504609487</v>
      </c>
      <c r="M125" s="102">
        <f t="shared" si="3"/>
        <v>11.012386383635445</v>
      </c>
      <c r="N125" s="101">
        <f t="shared" si="3"/>
        <v>13.165974293850006</v>
      </c>
      <c r="O125" s="101">
        <f t="shared" si="3"/>
        <v>10.787971110467037</v>
      </c>
      <c r="P125" s="101">
        <f t="shared" si="3"/>
        <v>6.09155068242623</v>
      </c>
      <c r="Q125" s="100">
        <f t="shared" si="3"/>
        <v>8.6464368662503617</v>
      </c>
      <c r="R125" s="99">
        <f t="shared" si="3"/>
        <v>54.146079297012896</v>
      </c>
      <c r="S125" s="101">
        <f t="shared" si="3"/>
        <v>4.5139158086359554</v>
      </c>
      <c r="T125" s="101">
        <f t="shared" si="3"/>
        <v>12.947534948278328</v>
      </c>
      <c r="U125" s="101">
        <f t="shared" si="3"/>
        <v>22.943960485399916</v>
      </c>
      <c r="V125" s="98">
        <v>5.2398283947094075</v>
      </c>
      <c r="W125" s="694"/>
      <c r="X125" s="694"/>
      <c r="Y125" s="694"/>
      <c r="Z125" s="694"/>
      <c r="AA125" s="694"/>
      <c r="AB125" s="694"/>
      <c r="AC125" s="694"/>
      <c r="AD125" s="694"/>
      <c r="AE125" s="694"/>
      <c r="AF125" s="694"/>
      <c r="AG125" s="694"/>
      <c r="AH125" s="694"/>
      <c r="AI125" s="694"/>
      <c r="AJ125" s="694"/>
      <c r="AK125" s="694"/>
      <c r="AL125" s="694"/>
      <c r="AM125" s="694"/>
      <c r="AN125" s="694"/>
      <c r="AO125" s="694"/>
      <c r="AP125" s="694"/>
      <c r="AQ125" s="694"/>
      <c r="AR125" s="694"/>
      <c r="AS125" s="694"/>
      <c r="AT125" s="694"/>
      <c r="AU125" s="694"/>
      <c r="AV125" s="694"/>
      <c r="AW125" s="694"/>
      <c r="AX125" s="694"/>
      <c r="AY125" s="694"/>
      <c r="AZ125" s="312"/>
      <c r="BA125" s="816"/>
      <c r="BB125" s="492" t="s">
        <v>16</v>
      </c>
      <c r="BC125" s="393">
        <v>529.23718799999995</v>
      </c>
      <c r="BD125" s="391">
        <v>606.85727499999996</v>
      </c>
      <c r="BE125" s="391">
        <v>496.89537099999973</v>
      </c>
      <c r="BF125" s="391">
        <v>342.23378800000006</v>
      </c>
      <c r="BG125" s="397">
        <v>1162.9247019999989</v>
      </c>
      <c r="BH125" s="393">
        <v>195.50942799999999</v>
      </c>
      <c r="BI125" s="391">
        <v>263.57935200000009</v>
      </c>
      <c r="BJ125" s="391">
        <v>312.35653200000002</v>
      </c>
      <c r="BK125" s="391">
        <v>184.19147099999998</v>
      </c>
      <c r="BL125" s="397">
        <v>87.621322000000021</v>
      </c>
      <c r="BM125" s="393">
        <v>464.40532499999995</v>
      </c>
      <c r="BN125" s="391">
        <v>554.62151799999992</v>
      </c>
      <c r="BO125" s="391">
        <v>454.36406799999969</v>
      </c>
      <c r="BP125" s="391">
        <v>256.696192</v>
      </c>
      <c r="BQ125" s="397">
        <v>364.80311600000016</v>
      </c>
      <c r="BR125" s="393">
        <v>740.71790400000066</v>
      </c>
      <c r="BS125" s="391">
        <v>272.14598299999983</v>
      </c>
      <c r="BT125" s="391">
        <v>914.38560499999994</v>
      </c>
      <c r="BU125" s="391">
        <v>969.44363700000122</v>
      </c>
      <c r="BV125" s="395">
        <v>241.45519499999983</v>
      </c>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3"/>
    </row>
    <row r="126" s="405" customFormat="true" ht="15" customHeight="true" x14ac:dyDescent="0.2">
      <c r="A126" s="825"/>
      <c r="B126" s="338" t="s">
        <v>22</v>
      </c>
      <c r="C126" s="102">
        <f>100-(C124+C125+C127)</f>
        <v>26.769679296238337</v>
      </c>
      <c r="D126" s="101">
        <f t="shared" ref="D126:U126" si="4">100-(D124+D125+D127)</f>
        <v>23.860971742573653</v>
      </c>
      <c r="E126" s="101">
        <f t="shared" si="4"/>
        <v>23.784539170880109</v>
      </c>
      <c r="F126" s="101">
        <f t="shared" si="4"/>
        <v>25.451912287195938</v>
      </c>
      <c r="G126" s="100">
        <f t="shared" si="4"/>
        <v>11.297053417701889</v>
      </c>
      <c r="H126" s="99">
        <f t="shared" si="4"/>
        <v>21.428847991058262</v>
      </c>
      <c r="I126" s="101">
        <f t="shared" si="4"/>
        <v>7.5729900175654166</v>
      </c>
      <c r="J126" s="101">
        <f t="shared" si="4"/>
        <v>1.2349375326420784</v>
      </c>
      <c r="K126" s="101">
        <f t="shared" si="4"/>
        <v>0.63403666485787369</v>
      </c>
      <c r="L126" s="98">
        <f t="shared" si="4"/>
        <v>0</v>
      </c>
      <c r="M126" s="102">
        <f t="shared" si="4"/>
        <v>26.916552331334557</v>
      </c>
      <c r="N126" s="101">
        <f t="shared" si="4"/>
        <v>24.149087561072491</v>
      </c>
      <c r="O126" s="101">
        <f t="shared" si="4"/>
        <v>24.769811566222671</v>
      </c>
      <c r="P126" s="101">
        <f t="shared" si="4"/>
        <v>23.428475440391082</v>
      </c>
      <c r="Q126" s="100">
        <f t="shared" si="4"/>
        <v>20.386618855989269</v>
      </c>
      <c r="R126" s="99">
        <f t="shared" si="4"/>
        <v>5.2188471061686386</v>
      </c>
      <c r="S126" s="101">
        <f t="shared" si="4"/>
        <v>7.6276426314649228</v>
      </c>
      <c r="T126" s="101">
        <f t="shared" si="4"/>
        <v>20.369965677490313</v>
      </c>
      <c r="U126" s="101">
        <f t="shared" si="4"/>
        <v>17.950788457129789</v>
      </c>
      <c r="V126" s="98">
        <v>53.196988680876736</v>
      </c>
      <c r="W126" s="694"/>
      <c r="X126" s="694"/>
      <c r="Y126" s="694"/>
      <c r="Z126" s="694"/>
      <c r="AA126" s="694"/>
      <c r="AB126" s="694"/>
      <c r="AC126" s="694"/>
      <c r="AD126" s="694"/>
      <c r="AE126" s="694"/>
      <c r="AF126" s="694"/>
      <c r="AG126" s="694"/>
      <c r="AH126" s="694"/>
      <c r="AI126" s="694"/>
      <c r="AJ126" s="694"/>
      <c r="AK126" s="694"/>
      <c r="AL126" s="694"/>
      <c r="AM126" s="694"/>
      <c r="AN126" s="694"/>
      <c r="AO126" s="694"/>
      <c r="AP126" s="694"/>
      <c r="AQ126" s="694"/>
      <c r="AR126" s="694"/>
      <c r="AS126" s="694"/>
      <c r="AT126" s="694"/>
      <c r="AU126" s="694"/>
      <c r="AV126" s="694"/>
      <c r="AW126" s="694"/>
      <c r="AX126" s="694"/>
      <c r="AY126" s="694"/>
      <c r="AZ126" s="312"/>
      <c r="BA126" s="816"/>
      <c r="BB126" s="492" t="s">
        <v>22</v>
      </c>
      <c r="BC126" s="393">
        <v>1247.4047030000011</v>
      </c>
      <c r="BD126" s="391">
        <v>1111.9586229999995</v>
      </c>
      <c r="BE126" s="391">
        <v>1110.290731000001</v>
      </c>
      <c r="BF126" s="391">
        <v>1184.4704060000006</v>
      </c>
      <c r="BG126" s="397">
        <v>533.66583199999991</v>
      </c>
      <c r="BH126" s="393">
        <v>97.336373999999964</v>
      </c>
      <c r="BI126" s="391">
        <v>38.713943</v>
      </c>
      <c r="BJ126" s="391">
        <v>5.5031999999999996</v>
      </c>
      <c r="BK126" s="391">
        <v>2.7796319999999999</v>
      </c>
      <c r="BL126" s="397">
        <v>0</v>
      </c>
      <c r="BM126" s="393">
        <v>1135.1027650000003</v>
      </c>
      <c r="BN126" s="391">
        <v>1017.2892109999998</v>
      </c>
      <c r="BO126" s="391">
        <v>1043.661063</v>
      </c>
      <c r="BP126" s="391">
        <v>987.26921000000027</v>
      </c>
      <c r="BQ126" s="397">
        <v>860.13489700000025</v>
      </c>
      <c r="BR126" s="393">
        <v>76.73581999999999</v>
      </c>
      <c r="BS126" s="391">
        <v>459.87395200000009</v>
      </c>
      <c r="BT126" s="391">
        <v>1438.5752550000002</v>
      </c>
      <c r="BU126" s="391">
        <v>761.24840899999992</v>
      </c>
      <c r="BV126" s="395">
        <v>2451.3568590000018</v>
      </c>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3"/>
    </row>
    <row r="127" s="405" customFormat="true" ht="15" customHeight="true" x14ac:dyDescent="0.2">
      <c r="A127" s="825"/>
      <c r="B127" s="338" t="s">
        <v>19</v>
      </c>
      <c r="C127" s="102">
        <f>C160</f>
        <v>6.877585973004817</v>
      </c>
      <c r="D127" s="101">
        <f t="shared" ref="D127:U127" si="5">D160</f>
        <v>2.3672726282990699</v>
      </c>
      <c r="E127" s="101">
        <f t="shared" si="5"/>
        <v>1.9540619163367148</v>
      </c>
      <c r="F127" s="101">
        <f t="shared" si="5"/>
        <v>0.63229336282074566</v>
      </c>
      <c r="G127" s="100">
        <f t="shared" si="5"/>
        <v>0.51489824195916289</v>
      </c>
      <c r="H127" s="99">
        <f t="shared" si="5"/>
        <v>1.4073880824046729</v>
      </c>
      <c r="I127" s="101">
        <f t="shared" si="5"/>
        <v>0</v>
      </c>
      <c r="J127" s="101">
        <f t="shared" si="5"/>
        <v>0</v>
      </c>
      <c r="K127" s="101">
        <f t="shared" si="5"/>
        <v>2.5256959868835778</v>
      </c>
      <c r="L127" s="98">
        <f t="shared" si="5"/>
        <v>1.3405158331463369</v>
      </c>
      <c r="M127" s="102">
        <f t="shared" si="5"/>
        <v>7.4592476025656937</v>
      </c>
      <c r="N127" s="101">
        <f t="shared" si="5"/>
        <v>2.6411378967158066</v>
      </c>
      <c r="O127" s="101">
        <f t="shared" si="5"/>
        <v>2.0251691488862651</v>
      </c>
      <c r="P127" s="101">
        <f t="shared" si="5"/>
        <v>0.49602923129605314</v>
      </c>
      <c r="Q127" s="100">
        <f t="shared" si="5"/>
        <v>0.47404699643487863</v>
      </c>
      <c r="R127" s="99">
        <f t="shared" si="5"/>
        <v>1.5652443216541807</v>
      </c>
      <c r="S127" s="101">
        <f t="shared" si="5"/>
        <v>0.51547146680660683</v>
      </c>
      <c r="T127" s="101">
        <f t="shared" si="5"/>
        <v>5.0047100868963712</v>
      </c>
      <c r="U127" s="101">
        <f t="shared" si="5"/>
        <v>3.2681451238709531</v>
      </c>
      <c r="V127" s="98">
        <v>0.68080208214881088</v>
      </c>
      <c r="W127" s="694"/>
      <c r="X127" s="694"/>
      <c r="Y127" s="694"/>
      <c r="Z127" s="694"/>
      <c r="AA127" s="694"/>
      <c r="AB127" s="694"/>
      <c r="AC127" s="694"/>
      <c r="AD127" s="694"/>
      <c r="AE127" s="694"/>
      <c r="AF127" s="694"/>
      <c r="AG127" s="694"/>
      <c r="AH127" s="694"/>
      <c r="AI127" s="694"/>
      <c r="AJ127" s="694"/>
      <c r="AK127" s="694"/>
      <c r="AL127" s="694"/>
      <c r="AM127" s="694"/>
      <c r="AN127" s="694"/>
      <c r="AO127" s="694"/>
      <c r="AP127" s="694"/>
      <c r="AQ127" s="694"/>
      <c r="AR127" s="694"/>
      <c r="AS127" s="694"/>
      <c r="AT127" s="694"/>
      <c r="AU127" s="694"/>
      <c r="AV127" s="694"/>
      <c r="AW127" s="694"/>
      <c r="AX127" s="694"/>
      <c r="AY127" s="694"/>
      <c r="AZ127" s="312"/>
      <c r="BA127" s="816"/>
      <c r="BB127" s="492" t="s">
        <v>19</v>
      </c>
      <c r="BC127" s="393">
        <v>320.47948699999995</v>
      </c>
      <c r="BD127" s="391">
        <v>110.31860899999998</v>
      </c>
      <c r="BE127" s="391">
        <v>91.217947000000009</v>
      </c>
      <c r="BF127" s="391">
        <v>29.425402999999999</v>
      </c>
      <c r="BG127" s="397">
        <v>23.953305</v>
      </c>
      <c r="BH127" s="393">
        <v>6.2102280000000007</v>
      </c>
      <c r="BI127" s="391">
        <v>0</v>
      </c>
      <c r="BJ127" s="391">
        <v>0</v>
      </c>
      <c r="BK127" s="391">
        <v>11.072711999999999</v>
      </c>
      <c r="BL127" s="397">
        <v>6.0552359999999998</v>
      </c>
      <c r="BM127" s="393">
        <v>314.56527099999994</v>
      </c>
      <c r="BN127" s="391">
        <v>111.25890699999997</v>
      </c>
      <c r="BO127" s="391">
        <v>85.329279999999997</v>
      </c>
      <c r="BP127" s="391">
        <v>20.902529000000001</v>
      </c>
      <c r="BQ127" s="397">
        <v>20.000588</v>
      </c>
      <c r="BR127" s="393">
        <v>21.412528999999999</v>
      </c>
      <c r="BS127" s="391">
        <v>31.078003000000002</v>
      </c>
      <c r="BT127" s="391">
        <v>353.44448799999998</v>
      </c>
      <c r="BU127" s="391">
        <v>138.08786399999997</v>
      </c>
      <c r="BV127" s="395">
        <v>31.371867000000002</v>
      </c>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3"/>
    </row>
    <row r="128" s="405" customFormat="true" ht="15" customHeight="true" x14ac:dyDescent="0.2">
      <c r="A128" s="825" t="s">
        <v>168</v>
      </c>
      <c r="B128" s="338" t="s">
        <v>49</v>
      </c>
      <c r="C128" s="102">
        <v>17.116986865280943</v>
      </c>
      <c r="D128" s="101">
        <v>17.652082276140284</v>
      </c>
      <c r="E128" s="101">
        <v>14.338819501043334</v>
      </c>
      <c r="F128" s="101">
        <v>9.9490551743317255</v>
      </c>
      <c r="G128" s="100">
        <v>28.346394610901832</v>
      </c>
      <c r="H128" s="99">
        <v>57.419661190349167</v>
      </c>
      <c r="I128" s="101">
        <v>64.714088999891388</v>
      </c>
      <c r="J128" s="101">
        <v>70.970349376235973</v>
      </c>
      <c r="K128" s="101">
        <v>43.385100380965</v>
      </c>
      <c r="L128" s="98">
        <v>19.661282104216063</v>
      </c>
      <c r="M128" s="102">
        <v>16.780983802535108</v>
      </c>
      <c r="N128" s="101">
        <v>17.983902253733476</v>
      </c>
      <c r="O128" s="101">
        <v>14.736654966900039</v>
      </c>
      <c r="P128" s="101">
        <v>8.0072441935966605</v>
      </c>
      <c r="Q128" s="100">
        <v>10.925587079273164</v>
      </c>
      <c r="R128" s="99">
        <v>58.086736616516021</v>
      </c>
      <c r="S128" s="101">
        <v>4.9140745022263124</v>
      </c>
      <c r="T128" s="101">
        <v>17.350055200295387</v>
      </c>
      <c r="U128" s="101">
        <v>29.123698787436876</v>
      </c>
      <c r="V128" s="98">
        <v>11.360748935046317</v>
      </c>
      <c r="W128" s="694"/>
      <c r="X128" s="694"/>
      <c r="Y128" s="694"/>
      <c r="Z128" s="694"/>
      <c r="AA128" s="694"/>
      <c r="AB128" s="694"/>
      <c r="AC128" s="694"/>
      <c r="AD128" s="694"/>
      <c r="AE128" s="694"/>
      <c r="AF128" s="694"/>
      <c r="AG128" s="694"/>
      <c r="AH128" s="694"/>
      <c r="AI128" s="694"/>
      <c r="AJ128" s="694"/>
      <c r="AK128" s="694"/>
      <c r="AL128" s="694"/>
      <c r="AM128" s="694"/>
      <c r="AN128" s="694"/>
      <c r="AO128" s="694"/>
      <c r="AP128" s="694"/>
      <c r="AQ128" s="694"/>
      <c r="AR128" s="694"/>
      <c r="AS128" s="694"/>
      <c r="AT128" s="694"/>
      <c r="AU128" s="694"/>
      <c r="AV128" s="694"/>
      <c r="AW128" s="694"/>
      <c r="AX128" s="694"/>
      <c r="AY128" s="694"/>
      <c r="AZ128" s="312"/>
      <c r="BA128" s="816" t="s">
        <v>108</v>
      </c>
      <c r="BB128" s="492" t="s">
        <v>49</v>
      </c>
      <c r="BC128" s="37" t="s">
        <v>35</v>
      </c>
      <c r="BD128" s="33" t="s">
        <v>35</v>
      </c>
      <c r="BE128" s="33" t="s">
        <v>35</v>
      </c>
      <c r="BF128" s="33" t="s">
        <v>35</v>
      </c>
      <c r="BG128" s="28" t="s">
        <v>35</v>
      </c>
      <c r="BH128" s="37" t="s">
        <v>35</v>
      </c>
      <c r="BI128" s="33" t="s">
        <v>35</v>
      </c>
      <c r="BJ128" s="33" t="s">
        <v>35</v>
      </c>
      <c r="BK128" s="33" t="s">
        <v>35</v>
      </c>
      <c r="BL128" s="28" t="s">
        <v>35</v>
      </c>
      <c r="BM128" s="37" t="s">
        <v>35</v>
      </c>
      <c r="BN128" s="33" t="s">
        <v>35</v>
      </c>
      <c r="BO128" s="33" t="s">
        <v>35</v>
      </c>
      <c r="BP128" s="33" t="s">
        <v>35</v>
      </c>
      <c r="BQ128" s="28" t="s">
        <v>35</v>
      </c>
      <c r="BR128" s="37" t="s">
        <v>35</v>
      </c>
      <c r="BS128" s="33" t="s">
        <v>35</v>
      </c>
      <c r="BT128" s="33" t="s">
        <v>35</v>
      </c>
      <c r="BU128" s="33" t="s">
        <v>35</v>
      </c>
      <c r="BV128" s="22" t="s">
        <v>35</v>
      </c>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405" customFormat="true" ht="15" customHeight="true" x14ac:dyDescent="0.2">
      <c r="A129" s="826"/>
      <c r="B129" s="339" t="s">
        <v>48</v>
      </c>
      <c r="C129" s="97">
        <v>82.883013134718993</v>
      </c>
      <c r="D129" s="96">
        <v>82.347917723859737</v>
      </c>
      <c r="E129" s="96">
        <v>85.661180498956526</v>
      </c>
      <c r="F129" s="96">
        <v>90.050944825668296</v>
      </c>
      <c r="G129" s="95">
        <v>71.653605389097947</v>
      </c>
      <c r="H129" s="94">
        <v>42.580338809650769</v>
      </c>
      <c r="I129" s="96">
        <v>35.285911000108641</v>
      </c>
      <c r="J129" s="96">
        <v>29.029650623764081</v>
      </c>
      <c r="K129" s="96">
        <v>56.614899619035064</v>
      </c>
      <c r="L129" s="93">
        <v>80.338717895783958</v>
      </c>
      <c r="M129" s="97">
        <v>83.219016197464796</v>
      </c>
      <c r="N129" s="96">
        <v>82.016097746266524</v>
      </c>
      <c r="O129" s="96">
        <v>85.26334503309991</v>
      </c>
      <c r="P129" s="96">
        <v>91.992755806403352</v>
      </c>
      <c r="Q129" s="95">
        <v>89.074412920726857</v>
      </c>
      <c r="R129" s="94">
        <v>41.913263383484065</v>
      </c>
      <c r="S129" s="96">
        <v>95.085925497773687</v>
      </c>
      <c r="T129" s="96">
        <v>82.649944799704571</v>
      </c>
      <c r="U129" s="96">
        <v>70.876301212563178</v>
      </c>
      <c r="V129" s="93">
        <v>88.639251064953655</v>
      </c>
      <c r="W129" s="694"/>
      <c r="X129" s="694"/>
      <c r="Y129" s="694"/>
      <c r="Z129" s="694"/>
      <c r="AA129" s="694"/>
      <c r="AB129" s="694"/>
      <c r="AC129" s="694"/>
      <c r="AD129" s="694"/>
      <c r="AE129" s="694"/>
      <c r="AF129" s="694"/>
      <c r="AG129" s="694"/>
      <c r="AH129" s="694"/>
      <c r="AI129" s="694"/>
      <c r="AJ129" s="694"/>
      <c r="AK129" s="694"/>
      <c r="AL129" s="694"/>
      <c r="AM129" s="694"/>
      <c r="AN129" s="694"/>
      <c r="AO129" s="694"/>
      <c r="AP129" s="694"/>
      <c r="AQ129" s="694"/>
      <c r="AR129" s="694"/>
      <c r="AS129" s="694"/>
      <c r="AT129" s="694"/>
      <c r="AU129" s="694"/>
      <c r="AV129" s="694"/>
      <c r="AW129" s="694"/>
      <c r="AX129" s="694"/>
      <c r="AY129" s="694"/>
      <c r="AZ129" s="312"/>
      <c r="BA129" s="820"/>
      <c r="BB129" s="495" t="s">
        <v>48</v>
      </c>
      <c r="BC129" s="36" t="s">
        <v>35</v>
      </c>
      <c r="BD129" s="32" t="s">
        <v>35</v>
      </c>
      <c r="BE129" s="32" t="s">
        <v>35</v>
      </c>
      <c r="BF129" s="32" t="s">
        <v>35</v>
      </c>
      <c r="BG129" s="27" t="s">
        <v>35</v>
      </c>
      <c r="BH129" s="36" t="s">
        <v>35</v>
      </c>
      <c r="BI129" s="32" t="s">
        <v>35</v>
      </c>
      <c r="BJ129" s="32" t="s">
        <v>35</v>
      </c>
      <c r="BK129" s="32" t="s">
        <v>35</v>
      </c>
      <c r="BL129" s="27" t="s">
        <v>35</v>
      </c>
      <c r="BM129" s="36" t="s">
        <v>35</v>
      </c>
      <c r="BN129" s="32" t="s">
        <v>35</v>
      </c>
      <c r="BO129" s="32" t="s">
        <v>35</v>
      </c>
      <c r="BP129" s="32" t="s">
        <v>35</v>
      </c>
      <c r="BQ129" s="27" t="s">
        <v>35</v>
      </c>
      <c r="BR129" s="36" t="s">
        <v>35</v>
      </c>
      <c r="BS129" s="32" t="s">
        <v>35</v>
      </c>
      <c r="BT129" s="32" t="s">
        <v>35</v>
      </c>
      <c r="BU129" s="32" t="s">
        <v>35</v>
      </c>
      <c r="BV129" s="21" t="s">
        <v>35</v>
      </c>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284" customFormat="true" ht="15" hidden="true" customHeight="true" x14ac:dyDescent="0.2">
      <c r="A130" s="835" t="s">
        <v>47</v>
      </c>
      <c r="B130" s="336"/>
      <c r="C130" s="342"/>
      <c r="D130" s="343"/>
      <c r="E130" s="343"/>
      <c r="F130" s="343"/>
      <c r="G130" s="344"/>
      <c r="H130" s="345"/>
      <c r="I130" s="343"/>
      <c r="J130" s="343"/>
      <c r="K130" s="343"/>
      <c r="L130" s="346"/>
      <c r="M130" s="342"/>
      <c r="N130" s="343"/>
      <c r="O130" s="343"/>
      <c r="P130" s="343"/>
      <c r="Q130" s="344"/>
      <c r="R130" s="345"/>
      <c r="S130" s="343"/>
      <c r="T130" s="343"/>
      <c r="U130" s="343"/>
      <c r="V130" s="346"/>
      <c r="W130" s="694"/>
      <c r="X130" s="694"/>
      <c r="Y130" s="694"/>
      <c r="Z130" s="694"/>
      <c r="AA130" s="694"/>
      <c r="AB130" s="694"/>
      <c r="AC130" s="694"/>
      <c r="AD130" s="694"/>
      <c r="AE130" s="694"/>
      <c r="AF130" s="694"/>
      <c r="AG130" s="694"/>
      <c r="AH130" s="694"/>
      <c r="AI130" s="694"/>
      <c r="AJ130" s="694"/>
      <c r="AK130" s="694"/>
      <c r="AL130" s="694"/>
      <c r="AM130" s="694"/>
      <c r="AN130" s="694"/>
      <c r="AO130" s="694"/>
      <c r="AP130" s="694"/>
      <c r="AQ130" s="694"/>
      <c r="AR130" s="694"/>
      <c r="AS130" s="694"/>
      <c r="AT130" s="694"/>
      <c r="AU130" s="694"/>
      <c r="AV130" s="694"/>
      <c r="AW130" s="694"/>
      <c r="AX130" s="694"/>
      <c r="AY130" s="694"/>
      <c r="AZ130" s="312"/>
      <c r="BB130" s="286"/>
      <c r="BW130" s="312"/>
      <c r="BX130" s="312"/>
      <c r="BY130" s="312"/>
      <c r="BZ130" s="312"/>
      <c r="CA130" s="312"/>
      <c r="CB130" s="312"/>
      <c r="CC130" s="312"/>
      <c r="CD130" s="312"/>
      <c r="CE130" s="312"/>
      <c r="CF130" s="312"/>
      <c r="CG130" s="312"/>
      <c r="CH130" s="312"/>
      <c r="CI130" s="312"/>
      <c r="CJ130" s="312"/>
      <c r="CK130" s="312"/>
      <c r="CL130" s="312"/>
      <c r="CM130" s="312"/>
      <c r="CN130" s="312"/>
      <c r="CO130" s="312"/>
      <c r="CP130" s="312"/>
      <c r="CQ130" s="312"/>
      <c r="CR130" s="312"/>
      <c r="CS130" s="312"/>
      <c r="CT130" s="312"/>
      <c r="CU130" s="312"/>
      <c r="CV130" s="312"/>
      <c r="CW130" s="312"/>
      <c r="CX130" s="312"/>
      <c r="CY130" s="312"/>
      <c r="CZ130" s="312"/>
    </row>
    <row r="131" s="284" customFormat="true" ht="15" hidden="true" customHeight="true" x14ac:dyDescent="0.2">
      <c r="A131" s="836"/>
      <c r="B131" s="333" t="s">
        <v>46</v>
      </c>
      <c r="C131" s="347"/>
      <c r="D131" s="348"/>
      <c r="E131" s="348"/>
      <c r="F131" s="348"/>
      <c r="G131" s="349"/>
      <c r="H131" s="350"/>
      <c r="I131" s="348"/>
      <c r="J131" s="348"/>
      <c r="K131" s="348"/>
      <c r="L131" s="351"/>
      <c r="M131" s="347"/>
      <c r="N131" s="348"/>
      <c r="O131" s="348"/>
      <c r="P131" s="348"/>
      <c r="Q131" s="349"/>
      <c r="R131" s="350"/>
      <c r="S131" s="348"/>
      <c r="T131" s="348"/>
      <c r="U131" s="348"/>
      <c r="V131" s="351"/>
      <c r="W131" s="694"/>
      <c r="X131" s="694"/>
      <c r="Y131" s="694"/>
      <c r="Z131" s="694"/>
      <c r="AA131" s="694"/>
      <c r="AB131" s="694"/>
      <c r="AC131" s="694"/>
      <c r="AD131" s="694"/>
      <c r="AE131" s="694"/>
      <c r="AF131" s="694"/>
      <c r="AG131" s="694"/>
      <c r="AH131" s="694"/>
      <c r="AI131" s="694"/>
      <c r="AJ131" s="694"/>
      <c r="AK131" s="694"/>
      <c r="AL131" s="694"/>
      <c r="AM131" s="694"/>
      <c r="AN131" s="694"/>
      <c r="AO131" s="694"/>
      <c r="AP131" s="694"/>
      <c r="AQ131" s="694"/>
      <c r="AR131" s="694"/>
      <c r="AS131" s="694"/>
      <c r="AT131" s="694"/>
      <c r="AU131" s="694"/>
      <c r="AV131" s="694"/>
      <c r="AW131" s="694"/>
      <c r="AX131" s="694"/>
      <c r="AY131" s="694"/>
      <c r="AZ131" s="312"/>
      <c r="BB131" s="286"/>
      <c r="BW131" s="312"/>
      <c r="BX131" s="312"/>
      <c r="BY131" s="312"/>
      <c r="BZ131" s="312"/>
      <c r="CA131" s="312"/>
      <c r="CB131" s="312"/>
      <c r="CC131" s="312"/>
      <c r="CD131" s="312"/>
      <c r="CE131" s="312"/>
      <c r="CF131" s="312"/>
      <c r="CG131" s="312"/>
      <c r="CH131" s="312"/>
      <c r="CI131" s="312"/>
      <c r="CJ131" s="312"/>
      <c r="CK131" s="312"/>
      <c r="CL131" s="312"/>
      <c r="CM131" s="312"/>
      <c r="CN131" s="312"/>
      <c r="CO131" s="312"/>
      <c r="CP131" s="312"/>
      <c r="CQ131" s="312"/>
      <c r="CR131" s="312"/>
      <c r="CS131" s="312"/>
      <c r="CT131" s="312"/>
      <c r="CU131" s="312"/>
      <c r="CV131" s="312"/>
      <c r="CW131" s="312"/>
      <c r="CX131" s="312"/>
      <c r="CY131" s="312"/>
      <c r="CZ131" s="312"/>
    </row>
    <row r="132" s="284" customFormat="true" ht="15" hidden="true" customHeight="true" x14ac:dyDescent="0.2">
      <c r="A132" s="837"/>
      <c r="B132" s="334" t="s">
        <v>46</v>
      </c>
      <c r="C132" s="352"/>
      <c r="D132" s="353"/>
      <c r="E132" s="353"/>
      <c r="F132" s="353"/>
      <c r="G132" s="354"/>
      <c r="H132" s="355"/>
      <c r="I132" s="353"/>
      <c r="J132" s="353"/>
      <c r="K132" s="353"/>
      <c r="L132" s="356"/>
      <c r="M132" s="352"/>
      <c r="N132" s="353"/>
      <c r="O132" s="353"/>
      <c r="P132" s="353"/>
      <c r="Q132" s="354"/>
      <c r="R132" s="14"/>
      <c r="S132" s="13"/>
      <c r="T132" s="13"/>
      <c r="U132" s="13"/>
      <c r="V132" s="8"/>
      <c r="W132" s="694"/>
      <c r="X132" s="694"/>
      <c r="Y132" s="694"/>
      <c r="Z132" s="694"/>
      <c r="AA132" s="694"/>
      <c r="AB132" s="694"/>
      <c r="AC132" s="694"/>
      <c r="AD132" s="694"/>
      <c r="AE132" s="694"/>
      <c r="AF132" s="694"/>
      <c r="AG132" s="694"/>
      <c r="AH132" s="694"/>
      <c r="AI132" s="694"/>
      <c r="AJ132" s="694"/>
      <c r="AK132" s="694"/>
      <c r="AL132" s="694"/>
      <c r="AM132" s="694"/>
      <c r="AN132" s="694"/>
      <c r="AO132" s="694"/>
      <c r="AP132" s="694"/>
      <c r="AQ132" s="694"/>
      <c r="AR132" s="694"/>
      <c r="AS132" s="694"/>
      <c r="AT132" s="694"/>
      <c r="AU132" s="694"/>
      <c r="AV132" s="694"/>
      <c r="AW132" s="694"/>
      <c r="AX132" s="694"/>
      <c r="AY132" s="694"/>
      <c r="AZ132" s="312"/>
      <c r="BB132" s="286"/>
      <c r="BW132" s="312"/>
      <c r="BX132" s="312"/>
      <c r="BY132" s="312"/>
      <c r="BZ132" s="312"/>
      <c r="CA132" s="312"/>
      <c r="CB132" s="312"/>
      <c r="CC132" s="312"/>
      <c r="CD132" s="312"/>
      <c r="CE132" s="312"/>
      <c r="CF132" s="312"/>
      <c r="CG132" s="312"/>
      <c r="CH132" s="312"/>
      <c r="CI132" s="312"/>
      <c r="CJ132" s="312"/>
      <c r="CK132" s="312"/>
      <c r="CL132" s="312"/>
      <c r="CM132" s="312"/>
      <c r="CN132" s="312"/>
      <c r="CO132" s="312"/>
      <c r="CP132" s="312"/>
      <c r="CQ132" s="312"/>
      <c r="CR132" s="312"/>
      <c r="CS132" s="312"/>
      <c r="CT132" s="312"/>
      <c r="CU132" s="312"/>
      <c r="CV132" s="312"/>
      <c r="CW132" s="312"/>
      <c r="CX132" s="312"/>
      <c r="CY132" s="312"/>
      <c r="CZ132" s="312"/>
    </row>
    <row r="133" s="405" customFormat="true" ht="15" customHeight="true" x14ac:dyDescent="0.2">
      <c r="A133" s="283"/>
      <c r="B133" s="335"/>
      <c r="C133" s="827" t="s">
        <v>114</v>
      </c>
      <c r="D133" s="828"/>
      <c r="E133" s="828"/>
      <c r="F133" s="828"/>
      <c r="G133" s="829"/>
      <c r="H133" s="833" t="s">
        <v>38</v>
      </c>
      <c r="I133" s="822"/>
      <c r="J133" s="822"/>
      <c r="K133" s="822"/>
      <c r="L133" s="824"/>
      <c r="M133" s="821" t="s">
        <v>37</v>
      </c>
      <c r="N133" s="822"/>
      <c r="O133" s="822"/>
      <c r="P133" s="822"/>
      <c r="Q133" s="824"/>
      <c r="R133" s="16" t="s">
        <v>137</v>
      </c>
      <c r="S133" s="366"/>
      <c r="T133" s="366"/>
      <c r="U133" s="366"/>
      <c r="V133" s="366"/>
      <c r="W133" s="376"/>
      <c r="X133" s="694"/>
      <c r="Y133" s="694"/>
      <c r="Z133" s="694"/>
      <c r="AA133" s="694"/>
      <c r="AB133" s="694"/>
      <c r="AC133" s="694"/>
      <c r="AD133" s="694"/>
      <c r="AE133" s="694"/>
      <c r="AF133" s="694"/>
      <c r="AG133" s="694"/>
      <c r="AH133" s="694"/>
      <c r="AI133" s="694"/>
      <c r="AJ133" s="694"/>
      <c r="AK133" s="694"/>
      <c r="AL133" s="694"/>
      <c r="AM133" s="694"/>
      <c r="AN133" s="694"/>
      <c r="AO133" s="694"/>
      <c r="AP133" s="694"/>
      <c r="AQ133" s="694"/>
      <c r="AR133" s="694"/>
      <c r="AS133" s="694"/>
      <c r="AT133" s="694"/>
      <c r="AU133" s="694"/>
      <c r="AV133" s="694"/>
      <c r="AW133" s="694"/>
      <c r="AX133" s="694"/>
      <c r="AY133" s="694"/>
      <c r="AZ133" s="312"/>
      <c r="BA133" s="313" t="s">
        <v>128</v>
      </c>
      <c r="BB133" s="269" t="s">
        <v>98</v>
      </c>
      <c r="BC133" s="812" t="s">
        <v>114</v>
      </c>
      <c r="BD133" s="813"/>
      <c r="BE133" s="813"/>
      <c r="BF133" s="813"/>
      <c r="BG133" s="819"/>
      <c r="BH133" s="812" t="s">
        <v>38</v>
      </c>
      <c r="BI133" s="813"/>
      <c r="BJ133" s="813"/>
      <c r="BK133" s="813"/>
      <c r="BL133" s="819"/>
      <c r="BM133" s="812" t="s">
        <v>37</v>
      </c>
      <c r="BN133" s="813"/>
      <c r="BO133" s="813"/>
      <c r="BP133" s="813"/>
      <c r="BQ133" s="814"/>
      <c r="BR133" s="15" t="s">
        <v>137</v>
      </c>
      <c r="BS133" s="366"/>
      <c r="BT133" s="366"/>
      <c r="BU133" s="366"/>
      <c r="BV133" s="366"/>
      <c r="BW133" s="4"/>
      <c r="BX133" s="4"/>
      <c r="BY133" s="4"/>
      <c r="BZ133" s="311"/>
      <c r="CA133" s="311"/>
      <c r="CB133" s="311"/>
      <c r="CC133" s="311"/>
      <c r="CD133" s="311"/>
      <c r="CE133" s="311"/>
      <c r="CF133" s="311"/>
      <c r="CG133" s="311"/>
      <c r="CH133" s="311"/>
      <c r="CI133" s="311"/>
      <c r="CJ133" s="311"/>
      <c r="CK133" s="311"/>
      <c r="CL133" s="311"/>
      <c r="CM133" s="311"/>
      <c r="CN133" s="311"/>
      <c r="CO133" s="311"/>
      <c r="CP133" s="311"/>
      <c r="CQ133" s="311"/>
      <c r="CR133" s="311"/>
      <c r="CS133" s="311"/>
      <c r="CT133" s="311"/>
      <c r="CU133" s="311"/>
      <c r="CV133" s="311"/>
      <c r="CW133" s="311"/>
      <c r="CX133" s="311"/>
      <c r="CY133" s="311"/>
      <c r="CZ133" s="311"/>
    </row>
    <row r="134" s="405" customFormat="true" ht="24" x14ac:dyDescent="0.2">
      <c r="A134" s="301" t="s">
        <v>69</v>
      </c>
      <c r="B134" s="335"/>
      <c r="C134" s="358" t="s">
        <v>0</v>
      </c>
      <c r="D134" s="485" t="s">
        <v>1</v>
      </c>
      <c r="E134" s="485" t="s">
        <v>2</v>
      </c>
      <c r="F134" s="485" t="s">
        <v>3</v>
      </c>
      <c r="G134" s="486" t="s">
        <v>4</v>
      </c>
      <c r="H134" s="340" t="s">
        <v>0</v>
      </c>
      <c r="I134" s="488" t="s">
        <v>1</v>
      </c>
      <c r="J134" s="488" t="s">
        <v>2</v>
      </c>
      <c r="K134" s="488" t="s">
        <v>3</v>
      </c>
      <c r="L134" s="489" t="s">
        <v>4</v>
      </c>
      <c r="M134" s="341" t="s">
        <v>0</v>
      </c>
      <c r="N134" s="488" t="s">
        <v>1</v>
      </c>
      <c r="O134" s="488" t="s">
        <v>2</v>
      </c>
      <c r="P134" s="488" t="s">
        <v>3</v>
      </c>
      <c r="Q134" s="484" t="s">
        <v>4</v>
      </c>
      <c r="R134" s="340" t="s">
        <v>366</v>
      </c>
      <c r="S134" s="488" t="s">
        <v>367</v>
      </c>
      <c r="T134" s="488" t="s">
        <v>148</v>
      </c>
      <c r="U134" s="488" t="s">
        <v>149</v>
      </c>
      <c r="V134" s="489" t="s">
        <v>150</v>
      </c>
      <c r="W134" s="694"/>
      <c r="X134" s="694"/>
      <c r="Y134" s="694"/>
      <c r="Z134" s="694"/>
      <c r="AA134" s="694"/>
      <c r="AB134" s="694"/>
      <c r="AC134" s="694"/>
      <c r="AD134" s="694"/>
      <c r="AE134" s="694"/>
      <c r="AF134" s="694"/>
      <c r="AG134" s="694"/>
      <c r="AH134" s="694"/>
      <c r="AI134" s="694"/>
      <c r="AJ134" s="694"/>
      <c r="AK134" s="694"/>
      <c r="AL134" s="694"/>
      <c r="AM134" s="694"/>
      <c r="AN134" s="694"/>
      <c r="AO134" s="694"/>
      <c r="AP134" s="694"/>
      <c r="AQ134" s="694"/>
      <c r="AR134" s="694"/>
      <c r="AS134" s="694"/>
      <c r="AT134" s="694"/>
      <c r="AU134" s="694"/>
      <c r="AV134" s="694"/>
      <c r="AW134" s="694"/>
      <c r="AX134" s="694"/>
      <c r="AY134" s="694"/>
      <c r="AZ134" s="312"/>
      <c r="BA134" s="301" t="s">
        <v>116</v>
      </c>
      <c r="BB134" s="300"/>
      <c r="BC134" s="388" t="s">
        <v>0</v>
      </c>
      <c r="BD134" s="446" t="s">
        <v>1</v>
      </c>
      <c r="BE134" s="446" t="s">
        <v>2</v>
      </c>
      <c r="BF134" s="446" t="s">
        <v>3</v>
      </c>
      <c r="BG134" s="389" t="s">
        <v>4</v>
      </c>
      <c r="BH134" s="388" t="s">
        <v>0</v>
      </c>
      <c r="BI134" s="446" t="s">
        <v>1</v>
      </c>
      <c r="BJ134" s="446" t="s">
        <v>2</v>
      </c>
      <c r="BK134" s="446" t="s">
        <v>3</v>
      </c>
      <c r="BL134" s="389" t="s">
        <v>4</v>
      </c>
      <c r="BM134" s="388" t="s">
        <v>0</v>
      </c>
      <c r="BN134" s="446" t="s">
        <v>1</v>
      </c>
      <c r="BO134" s="446" t="s">
        <v>2</v>
      </c>
      <c r="BP134" s="446" t="s">
        <v>3</v>
      </c>
      <c r="BQ134" s="389" t="s">
        <v>4</v>
      </c>
      <c r="BR134" s="388" t="s">
        <v>366</v>
      </c>
      <c r="BS134" s="446" t="s">
        <v>367</v>
      </c>
      <c r="BT134" s="446" t="s">
        <v>148</v>
      </c>
      <c r="BU134" s="446" t="s">
        <v>149</v>
      </c>
      <c r="BV134" s="447" t="s">
        <v>150</v>
      </c>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c r="CT134" s="152"/>
      <c r="CU134" s="152"/>
      <c r="CV134" s="152"/>
      <c r="CW134" s="152"/>
      <c r="CX134" s="152"/>
      <c r="CY134" s="152"/>
      <c r="CZ134" s="152"/>
    </row>
    <row r="135" s="405" customFormat="true" ht="15" customHeight="true" x14ac:dyDescent="0.2">
      <c r="A135" s="834" t="s">
        <v>45</v>
      </c>
      <c r="B135" s="337" t="s">
        <v>44</v>
      </c>
      <c r="C135" s="107">
        <v>0</v>
      </c>
      <c r="D135" s="106">
        <v>0</v>
      </c>
      <c r="E135" s="106">
        <v>0</v>
      </c>
      <c r="F135" s="106">
        <v>0</v>
      </c>
      <c r="G135" s="105">
        <v>5.5190186840221482</v>
      </c>
      <c r="H135" s="104">
        <v>0</v>
      </c>
      <c r="I135" s="106">
        <v>1.3014747334497201</v>
      </c>
      <c r="J135" s="106">
        <v>10.607475426146753</v>
      </c>
      <c r="K135" s="106">
        <v>10.903623984892956</v>
      </c>
      <c r="L135" s="103">
        <v>32.541078988133002</v>
      </c>
      <c r="M135" s="107">
        <v>0</v>
      </c>
      <c r="N135" s="106">
        <v>0</v>
      </c>
      <c r="O135" s="106">
        <v>0</v>
      </c>
      <c r="P135" s="106">
        <v>0</v>
      </c>
      <c r="Q135" s="105">
        <v>0.22109617701926923</v>
      </c>
      <c r="R135" s="104">
        <v>17.535184528817577</v>
      </c>
      <c r="S135" s="106">
        <v>0.1668631300049781</v>
      </c>
      <c r="T135" s="106">
        <v>3.3436091094880875E-2</v>
      </c>
      <c r="U135" s="106">
        <v>0</v>
      </c>
      <c r="V135" s="103">
        <v>8.5827481256415303E-2</v>
      </c>
      <c r="W135" s="694"/>
      <c r="X135" s="694"/>
      <c r="Y135" s="694"/>
      <c r="Z135" s="694"/>
      <c r="AA135" s="694"/>
      <c r="AB135" s="694"/>
      <c r="AC135" s="694"/>
      <c r="AD135" s="694"/>
      <c r="AE135" s="694"/>
      <c r="AF135" s="694"/>
      <c r="AG135" s="694"/>
      <c r="AH135" s="694"/>
      <c r="AI135" s="694"/>
      <c r="AJ135" s="694"/>
      <c r="AK135" s="694"/>
      <c r="AL135" s="694"/>
      <c r="AM135" s="694"/>
      <c r="AN135" s="694"/>
      <c r="AO135" s="694"/>
      <c r="AP135" s="694"/>
      <c r="AQ135" s="694"/>
      <c r="AR135" s="694"/>
      <c r="AS135" s="694"/>
      <c r="AT135" s="694"/>
      <c r="AU135" s="694"/>
      <c r="AV135" s="694"/>
      <c r="AW135" s="694"/>
      <c r="AX135" s="694"/>
      <c r="AY135" s="694"/>
      <c r="AZ135" s="312"/>
      <c r="BA135" s="818" t="s">
        <v>45</v>
      </c>
      <c r="BB135" s="494" t="s">
        <v>44</v>
      </c>
      <c r="BC135" s="38" t="s">
        <v>35</v>
      </c>
      <c r="BD135" s="34" t="s">
        <v>35</v>
      </c>
      <c r="BE135" s="34" t="s">
        <v>35</v>
      </c>
      <c r="BF135" s="34" t="s">
        <v>35</v>
      </c>
      <c r="BG135" s="29" t="s">
        <v>35</v>
      </c>
      <c r="BH135" s="38" t="s">
        <v>35</v>
      </c>
      <c r="BI135" s="34" t="s">
        <v>35</v>
      </c>
      <c r="BJ135" s="34" t="s">
        <v>35</v>
      </c>
      <c r="BK135" s="34" t="s">
        <v>35</v>
      </c>
      <c r="BL135" s="29" t="s">
        <v>35</v>
      </c>
      <c r="BM135" s="38" t="s">
        <v>35</v>
      </c>
      <c r="BN135" s="34" t="s">
        <v>35</v>
      </c>
      <c r="BO135" s="34" t="s">
        <v>35</v>
      </c>
      <c r="BP135" s="34" t="s">
        <v>35</v>
      </c>
      <c r="BQ135" s="29" t="s">
        <v>35</v>
      </c>
      <c r="BR135" s="38" t="s">
        <v>35</v>
      </c>
      <c r="BS135" s="34" t="s">
        <v>35</v>
      </c>
      <c r="BT135" s="34" t="s">
        <v>35</v>
      </c>
      <c r="BU135" s="34" t="s">
        <v>35</v>
      </c>
      <c r="BV135" s="23" t="s">
        <v>35</v>
      </c>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405" customFormat="true" ht="15" customHeight="true" x14ac:dyDescent="0.2">
      <c r="A136" s="825"/>
      <c r="B136" s="338" t="s">
        <v>43</v>
      </c>
      <c r="C136" s="102">
        <v>0</v>
      </c>
      <c r="D136" s="101">
        <v>0</v>
      </c>
      <c r="E136" s="101">
        <v>0</v>
      </c>
      <c r="F136" s="101">
        <v>0</v>
      </c>
      <c r="G136" s="100">
        <v>10.791082625343837</v>
      </c>
      <c r="H136" s="99">
        <v>9.3633723614827039E-2</v>
      </c>
      <c r="I136" s="101">
        <v>8.0712253084076568</v>
      </c>
      <c r="J136" s="101">
        <v>17.979964978641874</v>
      </c>
      <c r="K136" s="101">
        <v>37.706773357200127</v>
      </c>
      <c r="L136" s="98">
        <v>44.488388749441086</v>
      </c>
      <c r="M136" s="102">
        <v>0</v>
      </c>
      <c r="N136" s="101">
        <v>0</v>
      </c>
      <c r="O136" s="101">
        <v>0</v>
      </c>
      <c r="P136" s="101">
        <v>0</v>
      </c>
      <c r="Q136" s="100">
        <v>0.47590954343203912</v>
      </c>
      <c r="R136" s="99">
        <v>20.839096367739103</v>
      </c>
      <c r="S136" s="101">
        <v>2.1822345603096616</v>
      </c>
      <c r="T136" s="101">
        <v>0.12467689752598615</v>
      </c>
      <c r="U136" s="101">
        <v>0.17976879869627529</v>
      </c>
      <c r="V136" s="98">
        <v>1.4908363010654866</v>
      </c>
      <c r="W136" s="694"/>
      <c r="X136" s="694"/>
      <c r="Y136" s="694"/>
      <c r="Z136" s="694"/>
      <c r="AA136" s="694"/>
      <c r="AB136" s="694"/>
      <c r="AC136" s="694"/>
      <c r="AD136" s="694"/>
      <c r="AE136" s="694"/>
      <c r="AF136" s="694"/>
      <c r="AG136" s="694"/>
      <c r="AH136" s="694"/>
      <c r="AI136" s="694"/>
      <c r="AJ136" s="694"/>
      <c r="AK136" s="694"/>
      <c r="AL136" s="694"/>
      <c r="AM136" s="694"/>
      <c r="AN136" s="694"/>
      <c r="AO136" s="694"/>
      <c r="AP136" s="694"/>
      <c r="AQ136" s="694"/>
      <c r="AR136" s="694"/>
      <c r="AS136" s="694"/>
      <c r="AT136" s="694"/>
      <c r="AU136" s="694"/>
      <c r="AV136" s="694"/>
      <c r="AW136" s="694"/>
      <c r="AX136" s="694"/>
      <c r="AY136" s="694"/>
      <c r="AZ136" s="312"/>
      <c r="BA136" s="816"/>
      <c r="BB136" s="492" t="s">
        <v>43</v>
      </c>
      <c r="BC136" s="37" t="s">
        <v>35</v>
      </c>
      <c r="BD136" s="33" t="s">
        <v>35</v>
      </c>
      <c r="BE136" s="33" t="s">
        <v>35</v>
      </c>
      <c r="BF136" s="33" t="s">
        <v>35</v>
      </c>
      <c r="BG136" s="28" t="s">
        <v>35</v>
      </c>
      <c r="BH136" s="37" t="s">
        <v>35</v>
      </c>
      <c r="BI136" s="33" t="s">
        <v>35</v>
      </c>
      <c r="BJ136" s="33" t="s">
        <v>35</v>
      </c>
      <c r="BK136" s="33" t="s">
        <v>35</v>
      </c>
      <c r="BL136" s="28" t="s">
        <v>35</v>
      </c>
      <c r="BM136" s="37" t="s">
        <v>35</v>
      </c>
      <c r="BN136" s="33" t="s">
        <v>35</v>
      </c>
      <c r="BO136" s="33" t="s">
        <v>35</v>
      </c>
      <c r="BP136" s="33" t="s">
        <v>35</v>
      </c>
      <c r="BQ136" s="28" t="s">
        <v>35</v>
      </c>
      <c r="BR136" s="37" t="s">
        <v>35</v>
      </c>
      <c r="BS136" s="33" t="s">
        <v>35</v>
      </c>
      <c r="BT136" s="33" t="s">
        <v>35</v>
      </c>
      <c r="BU136" s="33" t="s">
        <v>35</v>
      </c>
      <c r="BV136" s="22" t="s">
        <v>35</v>
      </c>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405" customFormat="true" ht="15" customHeight="true" x14ac:dyDescent="0.2">
      <c r="A137" s="825"/>
      <c r="B137" s="338" t="s">
        <v>42</v>
      </c>
      <c r="C137" s="102">
        <v>66.352734730756907</v>
      </c>
      <c r="D137" s="101">
        <v>73.77175562912727</v>
      </c>
      <c r="E137" s="101">
        <v>74.261398912783321</v>
      </c>
      <c r="F137" s="101">
        <v>73.915794349983315</v>
      </c>
      <c r="G137" s="100">
        <v>71.72425427921425</v>
      </c>
      <c r="H137" s="99">
        <v>76.587093811025724</v>
      </c>
      <c r="I137" s="101">
        <v>81.947280979379002</v>
      </c>
      <c r="J137" s="101">
        <v>70.177622062569284</v>
      </c>
      <c r="K137" s="101">
        <v>48.229870006165385</v>
      </c>
      <c r="L137" s="98">
        <v>21.630016429279618</v>
      </c>
      <c r="M137" s="102">
        <v>65.624200066099803</v>
      </c>
      <c r="N137" s="101">
        <v>73.209774542211676</v>
      </c>
      <c r="O137" s="101">
        <v>73.205019284891108</v>
      </c>
      <c r="P137" s="101">
        <v>76.075495328312854</v>
      </c>
      <c r="Q137" s="100">
        <v>78.442328427124579</v>
      </c>
      <c r="R137" s="99">
        <v>54.479035520951115</v>
      </c>
      <c r="S137" s="101">
        <v>89.507788211413924</v>
      </c>
      <c r="T137" s="101">
        <v>74.467211246992505</v>
      </c>
      <c r="U137" s="101">
        <v>78.549504822857259</v>
      </c>
      <c r="V137" s="98">
        <v>44.559869211599498</v>
      </c>
      <c r="W137" s="694"/>
      <c r="X137" s="694"/>
      <c r="Y137" s="694"/>
      <c r="Z137" s="694"/>
      <c r="AA137" s="694"/>
      <c r="AB137" s="694"/>
      <c r="AC137" s="694"/>
      <c r="AD137" s="694"/>
      <c r="AE137" s="694"/>
      <c r="AF137" s="694"/>
      <c r="AG137" s="694"/>
      <c r="AH137" s="694"/>
      <c r="AI137" s="694"/>
      <c r="AJ137" s="694"/>
      <c r="AK137" s="694"/>
      <c r="AL137" s="694"/>
      <c r="AM137" s="694"/>
      <c r="AN137" s="694"/>
      <c r="AO137" s="694"/>
      <c r="AP137" s="694"/>
      <c r="AQ137" s="694"/>
      <c r="AR137" s="694"/>
      <c r="AS137" s="694"/>
      <c r="AT137" s="694"/>
      <c r="AU137" s="694"/>
      <c r="AV137" s="694"/>
      <c r="AW137" s="694"/>
      <c r="AX137" s="694"/>
      <c r="AY137" s="694"/>
      <c r="AZ137" s="312"/>
      <c r="BA137" s="816"/>
      <c r="BB137" s="492" t="s">
        <v>42</v>
      </c>
      <c r="BC137" s="37" t="s">
        <v>35</v>
      </c>
      <c r="BD137" s="33" t="s">
        <v>35</v>
      </c>
      <c r="BE137" s="33" t="s">
        <v>35</v>
      </c>
      <c r="BF137" s="33" t="s">
        <v>35</v>
      </c>
      <c r="BG137" s="28" t="s">
        <v>35</v>
      </c>
      <c r="BH137" s="37" t="s">
        <v>35</v>
      </c>
      <c r="BI137" s="33" t="s">
        <v>35</v>
      </c>
      <c r="BJ137" s="33" t="s">
        <v>35</v>
      </c>
      <c r="BK137" s="33" t="s">
        <v>35</v>
      </c>
      <c r="BL137" s="28" t="s">
        <v>35</v>
      </c>
      <c r="BM137" s="37" t="s">
        <v>35</v>
      </c>
      <c r="BN137" s="33" t="s">
        <v>35</v>
      </c>
      <c r="BO137" s="33" t="s">
        <v>35</v>
      </c>
      <c r="BP137" s="33" t="s">
        <v>35</v>
      </c>
      <c r="BQ137" s="28" t="s">
        <v>35</v>
      </c>
      <c r="BR137" s="37" t="s">
        <v>35</v>
      </c>
      <c r="BS137" s="33" t="s">
        <v>35</v>
      </c>
      <c r="BT137" s="33" t="s">
        <v>35</v>
      </c>
      <c r="BU137" s="33" t="s">
        <v>35</v>
      </c>
      <c r="BV137" s="22" t="s">
        <v>35</v>
      </c>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405" customFormat="true" ht="15" customHeight="true" x14ac:dyDescent="0.2">
      <c r="A138" s="825"/>
      <c r="B138" s="338" t="s">
        <v>41</v>
      </c>
      <c r="C138" s="102">
        <v>26.769679296238539</v>
      </c>
      <c r="D138" s="101">
        <v>23.860971742573586</v>
      </c>
      <c r="E138" s="101">
        <v>23.784539170879977</v>
      </c>
      <c r="F138" s="101">
        <v>25.451912287196009</v>
      </c>
      <c r="G138" s="100">
        <v>11.451643526065848</v>
      </c>
      <c r="H138" s="99">
        <v>21.920694472389624</v>
      </c>
      <c r="I138" s="101">
        <v>8.680018978763659</v>
      </c>
      <c r="J138" s="101">
        <v>1.2349375326421597</v>
      </c>
      <c r="K138" s="101">
        <v>0.63403666485800159</v>
      </c>
      <c r="L138" s="98">
        <v>0</v>
      </c>
      <c r="M138" s="102">
        <v>26.916552331334582</v>
      </c>
      <c r="N138" s="101">
        <v>24.149087561072502</v>
      </c>
      <c r="O138" s="101">
        <v>24.769811566222579</v>
      </c>
      <c r="P138" s="101">
        <v>23.428475440391054</v>
      </c>
      <c r="Q138" s="100">
        <v>20.386618855989326</v>
      </c>
      <c r="R138" s="99">
        <v>5.587527763539696</v>
      </c>
      <c r="S138" s="101">
        <v>7.6276426314648056</v>
      </c>
      <c r="T138" s="101">
        <v>20.369965677489983</v>
      </c>
      <c r="U138" s="101">
        <v>18.004729821307571</v>
      </c>
      <c r="V138" s="98">
        <v>53.182845919538778</v>
      </c>
      <c r="W138" s="694"/>
      <c r="X138" s="694"/>
      <c r="Y138" s="694"/>
      <c r="Z138" s="694"/>
      <c r="AA138" s="694"/>
      <c r="AB138" s="694"/>
      <c r="AC138" s="694"/>
      <c r="AD138" s="694"/>
      <c r="AE138" s="694"/>
      <c r="AF138" s="694"/>
      <c r="AG138" s="694"/>
      <c r="AH138" s="694"/>
      <c r="AI138" s="694"/>
      <c r="AJ138" s="694"/>
      <c r="AK138" s="694"/>
      <c r="AL138" s="694"/>
      <c r="AM138" s="694"/>
      <c r="AN138" s="694"/>
      <c r="AO138" s="694"/>
      <c r="AP138" s="694"/>
      <c r="AQ138" s="694"/>
      <c r="AR138" s="694"/>
      <c r="AS138" s="694"/>
      <c r="AT138" s="694"/>
      <c r="AU138" s="694"/>
      <c r="AV138" s="694"/>
      <c r="AW138" s="694"/>
      <c r="AX138" s="694"/>
      <c r="AY138" s="694"/>
      <c r="AZ138" s="312"/>
      <c r="BA138" s="816"/>
      <c r="BB138" s="492" t="s">
        <v>41</v>
      </c>
      <c r="BC138" s="37" t="s">
        <v>35</v>
      </c>
      <c r="BD138" s="33" t="s">
        <v>35</v>
      </c>
      <c r="BE138" s="33" t="s">
        <v>35</v>
      </c>
      <c r="BF138" s="33" t="s">
        <v>35</v>
      </c>
      <c r="BG138" s="28" t="s">
        <v>35</v>
      </c>
      <c r="BH138" s="37" t="s">
        <v>35</v>
      </c>
      <c r="BI138" s="33" t="s">
        <v>35</v>
      </c>
      <c r="BJ138" s="33" t="s">
        <v>35</v>
      </c>
      <c r="BK138" s="33" t="s">
        <v>35</v>
      </c>
      <c r="BL138" s="28" t="s">
        <v>35</v>
      </c>
      <c r="BM138" s="37" t="s">
        <v>35</v>
      </c>
      <c r="BN138" s="33" t="s">
        <v>35</v>
      </c>
      <c r="BO138" s="33" t="s">
        <v>35</v>
      </c>
      <c r="BP138" s="33" t="s">
        <v>35</v>
      </c>
      <c r="BQ138" s="28" t="s">
        <v>35</v>
      </c>
      <c r="BR138" s="37" t="s">
        <v>35</v>
      </c>
      <c r="BS138" s="33" t="s">
        <v>35</v>
      </c>
      <c r="BT138" s="33" t="s">
        <v>35</v>
      </c>
      <c r="BU138" s="33" t="s">
        <v>35</v>
      </c>
      <c r="BV138" s="22" t="s">
        <v>35</v>
      </c>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405" customFormat="true" ht="15" customHeight="true" x14ac:dyDescent="0.2">
      <c r="A139" s="825"/>
      <c r="B139" s="338" t="s">
        <v>19</v>
      </c>
      <c r="C139" s="102">
        <v>6.877585973004817</v>
      </c>
      <c r="D139" s="101">
        <v>2.3672726282990699</v>
      </c>
      <c r="E139" s="101">
        <v>1.9540619163367148</v>
      </c>
      <c r="F139" s="101">
        <v>0.63229336282074566</v>
      </c>
      <c r="G139" s="100">
        <v>0.51400088535390953</v>
      </c>
      <c r="H139" s="99">
        <v>1.3985779929698157</v>
      </c>
      <c r="I139" s="101">
        <v>0</v>
      </c>
      <c r="J139" s="101">
        <v>0</v>
      </c>
      <c r="K139" s="101">
        <v>2.5256959868835778</v>
      </c>
      <c r="L139" s="98">
        <v>1.3405158331463369</v>
      </c>
      <c r="M139" s="102">
        <v>7.4592476025656937</v>
      </c>
      <c r="N139" s="101">
        <v>2.6411378967158066</v>
      </c>
      <c r="O139" s="101">
        <v>2.0251691488862651</v>
      </c>
      <c r="P139" s="101">
        <v>0.49602923129605314</v>
      </c>
      <c r="Q139" s="100">
        <v>0.47404699643487863</v>
      </c>
      <c r="R139" s="99">
        <v>1.5591558189525945</v>
      </c>
      <c r="S139" s="101">
        <v>0.51547146680660683</v>
      </c>
      <c r="T139" s="101">
        <v>5.0047100868963712</v>
      </c>
      <c r="U139" s="101">
        <v>3.2659965571388976</v>
      </c>
      <c r="V139" s="98">
        <v>0.6806210865397555</v>
      </c>
      <c r="W139" s="694"/>
      <c r="X139" s="694"/>
      <c r="Y139" s="694"/>
      <c r="Z139" s="694"/>
      <c r="AA139" s="694"/>
      <c r="AB139" s="694"/>
      <c r="AC139" s="694"/>
      <c r="AD139" s="694"/>
      <c r="AE139" s="694"/>
      <c r="AF139" s="694"/>
      <c r="AG139" s="694"/>
      <c r="AH139" s="694"/>
      <c r="AI139" s="694"/>
      <c r="AJ139" s="694"/>
      <c r="AK139" s="694"/>
      <c r="AL139" s="694"/>
      <c r="AM139" s="694"/>
      <c r="AN139" s="694"/>
      <c r="AO139" s="694"/>
      <c r="AP139" s="694"/>
      <c r="AQ139" s="694"/>
      <c r="AR139" s="694"/>
      <c r="AS139" s="694"/>
      <c r="AT139" s="694"/>
      <c r="AU139" s="694"/>
      <c r="AV139" s="694"/>
      <c r="AW139" s="694"/>
      <c r="AX139" s="694"/>
      <c r="AY139" s="694"/>
      <c r="AZ139" s="312"/>
      <c r="BA139" s="816"/>
      <c r="BB139" s="492" t="s">
        <v>19</v>
      </c>
      <c r="BC139" s="37" t="s">
        <v>35</v>
      </c>
      <c r="BD139" s="33" t="s">
        <v>35</v>
      </c>
      <c r="BE139" s="33" t="s">
        <v>35</v>
      </c>
      <c r="BF139" s="33" t="s">
        <v>35</v>
      </c>
      <c r="BG139" s="28" t="s">
        <v>35</v>
      </c>
      <c r="BH139" s="37" t="s">
        <v>35</v>
      </c>
      <c r="BI139" s="33" t="s">
        <v>35</v>
      </c>
      <c r="BJ139" s="33" t="s">
        <v>35</v>
      </c>
      <c r="BK139" s="33" t="s">
        <v>35</v>
      </c>
      <c r="BL139" s="28" t="s">
        <v>35</v>
      </c>
      <c r="BM139" s="37" t="s">
        <v>35</v>
      </c>
      <c r="BN139" s="33" t="s">
        <v>35</v>
      </c>
      <c r="BO139" s="33" t="s">
        <v>35</v>
      </c>
      <c r="BP139" s="33" t="s">
        <v>35</v>
      </c>
      <c r="BQ139" s="28" t="s">
        <v>35</v>
      </c>
      <c r="BR139" s="37" t="s">
        <v>35</v>
      </c>
      <c r="BS139" s="33" t="s">
        <v>35</v>
      </c>
      <c r="BT139" s="33" t="s">
        <v>35</v>
      </c>
      <c r="BU139" s="33" t="s">
        <v>35</v>
      </c>
      <c r="BV139" s="22" t="s">
        <v>35</v>
      </c>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283" customFormat="true" ht="15" customHeight="true" x14ac:dyDescent="0.2">
      <c r="A140" s="825" t="s">
        <v>106</v>
      </c>
      <c r="B140" s="338" t="s">
        <v>64</v>
      </c>
      <c r="C140" s="53" t="s">
        <v>35</v>
      </c>
      <c r="D140" s="50" t="s">
        <v>35</v>
      </c>
      <c r="E140" s="50" t="s">
        <v>35</v>
      </c>
      <c r="F140" s="50" t="s">
        <v>35</v>
      </c>
      <c r="G140" s="47" t="s">
        <v>35</v>
      </c>
      <c r="H140" s="44" t="s">
        <v>35</v>
      </c>
      <c r="I140" s="50" t="s">
        <v>35</v>
      </c>
      <c r="J140" s="50" t="s">
        <v>35</v>
      </c>
      <c r="K140" s="50" t="s">
        <v>35</v>
      </c>
      <c r="L140" s="41" t="s">
        <v>35</v>
      </c>
      <c r="M140" s="53" t="s">
        <v>35</v>
      </c>
      <c r="N140" s="50" t="s">
        <v>35</v>
      </c>
      <c r="O140" s="50" t="s">
        <v>35</v>
      </c>
      <c r="P140" s="50" t="s">
        <v>35</v>
      </c>
      <c r="Q140" s="47" t="s">
        <v>35</v>
      </c>
      <c r="R140" s="44" t="s">
        <v>35</v>
      </c>
      <c r="S140" s="50" t="s">
        <v>35</v>
      </c>
      <c r="T140" s="50" t="s">
        <v>35</v>
      </c>
      <c r="U140" s="50" t="s">
        <v>35</v>
      </c>
      <c r="V140" s="41" t="s">
        <v>35</v>
      </c>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11"/>
      <c r="BA140" s="816" t="s">
        <v>106</v>
      </c>
      <c r="BB140" s="492" t="s">
        <v>64</v>
      </c>
      <c r="BC140" s="37" t="s">
        <v>35</v>
      </c>
      <c r="BD140" s="33" t="s">
        <v>35</v>
      </c>
      <c r="BE140" s="33" t="s">
        <v>35</v>
      </c>
      <c r="BF140" s="33" t="s">
        <v>35</v>
      </c>
      <c r="BG140" s="28" t="s">
        <v>35</v>
      </c>
      <c r="BH140" s="37" t="s">
        <v>35</v>
      </c>
      <c r="BI140" s="33" t="s">
        <v>35</v>
      </c>
      <c r="BJ140" s="33" t="s">
        <v>35</v>
      </c>
      <c r="BK140" s="33" t="s">
        <v>35</v>
      </c>
      <c r="BL140" s="28" t="s">
        <v>35</v>
      </c>
      <c r="BM140" s="37" t="s">
        <v>35</v>
      </c>
      <c r="BN140" s="33" t="s">
        <v>35</v>
      </c>
      <c r="BO140" s="33" t="s">
        <v>35</v>
      </c>
      <c r="BP140" s="33" t="s">
        <v>35</v>
      </c>
      <c r="BQ140" s="28" t="s">
        <v>35</v>
      </c>
      <c r="BR140" s="37" t="s">
        <v>35</v>
      </c>
      <c r="BS140" s="33" t="s">
        <v>35</v>
      </c>
      <c r="BT140" s="33" t="s">
        <v>35</v>
      </c>
      <c r="BU140" s="33" t="s">
        <v>35</v>
      </c>
      <c r="BV140" s="22" t="s">
        <v>35</v>
      </c>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283" customFormat="true" ht="15" customHeight="true" x14ac:dyDescent="0.2">
      <c r="A141" s="825"/>
      <c r="B141" s="338" t="s">
        <v>65</v>
      </c>
      <c r="C141" s="53" t="s">
        <v>35</v>
      </c>
      <c r="D141" s="50" t="s">
        <v>35</v>
      </c>
      <c r="E141" s="50" t="s">
        <v>35</v>
      </c>
      <c r="F141" s="50" t="s">
        <v>35</v>
      </c>
      <c r="G141" s="47" t="s">
        <v>35</v>
      </c>
      <c r="H141" s="44" t="s">
        <v>35</v>
      </c>
      <c r="I141" s="50" t="s">
        <v>35</v>
      </c>
      <c r="J141" s="50" t="s">
        <v>35</v>
      </c>
      <c r="K141" s="50" t="s">
        <v>35</v>
      </c>
      <c r="L141" s="41" t="s">
        <v>35</v>
      </c>
      <c r="M141" s="53" t="s">
        <v>35</v>
      </c>
      <c r="N141" s="50" t="s">
        <v>35</v>
      </c>
      <c r="O141" s="50" t="s">
        <v>35</v>
      </c>
      <c r="P141" s="50" t="s">
        <v>35</v>
      </c>
      <c r="Q141" s="47" t="s">
        <v>35</v>
      </c>
      <c r="R141" s="44" t="s">
        <v>35</v>
      </c>
      <c r="S141" s="50" t="s">
        <v>35</v>
      </c>
      <c r="T141" s="50" t="s">
        <v>35</v>
      </c>
      <c r="U141" s="50" t="s">
        <v>35</v>
      </c>
      <c r="V141" s="41" t="s">
        <v>35</v>
      </c>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11"/>
      <c r="BA141" s="816"/>
      <c r="BB141" s="492" t="s">
        <v>65</v>
      </c>
      <c r="BC141" s="37" t="s">
        <v>35</v>
      </c>
      <c r="BD141" s="33" t="s">
        <v>35</v>
      </c>
      <c r="BE141" s="33" t="s">
        <v>35</v>
      </c>
      <c r="BF141" s="33" t="s">
        <v>35</v>
      </c>
      <c r="BG141" s="28" t="s">
        <v>35</v>
      </c>
      <c r="BH141" s="37" t="s">
        <v>35</v>
      </c>
      <c r="BI141" s="33" t="s">
        <v>35</v>
      </c>
      <c r="BJ141" s="33" t="s">
        <v>35</v>
      </c>
      <c r="BK141" s="33" t="s">
        <v>35</v>
      </c>
      <c r="BL141" s="28" t="s">
        <v>35</v>
      </c>
      <c r="BM141" s="37" t="s">
        <v>35</v>
      </c>
      <c r="BN141" s="33" t="s">
        <v>35</v>
      </c>
      <c r="BO141" s="33" t="s">
        <v>35</v>
      </c>
      <c r="BP141" s="33" t="s">
        <v>35</v>
      </c>
      <c r="BQ141" s="28" t="s">
        <v>35</v>
      </c>
      <c r="BR141" s="37" t="s">
        <v>35</v>
      </c>
      <c r="BS141" s="33" t="s">
        <v>35</v>
      </c>
      <c r="BT141" s="33" t="s">
        <v>35</v>
      </c>
      <c r="BU141" s="33" t="s">
        <v>35</v>
      </c>
      <c r="BV141" s="22" t="s">
        <v>35</v>
      </c>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283" customFormat="true" ht="15" customHeight="true" x14ac:dyDescent="0.2">
      <c r="A142" s="825"/>
      <c r="B142" s="338" t="s">
        <v>66</v>
      </c>
      <c r="C142" s="53" t="s">
        <v>35</v>
      </c>
      <c r="D142" s="50" t="s">
        <v>35</v>
      </c>
      <c r="E142" s="50" t="s">
        <v>35</v>
      </c>
      <c r="F142" s="50" t="s">
        <v>35</v>
      </c>
      <c r="G142" s="47" t="s">
        <v>35</v>
      </c>
      <c r="H142" s="44" t="s">
        <v>35</v>
      </c>
      <c r="I142" s="50" t="s">
        <v>35</v>
      </c>
      <c r="J142" s="50" t="s">
        <v>35</v>
      </c>
      <c r="K142" s="50" t="s">
        <v>35</v>
      </c>
      <c r="L142" s="41" t="s">
        <v>35</v>
      </c>
      <c r="M142" s="53" t="s">
        <v>35</v>
      </c>
      <c r="N142" s="50" t="s">
        <v>35</v>
      </c>
      <c r="O142" s="50" t="s">
        <v>35</v>
      </c>
      <c r="P142" s="50" t="s">
        <v>35</v>
      </c>
      <c r="Q142" s="47" t="s">
        <v>35</v>
      </c>
      <c r="R142" s="44" t="s">
        <v>35</v>
      </c>
      <c r="S142" s="50" t="s">
        <v>35</v>
      </c>
      <c r="T142" s="50" t="s">
        <v>35</v>
      </c>
      <c r="U142" s="50" t="s">
        <v>35</v>
      </c>
      <c r="V142" s="41" t="s">
        <v>35</v>
      </c>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11"/>
      <c r="BA142" s="816"/>
      <c r="BB142" s="492" t="s">
        <v>66</v>
      </c>
      <c r="BC142" s="37" t="s">
        <v>35</v>
      </c>
      <c r="BD142" s="33" t="s">
        <v>35</v>
      </c>
      <c r="BE142" s="33" t="s">
        <v>35</v>
      </c>
      <c r="BF142" s="33" t="s">
        <v>35</v>
      </c>
      <c r="BG142" s="28" t="s">
        <v>35</v>
      </c>
      <c r="BH142" s="37" t="s">
        <v>35</v>
      </c>
      <c r="BI142" s="33" t="s">
        <v>35</v>
      </c>
      <c r="BJ142" s="33" t="s">
        <v>35</v>
      </c>
      <c r="BK142" s="33" t="s">
        <v>35</v>
      </c>
      <c r="BL142" s="28" t="s">
        <v>35</v>
      </c>
      <c r="BM142" s="37" t="s">
        <v>35</v>
      </c>
      <c r="BN142" s="33" t="s">
        <v>35</v>
      </c>
      <c r="BO142" s="33" t="s">
        <v>35</v>
      </c>
      <c r="BP142" s="33" t="s">
        <v>35</v>
      </c>
      <c r="BQ142" s="28" t="s">
        <v>35</v>
      </c>
      <c r="BR142" s="37" t="s">
        <v>35</v>
      </c>
      <c r="BS142" s="33" t="s">
        <v>35</v>
      </c>
      <c r="BT142" s="33" t="s">
        <v>35</v>
      </c>
      <c r="BU142" s="33" t="s">
        <v>35</v>
      </c>
      <c r="BV142" s="22" t="s">
        <v>35</v>
      </c>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283" customFormat="true" ht="15" customHeight="true" x14ac:dyDescent="0.2">
      <c r="A143" s="825"/>
      <c r="B143" s="338" t="s">
        <v>67</v>
      </c>
      <c r="C143" s="53" t="s">
        <v>35</v>
      </c>
      <c r="D143" s="50" t="s">
        <v>35</v>
      </c>
      <c r="E143" s="50" t="s">
        <v>35</v>
      </c>
      <c r="F143" s="50" t="s">
        <v>35</v>
      </c>
      <c r="G143" s="47" t="s">
        <v>35</v>
      </c>
      <c r="H143" s="44" t="s">
        <v>35</v>
      </c>
      <c r="I143" s="50" t="s">
        <v>35</v>
      </c>
      <c r="J143" s="50" t="s">
        <v>35</v>
      </c>
      <c r="K143" s="50" t="s">
        <v>35</v>
      </c>
      <c r="L143" s="41" t="s">
        <v>35</v>
      </c>
      <c r="M143" s="53" t="s">
        <v>35</v>
      </c>
      <c r="N143" s="50" t="s">
        <v>35</v>
      </c>
      <c r="O143" s="50" t="s">
        <v>35</v>
      </c>
      <c r="P143" s="50" t="s">
        <v>35</v>
      </c>
      <c r="Q143" s="47" t="s">
        <v>35</v>
      </c>
      <c r="R143" s="44" t="s">
        <v>35</v>
      </c>
      <c r="S143" s="50" t="s">
        <v>35</v>
      </c>
      <c r="T143" s="50" t="s">
        <v>35</v>
      </c>
      <c r="U143" s="50" t="s">
        <v>35</v>
      </c>
      <c r="V143" s="41" t="s">
        <v>35</v>
      </c>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11"/>
      <c r="BA143" s="816"/>
      <c r="BB143" s="492" t="s">
        <v>67</v>
      </c>
      <c r="BC143" s="37" t="s">
        <v>35</v>
      </c>
      <c r="BD143" s="33" t="s">
        <v>35</v>
      </c>
      <c r="BE143" s="33" t="s">
        <v>35</v>
      </c>
      <c r="BF143" s="33" t="s">
        <v>35</v>
      </c>
      <c r="BG143" s="28" t="s">
        <v>35</v>
      </c>
      <c r="BH143" s="37" t="s">
        <v>35</v>
      </c>
      <c r="BI143" s="33" t="s">
        <v>35</v>
      </c>
      <c r="BJ143" s="33" t="s">
        <v>35</v>
      </c>
      <c r="BK143" s="33" t="s">
        <v>35</v>
      </c>
      <c r="BL143" s="28" t="s">
        <v>35</v>
      </c>
      <c r="BM143" s="37" t="s">
        <v>35</v>
      </c>
      <c r="BN143" s="33" t="s">
        <v>35</v>
      </c>
      <c r="BO143" s="33" t="s">
        <v>35</v>
      </c>
      <c r="BP143" s="33" t="s">
        <v>35</v>
      </c>
      <c r="BQ143" s="28" t="s">
        <v>35</v>
      </c>
      <c r="BR143" s="37" t="s">
        <v>35</v>
      </c>
      <c r="BS143" s="33" t="s">
        <v>35</v>
      </c>
      <c r="BT143" s="33" t="s">
        <v>35</v>
      </c>
      <c r="BU143" s="33" t="s">
        <v>35</v>
      </c>
      <c r="BV143" s="22" t="s">
        <v>35</v>
      </c>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283" customFormat="true" ht="15" customHeight="true" x14ac:dyDescent="0.2">
      <c r="A144" s="825" t="s">
        <v>107</v>
      </c>
      <c r="B144" s="338" t="s">
        <v>64</v>
      </c>
      <c r="C144" s="53" t="s">
        <v>35</v>
      </c>
      <c r="D144" s="50" t="s">
        <v>35</v>
      </c>
      <c r="E144" s="50" t="s">
        <v>35</v>
      </c>
      <c r="F144" s="50" t="s">
        <v>35</v>
      </c>
      <c r="G144" s="47" t="s">
        <v>35</v>
      </c>
      <c r="H144" s="44" t="s">
        <v>35</v>
      </c>
      <c r="I144" s="50" t="s">
        <v>35</v>
      </c>
      <c r="J144" s="50" t="s">
        <v>35</v>
      </c>
      <c r="K144" s="50" t="s">
        <v>35</v>
      </c>
      <c r="L144" s="41" t="s">
        <v>35</v>
      </c>
      <c r="M144" s="53" t="s">
        <v>35</v>
      </c>
      <c r="N144" s="50" t="s">
        <v>35</v>
      </c>
      <c r="O144" s="50" t="s">
        <v>35</v>
      </c>
      <c r="P144" s="50" t="s">
        <v>35</v>
      </c>
      <c r="Q144" s="47" t="s">
        <v>35</v>
      </c>
      <c r="R144" s="44" t="s">
        <v>35</v>
      </c>
      <c r="S144" s="50" t="s">
        <v>35</v>
      </c>
      <c r="T144" s="50" t="s">
        <v>35</v>
      </c>
      <c r="U144" s="50" t="s">
        <v>35</v>
      </c>
      <c r="V144" s="41" t="s">
        <v>35</v>
      </c>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11"/>
      <c r="BA144" s="816" t="s">
        <v>107</v>
      </c>
      <c r="BB144" s="492" t="s">
        <v>64</v>
      </c>
      <c r="BC144" s="37" t="s">
        <v>35</v>
      </c>
      <c r="BD144" s="33" t="s">
        <v>35</v>
      </c>
      <c r="BE144" s="33" t="s">
        <v>35</v>
      </c>
      <c r="BF144" s="33" t="s">
        <v>35</v>
      </c>
      <c r="BG144" s="28" t="s">
        <v>35</v>
      </c>
      <c r="BH144" s="37" t="s">
        <v>35</v>
      </c>
      <c r="BI144" s="33" t="s">
        <v>35</v>
      </c>
      <c r="BJ144" s="33" t="s">
        <v>35</v>
      </c>
      <c r="BK144" s="33" t="s">
        <v>35</v>
      </c>
      <c r="BL144" s="28" t="s">
        <v>35</v>
      </c>
      <c r="BM144" s="37" t="s">
        <v>35</v>
      </c>
      <c r="BN144" s="33" t="s">
        <v>35</v>
      </c>
      <c r="BO144" s="33" t="s">
        <v>35</v>
      </c>
      <c r="BP144" s="33" t="s">
        <v>35</v>
      </c>
      <c r="BQ144" s="28" t="s">
        <v>35</v>
      </c>
      <c r="BR144" s="37" t="s">
        <v>35</v>
      </c>
      <c r="BS144" s="33" t="s">
        <v>35</v>
      </c>
      <c r="BT144" s="33" t="s">
        <v>35</v>
      </c>
      <c r="BU144" s="33" t="s">
        <v>35</v>
      </c>
      <c r="BV144" s="22" t="s">
        <v>35</v>
      </c>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283" customFormat="true" ht="15" customHeight="true" x14ac:dyDescent="0.2">
      <c r="A145" s="825"/>
      <c r="B145" s="338" t="s">
        <v>65</v>
      </c>
      <c r="C145" s="53" t="s">
        <v>35</v>
      </c>
      <c r="D145" s="50" t="s">
        <v>35</v>
      </c>
      <c r="E145" s="50" t="s">
        <v>35</v>
      </c>
      <c r="F145" s="50" t="s">
        <v>35</v>
      </c>
      <c r="G145" s="47" t="s">
        <v>35</v>
      </c>
      <c r="H145" s="44" t="s">
        <v>35</v>
      </c>
      <c r="I145" s="50" t="s">
        <v>35</v>
      </c>
      <c r="J145" s="50" t="s">
        <v>35</v>
      </c>
      <c r="K145" s="50" t="s">
        <v>35</v>
      </c>
      <c r="L145" s="41" t="s">
        <v>35</v>
      </c>
      <c r="M145" s="53" t="s">
        <v>35</v>
      </c>
      <c r="N145" s="50" t="s">
        <v>35</v>
      </c>
      <c r="O145" s="50" t="s">
        <v>35</v>
      </c>
      <c r="P145" s="50" t="s">
        <v>35</v>
      </c>
      <c r="Q145" s="47" t="s">
        <v>35</v>
      </c>
      <c r="R145" s="44" t="s">
        <v>35</v>
      </c>
      <c r="S145" s="50" t="s">
        <v>35</v>
      </c>
      <c r="T145" s="50" t="s">
        <v>35</v>
      </c>
      <c r="U145" s="50" t="s">
        <v>35</v>
      </c>
      <c r="V145" s="41" t="s">
        <v>35</v>
      </c>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11"/>
      <c r="BA145" s="816"/>
      <c r="BB145" s="492" t="s">
        <v>65</v>
      </c>
      <c r="BC145" s="37" t="s">
        <v>35</v>
      </c>
      <c r="BD145" s="33" t="s">
        <v>35</v>
      </c>
      <c r="BE145" s="33" t="s">
        <v>35</v>
      </c>
      <c r="BF145" s="33" t="s">
        <v>35</v>
      </c>
      <c r="BG145" s="28" t="s">
        <v>35</v>
      </c>
      <c r="BH145" s="37" t="s">
        <v>35</v>
      </c>
      <c r="BI145" s="33" t="s">
        <v>35</v>
      </c>
      <c r="BJ145" s="33" t="s">
        <v>35</v>
      </c>
      <c r="BK145" s="33" t="s">
        <v>35</v>
      </c>
      <c r="BL145" s="28" t="s">
        <v>35</v>
      </c>
      <c r="BM145" s="37" t="s">
        <v>35</v>
      </c>
      <c r="BN145" s="33" t="s">
        <v>35</v>
      </c>
      <c r="BO145" s="33" t="s">
        <v>35</v>
      </c>
      <c r="BP145" s="33" t="s">
        <v>35</v>
      </c>
      <c r="BQ145" s="28" t="s">
        <v>35</v>
      </c>
      <c r="BR145" s="37" t="s">
        <v>35</v>
      </c>
      <c r="BS145" s="33" t="s">
        <v>35</v>
      </c>
      <c r="BT145" s="33" t="s">
        <v>35</v>
      </c>
      <c r="BU145" s="33" t="s">
        <v>35</v>
      </c>
      <c r="BV145" s="22" t="s">
        <v>35</v>
      </c>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283" customFormat="true" ht="15" customHeight="true" x14ac:dyDescent="0.2">
      <c r="A146" s="825"/>
      <c r="B146" s="338" t="s">
        <v>66</v>
      </c>
      <c r="C146" s="53" t="s">
        <v>35</v>
      </c>
      <c r="D146" s="50" t="s">
        <v>35</v>
      </c>
      <c r="E146" s="50" t="s">
        <v>35</v>
      </c>
      <c r="F146" s="50" t="s">
        <v>35</v>
      </c>
      <c r="G146" s="47" t="s">
        <v>35</v>
      </c>
      <c r="H146" s="44" t="s">
        <v>35</v>
      </c>
      <c r="I146" s="50" t="s">
        <v>35</v>
      </c>
      <c r="J146" s="50" t="s">
        <v>35</v>
      </c>
      <c r="K146" s="50" t="s">
        <v>35</v>
      </c>
      <c r="L146" s="41" t="s">
        <v>35</v>
      </c>
      <c r="M146" s="53" t="s">
        <v>35</v>
      </c>
      <c r="N146" s="50" t="s">
        <v>35</v>
      </c>
      <c r="O146" s="50" t="s">
        <v>35</v>
      </c>
      <c r="P146" s="50" t="s">
        <v>35</v>
      </c>
      <c r="Q146" s="47" t="s">
        <v>35</v>
      </c>
      <c r="R146" s="44" t="s">
        <v>35</v>
      </c>
      <c r="S146" s="50" t="s">
        <v>35</v>
      </c>
      <c r="T146" s="50" t="s">
        <v>35</v>
      </c>
      <c r="U146" s="50" t="s">
        <v>35</v>
      </c>
      <c r="V146" s="41" t="s">
        <v>35</v>
      </c>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11"/>
      <c r="BA146" s="816"/>
      <c r="BB146" s="492" t="s">
        <v>66</v>
      </c>
      <c r="BC146" s="37" t="s">
        <v>35</v>
      </c>
      <c r="BD146" s="33" t="s">
        <v>35</v>
      </c>
      <c r="BE146" s="33" t="s">
        <v>35</v>
      </c>
      <c r="BF146" s="33" t="s">
        <v>35</v>
      </c>
      <c r="BG146" s="28" t="s">
        <v>35</v>
      </c>
      <c r="BH146" s="37" t="s">
        <v>35</v>
      </c>
      <c r="BI146" s="33" t="s">
        <v>35</v>
      </c>
      <c r="BJ146" s="33" t="s">
        <v>35</v>
      </c>
      <c r="BK146" s="33" t="s">
        <v>35</v>
      </c>
      <c r="BL146" s="28" t="s">
        <v>35</v>
      </c>
      <c r="BM146" s="37" t="s">
        <v>35</v>
      </c>
      <c r="BN146" s="33" t="s">
        <v>35</v>
      </c>
      <c r="BO146" s="33" t="s">
        <v>35</v>
      </c>
      <c r="BP146" s="33" t="s">
        <v>35</v>
      </c>
      <c r="BQ146" s="28" t="s">
        <v>35</v>
      </c>
      <c r="BR146" s="37" t="s">
        <v>35</v>
      </c>
      <c r="BS146" s="33" t="s">
        <v>35</v>
      </c>
      <c r="BT146" s="33" t="s">
        <v>35</v>
      </c>
      <c r="BU146" s="33" t="s">
        <v>35</v>
      </c>
      <c r="BV146" s="22" t="s">
        <v>35</v>
      </c>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283" customFormat="true" ht="15" customHeight="true" x14ac:dyDescent="0.2">
      <c r="A147" s="825"/>
      <c r="B147" s="338" t="s">
        <v>67</v>
      </c>
      <c r="C147" s="53" t="s">
        <v>35</v>
      </c>
      <c r="D147" s="50" t="s">
        <v>35</v>
      </c>
      <c r="E147" s="50" t="s">
        <v>35</v>
      </c>
      <c r="F147" s="50" t="s">
        <v>35</v>
      </c>
      <c r="G147" s="47" t="s">
        <v>35</v>
      </c>
      <c r="H147" s="44" t="s">
        <v>35</v>
      </c>
      <c r="I147" s="50" t="s">
        <v>35</v>
      </c>
      <c r="J147" s="50" t="s">
        <v>35</v>
      </c>
      <c r="K147" s="50" t="s">
        <v>35</v>
      </c>
      <c r="L147" s="41" t="s">
        <v>35</v>
      </c>
      <c r="M147" s="53" t="s">
        <v>35</v>
      </c>
      <c r="N147" s="50" t="s">
        <v>35</v>
      </c>
      <c r="O147" s="50" t="s">
        <v>35</v>
      </c>
      <c r="P147" s="50" t="s">
        <v>35</v>
      </c>
      <c r="Q147" s="47" t="s">
        <v>35</v>
      </c>
      <c r="R147" s="44" t="s">
        <v>35</v>
      </c>
      <c r="S147" s="50" t="s">
        <v>35</v>
      </c>
      <c r="T147" s="50" t="s">
        <v>35</v>
      </c>
      <c r="U147" s="50" t="s">
        <v>35</v>
      </c>
      <c r="V147" s="41" t="s">
        <v>35</v>
      </c>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11"/>
      <c r="BA147" s="816"/>
      <c r="BB147" s="492" t="s">
        <v>67</v>
      </c>
      <c r="BC147" s="37" t="s">
        <v>35</v>
      </c>
      <c r="BD147" s="33" t="s">
        <v>35</v>
      </c>
      <c r="BE147" s="33" t="s">
        <v>35</v>
      </c>
      <c r="BF147" s="33" t="s">
        <v>35</v>
      </c>
      <c r="BG147" s="28" t="s">
        <v>35</v>
      </c>
      <c r="BH147" s="37" t="s">
        <v>35</v>
      </c>
      <c r="BI147" s="33" t="s">
        <v>35</v>
      </c>
      <c r="BJ147" s="33" t="s">
        <v>35</v>
      </c>
      <c r="BK147" s="33" t="s">
        <v>35</v>
      </c>
      <c r="BL147" s="28" t="s">
        <v>35</v>
      </c>
      <c r="BM147" s="37" t="s">
        <v>35</v>
      </c>
      <c r="BN147" s="33" t="s">
        <v>35</v>
      </c>
      <c r="BO147" s="33" t="s">
        <v>35</v>
      </c>
      <c r="BP147" s="33" t="s">
        <v>35</v>
      </c>
      <c r="BQ147" s="28" t="s">
        <v>35</v>
      </c>
      <c r="BR147" s="37" t="s">
        <v>35</v>
      </c>
      <c r="BS147" s="33" t="s">
        <v>35</v>
      </c>
      <c r="BT147" s="33" t="s">
        <v>35</v>
      </c>
      <c r="BU147" s="33" t="s">
        <v>35</v>
      </c>
      <c r="BV147" s="22" t="s">
        <v>35</v>
      </c>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283" customFormat="true" ht="15" customHeight="true" x14ac:dyDescent="0.2">
      <c r="A148" s="825" t="s">
        <v>108</v>
      </c>
      <c r="B148" s="338" t="s">
        <v>49</v>
      </c>
      <c r="C148" s="139">
        <v>11.357588888618366</v>
      </c>
      <c r="D148" s="138">
        <v>13.022251000206698</v>
      </c>
      <c r="E148" s="138">
        <v>10.644443914914049</v>
      </c>
      <c r="F148" s="138">
        <v>7.3539231624254118</v>
      </c>
      <c r="G148" s="137">
        <v>24.954565828303476</v>
      </c>
      <c r="H148" s="127">
        <v>44.029813948685394</v>
      </c>
      <c r="I148" s="138">
        <v>59.096893792766799</v>
      </c>
      <c r="J148" s="138">
        <v>70.093909894741572</v>
      </c>
      <c r="K148" s="138">
        <v>42.014247198236788</v>
      </c>
      <c r="L148" s="131">
        <v>19.39771950460948</v>
      </c>
      <c r="M148" s="139">
        <v>11.012386383635441</v>
      </c>
      <c r="N148" s="138">
        <v>13.165974293850002</v>
      </c>
      <c r="O148" s="138">
        <v>10.783685188437785</v>
      </c>
      <c r="P148" s="138">
        <v>6.09155068242623</v>
      </c>
      <c r="Q148" s="137">
        <v>8.646436866250367</v>
      </c>
      <c r="R148" s="127">
        <v>53.935461347137945</v>
      </c>
      <c r="S148" s="138">
        <v>4.513915808635959</v>
      </c>
      <c r="T148" s="138">
        <v>12.94753494827833</v>
      </c>
      <c r="U148" s="138">
        <v>22.928876507078247</v>
      </c>
      <c r="V148" s="131">
        <v>5.2384353526542879</v>
      </c>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11"/>
      <c r="BA148" s="816" t="s">
        <v>108</v>
      </c>
      <c r="BB148" s="492" t="s">
        <v>49</v>
      </c>
      <c r="BC148" s="37" t="s">
        <v>35</v>
      </c>
      <c r="BD148" s="33" t="s">
        <v>35</v>
      </c>
      <c r="BE148" s="33" t="s">
        <v>35</v>
      </c>
      <c r="BF148" s="33" t="s">
        <v>35</v>
      </c>
      <c r="BG148" s="28" t="s">
        <v>35</v>
      </c>
      <c r="BH148" s="37" t="s">
        <v>35</v>
      </c>
      <c r="BI148" s="33" t="s">
        <v>35</v>
      </c>
      <c r="BJ148" s="33" t="s">
        <v>35</v>
      </c>
      <c r="BK148" s="33" t="s">
        <v>35</v>
      </c>
      <c r="BL148" s="28" t="s">
        <v>35</v>
      </c>
      <c r="BM148" s="37" t="s">
        <v>35</v>
      </c>
      <c r="BN148" s="33" t="s">
        <v>35</v>
      </c>
      <c r="BO148" s="33" t="s">
        <v>35</v>
      </c>
      <c r="BP148" s="33" t="s">
        <v>35</v>
      </c>
      <c r="BQ148" s="28" t="s">
        <v>35</v>
      </c>
      <c r="BR148" s="37" t="s">
        <v>35</v>
      </c>
      <c r="BS148" s="33" t="s">
        <v>35</v>
      </c>
      <c r="BT148" s="33" t="s">
        <v>35</v>
      </c>
      <c r="BU148" s="33" t="s">
        <v>35</v>
      </c>
      <c r="BV148" s="22" t="s">
        <v>35</v>
      </c>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283" customFormat="true" ht="15" customHeight="true" x14ac:dyDescent="0.2">
      <c r="A149" s="825"/>
      <c r="B149" s="338" t="s">
        <v>48</v>
      </c>
      <c r="C149" s="139">
        <v>54.995145842138491</v>
      </c>
      <c r="D149" s="138">
        <v>60.749504628920583</v>
      </c>
      <c r="E149" s="138">
        <v>63.590704342161871</v>
      </c>
      <c r="F149" s="138">
        <v>66.561871187557927</v>
      </c>
      <c r="G149" s="137">
        <v>63.079789760276618</v>
      </c>
      <c r="H149" s="127">
        <v>32.650913585955109</v>
      </c>
      <c r="I149" s="138">
        <v>32.223087228469559</v>
      </c>
      <c r="J149" s="138">
        <v>28.671152572616332</v>
      </c>
      <c r="K149" s="138">
        <v>54.826020150021691</v>
      </c>
      <c r="L149" s="131">
        <v>79.261764662244218</v>
      </c>
      <c r="M149" s="139">
        <v>54.611813682464302</v>
      </c>
      <c r="N149" s="138">
        <v>60.043800248361677</v>
      </c>
      <c r="O149" s="138">
        <v>62.392250684791151</v>
      </c>
      <c r="P149" s="138">
        <v>69.983944645886638</v>
      </c>
      <c r="Q149" s="137">
        <v>70.492897281325526</v>
      </c>
      <c r="R149" s="127">
        <v>38.917855070369875</v>
      </c>
      <c r="S149" s="138">
        <v>87.342970093092603</v>
      </c>
      <c r="T149" s="138">
        <v>61.677789287335003</v>
      </c>
      <c r="U149" s="138">
        <v>55.800397114475331</v>
      </c>
      <c r="V149" s="131">
        <v>40.87151199856698</v>
      </c>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11"/>
      <c r="BA149" s="816"/>
      <c r="BB149" s="492" t="s">
        <v>48</v>
      </c>
      <c r="BC149" s="37" t="s">
        <v>35</v>
      </c>
      <c r="BD149" s="33" t="s">
        <v>35</v>
      </c>
      <c r="BE149" s="33" t="s">
        <v>35</v>
      </c>
      <c r="BF149" s="33" t="s">
        <v>35</v>
      </c>
      <c r="BG149" s="28" t="s">
        <v>35</v>
      </c>
      <c r="BH149" s="37" t="s">
        <v>35</v>
      </c>
      <c r="BI149" s="33" t="s">
        <v>35</v>
      </c>
      <c r="BJ149" s="33" t="s">
        <v>35</v>
      </c>
      <c r="BK149" s="33" t="s">
        <v>35</v>
      </c>
      <c r="BL149" s="28" t="s">
        <v>35</v>
      </c>
      <c r="BM149" s="37" t="s">
        <v>35</v>
      </c>
      <c r="BN149" s="33" t="s">
        <v>35</v>
      </c>
      <c r="BO149" s="33" t="s">
        <v>35</v>
      </c>
      <c r="BP149" s="33" t="s">
        <v>35</v>
      </c>
      <c r="BQ149" s="28" t="s">
        <v>35</v>
      </c>
      <c r="BR149" s="37" t="s">
        <v>35</v>
      </c>
      <c r="BS149" s="33" t="s">
        <v>35</v>
      </c>
      <c r="BT149" s="33" t="s">
        <v>35</v>
      </c>
      <c r="BU149" s="33" t="s">
        <v>35</v>
      </c>
      <c r="BV149" s="22" t="s">
        <v>35</v>
      </c>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283" customFormat="true" ht="15" customHeight="true" x14ac:dyDescent="0.2">
      <c r="A150" s="825"/>
      <c r="B150" s="338" t="s">
        <v>110</v>
      </c>
      <c r="C150" s="139">
        <v>33.64726526924337</v>
      </c>
      <c r="D150" s="138">
        <v>26.228244370872662</v>
      </c>
      <c r="E150" s="138">
        <v>25.764851742923977</v>
      </c>
      <c r="F150" s="138">
        <v>26.084205650016763</v>
      </c>
      <c r="G150" s="137">
        <v>11.96564441141976</v>
      </c>
      <c r="H150" s="127">
        <v>23.31927246535944</v>
      </c>
      <c r="I150" s="138">
        <v>8.680018978763659</v>
      </c>
      <c r="J150" s="138">
        <v>1.2349375326421597</v>
      </c>
      <c r="K150" s="138">
        <v>3.1597326517415794</v>
      </c>
      <c r="L150" s="131">
        <v>1.3405158331463369</v>
      </c>
      <c r="M150" s="139">
        <v>34.375799933900289</v>
      </c>
      <c r="N150" s="138">
        <v>26.790225457788313</v>
      </c>
      <c r="O150" s="138">
        <v>26.82406412677102</v>
      </c>
      <c r="P150" s="138">
        <v>23.924504671687107</v>
      </c>
      <c r="Q150" s="137">
        <v>20.860665852424205</v>
      </c>
      <c r="R150" s="127">
        <v>7.1466835824922885</v>
      </c>
      <c r="S150" s="138">
        <v>8.1431140982714094</v>
      </c>
      <c r="T150" s="138">
        <v>25.374675764386357</v>
      </c>
      <c r="U150" s="138">
        <v>21.270726378446472</v>
      </c>
      <c r="V150" s="131">
        <v>53.89005264877872</v>
      </c>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11"/>
      <c r="BA150" s="816"/>
      <c r="BB150" s="492" t="s">
        <v>110</v>
      </c>
      <c r="BC150" s="37" t="s">
        <v>35</v>
      </c>
      <c r="BD150" s="33" t="s">
        <v>35</v>
      </c>
      <c r="BE150" s="33" t="s">
        <v>35</v>
      </c>
      <c r="BF150" s="33" t="s">
        <v>35</v>
      </c>
      <c r="BG150" s="28" t="s">
        <v>35</v>
      </c>
      <c r="BH150" s="37" t="s">
        <v>35</v>
      </c>
      <c r="BI150" s="33" t="s">
        <v>35</v>
      </c>
      <c r="BJ150" s="33" t="s">
        <v>35</v>
      </c>
      <c r="BK150" s="33" t="s">
        <v>35</v>
      </c>
      <c r="BL150" s="28" t="s">
        <v>35</v>
      </c>
      <c r="BM150" s="37" t="s">
        <v>35</v>
      </c>
      <c r="BN150" s="33" t="s">
        <v>35</v>
      </c>
      <c r="BO150" s="33" t="s">
        <v>35</v>
      </c>
      <c r="BP150" s="33" t="s">
        <v>35</v>
      </c>
      <c r="BQ150" s="28" t="s">
        <v>35</v>
      </c>
      <c r="BR150" s="37" t="s">
        <v>35</v>
      </c>
      <c r="BS150" s="33" t="s">
        <v>35</v>
      </c>
      <c r="BT150" s="33" t="s">
        <v>35</v>
      </c>
      <c r="BU150" s="33" t="s">
        <v>35</v>
      </c>
      <c r="BV150" s="22" t="s">
        <v>35</v>
      </c>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283" customFormat="true" ht="15" customHeight="true" x14ac:dyDescent="0.2">
      <c r="A151" s="825" t="s">
        <v>109</v>
      </c>
      <c r="B151" s="338" t="s">
        <v>49</v>
      </c>
      <c r="C151" s="139">
        <v>18.130987732882218</v>
      </c>
      <c r="D151" s="138">
        <v>16.678919645374275</v>
      </c>
      <c r="E151" s="138">
        <v>15.163039476087379</v>
      </c>
      <c r="F151" s="138">
        <v>9.3738745051565964</v>
      </c>
      <c r="G151" s="137">
        <v>27.313974666028457</v>
      </c>
      <c r="H151" s="127">
        <v>52.156571212740012</v>
      </c>
      <c r="I151" s="138">
        <v>66.878824095286589</v>
      </c>
      <c r="J151" s="138">
        <v>70.607669221039444</v>
      </c>
      <c r="K151" s="138">
        <v>43.753360739416934</v>
      </c>
      <c r="L151" s="131">
        <v>19.661282104216063</v>
      </c>
      <c r="M151" s="139">
        <v>18.374371199842791</v>
      </c>
      <c r="N151" s="138">
        <v>16.451481278870485</v>
      </c>
      <c r="O151" s="138">
        <v>15.219334536325215</v>
      </c>
      <c r="P151" s="138">
        <v>8.4474904407128619</v>
      </c>
      <c r="Q151" s="137">
        <v>10.699342133145292</v>
      </c>
      <c r="R151" s="127">
        <v>57.009065942899959</v>
      </c>
      <c r="S151" s="138">
        <v>5.555786352303393</v>
      </c>
      <c r="T151" s="138">
        <v>17.303086020223716</v>
      </c>
      <c r="U151" s="138">
        <v>29.024899907253854</v>
      </c>
      <c r="V151" s="131">
        <v>10.649792426705901</v>
      </c>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311"/>
      <c r="BA151" s="816" t="s">
        <v>109</v>
      </c>
      <c r="BB151" s="492" t="s">
        <v>49</v>
      </c>
      <c r="BC151" s="37" t="s">
        <v>35</v>
      </c>
      <c r="BD151" s="33" t="s">
        <v>35</v>
      </c>
      <c r="BE151" s="33" t="s">
        <v>35</v>
      </c>
      <c r="BF151" s="33" t="s">
        <v>35</v>
      </c>
      <c r="BG151" s="28" t="s">
        <v>35</v>
      </c>
      <c r="BH151" s="37" t="s">
        <v>35</v>
      </c>
      <c r="BI151" s="33" t="s">
        <v>35</v>
      </c>
      <c r="BJ151" s="33" t="s">
        <v>35</v>
      </c>
      <c r="BK151" s="33" t="s">
        <v>35</v>
      </c>
      <c r="BL151" s="28" t="s">
        <v>35</v>
      </c>
      <c r="BM151" s="37" t="s">
        <v>35</v>
      </c>
      <c r="BN151" s="33" t="s">
        <v>35</v>
      </c>
      <c r="BO151" s="33" t="s">
        <v>35</v>
      </c>
      <c r="BP151" s="33" t="s">
        <v>35</v>
      </c>
      <c r="BQ151" s="28" t="s">
        <v>35</v>
      </c>
      <c r="BR151" s="37" t="s">
        <v>35</v>
      </c>
      <c r="BS151" s="33" t="s">
        <v>35</v>
      </c>
      <c r="BT151" s="33" t="s">
        <v>35</v>
      </c>
      <c r="BU151" s="33" t="s">
        <v>35</v>
      </c>
      <c r="BV151" s="22" t="s">
        <v>35</v>
      </c>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283" customFormat="true" ht="15" customHeight="true" x14ac:dyDescent="0.2">
      <c r="A152" s="825"/>
      <c r="B152" s="338" t="s">
        <v>48</v>
      </c>
      <c r="C152" s="139">
        <v>81.819439360174201</v>
      </c>
      <c r="D152" s="138">
        <v>83.321080354625778</v>
      </c>
      <c r="E152" s="138">
        <v>84.810186690931502</v>
      </c>
      <c r="F152" s="138">
        <v>90.626125494843492</v>
      </c>
      <c r="G152" s="137">
        <v>72.686025333971472</v>
      </c>
      <c r="H152" s="127">
        <v>47.843428787259953</v>
      </c>
      <c r="I152" s="138">
        <v>33.121175904713439</v>
      </c>
      <c r="J152" s="138">
        <v>29.392330778960631</v>
      </c>
      <c r="K152" s="138">
        <v>56.246639260583123</v>
      </c>
      <c r="L152" s="131">
        <v>80.338717895783958</v>
      </c>
      <c r="M152" s="139">
        <v>81.57050818638308</v>
      </c>
      <c r="N152" s="138">
        <v>83.548518721129611</v>
      </c>
      <c r="O152" s="138">
        <v>84.750980889167735</v>
      </c>
      <c r="P152" s="138">
        <v>91.552509559287159</v>
      </c>
      <c r="Q152" s="137">
        <v>89.300657866854706</v>
      </c>
      <c r="R152" s="127">
        <v>42.990934057100162</v>
      </c>
      <c r="S152" s="138">
        <v>94.444213647696657</v>
      </c>
      <c r="T152" s="138">
        <v>82.696913979775957</v>
      </c>
      <c r="U152" s="138">
        <v>70.922505164134307</v>
      </c>
      <c r="V152" s="131">
        <v>89.323439743097239</v>
      </c>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311"/>
      <c r="BA152" s="816"/>
      <c r="BB152" s="492" t="s">
        <v>48</v>
      </c>
      <c r="BC152" s="37" t="s">
        <v>35</v>
      </c>
      <c r="BD152" s="33" t="s">
        <v>35</v>
      </c>
      <c r="BE152" s="33" t="s">
        <v>35</v>
      </c>
      <c r="BF152" s="33" t="s">
        <v>35</v>
      </c>
      <c r="BG152" s="28" t="s">
        <v>35</v>
      </c>
      <c r="BH152" s="37" t="s">
        <v>35</v>
      </c>
      <c r="BI152" s="33" t="s">
        <v>35</v>
      </c>
      <c r="BJ152" s="33" t="s">
        <v>35</v>
      </c>
      <c r="BK152" s="33" t="s">
        <v>35</v>
      </c>
      <c r="BL152" s="28" t="s">
        <v>35</v>
      </c>
      <c r="BM152" s="37" t="s">
        <v>35</v>
      </c>
      <c r="BN152" s="33" t="s">
        <v>35</v>
      </c>
      <c r="BO152" s="33" t="s">
        <v>35</v>
      </c>
      <c r="BP152" s="33" t="s">
        <v>35</v>
      </c>
      <c r="BQ152" s="28" t="s">
        <v>35</v>
      </c>
      <c r="BR152" s="37" t="s">
        <v>35</v>
      </c>
      <c r="BS152" s="33" t="s">
        <v>35</v>
      </c>
      <c r="BT152" s="33" t="s">
        <v>35</v>
      </c>
      <c r="BU152" s="33" t="s">
        <v>35</v>
      </c>
      <c r="BV152" s="22" t="s">
        <v>35</v>
      </c>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405" customFormat="true" ht="15" customHeight="true" x14ac:dyDescent="0.2">
      <c r="A153" s="825" t="s">
        <v>62</v>
      </c>
      <c r="B153" s="338" t="s">
        <v>293</v>
      </c>
      <c r="C153" s="102">
        <v>0</v>
      </c>
      <c r="D153" s="101">
        <v>0</v>
      </c>
      <c r="E153" s="101">
        <v>0</v>
      </c>
      <c r="F153" s="101">
        <v>0</v>
      </c>
      <c r="G153" s="100">
        <v>5.528653935656421</v>
      </c>
      <c r="H153" s="99">
        <v>0</v>
      </c>
      <c r="I153" s="101">
        <v>1.3172518964110387</v>
      </c>
      <c r="J153" s="101">
        <v>10.607475426146753</v>
      </c>
      <c r="K153" s="101">
        <v>10.903623984892956</v>
      </c>
      <c r="L153" s="98">
        <v>32.541078988133002</v>
      </c>
      <c r="M153" s="102">
        <v>0</v>
      </c>
      <c r="N153" s="101">
        <v>0</v>
      </c>
      <c r="O153" s="101">
        <v>0</v>
      </c>
      <c r="P153" s="101">
        <v>0</v>
      </c>
      <c r="Q153" s="100">
        <v>0.22109617701926923</v>
      </c>
      <c r="R153" s="99">
        <v>17.603659415726728</v>
      </c>
      <c r="S153" s="101">
        <v>0.1668631300049781</v>
      </c>
      <c r="T153" s="101">
        <v>3.3436091094880875E-2</v>
      </c>
      <c r="U153" s="101">
        <v>0</v>
      </c>
      <c r="V153" s="98">
        <v>8.5827481256415303E-2</v>
      </c>
      <c r="W153" s="694"/>
      <c r="X153" s="694"/>
      <c r="Y153" s="694"/>
      <c r="Z153" s="694"/>
      <c r="AA153" s="694"/>
      <c r="AB153" s="694"/>
      <c r="AC153" s="694"/>
      <c r="AD153" s="694"/>
      <c r="AE153" s="694"/>
      <c r="AF153" s="694"/>
      <c r="AG153" s="694"/>
      <c r="AH153" s="694"/>
      <c r="AI153" s="694"/>
      <c r="AJ153" s="694"/>
      <c r="AK153" s="694"/>
      <c r="AL153" s="694"/>
      <c r="AM153" s="694"/>
      <c r="AN153" s="694"/>
      <c r="AO153" s="694"/>
      <c r="AP153" s="694"/>
      <c r="AQ153" s="694"/>
      <c r="AR153" s="694"/>
      <c r="AS153" s="694"/>
      <c r="AT153" s="694"/>
      <c r="AU153" s="694"/>
      <c r="AV153" s="694"/>
      <c r="AW153" s="694"/>
      <c r="AX153" s="694"/>
      <c r="AY153" s="694"/>
      <c r="AZ153" s="312"/>
      <c r="BA153" s="816" t="s">
        <v>62</v>
      </c>
      <c r="BB153" s="330" t="s">
        <v>293</v>
      </c>
      <c r="BC153" s="380">
        <v>0</v>
      </c>
      <c r="BD153" s="371">
        <v>0</v>
      </c>
      <c r="BE153" s="371">
        <v>0</v>
      </c>
      <c r="BF153" s="371">
        <v>0</v>
      </c>
      <c r="BG153" s="382">
        <v>257.19554499999975</v>
      </c>
      <c r="BH153" s="380">
        <v>0</v>
      </c>
      <c r="BI153" s="371">
        <v>5.804736000000001</v>
      </c>
      <c r="BJ153" s="371">
        <v>47.269645000000004</v>
      </c>
      <c r="BK153" s="371">
        <v>47.801749999999998</v>
      </c>
      <c r="BL153" s="382">
        <v>146.99111199999999</v>
      </c>
      <c r="BM153" s="380">
        <v>0</v>
      </c>
      <c r="BN153" s="371">
        <v>0</v>
      </c>
      <c r="BO153" s="371">
        <v>0</v>
      </c>
      <c r="BP153" s="371">
        <v>0</v>
      </c>
      <c r="BQ153" s="382">
        <v>9.3283020000000008</v>
      </c>
      <c r="BR153" s="380">
        <v>240.81791099999978</v>
      </c>
      <c r="BS153" s="371">
        <v>10.060252</v>
      </c>
      <c r="BT153" s="371">
        <v>2.3613360000000001</v>
      </c>
      <c r="BU153" s="371">
        <v>0</v>
      </c>
      <c r="BV153" s="372">
        <v>3.9560460000000002</v>
      </c>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405" customFormat="true" ht="15" customHeight="true" x14ac:dyDescent="0.2">
      <c r="A154" s="825"/>
      <c r="B154" s="338" t="s">
        <v>294</v>
      </c>
      <c r="C154" s="102">
        <v>0</v>
      </c>
      <c r="D154" s="101">
        <v>0</v>
      </c>
      <c r="E154" s="101">
        <v>0</v>
      </c>
      <c r="F154" s="101">
        <v>0</v>
      </c>
      <c r="G154" s="100">
        <v>10.809921988363648</v>
      </c>
      <c r="H154" s="99">
        <v>9.4223552343229697E-2</v>
      </c>
      <c r="I154" s="101">
        <v>8.1690689573970872</v>
      </c>
      <c r="J154" s="101">
        <v>17.979964978641874</v>
      </c>
      <c r="K154" s="101">
        <v>37.706773357200127</v>
      </c>
      <c r="L154" s="98">
        <v>44.488388749441086</v>
      </c>
      <c r="M154" s="102">
        <v>0</v>
      </c>
      <c r="N154" s="101">
        <v>0</v>
      </c>
      <c r="O154" s="101">
        <v>0</v>
      </c>
      <c r="P154" s="101">
        <v>0</v>
      </c>
      <c r="Q154" s="100">
        <v>0.47590954343203912</v>
      </c>
      <c r="R154" s="99">
        <v>20.920473028744567</v>
      </c>
      <c r="S154" s="101">
        <v>2.1822345603096616</v>
      </c>
      <c r="T154" s="101">
        <v>0.12467689752598615</v>
      </c>
      <c r="U154" s="101">
        <v>0.17988706130114429</v>
      </c>
      <c r="V154" s="98">
        <v>1.4908363010654866</v>
      </c>
      <c r="W154" s="694"/>
      <c r="X154" s="694"/>
      <c r="Y154" s="694"/>
      <c r="Z154" s="694"/>
      <c r="AA154" s="694"/>
      <c r="AB154" s="694"/>
      <c r="AC154" s="694"/>
      <c r="AD154" s="694"/>
      <c r="AE154" s="694"/>
      <c r="AF154" s="694"/>
      <c r="AG154" s="694"/>
      <c r="AH154" s="694"/>
      <c r="AI154" s="694"/>
      <c r="AJ154" s="694"/>
      <c r="AK154" s="694"/>
      <c r="AL154" s="694"/>
      <c r="AM154" s="694"/>
      <c r="AN154" s="694"/>
      <c r="AO154" s="694"/>
      <c r="AP154" s="694"/>
      <c r="AQ154" s="694"/>
      <c r="AR154" s="694"/>
      <c r="AS154" s="694"/>
      <c r="AT154" s="694"/>
      <c r="AU154" s="694"/>
      <c r="AV154" s="694"/>
      <c r="AW154" s="694"/>
      <c r="AX154" s="694"/>
      <c r="AY154" s="694"/>
      <c r="AZ154" s="312"/>
      <c r="BA154" s="816"/>
      <c r="BB154" s="492" t="s">
        <v>294</v>
      </c>
      <c r="BC154" s="381">
        <v>0</v>
      </c>
      <c r="BD154" s="373">
        <v>0</v>
      </c>
      <c r="BE154" s="373">
        <v>0</v>
      </c>
      <c r="BF154" s="373">
        <v>0</v>
      </c>
      <c r="BG154" s="385">
        <v>502.88258399999978</v>
      </c>
      <c r="BH154" s="381">
        <v>0.41576999999999997</v>
      </c>
      <c r="BI154" s="373">
        <v>35.998649</v>
      </c>
      <c r="BJ154" s="373">
        <v>80.123358999999994</v>
      </c>
      <c r="BK154" s="373">
        <v>165.30740199999994</v>
      </c>
      <c r="BL154" s="385">
        <v>200.95823299999995</v>
      </c>
      <c r="BM154" s="381">
        <v>0</v>
      </c>
      <c r="BN154" s="373">
        <v>0</v>
      </c>
      <c r="BO154" s="373">
        <v>0</v>
      </c>
      <c r="BP154" s="373">
        <v>0</v>
      </c>
      <c r="BQ154" s="385">
        <v>20.079171000000002</v>
      </c>
      <c r="BR154" s="381">
        <v>286.19189299999994</v>
      </c>
      <c r="BS154" s="373">
        <v>131.56788799999998</v>
      </c>
      <c r="BT154" s="373">
        <v>8.8049780000000002</v>
      </c>
      <c r="BU154" s="373">
        <v>7.6007090000000002</v>
      </c>
      <c r="BV154" s="374">
        <v>68.717115999999976</v>
      </c>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405" customFormat="true" ht="15" customHeight="true" x14ac:dyDescent="0.2">
      <c r="A155" s="825"/>
      <c r="B155" s="338" t="s">
        <v>295</v>
      </c>
      <c r="C155" s="102">
        <v>0</v>
      </c>
      <c r="D155" s="101">
        <v>0</v>
      </c>
      <c r="E155" s="101">
        <v>0</v>
      </c>
      <c r="F155" s="101">
        <v>0.23822753532358318</v>
      </c>
      <c r="G155" s="100">
        <v>0.99877996164644722</v>
      </c>
      <c r="H155" s="99">
        <v>1.2909512771726372</v>
      </c>
      <c r="I155" s="101">
        <v>0.29197461628879945</v>
      </c>
      <c r="J155" s="101">
        <v>2.5023260604499291</v>
      </c>
      <c r="K155" s="101">
        <v>3.2328887281862055</v>
      </c>
      <c r="L155" s="98">
        <v>0.80867013530677123</v>
      </c>
      <c r="M155" s="102">
        <v>0</v>
      </c>
      <c r="N155" s="101">
        <v>0</v>
      </c>
      <c r="O155" s="101">
        <v>0</v>
      </c>
      <c r="P155" s="101">
        <v>0.26308990848563474</v>
      </c>
      <c r="Q155" s="100">
        <v>0.24895531326228981</v>
      </c>
      <c r="R155" s="99">
        <v>0.97215199364133598</v>
      </c>
      <c r="S155" s="101">
        <v>0</v>
      </c>
      <c r="T155" s="101">
        <v>0.20769273219279771</v>
      </c>
      <c r="U155" s="101">
        <v>0.39395844589569257</v>
      </c>
      <c r="V155" s="98">
        <v>0.28068598932479361</v>
      </c>
      <c r="W155" s="694"/>
      <c r="X155" s="694"/>
      <c r="Y155" s="694"/>
      <c r="Z155" s="694"/>
      <c r="AA155" s="694"/>
      <c r="AB155" s="694"/>
      <c r="AC155" s="694"/>
      <c r="AD155" s="694"/>
      <c r="AE155" s="694"/>
      <c r="AF155" s="694"/>
      <c r="AG155" s="694"/>
      <c r="AH155" s="694"/>
      <c r="AI155" s="694"/>
      <c r="AJ155" s="694"/>
      <c r="AK155" s="694"/>
      <c r="AL155" s="694"/>
      <c r="AM155" s="694"/>
      <c r="AN155" s="694"/>
      <c r="AO155" s="694"/>
      <c r="AP155" s="694"/>
      <c r="AQ155" s="694"/>
      <c r="AR155" s="694"/>
      <c r="AS155" s="694"/>
      <c r="AT155" s="694"/>
      <c r="AU155" s="694"/>
      <c r="AV155" s="694"/>
      <c r="AW155" s="694"/>
      <c r="AX155" s="694"/>
      <c r="AY155" s="694"/>
      <c r="AZ155" s="312"/>
      <c r="BA155" s="816"/>
      <c r="BB155" s="492" t="s">
        <v>295</v>
      </c>
      <c r="BC155" s="381">
        <v>0</v>
      </c>
      <c r="BD155" s="373">
        <v>0</v>
      </c>
      <c r="BE155" s="373">
        <v>0</v>
      </c>
      <c r="BF155" s="373">
        <v>11.086532999999999</v>
      </c>
      <c r="BG155" s="385">
        <v>46.463707000000007</v>
      </c>
      <c r="BH155" s="381">
        <v>5.6964399999999999</v>
      </c>
      <c r="BI155" s="373">
        <v>1.286645</v>
      </c>
      <c r="BJ155" s="373">
        <v>11.151010000000001</v>
      </c>
      <c r="BK155" s="373">
        <v>14.173062000000002</v>
      </c>
      <c r="BL155" s="385">
        <v>3.6528390000000002</v>
      </c>
      <c r="BM155" s="381">
        <v>0</v>
      </c>
      <c r="BN155" s="373">
        <v>0</v>
      </c>
      <c r="BO155" s="373">
        <v>0</v>
      </c>
      <c r="BP155" s="373">
        <v>11.086532999999999</v>
      </c>
      <c r="BQ155" s="385">
        <v>10.503710999999999</v>
      </c>
      <c r="BR155" s="381">
        <v>13.299030999999999</v>
      </c>
      <c r="BS155" s="373">
        <v>0</v>
      </c>
      <c r="BT155" s="373">
        <v>14.667752999999999</v>
      </c>
      <c r="BU155" s="373">
        <v>16.645796999999998</v>
      </c>
      <c r="BV155" s="374">
        <v>12.937658999999998</v>
      </c>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405" customFormat="true" ht="15" customHeight="true" x14ac:dyDescent="0.2">
      <c r="A156" s="825"/>
      <c r="B156" s="338" t="s">
        <v>296</v>
      </c>
      <c r="C156" s="102">
        <v>0</v>
      </c>
      <c r="D156" s="101">
        <v>0</v>
      </c>
      <c r="E156" s="101">
        <v>0</v>
      </c>
      <c r="F156" s="101">
        <v>0</v>
      </c>
      <c r="G156" s="100">
        <v>2.6859018575454297E-2</v>
      </c>
      <c r="H156" s="99">
        <v>0</v>
      </c>
      <c r="I156" s="101">
        <v>0</v>
      </c>
      <c r="J156" s="101">
        <v>0</v>
      </c>
      <c r="K156" s="101">
        <v>0</v>
      </c>
      <c r="L156" s="98">
        <v>0.27661456802366569</v>
      </c>
      <c r="M156" s="102">
        <v>0</v>
      </c>
      <c r="N156" s="101">
        <v>0</v>
      </c>
      <c r="O156" s="101">
        <v>0</v>
      </c>
      <c r="P156" s="101">
        <v>0</v>
      </c>
      <c r="Q156" s="100">
        <v>0</v>
      </c>
      <c r="R156" s="99">
        <v>9.1337337520522185E-2</v>
      </c>
      <c r="S156" s="101">
        <v>0</v>
      </c>
      <c r="T156" s="101">
        <v>0</v>
      </c>
      <c r="U156" s="101">
        <v>0</v>
      </c>
      <c r="V156" s="98">
        <v>0</v>
      </c>
      <c r="W156" s="694"/>
      <c r="X156" s="694"/>
      <c r="Y156" s="694"/>
      <c r="Z156" s="694"/>
      <c r="AA156" s="694"/>
      <c r="AB156" s="694"/>
      <c r="AC156" s="694"/>
      <c r="AD156" s="694"/>
      <c r="AE156" s="694"/>
      <c r="AF156" s="694"/>
      <c r="AG156" s="694"/>
      <c r="AH156" s="694"/>
      <c r="AI156" s="694"/>
      <c r="AJ156" s="694"/>
      <c r="AK156" s="694"/>
      <c r="AL156" s="694"/>
      <c r="AM156" s="694"/>
      <c r="AN156" s="694"/>
      <c r="AO156" s="694"/>
      <c r="AP156" s="694"/>
      <c r="AQ156" s="694"/>
      <c r="AR156" s="694"/>
      <c r="AS156" s="694"/>
      <c r="AT156" s="694"/>
      <c r="AU156" s="694"/>
      <c r="AV156" s="694"/>
      <c r="AW156" s="694"/>
      <c r="AX156" s="694"/>
      <c r="AY156" s="694"/>
      <c r="AZ156" s="312"/>
      <c r="BA156" s="816"/>
      <c r="BB156" s="492" t="s">
        <v>296</v>
      </c>
      <c r="BC156" s="381">
        <v>0</v>
      </c>
      <c r="BD156" s="373">
        <v>0</v>
      </c>
      <c r="BE156" s="373">
        <v>0</v>
      </c>
      <c r="BF156" s="373">
        <v>0</v>
      </c>
      <c r="BG156" s="385">
        <v>1.2494940000000001</v>
      </c>
      <c r="BH156" s="381">
        <v>0</v>
      </c>
      <c r="BI156" s="373">
        <v>0</v>
      </c>
      <c r="BJ156" s="373">
        <v>0</v>
      </c>
      <c r="BK156" s="373">
        <v>0</v>
      </c>
      <c r="BL156" s="385">
        <v>1.2494940000000001</v>
      </c>
      <c r="BM156" s="381">
        <v>0</v>
      </c>
      <c r="BN156" s="373">
        <v>0</v>
      </c>
      <c r="BO156" s="373">
        <v>0</v>
      </c>
      <c r="BP156" s="373">
        <v>0</v>
      </c>
      <c r="BQ156" s="385">
        <v>0</v>
      </c>
      <c r="BR156" s="381">
        <v>1.2494940000000001</v>
      </c>
      <c r="BS156" s="373">
        <v>0</v>
      </c>
      <c r="BT156" s="373">
        <v>0</v>
      </c>
      <c r="BU156" s="373">
        <v>0</v>
      </c>
      <c r="BV156" s="374">
        <v>0</v>
      </c>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405" customFormat="true" ht="15" customHeight="true" x14ac:dyDescent="0.2">
      <c r="A157" s="825"/>
      <c r="B157" s="338" t="s">
        <v>369</v>
      </c>
      <c r="C157" s="102">
        <v>2.4382683098482856</v>
      </c>
      <c r="D157" s="101">
        <v>2.1330360307563483</v>
      </c>
      <c r="E157" s="101">
        <v>3.485521976722346</v>
      </c>
      <c r="F157" s="101">
        <v>3.8979719557214207</v>
      </c>
      <c r="G157" s="100">
        <v>23.351627056813214</v>
      </c>
      <c r="H157" s="99">
        <v>15.2806686246682</v>
      </c>
      <c r="I157" s="101">
        <v>45.217130734813978</v>
      </c>
      <c r="J157" s="101">
        <v>53.286573216851551</v>
      </c>
      <c r="K157" s="101">
        <v>32.891477030599454</v>
      </c>
      <c r="L157" s="98">
        <v>16.763026258754092</v>
      </c>
      <c r="M157" s="102">
        <v>2.4330704228397617</v>
      </c>
      <c r="N157" s="101">
        <v>1.7501143783467887</v>
      </c>
      <c r="O157" s="101">
        <v>3.8023613275173331</v>
      </c>
      <c r="P157" s="101">
        <v>2.4635720043279545</v>
      </c>
      <c r="Q157" s="100">
        <v>11.354128920648572</v>
      </c>
      <c r="R157" s="99">
        <v>37.221630464625413</v>
      </c>
      <c r="S157" s="101">
        <v>4.1936978919350176</v>
      </c>
      <c r="T157" s="101">
        <v>5.654282494832306</v>
      </c>
      <c r="U157" s="101">
        <v>6.7474690578746301</v>
      </c>
      <c r="V157" s="98">
        <v>4.2741970073302769</v>
      </c>
      <c r="W157" s="694"/>
      <c r="X157" s="694"/>
      <c r="Y157" s="694"/>
      <c r="Z157" s="694"/>
      <c r="AA157" s="694"/>
      <c r="AB157" s="694"/>
      <c r="AC157" s="694"/>
      <c r="AD157" s="694"/>
      <c r="AE157" s="694"/>
      <c r="AF157" s="694"/>
      <c r="AG157" s="694"/>
      <c r="AH157" s="694"/>
      <c r="AI157" s="694"/>
      <c r="AJ157" s="694"/>
      <c r="AK157" s="694"/>
      <c r="AL157" s="694"/>
      <c r="AM157" s="694"/>
      <c r="AN157" s="694"/>
      <c r="AO157" s="694"/>
      <c r="AP157" s="694"/>
      <c r="AQ157" s="694"/>
      <c r="AR157" s="694"/>
      <c r="AS157" s="694"/>
      <c r="AT157" s="694"/>
      <c r="AU157" s="694"/>
      <c r="AV157" s="694"/>
      <c r="AW157" s="694"/>
      <c r="AX157" s="694"/>
      <c r="AY157" s="694"/>
      <c r="AZ157" s="312"/>
      <c r="BA157" s="816"/>
      <c r="BB157" s="492" t="s">
        <v>369</v>
      </c>
      <c r="BC157" s="381">
        <v>113.61762400000001</v>
      </c>
      <c r="BD157" s="373">
        <v>99.402817000000027</v>
      </c>
      <c r="BE157" s="373">
        <v>162.70833399999998</v>
      </c>
      <c r="BF157" s="373">
        <v>181.40218200000001</v>
      </c>
      <c r="BG157" s="385">
        <v>1086.32852</v>
      </c>
      <c r="BH157" s="381">
        <v>67.427340999999984</v>
      </c>
      <c r="BI157" s="373">
        <v>199.25840099999999</v>
      </c>
      <c r="BJ157" s="373">
        <v>237.45870699999995</v>
      </c>
      <c r="BK157" s="373">
        <v>144.19702700000002</v>
      </c>
      <c r="BL157" s="385">
        <v>75.720165000000009</v>
      </c>
      <c r="BM157" s="381">
        <v>102.60544999999999</v>
      </c>
      <c r="BN157" s="373">
        <v>73.724213000000006</v>
      </c>
      <c r="BO157" s="373">
        <v>160.21019999999996</v>
      </c>
      <c r="BP157" s="373">
        <v>103.81421500000002</v>
      </c>
      <c r="BQ157" s="385">
        <v>479.04375799999985</v>
      </c>
      <c r="BR157" s="381">
        <v>509.19158799999991</v>
      </c>
      <c r="BS157" s="373">
        <v>252.83990299999999</v>
      </c>
      <c r="BT157" s="373">
        <v>399.31883099999999</v>
      </c>
      <c r="BU157" s="373">
        <v>285.09859699999993</v>
      </c>
      <c r="BV157" s="374">
        <v>197.01055799999995</v>
      </c>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405" customFormat="true" ht="15" customHeight="true" x14ac:dyDescent="0.2">
      <c r="A158" s="825"/>
      <c r="B158" s="338" t="s">
        <v>370</v>
      </c>
      <c r="C158" s="102">
        <v>63.914466420908603</v>
      </c>
      <c r="D158" s="101">
        <v>71.638719598370912</v>
      </c>
      <c r="E158" s="101">
        <v>70.775876936060939</v>
      </c>
      <c r="F158" s="101">
        <v>69.779594858938296</v>
      </c>
      <c r="G158" s="100">
        <v>47.472206379283968</v>
      </c>
      <c r="H158" s="99">
        <v>60.497920472353037</v>
      </c>
      <c r="I158" s="101">
        <v>37.431583777523656</v>
      </c>
      <c r="J158" s="101">
        <v>14.388722785267777</v>
      </c>
      <c r="K158" s="101">
        <v>12.105504247379747</v>
      </c>
      <c r="L158" s="98">
        <v>3.7817054671950854</v>
      </c>
      <c r="M158" s="102">
        <v>63.191129643260055</v>
      </c>
      <c r="N158" s="101">
        <v>71.45966016386491</v>
      </c>
      <c r="O158" s="101">
        <v>69.402657957373776</v>
      </c>
      <c r="P158" s="101">
        <v>73.348833415499271</v>
      </c>
      <c r="Q158" s="100">
        <v>66.839244193213673</v>
      </c>
      <c r="R158" s="99">
        <v>16.406656331918537</v>
      </c>
      <c r="S158" s="101">
        <v>85.314090319478822</v>
      </c>
      <c r="T158" s="101">
        <v>68.605236019967379</v>
      </c>
      <c r="U158" s="101">
        <v>71.459751853927756</v>
      </c>
      <c r="V158" s="98">
        <v>40.004986214944438</v>
      </c>
      <c r="W158" s="694"/>
      <c r="X158" s="694"/>
      <c r="Y158" s="694"/>
      <c r="Z158" s="694"/>
      <c r="AA158" s="694"/>
      <c r="AB158" s="694"/>
      <c r="AC158" s="694"/>
      <c r="AD158" s="694"/>
      <c r="AE158" s="694"/>
      <c r="AF158" s="694"/>
      <c r="AG158" s="694"/>
      <c r="AH158" s="694"/>
      <c r="AI158" s="694"/>
      <c r="AJ158" s="694"/>
      <c r="AK158" s="694"/>
      <c r="AL158" s="694"/>
      <c r="AM158" s="694"/>
      <c r="AN158" s="694"/>
      <c r="AO158" s="694"/>
      <c r="AP158" s="694"/>
      <c r="AQ158" s="694"/>
      <c r="AR158" s="694"/>
      <c r="AS158" s="694"/>
      <c r="AT158" s="694"/>
      <c r="AU158" s="694"/>
      <c r="AV158" s="694"/>
      <c r="AW158" s="694"/>
      <c r="AX158" s="694"/>
      <c r="AY158" s="694"/>
      <c r="AZ158" s="312"/>
      <c r="BA158" s="816"/>
      <c r="BB158" s="492" t="s">
        <v>370</v>
      </c>
      <c r="BC158" s="381">
        <v>2978.265265000005</v>
      </c>
      <c r="BD158" s="373">
        <v>3338.4764399999976</v>
      </c>
      <c r="BE158" s="373">
        <v>3303.9025720000045</v>
      </c>
      <c r="BF158" s="373">
        <v>3247.3734829999999</v>
      </c>
      <c r="BG158" s="385">
        <v>2208.4290560000022</v>
      </c>
      <c r="BH158" s="381">
        <v>266.95258000000007</v>
      </c>
      <c r="BI158" s="373">
        <v>164.94981900000002</v>
      </c>
      <c r="BJ158" s="373">
        <v>64.119857999999994</v>
      </c>
      <c r="BK158" s="373">
        <v>53.070822000000007</v>
      </c>
      <c r="BL158" s="385">
        <v>17.082318999999998</v>
      </c>
      <c r="BM158" s="381">
        <v>2664.8444830000085</v>
      </c>
      <c r="BN158" s="373">
        <v>3010.2645129999992</v>
      </c>
      <c r="BO158" s="373">
        <v>2924.2391120000038</v>
      </c>
      <c r="BP158" s="373">
        <v>3090.8987230000007</v>
      </c>
      <c r="BQ158" s="385">
        <v>2820.0245870000003</v>
      </c>
      <c r="BR158" s="381">
        <v>224.44291900000002</v>
      </c>
      <c r="BS158" s="373">
        <v>5143.6242849999999</v>
      </c>
      <c r="BT158" s="373">
        <v>4845.0643690000052</v>
      </c>
      <c r="BU158" s="373">
        <v>3019.3654569999935</v>
      </c>
      <c r="BV158" s="374">
        <v>1843.949786000001</v>
      </c>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405" customFormat="true" ht="15" customHeight="true" x14ac:dyDescent="0.2">
      <c r="A159" s="825"/>
      <c r="B159" s="338" t="s">
        <v>299</v>
      </c>
      <c r="C159" s="102">
        <v>26.494635183888825</v>
      </c>
      <c r="D159" s="101">
        <v>23.860971742573586</v>
      </c>
      <c r="E159" s="101">
        <v>23.522172970108713</v>
      </c>
      <c r="F159" s="101">
        <v>25.302802600152503</v>
      </c>
      <c r="G159" s="100">
        <v>10.704859837086195</v>
      </c>
      <c r="H159" s="99">
        <v>21.428847991058188</v>
      </c>
      <c r="I159" s="101">
        <v>6.8799582904362655</v>
      </c>
      <c r="J159" s="101">
        <v>1.2349375326421597</v>
      </c>
      <c r="K159" s="101">
        <v>0.63403666485800159</v>
      </c>
      <c r="L159" s="98">
        <v>0</v>
      </c>
      <c r="M159" s="102">
        <v>26.612638257926786</v>
      </c>
      <c r="N159" s="101">
        <v>24.149087561072502</v>
      </c>
      <c r="O159" s="101">
        <v>24.624472259114352</v>
      </c>
      <c r="P159" s="101">
        <v>23.118483099460938</v>
      </c>
      <c r="Q159" s="100">
        <v>19.806043642497407</v>
      </c>
      <c r="R159" s="99">
        <v>4.9956025228492331</v>
      </c>
      <c r="S159" s="101">
        <v>7.6276426314648056</v>
      </c>
      <c r="T159" s="101">
        <v>19.569959632379931</v>
      </c>
      <c r="U159" s="101">
        <v>17.950788457129846</v>
      </c>
      <c r="V159" s="98">
        <v>53.182845919538778</v>
      </c>
      <c r="W159" s="694"/>
      <c r="X159" s="694"/>
      <c r="Y159" s="694"/>
      <c r="Z159" s="694"/>
      <c r="AA159" s="694"/>
      <c r="AB159" s="694"/>
      <c r="AC159" s="694"/>
      <c r="AD159" s="694"/>
      <c r="AE159" s="694"/>
      <c r="AF159" s="694"/>
      <c r="AG159" s="694"/>
      <c r="AH159" s="694"/>
      <c r="AI159" s="694"/>
      <c r="AJ159" s="694"/>
      <c r="AK159" s="694"/>
      <c r="AL159" s="694"/>
      <c r="AM159" s="694"/>
      <c r="AN159" s="694"/>
      <c r="AO159" s="694"/>
      <c r="AP159" s="694"/>
      <c r="AQ159" s="694"/>
      <c r="AR159" s="694"/>
      <c r="AS159" s="694"/>
      <c r="AT159" s="694"/>
      <c r="AU159" s="694"/>
      <c r="AV159" s="694"/>
      <c r="AW159" s="694"/>
      <c r="AX159" s="694"/>
      <c r="AY159" s="694"/>
      <c r="AZ159" s="312"/>
      <c r="BA159" s="816"/>
      <c r="BB159" s="492" t="s">
        <v>299</v>
      </c>
      <c r="BC159" s="381">
        <v>1234.5882880000013</v>
      </c>
      <c r="BD159" s="373">
        <v>1111.9586229999995</v>
      </c>
      <c r="BE159" s="373">
        <v>1098.0431630000007</v>
      </c>
      <c r="BF159" s="373">
        <v>1177.5312020000006</v>
      </c>
      <c r="BG159" s="385">
        <v>497.99504400000001</v>
      </c>
      <c r="BH159" s="381">
        <v>94.556741999999957</v>
      </c>
      <c r="BI159" s="373">
        <v>30.317923</v>
      </c>
      <c r="BJ159" s="373">
        <v>5.5031999999999996</v>
      </c>
      <c r="BK159" s="373">
        <v>2.7796319999999999</v>
      </c>
      <c r="BL159" s="385">
        <v>0</v>
      </c>
      <c r="BM159" s="381">
        <v>1122.2863500000003</v>
      </c>
      <c r="BN159" s="373">
        <v>1017.2892109999998</v>
      </c>
      <c r="BO159" s="373">
        <v>1037.5372789999999</v>
      </c>
      <c r="BP159" s="373">
        <v>974.20622200000014</v>
      </c>
      <c r="BQ159" s="385">
        <v>835.63976100000014</v>
      </c>
      <c r="BR159" s="381">
        <v>68.339799999999983</v>
      </c>
      <c r="BS159" s="373">
        <v>459.87395200000009</v>
      </c>
      <c r="BT159" s="373">
        <v>1382.0769320000004</v>
      </c>
      <c r="BU159" s="373">
        <v>758.46877699999993</v>
      </c>
      <c r="BV159" s="374">
        <v>2451.3568590000018</v>
      </c>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405" customFormat="true" ht="15" customHeight="true" x14ac:dyDescent="0.2">
      <c r="A160" s="825"/>
      <c r="B160" s="338" t="s">
        <v>300</v>
      </c>
      <c r="C160" s="102">
        <v>6.877585973004817</v>
      </c>
      <c r="D160" s="101">
        <v>2.3672726282990699</v>
      </c>
      <c r="E160" s="101">
        <v>1.9540619163367148</v>
      </c>
      <c r="F160" s="101">
        <v>0.63229336282074566</v>
      </c>
      <c r="G160" s="100">
        <v>0.51489824195916289</v>
      </c>
      <c r="H160" s="99">
        <v>1.4073880824046729</v>
      </c>
      <c r="I160" s="101">
        <v>0</v>
      </c>
      <c r="J160" s="101">
        <v>0</v>
      </c>
      <c r="K160" s="101">
        <v>2.5256959868835778</v>
      </c>
      <c r="L160" s="98">
        <v>1.3405158331463369</v>
      </c>
      <c r="M160" s="102">
        <v>7.4592476025656937</v>
      </c>
      <c r="N160" s="101">
        <v>2.6411378967158066</v>
      </c>
      <c r="O160" s="101">
        <v>2.0251691488862651</v>
      </c>
      <c r="P160" s="101">
        <v>0.49602923129605314</v>
      </c>
      <c r="Q160" s="100">
        <v>0.47404699643487863</v>
      </c>
      <c r="R160" s="99">
        <v>1.5652443216541807</v>
      </c>
      <c r="S160" s="101">
        <v>0.51547146680660683</v>
      </c>
      <c r="T160" s="101">
        <v>5.0047100868963712</v>
      </c>
      <c r="U160" s="101">
        <v>3.2681451238709531</v>
      </c>
      <c r="V160" s="98">
        <v>0.6806210865397555</v>
      </c>
      <c r="W160" s="694"/>
      <c r="X160" s="694"/>
      <c r="Y160" s="694"/>
      <c r="Z160" s="694"/>
      <c r="AA160" s="694"/>
      <c r="AB160" s="694"/>
      <c r="AC160" s="694"/>
      <c r="AD160" s="694"/>
      <c r="AE160" s="694"/>
      <c r="AF160" s="694"/>
      <c r="AG160" s="694"/>
      <c r="AH160" s="694"/>
      <c r="AI160" s="694"/>
      <c r="AJ160" s="694"/>
      <c r="AK160" s="694"/>
      <c r="AL160" s="694"/>
      <c r="AM160" s="694"/>
      <c r="AN160" s="694"/>
      <c r="AO160" s="694"/>
      <c r="AP160" s="694"/>
      <c r="AQ160" s="694"/>
      <c r="AR160" s="694"/>
      <c r="AS160" s="694"/>
      <c r="AT160" s="694"/>
      <c r="AU160" s="694"/>
      <c r="AV160" s="694"/>
      <c r="AW160" s="694"/>
      <c r="AX160" s="694"/>
      <c r="AY160" s="694"/>
      <c r="AZ160" s="312"/>
      <c r="BA160" s="816"/>
      <c r="BB160" s="492" t="s">
        <v>300</v>
      </c>
      <c r="BC160" s="381">
        <v>320.47948699999995</v>
      </c>
      <c r="BD160" s="373">
        <v>110.31860899999998</v>
      </c>
      <c r="BE160" s="373">
        <v>91.217947000000009</v>
      </c>
      <c r="BF160" s="373">
        <v>29.425402999999999</v>
      </c>
      <c r="BG160" s="385">
        <v>23.953305</v>
      </c>
      <c r="BH160" s="381">
        <v>6.2102280000000007</v>
      </c>
      <c r="BI160" s="373">
        <v>0</v>
      </c>
      <c r="BJ160" s="373">
        <v>0</v>
      </c>
      <c r="BK160" s="373">
        <v>11.072711999999999</v>
      </c>
      <c r="BL160" s="385">
        <v>6.0552359999999998</v>
      </c>
      <c r="BM160" s="381">
        <v>314.56527099999994</v>
      </c>
      <c r="BN160" s="373">
        <v>111.25890699999997</v>
      </c>
      <c r="BO160" s="373">
        <v>85.329279999999997</v>
      </c>
      <c r="BP160" s="373">
        <v>20.902529000000001</v>
      </c>
      <c r="BQ160" s="385">
        <v>20.000588</v>
      </c>
      <c r="BR160" s="381">
        <v>21.412528999999999</v>
      </c>
      <c r="BS160" s="373">
        <v>31.078003000000002</v>
      </c>
      <c r="BT160" s="373">
        <v>353.44448799999998</v>
      </c>
      <c r="BU160" s="373">
        <v>138.08786399999997</v>
      </c>
      <c r="BV160" s="374">
        <v>31.371867000000002</v>
      </c>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405" customFormat="true" ht="15" customHeight="true" x14ac:dyDescent="0.2">
      <c r="A161" s="826"/>
      <c r="B161" s="339" t="s">
        <v>302</v>
      </c>
      <c r="C161" s="102">
        <v>0.27504411234971976</v>
      </c>
      <c r="D161" s="101">
        <v>0</v>
      </c>
      <c r="E161" s="101">
        <v>0.26236620077126077</v>
      </c>
      <c r="F161" s="101">
        <v>0.14910968704351032</v>
      </c>
      <c r="G161" s="100">
        <v>0.59219358061536864</v>
      </c>
      <c r="H161" s="99">
        <v>0</v>
      </c>
      <c r="I161" s="101">
        <v>0.69303172712918704</v>
      </c>
      <c r="J161" s="101">
        <v>0</v>
      </c>
      <c r="K161" s="101">
        <v>0</v>
      </c>
      <c r="L161" s="98">
        <v>0</v>
      </c>
      <c r="M161" s="102">
        <v>0.3039140734077953</v>
      </c>
      <c r="N161" s="101">
        <v>0</v>
      </c>
      <c r="O161" s="101">
        <v>0.14533930710822038</v>
      </c>
      <c r="P161" s="101">
        <v>0.30999234093011263</v>
      </c>
      <c r="Q161" s="100">
        <v>0.58057521349191665</v>
      </c>
      <c r="R161" s="99">
        <v>0.22324458331954727</v>
      </c>
      <c r="S161" s="101">
        <v>0</v>
      </c>
      <c r="T161" s="101">
        <v>0.80000604511005791</v>
      </c>
      <c r="U161" s="101">
        <v>0</v>
      </c>
      <c r="V161" s="98">
        <v>0</v>
      </c>
      <c r="W161" s="694"/>
      <c r="X161" s="694"/>
      <c r="Y161" s="694"/>
      <c r="Z161" s="694"/>
      <c r="AA161" s="694"/>
      <c r="AB161" s="694"/>
      <c r="AC161" s="694"/>
      <c r="AD161" s="694"/>
      <c r="AE161" s="694"/>
      <c r="AF161" s="694"/>
      <c r="AG161" s="694"/>
      <c r="AH161" s="694"/>
      <c r="AI161" s="694"/>
      <c r="AJ161" s="694"/>
      <c r="AK161" s="694"/>
      <c r="AL161" s="694"/>
      <c r="AM161" s="694"/>
      <c r="AN161" s="694"/>
      <c r="AO161" s="694"/>
      <c r="AP161" s="694"/>
      <c r="AQ161" s="694"/>
      <c r="AR161" s="694"/>
      <c r="AS161" s="694"/>
      <c r="AT161" s="694"/>
      <c r="AU161" s="694"/>
      <c r="AV161" s="694"/>
      <c r="AW161" s="694"/>
      <c r="AX161" s="694"/>
      <c r="AY161" s="694"/>
      <c r="AZ161" s="312"/>
      <c r="BA161" s="816"/>
      <c r="BB161" s="492" t="s">
        <v>302</v>
      </c>
      <c r="BC161" s="381">
        <v>12.816414999999999</v>
      </c>
      <c r="BD161" s="373">
        <v>0</v>
      </c>
      <c r="BE161" s="373">
        <v>12.247567999999999</v>
      </c>
      <c r="BF161" s="373">
        <v>6.9392040000000001</v>
      </c>
      <c r="BG161" s="385">
        <v>27.549119999999998</v>
      </c>
      <c r="BH161" s="381">
        <v>0</v>
      </c>
      <c r="BI161" s="373">
        <v>3.0539839999999998</v>
      </c>
      <c r="BJ161" s="373">
        <v>0</v>
      </c>
      <c r="BK161" s="373">
        <v>0</v>
      </c>
      <c r="BL161" s="385">
        <v>0</v>
      </c>
      <c r="BM161" s="381">
        <v>12.816414999999999</v>
      </c>
      <c r="BN161" s="373">
        <v>0</v>
      </c>
      <c r="BO161" s="373">
        <v>6.1237839999999997</v>
      </c>
      <c r="BP161" s="373">
        <v>13.062988000000001</v>
      </c>
      <c r="BQ161" s="385">
        <v>24.495135999999999</v>
      </c>
      <c r="BR161" s="381">
        <v>3.0539839999999998</v>
      </c>
      <c r="BS161" s="373">
        <v>0</v>
      </c>
      <c r="BT161" s="373">
        <v>56.498323000000006</v>
      </c>
      <c r="BU161" s="373">
        <v>0</v>
      </c>
      <c r="BV161" s="374">
        <v>0</v>
      </c>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32" customFormat="true" ht="15" customHeight="true" x14ac:dyDescent="0.2">
      <c r="A162" s="118"/>
      <c r="B162" s="56"/>
      <c r="C162" s="85"/>
      <c r="D162" s="92"/>
      <c r="E162" s="92"/>
      <c r="F162" s="92"/>
      <c r="G162" s="91"/>
      <c r="H162" s="84"/>
      <c r="I162" s="92"/>
      <c r="J162" s="92"/>
      <c r="K162" s="92"/>
      <c r="L162" s="83"/>
      <c r="M162" s="85"/>
      <c r="N162" s="92"/>
      <c r="O162" s="92"/>
      <c r="P162" s="92"/>
      <c r="Q162" s="91"/>
      <c r="R162" s="84"/>
      <c r="S162" s="92"/>
      <c r="T162" s="92"/>
      <c r="U162" s="92"/>
      <c r="V162" s="83"/>
      <c r="W162" s="694"/>
      <c r="X162" s="694"/>
      <c r="Y162" s="694"/>
      <c r="Z162" s="694"/>
      <c r="AA162" s="694"/>
      <c r="AB162" s="694"/>
      <c r="AC162" s="694"/>
      <c r="AD162" s="694"/>
      <c r="AE162" s="694"/>
      <c r="AF162" s="694"/>
      <c r="AG162" s="694"/>
      <c r="AH162" s="694"/>
      <c r="AI162" s="694"/>
      <c r="AJ162" s="694"/>
      <c r="AK162" s="694"/>
      <c r="AL162" s="694"/>
      <c r="AM162" s="694"/>
      <c r="AN162" s="694"/>
      <c r="AO162" s="694"/>
      <c r="AP162" s="694"/>
      <c r="AQ162" s="694"/>
      <c r="AR162" s="694"/>
      <c r="AS162" s="694"/>
      <c r="AT162" s="694"/>
      <c r="AU162" s="694"/>
      <c r="AV162" s="694"/>
      <c r="AW162" s="694"/>
      <c r="AX162" s="694"/>
      <c r="AY162" s="694"/>
      <c r="AZ162" s="312"/>
      <c r="BA162" s="820"/>
      <c r="BB162" s="492" t="s">
        <v>179</v>
      </c>
      <c r="BC162" s="381">
        <v>4659.7670789999947</v>
      </c>
      <c r="BD162" s="373">
        <v>4660.1564890000009</v>
      </c>
      <c r="BE162" s="373">
        <v>4668.1195840000064</v>
      </c>
      <c r="BF162" s="373">
        <v>4653.7580069999976</v>
      </c>
      <c r="BG162" s="385">
        <v>4652.0463750000072</v>
      </c>
      <c r="BH162" s="381">
        <v>441.25910100000016</v>
      </c>
      <c r="BI162" s="373">
        <v>440.67015699999996</v>
      </c>
      <c r="BJ162" s="373">
        <v>445.62577899999974</v>
      </c>
      <c r="BK162" s="373">
        <v>438.40240699999964</v>
      </c>
      <c r="BL162" s="385">
        <v>451.70939799999979</v>
      </c>
      <c r="BM162" s="381">
        <v>4217.1179690000045</v>
      </c>
      <c r="BN162" s="373">
        <v>4212.5368439999984</v>
      </c>
      <c r="BO162" s="373">
        <v>4213.4396550000056</v>
      </c>
      <c r="BP162" s="373">
        <v>4213.9712100000024</v>
      </c>
      <c r="BQ162" s="385">
        <v>4219.1150139999982</v>
      </c>
      <c r="BR162" s="381">
        <v>1367.9991489999989</v>
      </c>
      <c r="BS162" s="373">
        <v>6029.0442830000065</v>
      </c>
      <c r="BT162" s="373">
        <v>7062.2370100000262</v>
      </c>
      <c r="BU162" s="373">
        <v>4225.2672009999924</v>
      </c>
      <c r="BV162" s="374">
        <v>4609.2998910000051</v>
      </c>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32" customFormat="true" ht="15" customHeight="true" x14ac:dyDescent="0.2">
      <c r="A163" s="141"/>
      <c r="B163" s="55"/>
      <c r="C163" s="85"/>
      <c r="D163" s="92"/>
      <c r="E163" s="92"/>
      <c r="F163" s="92"/>
      <c r="G163" s="91"/>
      <c r="H163" s="84"/>
      <c r="I163" s="92"/>
      <c r="J163" s="92"/>
      <c r="K163" s="92"/>
      <c r="L163" s="83"/>
      <c r="M163" s="85"/>
      <c r="N163" s="92"/>
      <c r="O163" s="92"/>
      <c r="P163" s="92"/>
      <c r="Q163" s="91"/>
      <c r="R163" s="84"/>
      <c r="S163" s="92"/>
      <c r="T163" s="92"/>
      <c r="U163" s="92"/>
      <c r="V163" s="83"/>
      <c r="W163" s="694"/>
      <c r="X163" s="694"/>
      <c r="Y163" s="694"/>
      <c r="Z163" s="694"/>
      <c r="AA163" s="694"/>
      <c r="AB163" s="694"/>
      <c r="AC163" s="694"/>
      <c r="AD163" s="694"/>
      <c r="AE163" s="694"/>
      <c r="AF163" s="694"/>
      <c r="AG163" s="694"/>
      <c r="AH163" s="694"/>
      <c r="AI163" s="694"/>
      <c r="AJ163" s="694"/>
      <c r="AK163" s="694"/>
      <c r="AL163" s="694"/>
      <c r="AM163" s="694"/>
      <c r="AN163" s="694"/>
      <c r="AO163" s="694"/>
      <c r="AP163" s="694"/>
      <c r="AQ163" s="694"/>
      <c r="AR163" s="694"/>
      <c r="AS163" s="694"/>
      <c r="AT163" s="694"/>
      <c r="AU163" s="694"/>
      <c r="AV163" s="694"/>
      <c r="AW163" s="694"/>
      <c r="AX163" s="694"/>
      <c r="AY163" s="694"/>
      <c r="AZ163" s="312"/>
      <c r="BA163" s="493"/>
      <c r="BB163" s="492"/>
      <c r="BC163" s="381"/>
      <c r="BD163" s="373"/>
      <c r="BE163" s="373"/>
      <c r="BF163" s="373"/>
      <c r="BG163" s="385"/>
      <c r="BH163" s="381"/>
      <c r="BI163" s="373"/>
      <c r="BJ163" s="373"/>
      <c r="BK163" s="373"/>
      <c r="BL163" s="385"/>
      <c r="BM163" s="381"/>
      <c r="BN163" s="373"/>
      <c r="BO163" s="373"/>
      <c r="BP163" s="373"/>
      <c r="BQ163" s="385"/>
      <c r="BR163" s="381"/>
      <c r="BS163" s="373"/>
      <c r="BT163" s="373"/>
      <c r="BU163" s="373"/>
      <c r="BV163" s="374"/>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32" customFormat="true" ht="15" customHeight="true" x14ac:dyDescent="0.2">
      <c r="A164" s="141"/>
      <c r="B164" s="55"/>
      <c r="C164" s="85"/>
      <c r="D164" s="92"/>
      <c r="E164" s="92"/>
      <c r="F164" s="92"/>
      <c r="G164" s="91"/>
      <c r="H164" s="84"/>
      <c r="I164" s="92"/>
      <c r="J164" s="92"/>
      <c r="K164" s="92"/>
      <c r="L164" s="83"/>
      <c r="M164" s="85"/>
      <c r="N164" s="92"/>
      <c r="O164" s="92"/>
      <c r="P164" s="92"/>
      <c r="Q164" s="91"/>
      <c r="R164" s="84"/>
      <c r="S164" s="92"/>
      <c r="T164" s="92"/>
      <c r="U164" s="92"/>
      <c r="V164" s="83"/>
      <c r="W164" s="694"/>
      <c r="X164" s="694"/>
      <c r="Y164" s="694"/>
      <c r="Z164" s="694"/>
      <c r="AA164" s="694"/>
      <c r="AB164" s="694"/>
      <c r="AC164" s="694"/>
      <c r="AD164" s="694"/>
      <c r="AE164" s="694"/>
      <c r="AF164" s="694"/>
      <c r="AG164" s="694"/>
      <c r="AH164" s="694"/>
      <c r="AI164" s="694"/>
      <c r="AJ164" s="694"/>
      <c r="AK164" s="694"/>
      <c r="AL164" s="694"/>
      <c r="AM164" s="694"/>
      <c r="AN164" s="694"/>
      <c r="AO164" s="694"/>
      <c r="AP164" s="694"/>
      <c r="AQ164" s="694"/>
      <c r="AR164" s="694"/>
      <c r="AS164" s="694"/>
      <c r="AT164" s="694"/>
      <c r="AU164" s="694"/>
      <c r="AV164" s="694"/>
      <c r="AW164" s="694"/>
      <c r="AX164" s="694"/>
      <c r="AY164" s="694"/>
      <c r="AZ164" s="312"/>
      <c r="BA164" s="493"/>
      <c r="BB164" s="492"/>
      <c r="BC164" s="381"/>
      <c r="BD164" s="373"/>
      <c r="BE164" s="373"/>
      <c r="BF164" s="373"/>
      <c r="BG164" s="385"/>
      <c r="BH164" s="381"/>
      <c r="BI164" s="373"/>
      <c r="BJ164" s="373"/>
      <c r="BK164" s="373"/>
      <c r="BL164" s="385"/>
      <c r="BM164" s="381"/>
      <c r="BN164" s="373"/>
      <c r="BO164" s="373"/>
      <c r="BP164" s="373"/>
      <c r="BQ164" s="385"/>
      <c r="BR164" s="381"/>
      <c r="BS164" s="373"/>
      <c r="BT164" s="373"/>
      <c r="BU164" s="373"/>
      <c r="BV164" s="374"/>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32" customFormat="true" ht="15" customHeight="true" x14ac:dyDescent="0.2">
      <c r="A165" s="141"/>
      <c r="B165" s="55"/>
      <c r="C165" s="85"/>
      <c r="D165" s="92"/>
      <c r="E165" s="92"/>
      <c r="F165" s="92"/>
      <c r="G165" s="91"/>
      <c r="H165" s="84"/>
      <c r="I165" s="92"/>
      <c r="J165" s="92"/>
      <c r="K165" s="92"/>
      <c r="L165" s="83"/>
      <c r="M165" s="85"/>
      <c r="N165" s="92"/>
      <c r="O165" s="92"/>
      <c r="P165" s="92"/>
      <c r="Q165" s="91"/>
      <c r="R165" s="84"/>
      <c r="S165" s="92"/>
      <c r="T165" s="92"/>
      <c r="U165" s="92"/>
      <c r="V165" s="83"/>
      <c r="W165" s="694"/>
      <c r="X165" s="694"/>
      <c r="Y165" s="694"/>
      <c r="Z165" s="694"/>
      <c r="AA165" s="694"/>
      <c r="AB165" s="694"/>
      <c r="AC165" s="694"/>
      <c r="AD165" s="694"/>
      <c r="AE165" s="694"/>
      <c r="AF165" s="694"/>
      <c r="AG165" s="694"/>
      <c r="AH165" s="694"/>
      <c r="AI165" s="694"/>
      <c r="AJ165" s="694"/>
      <c r="AK165" s="694"/>
      <c r="AL165" s="694"/>
      <c r="AM165" s="694"/>
      <c r="AN165" s="694"/>
      <c r="AO165" s="694"/>
      <c r="AP165" s="694"/>
      <c r="AQ165" s="694"/>
      <c r="AR165" s="694"/>
      <c r="AS165" s="694"/>
      <c r="AT165" s="694"/>
      <c r="AU165" s="694"/>
      <c r="AV165" s="694"/>
      <c r="AW165" s="694"/>
      <c r="AX165" s="694"/>
      <c r="AY165" s="694"/>
      <c r="AZ165" s="312"/>
      <c r="BA165" s="493"/>
      <c r="BB165" s="492"/>
      <c r="BC165" s="381"/>
      <c r="BD165" s="373"/>
      <c r="BE165" s="373"/>
      <c r="BF165" s="373"/>
      <c r="BG165" s="385"/>
      <c r="BH165" s="381"/>
      <c r="BI165" s="373"/>
      <c r="BJ165" s="373"/>
      <c r="BK165" s="373"/>
      <c r="BL165" s="385"/>
      <c r="BM165" s="381"/>
      <c r="BN165" s="373"/>
      <c r="BO165" s="373"/>
      <c r="BP165" s="373"/>
      <c r="BQ165" s="385"/>
      <c r="BR165" s="381"/>
      <c r="BS165" s="373"/>
      <c r="BT165" s="373"/>
      <c r="BU165" s="373"/>
      <c r="BV165" s="374"/>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32" customFormat="true" ht="15" customHeight="true" x14ac:dyDescent="0.2">
      <c r="A166" s="141"/>
      <c r="B166" s="55"/>
      <c r="C166" s="85"/>
      <c r="D166" s="92"/>
      <c r="E166" s="92"/>
      <c r="F166" s="92"/>
      <c r="G166" s="91"/>
      <c r="H166" s="84"/>
      <c r="I166" s="92"/>
      <c r="J166" s="92"/>
      <c r="K166" s="92"/>
      <c r="L166" s="83"/>
      <c r="M166" s="85"/>
      <c r="N166" s="92"/>
      <c r="O166" s="92"/>
      <c r="P166" s="92"/>
      <c r="Q166" s="91"/>
      <c r="R166" s="84"/>
      <c r="S166" s="92"/>
      <c r="T166" s="92"/>
      <c r="U166" s="92"/>
      <c r="V166" s="83"/>
      <c r="W166" s="694"/>
      <c r="X166" s="694"/>
      <c r="Y166" s="694"/>
      <c r="Z166" s="694"/>
      <c r="AA166" s="694"/>
      <c r="AB166" s="694"/>
      <c r="AC166" s="694"/>
      <c r="AD166" s="694"/>
      <c r="AE166" s="694"/>
      <c r="AF166" s="694"/>
      <c r="AG166" s="694"/>
      <c r="AH166" s="694"/>
      <c r="AI166" s="694"/>
      <c r="AJ166" s="694"/>
      <c r="AK166" s="694"/>
      <c r="AL166" s="694"/>
      <c r="AM166" s="694"/>
      <c r="AN166" s="694"/>
      <c r="AO166" s="694"/>
      <c r="AP166" s="694"/>
      <c r="AQ166" s="694"/>
      <c r="AR166" s="694"/>
      <c r="AS166" s="694"/>
      <c r="AT166" s="694"/>
      <c r="AU166" s="694"/>
      <c r="AV166" s="694"/>
      <c r="AW166" s="694"/>
      <c r="AX166" s="694"/>
      <c r="AY166" s="694"/>
      <c r="AZ166" s="312"/>
      <c r="BA166" s="493"/>
      <c r="BB166" s="492"/>
      <c r="BC166" s="381"/>
      <c r="BD166" s="373"/>
      <c r="BE166" s="373"/>
      <c r="BF166" s="373"/>
      <c r="BG166" s="385"/>
      <c r="BH166" s="381"/>
      <c r="BI166" s="373"/>
      <c r="BJ166" s="373"/>
      <c r="BK166" s="373"/>
      <c r="BL166" s="385"/>
      <c r="BM166" s="381"/>
      <c r="BN166" s="373"/>
      <c r="BO166" s="373"/>
      <c r="BP166" s="373"/>
      <c r="BQ166" s="385"/>
      <c r="BR166" s="381"/>
      <c r="BS166" s="373"/>
      <c r="BT166" s="373"/>
      <c r="BU166" s="373"/>
      <c r="BV166" s="374"/>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32" customFormat="true" ht="15" customHeight="true" x14ac:dyDescent="0.2">
      <c r="A167" s="141"/>
      <c r="B167" s="55"/>
      <c r="C167" s="85"/>
      <c r="D167" s="92"/>
      <c r="E167" s="92"/>
      <c r="F167" s="92"/>
      <c r="G167" s="91"/>
      <c r="H167" s="84"/>
      <c r="I167" s="92"/>
      <c r="J167" s="92"/>
      <c r="K167" s="92"/>
      <c r="L167" s="83"/>
      <c r="M167" s="85"/>
      <c r="N167" s="92"/>
      <c r="O167" s="92"/>
      <c r="P167" s="92"/>
      <c r="Q167" s="91"/>
      <c r="R167" s="84"/>
      <c r="S167" s="92"/>
      <c r="T167" s="92"/>
      <c r="U167" s="92"/>
      <c r="V167" s="83"/>
      <c r="W167" s="694"/>
      <c r="X167" s="694"/>
      <c r="Y167" s="694"/>
      <c r="Z167" s="694"/>
      <c r="AA167" s="694"/>
      <c r="AB167" s="694"/>
      <c r="AC167" s="694"/>
      <c r="AD167" s="694"/>
      <c r="AE167" s="694"/>
      <c r="AF167" s="694"/>
      <c r="AG167" s="694"/>
      <c r="AH167" s="694"/>
      <c r="AI167" s="694"/>
      <c r="AJ167" s="694"/>
      <c r="AK167" s="694"/>
      <c r="AL167" s="694"/>
      <c r="AM167" s="694"/>
      <c r="AN167" s="694"/>
      <c r="AO167" s="694"/>
      <c r="AP167" s="694"/>
      <c r="AQ167" s="694"/>
      <c r="AR167" s="694"/>
      <c r="AS167" s="694"/>
      <c r="AT167" s="694"/>
      <c r="AU167" s="694"/>
      <c r="AV167" s="694"/>
      <c r="AW167" s="694"/>
      <c r="AX167" s="694"/>
      <c r="AY167" s="694"/>
      <c r="AZ167" s="312"/>
      <c r="BA167" s="493"/>
      <c r="BB167" s="492"/>
      <c r="BC167" s="381"/>
      <c r="BD167" s="373"/>
      <c r="BE167" s="373"/>
      <c r="BF167" s="373"/>
      <c r="BG167" s="385"/>
      <c r="BH167" s="381"/>
      <c r="BI167" s="373"/>
      <c r="BJ167" s="373"/>
      <c r="BK167" s="373"/>
      <c r="BL167" s="385"/>
      <c r="BM167" s="381"/>
      <c r="BN167" s="373"/>
      <c r="BO167" s="373"/>
      <c r="BP167" s="373"/>
      <c r="BQ167" s="385"/>
      <c r="BR167" s="381"/>
      <c r="BS167" s="373"/>
      <c r="BT167" s="373"/>
      <c r="BU167" s="373"/>
      <c r="BV167" s="374"/>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405" customFormat="true" ht="15" customHeight="true" x14ac:dyDescent="0.2">
      <c r="A168" s="121"/>
      <c r="B168" s="114"/>
      <c r="C168" s="70"/>
      <c r="D168" s="69"/>
      <c r="E168" s="69"/>
      <c r="F168" s="69"/>
      <c r="G168" s="68"/>
      <c r="H168" s="67"/>
      <c r="I168" s="69"/>
      <c r="J168" s="69"/>
      <c r="K168" s="69"/>
      <c r="L168" s="66"/>
      <c r="M168" s="70"/>
      <c r="N168" s="69"/>
      <c r="O168" s="69"/>
      <c r="P168" s="69"/>
      <c r="Q168" s="68"/>
      <c r="R168" s="67"/>
      <c r="S168" s="69"/>
      <c r="T168" s="69"/>
      <c r="U168" s="69"/>
      <c r="V168" s="66"/>
      <c r="W168" s="694"/>
      <c r="X168" s="694"/>
      <c r="Y168" s="694"/>
      <c r="Z168" s="694"/>
      <c r="AA168" s="694"/>
      <c r="AB168" s="694"/>
      <c r="AC168" s="694"/>
      <c r="AD168" s="694"/>
      <c r="AE168" s="694"/>
      <c r="AF168" s="694"/>
      <c r="AG168" s="694"/>
      <c r="AH168" s="694"/>
      <c r="AI168" s="694"/>
      <c r="AJ168" s="694"/>
      <c r="AK168" s="694"/>
      <c r="AL168" s="694"/>
      <c r="AM168" s="694"/>
      <c r="AN168" s="694"/>
      <c r="AO168" s="694"/>
      <c r="AP168" s="694"/>
      <c r="AQ168" s="694"/>
      <c r="AR168" s="694"/>
      <c r="AS168" s="694"/>
      <c r="AT168" s="694"/>
      <c r="AU168" s="694"/>
      <c r="AV168" s="694"/>
      <c r="AW168" s="694"/>
      <c r="AX168" s="694"/>
      <c r="AY168" s="694"/>
      <c r="AZ168" s="312"/>
      <c r="BA168" s="493"/>
      <c r="BB168" s="492"/>
      <c r="BC168" s="381"/>
      <c r="BD168" s="373"/>
      <c r="BE168" s="373"/>
      <c r="BF168" s="373"/>
      <c r="BG168" s="385"/>
      <c r="BH168" s="381"/>
      <c r="BI168" s="373"/>
      <c r="BJ168" s="373"/>
      <c r="BK168" s="373"/>
      <c r="BL168" s="385"/>
      <c r="BM168" s="381"/>
      <c r="BN168" s="373"/>
      <c r="BO168" s="373"/>
      <c r="BP168" s="373"/>
      <c r="BQ168" s="385"/>
      <c r="BR168" s="381"/>
      <c r="BS168" s="373"/>
      <c r="BT168" s="373"/>
      <c r="BU168" s="373"/>
      <c r="BV168" s="374"/>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405" customFormat="true" ht="15" customHeight="true" x14ac:dyDescent="0.2">
      <c r="A169" s="121"/>
      <c r="B169" s="114"/>
      <c r="C169" s="133"/>
      <c r="D169" s="132"/>
      <c r="E169" s="132"/>
      <c r="F169" s="132"/>
      <c r="G169" s="122"/>
      <c r="H169" s="125"/>
      <c r="I169" s="132"/>
      <c r="J169" s="132"/>
      <c r="K169" s="132"/>
      <c r="L169" s="128"/>
      <c r="M169" s="133"/>
      <c r="N169" s="132"/>
      <c r="O169" s="132"/>
      <c r="P169" s="132"/>
      <c r="Q169" s="122"/>
      <c r="R169" s="125"/>
      <c r="S169" s="132"/>
      <c r="T169" s="132"/>
      <c r="U169" s="132"/>
      <c r="V169" s="128"/>
      <c r="W169" s="694"/>
      <c r="X169" s="694"/>
      <c r="Y169" s="694"/>
      <c r="Z169" s="694"/>
      <c r="AA169" s="694"/>
      <c r="AB169" s="694"/>
      <c r="AC169" s="694"/>
      <c r="AD169" s="694"/>
      <c r="AE169" s="694"/>
      <c r="AF169" s="694"/>
      <c r="AG169" s="694"/>
      <c r="AH169" s="694"/>
      <c r="AI169" s="694"/>
      <c r="AJ169" s="694"/>
      <c r="AK169" s="694"/>
      <c r="AL169" s="694"/>
      <c r="AM169" s="694"/>
      <c r="AN169" s="694"/>
      <c r="AO169" s="694"/>
      <c r="AP169" s="694"/>
      <c r="AQ169" s="694"/>
      <c r="AR169" s="694"/>
      <c r="AS169" s="694"/>
      <c r="AT169" s="694"/>
      <c r="AU169" s="694"/>
      <c r="AV169" s="694"/>
      <c r="AW169" s="694"/>
      <c r="AX169" s="694"/>
      <c r="AY169" s="694"/>
      <c r="AZ169" s="312"/>
      <c r="BA169" s="493"/>
      <c r="BB169" s="492"/>
      <c r="BC169" s="381"/>
      <c r="BD169" s="373"/>
      <c r="BE169" s="373"/>
      <c r="BF169" s="373"/>
      <c r="BG169" s="385"/>
      <c r="BH169" s="381"/>
      <c r="BI169" s="373"/>
      <c r="BJ169" s="373"/>
      <c r="BK169" s="373"/>
      <c r="BL169" s="385"/>
      <c r="BM169" s="381"/>
      <c r="BN169" s="373"/>
      <c r="BO169" s="373"/>
      <c r="BP169" s="373"/>
      <c r="BQ169" s="385"/>
      <c r="BR169" s="381"/>
      <c r="BS169" s="373"/>
      <c r="BT169" s="373"/>
      <c r="BU169" s="373"/>
      <c r="BV169" s="374"/>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405" customFormat="true" ht="15" customHeight="true" x14ac:dyDescent="0.2">
      <c r="A170" s="121"/>
      <c r="B170" s="114"/>
      <c r="C170" s="133"/>
      <c r="D170" s="132"/>
      <c r="E170" s="132"/>
      <c r="F170" s="132"/>
      <c r="G170" s="122"/>
      <c r="H170" s="125"/>
      <c r="I170" s="132"/>
      <c r="J170" s="132"/>
      <c r="K170" s="132"/>
      <c r="L170" s="128"/>
      <c r="M170" s="133"/>
      <c r="N170" s="132"/>
      <c r="O170" s="132"/>
      <c r="P170" s="132"/>
      <c r="Q170" s="122"/>
      <c r="R170" s="125"/>
      <c r="S170" s="132"/>
      <c r="T170" s="132"/>
      <c r="U170" s="132"/>
      <c r="V170" s="128"/>
      <c r="W170" s="694"/>
      <c r="X170" s="694"/>
      <c r="Y170" s="694"/>
      <c r="Z170" s="694"/>
      <c r="AA170" s="694"/>
      <c r="AB170" s="694"/>
      <c r="AC170" s="694"/>
      <c r="AD170" s="694"/>
      <c r="AE170" s="694"/>
      <c r="AF170" s="694"/>
      <c r="AG170" s="694"/>
      <c r="AH170" s="694"/>
      <c r="AI170" s="694"/>
      <c r="AJ170" s="694"/>
      <c r="AK170" s="694"/>
      <c r="AL170" s="694"/>
      <c r="AM170" s="694"/>
      <c r="AN170" s="694"/>
      <c r="AO170" s="694"/>
      <c r="AP170" s="694"/>
      <c r="AQ170" s="694"/>
      <c r="AR170" s="694"/>
      <c r="AS170" s="694"/>
      <c r="AT170" s="694"/>
      <c r="AU170" s="694"/>
      <c r="AV170" s="694"/>
      <c r="AW170" s="694"/>
      <c r="AX170" s="694"/>
      <c r="AY170" s="694"/>
      <c r="AZ170" s="312"/>
      <c r="BA170" s="493"/>
      <c r="BB170" s="492"/>
      <c r="BC170" s="381"/>
      <c r="BD170" s="373"/>
      <c r="BE170" s="373"/>
      <c r="BF170" s="373"/>
      <c r="BG170" s="385"/>
      <c r="BH170" s="381"/>
      <c r="BI170" s="373"/>
      <c r="BJ170" s="373"/>
      <c r="BK170" s="373"/>
      <c r="BL170" s="385"/>
      <c r="BM170" s="381"/>
      <c r="BN170" s="373"/>
      <c r="BO170" s="373"/>
      <c r="BP170" s="373"/>
      <c r="BQ170" s="385"/>
      <c r="BR170" s="381"/>
      <c r="BS170" s="373"/>
      <c r="BT170" s="373"/>
      <c r="BU170" s="373"/>
      <c r="BV170" s="374"/>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405" customFormat="true" ht="15" customHeight="true" x14ac:dyDescent="0.2">
      <c r="A171" s="121"/>
      <c r="B171" s="114"/>
      <c r="C171" s="90"/>
      <c r="D171" s="89"/>
      <c r="E171" s="89"/>
      <c r="F171" s="89"/>
      <c r="G171" s="88"/>
      <c r="H171" s="87"/>
      <c r="I171" s="89"/>
      <c r="J171" s="89"/>
      <c r="K171" s="89"/>
      <c r="L171" s="86"/>
      <c r="M171" s="90"/>
      <c r="N171" s="89"/>
      <c r="O171" s="89"/>
      <c r="P171" s="89"/>
      <c r="Q171" s="88"/>
      <c r="R171" s="87"/>
      <c r="S171" s="89"/>
      <c r="T171" s="89"/>
      <c r="U171" s="89"/>
      <c r="V171" s="86"/>
      <c r="W171" s="694"/>
      <c r="X171" s="694"/>
      <c r="Y171" s="694"/>
      <c r="Z171" s="694"/>
      <c r="AA171" s="694"/>
      <c r="AB171" s="694"/>
      <c r="AC171" s="694"/>
      <c r="AD171" s="694"/>
      <c r="AE171" s="694"/>
      <c r="AF171" s="694"/>
      <c r="AG171" s="694"/>
      <c r="AH171" s="694"/>
      <c r="AI171" s="694"/>
      <c r="AJ171" s="694"/>
      <c r="AK171" s="694"/>
      <c r="AL171" s="694"/>
      <c r="AM171" s="694"/>
      <c r="AN171" s="694"/>
      <c r="AO171" s="694"/>
      <c r="AP171" s="694"/>
      <c r="AQ171" s="694"/>
      <c r="AR171" s="694"/>
      <c r="AS171" s="694"/>
      <c r="AT171" s="694"/>
      <c r="AU171" s="694"/>
      <c r="AV171" s="694"/>
      <c r="AW171" s="694"/>
      <c r="AX171" s="694"/>
      <c r="AY171" s="694"/>
      <c r="AZ171" s="312"/>
      <c r="BA171" s="493"/>
      <c r="BB171" s="492"/>
      <c r="BC171" s="381"/>
      <c r="BD171" s="373"/>
      <c r="BE171" s="373"/>
      <c r="BF171" s="373"/>
      <c r="BG171" s="385"/>
      <c r="BH171" s="381"/>
      <c r="BI171" s="373"/>
      <c r="BJ171" s="373"/>
      <c r="BK171" s="373"/>
      <c r="BL171" s="385"/>
      <c r="BM171" s="381"/>
      <c r="BN171" s="373"/>
      <c r="BO171" s="373"/>
      <c r="BP171" s="373"/>
      <c r="BQ171" s="385"/>
      <c r="BR171" s="381"/>
      <c r="BS171" s="373"/>
      <c r="BT171" s="373"/>
      <c r="BU171" s="373"/>
      <c r="BV171" s="374"/>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405" customFormat="true" ht="15" customHeight="true" x14ac:dyDescent="0.2">
      <c r="A172" s="121"/>
      <c r="B172" s="114"/>
      <c r="C172" s="90"/>
      <c r="D172" s="89"/>
      <c r="E172" s="89"/>
      <c r="F172" s="89"/>
      <c r="G172" s="88"/>
      <c r="H172" s="87"/>
      <c r="I172" s="89"/>
      <c r="J172" s="89"/>
      <c r="K172" s="89"/>
      <c r="L172" s="86"/>
      <c r="M172" s="90"/>
      <c r="N172" s="89"/>
      <c r="O172" s="89"/>
      <c r="P172" s="89"/>
      <c r="Q172" s="88"/>
      <c r="R172" s="87"/>
      <c r="S172" s="89"/>
      <c r="T172" s="89"/>
      <c r="U172" s="89"/>
      <c r="V172" s="86"/>
      <c r="W172" s="694"/>
      <c r="X172" s="694"/>
      <c r="Y172" s="694"/>
      <c r="Z172" s="694"/>
      <c r="AA172" s="694"/>
      <c r="AB172" s="694"/>
      <c r="AC172" s="694"/>
      <c r="AD172" s="694"/>
      <c r="AE172" s="694"/>
      <c r="AF172" s="694"/>
      <c r="AG172" s="694"/>
      <c r="AH172" s="694"/>
      <c r="AI172" s="694"/>
      <c r="AJ172" s="694"/>
      <c r="AK172" s="694"/>
      <c r="AL172" s="694"/>
      <c r="AM172" s="694"/>
      <c r="AN172" s="694"/>
      <c r="AO172" s="694"/>
      <c r="AP172" s="694"/>
      <c r="AQ172" s="694"/>
      <c r="AR172" s="694"/>
      <c r="AS172" s="694"/>
      <c r="AT172" s="694"/>
      <c r="AU172" s="694"/>
      <c r="AV172" s="694"/>
      <c r="AW172" s="694"/>
      <c r="AX172" s="694"/>
      <c r="AY172" s="694"/>
      <c r="AZ172" s="312"/>
      <c r="BA172" s="493"/>
      <c r="BB172" s="492"/>
      <c r="BC172" s="381"/>
      <c r="BD172" s="373"/>
      <c r="BE172" s="373"/>
      <c r="BF172" s="373"/>
      <c r="BG172" s="385"/>
      <c r="BH172" s="381"/>
      <c r="BI172" s="373"/>
      <c r="BJ172" s="373"/>
      <c r="BK172" s="373"/>
      <c r="BL172" s="385"/>
      <c r="BM172" s="381"/>
      <c r="BN172" s="373"/>
      <c r="BO172" s="373"/>
      <c r="BP172" s="373"/>
      <c r="BQ172" s="385"/>
      <c r="BR172" s="381"/>
      <c r="BS172" s="373"/>
      <c r="BT172" s="373"/>
      <c r="BU172" s="373"/>
      <c r="BV172" s="374"/>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405" customFormat="true" ht="15" customHeight="true" x14ac:dyDescent="0.2">
      <c r="A173" s="121"/>
      <c r="B173" s="114"/>
      <c r="C173" s="90"/>
      <c r="D173" s="89"/>
      <c r="E173" s="89"/>
      <c r="F173" s="89"/>
      <c r="G173" s="88"/>
      <c r="H173" s="87"/>
      <c r="I173" s="89"/>
      <c r="J173" s="89"/>
      <c r="K173" s="89"/>
      <c r="L173" s="86"/>
      <c r="M173" s="90"/>
      <c r="N173" s="89"/>
      <c r="O173" s="89"/>
      <c r="P173" s="89"/>
      <c r="Q173" s="88"/>
      <c r="R173" s="87"/>
      <c r="S173" s="89"/>
      <c r="T173" s="89"/>
      <c r="U173" s="89"/>
      <c r="V173" s="86"/>
      <c r="W173" s="694"/>
      <c r="X173" s="694"/>
      <c r="Y173" s="694"/>
      <c r="Z173" s="694"/>
      <c r="AA173" s="694"/>
      <c r="AB173" s="694"/>
      <c r="AC173" s="694"/>
      <c r="AD173" s="694"/>
      <c r="AE173" s="694"/>
      <c r="AF173" s="694"/>
      <c r="AG173" s="694"/>
      <c r="AH173" s="694"/>
      <c r="AI173" s="694"/>
      <c r="AJ173" s="694"/>
      <c r="AK173" s="694"/>
      <c r="AL173" s="694"/>
      <c r="AM173" s="694"/>
      <c r="AN173" s="694"/>
      <c r="AO173" s="694"/>
      <c r="AP173" s="694"/>
      <c r="AQ173" s="694"/>
      <c r="AR173" s="694"/>
      <c r="AS173" s="694"/>
      <c r="AT173" s="694"/>
      <c r="AU173" s="694"/>
      <c r="AV173" s="694"/>
      <c r="AW173" s="694"/>
      <c r="AX173" s="694"/>
      <c r="AY173" s="694"/>
      <c r="AZ173" s="312"/>
      <c r="BA173" s="493"/>
      <c r="BB173" s="492"/>
      <c r="BC173" s="381"/>
      <c r="BD173" s="373"/>
      <c r="BE173" s="373"/>
      <c r="BF173" s="373"/>
      <c r="BG173" s="385"/>
      <c r="BH173" s="381"/>
      <c r="BI173" s="373"/>
      <c r="BJ173" s="373"/>
      <c r="BK173" s="373"/>
      <c r="BL173" s="385"/>
      <c r="BM173" s="381"/>
      <c r="BN173" s="373"/>
      <c r="BO173" s="373"/>
      <c r="BP173" s="373"/>
      <c r="BQ173" s="385"/>
      <c r="BR173" s="381"/>
      <c r="BS173" s="373"/>
      <c r="BT173" s="373"/>
      <c r="BU173" s="373"/>
      <c r="BV173" s="374"/>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405" customFormat="true" ht="15" customHeight="true" x14ac:dyDescent="0.2">
      <c r="A174" s="121"/>
      <c r="B174" s="114"/>
      <c r="C174" s="90"/>
      <c r="D174" s="89"/>
      <c r="E174" s="89"/>
      <c r="F174" s="89"/>
      <c r="G174" s="88"/>
      <c r="H174" s="87"/>
      <c r="I174" s="89"/>
      <c r="J174" s="89"/>
      <c r="K174" s="89"/>
      <c r="L174" s="86"/>
      <c r="M174" s="90"/>
      <c r="N174" s="89"/>
      <c r="O174" s="89"/>
      <c r="P174" s="89"/>
      <c r="Q174" s="88"/>
      <c r="R174" s="87"/>
      <c r="S174" s="89"/>
      <c r="T174" s="89"/>
      <c r="U174" s="89"/>
      <c r="V174" s="86"/>
      <c r="W174" s="694"/>
      <c r="X174" s="694"/>
      <c r="Y174" s="694"/>
      <c r="Z174" s="694"/>
      <c r="AA174" s="694"/>
      <c r="AB174" s="694"/>
      <c r="AC174" s="694"/>
      <c r="AD174" s="694"/>
      <c r="AE174" s="694"/>
      <c r="AF174" s="694"/>
      <c r="AG174" s="694"/>
      <c r="AH174" s="694"/>
      <c r="AI174" s="694"/>
      <c r="AJ174" s="694"/>
      <c r="AK174" s="694"/>
      <c r="AL174" s="694"/>
      <c r="AM174" s="694"/>
      <c r="AN174" s="694"/>
      <c r="AO174" s="694"/>
      <c r="AP174" s="694"/>
      <c r="AQ174" s="694"/>
      <c r="AR174" s="694"/>
      <c r="AS174" s="694"/>
      <c r="AT174" s="694"/>
      <c r="AU174" s="694"/>
      <c r="AV174" s="694"/>
      <c r="AW174" s="694"/>
      <c r="AX174" s="694"/>
      <c r="AY174" s="694"/>
      <c r="AZ174" s="312"/>
      <c r="BA174" s="493"/>
      <c r="BB174" s="492"/>
      <c r="BC174" s="381"/>
      <c r="BD174" s="373"/>
      <c r="BE174" s="373"/>
      <c r="BF174" s="373"/>
      <c r="BG174" s="385"/>
      <c r="BH174" s="381"/>
      <c r="BI174" s="373"/>
      <c r="BJ174" s="373"/>
      <c r="BK174" s="373"/>
      <c r="BL174" s="385"/>
      <c r="BM174" s="381"/>
      <c r="BN174" s="373"/>
      <c r="BO174" s="373"/>
      <c r="BP174" s="373"/>
      <c r="BQ174" s="385"/>
      <c r="BR174" s="381"/>
      <c r="BS174" s="373"/>
      <c r="BT174" s="373"/>
      <c r="BU174" s="373"/>
      <c r="BV174" s="374"/>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405" customFormat="true" ht="15" customHeight="true" x14ac:dyDescent="0.2">
      <c r="A175" s="121"/>
      <c r="B175" s="114"/>
      <c r="C175" s="90"/>
      <c r="D175" s="89"/>
      <c r="E175" s="89"/>
      <c r="F175" s="89"/>
      <c r="G175" s="88"/>
      <c r="H175" s="87"/>
      <c r="I175" s="89"/>
      <c r="J175" s="89"/>
      <c r="K175" s="89"/>
      <c r="L175" s="86"/>
      <c r="M175" s="90"/>
      <c r="N175" s="89"/>
      <c r="O175" s="89"/>
      <c r="P175" s="89"/>
      <c r="Q175" s="88"/>
      <c r="R175" s="87"/>
      <c r="S175" s="89"/>
      <c r="T175" s="89"/>
      <c r="U175" s="89"/>
      <c r="V175" s="86"/>
      <c r="W175" s="694"/>
      <c r="X175" s="694"/>
      <c r="Y175" s="694"/>
      <c r="Z175" s="694"/>
      <c r="AA175" s="694"/>
      <c r="AB175" s="694"/>
      <c r="AC175" s="694"/>
      <c r="AD175" s="694"/>
      <c r="AE175" s="694"/>
      <c r="AF175" s="694"/>
      <c r="AG175" s="694"/>
      <c r="AH175" s="694"/>
      <c r="AI175" s="694"/>
      <c r="AJ175" s="694"/>
      <c r="AK175" s="694"/>
      <c r="AL175" s="694"/>
      <c r="AM175" s="694"/>
      <c r="AN175" s="694"/>
      <c r="AO175" s="694"/>
      <c r="AP175" s="694"/>
      <c r="AQ175" s="694"/>
      <c r="AR175" s="694"/>
      <c r="AS175" s="694"/>
      <c r="AT175" s="694"/>
      <c r="AU175" s="694"/>
      <c r="AV175" s="694"/>
      <c r="AW175" s="694"/>
      <c r="AX175" s="694"/>
      <c r="AY175" s="694"/>
      <c r="AZ175" s="312"/>
      <c r="BA175" s="493"/>
      <c r="BB175" s="492"/>
      <c r="BC175" s="381"/>
      <c r="BD175" s="373"/>
      <c r="BE175" s="373"/>
      <c r="BF175" s="373"/>
      <c r="BG175" s="385"/>
      <c r="BH175" s="381"/>
      <c r="BI175" s="373"/>
      <c r="BJ175" s="373"/>
      <c r="BK175" s="373"/>
      <c r="BL175" s="385"/>
      <c r="BM175" s="381"/>
      <c r="BN175" s="373"/>
      <c r="BO175" s="373"/>
      <c r="BP175" s="373"/>
      <c r="BQ175" s="385"/>
      <c r="BR175" s="381"/>
      <c r="BS175" s="373"/>
      <c r="BT175" s="373"/>
      <c r="BU175" s="373"/>
      <c r="BV175" s="374"/>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405" customFormat="true" ht="15" customHeight="true" x14ac:dyDescent="0.2">
      <c r="A176" s="121"/>
      <c r="B176" s="114"/>
      <c r="C176" s="90"/>
      <c r="D176" s="89"/>
      <c r="E176" s="89"/>
      <c r="F176" s="89"/>
      <c r="G176" s="88"/>
      <c r="H176" s="87"/>
      <c r="I176" s="89"/>
      <c r="J176" s="89"/>
      <c r="K176" s="89"/>
      <c r="L176" s="86"/>
      <c r="M176" s="90"/>
      <c r="N176" s="89"/>
      <c r="O176" s="89"/>
      <c r="P176" s="89"/>
      <c r="Q176" s="88"/>
      <c r="R176" s="87"/>
      <c r="S176" s="89"/>
      <c r="T176" s="89"/>
      <c r="U176" s="89"/>
      <c r="V176" s="86"/>
      <c r="W176" s="694"/>
      <c r="X176" s="694"/>
      <c r="Y176" s="694"/>
      <c r="Z176" s="694"/>
      <c r="AA176" s="694"/>
      <c r="AB176" s="694"/>
      <c r="AC176" s="694"/>
      <c r="AD176" s="694"/>
      <c r="AE176" s="694"/>
      <c r="AF176" s="694"/>
      <c r="AG176" s="694"/>
      <c r="AH176" s="694"/>
      <c r="AI176" s="694"/>
      <c r="AJ176" s="694"/>
      <c r="AK176" s="694"/>
      <c r="AL176" s="694"/>
      <c r="AM176" s="694"/>
      <c r="AN176" s="694"/>
      <c r="AO176" s="694"/>
      <c r="AP176" s="694"/>
      <c r="AQ176" s="694"/>
      <c r="AR176" s="694"/>
      <c r="AS176" s="694"/>
      <c r="AT176" s="694"/>
      <c r="AU176" s="694"/>
      <c r="AV176" s="694"/>
      <c r="AW176" s="694"/>
      <c r="AX176" s="694"/>
      <c r="AY176" s="694"/>
      <c r="AZ176" s="312"/>
      <c r="BA176" s="493"/>
      <c r="BB176" s="492"/>
      <c r="BC176" s="381"/>
      <c r="BD176" s="373"/>
      <c r="BE176" s="373"/>
      <c r="BF176" s="373"/>
      <c r="BG176" s="385"/>
      <c r="BH176" s="381"/>
      <c r="BI176" s="373"/>
      <c r="BJ176" s="373"/>
      <c r="BK176" s="373"/>
      <c r="BL176" s="385"/>
      <c r="BM176" s="381"/>
      <c r="BN176" s="373"/>
      <c r="BO176" s="373"/>
      <c r="BP176" s="373"/>
      <c r="BQ176" s="385"/>
      <c r="BR176" s="381"/>
      <c r="BS176" s="373"/>
      <c r="BT176" s="373"/>
      <c r="BU176" s="373"/>
      <c r="BV176" s="374"/>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405" customFormat="true" ht="15" customHeight="true" x14ac:dyDescent="0.2">
      <c r="A177" s="121"/>
      <c r="B177" s="114"/>
      <c r="C177" s="90"/>
      <c r="D177" s="89"/>
      <c r="E177" s="89"/>
      <c r="F177" s="89"/>
      <c r="G177" s="88"/>
      <c r="H177" s="87"/>
      <c r="I177" s="89"/>
      <c r="J177" s="89"/>
      <c r="K177" s="89"/>
      <c r="L177" s="86"/>
      <c r="M177" s="90"/>
      <c r="N177" s="89"/>
      <c r="O177" s="89"/>
      <c r="P177" s="89"/>
      <c r="Q177" s="88"/>
      <c r="R177" s="87"/>
      <c r="S177" s="89"/>
      <c r="T177" s="89"/>
      <c r="U177" s="89"/>
      <c r="V177" s="86"/>
      <c r="W177" s="694"/>
      <c r="X177" s="694"/>
      <c r="Y177" s="694"/>
      <c r="Z177" s="694"/>
      <c r="AA177" s="694"/>
      <c r="AB177" s="694"/>
      <c r="AC177" s="694"/>
      <c r="AD177" s="694"/>
      <c r="AE177" s="694"/>
      <c r="AF177" s="694"/>
      <c r="AG177" s="694"/>
      <c r="AH177" s="694"/>
      <c r="AI177" s="694"/>
      <c r="AJ177" s="694"/>
      <c r="AK177" s="694"/>
      <c r="AL177" s="694"/>
      <c r="AM177" s="694"/>
      <c r="AN177" s="694"/>
      <c r="AO177" s="694"/>
      <c r="AP177" s="694"/>
      <c r="AQ177" s="694"/>
      <c r="AR177" s="694"/>
      <c r="AS177" s="694"/>
      <c r="AT177" s="694"/>
      <c r="AU177" s="694"/>
      <c r="AV177" s="694"/>
      <c r="AW177" s="694"/>
      <c r="AX177" s="694"/>
      <c r="AY177" s="694"/>
      <c r="AZ177" s="312"/>
      <c r="BA177" s="493"/>
      <c r="BB177" s="492"/>
      <c r="BC177" s="381"/>
      <c r="BD177" s="373"/>
      <c r="BE177" s="373"/>
      <c r="BF177" s="373"/>
      <c r="BG177" s="385"/>
      <c r="BH177" s="381"/>
      <c r="BI177" s="373"/>
      <c r="BJ177" s="373"/>
      <c r="BK177" s="373"/>
      <c r="BL177" s="385"/>
      <c r="BM177" s="381"/>
      <c r="BN177" s="373"/>
      <c r="BO177" s="373"/>
      <c r="BP177" s="373"/>
      <c r="BQ177" s="385"/>
      <c r="BR177" s="381"/>
      <c r="BS177" s="373"/>
      <c r="BT177" s="373"/>
      <c r="BU177" s="373"/>
      <c r="BV177" s="374"/>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405" customFormat="true" ht="15" customHeight="true" x14ac:dyDescent="0.2">
      <c r="A178" s="121"/>
      <c r="B178" s="114"/>
      <c r="C178" s="90"/>
      <c r="D178" s="89"/>
      <c r="E178" s="89"/>
      <c r="F178" s="89"/>
      <c r="G178" s="88"/>
      <c r="H178" s="87"/>
      <c r="I178" s="89"/>
      <c r="J178" s="89"/>
      <c r="K178" s="89"/>
      <c r="L178" s="86"/>
      <c r="M178" s="90"/>
      <c r="N178" s="89"/>
      <c r="O178" s="89"/>
      <c r="P178" s="89"/>
      <c r="Q178" s="88"/>
      <c r="R178" s="87"/>
      <c r="S178" s="89"/>
      <c r="T178" s="89"/>
      <c r="U178" s="89"/>
      <c r="V178" s="86"/>
      <c r="W178" s="694"/>
      <c r="X178" s="694"/>
      <c r="Y178" s="694"/>
      <c r="Z178" s="694"/>
      <c r="AA178" s="694"/>
      <c r="AB178" s="694"/>
      <c r="AC178" s="694"/>
      <c r="AD178" s="694"/>
      <c r="AE178" s="694"/>
      <c r="AF178" s="694"/>
      <c r="AG178" s="694"/>
      <c r="AH178" s="694"/>
      <c r="AI178" s="694"/>
      <c r="AJ178" s="694"/>
      <c r="AK178" s="694"/>
      <c r="AL178" s="694"/>
      <c r="AM178" s="694"/>
      <c r="AN178" s="694"/>
      <c r="AO178" s="694"/>
      <c r="AP178" s="694"/>
      <c r="AQ178" s="694"/>
      <c r="AR178" s="694"/>
      <c r="AS178" s="694"/>
      <c r="AT178" s="694"/>
      <c r="AU178" s="694"/>
      <c r="AV178" s="694"/>
      <c r="AW178" s="694"/>
      <c r="AX178" s="694"/>
      <c r="AY178" s="694"/>
      <c r="AZ178" s="312"/>
      <c r="BA178" s="493"/>
      <c r="BB178" s="492"/>
      <c r="BC178" s="381"/>
      <c r="BD178" s="373"/>
      <c r="BE178" s="373"/>
      <c r="BF178" s="373"/>
      <c r="BG178" s="385"/>
      <c r="BH178" s="381"/>
      <c r="BI178" s="373"/>
      <c r="BJ178" s="373"/>
      <c r="BK178" s="373"/>
      <c r="BL178" s="385"/>
      <c r="BM178" s="381"/>
      <c r="BN178" s="373"/>
      <c r="BO178" s="373"/>
      <c r="BP178" s="373"/>
      <c r="BQ178" s="385"/>
      <c r="BR178" s="381"/>
      <c r="BS178" s="373"/>
      <c r="BT178" s="373"/>
      <c r="BU178" s="373"/>
      <c r="BV178" s="374"/>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405" customFormat="true" ht="15" customHeight="true" x14ac:dyDescent="0.2">
      <c r="A179" s="121"/>
      <c r="B179" s="114"/>
      <c r="C179" s="90"/>
      <c r="D179" s="89"/>
      <c r="E179" s="89"/>
      <c r="F179" s="89"/>
      <c r="G179" s="88"/>
      <c r="H179" s="87"/>
      <c r="I179" s="89"/>
      <c r="J179" s="89"/>
      <c r="K179" s="89"/>
      <c r="L179" s="86"/>
      <c r="M179" s="90"/>
      <c r="N179" s="89"/>
      <c r="O179" s="89"/>
      <c r="P179" s="89"/>
      <c r="Q179" s="88"/>
      <c r="R179" s="87"/>
      <c r="S179" s="89"/>
      <c r="T179" s="89"/>
      <c r="U179" s="89"/>
      <c r="V179" s="86"/>
      <c r="W179" s="694"/>
      <c r="X179" s="694"/>
      <c r="Y179" s="694"/>
      <c r="Z179" s="694"/>
      <c r="AA179" s="694"/>
      <c r="AB179" s="694"/>
      <c r="AC179" s="694"/>
      <c r="AD179" s="694"/>
      <c r="AE179" s="694"/>
      <c r="AF179" s="694"/>
      <c r="AG179" s="694"/>
      <c r="AH179" s="694"/>
      <c r="AI179" s="694"/>
      <c r="AJ179" s="694"/>
      <c r="AK179" s="694"/>
      <c r="AL179" s="694"/>
      <c r="AM179" s="694"/>
      <c r="AN179" s="694"/>
      <c r="AO179" s="694"/>
      <c r="AP179" s="694"/>
      <c r="AQ179" s="694"/>
      <c r="AR179" s="694"/>
      <c r="AS179" s="694"/>
      <c r="AT179" s="694"/>
      <c r="AU179" s="694"/>
      <c r="AV179" s="694"/>
      <c r="AW179" s="694"/>
      <c r="AX179" s="694"/>
      <c r="AY179" s="694"/>
      <c r="AZ179" s="312"/>
      <c r="BA179" s="493"/>
      <c r="BB179" s="492"/>
      <c r="BC179" s="381"/>
      <c r="BD179" s="373"/>
      <c r="BE179" s="373"/>
      <c r="BF179" s="373"/>
      <c r="BG179" s="385"/>
      <c r="BH179" s="381"/>
      <c r="BI179" s="373"/>
      <c r="BJ179" s="373"/>
      <c r="BK179" s="373"/>
      <c r="BL179" s="385"/>
      <c r="BM179" s="381"/>
      <c r="BN179" s="373"/>
      <c r="BO179" s="373"/>
      <c r="BP179" s="373"/>
      <c r="BQ179" s="385"/>
      <c r="BR179" s="381"/>
      <c r="BS179" s="373"/>
      <c r="BT179" s="373"/>
      <c r="BU179" s="373"/>
      <c r="BV179" s="374"/>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405" customFormat="true" ht="15" customHeight="true" x14ac:dyDescent="0.2">
      <c r="A180" s="121"/>
      <c r="B180" s="114"/>
      <c r="C180" s="90"/>
      <c r="D180" s="89"/>
      <c r="E180" s="89"/>
      <c r="F180" s="89"/>
      <c r="G180" s="88"/>
      <c r="H180" s="87"/>
      <c r="I180" s="89"/>
      <c r="J180" s="89"/>
      <c r="K180" s="89"/>
      <c r="L180" s="86"/>
      <c r="M180" s="90"/>
      <c r="N180" s="89"/>
      <c r="O180" s="89"/>
      <c r="P180" s="89"/>
      <c r="Q180" s="88"/>
      <c r="R180" s="87"/>
      <c r="S180" s="89"/>
      <c r="T180" s="89"/>
      <c r="U180" s="89"/>
      <c r="V180" s="86"/>
      <c r="W180" s="694"/>
      <c r="X180" s="694"/>
      <c r="Y180" s="694"/>
      <c r="Z180" s="694"/>
      <c r="AA180" s="694"/>
      <c r="AB180" s="694"/>
      <c r="AC180" s="694"/>
      <c r="AD180" s="694"/>
      <c r="AE180" s="694"/>
      <c r="AF180" s="694"/>
      <c r="AG180" s="694"/>
      <c r="AH180" s="694"/>
      <c r="AI180" s="694"/>
      <c r="AJ180" s="694"/>
      <c r="AK180" s="694"/>
      <c r="AL180" s="694"/>
      <c r="AM180" s="694"/>
      <c r="AN180" s="694"/>
      <c r="AO180" s="694"/>
      <c r="AP180" s="694"/>
      <c r="AQ180" s="694"/>
      <c r="AR180" s="694"/>
      <c r="AS180" s="694"/>
      <c r="AT180" s="694"/>
      <c r="AU180" s="694"/>
      <c r="AV180" s="694"/>
      <c r="AW180" s="694"/>
      <c r="AX180" s="694"/>
      <c r="AY180" s="694"/>
      <c r="AZ180" s="312"/>
      <c r="BA180" s="493"/>
      <c r="BB180" s="492"/>
      <c r="BC180" s="381"/>
      <c r="BD180" s="373"/>
      <c r="BE180" s="373"/>
      <c r="BF180" s="373"/>
      <c r="BG180" s="385"/>
      <c r="BH180" s="381"/>
      <c r="BI180" s="373"/>
      <c r="BJ180" s="373"/>
      <c r="BK180" s="373"/>
      <c r="BL180" s="385"/>
      <c r="BM180" s="381"/>
      <c r="BN180" s="373"/>
      <c r="BO180" s="373"/>
      <c r="BP180" s="373"/>
      <c r="BQ180" s="385"/>
      <c r="BR180" s="381"/>
      <c r="BS180" s="373"/>
      <c r="BT180" s="373"/>
      <c r="BU180" s="373"/>
      <c r="BV180" s="374"/>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405" customFormat="true" ht="15" customHeight="true" x14ac:dyDescent="0.2">
      <c r="A181" s="121"/>
      <c r="B181" s="114"/>
      <c r="C181" s="90"/>
      <c r="D181" s="89"/>
      <c r="E181" s="89"/>
      <c r="F181" s="89"/>
      <c r="G181" s="88"/>
      <c r="H181" s="87"/>
      <c r="I181" s="89"/>
      <c r="J181" s="89"/>
      <c r="K181" s="89"/>
      <c r="L181" s="86"/>
      <c r="M181" s="90"/>
      <c r="N181" s="89"/>
      <c r="O181" s="89"/>
      <c r="P181" s="89"/>
      <c r="Q181" s="88"/>
      <c r="R181" s="87"/>
      <c r="S181" s="89"/>
      <c r="T181" s="89"/>
      <c r="U181" s="89"/>
      <c r="V181" s="86"/>
      <c r="W181" s="694"/>
      <c r="X181" s="694"/>
      <c r="Y181" s="694"/>
      <c r="Z181" s="694"/>
      <c r="AA181" s="694"/>
      <c r="AB181" s="694"/>
      <c r="AC181" s="694"/>
      <c r="AD181" s="694"/>
      <c r="AE181" s="694"/>
      <c r="AF181" s="694"/>
      <c r="AG181" s="694"/>
      <c r="AH181" s="694"/>
      <c r="AI181" s="694"/>
      <c r="AJ181" s="694"/>
      <c r="AK181" s="694"/>
      <c r="AL181" s="694"/>
      <c r="AM181" s="694"/>
      <c r="AN181" s="694"/>
      <c r="AO181" s="694"/>
      <c r="AP181" s="694"/>
      <c r="AQ181" s="694"/>
      <c r="AR181" s="694"/>
      <c r="AS181" s="694"/>
      <c r="AT181" s="694"/>
      <c r="AU181" s="694"/>
      <c r="AV181" s="694"/>
      <c r="AW181" s="694"/>
      <c r="AX181" s="694"/>
      <c r="AY181" s="694"/>
      <c r="AZ181" s="312"/>
      <c r="BA181" s="493"/>
      <c r="BB181" s="492"/>
      <c r="BC181" s="381"/>
      <c r="BD181" s="373"/>
      <c r="BE181" s="373"/>
      <c r="BF181" s="373"/>
      <c r="BG181" s="385"/>
      <c r="BH181" s="381"/>
      <c r="BI181" s="373"/>
      <c r="BJ181" s="373"/>
      <c r="BK181" s="373"/>
      <c r="BL181" s="385"/>
      <c r="BM181" s="381"/>
      <c r="BN181" s="373"/>
      <c r="BO181" s="373"/>
      <c r="BP181" s="373"/>
      <c r="BQ181" s="385"/>
      <c r="BR181" s="381"/>
      <c r="BS181" s="373"/>
      <c r="BT181" s="373"/>
      <c r="BU181" s="373"/>
      <c r="BV181" s="374"/>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405" customFormat="true" ht="15" customHeight="true" x14ac:dyDescent="0.2">
      <c r="A182" s="121"/>
      <c r="B182" s="114"/>
      <c r="C182" s="90"/>
      <c r="D182" s="89"/>
      <c r="E182" s="89"/>
      <c r="F182" s="89"/>
      <c r="G182" s="88"/>
      <c r="H182" s="87"/>
      <c r="I182" s="89"/>
      <c r="J182" s="89"/>
      <c r="K182" s="89"/>
      <c r="L182" s="86"/>
      <c r="M182" s="90"/>
      <c r="N182" s="89"/>
      <c r="O182" s="89"/>
      <c r="P182" s="89"/>
      <c r="Q182" s="88"/>
      <c r="R182" s="87"/>
      <c r="S182" s="89"/>
      <c r="T182" s="89"/>
      <c r="U182" s="89"/>
      <c r="V182" s="86"/>
      <c r="W182" s="694"/>
      <c r="X182" s="694"/>
      <c r="Y182" s="694"/>
      <c r="Z182" s="694"/>
      <c r="AA182" s="694"/>
      <c r="AB182" s="694"/>
      <c r="AC182" s="694"/>
      <c r="AD182" s="694"/>
      <c r="AE182" s="694"/>
      <c r="AF182" s="694"/>
      <c r="AG182" s="694"/>
      <c r="AH182" s="694"/>
      <c r="AI182" s="694"/>
      <c r="AJ182" s="694"/>
      <c r="AK182" s="694"/>
      <c r="AL182" s="694"/>
      <c r="AM182" s="694"/>
      <c r="AN182" s="694"/>
      <c r="AO182" s="694"/>
      <c r="AP182" s="694"/>
      <c r="AQ182" s="694"/>
      <c r="AR182" s="694"/>
      <c r="AS182" s="694"/>
      <c r="AT182" s="694"/>
      <c r="AU182" s="694"/>
      <c r="AV182" s="694"/>
      <c r="AW182" s="694"/>
      <c r="AX182" s="694"/>
      <c r="AY182" s="694"/>
      <c r="AZ182" s="312"/>
      <c r="BA182" s="493"/>
      <c r="BB182" s="492"/>
      <c r="BC182" s="381"/>
      <c r="BD182" s="373"/>
      <c r="BE182" s="373"/>
      <c r="BF182" s="373"/>
      <c r="BG182" s="385"/>
      <c r="BH182" s="381"/>
      <c r="BI182" s="373"/>
      <c r="BJ182" s="373"/>
      <c r="BK182" s="373"/>
      <c r="BL182" s="385"/>
      <c r="BM182" s="381"/>
      <c r="BN182" s="373"/>
      <c r="BO182" s="373"/>
      <c r="BP182" s="373"/>
      <c r="BQ182" s="385"/>
      <c r="BR182" s="381"/>
      <c r="BS182" s="373"/>
      <c r="BT182" s="373"/>
      <c r="BU182" s="373"/>
      <c r="BV182" s="374"/>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405" customFormat="true" ht="15" customHeight="true" x14ac:dyDescent="0.2">
      <c r="A183" s="121"/>
      <c r="B183" s="114"/>
      <c r="C183" s="90"/>
      <c r="D183" s="89"/>
      <c r="E183" s="89"/>
      <c r="F183" s="89"/>
      <c r="G183" s="88"/>
      <c r="H183" s="87"/>
      <c r="I183" s="89"/>
      <c r="J183" s="89"/>
      <c r="K183" s="89"/>
      <c r="L183" s="86"/>
      <c r="M183" s="90"/>
      <c r="N183" s="89"/>
      <c r="O183" s="89"/>
      <c r="P183" s="89"/>
      <c r="Q183" s="88"/>
      <c r="R183" s="87"/>
      <c r="S183" s="89"/>
      <c r="T183" s="89"/>
      <c r="U183" s="89"/>
      <c r="V183" s="86"/>
      <c r="W183" s="694"/>
      <c r="X183" s="694"/>
      <c r="Y183" s="694"/>
      <c r="Z183" s="694"/>
      <c r="AA183" s="694"/>
      <c r="AB183" s="694"/>
      <c r="AC183" s="694"/>
      <c r="AD183" s="694"/>
      <c r="AE183" s="694"/>
      <c r="AF183" s="694"/>
      <c r="AG183" s="694"/>
      <c r="AH183" s="694"/>
      <c r="AI183" s="694"/>
      <c r="AJ183" s="694"/>
      <c r="AK183" s="694"/>
      <c r="AL183" s="694"/>
      <c r="AM183" s="694"/>
      <c r="AN183" s="694"/>
      <c r="AO183" s="694"/>
      <c r="AP183" s="694"/>
      <c r="AQ183" s="694"/>
      <c r="AR183" s="694"/>
      <c r="AS183" s="694"/>
      <c r="AT183" s="694"/>
      <c r="AU183" s="694"/>
      <c r="AV183" s="694"/>
      <c r="AW183" s="694"/>
      <c r="AX183" s="694"/>
      <c r="AY183" s="694"/>
      <c r="AZ183" s="312"/>
      <c r="BA183" s="493"/>
      <c r="BB183" s="492"/>
      <c r="BC183" s="381"/>
      <c r="BD183" s="373"/>
      <c r="BE183" s="373"/>
      <c r="BF183" s="373"/>
      <c r="BG183" s="385"/>
      <c r="BH183" s="381"/>
      <c r="BI183" s="373"/>
      <c r="BJ183" s="373"/>
      <c r="BK183" s="373"/>
      <c r="BL183" s="385"/>
      <c r="BM183" s="381"/>
      <c r="BN183" s="373"/>
      <c r="BO183" s="373"/>
      <c r="BP183" s="373"/>
      <c r="BQ183" s="385"/>
      <c r="BR183" s="381"/>
      <c r="BS183" s="373"/>
      <c r="BT183" s="373"/>
      <c r="BU183" s="373"/>
      <c r="BV183" s="374"/>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405" customFormat="true" ht="15" customHeight="true" x14ac:dyDescent="0.2">
      <c r="A184" s="121"/>
      <c r="B184" s="114"/>
      <c r="C184" s="90"/>
      <c r="D184" s="89"/>
      <c r="E184" s="89"/>
      <c r="F184" s="89"/>
      <c r="G184" s="88"/>
      <c r="H184" s="87"/>
      <c r="I184" s="89"/>
      <c r="J184" s="89"/>
      <c r="K184" s="89"/>
      <c r="L184" s="86"/>
      <c r="M184" s="90"/>
      <c r="N184" s="89"/>
      <c r="O184" s="89"/>
      <c r="P184" s="89"/>
      <c r="Q184" s="88"/>
      <c r="R184" s="87"/>
      <c r="S184" s="89"/>
      <c r="T184" s="89"/>
      <c r="U184" s="89"/>
      <c r="V184" s="86"/>
      <c r="W184" s="694"/>
      <c r="X184" s="694"/>
      <c r="Y184" s="694"/>
      <c r="Z184" s="694"/>
      <c r="AA184" s="694"/>
      <c r="AB184" s="694"/>
      <c r="AC184" s="694"/>
      <c r="AD184" s="694"/>
      <c r="AE184" s="694"/>
      <c r="AF184" s="694"/>
      <c r="AG184" s="694"/>
      <c r="AH184" s="694"/>
      <c r="AI184" s="694"/>
      <c r="AJ184" s="694"/>
      <c r="AK184" s="694"/>
      <c r="AL184" s="694"/>
      <c r="AM184" s="694"/>
      <c r="AN184" s="694"/>
      <c r="AO184" s="694"/>
      <c r="AP184" s="694"/>
      <c r="AQ184" s="694"/>
      <c r="AR184" s="694"/>
      <c r="AS184" s="694"/>
      <c r="AT184" s="694"/>
      <c r="AU184" s="694"/>
      <c r="AV184" s="694"/>
      <c r="AW184" s="694"/>
      <c r="AX184" s="694"/>
      <c r="AY184" s="694"/>
      <c r="AZ184" s="312"/>
      <c r="BA184" s="493"/>
      <c r="BB184" s="492"/>
      <c r="BC184" s="381"/>
      <c r="BD184" s="373"/>
      <c r="BE184" s="373"/>
      <c r="BF184" s="373"/>
      <c r="BG184" s="385"/>
      <c r="BH184" s="381"/>
      <c r="BI184" s="373"/>
      <c r="BJ184" s="373"/>
      <c r="BK184" s="373"/>
      <c r="BL184" s="385"/>
      <c r="BM184" s="381"/>
      <c r="BN184" s="373"/>
      <c r="BO184" s="373"/>
      <c r="BP184" s="373"/>
      <c r="BQ184" s="385"/>
      <c r="BR184" s="381"/>
      <c r="BS184" s="373"/>
      <c r="BT184" s="373"/>
      <c r="BU184" s="373"/>
      <c r="BV184" s="374"/>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405" customFormat="true" ht="15" customHeight="true" x14ac:dyDescent="0.2">
      <c r="A185" s="121"/>
      <c r="B185" s="114"/>
      <c r="C185" s="90"/>
      <c r="D185" s="89"/>
      <c r="E185" s="89"/>
      <c r="F185" s="89"/>
      <c r="G185" s="88"/>
      <c r="H185" s="87"/>
      <c r="I185" s="89"/>
      <c r="J185" s="89"/>
      <c r="K185" s="89"/>
      <c r="L185" s="86"/>
      <c r="M185" s="90"/>
      <c r="N185" s="89"/>
      <c r="O185" s="89"/>
      <c r="P185" s="89"/>
      <c r="Q185" s="88"/>
      <c r="R185" s="87"/>
      <c r="S185" s="89"/>
      <c r="T185" s="89"/>
      <c r="U185" s="89"/>
      <c r="V185" s="86"/>
      <c r="W185" s="694"/>
      <c r="X185" s="694"/>
      <c r="Y185" s="694"/>
      <c r="Z185" s="694"/>
      <c r="AA185" s="694"/>
      <c r="AB185" s="694"/>
      <c r="AC185" s="694"/>
      <c r="AD185" s="694"/>
      <c r="AE185" s="694"/>
      <c r="AF185" s="694"/>
      <c r="AG185" s="694"/>
      <c r="AH185" s="694"/>
      <c r="AI185" s="694"/>
      <c r="AJ185" s="694"/>
      <c r="AK185" s="694"/>
      <c r="AL185" s="694"/>
      <c r="AM185" s="694"/>
      <c r="AN185" s="694"/>
      <c r="AO185" s="694"/>
      <c r="AP185" s="694"/>
      <c r="AQ185" s="694"/>
      <c r="AR185" s="694"/>
      <c r="AS185" s="694"/>
      <c r="AT185" s="694"/>
      <c r="AU185" s="694"/>
      <c r="AV185" s="694"/>
      <c r="AW185" s="694"/>
      <c r="AX185" s="694"/>
      <c r="AY185" s="694"/>
      <c r="AZ185" s="312"/>
      <c r="BA185" s="493"/>
      <c r="BB185" s="492"/>
      <c r="BC185" s="381"/>
      <c r="BD185" s="373"/>
      <c r="BE185" s="373"/>
      <c r="BF185" s="373"/>
      <c r="BG185" s="385"/>
      <c r="BH185" s="381"/>
      <c r="BI185" s="373"/>
      <c r="BJ185" s="373"/>
      <c r="BK185" s="373"/>
      <c r="BL185" s="385"/>
      <c r="BM185" s="381"/>
      <c r="BN185" s="373"/>
      <c r="BO185" s="373"/>
      <c r="BP185" s="373"/>
      <c r="BQ185" s="385"/>
      <c r="BR185" s="381"/>
      <c r="BS185" s="373"/>
      <c r="BT185" s="373"/>
      <c r="BU185" s="373"/>
      <c r="BV185" s="374"/>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405" customFormat="true" ht="15" customHeight="true" x14ac:dyDescent="0.2">
      <c r="A186" s="121"/>
      <c r="B186" s="114"/>
      <c r="C186" s="90"/>
      <c r="D186" s="89"/>
      <c r="E186" s="89"/>
      <c r="F186" s="89"/>
      <c r="G186" s="88"/>
      <c r="H186" s="87"/>
      <c r="I186" s="89"/>
      <c r="J186" s="89"/>
      <c r="K186" s="89"/>
      <c r="L186" s="86"/>
      <c r="M186" s="90"/>
      <c r="N186" s="89"/>
      <c r="O186" s="89"/>
      <c r="P186" s="89"/>
      <c r="Q186" s="88"/>
      <c r="R186" s="87"/>
      <c r="S186" s="89"/>
      <c r="T186" s="89"/>
      <c r="U186" s="89"/>
      <c r="V186" s="86"/>
      <c r="W186" s="694"/>
      <c r="X186" s="694"/>
      <c r="Y186" s="694"/>
      <c r="Z186" s="694"/>
      <c r="AA186" s="694"/>
      <c r="AB186" s="694"/>
      <c r="AC186" s="694"/>
      <c r="AD186" s="694"/>
      <c r="AE186" s="694"/>
      <c r="AF186" s="694"/>
      <c r="AG186" s="694"/>
      <c r="AH186" s="694"/>
      <c r="AI186" s="694"/>
      <c r="AJ186" s="694"/>
      <c r="AK186" s="694"/>
      <c r="AL186" s="694"/>
      <c r="AM186" s="694"/>
      <c r="AN186" s="694"/>
      <c r="AO186" s="694"/>
      <c r="AP186" s="694"/>
      <c r="AQ186" s="694"/>
      <c r="AR186" s="694"/>
      <c r="AS186" s="694"/>
      <c r="AT186" s="694"/>
      <c r="AU186" s="694"/>
      <c r="AV186" s="694"/>
      <c r="AW186" s="694"/>
      <c r="AX186" s="694"/>
      <c r="AY186" s="694"/>
      <c r="AZ186" s="312"/>
      <c r="BA186" s="493"/>
      <c r="BB186" s="492"/>
      <c r="BC186" s="381"/>
      <c r="BD186" s="373"/>
      <c r="BE186" s="373"/>
      <c r="BF186" s="373"/>
      <c r="BG186" s="385"/>
      <c r="BH186" s="381"/>
      <c r="BI186" s="373"/>
      <c r="BJ186" s="373"/>
      <c r="BK186" s="373"/>
      <c r="BL186" s="385"/>
      <c r="BM186" s="381"/>
      <c r="BN186" s="373"/>
      <c r="BO186" s="373"/>
      <c r="BP186" s="373"/>
      <c r="BQ186" s="385"/>
      <c r="BR186" s="381"/>
      <c r="BS186" s="373"/>
      <c r="BT186" s="373"/>
      <c r="BU186" s="373"/>
      <c r="BV186" s="374"/>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405" customFormat="true" ht="15" customHeight="true" x14ac:dyDescent="0.2">
      <c r="A187" s="121"/>
      <c r="B187" s="114"/>
      <c r="C187" s="65"/>
      <c r="D187" s="64"/>
      <c r="E187" s="64"/>
      <c r="F187" s="64"/>
      <c r="G187" s="63"/>
      <c r="H187" s="62"/>
      <c r="I187" s="64"/>
      <c r="J187" s="64"/>
      <c r="K187" s="64"/>
      <c r="L187" s="61"/>
      <c r="M187" s="65"/>
      <c r="N187" s="64"/>
      <c r="O187" s="64"/>
      <c r="P187" s="64"/>
      <c r="Q187" s="63"/>
      <c r="R187" s="62"/>
      <c r="S187" s="64"/>
      <c r="T187" s="64"/>
      <c r="U187" s="64"/>
      <c r="V187" s="61"/>
      <c r="W187" s="694"/>
      <c r="X187" s="694"/>
      <c r="Y187" s="694"/>
      <c r="Z187" s="694"/>
      <c r="AA187" s="694"/>
      <c r="AB187" s="694"/>
      <c r="AC187" s="694"/>
      <c r="AD187" s="694"/>
      <c r="AE187" s="694"/>
      <c r="AF187" s="694"/>
      <c r="AG187" s="694"/>
      <c r="AH187" s="694"/>
      <c r="AI187" s="694"/>
      <c r="AJ187" s="694"/>
      <c r="AK187" s="694"/>
      <c r="AL187" s="694"/>
      <c r="AM187" s="694"/>
      <c r="AN187" s="694"/>
      <c r="AO187" s="694"/>
      <c r="AP187" s="694"/>
      <c r="AQ187" s="694"/>
      <c r="AR187" s="694"/>
      <c r="AS187" s="694"/>
      <c r="AT187" s="694"/>
      <c r="AU187" s="694"/>
      <c r="AV187" s="694"/>
      <c r="AW187" s="694"/>
      <c r="AX187" s="694"/>
      <c r="AY187" s="694"/>
      <c r="AZ187" s="312"/>
      <c r="BA187" s="493"/>
      <c r="BB187" s="492"/>
      <c r="BC187" s="381"/>
      <c r="BD187" s="373"/>
      <c r="BE187" s="373"/>
      <c r="BF187" s="373"/>
      <c r="BG187" s="385"/>
      <c r="BH187" s="381"/>
      <c r="BI187" s="373"/>
      <c r="BJ187" s="373"/>
      <c r="BK187" s="373"/>
      <c r="BL187" s="385"/>
      <c r="BM187" s="381"/>
      <c r="BN187" s="373"/>
      <c r="BO187" s="373"/>
      <c r="BP187" s="373"/>
      <c r="BQ187" s="385"/>
      <c r="BR187" s="381"/>
      <c r="BS187" s="373"/>
      <c r="BT187" s="373"/>
      <c r="BU187" s="373"/>
      <c r="BV187" s="374"/>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405" customFormat="true" ht="15" customHeight="true" x14ac:dyDescent="0.2">
      <c r="A188" s="121"/>
      <c r="B188" s="114"/>
      <c r="C188" s="65"/>
      <c r="D188" s="64"/>
      <c r="E188" s="64"/>
      <c r="F188" s="64"/>
      <c r="G188" s="63"/>
      <c r="H188" s="62"/>
      <c r="I188" s="64"/>
      <c r="J188" s="64"/>
      <c r="K188" s="64"/>
      <c r="L188" s="61"/>
      <c r="M188" s="65"/>
      <c r="N188" s="64"/>
      <c r="O188" s="64"/>
      <c r="P188" s="64"/>
      <c r="Q188" s="63"/>
      <c r="R188" s="62"/>
      <c r="S188" s="64"/>
      <c r="T188" s="64"/>
      <c r="U188" s="64"/>
      <c r="V188" s="61"/>
      <c r="W188" s="694"/>
      <c r="X188" s="694"/>
      <c r="Y188" s="694"/>
      <c r="Z188" s="694"/>
      <c r="AA188" s="694"/>
      <c r="AB188" s="694"/>
      <c r="AC188" s="694"/>
      <c r="AD188" s="694"/>
      <c r="AE188" s="694"/>
      <c r="AF188" s="694"/>
      <c r="AG188" s="694"/>
      <c r="AH188" s="694"/>
      <c r="AI188" s="694"/>
      <c r="AJ188" s="694"/>
      <c r="AK188" s="694"/>
      <c r="AL188" s="694"/>
      <c r="AM188" s="694"/>
      <c r="AN188" s="694"/>
      <c r="AO188" s="694"/>
      <c r="AP188" s="694"/>
      <c r="AQ188" s="694"/>
      <c r="AR188" s="694"/>
      <c r="AS188" s="694"/>
      <c r="AT188" s="694"/>
      <c r="AU188" s="694"/>
      <c r="AV188" s="694"/>
      <c r="AW188" s="694"/>
      <c r="AX188" s="694"/>
      <c r="AY188" s="694"/>
      <c r="AZ188" s="312"/>
      <c r="BA188" s="493"/>
      <c r="BB188" s="492"/>
      <c r="BC188" s="381"/>
      <c r="BD188" s="373"/>
      <c r="BE188" s="373"/>
      <c r="BF188" s="373"/>
      <c r="BG188" s="385"/>
      <c r="BH188" s="381"/>
      <c r="BI188" s="373"/>
      <c r="BJ188" s="373"/>
      <c r="BK188" s="373"/>
      <c r="BL188" s="385"/>
      <c r="BM188" s="381"/>
      <c r="BN188" s="373"/>
      <c r="BO188" s="373"/>
      <c r="BP188" s="373"/>
      <c r="BQ188" s="385"/>
      <c r="BR188" s="381"/>
      <c r="BS188" s="373"/>
      <c r="BT188" s="373"/>
      <c r="BU188" s="373"/>
      <c r="BV188" s="374"/>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405" customFormat="true" ht="15" customHeight="true" x14ac:dyDescent="0.2">
      <c r="A189" s="121"/>
      <c r="B189" s="114"/>
      <c r="C189" s="65"/>
      <c r="D189" s="64"/>
      <c r="E189" s="64"/>
      <c r="F189" s="64"/>
      <c r="G189" s="63"/>
      <c r="H189" s="62"/>
      <c r="I189" s="64"/>
      <c r="J189" s="64"/>
      <c r="K189" s="64"/>
      <c r="L189" s="61"/>
      <c r="M189" s="65"/>
      <c r="N189" s="64"/>
      <c r="O189" s="64"/>
      <c r="P189" s="64"/>
      <c r="Q189" s="63"/>
      <c r="R189" s="62"/>
      <c r="S189" s="64"/>
      <c r="T189" s="64"/>
      <c r="U189" s="64"/>
      <c r="V189" s="61"/>
      <c r="W189" s="694"/>
      <c r="X189" s="694"/>
      <c r="Y189" s="694"/>
      <c r="Z189" s="694"/>
      <c r="AA189" s="694"/>
      <c r="AB189" s="694"/>
      <c r="AC189" s="694"/>
      <c r="AD189" s="694"/>
      <c r="AE189" s="694"/>
      <c r="AF189" s="694"/>
      <c r="AG189" s="694"/>
      <c r="AH189" s="694"/>
      <c r="AI189" s="694"/>
      <c r="AJ189" s="694"/>
      <c r="AK189" s="694"/>
      <c r="AL189" s="694"/>
      <c r="AM189" s="694"/>
      <c r="AN189" s="694"/>
      <c r="AO189" s="694"/>
      <c r="AP189" s="694"/>
      <c r="AQ189" s="694"/>
      <c r="AR189" s="694"/>
      <c r="AS189" s="694"/>
      <c r="AT189" s="694"/>
      <c r="AU189" s="694"/>
      <c r="AV189" s="694"/>
      <c r="AW189" s="694"/>
      <c r="AX189" s="694"/>
      <c r="AY189" s="694"/>
      <c r="AZ189" s="312"/>
      <c r="BA189" s="493"/>
      <c r="BB189" s="492"/>
      <c r="BC189" s="381"/>
      <c r="BD189" s="373"/>
      <c r="BE189" s="373"/>
      <c r="BF189" s="373"/>
      <c r="BG189" s="385"/>
      <c r="BH189" s="381"/>
      <c r="BI189" s="373"/>
      <c r="BJ189" s="373"/>
      <c r="BK189" s="373"/>
      <c r="BL189" s="385"/>
      <c r="BM189" s="381"/>
      <c r="BN189" s="373"/>
      <c r="BO189" s="373"/>
      <c r="BP189" s="373"/>
      <c r="BQ189" s="385"/>
      <c r="BR189" s="381"/>
      <c r="BS189" s="373"/>
      <c r="BT189" s="373"/>
      <c r="BU189" s="373"/>
      <c r="BV189" s="374"/>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405" customFormat="true" ht="15" customHeight="true" x14ac:dyDescent="0.2">
      <c r="A190" s="121"/>
      <c r="B190" s="114"/>
      <c r="C190" s="65"/>
      <c r="D190" s="64"/>
      <c r="E190" s="64"/>
      <c r="F190" s="64"/>
      <c r="G190" s="63"/>
      <c r="H190" s="62"/>
      <c r="I190" s="64"/>
      <c r="J190" s="64"/>
      <c r="K190" s="64"/>
      <c r="L190" s="61"/>
      <c r="M190" s="65"/>
      <c r="N190" s="64"/>
      <c r="O190" s="64"/>
      <c r="P190" s="64"/>
      <c r="Q190" s="63"/>
      <c r="R190" s="62"/>
      <c r="S190" s="64"/>
      <c r="T190" s="64"/>
      <c r="U190" s="64"/>
      <c r="V190" s="61"/>
      <c r="W190" s="694"/>
      <c r="X190" s="694"/>
      <c r="Y190" s="694"/>
      <c r="Z190" s="694"/>
      <c r="AA190" s="694"/>
      <c r="AB190" s="694"/>
      <c r="AC190" s="694"/>
      <c r="AD190" s="694"/>
      <c r="AE190" s="694"/>
      <c r="AF190" s="694"/>
      <c r="AG190" s="694"/>
      <c r="AH190" s="694"/>
      <c r="AI190" s="694"/>
      <c r="AJ190" s="694"/>
      <c r="AK190" s="694"/>
      <c r="AL190" s="694"/>
      <c r="AM190" s="694"/>
      <c r="AN190" s="694"/>
      <c r="AO190" s="694"/>
      <c r="AP190" s="694"/>
      <c r="AQ190" s="694"/>
      <c r="AR190" s="694"/>
      <c r="AS190" s="694"/>
      <c r="AT190" s="694"/>
      <c r="AU190" s="694"/>
      <c r="AV190" s="694"/>
      <c r="AW190" s="694"/>
      <c r="AX190" s="694"/>
      <c r="AY190" s="694"/>
      <c r="AZ190" s="312"/>
      <c r="BA190" s="493"/>
      <c r="BB190" s="492"/>
      <c r="BC190" s="381"/>
      <c r="BD190" s="373"/>
      <c r="BE190" s="373"/>
      <c r="BF190" s="373"/>
      <c r="BG190" s="385"/>
      <c r="BH190" s="381"/>
      <c r="BI190" s="373"/>
      <c r="BJ190" s="373"/>
      <c r="BK190" s="373"/>
      <c r="BL190" s="385"/>
      <c r="BM190" s="381"/>
      <c r="BN190" s="373"/>
      <c r="BO190" s="373"/>
      <c r="BP190" s="373"/>
      <c r="BQ190" s="385"/>
      <c r="BR190" s="381"/>
      <c r="BS190" s="373"/>
      <c r="BT190" s="373"/>
      <c r="BU190" s="373"/>
      <c r="BV190" s="374"/>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405" customFormat="true" ht="15" customHeight="true" x14ac:dyDescent="0.2">
      <c r="A191" s="121"/>
      <c r="B191" s="114"/>
      <c r="C191" s="65"/>
      <c r="D191" s="64"/>
      <c r="E191" s="64"/>
      <c r="F191" s="64"/>
      <c r="G191" s="63"/>
      <c r="H191" s="62"/>
      <c r="I191" s="64"/>
      <c r="J191" s="64"/>
      <c r="K191" s="64"/>
      <c r="L191" s="61"/>
      <c r="M191" s="65"/>
      <c r="N191" s="64"/>
      <c r="O191" s="64"/>
      <c r="P191" s="64"/>
      <c r="Q191" s="63"/>
      <c r="R191" s="62"/>
      <c r="S191" s="64"/>
      <c r="T191" s="64"/>
      <c r="U191" s="64"/>
      <c r="V191" s="61"/>
      <c r="W191" s="694"/>
      <c r="X191" s="694"/>
      <c r="Y191" s="694"/>
      <c r="Z191" s="694"/>
      <c r="AA191" s="694"/>
      <c r="AB191" s="694"/>
      <c r="AC191" s="694"/>
      <c r="AD191" s="694"/>
      <c r="AE191" s="694"/>
      <c r="AF191" s="694"/>
      <c r="AG191" s="694"/>
      <c r="AH191" s="694"/>
      <c r="AI191" s="694"/>
      <c r="AJ191" s="694"/>
      <c r="AK191" s="694"/>
      <c r="AL191" s="694"/>
      <c r="AM191" s="694"/>
      <c r="AN191" s="694"/>
      <c r="AO191" s="694"/>
      <c r="AP191" s="694"/>
      <c r="AQ191" s="694"/>
      <c r="AR191" s="694"/>
      <c r="AS191" s="694"/>
      <c r="AT191" s="694"/>
      <c r="AU191" s="694"/>
      <c r="AV191" s="694"/>
      <c r="AW191" s="694"/>
      <c r="AX191" s="694"/>
      <c r="AY191" s="694"/>
      <c r="AZ191" s="312"/>
      <c r="BA191" s="493"/>
      <c r="BB191" s="492"/>
      <c r="BC191" s="381"/>
      <c r="BD191" s="373"/>
      <c r="BE191" s="373"/>
      <c r="BF191" s="373"/>
      <c r="BG191" s="385"/>
      <c r="BH191" s="381"/>
      <c r="BI191" s="373"/>
      <c r="BJ191" s="373"/>
      <c r="BK191" s="373"/>
      <c r="BL191" s="385"/>
      <c r="BM191" s="381"/>
      <c r="BN191" s="373"/>
      <c r="BO191" s="373"/>
      <c r="BP191" s="373"/>
      <c r="BQ191" s="385"/>
      <c r="BR191" s="381"/>
      <c r="BS191" s="373"/>
      <c r="BT191" s="373"/>
      <c r="BU191" s="373"/>
      <c r="BV191" s="374"/>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405" customFormat="true" ht="15" customHeight="true" x14ac:dyDescent="0.2">
      <c r="A192" s="121"/>
      <c r="B192" s="114"/>
      <c r="C192" s="65"/>
      <c r="D192" s="64"/>
      <c r="E192" s="64"/>
      <c r="F192" s="64"/>
      <c r="G192" s="63"/>
      <c r="H192" s="62"/>
      <c r="I192" s="64"/>
      <c r="J192" s="64"/>
      <c r="K192" s="64"/>
      <c r="L192" s="61"/>
      <c r="M192" s="65"/>
      <c r="N192" s="64"/>
      <c r="O192" s="64"/>
      <c r="P192" s="64"/>
      <c r="Q192" s="63"/>
      <c r="R192" s="62"/>
      <c r="S192" s="64"/>
      <c r="T192" s="64"/>
      <c r="U192" s="64"/>
      <c r="V192" s="61"/>
      <c r="W192" s="694"/>
      <c r="X192" s="694"/>
      <c r="Y192" s="694"/>
      <c r="Z192" s="694"/>
      <c r="AA192" s="694"/>
      <c r="AB192" s="694"/>
      <c r="AC192" s="694"/>
      <c r="AD192" s="694"/>
      <c r="AE192" s="694"/>
      <c r="AF192" s="694"/>
      <c r="AG192" s="694"/>
      <c r="AH192" s="694"/>
      <c r="AI192" s="694"/>
      <c r="AJ192" s="694"/>
      <c r="AK192" s="694"/>
      <c r="AL192" s="694"/>
      <c r="AM192" s="694"/>
      <c r="AN192" s="694"/>
      <c r="AO192" s="694"/>
      <c r="AP192" s="694"/>
      <c r="AQ192" s="694"/>
      <c r="AR192" s="694"/>
      <c r="AS192" s="694"/>
      <c r="AT192" s="694"/>
      <c r="AU192" s="694"/>
      <c r="AV192" s="694"/>
      <c r="AW192" s="694"/>
      <c r="AX192" s="694"/>
      <c r="AY192" s="694"/>
      <c r="AZ192" s="312"/>
      <c r="BA192" s="493"/>
      <c r="BB192" s="492"/>
      <c r="BC192" s="381"/>
      <c r="BD192" s="373"/>
      <c r="BE192" s="373"/>
      <c r="BF192" s="373"/>
      <c r="BG192" s="385"/>
      <c r="BH192" s="381"/>
      <c r="BI192" s="373"/>
      <c r="BJ192" s="373"/>
      <c r="BK192" s="373"/>
      <c r="BL192" s="385"/>
      <c r="BM192" s="381"/>
      <c r="BN192" s="373"/>
      <c r="BO192" s="373"/>
      <c r="BP192" s="373"/>
      <c r="BQ192" s="385"/>
      <c r="BR192" s="381"/>
      <c r="BS192" s="373"/>
      <c r="BT192" s="373"/>
      <c r="BU192" s="373"/>
      <c r="BV192" s="374"/>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405" customFormat="true" ht="15" customHeight="true" x14ac:dyDescent="0.2">
      <c r="A193" s="121"/>
      <c r="B193" s="114"/>
      <c r="C193" s="65"/>
      <c r="D193" s="64"/>
      <c r="E193" s="64"/>
      <c r="F193" s="64"/>
      <c r="G193" s="63"/>
      <c r="H193" s="62"/>
      <c r="I193" s="64"/>
      <c r="J193" s="64"/>
      <c r="K193" s="64"/>
      <c r="L193" s="61"/>
      <c r="M193" s="65"/>
      <c r="N193" s="64"/>
      <c r="O193" s="64"/>
      <c r="P193" s="64"/>
      <c r="Q193" s="63"/>
      <c r="R193" s="62"/>
      <c r="S193" s="64"/>
      <c r="T193" s="64"/>
      <c r="U193" s="64"/>
      <c r="V193" s="61"/>
      <c r="W193" s="694"/>
      <c r="X193" s="694"/>
      <c r="Y193" s="694"/>
      <c r="Z193" s="694"/>
      <c r="AA193" s="694"/>
      <c r="AB193" s="694"/>
      <c r="AC193" s="694"/>
      <c r="AD193" s="694"/>
      <c r="AE193" s="694"/>
      <c r="AF193" s="694"/>
      <c r="AG193" s="694"/>
      <c r="AH193" s="694"/>
      <c r="AI193" s="694"/>
      <c r="AJ193" s="694"/>
      <c r="AK193" s="694"/>
      <c r="AL193" s="694"/>
      <c r="AM193" s="694"/>
      <c r="AN193" s="694"/>
      <c r="AO193" s="694"/>
      <c r="AP193" s="694"/>
      <c r="AQ193" s="694"/>
      <c r="AR193" s="694"/>
      <c r="AS193" s="694"/>
      <c r="AT193" s="694"/>
      <c r="AU193" s="694"/>
      <c r="AV193" s="694"/>
      <c r="AW193" s="694"/>
      <c r="AX193" s="694"/>
      <c r="AY193" s="694"/>
      <c r="AZ193" s="312"/>
      <c r="BA193" s="493"/>
      <c r="BB193" s="492"/>
      <c r="BC193" s="381"/>
      <c r="BD193" s="373"/>
      <c r="BE193" s="373"/>
      <c r="BF193" s="373"/>
      <c r="BG193" s="385"/>
      <c r="BH193" s="381"/>
      <c r="BI193" s="373"/>
      <c r="BJ193" s="373"/>
      <c r="BK193" s="373"/>
      <c r="BL193" s="385"/>
      <c r="BM193" s="381"/>
      <c r="BN193" s="373"/>
      <c r="BO193" s="373"/>
      <c r="BP193" s="373"/>
      <c r="BQ193" s="385"/>
      <c r="BR193" s="381"/>
      <c r="BS193" s="373"/>
      <c r="BT193" s="373"/>
      <c r="BU193" s="373"/>
      <c r="BV193" s="374"/>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405" customFormat="true" ht="15" customHeight="true" x14ac:dyDescent="0.2">
      <c r="A194" s="142"/>
      <c r="B194" s="113"/>
      <c r="C194" s="85"/>
      <c r="D194" s="92"/>
      <c r="E194" s="92"/>
      <c r="F194" s="92"/>
      <c r="G194" s="91"/>
      <c r="H194" s="84"/>
      <c r="I194" s="92"/>
      <c r="J194" s="92"/>
      <c r="K194" s="92"/>
      <c r="L194" s="83"/>
      <c r="M194" s="85"/>
      <c r="N194" s="92"/>
      <c r="O194" s="92"/>
      <c r="P194" s="92"/>
      <c r="Q194" s="91"/>
      <c r="R194" s="84"/>
      <c r="S194" s="92"/>
      <c r="T194" s="92"/>
      <c r="U194" s="92"/>
      <c r="V194" s="83"/>
      <c r="W194" s="694"/>
      <c r="X194" s="694"/>
      <c r="Y194" s="694"/>
      <c r="Z194" s="694"/>
      <c r="AA194" s="694"/>
      <c r="AB194" s="694"/>
      <c r="AC194" s="694"/>
      <c r="AD194" s="694"/>
      <c r="AE194" s="694"/>
      <c r="AF194" s="694"/>
      <c r="AG194" s="694"/>
      <c r="AH194" s="694"/>
      <c r="AI194" s="694"/>
      <c r="AJ194" s="694"/>
      <c r="AK194" s="694"/>
      <c r="AL194" s="694"/>
      <c r="AM194" s="694"/>
      <c r="AN194" s="694"/>
      <c r="AO194" s="694"/>
      <c r="AP194" s="694"/>
      <c r="AQ194" s="694"/>
      <c r="AR194" s="694"/>
      <c r="AS194" s="694"/>
      <c r="AT194" s="694"/>
      <c r="AU194" s="694"/>
      <c r="AV194" s="694"/>
      <c r="AW194" s="694"/>
      <c r="AX194" s="694"/>
      <c r="AY194" s="694"/>
      <c r="AZ194" s="312"/>
      <c r="BA194" s="493"/>
      <c r="BB194" s="492"/>
      <c r="BC194" s="381"/>
      <c r="BD194" s="373"/>
      <c r="BE194" s="373"/>
      <c r="BF194" s="373"/>
      <c r="BG194" s="385"/>
      <c r="BH194" s="381"/>
      <c r="BI194" s="373"/>
      <c r="BJ194" s="373"/>
      <c r="BK194" s="373"/>
      <c r="BL194" s="385"/>
      <c r="BM194" s="381"/>
      <c r="BN194" s="373"/>
      <c r="BO194" s="373"/>
      <c r="BP194" s="373"/>
      <c r="BQ194" s="385"/>
      <c r="BR194" s="381"/>
      <c r="BS194" s="373"/>
      <c r="BT194" s="373"/>
      <c r="BU194" s="373"/>
      <c r="BV194" s="374"/>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284" customFormat="true" ht="15" customHeight="true" x14ac:dyDescent="0.2">
      <c r="A195" s="142"/>
      <c r="B195" s="113"/>
      <c r="C195" s="85"/>
      <c r="D195" s="92"/>
      <c r="E195" s="92"/>
      <c r="F195" s="92"/>
      <c r="G195" s="91"/>
      <c r="H195" s="84"/>
      <c r="I195" s="92"/>
      <c r="J195" s="92"/>
      <c r="K195" s="92"/>
      <c r="L195" s="83"/>
      <c r="M195" s="85"/>
      <c r="N195" s="92"/>
      <c r="O195" s="92"/>
      <c r="P195" s="92"/>
      <c r="Q195" s="91"/>
      <c r="R195" s="84"/>
      <c r="S195" s="92"/>
      <c r="T195" s="92"/>
      <c r="U195" s="92"/>
      <c r="V195" s="83"/>
      <c r="W195" s="694"/>
      <c r="X195" s="694"/>
      <c r="Y195" s="694"/>
      <c r="Z195" s="694"/>
      <c r="AA195" s="694"/>
      <c r="AB195" s="694"/>
      <c r="AC195" s="694"/>
      <c r="AD195" s="694"/>
      <c r="AE195" s="694"/>
      <c r="AF195" s="694"/>
      <c r="AG195" s="694"/>
      <c r="AH195" s="694"/>
      <c r="AI195" s="694"/>
      <c r="AJ195" s="694"/>
      <c r="AK195" s="694"/>
      <c r="AL195" s="694"/>
      <c r="AM195" s="694"/>
      <c r="AN195" s="694"/>
      <c r="AO195" s="694"/>
      <c r="AP195" s="694"/>
      <c r="AQ195" s="694"/>
      <c r="AR195" s="694"/>
      <c r="AS195" s="694"/>
      <c r="AT195" s="694"/>
      <c r="AU195" s="694"/>
      <c r="AV195" s="694"/>
      <c r="AW195" s="694"/>
      <c r="AX195" s="694"/>
      <c r="AY195" s="694"/>
      <c r="AZ195" s="312"/>
      <c r="BA195" s="493"/>
      <c r="BB195" s="492"/>
      <c r="BC195" s="381"/>
      <c r="BD195" s="373"/>
      <c r="BE195" s="373"/>
      <c r="BF195" s="373"/>
      <c r="BG195" s="385"/>
      <c r="BH195" s="381"/>
      <c r="BI195" s="373"/>
      <c r="BJ195" s="373"/>
      <c r="BK195" s="373"/>
      <c r="BL195" s="385"/>
      <c r="BM195" s="381"/>
      <c r="BN195" s="373"/>
      <c r="BO195" s="373"/>
      <c r="BP195" s="373"/>
      <c r="BQ195" s="385"/>
      <c r="BR195" s="381"/>
      <c r="BS195" s="373"/>
      <c r="BT195" s="373"/>
      <c r="BU195" s="373"/>
      <c r="BV195" s="374"/>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284" customFormat="true" ht="15" customHeight="true" x14ac:dyDescent="0.2">
      <c r="A196" s="142"/>
      <c r="B196" s="113"/>
      <c r="C196" s="85"/>
      <c r="D196" s="92"/>
      <c r="E196" s="92"/>
      <c r="F196" s="92"/>
      <c r="G196" s="91"/>
      <c r="H196" s="84"/>
      <c r="I196" s="92"/>
      <c r="J196" s="92"/>
      <c r="K196" s="92"/>
      <c r="L196" s="83"/>
      <c r="M196" s="85"/>
      <c r="N196" s="92"/>
      <c r="O196" s="92"/>
      <c r="P196" s="92"/>
      <c r="Q196" s="91"/>
      <c r="R196" s="84"/>
      <c r="S196" s="92"/>
      <c r="T196" s="92"/>
      <c r="U196" s="92"/>
      <c r="V196" s="83"/>
      <c r="W196" s="694"/>
      <c r="X196" s="694"/>
      <c r="Y196" s="694"/>
      <c r="Z196" s="694"/>
      <c r="AA196" s="694"/>
      <c r="AB196" s="694"/>
      <c r="AC196" s="694"/>
      <c r="AD196" s="694"/>
      <c r="AE196" s="694"/>
      <c r="AF196" s="694"/>
      <c r="AG196" s="694"/>
      <c r="AH196" s="694"/>
      <c r="AI196" s="694"/>
      <c r="AJ196" s="694"/>
      <c r="AK196" s="694"/>
      <c r="AL196" s="694"/>
      <c r="AM196" s="694"/>
      <c r="AN196" s="694"/>
      <c r="AO196" s="694"/>
      <c r="AP196" s="694"/>
      <c r="AQ196" s="694"/>
      <c r="AR196" s="694"/>
      <c r="AS196" s="694"/>
      <c r="AT196" s="694"/>
      <c r="AU196" s="694"/>
      <c r="AV196" s="694"/>
      <c r="AW196" s="694"/>
      <c r="AX196" s="694"/>
      <c r="AY196" s="694"/>
      <c r="AZ196" s="312"/>
      <c r="BA196" s="493"/>
      <c r="BB196" s="492"/>
      <c r="BC196" s="381"/>
      <c r="BD196" s="373"/>
      <c r="BE196" s="373"/>
      <c r="BF196" s="373"/>
      <c r="BG196" s="385"/>
      <c r="BH196" s="381"/>
      <c r="BI196" s="373"/>
      <c r="BJ196" s="373"/>
      <c r="BK196" s="373"/>
      <c r="BL196" s="385"/>
      <c r="BM196" s="381"/>
      <c r="BN196" s="373"/>
      <c r="BO196" s="373"/>
      <c r="BP196" s="373"/>
      <c r="BQ196" s="385"/>
      <c r="BR196" s="381"/>
      <c r="BS196" s="373"/>
      <c r="BT196" s="373"/>
      <c r="BU196" s="373"/>
      <c r="BV196" s="374"/>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284" customFormat="true" ht="15" customHeight="true" x14ac:dyDescent="0.2">
      <c r="A197" s="142"/>
      <c r="B197" s="113"/>
      <c r="C197" s="85"/>
      <c r="D197" s="92"/>
      <c r="E197" s="92"/>
      <c r="F197" s="92"/>
      <c r="G197" s="91"/>
      <c r="H197" s="84"/>
      <c r="I197" s="92"/>
      <c r="J197" s="92"/>
      <c r="K197" s="92"/>
      <c r="L197" s="83"/>
      <c r="M197" s="85"/>
      <c r="N197" s="92"/>
      <c r="O197" s="92"/>
      <c r="P197" s="92"/>
      <c r="Q197" s="91"/>
      <c r="R197" s="84"/>
      <c r="S197" s="92"/>
      <c r="T197" s="92"/>
      <c r="U197" s="92"/>
      <c r="V197" s="83"/>
      <c r="W197" s="694"/>
      <c r="X197" s="694"/>
      <c r="Y197" s="694"/>
      <c r="Z197" s="694"/>
      <c r="AA197" s="694"/>
      <c r="AB197" s="694"/>
      <c r="AC197" s="694"/>
      <c r="AD197" s="694"/>
      <c r="AE197" s="694"/>
      <c r="AF197" s="694"/>
      <c r="AG197" s="694"/>
      <c r="AH197" s="694"/>
      <c r="AI197" s="694"/>
      <c r="AJ197" s="694"/>
      <c r="AK197" s="694"/>
      <c r="AL197" s="694"/>
      <c r="AM197" s="694"/>
      <c r="AN197" s="694"/>
      <c r="AO197" s="694"/>
      <c r="AP197" s="694"/>
      <c r="AQ197" s="694"/>
      <c r="AR197" s="694"/>
      <c r="AS197" s="694"/>
      <c r="AT197" s="694"/>
      <c r="AU197" s="694"/>
      <c r="AV197" s="694"/>
      <c r="AW197" s="694"/>
      <c r="AX197" s="694"/>
      <c r="AY197" s="694"/>
      <c r="AZ197" s="312"/>
      <c r="BA197" s="493"/>
      <c r="BB197" s="492"/>
      <c r="BC197" s="381"/>
      <c r="BD197" s="373"/>
      <c r="BE197" s="373"/>
      <c r="BF197" s="373"/>
      <c r="BG197" s="385"/>
      <c r="BH197" s="381"/>
      <c r="BI197" s="373"/>
      <c r="BJ197" s="373"/>
      <c r="BK197" s="373"/>
      <c r="BL197" s="385"/>
      <c r="BM197" s="381"/>
      <c r="BN197" s="373"/>
      <c r="BO197" s="373"/>
      <c r="BP197" s="373"/>
      <c r="BQ197" s="385"/>
      <c r="BR197" s="381"/>
      <c r="BS197" s="373"/>
      <c r="BT197" s="373"/>
      <c r="BU197" s="373"/>
      <c r="BV197" s="374"/>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284" customFormat="true" ht="15" customHeight="true" x14ac:dyDescent="0.2">
      <c r="A198" s="142"/>
      <c r="B198" s="113"/>
      <c r="C198" s="85"/>
      <c r="D198" s="92"/>
      <c r="E198" s="92"/>
      <c r="F198" s="92"/>
      <c r="G198" s="91"/>
      <c r="H198" s="84"/>
      <c r="I198" s="92"/>
      <c r="J198" s="92"/>
      <c r="K198" s="92"/>
      <c r="L198" s="83"/>
      <c r="M198" s="85"/>
      <c r="N198" s="92"/>
      <c r="O198" s="92"/>
      <c r="P198" s="92"/>
      <c r="Q198" s="91"/>
      <c r="R198" s="84"/>
      <c r="S198" s="92"/>
      <c r="T198" s="92"/>
      <c r="U198" s="92"/>
      <c r="V198" s="83"/>
      <c r="W198" s="694"/>
      <c r="X198" s="694"/>
      <c r="Y198" s="694"/>
      <c r="Z198" s="694"/>
      <c r="AA198" s="694"/>
      <c r="AB198" s="694"/>
      <c r="AC198" s="694"/>
      <c r="AD198" s="694"/>
      <c r="AE198" s="694"/>
      <c r="AF198" s="694"/>
      <c r="AG198" s="694"/>
      <c r="AH198" s="694"/>
      <c r="AI198" s="694"/>
      <c r="AJ198" s="694"/>
      <c r="AK198" s="694"/>
      <c r="AL198" s="694"/>
      <c r="AM198" s="694"/>
      <c r="AN198" s="694"/>
      <c r="AO198" s="694"/>
      <c r="AP198" s="694"/>
      <c r="AQ198" s="694"/>
      <c r="AR198" s="694"/>
      <c r="AS198" s="694"/>
      <c r="AT198" s="694"/>
      <c r="AU198" s="694"/>
      <c r="AV198" s="694"/>
      <c r="AW198" s="694"/>
      <c r="AX198" s="694"/>
      <c r="AY198" s="694"/>
      <c r="AZ198" s="312"/>
      <c r="BA198" s="493"/>
      <c r="BB198" s="492"/>
      <c r="BC198" s="381"/>
      <c r="BD198" s="373"/>
      <c r="BE198" s="373"/>
      <c r="BF198" s="373"/>
      <c r="BG198" s="385"/>
      <c r="BH198" s="381"/>
      <c r="BI198" s="373"/>
      <c r="BJ198" s="373"/>
      <c r="BK198" s="373"/>
      <c r="BL198" s="385"/>
      <c r="BM198" s="381"/>
      <c r="BN198" s="373"/>
      <c r="BO198" s="373"/>
      <c r="BP198" s="373"/>
      <c r="BQ198" s="385"/>
      <c r="BR198" s="381"/>
      <c r="BS198" s="373"/>
      <c r="BT198" s="373"/>
      <c r="BU198" s="373"/>
      <c r="BV198" s="374"/>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284" customFormat="true" ht="15" customHeight="true" x14ac:dyDescent="0.2">
      <c r="A199" s="142"/>
      <c r="B199" s="113"/>
      <c r="C199" s="85"/>
      <c r="D199" s="92"/>
      <c r="E199" s="92"/>
      <c r="F199" s="92"/>
      <c r="G199" s="91"/>
      <c r="H199" s="84"/>
      <c r="I199" s="92"/>
      <c r="J199" s="92"/>
      <c r="K199" s="92"/>
      <c r="L199" s="83"/>
      <c r="M199" s="85"/>
      <c r="N199" s="92"/>
      <c r="O199" s="92"/>
      <c r="P199" s="92"/>
      <c r="Q199" s="91"/>
      <c r="R199" s="84"/>
      <c r="S199" s="92"/>
      <c r="T199" s="92"/>
      <c r="U199" s="92"/>
      <c r="V199" s="83"/>
      <c r="W199" s="694"/>
      <c r="X199" s="694"/>
      <c r="Y199" s="694"/>
      <c r="Z199" s="694"/>
      <c r="AA199" s="694"/>
      <c r="AB199" s="694"/>
      <c r="AC199" s="694"/>
      <c r="AD199" s="694"/>
      <c r="AE199" s="694"/>
      <c r="AF199" s="694"/>
      <c r="AG199" s="694"/>
      <c r="AH199" s="694"/>
      <c r="AI199" s="694"/>
      <c r="AJ199" s="694"/>
      <c r="AK199" s="694"/>
      <c r="AL199" s="694"/>
      <c r="AM199" s="694"/>
      <c r="AN199" s="694"/>
      <c r="AO199" s="694"/>
      <c r="AP199" s="694"/>
      <c r="AQ199" s="694"/>
      <c r="AR199" s="694"/>
      <c r="AS199" s="694"/>
      <c r="AT199" s="694"/>
      <c r="AU199" s="694"/>
      <c r="AV199" s="694"/>
      <c r="AW199" s="694"/>
      <c r="AX199" s="694"/>
      <c r="AY199" s="694"/>
      <c r="AZ199" s="312"/>
      <c r="BA199" s="493"/>
      <c r="BB199" s="492"/>
      <c r="BC199" s="381"/>
      <c r="BD199" s="373"/>
      <c r="BE199" s="373"/>
      <c r="BF199" s="373"/>
      <c r="BG199" s="385"/>
      <c r="BH199" s="381"/>
      <c r="BI199" s="373"/>
      <c r="BJ199" s="373"/>
      <c r="BK199" s="373"/>
      <c r="BL199" s="385"/>
      <c r="BM199" s="381"/>
      <c r="BN199" s="373"/>
      <c r="BO199" s="373"/>
      <c r="BP199" s="373"/>
      <c r="BQ199" s="385"/>
      <c r="BR199" s="381"/>
      <c r="BS199" s="373"/>
      <c r="BT199" s="373"/>
      <c r="BU199" s="373"/>
      <c r="BV199" s="374"/>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284" customFormat="true" ht="15" customHeight="true" x14ac:dyDescent="0.2">
      <c r="A200" s="142"/>
      <c r="B200" s="113"/>
      <c r="C200" s="85"/>
      <c r="D200" s="92"/>
      <c r="E200" s="92"/>
      <c r="F200" s="92"/>
      <c r="G200" s="91"/>
      <c r="H200" s="84"/>
      <c r="I200" s="92"/>
      <c r="J200" s="92"/>
      <c r="K200" s="92"/>
      <c r="L200" s="83"/>
      <c r="M200" s="85"/>
      <c r="N200" s="92"/>
      <c r="O200" s="92"/>
      <c r="P200" s="92"/>
      <c r="Q200" s="91"/>
      <c r="R200" s="84"/>
      <c r="S200" s="92"/>
      <c r="T200" s="92"/>
      <c r="U200" s="92"/>
      <c r="V200" s="83"/>
      <c r="W200" s="694"/>
      <c r="X200" s="694"/>
      <c r="Y200" s="694"/>
      <c r="Z200" s="694"/>
      <c r="AA200" s="694"/>
      <c r="AB200" s="694"/>
      <c r="AC200" s="694"/>
      <c r="AD200" s="694"/>
      <c r="AE200" s="694"/>
      <c r="AF200" s="694"/>
      <c r="AG200" s="694"/>
      <c r="AH200" s="694"/>
      <c r="AI200" s="694"/>
      <c r="AJ200" s="694"/>
      <c r="AK200" s="694"/>
      <c r="AL200" s="694"/>
      <c r="AM200" s="694"/>
      <c r="AN200" s="694"/>
      <c r="AO200" s="694"/>
      <c r="AP200" s="694"/>
      <c r="AQ200" s="694"/>
      <c r="AR200" s="694"/>
      <c r="AS200" s="694"/>
      <c r="AT200" s="694"/>
      <c r="AU200" s="694"/>
      <c r="AV200" s="694"/>
      <c r="AW200" s="694"/>
      <c r="AX200" s="694"/>
      <c r="AY200" s="694"/>
      <c r="AZ200" s="312"/>
      <c r="BA200" s="493"/>
      <c r="BB200" s="492"/>
      <c r="BC200" s="381"/>
      <c r="BD200" s="373"/>
      <c r="BE200" s="373"/>
      <c r="BF200" s="373"/>
      <c r="BG200" s="385"/>
      <c r="BH200" s="381"/>
      <c r="BI200" s="373"/>
      <c r="BJ200" s="373"/>
      <c r="BK200" s="373"/>
      <c r="BL200" s="385"/>
      <c r="BM200" s="381"/>
      <c r="BN200" s="373"/>
      <c r="BO200" s="373"/>
      <c r="BP200" s="373"/>
      <c r="BQ200" s="385"/>
      <c r="BR200" s="381"/>
      <c r="BS200" s="373"/>
      <c r="BT200" s="373"/>
      <c r="BU200" s="373"/>
      <c r="BV200" s="374"/>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284" customFormat="true" ht="15" customHeight="true" x14ac:dyDescent="0.2">
      <c r="A201" s="142"/>
      <c r="B201" s="113"/>
      <c r="C201" s="85"/>
      <c r="D201" s="92"/>
      <c r="E201" s="92"/>
      <c r="F201" s="92"/>
      <c r="G201" s="91"/>
      <c r="H201" s="84"/>
      <c r="I201" s="92"/>
      <c r="J201" s="92"/>
      <c r="K201" s="92"/>
      <c r="L201" s="83"/>
      <c r="M201" s="85"/>
      <c r="N201" s="92"/>
      <c r="O201" s="92"/>
      <c r="P201" s="92"/>
      <c r="Q201" s="91"/>
      <c r="R201" s="84"/>
      <c r="S201" s="92"/>
      <c r="T201" s="92"/>
      <c r="U201" s="92"/>
      <c r="V201" s="83"/>
      <c r="W201" s="694"/>
      <c r="X201" s="694"/>
      <c r="Y201" s="694"/>
      <c r="Z201" s="694"/>
      <c r="AA201" s="694"/>
      <c r="AB201" s="694"/>
      <c r="AC201" s="694"/>
      <c r="AD201" s="694"/>
      <c r="AE201" s="694"/>
      <c r="AF201" s="694"/>
      <c r="AG201" s="694"/>
      <c r="AH201" s="694"/>
      <c r="AI201" s="694"/>
      <c r="AJ201" s="694"/>
      <c r="AK201" s="694"/>
      <c r="AL201" s="694"/>
      <c r="AM201" s="694"/>
      <c r="AN201" s="694"/>
      <c r="AO201" s="694"/>
      <c r="AP201" s="694"/>
      <c r="AQ201" s="694"/>
      <c r="AR201" s="694"/>
      <c r="AS201" s="694"/>
      <c r="AT201" s="694"/>
      <c r="AU201" s="694"/>
      <c r="AV201" s="694"/>
      <c r="AW201" s="694"/>
      <c r="AX201" s="694"/>
      <c r="AY201" s="694"/>
      <c r="AZ201" s="312"/>
      <c r="BA201" s="493"/>
      <c r="BB201" s="492"/>
      <c r="BC201" s="381"/>
      <c r="BD201" s="373"/>
      <c r="BE201" s="373"/>
      <c r="BF201" s="373"/>
      <c r="BG201" s="385"/>
      <c r="BH201" s="381"/>
      <c r="BI201" s="373"/>
      <c r="BJ201" s="373"/>
      <c r="BK201" s="373"/>
      <c r="BL201" s="385"/>
      <c r="BM201" s="381"/>
      <c r="BN201" s="373"/>
      <c r="BO201" s="373"/>
      <c r="BP201" s="373"/>
      <c r="BQ201" s="385"/>
      <c r="BR201" s="381"/>
      <c r="BS201" s="373"/>
      <c r="BT201" s="373"/>
      <c r="BU201" s="373"/>
      <c r="BV201" s="374"/>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284" customFormat="true" ht="15" customHeight="true" x14ac:dyDescent="0.2">
      <c r="A202" s="142"/>
      <c r="B202" s="113"/>
      <c r="C202" s="85"/>
      <c r="D202" s="92"/>
      <c r="E202" s="92"/>
      <c r="F202" s="92"/>
      <c r="G202" s="91"/>
      <c r="H202" s="84"/>
      <c r="I202" s="92"/>
      <c r="J202" s="92"/>
      <c r="K202" s="92"/>
      <c r="L202" s="83"/>
      <c r="M202" s="85"/>
      <c r="N202" s="92"/>
      <c r="O202" s="92"/>
      <c r="P202" s="92"/>
      <c r="Q202" s="91"/>
      <c r="R202" s="84"/>
      <c r="S202" s="92"/>
      <c r="T202" s="92"/>
      <c r="U202" s="92"/>
      <c r="V202" s="83"/>
      <c r="W202" s="694"/>
      <c r="X202" s="694"/>
      <c r="Y202" s="694"/>
      <c r="Z202" s="694"/>
      <c r="AA202" s="694"/>
      <c r="AB202" s="694"/>
      <c r="AC202" s="694"/>
      <c r="AD202" s="694"/>
      <c r="AE202" s="694"/>
      <c r="AF202" s="694"/>
      <c r="AG202" s="694"/>
      <c r="AH202" s="694"/>
      <c r="AI202" s="694"/>
      <c r="AJ202" s="694"/>
      <c r="AK202" s="694"/>
      <c r="AL202" s="694"/>
      <c r="AM202" s="694"/>
      <c r="AN202" s="694"/>
      <c r="AO202" s="694"/>
      <c r="AP202" s="694"/>
      <c r="AQ202" s="694"/>
      <c r="AR202" s="694"/>
      <c r="AS202" s="694"/>
      <c r="AT202" s="694"/>
      <c r="AU202" s="694"/>
      <c r="AV202" s="694"/>
      <c r="AW202" s="694"/>
      <c r="AX202" s="694"/>
      <c r="AY202" s="694"/>
      <c r="AZ202" s="312"/>
      <c r="BA202" s="493"/>
      <c r="BB202" s="492"/>
      <c r="BC202" s="381"/>
      <c r="BD202" s="373"/>
      <c r="BE202" s="373"/>
      <c r="BF202" s="373"/>
      <c r="BG202" s="385"/>
      <c r="BH202" s="381"/>
      <c r="BI202" s="373"/>
      <c r="BJ202" s="373"/>
      <c r="BK202" s="373"/>
      <c r="BL202" s="385"/>
      <c r="BM202" s="381"/>
      <c r="BN202" s="373"/>
      <c r="BO202" s="373"/>
      <c r="BP202" s="373"/>
      <c r="BQ202" s="385"/>
      <c r="BR202" s="381"/>
      <c r="BS202" s="373"/>
      <c r="BT202" s="373"/>
      <c r="BU202" s="373"/>
      <c r="BV202" s="374"/>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05" customFormat="true" ht="15" customHeight="true" x14ac:dyDescent="0.2">
      <c r="A203" s="121"/>
      <c r="B203" s="114"/>
      <c r="C203" s="102"/>
      <c r="D203" s="101"/>
      <c r="E203" s="101"/>
      <c r="F203" s="101"/>
      <c r="G203" s="100"/>
      <c r="H203" s="99"/>
      <c r="I203" s="101"/>
      <c r="J203" s="101"/>
      <c r="K203" s="101"/>
      <c r="L203" s="98"/>
      <c r="M203" s="102"/>
      <c r="N203" s="101"/>
      <c r="O203" s="101"/>
      <c r="P203" s="101"/>
      <c r="Q203" s="100"/>
      <c r="R203" s="99"/>
      <c r="S203" s="101"/>
      <c r="T203" s="101"/>
      <c r="U203" s="101"/>
      <c r="V203" s="98"/>
      <c r="W203" s="694"/>
      <c r="X203" s="694"/>
      <c r="Y203" s="694"/>
      <c r="Z203" s="694"/>
      <c r="AA203" s="694"/>
      <c r="AB203" s="694"/>
      <c r="AC203" s="694"/>
      <c r="AD203" s="694"/>
      <c r="AE203" s="694"/>
      <c r="AF203" s="694"/>
      <c r="AG203" s="694"/>
      <c r="AH203" s="694"/>
      <c r="AI203" s="694"/>
      <c r="AJ203" s="694"/>
      <c r="AK203" s="694"/>
      <c r="AL203" s="694"/>
      <c r="AM203" s="694"/>
      <c r="AN203" s="694"/>
      <c r="AO203" s="694"/>
      <c r="AP203" s="694"/>
      <c r="AQ203" s="694"/>
      <c r="AR203" s="694"/>
      <c r="AS203" s="694"/>
      <c r="AT203" s="694"/>
      <c r="AU203" s="694"/>
      <c r="AV203" s="694"/>
      <c r="AW203" s="694"/>
      <c r="AX203" s="694"/>
      <c r="AY203" s="694"/>
      <c r="AZ203" s="312"/>
      <c r="BA203" s="493"/>
      <c r="BB203" s="492"/>
      <c r="BC203" s="381"/>
      <c r="BD203" s="373"/>
      <c r="BE203" s="373"/>
      <c r="BF203" s="373"/>
      <c r="BG203" s="385"/>
      <c r="BH203" s="381"/>
      <c r="BI203" s="373"/>
      <c r="BJ203" s="373"/>
      <c r="BK203" s="373"/>
      <c r="BL203" s="385"/>
      <c r="BM203" s="381"/>
      <c r="BN203" s="373"/>
      <c r="BO203" s="373"/>
      <c r="BP203" s="373"/>
      <c r="BQ203" s="385"/>
      <c r="BR203" s="381"/>
      <c r="BS203" s="373"/>
      <c r="BT203" s="373"/>
      <c r="BU203" s="373"/>
      <c r="BV203" s="374"/>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05" customFormat="true" ht="15" customHeight="true" x14ac:dyDescent="0.2">
      <c r="A204" s="121"/>
      <c r="B204" s="114"/>
      <c r="C204" s="102"/>
      <c r="D204" s="101"/>
      <c r="E204" s="101"/>
      <c r="F204" s="101"/>
      <c r="G204" s="100"/>
      <c r="H204" s="99"/>
      <c r="I204" s="101"/>
      <c r="J204" s="101"/>
      <c r="K204" s="101"/>
      <c r="L204" s="98"/>
      <c r="M204" s="102"/>
      <c r="N204" s="101"/>
      <c r="O204" s="101"/>
      <c r="P204" s="101"/>
      <c r="Q204" s="100"/>
      <c r="R204" s="99"/>
      <c r="S204" s="101"/>
      <c r="T204" s="101"/>
      <c r="U204" s="101"/>
      <c r="V204" s="98"/>
      <c r="W204" s="694"/>
      <c r="X204" s="694"/>
      <c r="Y204" s="694"/>
      <c r="Z204" s="694"/>
      <c r="AA204" s="694"/>
      <c r="AB204" s="694"/>
      <c r="AC204" s="694"/>
      <c r="AD204" s="694"/>
      <c r="AE204" s="694"/>
      <c r="AF204" s="694"/>
      <c r="AG204" s="694"/>
      <c r="AH204" s="694"/>
      <c r="AI204" s="694"/>
      <c r="AJ204" s="694"/>
      <c r="AK204" s="694"/>
      <c r="AL204" s="694"/>
      <c r="AM204" s="694"/>
      <c r="AN204" s="694"/>
      <c r="AO204" s="694"/>
      <c r="AP204" s="694"/>
      <c r="AQ204" s="694"/>
      <c r="AR204" s="694"/>
      <c r="AS204" s="694"/>
      <c r="AT204" s="694"/>
      <c r="AU204" s="694"/>
      <c r="AV204" s="694"/>
      <c r="AW204" s="694"/>
      <c r="AX204" s="694"/>
      <c r="AY204" s="694"/>
      <c r="AZ204" s="312"/>
      <c r="BA204" s="493"/>
      <c r="BB204" s="492"/>
      <c r="BC204" s="381"/>
      <c r="BD204" s="373"/>
      <c r="BE204" s="373"/>
      <c r="BF204" s="373"/>
      <c r="BG204" s="385"/>
      <c r="BH204" s="381"/>
      <c r="BI204" s="373"/>
      <c r="BJ204" s="373"/>
      <c r="BK204" s="373"/>
      <c r="BL204" s="385"/>
      <c r="BM204" s="381"/>
      <c r="BN204" s="373"/>
      <c r="BO204" s="373"/>
      <c r="BP204" s="373"/>
      <c r="BQ204" s="385"/>
      <c r="BR204" s="381"/>
      <c r="BS204" s="373"/>
      <c r="BT204" s="373"/>
      <c r="BU204" s="373"/>
      <c r="BV204" s="374"/>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405" customFormat="true" ht="15" customHeight="true" x14ac:dyDescent="0.2">
      <c r="A205" s="115"/>
      <c r="B205" s="54"/>
      <c r="C205" s="97"/>
      <c r="D205" s="96"/>
      <c r="E205" s="96"/>
      <c r="F205" s="96"/>
      <c r="G205" s="95"/>
      <c r="H205" s="94"/>
      <c r="I205" s="96"/>
      <c r="J205" s="96"/>
      <c r="K205" s="96"/>
      <c r="L205" s="93"/>
      <c r="M205" s="97"/>
      <c r="N205" s="96"/>
      <c r="O205" s="96"/>
      <c r="P205" s="96"/>
      <c r="Q205" s="95"/>
      <c r="R205" s="94"/>
      <c r="S205" s="96"/>
      <c r="T205" s="96"/>
      <c r="U205" s="96"/>
      <c r="V205" s="93"/>
      <c r="W205" s="694"/>
      <c r="X205" s="694"/>
      <c r="Y205" s="694"/>
      <c r="Z205" s="694"/>
      <c r="AA205" s="694"/>
      <c r="AB205" s="694"/>
      <c r="AC205" s="694"/>
      <c r="AD205" s="694"/>
      <c r="AE205" s="694"/>
      <c r="AF205" s="694"/>
      <c r="AG205" s="694"/>
      <c r="AH205" s="694"/>
      <c r="AI205" s="694"/>
      <c r="AJ205" s="694"/>
      <c r="AK205" s="694"/>
      <c r="AL205" s="694"/>
      <c r="AM205" s="694"/>
      <c r="AN205" s="694"/>
      <c r="AO205" s="694"/>
      <c r="AP205" s="694"/>
      <c r="AQ205" s="694"/>
      <c r="AR205" s="694"/>
      <c r="AS205" s="694"/>
      <c r="AT205" s="694"/>
      <c r="AU205" s="694"/>
      <c r="AV205" s="694"/>
      <c r="AW205" s="694"/>
      <c r="AX205" s="694"/>
      <c r="AY205" s="694"/>
      <c r="AZ205" s="312"/>
      <c r="BA205" s="493"/>
      <c r="BB205" s="492"/>
      <c r="BC205" s="384"/>
      <c r="BD205" s="383"/>
      <c r="BE205" s="383"/>
      <c r="BF205" s="383"/>
      <c r="BG205" s="387"/>
      <c r="BH205" s="384"/>
      <c r="BI205" s="383"/>
      <c r="BJ205" s="383"/>
      <c r="BK205" s="383"/>
      <c r="BL205" s="387"/>
      <c r="BM205" s="384"/>
      <c r="BN205" s="383"/>
      <c r="BO205" s="383"/>
      <c r="BP205" s="383"/>
      <c r="BQ205" s="387"/>
      <c r="BR205" s="384"/>
      <c r="BS205" s="383"/>
      <c r="BT205" s="383"/>
      <c r="BU205" s="383"/>
      <c r="BV205" s="386"/>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405" customFormat="true" ht="250.15" customHeight="true" x14ac:dyDescent="0.2">
      <c r="B206" s="404"/>
      <c r="W206" s="312"/>
      <c r="X206" s="312"/>
      <c r="Y206" s="312"/>
      <c r="Z206" s="312"/>
      <c r="AA206" s="312"/>
      <c r="AB206" s="312"/>
      <c r="AC206" s="312"/>
      <c r="AD206" s="312"/>
      <c r="AE206" s="312"/>
      <c r="AF206" s="312"/>
      <c r="AG206" s="312"/>
      <c r="AH206" s="312"/>
      <c r="AI206" s="312"/>
      <c r="AJ206" s="312"/>
      <c r="AK206" s="312"/>
      <c r="AL206" s="312"/>
      <c r="AM206" s="312"/>
      <c r="AN206" s="312"/>
      <c r="AO206" s="312"/>
      <c r="AP206" s="312"/>
      <c r="AQ206" s="312"/>
      <c r="AR206" s="312"/>
      <c r="AS206" s="312"/>
      <c r="AT206" s="312"/>
      <c r="AU206" s="312"/>
      <c r="AV206" s="312"/>
      <c r="AW206" s="312"/>
      <c r="AX206" s="312"/>
      <c r="AY206" s="312"/>
      <c r="AZ206" s="312"/>
      <c r="BA206" s="285"/>
      <c r="BB206" s="283"/>
      <c r="BC206" s="283"/>
      <c r="BD206" s="283"/>
      <c r="BE206" s="283"/>
      <c r="BF206" s="283"/>
      <c r="BG206" s="283"/>
      <c r="BH206" s="283"/>
      <c r="BI206" s="283"/>
      <c r="BJ206" s="283"/>
      <c r="BK206" s="283"/>
      <c r="BL206" s="283"/>
      <c r="BM206" s="283"/>
      <c r="BN206" s="283"/>
      <c r="BO206" s="283"/>
      <c r="BP206" s="283"/>
      <c r="BQ206" s="283"/>
      <c r="BR206" s="283"/>
      <c r="BS206" s="283"/>
      <c r="BT206" s="283"/>
      <c r="BU206" s="283"/>
      <c r="BV206" s="285"/>
      <c r="BW206" s="311"/>
      <c r="BX206" s="311"/>
      <c r="BY206" s="311"/>
      <c r="BZ206" s="311"/>
      <c r="CA206" s="311"/>
      <c r="CB206" s="311"/>
      <c r="CC206" s="311"/>
      <c r="CD206" s="311"/>
      <c r="CE206" s="311"/>
      <c r="CF206" s="311"/>
      <c r="CG206" s="311"/>
      <c r="CH206" s="311"/>
      <c r="CI206" s="311"/>
      <c r="CJ206" s="311"/>
      <c r="CK206" s="311"/>
      <c r="CL206" s="311"/>
      <c r="CM206" s="311"/>
      <c r="CN206" s="311"/>
      <c r="CO206" s="311"/>
      <c r="CP206" s="311"/>
      <c r="CQ206" s="311"/>
      <c r="CR206" s="311"/>
      <c r="CS206" s="311"/>
      <c r="CT206" s="311"/>
      <c r="CU206" s="311"/>
      <c r="CV206" s="311"/>
      <c r="CW206" s="311"/>
      <c r="CX206" s="311"/>
      <c r="CY206" s="311"/>
      <c r="CZ206" s="311"/>
    </row>
    <row r="207" s="264" customFormat="true" ht="18" customHeight="true" x14ac:dyDescent="0.2">
      <c r="W207" s="307"/>
      <c r="X207" s="307"/>
      <c r="Y207" s="307"/>
      <c r="Z207" s="307"/>
      <c r="AA207" s="307"/>
      <c r="AB207" s="307"/>
      <c r="AC207" s="307"/>
      <c r="AD207" s="307"/>
      <c r="AE207" s="307"/>
      <c r="AF207" s="307"/>
      <c r="AG207" s="307"/>
      <c r="AH207" s="307"/>
      <c r="AI207" s="307"/>
      <c r="AJ207" s="307"/>
      <c r="AK207" s="307"/>
      <c r="AL207" s="307"/>
      <c r="AM207" s="307"/>
      <c r="AN207" s="307"/>
      <c r="AO207" s="307"/>
      <c r="AP207" s="307"/>
      <c r="AQ207" s="307"/>
      <c r="AR207" s="307"/>
      <c r="AS207" s="307"/>
      <c r="AT207" s="307"/>
      <c r="AU207" s="307"/>
      <c r="AV207" s="307"/>
      <c r="AW207" s="307"/>
      <c r="AX207" s="307"/>
      <c r="AY207" s="307"/>
      <c r="AZ207" s="307"/>
      <c r="BB207" s="287"/>
      <c r="BW207" s="307"/>
      <c r="BX207" s="307"/>
      <c r="BY207" s="307"/>
      <c r="BZ207" s="307"/>
      <c r="CA207" s="307"/>
      <c r="CB207" s="307"/>
      <c r="CC207" s="307"/>
      <c r="CD207" s="307"/>
      <c r="CE207" s="307"/>
      <c r="CF207" s="307"/>
      <c r="CG207" s="307"/>
      <c r="CH207" s="307"/>
      <c r="CI207" s="307"/>
      <c r="CJ207" s="307"/>
      <c r="CK207" s="307"/>
      <c r="CL207" s="307"/>
      <c r="CM207" s="307"/>
      <c r="CN207" s="307"/>
      <c r="CO207" s="307"/>
      <c r="CP207" s="307"/>
      <c r="CQ207" s="307"/>
      <c r="CR207" s="307"/>
      <c r="CS207" s="307"/>
      <c r="CT207" s="307"/>
      <c r="CU207" s="307"/>
      <c r="CV207" s="307"/>
      <c r="CW207" s="307"/>
      <c r="CX207" s="307"/>
      <c r="CY207" s="307"/>
      <c r="CZ207" s="307"/>
    </row>
    <row r="208" s="264" customFormat="true" ht="22.5" customHeight="true" x14ac:dyDescent="0.35">
      <c r="A208" s="838" t="str">
        <f>A1026</f>
        <v>Burundi</v>
      </c>
      <c r="B208" s="839"/>
      <c r="W208" s="307"/>
      <c r="X208" s="307"/>
      <c r="Y208" s="307"/>
      <c r="Z208" s="307"/>
      <c r="AA208" s="307"/>
      <c r="AB208" s="307"/>
      <c r="AC208" s="307"/>
      <c r="AD208" s="307"/>
      <c r="AE208" s="307"/>
      <c r="AF208" s="307"/>
      <c r="AG208" s="307"/>
      <c r="AH208" s="307"/>
      <c r="AI208" s="307"/>
      <c r="AJ208" s="307"/>
      <c r="AK208" s="307"/>
      <c r="AL208" s="307"/>
      <c r="AM208" s="307"/>
      <c r="AN208" s="307"/>
      <c r="AO208" s="307"/>
      <c r="AP208" s="307"/>
      <c r="AQ208" s="307"/>
      <c r="AR208" s="307"/>
      <c r="AS208" s="307"/>
      <c r="AT208" s="307"/>
      <c r="AU208" s="307"/>
      <c r="AV208" s="307"/>
      <c r="AW208" s="307"/>
      <c r="AX208" s="307"/>
      <c r="AY208" s="307"/>
      <c r="AZ208" s="307"/>
      <c r="BB208" s="287"/>
      <c r="BW208" s="307"/>
      <c r="BX208" s="307"/>
      <c r="BY208" s="307"/>
      <c r="BZ208" s="307"/>
      <c r="CA208" s="307"/>
      <c r="CB208" s="307"/>
      <c r="CC208" s="307"/>
      <c r="CD208" s="307"/>
      <c r="CE208" s="307"/>
      <c r="CF208" s="307"/>
      <c r="CG208" s="307"/>
      <c r="CH208" s="307"/>
      <c r="CI208" s="307"/>
      <c r="CJ208" s="307"/>
      <c r="CK208" s="307"/>
      <c r="CL208" s="307"/>
      <c r="CM208" s="307"/>
      <c r="CN208" s="307"/>
      <c r="CO208" s="307"/>
      <c r="CP208" s="307"/>
      <c r="CQ208" s="307"/>
      <c r="CR208" s="307"/>
      <c r="CS208" s="307"/>
      <c r="CT208" s="307"/>
      <c r="CU208" s="307"/>
      <c r="CV208" s="307"/>
      <c r="CW208" s="307"/>
      <c r="CX208" s="307"/>
      <c r="CY208" s="307"/>
      <c r="CZ208" s="307"/>
    </row>
    <row r="209" s="264" customFormat="true" ht="22.5" customHeight="true" x14ac:dyDescent="0.35">
      <c r="A209" s="291" t="str">
        <f>A1034</f>
        <v>2012</v>
      </c>
      <c r="B209" s="292"/>
      <c r="W209" s="307"/>
      <c r="X209" s="307"/>
      <c r="Y209" s="307"/>
      <c r="Z209" s="307"/>
      <c r="AA209" s="307"/>
      <c r="AB209" s="307"/>
      <c r="AC209" s="307"/>
      <c r="AD209" s="307"/>
      <c r="AE209" s="307"/>
      <c r="AF209" s="307"/>
      <c r="AG209" s="307"/>
      <c r="AH209" s="307"/>
      <c r="AI209" s="307"/>
      <c r="AJ209" s="307"/>
      <c r="AK209" s="307"/>
      <c r="AL209" s="307"/>
      <c r="AM209" s="307"/>
      <c r="AN209" s="307"/>
      <c r="AO209" s="307"/>
      <c r="AP209" s="307"/>
      <c r="AQ209" s="307"/>
      <c r="AR209" s="307"/>
      <c r="AS209" s="307"/>
      <c r="AT209" s="307"/>
      <c r="AU209" s="307"/>
      <c r="AV209" s="307"/>
      <c r="AW209" s="307"/>
      <c r="AX209" s="307"/>
      <c r="AY209" s="307"/>
      <c r="AZ209" s="307"/>
      <c r="BB209" s="287"/>
      <c r="BW209" s="307"/>
      <c r="BX209" s="307"/>
      <c r="BY209" s="307"/>
      <c r="BZ209" s="307"/>
      <c r="CA209" s="307"/>
      <c r="CB209" s="307"/>
      <c r="CC209" s="307"/>
      <c r="CD209" s="307"/>
      <c r="CE209" s="307"/>
      <c r="CF209" s="307"/>
      <c r="CG209" s="307"/>
      <c r="CH209" s="307"/>
      <c r="CI209" s="307"/>
      <c r="CJ209" s="307"/>
      <c r="CK209" s="307"/>
      <c r="CL209" s="307"/>
      <c r="CM209" s="307"/>
      <c r="CN209" s="307"/>
      <c r="CO209" s="307"/>
      <c r="CP209" s="307"/>
      <c r="CQ209" s="307"/>
      <c r="CR209" s="307"/>
      <c r="CS209" s="307"/>
      <c r="CT209" s="307"/>
      <c r="CU209" s="307"/>
      <c r="CV209" s="307"/>
      <c r="CW209" s="307"/>
      <c r="CX209" s="307"/>
      <c r="CY209" s="307"/>
      <c r="CZ209" s="307"/>
    </row>
    <row r="210" s="264" customFormat="true" ht="22.5" customHeight="true" x14ac:dyDescent="0.35">
      <c r="A210" s="487" t="s">
        <v>111</v>
      </c>
      <c r="B210" s="294"/>
      <c r="W210" s="307"/>
      <c r="X210" s="307"/>
      <c r="Y210" s="307"/>
      <c r="Z210" s="307"/>
      <c r="AA210" s="307"/>
      <c r="AB210" s="307"/>
      <c r="AC210" s="307"/>
      <c r="AD210" s="307"/>
      <c r="AE210" s="307"/>
      <c r="AF210" s="307"/>
      <c r="AG210" s="307"/>
      <c r="AH210" s="307"/>
      <c r="AI210" s="307"/>
      <c r="AJ210" s="307"/>
      <c r="AK210" s="307"/>
      <c r="AL210" s="307"/>
      <c r="AM210" s="307"/>
      <c r="AN210" s="307"/>
      <c r="AO210" s="307"/>
      <c r="AP210" s="307"/>
      <c r="AQ210" s="307"/>
      <c r="AR210" s="307"/>
      <c r="AS210" s="307"/>
      <c r="AT210" s="307"/>
      <c r="AU210" s="307"/>
      <c r="AV210" s="307"/>
      <c r="AW210" s="307"/>
      <c r="AX210" s="307"/>
      <c r="AY210" s="307"/>
      <c r="AZ210" s="307"/>
      <c r="BB210" s="287"/>
      <c r="BW210" s="307"/>
      <c r="BX210" s="307"/>
      <c r="BY210" s="307"/>
      <c r="BZ210" s="307"/>
      <c r="CA210" s="307"/>
      <c r="CB210" s="307"/>
      <c r="CC210" s="307"/>
      <c r="CD210" s="307"/>
      <c r="CE210" s="307"/>
      <c r="CF210" s="307"/>
      <c r="CG210" s="307"/>
      <c r="CH210" s="307"/>
      <c r="CI210" s="307"/>
      <c r="CJ210" s="307"/>
      <c r="CK210" s="307"/>
      <c r="CL210" s="307"/>
      <c r="CM210" s="307"/>
      <c r="CN210" s="307"/>
      <c r="CO210" s="307"/>
      <c r="CP210" s="307"/>
      <c r="CQ210" s="307"/>
      <c r="CR210" s="307"/>
      <c r="CS210" s="307"/>
      <c r="CT210" s="307"/>
      <c r="CU210" s="307"/>
      <c r="CV210" s="307"/>
      <c r="CW210" s="307"/>
      <c r="CX210" s="307"/>
      <c r="CY210" s="307"/>
      <c r="CZ210" s="307"/>
    </row>
    <row r="211" s="264" customFormat="true" ht="20.1" customHeight="true" x14ac:dyDescent="0.35">
      <c r="A211" s="296" t="s">
        <v>96</v>
      </c>
      <c r="B211" s="292"/>
      <c r="W211" s="307"/>
      <c r="X211" s="307"/>
      <c r="Y211" s="307"/>
      <c r="Z211" s="307"/>
      <c r="AA211" s="307"/>
      <c r="AB211" s="307"/>
      <c r="AC211" s="307"/>
      <c r="AD211" s="307"/>
      <c r="AE211" s="307"/>
      <c r="AF211" s="307"/>
      <c r="AG211" s="307"/>
      <c r="AH211" s="307"/>
      <c r="AI211" s="307"/>
      <c r="AJ211" s="307"/>
      <c r="AK211" s="307"/>
      <c r="AL211" s="307"/>
      <c r="AM211" s="307"/>
      <c r="AN211" s="307"/>
      <c r="AO211" s="307"/>
      <c r="AP211" s="307"/>
      <c r="AQ211" s="307"/>
      <c r="AR211" s="307"/>
      <c r="AS211" s="307"/>
      <c r="AT211" s="307"/>
      <c r="AU211" s="307"/>
      <c r="AV211" s="307"/>
      <c r="AW211" s="307"/>
      <c r="AX211" s="307"/>
      <c r="AY211" s="307"/>
      <c r="AZ211" s="307"/>
      <c r="BB211" s="287"/>
      <c r="BW211" s="307"/>
      <c r="BX211" s="307"/>
      <c r="BY211" s="307"/>
      <c r="BZ211" s="307"/>
      <c r="CA211" s="307"/>
      <c r="CB211" s="307"/>
      <c r="CC211" s="307"/>
      <c r="CD211" s="307"/>
      <c r="CE211" s="307"/>
      <c r="CF211" s="307"/>
      <c r="CG211" s="307"/>
      <c r="CH211" s="307"/>
      <c r="CI211" s="307"/>
      <c r="CJ211" s="307"/>
      <c r="CK211" s="307"/>
      <c r="CL211" s="307"/>
      <c r="CM211" s="307"/>
      <c r="CN211" s="307"/>
      <c r="CO211" s="307"/>
      <c r="CP211" s="307"/>
      <c r="CQ211" s="307"/>
      <c r="CR211" s="307"/>
      <c r="CS211" s="307"/>
      <c r="CT211" s="307"/>
      <c r="CU211" s="307"/>
      <c r="CV211" s="307"/>
      <c r="CW211" s="307"/>
      <c r="CX211" s="307"/>
      <c r="CY211" s="307"/>
      <c r="CZ211" s="307"/>
    </row>
    <row r="212" s="264" customFormat="true" ht="15" customHeight="true" x14ac:dyDescent="0.2">
      <c r="A212" s="490" t="s">
        <v>97</v>
      </c>
      <c r="B212" s="318"/>
      <c r="W212" s="307"/>
      <c r="X212" s="307"/>
      <c r="Y212" s="307"/>
      <c r="Z212" s="307"/>
      <c r="AA212" s="307"/>
      <c r="AB212" s="307"/>
      <c r="AC212" s="307"/>
      <c r="AD212" s="307"/>
      <c r="AE212" s="307"/>
      <c r="AF212" s="307"/>
      <c r="AG212" s="307"/>
      <c r="AH212" s="307"/>
      <c r="AI212" s="307"/>
      <c r="AJ212" s="307"/>
      <c r="AK212" s="307"/>
      <c r="AL212" s="307"/>
      <c r="AM212" s="307"/>
      <c r="AN212" s="307"/>
      <c r="AO212" s="307"/>
      <c r="AP212" s="307"/>
      <c r="AQ212" s="307"/>
      <c r="AR212" s="307"/>
      <c r="AS212" s="307"/>
      <c r="AT212" s="307"/>
      <c r="AU212" s="307"/>
      <c r="AV212" s="307"/>
      <c r="AW212" s="307"/>
      <c r="AX212" s="307"/>
      <c r="AY212" s="307"/>
      <c r="AZ212" s="307"/>
      <c r="BB212" s="287"/>
      <c r="BW212" s="307"/>
      <c r="BX212" s="307"/>
      <c r="BY212" s="307"/>
      <c r="BZ212" s="307"/>
      <c r="CA212" s="307"/>
      <c r="CB212" s="307"/>
      <c r="CC212" s="307"/>
      <c r="CD212" s="307"/>
      <c r="CE212" s="307"/>
      <c r="CF212" s="307"/>
      <c r="CG212" s="307"/>
      <c r="CH212" s="307"/>
      <c r="CI212" s="307"/>
      <c r="CJ212" s="307"/>
      <c r="CK212" s="307"/>
      <c r="CL212" s="307"/>
      <c r="CM212" s="307"/>
      <c r="CN212" s="307"/>
      <c r="CO212" s="307"/>
      <c r="CP212" s="307"/>
      <c r="CQ212" s="307"/>
      <c r="CR212" s="307"/>
      <c r="CS212" s="307"/>
      <c r="CT212" s="307"/>
      <c r="CU212" s="307"/>
      <c r="CV212" s="307"/>
      <c r="CW212" s="307"/>
      <c r="CX212" s="307"/>
      <c r="CY212" s="307"/>
      <c r="CZ212" s="307"/>
    </row>
    <row r="213" s="264" customFormat="true" ht="15" customHeight="true" x14ac:dyDescent="0.2">
      <c r="A213" s="299" t="s">
        <v>40</v>
      </c>
      <c r="B213" s="298"/>
      <c r="W213" s="307"/>
      <c r="X213" s="307"/>
      <c r="Y213" s="307"/>
      <c r="Z213" s="307"/>
      <c r="AA213" s="307"/>
      <c r="AB213" s="307"/>
      <c r="AC213" s="307"/>
      <c r="AD213" s="307"/>
      <c r="AE213" s="307"/>
      <c r="AF213" s="307"/>
      <c r="AG213" s="307"/>
      <c r="AH213" s="307"/>
      <c r="AI213" s="307"/>
      <c r="AJ213" s="307"/>
      <c r="AK213" s="307"/>
      <c r="AL213" s="307"/>
      <c r="AM213" s="307"/>
      <c r="AN213" s="307"/>
      <c r="AO213" s="307"/>
      <c r="AP213" s="307"/>
      <c r="AQ213" s="307"/>
      <c r="AR213" s="307"/>
      <c r="AS213" s="307"/>
      <c r="AT213" s="307"/>
      <c r="AU213" s="307"/>
      <c r="AV213" s="307"/>
      <c r="AW213" s="307"/>
      <c r="AX213" s="307"/>
      <c r="AY213" s="307"/>
      <c r="AZ213" s="307"/>
      <c r="BB213" s="287"/>
      <c r="BW213" s="307"/>
      <c r="BX213" s="307"/>
      <c r="BY213" s="307"/>
      <c r="BZ213" s="307"/>
      <c r="CA213" s="307"/>
      <c r="CB213" s="307"/>
      <c r="CC213" s="307"/>
      <c r="CD213" s="307"/>
      <c r="CE213" s="307"/>
      <c r="CF213" s="307"/>
      <c r="CG213" s="307"/>
      <c r="CH213" s="307"/>
      <c r="CI213" s="307"/>
      <c r="CJ213" s="307"/>
      <c r="CK213" s="307"/>
      <c r="CL213" s="307"/>
      <c r="CM213" s="307"/>
      <c r="CN213" s="307"/>
      <c r="CO213" s="307"/>
      <c r="CP213" s="307"/>
      <c r="CQ213" s="307"/>
      <c r="CR213" s="307"/>
      <c r="CS213" s="307"/>
      <c r="CT213" s="307"/>
      <c r="CU213" s="307"/>
      <c r="CV213" s="307"/>
      <c r="CW213" s="307"/>
      <c r="CX213" s="307"/>
      <c r="CY213" s="307"/>
      <c r="CZ213" s="307"/>
    </row>
    <row r="214" s="264" customFormat="true" ht="15" customHeight="true" x14ac:dyDescent="0.2">
      <c r="A214" s="297" t="s">
        <v>39</v>
      </c>
      <c r="B214" s="298"/>
      <c r="W214" s="307"/>
      <c r="X214" s="307"/>
      <c r="Y214" s="307"/>
      <c r="Z214" s="307"/>
      <c r="AA214" s="307"/>
      <c r="AB214" s="307"/>
      <c r="AC214" s="307"/>
      <c r="AD214" s="307"/>
      <c r="AE214" s="307"/>
      <c r="AF214" s="307"/>
      <c r="AG214" s="307"/>
      <c r="AH214" s="307"/>
      <c r="AI214" s="307"/>
      <c r="AJ214" s="307"/>
      <c r="AK214" s="307"/>
      <c r="AL214" s="307"/>
      <c r="AM214" s="307"/>
      <c r="AN214" s="307"/>
      <c r="AO214" s="307"/>
      <c r="AP214" s="307"/>
      <c r="AQ214" s="307"/>
      <c r="AR214" s="307"/>
      <c r="AS214" s="307"/>
      <c r="AT214" s="307"/>
      <c r="AU214" s="307"/>
      <c r="AV214" s="307"/>
      <c r="AW214" s="307"/>
      <c r="AX214" s="307"/>
      <c r="AY214" s="307"/>
      <c r="AZ214" s="307"/>
      <c r="BB214" s="287"/>
      <c r="BW214" s="307"/>
      <c r="BX214" s="307"/>
      <c r="BY214" s="307"/>
      <c r="BZ214" s="307"/>
      <c r="CA214" s="307"/>
      <c r="CB214" s="307"/>
      <c r="CC214" s="307"/>
      <c r="CD214" s="307"/>
      <c r="CE214" s="307"/>
      <c r="CF214" s="307"/>
      <c r="CG214" s="307"/>
      <c r="CH214" s="307"/>
      <c r="CI214" s="307"/>
      <c r="CJ214" s="307"/>
      <c r="CK214" s="307"/>
      <c r="CL214" s="307"/>
      <c r="CM214" s="307"/>
      <c r="CN214" s="307"/>
      <c r="CO214" s="307"/>
      <c r="CP214" s="307"/>
      <c r="CQ214" s="307"/>
      <c r="CR214" s="307"/>
      <c r="CS214" s="307"/>
      <c r="CT214" s="307"/>
      <c r="CU214" s="307"/>
      <c r="CV214" s="307"/>
      <c r="CW214" s="307"/>
      <c r="CX214" s="307"/>
      <c r="CY214" s="307"/>
      <c r="CZ214" s="307"/>
    </row>
    <row r="215" s="264" customFormat="true" ht="15" customHeight="true" x14ac:dyDescent="0.2">
      <c r="A215" s="297" t="s">
        <v>133</v>
      </c>
      <c r="B215" s="317" t="str">
        <f>A1025</f>
        <v>MIS12</v>
      </c>
      <c r="W215" s="307"/>
      <c r="X215" s="307"/>
      <c r="Y215" s="307"/>
      <c r="Z215" s="307"/>
      <c r="AA215" s="307"/>
      <c r="AB215" s="307"/>
      <c r="AC215" s="307"/>
      <c r="AD215" s="307"/>
      <c r="AE215" s="307"/>
      <c r="AF215" s="307"/>
      <c r="AG215" s="307"/>
      <c r="AH215" s="307"/>
      <c r="AI215" s="307"/>
      <c r="AJ215" s="307"/>
      <c r="AK215" s="307"/>
      <c r="AL215" s="307"/>
      <c r="AM215" s="307"/>
      <c r="AN215" s="307"/>
      <c r="AO215" s="307"/>
      <c r="AP215" s="307"/>
      <c r="AQ215" s="307"/>
      <c r="AR215" s="307"/>
      <c r="AS215" s="307"/>
      <c r="AT215" s="307"/>
      <c r="AU215" s="307"/>
      <c r="AV215" s="307"/>
      <c r="AW215" s="307"/>
      <c r="AX215" s="307"/>
      <c r="AY215" s="307"/>
      <c r="AZ215" s="307"/>
      <c r="BB215" s="287"/>
      <c r="BW215" s="307"/>
      <c r="BX215" s="307"/>
      <c r="BY215" s="307"/>
      <c r="BZ215" s="307"/>
      <c r="CA215" s="307"/>
      <c r="CB215" s="307"/>
      <c r="CC215" s="307"/>
      <c r="CD215" s="307"/>
      <c r="CE215" s="307"/>
      <c r="CF215" s="307"/>
      <c r="CG215" s="307"/>
      <c r="CH215" s="307"/>
      <c r="CI215" s="307"/>
      <c r="CJ215" s="307"/>
      <c r="CK215" s="307"/>
      <c r="CL215" s="307"/>
      <c r="CM215" s="307"/>
      <c r="CN215" s="307"/>
      <c r="CO215" s="307"/>
      <c r="CP215" s="307"/>
      <c r="CQ215" s="307"/>
      <c r="CR215" s="307"/>
      <c r="CS215" s="307"/>
      <c r="CT215" s="307"/>
      <c r="CU215" s="307"/>
      <c r="CV215" s="307"/>
      <c r="CW215" s="307"/>
      <c r="CX215" s="307"/>
      <c r="CY215" s="307"/>
      <c r="CZ215" s="307"/>
    </row>
    <row r="216" s="264" customFormat="true" ht="15" customHeight="true" x14ac:dyDescent="0.2">
      <c r="A216" s="147"/>
      <c r="B216" s="149"/>
      <c r="W216" s="307"/>
      <c r="X216" s="307"/>
      <c r="Y216" s="307"/>
      <c r="Z216" s="307"/>
      <c r="AA216" s="307"/>
      <c r="AB216" s="307"/>
      <c r="AC216" s="307"/>
      <c r="AD216" s="307"/>
      <c r="AE216" s="307"/>
      <c r="AF216" s="307"/>
      <c r="AG216" s="307"/>
      <c r="AH216" s="307"/>
      <c r="AI216" s="307"/>
      <c r="AJ216" s="307"/>
      <c r="AK216" s="307"/>
      <c r="AL216" s="307"/>
      <c r="AM216" s="307"/>
      <c r="AN216" s="307"/>
      <c r="AO216" s="307"/>
      <c r="AP216" s="307"/>
      <c r="AQ216" s="307"/>
      <c r="AR216" s="307"/>
      <c r="AS216" s="307"/>
      <c r="AT216" s="307"/>
      <c r="AU216" s="307"/>
      <c r="AV216" s="307"/>
      <c r="AW216" s="307"/>
      <c r="AX216" s="307"/>
      <c r="AY216" s="307"/>
      <c r="AZ216" s="307"/>
      <c r="BB216" s="287"/>
      <c r="BW216" s="307"/>
      <c r="BX216" s="307"/>
      <c r="BY216" s="307"/>
      <c r="BZ216" s="307"/>
      <c r="CA216" s="307"/>
      <c r="CB216" s="307"/>
      <c r="CC216" s="307"/>
      <c r="CD216" s="307"/>
      <c r="CE216" s="307"/>
      <c r="CF216" s="307"/>
      <c r="CG216" s="307"/>
      <c r="CH216" s="307"/>
      <c r="CI216" s="307"/>
      <c r="CJ216" s="307"/>
      <c r="CK216" s="307"/>
      <c r="CL216" s="307"/>
      <c r="CM216" s="307"/>
      <c r="CN216" s="307"/>
      <c r="CO216" s="307"/>
      <c r="CP216" s="307"/>
      <c r="CQ216" s="307"/>
      <c r="CR216" s="307"/>
      <c r="CS216" s="307"/>
      <c r="CT216" s="307"/>
      <c r="CU216" s="307"/>
      <c r="CV216" s="307"/>
      <c r="CW216" s="307"/>
      <c r="CX216" s="307"/>
      <c r="CY216" s="307"/>
      <c r="CZ216" s="307"/>
    </row>
    <row r="217" s="264" customFormat="true" ht="15" customHeight="true" x14ac:dyDescent="0.2">
      <c r="A217" s="147"/>
      <c r="B217" s="148"/>
      <c r="W217" s="307"/>
      <c r="X217" s="307"/>
      <c r="Y217" s="307"/>
      <c r="Z217" s="307"/>
      <c r="AA217" s="307"/>
      <c r="AB217" s="307"/>
      <c r="AC217" s="307"/>
      <c r="AD217" s="307"/>
      <c r="AE217" s="307"/>
      <c r="AF217" s="307"/>
      <c r="AG217" s="307"/>
      <c r="AH217" s="307"/>
      <c r="AI217" s="307"/>
      <c r="AJ217" s="307"/>
      <c r="AK217" s="307"/>
      <c r="AL217" s="307"/>
      <c r="AM217" s="307"/>
      <c r="AN217" s="307"/>
      <c r="AO217" s="307"/>
      <c r="AP217" s="307"/>
      <c r="AQ217" s="307"/>
      <c r="AR217" s="307"/>
      <c r="AS217" s="307"/>
      <c r="AT217" s="307"/>
      <c r="AU217" s="307"/>
      <c r="AV217" s="307"/>
      <c r="AW217" s="307"/>
      <c r="AX217" s="307"/>
      <c r="AY217" s="307"/>
      <c r="AZ217" s="307"/>
      <c r="BB217" s="287"/>
      <c r="BW217" s="307"/>
      <c r="BX217" s="307"/>
      <c r="BY217" s="307"/>
      <c r="BZ217" s="307"/>
      <c r="CA217" s="307"/>
      <c r="CB217" s="307"/>
      <c r="CC217" s="307"/>
      <c r="CD217" s="307"/>
      <c r="CE217" s="307"/>
      <c r="CF217" s="307"/>
      <c r="CG217" s="307"/>
      <c r="CH217" s="307"/>
      <c r="CI217" s="307"/>
      <c r="CJ217" s="307"/>
      <c r="CK217" s="307"/>
      <c r="CL217" s="307"/>
      <c r="CM217" s="307"/>
      <c r="CN217" s="307"/>
      <c r="CO217" s="307"/>
      <c r="CP217" s="307"/>
      <c r="CQ217" s="307"/>
      <c r="CR217" s="307"/>
      <c r="CS217" s="307"/>
      <c r="CT217" s="307"/>
      <c r="CU217" s="307"/>
      <c r="CV217" s="307"/>
      <c r="CW217" s="307"/>
      <c r="CX217" s="307"/>
      <c r="CY217" s="307"/>
      <c r="CZ217" s="307"/>
    </row>
    <row r="218" s="264" customFormat="true" ht="18" customHeight="true" x14ac:dyDescent="0.2">
      <c r="A218" s="147"/>
      <c r="B218" s="149"/>
      <c r="W218" s="307"/>
      <c r="X218" s="307"/>
      <c r="Y218" s="307"/>
      <c r="Z218" s="307"/>
      <c r="AA218" s="307"/>
      <c r="AB218" s="307"/>
      <c r="AC218" s="307"/>
      <c r="AD218" s="307"/>
      <c r="AE218" s="307"/>
      <c r="AF218" s="307"/>
      <c r="AG218" s="307"/>
      <c r="AH218" s="307"/>
      <c r="AI218" s="307"/>
      <c r="AJ218" s="307"/>
      <c r="AK218" s="307"/>
      <c r="AL218" s="307"/>
      <c r="AM218" s="307"/>
      <c r="AN218" s="307"/>
      <c r="AO218" s="307"/>
      <c r="AP218" s="307"/>
      <c r="AQ218" s="307"/>
      <c r="AR218" s="307"/>
      <c r="AS218" s="307"/>
      <c r="AT218" s="307"/>
      <c r="AU218" s="307"/>
      <c r="AV218" s="307"/>
      <c r="AW218" s="307"/>
      <c r="AX218" s="307"/>
      <c r="AY218" s="307"/>
      <c r="AZ218" s="307"/>
      <c r="BB218" s="287"/>
      <c r="BW218" s="307"/>
      <c r="BX218" s="307"/>
      <c r="BY218" s="307"/>
      <c r="BZ218" s="307"/>
      <c r="CA218" s="307"/>
      <c r="CB218" s="307"/>
      <c r="CC218" s="307"/>
      <c r="CD218" s="307"/>
      <c r="CE218" s="307"/>
      <c r="CF218" s="307"/>
      <c r="CG218" s="307"/>
      <c r="CH218" s="307"/>
      <c r="CI218" s="307"/>
      <c r="CJ218" s="307"/>
      <c r="CK218" s="307"/>
      <c r="CL218" s="307"/>
      <c r="CM218" s="307"/>
      <c r="CN218" s="307"/>
      <c r="CO218" s="307"/>
      <c r="CP218" s="307"/>
      <c r="CQ218" s="307"/>
      <c r="CR218" s="307"/>
      <c r="CS218" s="307"/>
      <c r="CT218" s="307"/>
      <c r="CU218" s="307"/>
      <c r="CV218" s="307"/>
      <c r="CW218" s="307"/>
      <c r="CX218" s="307"/>
      <c r="CY218" s="307"/>
      <c r="CZ218" s="307"/>
    </row>
    <row r="219" s="264" customFormat="true" ht="18" customHeight="true" x14ac:dyDescent="0.2">
      <c r="A219" s="146"/>
      <c r="B219" s="145"/>
      <c r="W219" s="307"/>
      <c r="X219" s="307"/>
      <c r="Y219" s="307"/>
      <c r="Z219" s="307"/>
      <c r="AA219" s="307"/>
      <c r="AB219" s="307"/>
      <c r="AC219" s="307"/>
      <c r="AD219" s="307"/>
      <c r="AE219" s="307"/>
      <c r="AF219" s="307"/>
      <c r="AG219" s="307"/>
      <c r="AH219" s="307"/>
      <c r="AI219" s="307"/>
      <c r="AJ219" s="307"/>
      <c r="AK219" s="307"/>
      <c r="AL219" s="307"/>
      <c r="AM219" s="307"/>
      <c r="AN219" s="307"/>
      <c r="AO219" s="307"/>
      <c r="AP219" s="307"/>
      <c r="AQ219" s="307"/>
      <c r="AR219" s="307"/>
      <c r="AS219" s="307"/>
      <c r="AT219" s="307"/>
      <c r="AU219" s="307"/>
      <c r="AV219" s="307"/>
      <c r="AW219" s="307"/>
      <c r="AX219" s="307"/>
      <c r="AY219" s="307"/>
      <c r="AZ219" s="307"/>
      <c r="BB219" s="287"/>
      <c r="BW219" s="307"/>
      <c r="BX219" s="307"/>
      <c r="BY219" s="307"/>
      <c r="BZ219" s="307"/>
      <c r="CA219" s="307"/>
      <c r="CB219" s="307"/>
      <c r="CC219" s="307"/>
      <c r="CD219" s="307"/>
      <c r="CE219" s="307"/>
      <c r="CF219" s="307"/>
      <c r="CG219" s="307"/>
      <c r="CH219" s="307"/>
      <c r="CI219" s="307"/>
      <c r="CJ219" s="307"/>
      <c r="CK219" s="307"/>
      <c r="CL219" s="307"/>
      <c r="CM219" s="307"/>
      <c r="CN219" s="307"/>
      <c r="CO219" s="307"/>
      <c r="CP219" s="307"/>
      <c r="CQ219" s="307"/>
      <c r="CR219" s="307"/>
      <c r="CS219" s="307"/>
      <c r="CT219" s="307"/>
      <c r="CU219" s="307"/>
      <c r="CV219" s="307"/>
      <c r="CW219" s="307"/>
      <c r="CX219" s="307"/>
      <c r="CY219" s="307"/>
      <c r="CZ219" s="307"/>
    </row>
    <row r="220" s="405" customFormat="true" ht="15" customHeight="true" x14ac:dyDescent="0.2">
      <c r="A220" s="267" t="s">
        <v>86</v>
      </c>
      <c r="B220" s="302"/>
      <c r="C220" s="830" t="s">
        <v>114</v>
      </c>
      <c r="D220" s="831"/>
      <c r="E220" s="831"/>
      <c r="F220" s="831"/>
      <c r="G220" s="832"/>
      <c r="H220" s="833" t="s">
        <v>38</v>
      </c>
      <c r="I220" s="822"/>
      <c r="J220" s="822"/>
      <c r="K220" s="822"/>
      <c r="L220" s="824"/>
      <c r="M220" s="812" t="s">
        <v>37</v>
      </c>
      <c r="N220" s="813"/>
      <c r="O220" s="813"/>
      <c r="P220" s="813"/>
      <c r="Q220" s="814"/>
      <c r="R220" s="16" t="s">
        <v>137</v>
      </c>
      <c r="S220" s="366"/>
      <c r="T220" s="366"/>
      <c r="U220" s="366"/>
      <c r="V220" s="366"/>
      <c r="W220" s="376"/>
      <c r="X220" s="694"/>
      <c r="Y220" s="694"/>
      <c r="Z220" s="694"/>
      <c r="AA220" s="694"/>
      <c r="AB220" s="694"/>
      <c r="AC220" s="694"/>
      <c r="AD220" s="694"/>
      <c r="AE220" s="694"/>
      <c r="AF220" s="694"/>
      <c r="AG220" s="694"/>
      <c r="AH220" s="694"/>
      <c r="AI220" s="694"/>
      <c r="AJ220" s="694"/>
      <c r="AK220" s="694"/>
      <c r="AL220" s="694"/>
      <c r="AM220" s="694"/>
      <c r="AN220" s="694"/>
      <c r="AO220" s="694"/>
      <c r="AP220" s="694"/>
      <c r="AQ220" s="694"/>
      <c r="AR220" s="694"/>
      <c r="AS220" s="694"/>
      <c r="AT220" s="694"/>
      <c r="AU220" s="694"/>
      <c r="AV220" s="694"/>
      <c r="AW220" s="694"/>
      <c r="AX220" s="694"/>
      <c r="AY220" s="694"/>
      <c r="AZ220" s="312"/>
      <c r="BA220" s="313" t="s">
        <v>128</v>
      </c>
      <c r="BB220" s="267" t="s">
        <v>86</v>
      </c>
      <c r="BC220" s="812" t="s">
        <v>114</v>
      </c>
      <c r="BD220" s="813"/>
      <c r="BE220" s="813"/>
      <c r="BF220" s="813"/>
      <c r="BG220" s="819"/>
      <c r="BH220" s="812" t="s">
        <v>38</v>
      </c>
      <c r="BI220" s="813"/>
      <c r="BJ220" s="813"/>
      <c r="BK220" s="813"/>
      <c r="BL220" s="819"/>
      <c r="BM220" s="812" t="s">
        <v>37</v>
      </c>
      <c r="BN220" s="813"/>
      <c r="BO220" s="813"/>
      <c r="BP220" s="813"/>
      <c r="BQ220" s="814"/>
      <c r="BR220" s="15" t="s">
        <v>137</v>
      </c>
      <c r="BS220" s="366"/>
      <c r="BT220" s="366"/>
      <c r="BU220" s="366"/>
      <c r="BV220" s="366"/>
      <c r="BW220" s="4"/>
      <c r="BX220" s="4"/>
      <c r="BY220" s="4"/>
      <c r="BZ220" s="311"/>
      <c r="CA220" s="311"/>
      <c r="CB220" s="311"/>
      <c r="CC220" s="311"/>
      <c r="CD220" s="311"/>
      <c r="CE220" s="311"/>
      <c r="CF220" s="311"/>
      <c r="CG220" s="311"/>
      <c r="CH220" s="311"/>
      <c r="CI220" s="311"/>
      <c r="CJ220" s="311"/>
      <c r="CK220" s="311"/>
      <c r="CL220" s="311"/>
      <c r="CM220" s="311"/>
      <c r="CN220" s="311"/>
      <c r="CO220" s="311"/>
      <c r="CP220" s="311"/>
      <c r="CQ220" s="311"/>
      <c r="CR220" s="311"/>
      <c r="CS220" s="311"/>
      <c r="CT220" s="311"/>
      <c r="CU220" s="311"/>
      <c r="CV220" s="311"/>
      <c r="CW220" s="311"/>
      <c r="CX220" s="311"/>
      <c r="CY220" s="311"/>
      <c r="CZ220" s="311"/>
    </row>
    <row r="221" s="405" customFormat="true" ht="24" x14ac:dyDescent="0.2">
      <c r="A221" s="301" t="s">
        <v>87</v>
      </c>
      <c r="B221" s="335"/>
      <c r="C221" s="358" t="s">
        <v>0</v>
      </c>
      <c r="D221" s="485" t="s">
        <v>1</v>
      </c>
      <c r="E221" s="485" t="s">
        <v>2</v>
      </c>
      <c r="F221" s="485" t="s">
        <v>3</v>
      </c>
      <c r="G221" s="486" t="s">
        <v>4</v>
      </c>
      <c r="H221" s="340" t="s">
        <v>0</v>
      </c>
      <c r="I221" s="488" t="s">
        <v>1</v>
      </c>
      <c r="J221" s="488" t="s">
        <v>2</v>
      </c>
      <c r="K221" s="488" t="s">
        <v>3</v>
      </c>
      <c r="L221" s="489" t="s">
        <v>4</v>
      </c>
      <c r="M221" s="341" t="s">
        <v>0</v>
      </c>
      <c r="N221" s="488" t="s">
        <v>1</v>
      </c>
      <c r="O221" s="488" t="s">
        <v>2</v>
      </c>
      <c r="P221" s="488" t="s">
        <v>3</v>
      </c>
      <c r="Q221" s="484" t="s">
        <v>4</v>
      </c>
      <c r="R221" s="340" t="s">
        <v>366</v>
      </c>
      <c r="S221" s="488" t="s">
        <v>367</v>
      </c>
      <c r="T221" s="488" t="s">
        <v>148</v>
      </c>
      <c r="U221" s="488" t="s">
        <v>149</v>
      </c>
      <c r="V221" s="489" t="s">
        <v>150</v>
      </c>
      <c r="W221" s="694"/>
      <c r="X221" s="694"/>
      <c r="Y221" s="694"/>
      <c r="Z221" s="694"/>
      <c r="AA221" s="694"/>
      <c r="AB221" s="694"/>
      <c r="AC221" s="694"/>
      <c r="AD221" s="694"/>
      <c r="AE221" s="694"/>
      <c r="AF221" s="694"/>
      <c r="AG221" s="694"/>
      <c r="AH221" s="694"/>
      <c r="AI221" s="694"/>
      <c r="AJ221" s="694"/>
      <c r="AK221" s="694"/>
      <c r="AL221" s="694"/>
      <c r="AM221" s="694"/>
      <c r="AN221" s="694"/>
      <c r="AO221" s="694"/>
      <c r="AP221" s="694"/>
      <c r="AQ221" s="694"/>
      <c r="AR221" s="694"/>
      <c r="AS221" s="694"/>
      <c r="AT221" s="694"/>
      <c r="AU221" s="694"/>
      <c r="AV221" s="694"/>
      <c r="AW221" s="694"/>
      <c r="AX221" s="694"/>
      <c r="AY221" s="694"/>
      <c r="AZ221" s="312"/>
      <c r="BA221" s="301" t="s">
        <v>117</v>
      </c>
      <c r="BB221" s="300"/>
      <c r="BC221" s="388" t="s">
        <v>0</v>
      </c>
      <c r="BD221" s="446" t="s">
        <v>1</v>
      </c>
      <c r="BE221" s="446" t="s">
        <v>2</v>
      </c>
      <c r="BF221" s="446" t="s">
        <v>3</v>
      </c>
      <c r="BG221" s="389" t="s">
        <v>4</v>
      </c>
      <c r="BH221" s="388" t="s">
        <v>0</v>
      </c>
      <c r="BI221" s="446" t="s">
        <v>1</v>
      </c>
      <c r="BJ221" s="446" t="s">
        <v>2</v>
      </c>
      <c r="BK221" s="446" t="s">
        <v>3</v>
      </c>
      <c r="BL221" s="389" t="s">
        <v>4</v>
      </c>
      <c r="BM221" s="388" t="s">
        <v>0</v>
      </c>
      <c r="BN221" s="446" t="s">
        <v>1</v>
      </c>
      <c r="BO221" s="446" t="s">
        <v>2</v>
      </c>
      <c r="BP221" s="446" t="s">
        <v>3</v>
      </c>
      <c r="BQ221" s="389" t="s">
        <v>4</v>
      </c>
      <c r="BR221" s="388" t="s">
        <v>366</v>
      </c>
      <c r="BS221" s="446" t="s">
        <v>367</v>
      </c>
      <c r="BT221" s="446" t="s">
        <v>148</v>
      </c>
      <c r="BU221" s="446" t="s">
        <v>149</v>
      </c>
      <c r="BV221" s="447" t="s">
        <v>150</v>
      </c>
      <c r="BW221" s="152"/>
      <c r="BX221" s="152"/>
      <c r="BY221" s="152"/>
      <c r="BZ221" s="152"/>
      <c r="CA221" s="152"/>
      <c r="CB221" s="152"/>
      <c r="CC221" s="152"/>
      <c r="CD221" s="152"/>
      <c r="CE221" s="152"/>
      <c r="CF221" s="152"/>
      <c r="CG221" s="152"/>
      <c r="CH221" s="152"/>
      <c r="CI221" s="152"/>
      <c r="CJ221" s="152"/>
      <c r="CK221" s="152"/>
      <c r="CL221" s="152"/>
      <c r="CM221" s="152"/>
      <c r="CN221" s="152"/>
      <c r="CO221" s="152"/>
      <c r="CP221" s="152"/>
      <c r="CQ221" s="152"/>
      <c r="CR221" s="152"/>
      <c r="CS221" s="152"/>
      <c r="CT221" s="152"/>
      <c r="CU221" s="152"/>
      <c r="CV221" s="152"/>
      <c r="CW221" s="152"/>
      <c r="CX221" s="152"/>
      <c r="CY221" s="152"/>
      <c r="CZ221" s="152"/>
    </row>
    <row r="222" s="405" customFormat="true" ht="15" customHeight="true" x14ac:dyDescent="0.2">
      <c r="A222" s="834" t="s">
        <v>36</v>
      </c>
      <c r="B222" s="337" t="s">
        <v>15</v>
      </c>
      <c r="C222" s="51" t="s">
        <v>35</v>
      </c>
      <c r="D222" s="48" t="s">
        <v>35</v>
      </c>
      <c r="E222" s="48" t="s">
        <v>35</v>
      </c>
      <c r="F222" s="48" t="s">
        <v>35</v>
      </c>
      <c r="G222" s="45" t="s">
        <v>35</v>
      </c>
      <c r="H222" s="42" t="s">
        <v>35</v>
      </c>
      <c r="I222" s="48" t="s">
        <v>35</v>
      </c>
      <c r="J222" s="48" t="s">
        <v>35</v>
      </c>
      <c r="K222" s="48" t="s">
        <v>35</v>
      </c>
      <c r="L222" s="39" t="s">
        <v>35</v>
      </c>
      <c r="M222" s="51" t="s">
        <v>35</v>
      </c>
      <c r="N222" s="48" t="s">
        <v>35</v>
      </c>
      <c r="O222" s="48" t="s">
        <v>35</v>
      </c>
      <c r="P222" s="48" t="s">
        <v>35</v>
      </c>
      <c r="Q222" s="45" t="s">
        <v>35</v>
      </c>
      <c r="R222" s="42" t="s">
        <v>35</v>
      </c>
      <c r="S222" s="48" t="s">
        <v>35</v>
      </c>
      <c r="T222" s="48" t="s">
        <v>35</v>
      </c>
      <c r="U222" s="48" t="s">
        <v>35</v>
      </c>
      <c r="V222" s="39" t="s">
        <v>35</v>
      </c>
      <c r="W222" s="694"/>
      <c r="X222" s="694"/>
      <c r="Y222" s="694"/>
      <c r="Z222" s="694"/>
      <c r="AA222" s="694"/>
      <c r="AB222" s="694"/>
      <c r="AC222" s="694"/>
      <c r="AD222" s="694"/>
      <c r="AE222" s="694"/>
      <c r="AF222" s="694"/>
      <c r="AG222" s="694"/>
      <c r="AH222" s="694"/>
      <c r="AI222" s="694"/>
      <c r="AJ222" s="694"/>
      <c r="AK222" s="694"/>
      <c r="AL222" s="694"/>
      <c r="AM222" s="694"/>
      <c r="AN222" s="694"/>
      <c r="AO222" s="694"/>
      <c r="AP222" s="694"/>
      <c r="AQ222" s="694"/>
      <c r="AR222" s="694"/>
      <c r="AS222" s="694"/>
      <c r="AT222" s="694"/>
      <c r="AU222" s="694"/>
      <c r="AV222" s="694"/>
      <c r="AW222" s="694"/>
      <c r="AX222" s="694"/>
      <c r="AY222" s="694"/>
      <c r="AZ222" s="312"/>
      <c r="BA222" s="818" t="s">
        <v>36</v>
      </c>
      <c r="BB222" s="494" t="s">
        <v>15</v>
      </c>
      <c r="BC222" s="38" t="s">
        <v>35</v>
      </c>
      <c r="BD222" s="34" t="s">
        <v>35</v>
      </c>
      <c r="BE222" s="34" t="s">
        <v>35</v>
      </c>
      <c r="BF222" s="34" t="s">
        <v>35</v>
      </c>
      <c r="BG222" s="29" t="s">
        <v>35</v>
      </c>
      <c r="BH222" s="38" t="s">
        <v>35</v>
      </c>
      <c r="BI222" s="34" t="s">
        <v>35</v>
      </c>
      <c r="BJ222" s="34" t="s">
        <v>35</v>
      </c>
      <c r="BK222" s="34" t="s">
        <v>35</v>
      </c>
      <c r="BL222" s="29" t="s">
        <v>35</v>
      </c>
      <c r="BM222" s="38" t="s">
        <v>35</v>
      </c>
      <c r="BN222" s="34" t="s">
        <v>35</v>
      </c>
      <c r="BO222" s="34" t="s">
        <v>35</v>
      </c>
      <c r="BP222" s="34" t="s">
        <v>35</v>
      </c>
      <c r="BQ222" s="29" t="s">
        <v>35</v>
      </c>
      <c r="BR222" s="38" t="s">
        <v>35</v>
      </c>
      <c r="BS222" s="34" t="s">
        <v>35</v>
      </c>
      <c r="BT222" s="34" t="s">
        <v>35</v>
      </c>
      <c r="BU222" s="34" t="s">
        <v>35</v>
      </c>
      <c r="BV222" s="23" t="s">
        <v>35</v>
      </c>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405" customFormat="true" ht="15" customHeight="true" x14ac:dyDescent="0.2">
      <c r="A223" s="825"/>
      <c r="B223" s="338" t="s">
        <v>16</v>
      </c>
      <c r="C223" s="53" t="s">
        <v>35</v>
      </c>
      <c r="D223" s="50" t="s">
        <v>35</v>
      </c>
      <c r="E223" s="50" t="s">
        <v>35</v>
      </c>
      <c r="F223" s="50" t="s">
        <v>35</v>
      </c>
      <c r="G223" s="47" t="s">
        <v>35</v>
      </c>
      <c r="H223" s="44" t="s">
        <v>35</v>
      </c>
      <c r="I223" s="50" t="s">
        <v>35</v>
      </c>
      <c r="J223" s="50" t="s">
        <v>35</v>
      </c>
      <c r="K223" s="50" t="s">
        <v>35</v>
      </c>
      <c r="L223" s="41" t="s">
        <v>35</v>
      </c>
      <c r="M223" s="53" t="s">
        <v>35</v>
      </c>
      <c r="N223" s="50" t="s">
        <v>35</v>
      </c>
      <c r="O223" s="50" t="s">
        <v>35</v>
      </c>
      <c r="P223" s="50" t="s">
        <v>35</v>
      </c>
      <c r="Q223" s="47" t="s">
        <v>35</v>
      </c>
      <c r="R223" s="44" t="s">
        <v>35</v>
      </c>
      <c r="S223" s="50" t="s">
        <v>35</v>
      </c>
      <c r="T223" s="50" t="s">
        <v>35</v>
      </c>
      <c r="U223" s="50" t="s">
        <v>35</v>
      </c>
      <c r="V223" s="41" t="s">
        <v>35</v>
      </c>
      <c r="W223" s="694"/>
      <c r="X223" s="694"/>
      <c r="Y223" s="694"/>
      <c r="Z223" s="694"/>
      <c r="AA223" s="694"/>
      <c r="AB223" s="694"/>
      <c r="AC223" s="694"/>
      <c r="AD223" s="694"/>
      <c r="AE223" s="694"/>
      <c r="AF223" s="694"/>
      <c r="AG223" s="694"/>
      <c r="AH223" s="694"/>
      <c r="AI223" s="694"/>
      <c r="AJ223" s="694"/>
      <c r="AK223" s="694"/>
      <c r="AL223" s="694"/>
      <c r="AM223" s="694"/>
      <c r="AN223" s="694"/>
      <c r="AO223" s="694"/>
      <c r="AP223" s="694"/>
      <c r="AQ223" s="694"/>
      <c r="AR223" s="694"/>
      <c r="AS223" s="694"/>
      <c r="AT223" s="694"/>
      <c r="AU223" s="694"/>
      <c r="AV223" s="694"/>
      <c r="AW223" s="694"/>
      <c r="AX223" s="694"/>
      <c r="AY223" s="694"/>
      <c r="AZ223" s="312"/>
      <c r="BA223" s="816"/>
      <c r="BB223" s="492" t="s">
        <v>16</v>
      </c>
      <c r="BC223" s="37" t="s">
        <v>35</v>
      </c>
      <c r="BD223" s="33" t="s">
        <v>35</v>
      </c>
      <c r="BE223" s="33" t="s">
        <v>35</v>
      </c>
      <c r="BF223" s="33" t="s">
        <v>35</v>
      </c>
      <c r="BG223" s="28" t="s">
        <v>35</v>
      </c>
      <c r="BH223" s="37" t="s">
        <v>35</v>
      </c>
      <c r="BI223" s="33" t="s">
        <v>35</v>
      </c>
      <c r="BJ223" s="33" t="s">
        <v>35</v>
      </c>
      <c r="BK223" s="33" t="s">
        <v>35</v>
      </c>
      <c r="BL223" s="28" t="s">
        <v>35</v>
      </c>
      <c r="BM223" s="37" t="s">
        <v>35</v>
      </c>
      <c r="BN223" s="33" t="s">
        <v>35</v>
      </c>
      <c r="BO223" s="33" t="s">
        <v>35</v>
      </c>
      <c r="BP223" s="33" t="s">
        <v>35</v>
      </c>
      <c r="BQ223" s="28" t="s">
        <v>35</v>
      </c>
      <c r="BR223" s="37" t="s">
        <v>35</v>
      </c>
      <c r="BS223" s="33" t="s">
        <v>35</v>
      </c>
      <c r="BT223" s="33" t="s">
        <v>35</v>
      </c>
      <c r="BU223" s="33" t="s">
        <v>35</v>
      </c>
      <c r="BV223" s="22" t="s">
        <v>35</v>
      </c>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405" customFormat="true" ht="15" customHeight="true" x14ac:dyDescent="0.2">
      <c r="A224" s="826"/>
      <c r="B224" s="339" t="s">
        <v>20</v>
      </c>
      <c r="C224" s="53" t="s">
        <v>35</v>
      </c>
      <c r="D224" s="50" t="s">
        <v>35</v>
      </c>
      <c r="E224" s="50" t="s">
        <v>35</v>
      </c>
      <c r="F224" s="50" t="s">
        <v>35</v>
      </c>
      <c r="G224" s="47" t="s">
        <v>35</v>
      </c>
      <c r="H224" s="44" t="s">
        <v>35</v>
      </c>
      <c r="I224" s="50" t="s">
        <v>35</v>
      </c>
      <c r="J224" s="50" t="s">
        <v>35</v>
      </c>
      <c r="K224" s="50" t="s">
        <v>35</v>
      </c>
      <c r="L224" s="41" t="s">
        <v>35</v>
      </c>
      <c r="M224" s="53" t="s">
        <v>35</v>
      </c>
      <c r="N224" s="50" t="s">
        <v>35</v>
      </c>
      <c r="O224" s="50" t="s">
        <v>35</v>
      </c>
      <c r="P224" s="50" t="s">
        <v>35</v>
      </c>
      <c r="Q224" s="47" t="s">
        <v>35</v>
      </c>
      <c r="R224" s="44" t="s">
        <v>35</v>
      </c>
      <c r="S224" s="50" t="s">
        <v>35</v>
      </c>
      <c r="T224" s="50" t="s">
        <v>35</v>
      </c>
      <c r="U224" s="50" t="s">
        <v>35</v>
      </c>
      <c r="V224" s="41" t="s">
        <v>35</v>
      </c>
      <c r="W224" s="694"/>
      <c r="X224" s="694"/>
      <c r="Y224" s="694"/>
      <c r="Z224" s="694"/>
      <c r="AA224" s="694"/>
      <c r="AB224" s="694"/>
      <c r="AC224" s="694"/>
      <c r="AD224" s="694"/>
      <c r="AE224" s="694"/>
      <c r="AF224" s="694"/>
      <c r="AG224" s="694"/>
      <c r="AH224" s="694"/>
      <c r="AI224" s="694"/>
      <c r="AJ224" s="694"/>
      <c r="AK224" s="694"/>
      <c r="AL224" s="694"/>
      <c r="AM224" s="694"/>
      <c r="AN224" s="694"/>
      <c r="AO224" s="694"/>
      <c r="AP224" s="694"/>
      <c r="AQ224" s="694"/>
      <c r="AR224" s="694"/>
      <c r="AS224" s="694"/>
      <c r="AT224" s="694"/>
      <c r="AU224" s="694"/>
      <c r="AV224" s="694"/>
      <c r="AW224" s="694"/>
      <c r="AX224" s="694"/>
      <c r="AY224" s="694"/>
      <c r="AZ224" s="312"/>
      <c r="BA224" s="816"/>
      <c r="BB224" s="492" t="s">
        <v>20</v>
      </c>
      <c r="BC224" s="37" t="s">
        <v>35</v>
      </c>
      <c r="BD224" s="33" t="s">
        <v>35</v>
      </c>
      <c r="BE224" s="33" t="s">
        <v>35</v>
      </c>
      <c r="BF224" s="33" t="s">
        <v>35</v>
      </c>
      <c r="BG224" s="28" t="s">
        <v>35</v>
      </c>
      <c r="BH224" s="37" t="s">
        <v>35</v>
      </c>
      <c r="BI224" s="33" t="s">
        <v>35</v>
      </c>
      <c r="BJ224" s="33" t="s">
        <v>35</v>
      </c>
      <c r="BK224" s="33" t="s">
        <v>35</v>
      </c>
      <c r="BL224" s="28" t="s">
        <v>35</v>
      </c>
      <c r="BM224" s="37" t="s">
        <v>35</v>
      </c>
      <c r="BN224" s="33" t="s">
        <v>35</v>
      </c>
      <c r="BO224" s="33" t="s">
        <v>35</v>
      </c>
      <c r="BP224" s="33" t="s">
        <v>35</v>
      </c>
      <c r="BQ224" s="28" t="s">
        <v>35</v>
      </c>
      <c r="BR224" s="37" t="s">
        <v>35</v>
      </c>
      <c r="BS224" s="33" t="s">
        <v>35</v>
      </c>
      <c r="BT224" s="33" t="s">
        <v>35</v>
      </c>
      <c r="BU224" s="33" t="s">
        <v>35</v>
      </c>
      <c r="BV224" s="22" t="s">
        <v>35</v>
      </c>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405" customFormat="true" ht="15" customHeight="true" x14ac:dyDescent="0.2">
      <c r="A225" s="117"/>
      <c r="B225" s="109"/>
      <c r="C225" s="70"/>
      <c r="D225" s="69"/>
      <c r="E225" s="69"/>
      <c r="F225" s="69"/>
      <c r="G225" s="68"/>
      <c r="H225" s="67"/>
      <c r="I225" s="69"/>
      <c r="J225" s="69"/>
      <c r="K225" s="69"/>
      <c r="L225" s="66"/>
      <c r="M225" s="70"/>
      <c r="N225" s="69"/>
      <c r="O225" s="69"/>
      <c r="P225" s="69"/>
      <c r="Q225" s="68"/>
      <c r="R225" s="67"/>
      <c r="S225" s="69"/>
      <c r="T225" s="69"/>
      <c r="U225" s="69"/>
      <c r="V225" s="66"/>
      <c r="W225" s="694"/>
      <c r="X225" s="694"/>
      <c r="Y225" s="694"/>
      <c r="Z225" s="694"/>
      <c r="AA225" s="694"/>
      <c r="AB225" s="694"/>
      <c r="AC225" s="694"/>
      <c r="AD225" s="694"/>
      <c r="AE225" s="694"/>
      <c r="AF225" s="694"/>
      <c r="AG225" s="694"/>
      <c r="AH225" s="694"/>
      <c r="AI225" s="694"/>
      <c r="AJ225" s="694"/>
      <c r="AK225" s="694"/>
      <c r="AL225" s="694"/>
      <c r="AM225" s="694"/>
      <c r="AN225" s="694"/>
      <c r="AO225" s="694"/>
      <c r="AP225" s="694"/>
      <c r="AQ225" s="694"/>
      <c r="AR225" s="694"/>
      <c r="AS225" s="694"/>
      <c r="AT225" s="694"/>
      <c r="AU225" s="694"/>
      <c r="AV225" s="694"/>
      <c r="AW225" s="694"/>
      <c r="AX225" s="694"/>
      <c r="AY225" s="694"/>
      <c r="AZ225" s="312"/>
      <c r="BA225" s="816" t="s">
        <v>70</v>
      </c>
      <c r="BB225" s="492" t="s">
        <v>71</v>
      </c>
      <c r="BC225" s="37" t="s">
        <v>35</v>
      </c>
      <c r="BD225" s="33" t="s">
        <v>35</v>
      </c>
      <c r="BE225" s="33" t="s">
        <v>35</v>
      </c>
      <c r="BF225" s="33" t="s">
        <v>35</v>
      </c>
      <c r="BG225" s="28" t="s">
        <v>35</v>
      </c>
      <c r="BH225" s="37" t="s">
        <v>35</v>
      </c>
      <c r="BI225" s="33" t="s">
        <v>35</v>
      </c>
      <c r="BJ225" s="33" t="s">
        <v>35</v>
      </c>
      <c r="BK225" s="33" t="s">
        <v>35</v>
      </c>
      <c r="BL225" s="28" t="s">
        <v>35</v>
      </c>
      <c r="BM225" s="37" t="s">
        <v>35</v>
      </c>
      <c r="BN225" s="33" t="s">
        <v>35</v>
      </c>
      <c r="BO225" s="33" t="s">
        <v>35</v>
      </c>
      <c r="BP225" s="33" t="s">
        <v>35</v>
      </c>
      <c r="BQ225" s="28" t="s">
        <v>35</v>
      </c>
      <c r="BR225" s="37" t="s">
        <v>35</v>
      </c>
      <c r="BS225" s="33" t="s">
        <v>35</v>
      </c>
      <c r="BT225" s="33" t="s">
        <v>35</v>
      </c>
      <c r="BU225" s="33" t="s">
        <v>35</v>
      </c>
      <c r="BV225" s="22" t="s">
        <v>35</v>
      </c>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405" customFormat="true" ht="15" customHeight="true" x14ac:dyDescent="0.2">
      <c r="A226" s="121"/>
      <c r="B226" s="114"/>
      <c r="C226" s="133"/>
      <c r="D226" s="132"/>
      <c r="E226" s="132"/>
      <c r="F226" s="132"/>
      <c r="G226" s="122"/>
      <c r="H226" s="125"/>
      <c r="I226" s="132"/>
      <c r="J226" s="132"/>
      <c r="K226" s="132"/>
      <c r="L226" s="128"/>
      <c r="M226" s="133"/>
      <c r="N226" s="132"/>
      <c r="O226" s="132"/>
      <c r="P226" s="132"/>
      <c r="Q226" s="122"/>
      <c r="R226" s="125"/>
      <c r="S226" s="132"/>
      <c r="T226" s="132"/>
      <c r="U226" s="132"/>
      <c r="V226" s="128"/>
      <c r="W226" s="694"/>
      <c r="X226" s="694"/>
      <c r="Y226" s="694"/>
      <c r="Z226" s="694"/>
      <c r="AA226" s="694"/>
      <c r="AB226" s="694"/>
      <c r="AC226" s="694"/>
      <c r="AD226" s="694"/>
      <c r="AE226" s="694"/>
      <c r="AF226" s="694"/>
      <c r="AG226" s="694"/>
      <c r="AH226" s="694"/>
      <c r="AI226" s="694"/>
      <c r="AJ226" s="694"/>
      <c r="AK226" s="694"/>
      <c r="AL226" s="694"/>
      <c r="AM226" s="694"/>
      <c r="AN226" s="694"/>
      <c r="AO226" s="694"/>
      <c r="AP226" s="694"/>
      <c r="AQ226" s="694"/>
      <c r="AR226" s="694"/>
      <c r="AS226" s="694"/>
      <c r="AT226" s="694"/>
      <c r="AU226" s="694"/>
      <c r="AV226" s="694"/>
      <c r="AW226" s="694"/>
      <c r="AX226" s="694"/>
      <c r="AY226" s="694"/>
      <c r="AZ226" s="312"/>
      <c r="BA226" s="816"/>
      <c r="BB226" s="492" t="s">
        <v>72</v>
      </c>
      <c r="BC226" s="37" t="s">
        <v>35</v>
      </c>
      <c r="BD226" s="33" t="s">
        <v>35</v>
      </c>
      <c r="BE226" s="33" t="s">
        <v>35</v>
      </c>
      <c r="BF226" s="33" t="s">
        <v>35</v>
      </c>
      <c r="BG226" s="28" t="s">
        <v>35</v>
      </c>
      <c r="BH226" s="37" t="s">
        <v>35</v>
      </c>
      <c r="BI226" s="33" t="s">
        <v>35</v>
      </c>
      <c r="BJ226" s="33" t="s">
        <v>35</v>
      </c>
      <c r="BK226" s="33" t="s">
        <v>35</v>
      </c>
      <c r="BL226" s="28" t="s">
        <v>35</v>
      </c>
      <c r="BM226" s="37" t="s">
        <v>35</v>
      </c>
      <c r="BN226" s="33" t="s">
        <v>35</v>
      </c>
      <c r="BO226" s="33" t="s">
        <v>35</v>
      </c>
      <c r="BP226" s="33" t="s">
        <v>35</v>
      </c>
      <c r="BQ226" s="28" t="s">
        <v>35</v>
      </c>
      <c r="BR226" s="37" t="s">
        <v>35</v>
      </c>
      <c r="BS226" s="33" t="s">
        <v>35</v>
      </c>
      <c r="BT226" s="33" t="s">
        <v>35</v>
      </c>
      <c r="BU226" s="33" t="s">
        <v>35</v>
      </c>
      <c r="BV226" s="22" t="s">
        <v>35</v>
      </c>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405" customFormat="true" ht="15" customHeight="true" x14ac:dyDescent="0.2">
      <c r="A227" s="121"/>
      <c r="B227" s="114"/>
      <c r="C227" s="133"/>
      <c r="D227" s="132"/>
      <c r="E227" s="132"/>
      <c r="F227" s="132"/>
      <c r="G227" s="122"/>
      <c r="H227" s="125"/>
      <c r="I227" s="132"/>
      <c r="J227" s="132"/>
      <c r="K227" s="132"/>
      <c r="L227" s="128"/>
      <c r="M227" s="133"/>
      <c r="N227" s="132"/>
      <c r="O227" s="132"/>
      <c r="P227" s="132"/>
      <c r="Q227" s="122"/>
      <c r="R227" s="125"/>
      <c r="S227" s="132"/>
      <c r="T227" s="132"/>
      <c r="U227" s="132"/>
      <c r="V227" s="128"/>
      <c r="W227" s="694"/>
      <c r="X227" s="694"/>
      <c r="Y227" s="694"/>
      <c r="Z227" s="694"/>
      <c r="AA227" s="694"/>
      <c r="AB227" s="694"/>
      <c r="AC227" s="694"/>
      <c r="AD227" s="694"/>
      <c r="AE227" s="694"/>
      <c r="AF227" s="694"/>
      <c r="AG227" s="694"/>
      <c r="AH227" s="694"/>
      <c r="AI227" s="694"/>
      <c r="AJ227" s="694"/>
      <c r="AK227" s="694"/>
      <c r="AL227" s="694"/>
      <c r="AM227" s="694"/>
      <c r="AN227" s="694"/>
      <c r="AO227" s="694"/>
      <c r="AP227" s="694"/>
      <c r="AQ227" s="694"/>
      <c r="AR227" s="694"/>
      <c r="AS227" s="694"/>
      <c r="AT227" s="694"/>
      <c r="AU227" s="694"/>
      <c r="AV227" s="694"/>
      <c r="AW227" s="694"/>
      <c r="AX227" s="694"/>
      <c r="AY227" s="694"/>
      <c r="AZ227" s="312"/>
      <c r="BA227" s="816" t="s">
        <v>94</v>
      </c>
      <c r="BB227" s="492" t="s">
        <v>61</v>
      </c>
      <c r="BC227" s="37" t="s">
        <v>35</v>
      </c>
      <c r="BD227" s="33" t="s">
        <v>35</v>
      </c>
      <c r="BE227" s="33" t="s">
        <v>35</v>
      </c>
      <c r="BF227" s="33" t="s">
        <v>35</v>
      </c>
      <c r="BG227" s="28" t="s">
        <v>35</v>
      </c>
      <c r="BH227" s="37" t="s">
        <v>35</v>
      </c>
      <c r="BI227" s="33" t="s">
        <v>35</v>
      </c>
      <c r="BJ227" s="33" t="s">
        <v>35</v>
      </c>
      <c r="BK227" s="33" t="s">
        <v>35</v>
      </c>
      <c r="BL227" s="28" t="s">
        <v>35</v>
      </c>
      <c r="BM227" s="37" t="s">
        <v>35</v>
      </c>
      <c r="BN227" s="33" t="s">
        <v>35</v>
      </c>
      <c r="BO227" s="33" t="s">
        <v>35</v>
      </c>
      <c r="BP227" s="33" t="s">
        <v>35</v>
      </c>
      <c r="BQ227" s="28" t="s">
        <v>35</v>
      </c>
      <c r="BR227" s="37" t="s">
        <v>35</v>
      </c>
      <c r="BS227" s="33" t="s">
        <v>35</v>
      </c>
      <c r="BT227" s="33" t="s">
        <v>35</v>
      </c>
      <c r="BU227" s="33" t="s">
        <v>35</v>
      </c>
      <c r="BV227" s="22" t="s">
        <v>35</v>
      </c>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405" customFormat="true" ht="15" customHeight="true" x14ac:dyDescent="0.2">
      <c r="A228" s="121"/>
      <c r="B228" s="114"/>
      <c r="C228" s="102"/>
      <c r="D228" s="101"/>
      <c r="E228" s="101"/>
      <c r="F228" s="101"/>
      <c r="G228" s="100"/>
      <c r="H228" s="99"/>
      <c r="I228" s="101"/>
      <c r="J228" s="101"/>
      <c r="K228" s="101"/>
      <c r="L228" s="98"/>
      <c r="M228" s="102"/>
      <c r="N228" s="101"/>
      <c r="O228" s="101"/>
      <c r="P228" s="101"/>
      <c r="Q228" s="100"/>
      <c r="R228" s="99"/>
      <c r="S228" s="101"/>
      <c r="T228" s="101"/>
      <c r="U228" s="101"/>
      <c r="V228" s="98"/>
      <c r="W228" s="694"/>
      <c r="X228" s="694"/>
      <c r="Y228" s="694"/>
      <c r="Z228" s="694"/>
      <c r="AA228" s="694"/>
      <c r="AB228" s="694"/>
      <c r="AC228" s="694"/>
      <c r="AD228" s="694"/>
      <c r="AE228" s="694"/>
      <c r="AF228" s="694"/>
      <c r="AG228" s="694"/>
      <c r="AH228" s="694"/>
      <c r="AI228" s="694"/>
      <c r="AJ228" s="694"/>
      <c r="AK228" s="694"/>
      <c r="AL228" s="694"/>
      <c r="AM228" s="694"/>
      <c r="AN228" s="694"/>
      <c r="AO228" s="694"/>
      <c r="AP228" s="694"/>
      <c r="AQ228" s="694"/>
      <c r="AR228" s="694"/>
      <c r="AS228" s="694"/>
      <c r="AT228" s="694"/>
      <c r="AU228" s="694"/>
      <c r="AV228" s="694"/>
      <c r="AW228" s="694"/>
      <c r="AX228" s="694"/>
      <c r="AY228" s="694"/>
      <c r="AZ228" s="312"/>
      <c r="BA228" s="816"/>
      <c r="BB228" s="492" t="s">
        <v>91</v>
      </c>
      <c r="BC228" s="37" t="s">
        <v>35</v>
      </c>
      <c r="BD228" s="33" t="s">
        <v>35</v>
      </c>
      <c r="BE228" s="33" t="s">
        <v>35</v>
      </c>
      <c r="BF228" s="33" t="s">
        <v>35</v>
      </c>
      <c r="BG228" s="28" t="s">
        <v>35</v>
      </c>
      <c r="BH228" s="37" t="s">
        <v>35</v>
      </c>
      <c r="BI228" s="33" t="s">
        <v>35</v>
      </c>
      <c r="BJ228" s="33" t="s">
        <v>35</v>
      </c>
      <c r="BK228" s="33" t="s">
        <v>35</v>
      </c>
      <c r="BL228" s="28" t="s">
        <v>35</v>
      </c>
      <c r="BM228" s="37" t="s">
        <v>35</v>
      </c>
      <c r="BN228" s="33" t="s">
        <v>35</v>
      </c>
      <c r="BO228" s="33" t="s">
        <v>35</v>
      </c>
      <c r="BP228" s="33" t="s">
        <v>35</v>
      </c>
      <c r="BQ228" s="28" t="s">
        <v>35</v>
      </c>
      <c r="BR228" s="37" t="s">
        <v>35</v>
      </c>
      <c r="BS228" s="33" t="s">
        <v>35</v>
      </c>
      <c r="BT228" s="33" t="s">
        <v>35</v>
      </c>
      <c r="BU228" s="33" t="s">
        <v>35</v>
      </c>
      <c r="BV228" s="22" t="s">
        <v>35</v>
      </c>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405" customFormat="true" ht="15" customHeight="true" x14ac:dyDescent="0.2">
      <c r="A229" s="121"/>
      <c r="B229" s="114"/>
      <c r="C229" s="102"/>
      <c r="D229" s="101"/>
      <c r="E229" s="101"/>
      <c r="F229" s="101"/>
      <c r="G229" s="100"/>
      <c r="H229" s="99"/>
      <c r="I229" s="101"/>
      <c r="J229" s="101"/>
      <c r="K229" s="101"/>
      <c r="L229" s="98"/>
      <c r="M229" s="102"/>
      <c r="N229" s="101"/>
      <c r="O229" s="101"/>
      <c r="P229" s="101"/>
      <c r="Q229" s="100"/>
      <c r="R229" s="99"/>
      <c r="S229" s="101"/>
      <c r="T229" s="101"/>
      <c r="U229" s="101"/>
      <c r="V229" s="98"/>
      <c r="W229" s="694"/>
      <c r="X229" s="694"/>
      <c r="Y229" s="694"/>
      <c r="Z229" s="694"/>
      <c r="AA229" s="694"/>
      <c r="AB229" s="694"/>
      <c r="AC229" s="694"/>
      <c r="AD229" s="694"/>
      <c r="AE229" s="694"/>
      <c r="AF229" s="694"/>
      <c r="AG229" s="694"/>
      <c r="AH229" s="694"/>
      <c r="AI229" s="694"/>
      <c r="AJ229" s="694"/>
      <c r="AK229" s="694"/>
      <c r="AL229" s="694"/>
      <c r="AM229" s="694"/>
      <c r="AN229" s="694"/>
      <c r="AO229" s="694"/>
      <c r="AP229" s="694"/>
      <c r="AQ229" s="694"/>
      <c r="AR229" s="694"/>
      <c r="AS229" s="694"/>
      <c r="AT229" s="694"/>
      <c r="AU229" s="694"/>
      <c r="AV229" s="694"/>
      <c r="AW229" s="694"/>
      <c r="AX229" s="694"/>
      <c r="AY229" s="694"/>
      <c r="AZ229" s="312"/>
      <c r="BA229" s="816"/>
      <c r="BB229" s="492" t="s">
        <v>92</v>
      </c>
      <c r="BC229" s="37" t="s">
        <v>35</v>
      </c>
      <c r="BD229" s="33" t="s">
        <v>35</v>
      </c>
      <c r="BE229" s="33" t="s">
        <v>35</v>
      </c>
      <c r="BF229" s="33" t="s">
        <v>35</v>
      </c>
      <c r="BG229" s="28" t="s">
        <v>35</v>
      </c>
      <c r="BH229" s="37" t="s">
        <v>35</v>
      </c>
      <c r="BI229" s="33" t="s">
        <v>35</v>
      </c>
      <c r="BJ229" s="33" t="s">
        <v>35</v>
      </c>
      <c r="BK229" s="33" t="s">
        <v>35</v>
      </c>
      <c r="BL229" s="28" t="s">
        <v>35</v>
      </c>
      <c r="BM229" s="37" t="s">
        <v>35</v>
      </c>
      <c r="BN229" s="33" t="s">
        <v>35</v>
      </c>
      <c r="BO229" s="33" t="s">
        <v>35</v>
      </c>
      <c r="BP229" s="33" t="s">
        <v>35</v>
      </c>
      <c r="BQ229" s="28" t="s">
        <v>35</v>
      </c>
      <c r="BR229" s="37" t="s">
        <v>35</v>
      </c>
      <c r="BS229" s="33" t="s">
        <v>35</v>
      </c>
      <c r="BT229" s="33" t="s">
        <v>35</v>
      </c>
      <c r="BU229" s="33" t="s">
        <v>35</v>
      </c>
      <c r="BV229" s="22" t="s">
        <v>35</v>
      </c>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405" customFormat="true" ht="15" customHeight="true" x14ac:dyDescent="0.2">
      <c r="A230" s="121"/>
      <c r="B230" s="114"/>
      <c r="C230" s="102"/>
      <c r="D230" s="101"/>
      <c r="E230" s="101"/>
      <c r="F230" s="101"/>
      <c r="G230" s="100"/>
      <c r="H230" s="99"/>
      <c r="I230" s="101"/>
      <c r="J230" s="101"/>
      <c r="K230" s="101"/>
      <c r="L230" s="98"/>
      <c r="M230" s="102"/>
      <c r="N230" s="101"/>
      <c r="O230" s="101"/>
      <c r="P230" s="101"/>
      <c r="Q230" s="100"/>
      <c r="R230" s="99"/>
      <c r="S230" s="101"/>
      <c r="T230" s="101"/>
      <c r="U230" s="101"/>
      <c r="V230" s="98"/>
      <c r="W230" s="694"/>
      <c r="X230" s="694"/>
      <c r="Y230" s="694"/>
      <c r="Z230" s="694"/>
      <c r="AA230" s="694"/>
      <c r="AB230" s="694"/>
      <c r="AC230" s="694"/>
      <c r="AD230" s="694"/>
      <c r="AE230" s="694"/>
      <c r="AF230" s="694"/>
      <c r="AG230" s="694"/>
      <c r="AH230" s="694"/>
      <c r="AI230" s="694"/>
      <c r="AJ230" s="694"/>
      <c r="AK230" s="694"/>
      <c r="AL230" s="694"/>
      <c r="AM230" s="694"/>
      <c r="AN230" s="694"/>
      <c r="AO230" s="694"/>
      <c r="AP230" s="694"/>
      <c r="AQ230" s="694"/>
      <c r="AR230" s="694"/>
      <c r="AS230" s="694"/>
      <c r="AT230" s="694"/>
      <c r="AU230" s="694"/>
      <c r="AV230" s="694"/>
      <c r="AW230" s="694"/>
      <c r="AX230" s="694"/>
      <c r="AY230" s="694"/>
      <c r="AZ230" s="312"/>
      <c r="BA230" s="816"/>
      <c r="BB230" s="492" t="s">
        <v>93</v>
      </c>
      <c r="BC230" s="37" t="s">
        <v>35</v>
      </c>
      <c r="BD230" s="33" t="s">
        <v>35</v>
      </c>
      <c r="BE230" s="33" t="s">
        <v>35</v>
      </c>
      <c r="BF230" s="33" t="s">
        <v>35</v>
      </c>
      <c r="BG230" s="28" t="s">
        <v>35</v>
      </c>
      <c r="BH230" s="37" t="s">
        <v>35</v>
      </c>
      <c r="BI230" s="33" t="s">
        <v>35</v>
      </c>
      <c r="BJ230" s="33" t="s">
        <v>35</v>
      </c>
      <c r="BK230" s="33" t="s">
        <v>35</v>
      </c>
      <c r="BL230" s="28" t="s">
        <v>35</v>
      </c>
      <c r="BM230" s="37" t="s">
        <v>35</v>
      </c>
      <c r="BN230" s="33" t="s">
        <v>35</v>
      </c>
      <c r="BO230" s="33" t="s">
        <v>35</v>
      </c>
      <c r="BP230" s="33" t="s">
        <v>35</v>
      </c>
      <c r="BQ230" s="28" t="s">
        <v>35</v>
      </c>
      <c r="BR230" s="37" t="s">
        <v>35</v>
      </c>
      <c r="BS230" s="33" t="s">
        <v>35</v>
      </c>
      <c r="BT230" s="33" t="s">
        <v>35</v>
      </c>
      <c r="BU230" s="33" t="s">
        <v>35</v>
      </c>
      <c r="BV230" s="22" t="s">
        <v>35</v>
      </c>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405" customFormat="true" ht="15" customHeight="true" x14ac:dyDescent="0.2">
      <c r="A231" s="121"/>
      <c r="B231" s="114"/>
      <c r="C231" s="133"/>
      <c r="D231" s="132"/>
      <c r="E231" s="132"/>
      <c r="F231" s="132"/>
      <c r="G231" s="122"/>
      <c r="H231" s="125"/>
      <c r="I231" s="132"/>
      <c r="J231" s="132"/>
      <c r="K231" s="132"/>
      <c r="L231" s="128"/>
      <c r="M231" s="133"/>
      <c r="N231" s="132"/>
      <c r="O231" s="132"/>
      <c r="P231" s="132"/>
      <c r="Q231" s="122"/>
      <c r="R231" s="125"/>
      <c r="S231" s="132"/>
      <c r="T231" s="132"/>
      <c r="U231" s="132"/>
      <c r="V231" s="128"/>
      <c r="W231" s="694"/>
      <c r="X231" s="694"/>
      <c r="Y231" s="694"/>
      <c r="Z231" s="694"/>
      <c r="AA231" s="694"/>
      <c r="AB231" s="694"/>
      <c r="AC231" s="694"/>
      <c r="AD231" s="694"/>
      <c r="AE231" s="694"/>
      <c r="AF231" s="694"/>
      <c r="AG231" s="694"/>
      <c r="AH231" s="694"/>
      <c r="AI231" s="694"/>
      <c r="AJ231" s="694"/>
      <c r="AK231" s="694"/>
      <c r="AL231" s="694"/>
      <c r="AM231" s="694"/>
      <c r="AN231" s="694"/>
      <c r="AO231" s="694"/>
      <c r="AP231" s="694"/>
      <c r="AQ231" s="694"/>
      <c r="AR231" s="694"/>
      <c r="AS231" s="694"/>
      <c r="AT231" s="694"/>
      <c r="AU231" s="694"/>
      <c r="AV231" s="694"/>
      <c r="AW231" s="694"/>
      <c r="AX231" s="694"/>
      <c r="AY231" s="694"/>
      <c r="AZ231" s="312"/>
      <c r="BA231" s="407"/>
      <c r="BB231" s="492"/>
      <c r="BC231" s="381"/>
      <c r="BD231" s="373"/>
      <c r="BE231" s="373"/>
      <c r="BF231" s="373"/>
      <c r="BG231" s="385"/>
      <c r="BH231" s="381"/>
      <c r="BI231" s="373"/>
      <c r="BJ231" s="373"/>
      <c r="BK231" s="373"/>
      <c r="BL231" s="385"/>
      <c r="BM231" s="381"/>
      <c r="BN231" s="373"/>
      <c r="BO231" s="373"/>
      <c r="BP231" s="373"/>
      <c r="BQ231" s="385"/>
      <c r="BR231" s="381"/>
      <c r="BS231" s="373"/>
      <c r="BT231" s="373"/>
      <c r="BU231" s="373"/>
      <c r="BV231" s="374"/>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405" customFormat="true" ht="15" customHeight="true" x14ac:dyDescent="0.2">
      <c r="A232" s="121"/>
      <c r="B232" s="114"/>
      <c r="C232" s="133"/>
      <c r="D232" s="132"/>
      <c r="E232" s="132"/>
      <c r="F232" s="132"/>
      <c r="G232" s="122"/>
      <c r="H232" s="125"/>
      <c r="I232" s="132"/>
      <c r="J232" s="132"/>
      <c r="K232" s="132"/>
      <c r="L232" s="128"/>
      <c r="M232" s="133"/>
      <c r="N232" s="132"/>
      <c r="O232" s="132"/>
      <c r="P232" s="132"/>
      <c r="Q232" s="122"/>
      <c r="R232" s="125"/>
      <c r="S232" s="132"/>
      <c r="T232" s="132"/>
      <c r="U232" s="132"/>
      <c r="V232" s="128"/>
      <c r="W232" s="694"/>
      <c r="X232" s="694"/>
      <c r="Y232" s="694"/>
      <c r="Z232" s="694"/>
      <c r="AA232" s="694"/>
      <c r="AB232" s="694"/>
      <c r="AC232" s="694"/>
      <c r="AD232" s="694"/>
      <c r="AE232" s="694"/>
      <c r="AF232" s="694"/>
      <c r="AG232" s="694"/>
      <c r="AH232" s="694"/>
      <c r="AI232" s="694"/>
      <c r="AJ232" s="694"/>
      <c r="AK232" s="694"/>
      <c r="AL232" s="694"/>
      <c r="AM232" s="694"/>
      <c r="AN232" s="694"/>
      <c r="AO232" s="694"/>
      <c r="AP232" s="694"/>
      <c r="AQ232" s="694"/>
      <c r="AR232" s="694"/>
      <c r="AS232" s="694"/>
      <c r="AT232" s="694"/>
      <c r="AU232" s="694"/>
      <c r="AV232" s="694"/>
      <c r="AW232" s="694"/>
      <c r="AX232" s="694"/>
      <c r="AY232" s="694"/>
      <c r="AZ232" s="312"/>
      <c r="BA232" s="493"/>
      <c r="BB232" s="492"/>
      <c r="BC232" s="381"/>
      <c r="BD232" s="373"/>
      <c r="BE232" s="373"/>
      <c r="BF232" s="373"/>
      <c r="BG232" s="385"/>
      <c r="BH232" s="381"/>
      <c r="BI232" s="373"/>
      <c r="BJ232" s="373"/>
      <c r="BK232" s="373"/>
      <c r="BL232" s="385"/>
      <c r="BM232" s="381"/>
      <c r="BN232" s="373"/>
      <c r="BO232" s="373"/>
      <c r="BP232" s="373"/>
      <c r="BQ232" s="385"/>
      <c r="BR232" s="381"/>
      <c r="BS232" s="373"/>
      <c r="BT232" s="373"/>
      <c r="BU232" s="373"/>
      <c r="BV232" s="374"/>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405" customFormat="true" ht="15" customHeight="true" x14ac:dyDescent="0.2">
      <c r="A233" s="121"/>
      <c r="B233" s="114"/>
      <c r="C233" s="65"/>
      <c r="D233" s="64"/>
      <c r="E233" s="64"/>
      <c r="F233" s="64"/>
      <c r="G233" s="63"/>
      <c r="H233" s="62"/>
      <c r="I233" s="64"/>
      <c r="J233" s="64"/>
      <c r="K233" s="64"/>
      <c r="L233" s="61"/>
      <c r="M233" s="65"/>
      <c r="N233" s="64"/>
      <c r="O233" s="64"/>
      <c r="P233" s="64"/>
      <c r="Q233" s="63"/>
      <c r="R233" s="62"/>
      <c r="S233" s="64"/>
      <c r="T233" s="64"/>
      <c r="U233" s="64"/>
      <c r="V233" s="61"/>
      <c r="W233" s="694"/>
      <c r="X233" s="694"/>
      <c r="Y233" s="694"/>
      <c r="Z233" s="694"/>
      <c r="AA233" s="694"/>
      <c r="AB233" s="694"/>
      <c r="AC233" s="694"/>
      <c r="AD233" s="694"/>
      <c r="AE233" s="694"/>
      <c r="AF233" s="694"/>
      <c r="AG233" s="694"/>
      <c r="AH233" s="694"/>
      <c r="AI233" s="694"/>
      <c r="AJ233" s="694"/>
      <c r="AK233" s="694"/>
      <c r="AL233" s="694"/>
      <c r="AM233" s="694"/>
      <c r="AN233" s="694"/>
      <c r="AO233" s="694"/>
      <c r="AP233" s="694"/>
      <c r="AQ233" s="694"/>
      <c r="AR233" s="694"/>
      <c r="AS233" s="694"/>
      <c r="AT233" s="694"/>
      <c r="AU233" s="694"/>
      <c r="AV233" s="694"/>
      <c r="AW233" s="694"/>
      <c r="AX233" s="694"/>
      <c r="AY233" s="694"/>
      <c r="AZ233" s="312"/>
      <c r="BA233" s="493"/>
      <c r="BB233" s="492"/>
      <c r="BC233" s="381"/>
      <c r="BD233" s="373"/>
      <c r="BE233" s="373"/>
      <c r="BF233" s="373"/>
      <c r="BG233" s="385"/>
      <c r="BH233" s="381"/>
      <c r="BI233" s="373"/>
      <c r="BJ233" s="373"/>
      <c r="BK233" s="373"/>
      <c r="BL233" s="385"/>
      <c r="BM233" s="381"/>
      <c r="BN233" s="373"/>
      <c r="BO233" s="373"/>
      <c r="BP233" s="373"/>
      <c r="BQ233" s="385"/>
      <c r="BR233" s="381"/>
      <c r="BS233" s="373"/>
      <c r="BT233" s="373"/>
      <c r="BU233" s="373"/>
      <c r="BV233" s="374"/>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405" customFormat="true" ht="15" customHeight="true" x14ac:dyDescent="0.2">
      <c r="A234" s="121"/>
      <c r="B234" s="114"/>
      <c r="C234" s="65"/>
      <c r="D234" s="64"/>
      <c r="E234" s="64"/>
      <c r="F234" s="64"/>
      <c r="G234" s="63"/>
      <c r="H234" s="62"/>
      <c r="I234" s="64"/>
      <c r="J234" s="64"/>
      <c r="K234" s="64"/>
      <c r="L234" s="61"/>
      <c r="M234" s="65"/>
      <c r="N234" s="64"/>
      <c r="O234" s="64"/>
      <c r="P234" s="64"/>
      <c r="Q234" s="63"/>
      <c r="R234" s="62"/>
      <c r="S234" s="64"/>
      <c r="T234" s="64"/>
      <c r="U234" s="64"/>
      <c r="V234" s="61"/>
      <c r="W234" s="694"/>
      <c r="X234" s="694"/>
      <c r="Y234" s="694"/>
      <c r="Z234" s="694"/>
      <c r="AA234" s="694"/>
      <c r="AB234" s="694"/>
      <c r="AC234" s="694"/>
      <c r="AD234" s="694"/>
      <c r="AE234" s="694"/>
      <c r="AF234" s="694"/>
      <c r="AG234" s="694"/>
      <c r="AH234" s="694"/>
      <c r="AI234" s="694"/>
      <c r="AJ234" s="694"/>
      <c r="AK234" s="694"/>
      <c r="AL234" s="694"/>
      <c r="AM234" s="694"/>
      <c r="AN234" s="694"/>
      <c r="AO234" s="694"/>
      <c r="AP234" s="694"/>
      <c r="AQ234" s="694"/>
      <c r="AR234" s="694"/>
      <c r="AS234" s="694"/>
      <c r="AT234" s="694"/>
      <c r="AU234" s="694"/>
      <c r="AV234" s="694"/>
      <c r="AW234" s="694"/>
      <c r="AX234" s="694"/>
      <c r="AY234" s="694"/>
      <c r="AZ234" s="312"/>
      <c r="BA234" s="493"/>
      <c r="BB234" s="492"/>
      <c r="BC234" s="381"/>
      <c r="BD234" s="373"/>
      <c r="BE234" s="373"/>
      <c r="BF234" s="373"/>
      <c r="BG234" s="385"/>
      <c r="BH234" s="381"/>
      <c r="BI234" s="373"/>
      <c r="BJ234" s="373"/>
      <c r="BK234" s="373"/>
      <c r="BL234" s="385"/>
      <c r="BM234" s="381"/>
      <c r="BN234" s="373"/>
      <c r="BO234" s="373"/>
      <c r="BP234" s="373"/>
      <c r="BQ234" s="385"/>
      <c r="BR234" s="381"/>
      <c r="BS234" s="373"/>
      <c r="BT234" s="373"/>
      <c r="BU234" s="373"/>
      <c r="BV234" s="374"/>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405" customFormat="true" ht="15" customHeight="true" x14ac:dyDescent="0.2">
      <c r="A235" s="121"/>
      <c r="B235" s="114"/>
      <c r="C235" s="65"/>
      <c r="D235" s="64"/>
      <c r="E235" s="64"/>
      <c r="F235" s="64"/>
      <c r="G235" s="63"/>
      <c r="H235" s="62"/>
      <c r="I235" s="64"/>
      <c r="J235" s="64"/>
      <c r="K235" s="64"/>
      <c r="L235" s="61"/>
      <c r="M235" s="65"/>
      <c r="N235" s="64"/>
      <c r="O235" s="64"/>
      <c r="P235" s="64"/>
      <c r="Q235" s="63"/>
      <c r="R235" s="62"/>
      <c r="S235" s="64"/>
      <c r="T235" s="64"/>
      <c r="U235" s="64"/>
      <c r="V235" s="61"/>
      <c r="W235" s="694"/>
      <c r="X235" s="694"/>
      <c r="Y235" s="694"/>
      <c r="Z235" s="694"/>
      <c r="AA235" s="694"/>
      <c r="AB235" s="694"/>
      <c r="AC235" s="694"/>
      <c r="AD235" s="694"/>
      <c r="AE235" s="694"/>
      <c r="AF235" s="694"/>
      <c r="AG235" s="694"/>
      <c r="AH235" s="694"/>
      <c r="AI235" s="694"/>
      <c r="AJ235" s="694"/>
      <c r="AK235" s="694"/>
      <c r="AL235" s="694"/>
      <c r="AM235" s="694"/>
      <c r="AN235" s="694"/>
      <c r="AO235" s="694"/>
      <c r="AP235" s="694"/>
      <c r="AQ235" s="694"/>
      <c r="AR235" s="694"/>
      <c r="AS235" s="694"/>
      <c r="AT235" s="694"/>
      <c r="AU235" s="694"/>
      <c r="AV235" s="694"/>
      <c r="AW235" s="694"/>
      <c r="AX235" s="694"/>
      <c r="AY235" s="694"/>
      <c r="AZ235" s="312"/>
      <c r="BA235" s="493"/>
      <c r="BB235" s="492"/>
      <c r="BC235" s="381"/>
      <c r="BD235" s="373"/>
      <c r="BE235" s="373"/>
      <c r="BF235" s="373"/>
      <c r="BG235" s="385"/>
      <c r="BH235" s="381"/>
      <c r="BI235" s="373"/>
      <c r="BJ235" s="373"/>
      <c r="BK235" s="373"/>
      <c r="BL235" s="385"/>
      <c r="BM235" s="381"/>
      <c r="BN235" s="373"/>
      <c r="BO235" s="373"/>
      <c r="BP235" s="373"/>
      <c r="BQ235" s="385"/>
      <c r="BR235" s="381"/>
      <c r="BS235" s="373"/>
      <c r="BT235" s="373"/>
      <c r="BU235" s="373"/>
      <c r="BV235" s="374"/>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405" customFormat="true" ht="15" customHeight="true" x14ac:dyDescent="0.2">
      <c r="A236" s="121"/>
      <c r="B236" s="114"/>
      <c r="C236" s="65"/>
      <c r="D236" s="64"/>
      <c r="E236" s="64"/>
      <c r="F236" s="64"/>
      <c r="G236" s="63"/>
      <c r="H236" s="62"/>
      <c r="I236" s="64"/>
      <c r="J236" s="64"/>
      <c r="K236" s="64"/>
      <c r="L236" s="61"/>
      <c r="M236" s="65"/>
      <c r="N236" s="64"/>
      <c r="O236" s="64"/>
      <c r="P236" s="64"/>
      <c r="Q236" s="63"/>
      <c r="R236" s="62"/>
      <c r="S236" s="64"/>
      <c r="T236" s="64"/>
      <c r="U236" s="64"/>
      <c r="V236" s="61"/>
      <c r="W236" s="694"/>
      <c r="X236" s="694"/>
      <c r="Y236" s="694"/>
      <c r="Z236" s="694"/>
      <c r="AA236" s="694"/>
      <c r="AB236" s="694"/>
      <c r="AC236" s="694"/>
      <c r="AD236" s="694"/>
      <c r="AE236" s="694"/>
      <c r="AF236" s="694"/>
      <c r="AG236" s="694"/>
      <c r="AH236" s="694"/>
      <c r="AI236" s="694"/>
      <c r="AJ236" s="694"/>
      <c r="AK236" s="694"/>
      <c r="AL236" s="694"/>
      <c r="AM236" s="694"/>
      <c r="AN236" s="694"/>
      <c r="AO236" s="694"/>
      <c r="AP236" s="694"/>
      <c r="AQ236" s="694"/>
      <c r="AR236" s="694"/>
      <c r="AS236" s="694"/>
      <c r="AT236" s="694"/>
      <c r="AU236" s="694"/>
      <c r="AV236" s="694"/>
      <c r="AW236" s="694"/>
      <c r="AX236" s="694"/>
      <c r="AY236" s="694"/>
      <c r="AZ236" s="312"/>
      <c r="BA236" s="493"/>
      <c r="BB236" s="492"/>
      <c r="BC236" s="381"/>
      <c r="BD236" s="373"/>
      <c r="BE236" s="373"/>
      <c r="BF236" s="373"/>
      <c r="BG236" s="385"/>
      <c r="BH236" s="381"/>
      <c r="BI236" s="373"/>
      <c r="BJ236" s="373"/>
      <c r="BK236" s="373"/>
      <c r="BL236" s="385"/>
      <c r="BM236" s="381"/>
      <c r="BN236" s="373"/>
      <c r="BO236" s="373"/>
      <c r="BP236" s="373"/>
      <c r="BQ236" s="385"/>
      <c r="BR236" s="381"/>
      <c r="BS236" s="373"/>
      <c r="BT236" s="373"/>
      <c r="BU236" s="373"/>
      <c r="BV236" s="374"/>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405" customFormat="true" ht="15" customHeight="true" x14ac:dyDescent="0.2">
      <c r="A237" s="121"/>
      <c r="B237" s="114"/>
      <c r="C237" s="65"/>
      <c r="D237" s="64"/>
      <c r="E237" s="64"/>
      <c r="F237" s="64"/>
      <c r="G237" s="63"/>
      <c r="H237" s="62"/>
      <c r="I237" s="64"/>
      <c r="J237" s="64"/>
      <c r="K237" s="64"/>
      <c r="L237" s="61"/>
      <c r="M237" s="65"/>
      <c r="N237" s="64"/>
      <c r="O237" s="64"/>
      <c r="P237" s="64"/>
      <c r="Q237" s="63"/>
      <c r="R237" s="62"/>
      <c r="S237" s="64"/>
      <c r="T237" s="64"/>
      <c r="U237" s="64"/>
      <c r="V237" s="61"/>
      <c r="W237" s="694"/>
      <c r="X237" s="694"/>
      <c r="Y237" s="694"/>
      <c r="Z237" s="694"/>
      <c r="AA237" s="694"/>
      <c r="AB237" s="694"/>
      <c r="AC237" s="694"/>
      <c r="AD237" s="694"/>
      <c r="AE237" s="694"/>
      <c r="AF237" s="694"/>
      <c r="AG237" s="694"/>
      <c r="AH237" s="694"/>
      <c r="AI237" s="694"/>
      <c r="AJ237" s="694"/>
      <c r="AK237" s="694"/>
      <c r="AL237" s="694"/>
      <c r="AM237" s="694"/>
      <c r="AN237" s="694"/>
      <c r="AO237" s="694"/>
      <c r="AP237" s="694"/>
      <c r="AQ237" s="694"/>
      <c r="AR237" s="694"/>
      <c r="AS237" s="694"/>
      <c r="AT237" s="694"/>
      <c r="AU237" s="694"/>
      <c r="AV237" s="694"/>
      <c r="AW237" s="694"/>
      <c r="AX237" s="694"/>
      <c r="AY237" s="694"/>
      <c r="AZ237" s="312"/>
      <c r="BA237" s="493"/>
      <c r="BB237" s="492"/>
      <c r="BC237" s="381"/>
      <c r="BD237" s="373"/>
      <c r="BE237" s="373"/>
      <c r="BF237" s="373"/>
      <c r="BG237" s="385"/>
      <c r="BH237" s="381"/>
      <c r="BI237" s="373"/>
      <c r="BJ237" s="373"/>
      <c r="BK237" s="373"/>
      <c r="BL237" s="385"/>
      <c r="BM237" s="381"/>
      <c r="BN237" s="373"/>
      <c r="BO237" s="373"/>
      <c r="BP237" s="373"/>
      <c r="BQ237" s="385"/>
      <c r="BR237" s="381"/>
      <c r="BS237" s="373"/>
      <c r="BT237" s="373"/>
      <c r="BU237" s="373"/>
      <c r="BV237" s="374"/>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405" customFormat="true" ht="15" customHeight="true" x14ac:dyDescent="0.2">
      <c r="A238" s="121"/>
      <c r="B238" s="114"/>
      <c r="C238" s="65"/>
      <c r="D238" s="64"/>
      <c r="E238" s="64"/>
      <c r="F238" s="64"/>
      <c r="G238" s="63"/>
      <c r="H238" s="62"/>
      <c r="I238" s="64"/>
      <c r="J238" s="64"/>
      <c r="K238" s="64"/>
      <c r="L238" s="61"/>
      <c r="M238" s="65"/>
      <c r="N238" s="64"/>
      <c r="O238" s="64"/>
      <c r="P238" s="64"/>
      <c r="Q238" s="63"/>
      <c r="R238" s="62"/>
      <c r="S238" s="64"/>
      <c r="T238" s="64"/>
      <c r="U238" s="64"/>
      <c r="V238" s="61"/>
      <c r="W238" s="694"/>
      <c r="X238" s="694"/>
      <c r="Y238" s="694"/>
      <c r="Z238" s="694"/>
      <c r="AA238" s="694"/>
      <c r="AB238" s="694"/>
      <c r="AC238" s="694"/>
      <c r="AD238" s="694"/>
      <c r="AE238" s="694"/>
      <c r="AF238" s="694"/>
      <c r="AG238" s="694"/>
      <c r="AH238" s="694"/>
      <c r="AI238" s="694"/>
      <c r="AJ238" s="694"/>
      <c r="AK238" s="694"/>
      <c r="AL238" s="694"/>
      <c r="AM238" s="694"/>
      <c r="AN238" s="694"/>
      <c r="AO238" s="694"/>
      <c r="AP238" s="694"/>
      <c r="AQ238" s="694"/>
      <c r="AR238" s="694"/>
      <c r="AS238" s="694"/>
      <c r="AT238" s="694"/>
      <c r="AU238" s="694"/>
      <c r="AV238" s="694"/>
      <c r="AW238" s="694"/>
      <c r="AX238" s="694"/>
      <c r="AY238" s="694"/>
      <c r="AZ238" s="312"/>
      <c r="BA238" s="493"/>
      <c r="BB238" s="492"/>
      <c r="BC238" s="381"/>
      <c r="BD238" s="373"/>
      <c r="BE238" s="373"/>
      <c r="BF238" s="373"/>
      <c r="BG238" s="385"/>
      <c r="BH238" s="381"/>
      <c r="BI238" s="373"/>
      <c r="BJ238" s="373"/>
      <c r="BK238" s="373"/>
      <c r="BL238" s="385"/>
      <c r="BM238" s="381"/>
      <c r="BN238" s="373"/>
      <c r="BO238" s="373"/>
      <c r="BP238" s="373"/>
      <c r="BQ238" s="385"/>
      <c r="BR238" s="381"/>
      <c r="BS238" s="373"/>
      <c r="BT238" s="373"/>
      <c r="BU238" s="373"/>
      <c r="BV238" s="374"/>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405" customFormat="true" ht="15" customHeight="true" x14ac:dyDescent="0.2">
      <c r="A239" s="121"/>
      <c r="B239" s="114"/>
      <c r="C239" s="65"/>
      <c r="D239" s="64"/>
      <c r="E239" s="64"/>
      <c r="F239" s="64"/>
      <c r="G239" s="63"/>
      <c r="H239" s="62"/>
      <c r="I239" s="64"/>
      <c r="J239" s="64"/>
      <c r="K239" s="64"/>
      <c r="L239" s="61"/>
      <c r="M239" s="65"/>
      <c r="N239" s="64"/>
      <c r="O239" s="64"/>
      <c r="P239" s="64"/>
      <c r="Q239" s="63"/>
      <c r="R239" s="62"/>
      <c r="S239" s="64"/>
      <c r="T239" s="64"/>
      <c r="U239" s="64"/>
      <c r="V239" s="61"/>
      <c r="W239" s="694"/>
      <c r="X239" s="694"/>
      <c r="Y239" s="694"/>
      <c r="Z239" s="694"/>
      <c r="AA239" s="694"/>
      <c r="AB239" s="694"/>
      <c r="AC239" s="694"/>
      <c r="AD239" s="694"/>
      <c r="AE239" s="694"/>
      <c r="AF239" s="694"/>
      <c r="AG239" s="694"/>
      <c r="AH239" s="694"/>
      <c r="AI239" s="694"/>
      <c r="AJ239" s="694"/>
      <c r="AK239" s="694"/>
      <c r="AL239" s="694"/>
      <c r="AM239" s="694"/>
      <c r="AN239" s="694"/>
      <c r="AO239" s="694"/>
      <c r="AP239" s="694"/>
      <c r="AQ239" s="694"/>
      <c r="AR239" s="694"/>
      <c r="AS239" s="694"/>
      <c r="AT239" s="694"/>
      <c r="AU239" s="694"/>
      <c r="AV239" s="694"/>
      <c r="AW239" s="694"/>
      <c r="AX239" s="694"/>
      <c r="AY239" s="694"/>
      <c r="AZ239" s="312"/>
      <c r="BA239" s="493"/>
      <c r="BB239" s="492"/>
      <c r="BC239" s="381"/>
      <c r="BD239" s="373"/>
      <c r="BE239" s="373"/>
      <c r="BF239" s="373"/>
      <c r="BG239" s="385"/>
      <c r="BH239" s="381"/>
      <c r="BI239" s="373"/>
      <c r="BJ239" s="373"/>
      <c r="BK239" s="373"/>
      <c r="BL239" s="385"/>
      <c r="BM239" s="381"/>
      <c r="BN239" s="373"/>
      <c r="BO239" s="373"/>
      <c r="BP239" s="373"/>
      <c r="BQ239" s="385"/>
      <c r="BR239" s="381"/>
      <c r="BS239" s="373"/>
      <c r="BT239" s="373"/>
      <c r="BU239" s="373"/>
      <c r="BV239" s="374"/>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405" customFormat="true" ht="15" customHeight="true" x14ac:dyDescent="0.2">
      <c r="A240" s="121"/>
      <c r="B240" s="114"/>
      <c r="C240" s="65"/>
      <c r="D240" s="64"/>
      <c r="E240" s="64"/>
      <c r="F240" s="64"/>
      <c r="G240" s="63"/>
      <c r="H240" s="62"/>
      <c r="I240" s="64"/>
      <c r="J240" s="64"/>
      <c r="K240" s="64"/>
      <c r="L240" s="61"/>
      <c r="M240" s="65"/>
      <c r="N240" s="64"/>
      <c r="O240" s="64"/>
      <c r="P240" s="64"/>
      <c r="Q240" s="63"/>
      <c r="R240" s="62"/>
      <c r="S240" s="64"/>
      <c r="T240" s="64"/>
      <c r="U240" s="64"/>
      <c r="V240" s="61"/>
      <c r="W240" s="694"/>
      <c r="X240" s="694"/>
      <c r="Y240" s="694"/>
      <c r="Z240" s="694"/>
      <c r="AA240" s="694"/>
      <c r="AB240" s="694"/>
      <c r="AC240" s="694"/>
      <c r="AD240" s="694"/>
      <c r="AE240" s="694"/>
      <c r="AF240" s="694"/>
      <c r="AG240" s="694"/>
      <c r="AH240" s="694"/>
      <c r="AI240" s="694"/>
      <c r="AJ240" s="694"/>
      <c r="AK240" s="694"/>
      <c r="AL240" s="694"/>
      <c r="AM240" s="694"/>
      <c r="AN240" s="694"/>
      <c r="AO240" s="694"/>
      <c r="AP240" s="694"/>
      <c r="AQ240" s="694"/>
      <c r="AR240" s="694"/>
      <c r="AS240" s="694"/>
      <c r="AT240" s="694"/>
      <c r="AU240" s="694"/>
      <c r="AV240" s="694"/>
      <c r="AW240" s="694"/>
      <c r="AX240" s="694"/>
      <c r="AY240" s="694"/>
      <c r="AZ240" s="312"/>
      <c r="BA240" s="493"/>
      <c r="BB240" s="492"/>
      <c r="BC240" s="381"/>
      <c r="BD240" s="373"/>
      <c r="BE240" s="373"/>
      <c r="BF240" s="373"/>
      <c r="BG240" s="385"/>
      <c r="BH240" s="381"/>
      <c r="BI240" s="373"/>
      <c r="BJ240" s="373"/>
      <c r="BK240" s="373"/>
      <c r="BL240" s="385"/>
      <c r="BM240" s="381"/>
      <c r="BN240" s="373"/>
      <c r="BO240" s="373"/>
      <c r="BP240" s="373"/>
      <c r="BQ240" s="385"/>
      <c r="BR240" s="381"/>
      <c r="BS240" s="373"/>
      <c r="BT240" s="373"/>
      <c r="BU240" s="373"/>
      <c r="BV240" s="374"/>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405" customFormat="true" ht="15" customHeight="true" x14ac:dyDescent="0.2">
      <c r="A241" s="121"/>
      <c r="B241" s="114"/>
      <c r="C241" s="65"/>
      <c r="D241" s="64"/>
      <c r="E241" s="64"/>
      <c r="F241" s="64"/>
      <c r="G241" s="63"/>
      <c r="H241" s="62"/>
      <c r="I241" s="64"/>
      <c r="J241" s="64"/>
      <c r="K241" s="64"/>
      <c r="L241" s="61"/>
      <c r="M241" s="65"/>
      <c r="N241" s="64"/>
      <c r="O241" s="64"/>
      <c r="P241" s="64"/>
      <c r="Q241" s="63"/>
      <c r="R241" s="62"/>
      <c r="S241" s="64"/>
      <c r="T241" s="64"/>
      <c r="U241" s="64"/>
      <c r="V241" s="61"/>
      <c r="W241" s="694"/>
      <c r="X241" s="694"/>
      <c r="Y241" s="694"/>
      <c r="Z241" s="694"/>
      <c r="AA241" s="694"/>
      <c r="AB241" s="694"/>
      <c r="AC241" s="694"/>
      <c r="AD241" s="694"/>
      <c r="AE241" s="694"/>
      <c r="AF241" s="694"/>
      <c r="AG241" s="694"/>
      <c r="AH241" s="694"/>
      <c r="AI241" s="694"/>
      <c r="AJ241" s="694"/>
      <c r="AK241" s="694"/>
      <c r="AL241" s="694"/>
      <c r="AM241" s="694"/>
      <c r="AN241" s="694"/>
      <c r="AO241" s="694"/>
      <c r="AP241" s="694"/>
      <c r="AQ241" s="694"/>
      <c r="AR241" s="694"/>
      <c r="AS241" s="694"/>
      <c r="AT241" s="694"/>
      <c r="AU241" s="694"/>
      <c r="AV241" s="694"/>
      <c r="AW241" s="694"/>
      <c r="AX241" s="694"/>
      <c r="AY241" s="694"/>
      <c r="AZ241" s="312"/>
      <c r="BA241" s="493"/>
      <c r="BB241" s="492"/>
      <c r="BC241" s="381"/>
      <c r="BD241" s="373"/>
      <c r="BE241" s="373"/>
      <c r="BF241" s="373"/>
      <c r="BG241" s="385"/>
      <c r="BH241" s="381"/>
      <c r="BI241" s="373"/>
      <c r="BJ241" s="373"/>
      <c r="BK241" s="373"/>
      <c r="BL241" s="385"/>
      <c r="BM241" s="381"/>
      <c r="BN241" s="373"/>
      <c r="BO241" s="373"/>
      <c r="BP241" s="373"/>
      <c r="BQ241" s="385"/>
      <c r="BR241" s="381"/>
      <c r="BS241" s="373"/>
      <c r="BT241" s="373"/>
      <c r="BU241" s="373"/>
      <c r="BV241" s="374"/>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405" customFormat="true" ht="15" customHeight="true" x14ac:dyDescent="0.2">
      <c r="A242" s="142"/>
      <c r="B242" s="113"/>
      <c r="C242" s="85"/>
      <c r="D242" s="92"/>
      <c r="E242" s="92"/>
      <c r="F242" s="92"/>
      <c r="G242" s="91"/>
      <c r="H242" s="84"/>
      <c r="I242" s="92"/>
      <c r="J242" s="92"/>
      <c r="K242" s="92"/>
      <c r="L242" s="83"/>
      <c r="M242" s="85"/>
      <c r="N242" s="92"/>
      <c r="O242" s="92"/>
      <c r="P242" s="92"/>
      <c r="Q242" s="91"/>
      <c r="R242" s="84"/>
      <c r="S242" s="92"/>
      <c r="T242" s="92"/>
      <c r="U242" s="92"/>
      <c r="V242" s="83"/>
      <c r="W242" s="694"/>
      <c r="X242" s="694"/>
      <c r="Y242" s="694"/>
      <c r="Z242" s="694"/>
      <c r="AA242" s="694"/>
      <c r="AB242" s="694"/>
      <c r="AC242" s="694"/>
      <c r="AD242" s="694"/>
      <c r="AE242" s="694"/>
      <c r="AF242" s="694"/>
      <c r="AG242" s="694"/>
      <c r="AH242" s="694"/>
      <c r="AI242" s="694"/>
      <c r="AJ242" s="694"/>
      <c r="AK242" s="694"/>
      <c r="AL242" s="694"/>
      <c r="AM242" s="694"/>
      <c r="AN242" s="694"/>
      <c r="AO242" s="694"/>
      <c r="AP242" s="694"/>
      <c r="AQ242" s="694"/>
      <c r="AR242" s="694"/>
      <c r="AS242" s="694"/>
      <c r="AT242" s="694"/>
      <c r="AU242" s="694"/>
      <c r="AV242" s="694"/>
      <c r="AW242" s="694"/>
      <c r="AX242" s="694"/>
      <c r="AY242" s="694"/>
      <c r="AZ242" s="312"/>
      <c r="BA242" s="493"/>
      <c r="BB242" s="492"/>
      <c r="BC242" s="381"/>
      <c r="BD242" s="373"/>
      <c r="BE242" s="373"/>
      <c r="BF242" s="373"/>
      <c r="BG242" s="385"/>
      <c r="BH242" s="381"/>
      <c r="BI242" s="373"/>
      <c r="BJ242" s="373"/>
      <c r="BK242" s="373"/>
      <c r="BL242" s="385"/>
      <c r="BM242" s="381"/>
      <c r="BN242" s="373"/>
      <c r="BO242" s="373"/>
      <c r="BP242" s="373"/>
      <c r="BQ242" s="385"/>
      <c r="BR242" s="381"/>
      <c r="BS242" s="373"/>
      <c r="BT242" s="373"/>
      <c r="BU242" s="373"/>
      <c r="BV242" s="374"/>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405" customFormat="true" ht="15" customHeight="true" x14ac:dyDescent="0.2">
      <c r="A243" s="142"/>
      <c r="B243" s="113"/>
      <c r="C243" s="85"/>
      <c r="D243" s="92"/>
      <c r="E243" s="92"/>
      <c r="F243" s="92"/>
      <c r="G243" s="91"/>
      <c r="H243" s="84"/>
      <c r="I243" s="92"/>
      <c r="J243" s="92"/>
      <c r="K243" s="92"/>
      <c r="L243" s="83"/>
      <c r="M243" s="85"/>
      <c r="N243" s="92"/>
      <c r="O243" s="92"/>
      <c r="P243" s="92"/>
      <c r="Q243" s="91"/>
      <c r="R243" s="84"/>
      <c r="S243" s="92"/>
      <c r="T243" s="92"/>
      <c r="U243" s="92"/>
      <c r="V243" s="83"/>
      <c r="W243" s="694"/>
      <c r="X243" s="694"/>
      <c r="Y243" s="694"/>
      <c r="Z243" s="694"/>
      <c r="AA243" s="694"/>
      <c r="AB243" s="694"/>
      <c r="AC243" s="694"/>
      <c r="AD243" s="694"/>
      <c r="AE243" s="694"/>
      <c r="AF243" s="694"/>
      <c r="AG243" s="694"/>
      <c r="AH243" s="694"/>
      <c r="AI243" s="694"/>
      <c r="AJ243" s="694"/>
      <c r="AK243" s="694"/>
      <c r="AL243" s="694"/>
      <c r="AM243" s="694"/>
      <c r="AN243" s="694"/>
      <c r="AO243" s="694"/>
      <c r="AP243" s="694"/>
      <c r="AQ243" s="694"/>
      <c r="AR243" s="694"/>
      <c r="AS243" s="694"/>
      <c r="AT243" s="694"/>
      <c r="AU243" s="694"/>
      <c r="AV243" s="694"/>
      <c r="AW243" s="694"/>
      <c r="AX243" s="694"/>
      <c r="AY243" s="694"/>
      <c r="AZ243" s="312"/>
      <c r="BA243" s="493"/>
      <c r="BB243" s="492"/>
      <c r="BC243" s="381"/>
      <c r="BD243" s="373"/>
      <c r="BE243" s="373"/>
      <c r="BF243" s="373"/>
      <c r="BG243" s="385"/>
      <c r="BH243" s="381"/>
      <c r="BI243" s="373"/>
      <c r="BJ243" s="373"/>
      <c r="BK243" s="373"/>
      <c r="BL243" s="385"/>
      <c r="BM243" s="381"/>
      <c r="BN243" s="373"/>
      <c r="BO243" s="373"/>
      <c r="BP243" s="373"/>
      <c r="BQ243" s="385"/>
      <c r="BR243" s="381"/>
      <c r="BS243" s="373"/>
      <c r="BT243" s="373"/>
      <c r="BU243" s="373"/>
      <c r="BV243" s="374"/>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405" customFormat="true" ht="15" customHeight="true" x14ac:dyDescent="0.2">
      <c r="A244" s="142"/>
      <c r="B244" s="113"/>
      <c r="C244" s="85"/>
      <c r="D244" s="92"/>
      <c r="E244" s="92"/>
      <c r="F244" s="92"/>
      <c r="G244" s="91"/>
      <c r="H244" s="84"/>
      <c r="I244" s="92"/>
      <c r="J244" s="92"/>
      <c r="K244" s="92"/>
      <c r="L244" s="83"/>
      <c r="M244" s="85"/>
      <c r="N244" s="92"/>
      <c r="O244" s="92"/>
      <c r="P244" s="92"/>
      <c r="Q244" s="91"/>
      <c r="R244" s="84"/>
      <c r="S244" s="92"/>
      <c r="T244" s="92"/>
      <c r="U244" s="92"/>
      <c r="V244" s="83"/>
      <c r="W244" s="694"/>
      <c r="X244" s="694"/>
      <c r="Y244" s="694"/>
      <c r="Z244" s="694"/>
      <c r="AA244" s="694"/>
      <c r="AB244" s="694"/>
      <c r="AC244" s="694"/>
      <c r="AD244" s="694"/>
      <c r="AE244" s="694"/>
      <c r="AF244" s="694"/>
      <c r="AG244" s="694"/>
      <c r="AH244" s="694"/>
      <c r="AI244" s="694"/>
      <c r="AJ244" s="694"/>
      <c r="AK244" s="694"/>
      <c r="AL244" s="694"/>
      <c r="AM244" s="694"/>
      <c r="AN244" s="694"/>
      <c r="AO244" s="694"/>
      <c r="AP244" s="694"/>
      <c r="AQ244" s="694"/>
      <c r="AR244" s="694"/>
      <c r="AS244" s="694"/>
      <c r="AT244" s="694"/>
      <c r="AU244" s="694"/>
      <c r="AV244" s="694"/>
      <c r="AW244" s="694"/>
      <c r="AX244" s="694"/>
      <c r="AY244" s="694"/>
      <c r="AZ244" s="312"/>
      <c r="BA244" s="493"/>
      <c r="BB244" s="492"/>
      <c r="BC244" s="381"/>
      <c r="BD244" s="373"/>
      <c r="BE244" s="373"/>
      <c r="BF244" s="373"/>
      <c r="BG244" s="385"/>
      <c r="BH244" s="381"/>
      <c r="BI244" s="373"/>
      <c r="BJ244" s="373"/>
      <c r="BK244" s="373"/>
      <c r="BL244" s="385"/>
      <c r="BM244" s="381"/>
      <c r="BN244" s="373"/>
      <c r="BO244" s="373"/>
      <c r="BP244" s="373"/>
      <c r="BQ244" s="385"/>
      <c r="BR244" s="381"/>
      <c r="BS244" s="373"/>
      <c r="BT244" s="373"/>
      <c r="BU244" s="373"/>
      <c r="BV244" s="374"/>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405" customFormat="true" ht="15" customHeight="true" x14ac:dyDescent="0.2">
      <c r="A245" s="142"/>
      <c r="B245" s="113"/>
      <c r="C245" s="85"/>
      <c r="D245" s="92"/>
      <c r="E245" s="92"/>
      <c r="F245" s="92"/>
      <c r="G245" s="91"/>
      <c r="H245" s="84"/>
      <c r="I245" s="92"/>
      <c r="J245" s="92"/>
      <c r="K245" s="92"/>
      <c r="L245" s="83"/>
      <c r="M245" s="85"/>
      <c r="N245" s="92"/>
      <c r="O245" s="92"/>
      <c r="P245" s="92"/>
      <c r="Q245" s="91"/>
      <c r="R245" s="84"/>
      <c r="S245" s="92"/>
      <c r="T245" s="92"/>
      <c r="U245" s="92"/>
      <c r="V245" s="83"/>
      <c r="W245" s="694"/>
      <c r="X245" s="694"/>
      <c r="Y245" s="694"/>
      <c r="Z245" s="694"/>
      <c r="AA245" s="694"/>
      <c r="AB245" s="694"/>
      <c r="AC245" s="694"/>
      <c r="AD245" s="694"/>
      <c r="AE245" s="694"/>
      <c r="AF245" s="694"/>
      <c r="AG245" s="694"/>
      <c r="AH245" s="694"/>
      <c r="AI245" s="694"/>
      <c r="AJ245" s="694"/>
      <c r="AK245" s="694"/>
      <c r="AL245" s="694"/>
      <c r="AM245" s="694"/>
      <c r="AN245" s="694"/>
      <c r="AO245" s="694"/>
      <c r="AP245" s="694"/>
      <c r="AQ245" s="694"/>
      <c r="AR245" s="694"/>
      <c r="AS245" s="694"/>
      <c r="AT245" s="694"/>
      <c r="AU245" s="694"/>
      <c r="AV245" s="694"/>
      <c r="AW245" s="694"/>
      <c r="AX245" s="694"/>
      <c r="AY245" s="694"/>
      <c r="AZ245" s="312"/>
      <c r="BA245" s="493"/>
      <c r="BB245" s="492"/>
      <c r="BC245" s="381"/>
      <c r="BD245" s="373"/>
      <c r="BE245" s="373"/>
      <c r="BF245" s="373"/>
      <c r="BG245" s="385"/>
      <c r="BH245" s="381"/>
      <c r="BI245" s="373"/>
      <c r="BJ245" s="373"/>
      <c r="BK245" s="373"/>
      <c r="BL245" s="385"/>
      <c r="BM245" s="381"/>
      <c r="BN245" s="373"/>
      <c r="BO245" s="373"/>
      <c r="BP245" s="373"/>
      <c r="BQ245" s="385"/>
      <c r="BR245" s="381"/>
      <c r="BS245" s="373"/>
      <c r="BT245" s="373"/>
      <c r="BU245" s="373"/>
      <c r="BV245" s="374"/>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405" customFormat="true" ht="15" customHeight="true" x14ac:dyDescent="0.2">
      <c r="A246" s="142"/>
      <c r="B246" s="113"/>
      <c r="C246" s="85"/>
      <c r="D246" s="92"/>
      <c r="E246" s="92"/>
      <c r="F246" s="92"/>
      <c r="G246" s="91"/>
      <c r="H246" s="84"/>
      <c r="I246" s="92"/>
      <c r="J246" s="92"/>
      <c r="K246" s="92"/>
      <c r="L246" s="83"/>
      <c r="M246" s="85"/>
      <c r="N246" s="92"/>
      <c r="O246" s="92"/>
      <c r="P246" s="92"/>
      <c r="Q246" s="91"/>
      <c r="R246" s="84"/>
      <c r="S246" s="92"/>
      <c r="T246" s="92"/>
      <c r="U246" s="92"/>
      <c r="V246" s="83"/>
      <c r="W246" s="694"/>
      <c r="X246" s="694"/>
      <c r="Y246" s="694"/>
      <c r="Z246" s="694"/>
      <c r="AA246" s="694"/>
      <c r="AB246" s="694"/>
      <c r="AC246" s="694"/>
      <c r="AD246" s="694"/>
      <c r="AE246" s="694"/>
      <c r="AF246" s="694"/>
      <c r="AG246" s="694"/>
      <c r="AH246" s="694"/>
      <c r="AI246" s="694"/>
      <c r="AJ246" s="694"/>
      <c r="AK246" s="694"/>
      <c r="AL246" s="694"/>
      <c r="AM246" s="694"/>
      <c r="AN246" s="694"/>
      <c r="AO246" s="694"/>
      <c r="AP246" s="694"/>
      <c r="AQ246" s="694"/>
      <c r="AR246" s="694"/>
      <c r="AS246" s="694"/>
      <c r="AT246" s="694"/>
      <c r="AU246" s="694"/>
      <c r="AV246" s="694"/>
      <c r="AW246" s="694"/>
      <c r="AX246" s="694"/>
      <c r="AY246" s="694"/>
      <c r="AZ246" s="312"/>
      <c r="BA246" s="493"/>
      <c r="BB246" s="492"/>
      <c r="BC246" s="381"/>
      <c r="BD246" s="373"/>
      <c r="BE246" s="373"/>
      <c r="BF246" s="373"/>
      <c r="BG246" s="385"/>
      <c r="BH246" s="381"/>
      <c r="BI246" s="373"/>
      <c r="BJ246" s="373"/>
      <c r="BK246" s="373"/>
      <c r="BL246" s="385"/>
      <c r="BM246" s="381"/>
      <c r="BN246" s="373"/>
      <c r="BO246" s="373"/>
      <c r="BP246" s="373"/>
      <c r="BQ246" s="385"/>
      <c r="BR246" s="381"/>
      <c r="BS246" s="373"/>
      <c r="BT246" s="373"/>
      <c r="BU246" s="373"/>
      <c r="BV246" s="374"/>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405" customFormat="true" ht="15" customHeight="true" x14ac:dyDescent="0.2">
      <c r="A247" s="142"/>
      <c r="B247" s="113"/>
      <c r="C247" s="85"/>
      <c r="D247" s="92"/>
      <c r="E247" s="92"/>
      <c r="F247" s="92"/>
      <c r="G247" s="91"/>
      <c r="H247" s="84"/>
      <c r="I247" s="92"/>
      <c r="J247" s="92"/>
      <c r="K247" s="92"/>
      <c r="L247" s="83"/>
      <c r="M247" s="85"/>
      <c r="N247" s="92"/>
      <c r="O247" s="92"/>
      <c r="P247" s="92"/>
      <c r="Q247" s="91"/>
      <c r="R247" s="84"/>
      <c r="S247" s="92"/>
      <c r="T247" s="92"/>
      <c r="U247" s="92"/>
      <c r="V247" s="83"/>
      <c r="W247" s="694"/>
      <c r="X247" s="694"/>
      <c r="Y247" s="694"/>
      <c r="Z247" s="694"/>
      <c r="AA247" s="694"/>
      <c r="AB247" s="694"/>
      <c r="AC247" s="694"/>
      <c r="AD247" s="694"/>
      <c r="AE247" s="694"/>
      <c r="AF247" s="694"/>
      <c r="AG247" s="694"/>
      <c r="AH247" s="694"/>
      <c r="AI247" s="694"/>
      <c r="AJ247" s="694"/>
      <c r="AK247" s="694"/>
      <c r="AL247" s="694"/>
      <c r="AM247" s="694"/>
      <c r="AN247" s="694"/>
      <c r="AO247" s="694"/>
      <c r="AP247" s="694"/>
      <c r="AQ247" s="694"/>
      <c r="AR247" s="694"/>
      <c r="AS247" s="694"/>
      <c r="AT247" s="694"/>
      <c r="AU247" s="694"/>
      <c r="AV247" s="694"/>
      <c r="AW247" s="694"/>
      <c r="AX247" s="694"/>
      <c r="AY247" s="694"/>
      <c r="AZ247" s="312"/>
      <c r="BA247" s="493"/>
      <c r="BB247" s="492"/>
      <c r="BC247" s="381"/>
      <c r="BD247" s="373"/>
      <c r="BE247" s="373"/>
      <c r="BF247" s="373"/>
      <c r="BG247" s="385"/>
      <c r="BH247" s="381"/>
      <c r="BI247" s="373"/>
      <c r="BJ247" s="373"/>
      <c r="BK247" s="373"/>
      <c r="BL247" s="385"/>
      <c r="BM247" s="381"/>
      <c r="BN247" s="373"/>
      <c r="BO247" s="373"/>
      <c r="BP247" s="373"/>
      <c r="BQ247" s="385"/>
      <c r="BR247" s="381"/>
      <c r="BS247" s="373"/>
      <c r="BT247" s="373"/>
      <c r="BU247" s="373"/>
      <c r="BV247" s="374"/>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405" customFormat="true" ht="15" customHeight="true" x14ac:dyDescent="0.2">
      <c r="A248" s="140"/>
      <c r="B248" s="108"/>
      <c r="C248" s="60"/>
      <c r="D248" s="72"/>
      <c r="E248" s="72"/>
      <c r="F248" s="72"/>
      <c r="G248" s="71"/>
      <c r="H248" s="59"/>
      <c r="I248" s="72"/>
      <c r="J248" s="72"/>
      <c r="K248" s="72"/>
      <c r="L248" s="58"/>
      <c r="M248" s="60"/>
      <c r="N248" s="72"/>
      <c r="O248" s="72"/>
      <c r="P248" s="72"/>
      <c r="Q248" s="71"/>
      <c r="R248" s="59"/>
      <c r="S248" s="72"/>
      <c r="T248" s="72"/>
      <c r="U248" s="72"/>
      <c r="V248" s="58"/>
      <c r="W248" s="694"/>
      <c r="X248" s="694"/>
      <c r="Y248" s="694"/>
      <c r="Z248" s="694"/>
      <c r="AA248" s="694"/>
      <c r="AB248" s="694"/>
      <c r="AC248" s="694"/>
      <c r="AD248" s="694"/>
      <c r="AE248" s="694"/>
      <c r="AF248" s="694"/>
      <c r="AG248" s="694"/>
      <c r="AH248" s="694"/>
      <c r="AI248" s="694"/>
      <c r="AJ248" s="694"/>
      <c r="AK248" s="694"/>
      <c r="AL248" s="694"/>
      <c r="AM248" s="694"/>
      <c r="AN248" s="694"/>
      <c r="AO248" s="694"/>
      <c r="AP248" s="694"/>
      <c r="AQ248" s="694"/>
      <c r="AR248" s="694"/>
      <c r="AS248" s="694"/>
      <c r="AT248" s="694"/>
      <c r="AU248" s="694"/>
      <c r="AV248" s="694"/>
      <c r="AW248" s="694"/>
      <c r="AX248" s="694"/>
      <c r="AY248" s="694"/>
      <c r="AZ248" s="312"/>
      <c r="BA248" s="493"/>
      <c r="BB248" s="492"/>
      <c r="BC248" s="384"/>
      <c r="BD248" s="383"/>
      <c r="BE248" s="383"/>
      <c r="BF248" s="383"/>
      <c r="BG248" s="387"/>
      <c r="BH248" s="384"/>
      <c r="BI248" s="383"/>
      <c r="BJ248" s="383"/>
      <c r="BK248" s="383"/>
      <c r="BL248" s="387"/>
      <c r="BM248" s="384"/>
      <c r="BN248" s="383"/>
      <c r="BO248" s="383"/>
      <c r="BP248" s="383"/>
      <c r="BQ248" s="387"/>
      <c r="BR248" s="384"/>
      <c r="BS248" s="383"/>
      <c r="BT248" s="383"/>
      <c r="BU248" s="383"/>
      <c r="BV248" s="386"/>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405" customFormat="true" ht="250.15" customHeight="true" x14ac:dyDescent="0.2">
      <c r="B249" s="404"/>
      <c r="W249" s="312"/>
      <c r="X249" s="312"/>
      <c r="Y249" s="312"/>
      <c r="Z249" s="312"/>
      <c r="AA249" s="312"/>
      <c r="AB249" s="312"/>
      <c r="AC249" s="312"/>
      <c r="AD249" s="312"/>
      <c r="AE249" s="312"/>
      <c r="AF249" s="312"/>
      <c r="AG249" s="312"/>
      <c r="AH249" s="312"/>
      <c r="AI249" s="312"/>
      <c r="AJ249" s="312"/>
      <c r="AK249" s="312"/>
      <c r="AL249" s="312"/>
      <c r="AM249" s="312"/>
      <c r="AN249" s="312"/>
      <c r="AO249" s="312"/>
      <c r="AP249" s="312"/>
      <c r="AQ249" s="312"/>
      <c r="AR249" s="312"/>
      <c r="AS249" s="312"/>
      <c r="AT249" s="312"/>
      <c r="AU249" s="312"/>
      <c r="AV249" s="312"/>
      <c r="AW249" s="312"/>
      <c r="AX249" s="312"/>
      <c r="AY249" s="312"/>
      <c r="AZ249" s="312"/>
      <c r="BA249" s="285"/>
      <c r="BB249" s="283"/>
      <c r="BC249" s="283"/>
      <c r="BD249" s="283"/>
      <c r="BE249" s="283"/>
      <c r="BF249" s="283"/>
      <c r="BG249" s="283"/>
      <c r="BH249" s="283"/>
      <c r="BI249" s="283"/>
      <c r="BJ249" s="283"/>
      <c r="BK249" s="283"/>
      <c r="BL249" s="283"/>
      <c r="BM249" s="283"/>
      <c r="BN249" s="283"/>
      <c r="BO249" s="283"/>
      <c r="BP249" s="283"/>
      <c r="BQ249" s="283"/>
      <c r="BR249" s="283"/>
      <c r="BS249" s="283"/>
      <c r="BT249" s="283"/>
      <c r="BU249" s="283"/>
      <c r="BV249" s="285"/>
      <c r="BW249" s="311"/>
      <c r="BX249" s="311"/>
      <c r="BY249" s="311"/>
      <c r="BZ249" s="311"/>
      <c r="CA249" s="311"/>
      <c r="CB249" s="311"/>
      <c r="CC249" s="311"/>
      <c r="CD249" s="311"/>
      <c r="CE249" s="311"/>
      <c r="CF249" s="311"/>
      <c r="CG249" s="311"/>
      <c r="CH249" s="311"/>
      <c r="CI249" s="311"/>
      <c r="CJ249" s="311"/>
      <c r="CK249" s="311"/>
      <c r="CL249" s="311"/>
      <c r="CM249" s="311"/>
      <c r="CN249" s="311"/>
      <c r="CO249" s="311"/>
      <c r="CP249" s="311"/>
      <c r="CQ249" s="311"/>
      <c r="CR249" s="311"/>
      <c r="CS249" s="311"/>
      <c r="CT249" s="311"/>
      <c r="CU249" s="311"/>
      <c r="CV249" s="311"/>
      <c r="CW249" s="311"/>
      <c r="CX249" s="311"/>
      <c r="CY249" s="311"/>
      <c r="CZ249" s="311"/>
    </row>
    <row r="250" s="314" customFormat="true" ht="19.15" customHeight="true" x14ac:dyDescent="0.2">
      <c r="B250" s="403"/>
      <c r="W250" s="307"/>
      <c r="X250" s="307"/>
      <c r="Y250" s="307"/>
      <c r="Z250" s="307"/>
      <c r="AA250" s="307"/>
      <c r="AB250" s="307"/>
      <c r="AC250" s="307"/>
      <c r="AD250" s="307"/>
      <c r="AE250" s="307"/>
      <c r="AF250" s="307"/>
      <c r="AG250" s="307"/>
      <c r="AH250" s="307"/>
      <c r="AI250" s="307"/>
      <c r="AJ250" s="307"/>
      <c r="AK250" s="307"/>
      <c r="AL250" s="307"/>
      <c r="AM250" s="307"/>
      <c r="AN250" s="307"/>
      <c r="AO250" s="307"/>
      <c r="AP250" s="307"/>
      <c r="AQ250" s="307"/>
      <c r="AR250" s="307"/>
      <c r="AS250" s="307"/>
      <c r="AT250" s="307"/>
      <c r="AU250" s="307"/>
      <c r="AV250" s="307"/>
      <c r="AW250" s="307"/>
      <c r="AX250" s="307"/>
      <c r="AY250" s="307"/>
      <c r="AZ250" s="307"/>
      <c r="BA250" s="402"/>
      <c r="BB250" s="331"/>
      <c r="BC250" s="402"/>
      <c r="BD250" s="402"/>
      <c r="BE250" s="402"/>
      <c r="BF250" s="402"/>
      <c r="BG250" s="402"/>
      <c r="BH250" s="402"/>
      <c r="BI250" s="402"/>
      <c r="BJ250" s="402"/>
      <c r="BK250" s="402"/>
      <c r="BL250" s="402"/>
      <c r="BM250" s="402"/>
      <c r="BN250" s="402"/>
      <c r="BO250" s="402"/>
      <c r="BP250" s="402"/>
      <c r="BQ250" s="402"/>
      <c r="BR250" s="402"/>
      <c r="BS250" s="402"/>
      <c r="BT250" s="402"/>
      <c r="BU250" s="402"/>
      <c r="BV250" s="402"/>
      <c r="BW250" s="307"/>
      <c r="BX250" s="307"/>
      <c r="BY250" s="307"/>
      <c r="BZ250" s="307"/>
      <c r="CA250" s="307"/>
      <c r="CB250" s="307"/>
      <c r="CC250" s="307"/>
      <c r="CD250" s="307"/>
      <c r="CE250" s="307"/>
      <c r="CF250" s="307"/>
      <c r="CG250" s="307"/>
      <c r="CH250" s="307"/>
      <c r="CI250" s="307"/>
      <c r="CJ250" s="307"/>
      <c r="CK250" s="307"/>
      <c r="CL250" s="307"/>
      <c r="CM250" s="307"/>
      <c r="CN250" s="307"/>
      <c r="CO250" s="307"/>
      <c r="CP250" s="307"/>
      <c r="CQ250" s="307"/>
      <c r="CR250" s="307"/>
      <c r="CS250" s="307"/>
      <c r="CT250" s="307"/>
      <c r="CU250" s="307"/>
      <c r="CV250" s="307"/>
      <c r="CW250" s="307"/>
      <c r="CX250" s="307"/>
      <c r="CY250" s="307"/>
      <c r="CZ250" s="307"/>
    </row>
    <row r="251" s="314" customFormat="true" ht="15" customHeight="true" x14ac:dyDescent="0.2">
      <c r="B251" s="403"/>
      <c r="W251" s="307"/>
      <c r="X251" s="307"/>
      <c r="Y251" s="307"/>
      <c r="Z251" s="307"/>
      <c r="AA251" s="307"/>
      <c r="AB251" s="307"/>
      <c r="AC251" s="307"/>
      <c r="AD251" s="307"/>
      <c r="AE251" s="307"/>
      <c r="AF251" s="307"/>
      <c r="AG251" s="307"/>
      <c r="AH251" s="307"/>
      <c r="AI251" s="307"/>
      <c r="AJ251" s="307"/>
      <c r="AK251" s="307"/>
      <c r="AL251" s="307"/>
      <c r="AM251" s="307"/>
      <c r="AN251" s="307"/>
      <c r="AO251" s="307"/>
      <c r="AP251" s="307"/>
      <c r="AQ251" s="307"/>
      <c r="AR251" s="307"/>
      <c r="AS251" s="307"/>
      <c r="AT251" s="307"/>
      <c r="AU251" s="307"/>
      <c r="AV251" s="307"/>
      <c r="AW251" s="307"/>
      <c r="AX251" s="307"/>
      <c r="AY251" s="307"/>
      <c r="AZ251" s="307"/>
      <c r="BA251" s="402"/>
      <c r="BB251" s="331"/>
      <c r="BC251" s="402"/>
      <c r="BD251" s="402"/>
      <c r="BE251" s="402"/>
      <c r="BF251" s="402"/>
      <c r="BG251" s="402"/>
      <c r="BH251" s="402"/>
      <c r="BI251" s="402"/>
      <c r="BJ251" s="402"/>
      <c r="BK251" s="402"/>
      <c r="BL251" s="402"/>
      <c r="BM251" s="402"/>
      <c r="BN251" s="402"/>
      <c r="BO251" s="402"/>
      <c r="BP251" s="402"/>
      <c r="BQ251" s="402"/>
      <c r="BR251" s="402"/>
      <c r="BS251" s="402"/>
      <c r="BT251" s="402"/>
      <c r="BU251" s="402"/>
      <c r="BV251" s="402"/>
      <c r="BW251" s="307"/>
      <c r="BX251" s="307"/>
      <c r="BY251" s="307"/>
      <c r="BZ251" s="307"/>
      <c r="CA251" s="307"/>
      <c r="CB251" s="307"/>
      <c r="CC251" s="307"/>
      <c r="CD251" s="307"/>
      <c r="CE251" s="307"/>
      <c r="CF251" s="307"/>
      <c r="CG251" s="307"/>
      <c r="CH251" s="307"/>
      <c r="CI251" s="307"/>
      <c r="CJ251" s="307"/>
      <c r="CK251" s="307"/>
      <c r="CL251" s="307"/>
      <c r="CM251" s="307"/>
      <c r="CN251" s="307"/>
      <c r="CO251" s="307"/>
      <c r="CP251" s="307"/>
      <c r="CQ251" s="307"/>
      <c r="CR251" s="307"/>
      <c r="CS251" s="307"/>
      <c r="CT251" s="307"/>
      <c r="CU251" s="307"/>
      <c r="CV251" s="307"/>
      <c r="CW251" s="307"/>
      <c r="CX251" s="307"/>
      <c r="CY251" s="307"/>
      <c r="CZ251" s="307"/>
    </row>
    <row r="252" s="314" customFormat="true" ht="15" customHeight="true" x14ac:dyDescent="0.2">
      <c r="B252" s="403"/>
      <c r="W252" s="307"/>
      <c r="X252" s="307"/>
      <c r="Y252" s="307"/>
      <c r="Z252" s="307"/>
      <c r="AA252" s="307"/>
      <c r="AB252" s="307"/>
      <c r="AC252" s="307"/>
      <c r="AD252" s="307"/>
      <c r="AE252" s="307"/>
      <c r="AF252" s="307"/>
      <c r="AG252" s="307"/>
      <c r="AH252" s="307"/>
      <c r="AI252" s="307"/>
      <c r="AJ252" s="307"/>
      <c r="AK252" s="307"/>
      <c r="AL252" s="307"/>
      <c r="AM252" s="307"/>
      <c r="AN252" s="307"/>
      <c r="AO252" s="307"/>
      <c r="AP252" s="307"/>
      <c r="AQ252" s="307"/>
      <c r="AR252" s="307"/>
      <c r="AS252" s="307"/>
      <c r="AT252" s="307"/>
      <c r="AU252" s="307"/>
      <c r="AV252" s="307"/>
      <c r="AW252" s="307"/>
      <c r="AX252" s="307"/>
      <c r="AY252" s="307"/>
      <c r="AZ252" s="307"/>
      <c r="BA252" s="402"/>
      <c r="BB252" s="331"/>
      <c r="BC252" s="402"/>
      <c r="BD252" s="402"/>
      <c r="BE252" s="402"/>
      <c r="BF252" s="402"/>
      <c r="BG252" s="402"/>
      <c r="BH252" s="402"/>
      <c r="BI252" s="402"/>
      <c r="BJ252" s="402"/>
      <c r="BK252" s="402"/>
      <c r="BL252" s="402"/>
      <c r="BM252" s="402"/>
      <c r="BN252" s="402"/>
      <c r="BO252" s="402"/>
      <c r="BP252" s="402"/>
      <c r="BQ252" s="402"/>
      <c r="BR252" s="402"/>
      <c r="BS252" s="402"/>
      <c r="BT252" s="402"/>
      <c r="BU252" s="402"/>
      <c r="BV252" s="402"/>
      <c r="BW252" s="307"/>
      <c r="BX252" s="307"/>
      <c r="BY252" s="307"/>
      <c r="BZ252" s="307"/>
      <c r="CA252" s="307"/>
      <c r="CB252" s="307"/>
      <c r="CC252" s="307"/>
      <c r="CD252" s="307"/>
      <c r="CE252" s="307"/>
      <c r="CF252" s="307"/>
      <c r="CG252" s="307"/>
      <c r="CH252" s="307"/>
      <c r="CI252" s="307"/>
      <c r="CJ252" s="307"/>
      <c r="CK252" s="307"/>
      <c r="CL252" s="307"/>
      <c r="CM252" s="307"/>
      <c r="CN252" s="307"/>
      <c r="CO252" s="307"/>
      <c r="CP252" s="307"/>
      <c r="CQ252" s="307"/>
      <c r="CR252" s="307"/>
      <c r="CS252" s="307"/>
      <c r="CT252" s="307"/>
      <c r="CU252" s="307"/>
      <c r="CV252" s="307"/>
      <c r="CW252" s="307"/>
      <c r="CX252" s="307"/>
      <c r="CY252" s="307"/>
      <c r="CZ252" s="307"/>
    </row>
    <row r="253" s="314" customFormat="true" ht="15" customHeight="true" x14ac:dyDescent="0.2">
      <c r="B253" s="403"/>
      <c r="W253" s="307"/>
      <c r="X253" s="307"/>
      <c r="Y253" s="307"/>
      <c r="Z253" s="307"/>
      <c r="AA253" s="307"/>
      <c r="AB253" s="307"/>
      <c r="AC253" s="307"/>
      <c r="AD253" s="307"/>
      <c r="AE253" s="307"/>
      <c r="AF253" s="307"/>
      <c r="AG253" s="307"/>
      <c r="AH253" s="307"/>
      <c r="AI253" s="307"/>
      <c r="AJ253" s="307"/>
      <c r="AK253" s="307"/>
      <c r="AL253" s="307"/>
      <c r="AM253" s="307"/>
      <c r="AN253" s="307"/>
      <c r="AO253" s="307"/>
      <c r="AP253" s="307"/>
      <c r="AQ253" s="307"/>
      <c r="AR253" s="307"/>
      <c r="AS253" s="307"/>
      <c r="AT253" s="307"/>
      <c r="AU253" s="307"/>
      <c r="AV253" s="307"/>
      <c r="AW253" s="307"/>
      <c r="AX253" s="307"/>
      <c r="AY253" s="307"/>
      <c r="AZ253" s="307"/>
      <c r="BA253" s="402"/>
      <c r="BB253" s="331"/>
      <c r="BC253" s="402"/>
      <c r="BD253" s="402"/>
      <c r="BE253" s="402"/>
      <c r="BF253" s="402"/>
      <c r="BG253" s="402"/>
      <c r="BH253" s="402"/>
      <c r="BI253" s="402"/>
      <c r="BJ253" s="402"/>
      <c r="BK253" s="402"/>
      <c r="BL253" s="402"/>
      <c r="BM253" s="402"/>
      <c r="BN253" s="402"/>
      <c r="BO253" s="402"/>
      <c r="BP253" s="402"/>
      <c r="BQ253" s="402"/>
      <c r="BR253" s="402"/>
      <c r="BS253" s="402"/>
      <c r="BT253" s="402"/>
      <c r="BU253" s="402"/>
      <c r="BV253" s="402"/>
      <c r="BW253" s="307"/>
      <c r="BX253" s="307"/>
      <c r="BY253" s="307"/>
      <c r="BZ253" s="307"/>
      <c r="CA253" s="307"/>
      <c r="CB253" s="307"/>
      <c r="CC253" s="307"/>
      <c r="CD253" s="307"/>
      <c r="CE253" s="307"/>
      <c r="CF253" s="307"/>
      <c r="CG253" s="307"/>
      <c r="CH253" s="307"/>
      <c r="CI253" s="307"/>
      <c r="CJ253" s="307"/>
      <c r="CK253" s="307"/>
      <c r="CL253" s="307"/>
      <c r="CM253" s="307"/>
      <c r="CN253" s="307"/>
      <c r="CO253" s="307"/>
      <c r="CP253" s="307"/>
      <c r="CQ253" s="307"/>
      <c r="CR253" s="307"/>
      <c r="CS253" s="307"/>
      <c r="CT253" s="307"/>
      <c r="CU253" s="307"/>
      <c r="CV253" s="307"/>
      <c r="CW253" s="307"/>
      <c r="CX253" s="307"/>
      <c r="CY253" s="307"/>
      <c r="CZ253" s="307"/>
    </row>
    <row r="254" s="314" customFormat="true" ht="15" customHeight="true" x14ac:dyDescent="0.2">
      <c r="B254" s="403"/>
      <c r="W254" s="307"/>
      <c r="X254" s="307"/>
      <c r="Y254" s="307"/>
      <c r="Z254" s="307"/>
      <c r="AA254" s="307"/>
      <c r="AB254" s="307"/>
      <c r="AC254" s="307"/>
      <c r="AD254" s="307"/>
      <c r="AE254" s="307"/>
      <c r="AF254" s="307"/>
      <c r="AG254" s="307"/>
      <c r="AH254" s="307"/>
      <c r="AI254" s="307"/>
      <c r="AJ254" s="307"/>
      <c r="AK254" s="307"/>
      <c r="AL254" s="307"/>
      <c r="AM254" s="307"/>
      <c r="AN254" s="307"/>
      <c r="AO254" s="307"/>
      <c r="AP254" s="307"/>
      <c r="AQ254" s="307"/>
      <c r="AR254" s="307"/>
      <c r="AS254" s="307"/>
      <c r="AT254" s="307"/>
      <c r="AU254" s="307"/>
      <c r="AV254" s="307"/>
      <c r="AW254" s="307"/>
      <c r="AX254" s="307"/>
      <c r="AY254" s="307"/>
      <c r="AZ254" s="307"/>
      <c r="BA254" s="402"/>
      <c r="BB254" s="331"/>
      <c r="BC254" s="402"/>
      <c r="BD254" s="402"/>
      <c r="BE254" s="402"/>
      <c r="BF254" s="402"/>
      <c r="BG254" s="402"/>
      <c r="BH254" s="402"/>
      <c r="BI254" s="402"/>
      <c r="BJ254" s="402"/>
      <c r="BK254" s="402"/>
      <c r="BL254" s="402"/>
      <c r="BM254" s="402"/>
      <c r="BN254" s="402"/>
      <c r="BO254" s="402"/>
      <c r="BP254" s="402"/>
      <c r="BQ254" s="402"/>
      <c r="BR254" s="402"/>
      <c r="BS254" s="402"/>
      <c r="BT254" s="402"/>
      <c r="BU254" s="402"/>
      <c r="BV254" s="402"/>
      <c r="BW254" s="307"/>
      <c r="BX254" s="307"/>
      <c r="BY254" s="307"/>
      <c r="BZ254" s="307"/>
      <c r="CA254" s="307"/>
      <c r="CB254" s="307"/>
      <c r="CC254" s="307"/>
      <c r="CD254" s="307"/>
      <c r="CE254" s="307"/>
      <c r="CF254" s="307"/>
      <c r="CG254" s="307"/>
      <c r="CH254" s="307"/>
      <c r="CI254" s="307"/>
      <c r="CJ254" s="307"/>
      <c r="CK254" s="307"/>
      <c r="CL254" s="307"/>
      <c r="CM254" s="307"/>
      <c r="CN254" s="307"/>
      <c r="CO254" s="307"/>
      <c r="CP254" s="307"/>
      <c r="CQ254" s="307"/>
      <c r="CR254" s="307"/>
      <c r="CS254" s="307"/>
      <c r="CT254" s="307"/>
      <c r="CU254" s="307"/>
      <c r="CV254" s="307"/>
      <c r="CW254" s="307"/>
      <c r="CX254" s="307"/>
      <c r="CY254" s="307"/>
      <c r="CZ254" s="307"/>
    </row>
    <row r="255" s="314" customFormat="true" ht="15" customHeight="true" x14ac:dyDescent="0.2">
      <c r="B255" s="403"/>
      <c r="W255" s="307"/>
      <c r="X255" s="307"/>
      <c r="Y255" s="307"/>
      <c r="Z255" s="307"/>
      <c r="AA255" s="307"/>
      <c r="AB255" s="307"/>
      <c r="AC255" s="307"/>
      <c r="AD255" s="307"/>
      <c r="AE255" s="307"/>
      <c r="AF255" s="307"/>
      <c r="AG255" s="307"/>
      <c r="AH255" s="307"/>
      <c r="AI255" s="307"/>
      <c r="AJ255" s="307"/>
      <c r="AK255" s="307"/>
      <c r="AL255" s="307"/>
      <c r="AM255" s="307"/>
      <c r="AN255" s="307"/>
      <c r="AO255" s="307"/>
      <c r="AP255" s="307"/>
      <c r="AQ255" s="307"/>
      <c r="AR255" s="307"/>
      <c r="AS255" s="307"/>
      <c r="AT255" s="307"/>
      <c r="AU255" s="307"/>
      <c r="AV255" s="307"/>
      <c r="AW255" s="307"/>
      <c r="AX255" s="307"/>
      <c r="AY255" s="307"/>
      <c r="AZ255" s="307"/>
      <c r="BA255" s="402"/>
      <c r="BB255" s="331"/>
      <c r="BC255" s="402"/>
      <c r="BD255" s="402"/>
      <c r="BE255" s="402"/>
      <c r="BF255" s="402"/>
      <c r="BG255" s="402"/>
      <c r="BH255" s="402"/>
      <c r="BI255" s="402"/>
      <c r="BJ255" s="402"/>
      <c r="BK255" s="402"/>
      <c r="BL255" s="402"/>
      <c r="BM255" s="402"/>
      <c r="BN255" s="402"/>
      <c r="BO255" s="402"/>
      <c r="BP255" s="402"/>
      <c r="BQ255" s="402"/>
      <c r="BR255" s="402"/>
      <c r="BS255" s="402"/>
      <c r="BT255" s="402"/>
      <c r="BU255" s="402"/>
      <c r="BV255" s="402"/>
      <c r="BW255" s="307"/>
      <c r="BX255" s="307"/>
      <c r="BY255" s="307"/>
      <c r="BZ255" s="307"/>
      <c r="CA255" s="307"/>
      <c r="CB255" s="307"/>
      <c r="CC255" s="307"/>
      <c r="CD255" s="307"/>
      <c r="CE255" s="307"/>
      <c r="CF255" s="307"/>
      <c r="CG255" s="307"/>
      <c r="CH255" s="307"/>
      <c r="CI255" s="307"/>
      <c r="CJ255" s="307"/>
      <c r="CK255" s="307"/>
      <c r="CL255" s="307"/>
      <c r="CM255" s="307"/>
      <c r="CN255" s="307"/>
      <c r="CO255" s="307"/>
      <c r="CP255" s="307"/>
      <c r="CQ255" s="307"/>
      <c r="CR255" s="307"/>
      <c r="CS255" s="307"/>
      <c r="CT255" s="307"/>
      <c r="CU255" s="307"/>
      <c r="CV255" s="307"/>
      <c r="CW255" s="307"/>
      <c r="CX255" s="307"/>
      <c r="CY255" s="307"/>
      <c r="CZ255" s="307"/>
    </row>
    <row r="256" s="314" customFormat="true" ht="15" customHeight="true" x14ac:dyDescent="0.2">
      <c r="B256" s="403"/>
      <c r="W256" s="307"/>
      <c r="X256" s="307"/>
      <c r="Y256" s="307"/>
      <c r="Z256" s="307"/>
      <c r="AA256" s="307"/>
      <c r="AB256" s="307"/>
      <c r="AC256" s="307"/>
      <c r="AD256" s="307"/>
      <c r="AE256" s="307"/>
      <c r="AF256" s="307"/>
      <c r="AG256" s="307"/>
      <c r="AH256" s="307"/>
      <c r="AI256" s="307"/>
      <c r="AJ256" s="307"/>
      <c r="AK256" s="307"/>
      <c r="AL256" s="307"/>
      <c r="AM256" s="307"/>
      <c r="AN256" s="307"/>
      <c r="AO256" s="307"/>
      <c r="AP256" s="307"/>
      <c r="AQ256" s="307"/>
      <c r="AR256" s="307"/>
      <c r="AS256" s="307"/>
      <c r="AT256" s="307"/>
      <c r="AU256" s="307"/>
      <c r="AV256" s="307"/>
      <c r="AW256" s="307"/>
      <c r="AX256" s="307"/>
      <c r="AY256" s="307"/>
      <c r="AZ256" s="307"/>
      <c r="BA256" s="402"/>
      <c r="BB256" s="331"/>
      <c r="BC256" s="402"/>
      <c r="BD256" s="402"/>
      <c r="BE256" s="402"/>
      <c r="BF256" s="402"/>
      <c r="BG256" s="402"/>
      <c r="BH256" s="402"/>
      <c r="BI256" s="402"/>
      <c r="BJ256" s="402"/>
      <c r="BK256" s="402"/>
      <c r="BL256" s="402"/>
      <c r="BM256" s="402"/>
      <c r="BN256" s="402"/>
      <c r="BO256" s="402"/>
      <c r="BP256" s="402"/>
      <c r="BQ256" s="402"/>
      <c r="BR256" s="402"/>
      <c r="BS256" s="402"/>
      <c r="BT256" s="402"/>
      <c r="BU256" s="402"/>
      <c r="BV256" s="402"/>
      <c r="BW256" s="307"/>
      <c r="BX256" s="307"/>
      <c r="BY256" s="307"/>
      <c r="BZ256" s="307"/>
      <c r="CA256" s="307"/>
      <c r="CB256" s="307"/>
      <c r="CC256" s="307"/>
      <c r="CD256" s="307"/>
      <c r="CE256" s="307"/>
      <c r="CF256" s="307"/>
      <c r="CG256" s="307"/>
      <c r="CH256" s="307"/>
      <c r="CI256" s="307"/>
      <c r="CJ256" s="307"/>
      <c r="CK256" s="307"/>
      <c r="CL256" s="307"/>
      <c r="CM256" s="307"/>
      <c r="CN256" s="307"/>
      <c r="CO256" s="307"/>
      <c r="CP256" s="307"/>
      <c r="CQ256" s="307"/>
      <c r="CR256" s="307"/>
      <c r="CS256" s="307"/>
      <c r="CT256" s="307"/>
      <c r="CU256" s="307"/>
      <c r="CV256" s="307"/>
      <c r="CW256" s="307"/>
      <c r="CX256" s="307"/>
      <c r="CY256" s="307"/>
      <c r="CZ256" s="307"/>
    </row>
    <row r="257" s="314" customFormat="true" ht="18" customHeight="true" x14ac:dyDescent="0.2">
      <c r="B257" s="403"/>
      <c r="W257" s="307"/>
      <c r="X257" s="307"/>
      <c r="Y257" s="307"/>
      <c r="Z257" s="307"/>
      <c r="AA257" s="307"/>
      <c r="AB257" s="307"/>
      <c r="AC257" s="307"/>
      <c r="AD257" s="307"/>
      <c r="AE257" s="307"/>
      <c r="AF257" s="307"/>
      <c r="AG257" s="307"/>
      <c r="AH257" s="307"/>
      <c r="AI257" s="307"/>
      <c r="AJ257" s="307"/>
      <c r="AK257" s="307"/>
      <c r="AL257" s="307"/>
      <c r="AM257" s="307"/>
      <c r="AN257" s="307"/>
      <c r="AO257" s="307"/>
      <c r="AP257" s="307"/>
      <c r="AQ257" s="307"/>
      <c r="AR257" s="307"/>
      <c r="AS257" s="307"/>
      <c r="AT257" s="307"/>
      <c r="AU257" s="307"/>
      <c r="AV257" s="307"/>
      <c r="AW257" s="307"/>
      <c r="AX257" s="307"/>
      <c r="AY257" s="307"/>
      <c r="AZ257" s="307"/>
      <c r="BA257" s="402"/>
      <c r="BB257" s="331"/>
      <c r="BC257" s="402"/>
      <c r="BD257" s="402"/>
      <c r="BE257" s="402"/>
      <c r="BF257" s="402"/>
      <c r="BG257" s="402"/>
      <c r="BH257" s="402"/>
      <c r="BI257" s="402"/>
      <c r="BJ257" s="402"/>
      <c r="BK257" s="402"/>
      <c r="BL257" s="402"/>
      <c r="BM257" s="402"/>
      <c r="BN257" s="402"/>
      <c r="BO257" s="402"/>
      <c r="BP257" s="402"/>
      <c r="BQ257" s="402"/>
      <c r="BR257" s="402"/>
      <c r="BS257" s="402"/>
      <c r="BT257" s="402"/>
      <c r="BU257" s="402"/>
      <c r="BV257" s="402"/>
      <c r="BW257" s="307"/>
      <c r="BX257" s="307"/>
      <c r="BY257" s="307"/>
      <c r="BZ257" s="307"/>
      <c r="CA257" s="307"/>
      <c r="CB257" s="307"/>
      <c r="CC257" s="307"/>
      <c r="CD257" s="307"/>
      <c r="CE257" s="307"/>
      <c r="CF257" s="307"/>
      <c r="CG257" s="307"/>
      <c r="CH257" s="307"/>
      <c r="CI257" s="307"/>
      <c r="CJ257" s="307"/>
      <c r="CK257" s="307"/>
      <c r="CL257" s="307"/>
      <c r="CM257" s="307"/>
      <c r="CN257" s="307"/>
      <c r="CO257" s="307"/>
      <c r="CP257" s="307"/>
      <c r="CQ257" s="307"/>
      <c r="CR257" s="307"/>
      <c r="CS257" s="307"/>
      <c r="CT257" s="307"/>
      <c r="CU257" s="307"/>
      <c r="CV257" s="307"/>
      <c r="CW257" s="307"/>
      <c r="CX257" s="307"/>
      <c r="CY257" s="307"/>
      <c r="CZ257" s="307"/>
    </row>
    <row r="258" s="314" customFormat="true" ht="18" customHeight="true" x14ac:dyDescent="0.2">
      <c r="B258" s="403"/>
      <c r="W258" s="307"/>
      <c r="X258" s="307"/>
      <c r="Y258" s="307"/>
      <c r="Z258" s="307"/>
      <c r="AA258" s="307"/>
      <c r="AB258" s="307"/>
      <c r="AC258" s="307"/>
      <c r="AD258" s="307"/>
      <c r="AE258" s="307"/>
      <c r="AF258" s="307"/>
      <c r="AG258" s="307"/>
      <c r="AH258" s="307"/>
      <c r="AI258" s="307"/>
      <c r="AJ258" s="307"/>
      <c r="AK258" s="307"/>
      <c r="AL258" s="307"/>
      <c r="AM258" s="307"/>
      <c r="AN258" s="307"/>
      <c r="AO258" s="307"/>
      <c r="AP258" s="307"/>
      <c r="AQ258" s="307"/>
      <c r="AR258" s="307"/>
      <c r="AS258" s="307"/>
      <c r="AT258" s="307"/>
      <c r="AU258" s="307"/>
      <c r="AV258" s="307"/>
      <c r="AW258" s="307"/>
      <c r="AX258" s="307"/>
      <c r="AY258" s="307"/>
      <c r="AZ258" s="307"/>
      <c r="BA258" s="402"/>
      <c r="BB258" s="331"/>
      <c r="BC258" s="402"/>
      <c r="BD258" s="402"/>
      <c r="BE258" s="402"/>
      <c r="BF258" s="402"/>
      <c r="BG258" s="402"/>
      <c r="BH258" s="402"/>
      <c r="BI258" s="402"/>
      <c r="BJ258" s="402"/>
      <c r="BK258" s="402"/>
      <c r="BL258" s="402"/>
      <c r="BM258" s="402"/>
      <c r="BN258" s="402"/>
      <c r="BO258" s="402"/>
      <c r="BP258" s="402"/>
      <c r="BQ258" s="402"/>
      <c r="BR258" s="402"/>
      <c r="BS258" s="402"/>
      <c r="BT258" s="402"/>
      <c r="BU258" s="402"/>
      <c r="BV258" s="402"/>
      <c r="BW258" s="307"/>
      <c r="BX258" s="307"/>
      <c r="BY258" s="307"/>
      <c r="BZ258" s="307"/>
      <c r="CA258" s="307"/>
      <c r="CB258" s="307"/>
      <c r="CC258" s="307"/>
      <c r="CD258" s="307"/>
      <c r="CE258" s="307"/>
      <c r="CF258" s="307"/>
      <c r="CG258" s="307"/>
      <c r="CH258" s="307"/>
      <c r="CI258" s="307"/>
      <c r="CJ258" s="307"/>
      <c r="CK258" s="307"/>
      <c r="CL258" s="307"/>
      <c r="CM258" s="307"/>
      <c r="CN258" s="307"/>
      <c r="CO258" s="307"/>
      <c r="CP258" s="307"/>
      <c r="CQ258" s="307"/>
      <c r="CR258" s="307"/>
      <c r="CS258" s="307"/>
      <c r="CT258" s="307"/>
      <c r="CU258" s="307"/>
      <c r="CV258" s="307"/>
      <c r="CW258" s="307"/>
      <c r="CX258" s="307"/>
      <c r="CY258" s="307"/>
      <c r="CZ258" s="307"/>
    </row>
    <row r="259" s="405" customFormat="true" ht="15" customHeight="true" x14ac:dyDescent="0.2">
      <c r="B259" s="404"/>
      <c r="W259" s="312"/>
      <c r="X259" s="312"/>
      <c r="Y259" s="312"/>
      <c r="Z259" s="312"/>
      <c r="AA259" s="312"/>
      <c r="AB259" s="312"/>
      <c r="AC259" s="312"/>
      <c r="AD259" s="312"/>
      <c r="AE259" s="312"/>
      <c r="AF259" s="312"/>
      <c r="AG259" s="312"/>
      <c r="AH259" s="312"/>
      <c r="AI259" s="312"/>
      <c r="AJ259" s="312"/>
      <c r="AK259" s="312"/>
      <c r="AL259" s="312"/>
      <c r="AM259" s="312"/>
      <c r="AN259" s="312"/>
      <c r="AO259" s="312"/>
      <c r="AP259" s="312"/>
      <c r="AQ259" s="312"/>
      <c r="AR259" s="312"/>
      <c r="AS259" s="312"/>
      <c r="AT259" s="312"/>
      <c r="AU259" s="312"/>
      <c r="AV259" s="312"/>
      <c r="AW259" s="312"/>
      <c r="AX259" s="312"/>
      <c r="AY259" s="312"/>
      <c r="AZ259" s="312"/>
      <c r="BA259" s="313" t="s">
        <v>128</v>
      </c>
      <c r="BB259" s="290" t="s">
        <v>85</v>
      </c>
      <c r="BC259" s="812" t="s">
        <v>114</v>
      </c>
      <c r="BD259" s="813"/>
      <c r="BE259" s="813"/>
      <c r="BF259" s="813"/>
      <c r="BG259" s="819"/>
      <c r="BH259" s="812" t="s">
        <v>38</v>
      </c>
      <c r="BI259" s="813"/>
      <c r="BJ259" s="813"/>
      <c r="BK259" s="813"/>
      <c r="BL259" s="819"/>
      <c r="BM259" s="812" t="s">
        <v>37</v>
      </c>
      <c r="BN259" s="813"/>
      <c r="BO259" s="813"/>
      <c r="BP259" s="813"/>
      <c r="BQ259" s="814"/>
      <c r="BR259" s="15" t="s">
        <v>137</v>
      </c>
      <c r="BS259" s="366"/>
      <c r="BT259" s="366"/>
      <c r="BU259" s="366"/>
      <c r="BV259" s="366"/>
      <c r="BW259" s="4"/>
      <c r="BX259" s="4"/>
      <c r="BY259" s="4"/>
      <c r="BZ259" s="311"/>
      <c r="CA259" s="311"/>
      <c r="CB259" s="311"/>
      <c r="CC259" s="311"/>
      <c r="CD259" s="311"/>
      <c r="CE259" s="311"/>
      <c r="CF259" s="311"/>
      <c r="CG259" s="311"/>
      <c r="CH259" s="311"/>
      <c r="CI259" s="311"/>
      <c r="CJ259" s="311"/>
      <c r="CK259" s="311"/>
      <c r="CL259" s="311"/>
      <c r="CM259" s="311"/>
      <c r="CN259" s="311"/>
      <c r="CO259" s="311"/>
      <c r="CP259" s="311"/>
      <c r="CQ259" s="311"/>
      <c r="CR259" s="311"/>
      <c r="CS259" s="311"/>
      <c r="CT259" s="311"/>
      <c r="CU259" s="311"/>
      <c r="CV259" s="311"/>
      <c r="CW259" s="311"/>
      <c r="CX259" s="311"/>
      <c r="CY259" s="311"/>
      <c r="CZ259" s="311"/>
    </row>
    <row r="260" s="405" customFormat="true" ht="24" x14ac:dyDescent="0.2">
      <c r="B260" s="404"/>
      <c r="W260" s="312"/>
      <c r="X260" s="312"/>
      <c r="Y260" s="312"/>
      <c r="Z260" s="312"/>
      <c r="AA260" s="312"/>
      <c r="AB260" s="312"/>
      <c r="AC260" s="312"/>
      <c r="AD260" s="312"/>
      <c r="AE260" s="312"/>
      <c r="AF260" s="312"/>
      <c r="AG260" s="312"/>
      <c r="AH260" s="312"/>
      <c r="AI260" s="312"/>
      <c r="AJ260" s="312"/>
      <c r="AK260" s="312"/>
      <c r="AL260" s="312"/>
      <c r="AM260" s="312"/>
      <c r="AN260" s="312"/>
      <c r="AO260" s="312"/>
      <c r="AP260" s="312"/>
      <c r="AQ260" s="312"/>
      <c r="AR260" s="312"/>
      <c r="AS260" s="312"/>
      <c r="AT260" s="312"/>
      <c r="AU260" s="312"/>
      <c r="AV260" s="312"/>
      <c r="AW260" s="312"/>
      <c r="AX260" s="312"/>
      <c r="AY260" s="312"/>
      <c r="AZ260" s="312"/>
      <c r="BA260" s="301" t="s">
        <v>118</v>
      </c>
      <c r="BB260" s="300"/>
      <c r="BC260" s="388" t="s">
        <v>0</v>
      </c>
      <c r="BD260" s="446" t="s">
        <v>1</v>
      </c>
      <c r="BE260" s="446" t="s">
        <v>2</v>
      </c>
      <c r="BF260" s="446" t="s">
        <v>3</v>
      </c>
      <c r="BG260" s="389" t="s">
        <v>4</v>
      </c>
      <c r="BH260" s="388" t="s">
        <v>0</v>
      </c>
      <c r="BI260" s="446" t="s">
        <v>1</v>
      </c>
      <c r="BJ260" s="446" t="s">
        <v>2</v>
      </c>
      <c r="BK260" s="446" t="s">
        <v>3</v>
      </c>
      <c r="BL260" s="389" t="s">
        <v>4</v>
      </c>
      <c r="BM260" s="388" t="s">
        <v>0</v>
      </c>
      <c r="BN260" s="446" t="s">
        <v>1</v>
      </c>
      <c r="BO260" s="446" t="s">
        <v>2</v>
      </c>
      <c r="BP260" s="446" t="s">
        <v>3</v>
      </c>
      <c r="BQ260" s="389" t="s">
        <v>4</v>
      </c>
      <c r="BR260" s="388" t="s">
        <v>366</v>
      </c>
      <c r="BS260" s="446" t="s">
        <v>367</v>
      </c>
      <c r="BT260" s="446" t="s">
        <v>148</v>
      </c>
      <c r="BU260" s="446" t="s">
        <v>149</v>
      </c>
      <c r="BV260" s="447" t="s">
        <v>150</v>
      </c>
      <c r="BW260" s="152"/>
      <c r="BX260" s="152"/>
      <c r="BY260" s="152"/>
      <c r="BZ260" s="152"/>
      <c r="CA260" s="152"/>
      <c r="CB260" s="152"/>
      <c r="CC260" s="152"/>
      <c r="CD260" s="152"/>
      <c r="CE260" s="152"/>
      <c r="CF260" s="152"/>
      <c r="CG260" s="152"/>
      <c r="CH260" s="152"/>
      <c r="CI260" s="152"/>
      <c r="CJ260" s="152"/>
      <c r="CK260" s="152"/>
      <c r="CL260" s="152"/>
      <c r="CM260" s="152"/>
      <c r="CN260" s="152"/>
      <c r="CO260" s="152"/>
      <c r="CP260" s="152"/>
      <c r="CQ260" s="152"/>
      <c r="CR260" s="152"/>
      <c r="CS260" s="152"/>
      <c r="CT260" s="152"/>
      <c r="CU260" s="152"/>
      <c r="CV260" s="152"/>
      <c r="CW260" s="152"/>
      <c r="CX260" s="152"/>
      <c r="CY260" s="152"/>
      <c r="CZ260" s="152"/>
    </row>
    <row r="261" s="405" customFormat="true" ht="15" customHeight="true" x14ac:dyDescent="0.2">
      <c r="B261" s="404"/>
      <c r="W261" s="312"/>
      <c r="X261" s="312"/>
      <c r="Y261" s="312"/>
      <c r="Z261" s="312"/>
      <c r="AA261" s="312"/>
      <c r="AB261" s="312"/>
      <c r="AC261" s="312"/>
      <c r="AD261" s="312"/>
      <c r="AE261" s="312"/>
      <c r="AF261" s="312"/>
      <c r="AG261" s="312"/>
      <c r="AH261" s="312"/>
      <c r="AI261" s="312"/>
      <c r="AJ261" s="312"/>
      <c r="AK261" s="312"/>
      <c r="AL261" s="312"/>
      <c r="AM261" s="312"/>
      <c r="AN261" s="312"/>
      <c r="AO261" s="312"/>
      <c r="AP261" s="312"/>
      <c r="AQ261" s="312"/>
      <c r="AR261" s="312"/>
      <c r="AS261" s="312"/>
      <c r="AT261" s="312"/>
      <c r="AU261" s="312"/>
      <c r="AV261" s="312"/>
      <c r="AW261" s="312"/>
      <c r="AX261" s="312"/>
      <c r="AY261" s="312"/>
      <c r="AZ261" s="312"/>
      <c r="BA261" s="818" t="s">
        <v>73</v>
      </c>
      <c r="BB261" s="494" t="s">
        <v>49</v>
      </c>
      <c r="BC261" s="38" t="s">
        <v>35</v>
      </c>
      <c r="BD261" s="34" t="s">
        <v>35</v>
      </c>
      <c r="BE261" s="34" t="s">
        <v>35</v>
      </c>
      <c r="BF261" s="34" t="s">
        <v>35</v>
      </c>
      <c r="BG261" s="29" t="s">
        <v>35</v>
      </c>
      <c r="BH261" s="38" t="s">
        <v>35</v>
      </c>
      <c r="BI261" s="34" t="s">
        <v>35</v>
      </c>
      <c r="BJ261" s="34" t="s">
        <v>35</v>
      </c>
      <c r="BK261" s="34" t="s">
        <v>35</v>
      </c>
      <c r="BL261" s="29" t="s">
        <v>35</v>
      </c>
      <c r="BM261" s="38" t="s">
        <v>35</v>
      </c>
      <c r="BN261" s="34" t="s">
        <v>35</v>
      </c>
      <c r="BO261" s="34" t="s">
        <v>35</v>
      </c>
      <c r="BP261" s="34" t="s">
        <v>35</v>
      </c>
      <c r="BQ261" s="29" t="s">
        <v>35</v>
      </c>
      <c r="BR261" s="38" t="s">
        <v>35</v>
      </c>
      <c r="BS261" s="34" t="s">
        <v>35</v>
      </c>
      <c r="BT261" s="34" t="s">
        <v>35</v>
      </c>
      <c r="BU261" s="34" t="s">
        <v>35</v>
      </c>
      <c r="BV261" s="23" t="s">
        <v>35</v>
      </c>
      <c r="BW261" s="3"/>
      <c r="BX261" s="3"/>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405" customFormat="true" ht="15" customHeight="true" x14ac:dyDescent="0.2">
      <c r="B262" s="404"/>
      <c r="W262" s="312"/>
      <c r="X262" s="312"/>
      <c r="Y262" s="312"/>
      <c r="Z262" s="312"/>
      <c r="AA262" s="312"/>
      <c r="AB262" s="312"/>
      <c r="AC262" s="312"/>
      <c r="AD262" s="312"/>
      <c r="AE262" s="312"/>
      <c r="AF262" s="312"/>
      <c r="AG262" s="312"/>
      <c r="AH262" s="312"/>
      <c r="AI262" s="312"/>
      <c r="AJ262" s="312"/>
      <c r="AK262" s="312"/>
      <c r="AL262" s="312"/>
      <c r="AM262" s="312"/>
      <c r="AN262" s="312"/>
      <c r="AO262" s="312"/>
      <c r="AP262" s="312"/>
      <c r="AQ262" s="312"/>
      <c r="AR262" s="312"/>
      <c r="AS262" s="312"/>
      <c r="AT262" s="312"/>
      <c r="AU262" s="312"/>
      <c r="AV262" s="312"/>
      <c r="AW262" s="312"/>
      <c r="AX262" s="312"/>
      <c r="AY262" s="312"/>
      <c r="AZ262" s="312"/>
      <c r="BA262" s="816"/>
      <c r="BB262" s="492" t="s">
        <v>48</v>
      </c>
      <c r="BC262" s="37" t="s">
        <v>35</v>
      </c>
      <c r="BD262" s="33" t="s">
        <v>35</v>
      </c>
      <c r="BE262" s="33" t="s">
        <v>35</v>
      </c>
      <c r="BF262" s="33" t="s">
        <v>35</v>
      </c>
      <c r="BG262" s="28" t="s">
        <v>35</v>
      </c>
      <c r="BH262" s="37" t="s">
        <v>35</v>
      </c>
      <c r="BI262" s="33" t="s">
        <v>35</v>
      </c>
      <c r="BJ262" s="33" t="s">
        <v>35</v>
      </c>
      <c r="BK262" s="33" t="s">
        <v>35</v>
      </c>
      <c r="BL262" s="28" t="s">
        <v>35</v>
      </c>
      <c r="BM262" s="37" t="s">
        <v>35</v>
      </c>
      <c r="BN262" s="33" t="s">
        <v>35</v>
      </c>
      <c r="BO262" s="33" t="s">
        <v>35</v>
      </c>
      <c r="BP262" s="33" t="s">
        <v>35</v>
      </c>
      <c r="BQ262" s="28" t="s">
        <v>35</v>
      </c>
      <c r="BR262" s="37" t="s">
        <v>35</v>
      </c>
      <c r="BS262" s="33" t="s">
        <v>35</v>
      </c>
      <c r="BT262" s="33" t="s">
        <v>35</v>
      </c>
      <c r="BU262" s="33" t="s">
        <v>35</v>
      </c>
      <c r="BV262" s="22" t="s">
        <v>35</v>
      </c>
      <c r="BW262" s="3"/>
      <c r="BX262" s="3"/>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405" customFormat="true" ht="15" customHeight="true" x14ac:dyDescent="0.2">
      <c r="B263" s="404"/>
      <c r="W263" s="312"/>
      <c r="X263" s="312"/>
      <c r="Y263" s="312"/>
      <c r="Z263" s="312"/>
      <c r="AA263" s="312"/>
      <c r="AB263" s="312"/>
      <c r="AC263" s="312"/>
      <c r="AD263" s="312"/>
      <c r="AE263" s="312"/>
      <c r="AF263" s="312"/>
      <c r="AG263" s="312"/>
      <c r="AH263" s="312"/>
      <c r="AI263" s="312"/>
      <c r="AJ263" s="312"/>
      <c r="AK263" s="312"/>
      <c r="AL263" s="312"/>
      <c r="AM263" s="312"/>
      <c r="AN263" s="312"/>
      <c r="AO263" s="312"/>
      <c r="AP263" s="312"/>
      <c r="AQ263" s="312"/>
      <c r="AR263" s="312"/>
      <c r="AS263" s="312"/>
      <c r="AT263" s="312"/>
      <c r="AU263" s="312"/>
      <c r="AV263" s="312"/>
      <c r="AW263" s="312"/>
      <c r="AX263" s="312"/>
      <c r="AY263" s="312"/>
      <c r="AZ263" s="312"/>
      <c r="BA263" s="816"/>
      <c r="BB263" s="492" t="s">
        <v>112</v>
      </c>
      <c r="BC263" s="37" t="s">
        <v>35</v>
      </c>
      <c r="BD263" s="33" t="s">
        <v>35</v>
      </c>
      <c r="BE263" s="33" t="s">
        <v>35</v>
      </c>
      <c r="BF263" s="33" t="s">
        <v>35</v>
      </c>
      <c r="BG263" s="28" t="s">
        <v>35</v>
      </c>
      <c r="BH263" s="37" t="s">
        <v>35</v>
      </c>
      <c r="BI263" s="33" t="s">
        <v>35</v>
      </c>
      <c r="BJ263" s="33" t="s">
        <v>35</v>
      </c>
      <c r="BK263" s="33" t="s">
        <v>35</v>
      </c>
      <c r="BL263" s="28" t="s">
        <v>35</v>
      </c>
      <c r="BM263" s="37" t="s">
        <v>35</v>
      </c>
      <c r="BN263" s="33" t="s">
        <v>35</v>
      </c>
      <c r="BO263" s="33" t="s">
        <v>35</v>
      </c>
      <c r="BP263" s="33" t="s">
        <v>35</v>
      </c>
      <c r="BQ263" s="28" t="s">
        <v>35</v>
      </c>
      <c r="BR263" s="37" t="s">
        <v>35</v>
      </c>
      <c r="BS263" s="33" t="s">
        <v>35</v>
      </c>
      <c r="BT263" s="33" t="s">
        <v>35</v>
      </c>
      <c r="BU263" s="33" t="s">
        <v>35</v>
      </c>
      <c r="BV263" s="22" t="s">
        <v>35</v>
      </c>
      <c r="BW263" s="3"/>
      <c r="BX263" s="3"/>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405" customFormat="true" ht="15" customHeight="true" x14ac:dyDescent="0.2">
      <c r="B264" s="404"/>
      <c r="W264" s="312"/>
      <c r="X264" s="312"/>
      <c r="Y264" s="312"/>
      <c r="Z264" s="312"/>
      <c r="AA264" s="312"/>
      <c r="AB264" s="312"/>
      <c r="AC264" s="312"/>
      <c r="AD264" s="312"/>
      <c r="AE264" s="312"/>
      <c r="AF264" s="312"/>
      <c r="AG264" s="312"/>
      <c r="AH264" s="312"/>
      <c r="AI264" s="312"/>
      <c r="AJ264" s="312"/>
      <c r="AK264" s="312"/>
      <c r="AL264" s="312"/>
      <c r="AM264" s="312"/>
      <c r="AN264" s="312"/>
      <c r="AO264" s="312"/>
      <c r="AP264" s="312"/>
      <c r="AQ264" s="312"/>
      <c r="AR264" s="312"/>
      <c r="AS264" s="312"/>
      <c r="AT264" s="312"/>
      <c r="AU264" s="312"/>
      <c r="AV264" s="312"/>
      <c r="AW264" s="312"/>
      <c r="AX264" s="312"/>
      <c r="AY264" s="312"/>
      <c r="AZ264" s="312"/>
      <c r="BA264" s="816" t="s">
        <v>74</v>
      </c>
      <c r="BB264" s="492" t="s">
        <v>88</v>
      </c>
      <c r="BC264" s="37" t="s">
        <v>35</v>
      </c>
      <c r="BD264" s="33" t="s">
        <v>35</v>
      </c>
      <c r="BE264" s="33" t="s">
        <v>35</v>
      </c>
      <c r="BF264" s="33" t="s">
        <v>35</v>
      </c>
      <c r="BG264" s="28" t="s">
        <v>35</v>
      </c>
      <c r="BH264" s="37" t="s">
        <v>35</v>
      </c>
      <c r="BI264" s="33" t="s">
        <v>35</v>
      </c>
      <c r="BJ264" s="33" t="s">
        <v>35</v>
      </c>
      <c r="BK264" s="33" t="s">
        <v>35</v>
      </c>
      <c r="BL264" s="28" t="s">
        <v>35</v>
      </c>
      <c r="BM264" s="37" t="s">
        <v>35</v>
      </c>
      <c r="BN264" s="33" t="s">
        <v>35</v>
      </c>
      <c r="BO264" s="33" t="s">
        <v>35</v>
      </c>
      <c r="BP264" s="33" t="s">
        <v>35</v>
      </c>
      <c r="BQ264" s="28" t="s">
        <v>35</v>
      </c>
      <c r="BR264" s="37" t="s">
        <v>35</v>
      </c>
      <c r="BS264" s="33" t="s">
        <v>35</v>
      </c>
      <c r="BT264" s="33" t="s">
        <v>35</v>
      </c>
      <c r="BU264" s="33" t="s">
        <v>35</v>
      </c>
      <c r="BV264" s="22" t="s">
        <v>35</v>
      </c>
      <c r="BW264" s="3"/>
      <c r="BX264" s="3"/>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405" customFormat="true" ht="15" customHeight="true" x14ac:dyDescent="0.2">
      <c r="B265" s="404"/>
      <c r="W265" s="312"/>
      <c r="X265" s="312"/>
      <c r="Y265" s="312"/>
      <c r="Z265" s="312"/>
      <c r="AA265" s="312"/>
      <c r="AB265" s="312"/>
      <c r="AC265" s="312"/>
      <c r="AD265" s="312"/>
      <c r="AE265" s="312"/>
      <c r="AF265" s="312"/>
      <c r="AG265" s="312"/>
      <c r="AH265" s="312"/>
      <c r="AI265" s="312"/>
      <c r="AJ265" s="312"/>
      <c r="AK265" s="312"/>
      <c r="AL265" s="312"/>
      <c r="AM265" s="312"/>
      <c r="AN265" s="312"/>
      <c r="AO265" s="312"/>
      <c r="AP265" s="312"/>
      <c r="AQ265" s="312"/>
      <c r="AR265" s="312"/>
      <c r="AS265" s="312"/>
      <c r="AT265" s="312"/>
      <c r="AU265" s="312"/>
      <c r="AV265" s="312"/>
      <c r="AW265" s="312"/>
      <c r="AX265" s="312"/>
      <c r="AY265" s="312"/>
      <c r="AZ265" s="312"/>
      <c r="BA265" s="816"/>
      <c r="BB265" s="492" t="s">
        <v>89</v>
      </c>
      <c r="BC265" s="37" t="s">
        <v>35</v>
      </c>
      <c r="BD265" s="33" t="s">
        <v>35</v>
      </c>
      <c r="BE265" s="33" t="s">
        <v>35</v>
      </c>
      <c r="BF265" s="33" t="s">
        <v>35</v>
      </c>
      <c r="BG265" s="28" t="s">
        <v>35</v>
      </c>
      <c r="BH265" s="37" t="s">
        <v>35</v>
      </c>
      <c r="BI265" s="33" t="s">
        <v>35</v>
      </c>
      <c r="BJ265" s="33" t="s">
        <v>35</v>
      </c>
      <c r="BK265" s="33" t="s">
        <v>35</v>
      </c>
      <c r="BL265" s="28" t="s">
        <v>35</v>
      </c>
      <c r="BM265" s="37" t="s">
        <v>35</v>
      </c>
      <c r="BN265" s="33" t="s">
        <v>35</v>
      </c>
      <c r="BO265" s="33" t="s">
        <v>35</v>
      </c>
      <c r="BP265" s="33" t="s">
        <v>35</v>
      </c>
      <c r="BQ265" s="28" t="s">
        <v>35</v>
      </c>
      <c r="BR265" s="37" t="s">
        <v>35</v>
      </c>
      <c r="BS265" s="33" t="s">
        <v>35</v>
      </c>
      <c r="BT265" s="33" t="s">
        <v>35</v>
      </c>
      <c r="BU265" s="33" t="s">
        <v>35</v>
      </c>
      <c r="BV265" s="22" t="s">
        <v>35</v>
      </c>
      <c r="BW265" s="3"/>
      <c r="BX265" s="3"/>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405" customFormat="true" ht="15" customHeight="true" x14ac:dyDescent="0.2">
      <c r="B266" s="404"/>
      <c r="W266" s="312"/>
      <c r="X266" s="312"/>
      <c r="Y266" s="312"/>
      <c r="Z266" s="312"/>
      <c r="AA266" s="312"/>
      <c r="AB266" s="312"/>
      <c r="AC266" s="312"/>
      <c r="AD266" s="312"/>
      <c r="AE266" s="312"/>
      <c r="AF266" s="312"/>
      <c r="AG266" s="312"/>
      <c r="AH266" s="312"/>
      <c r="AI266" s="312"/>
      <c r="AJ266" s="312"/>
      <c r="AK266" s="312"/>
      <c r="AL266" s="312"/>
      <c r="AM266" s="312"/>
      <c r="AN266" s="312"/>
      <c r="AO266" s="312"/>
      <c r="AP266" s="312"/>
      <c r="AQ266" s="312"/>
      <c r="AR266" s="312"/>
      <c r="AS266" s="312"/>
      <c r="AT266" s="312"/>
      <c r="AU266" s="312"/>
      <c r="AV266" s="312"/>
      <c r="AW266" s="312"/>
      <c r="AX266" s="312"/>
      <c r="AY266" s="312"/>
      <c r="AZ266" s="312"/>
      <c r="BA266" s="816"/>
      <c r="BB266" s="492" t="s">
        <v>90</v>
      </c>
      <c r="BC266" s="37" t="s">
        <v>35</v>
      </c>
      <c r="BD266" s="33" t="s">
        <v>35</v>
      </c>
      <c r="BE266" s="33" t="s">
        <v>35</v>
      </c>
      <c r="BF266" s="33" t="s">
        <v>35</v>
      </c>
      <c r="BG266" s="28" t="s">
        <v>35</v>
      </c>
      <c r="BH266" s="37" t="s">
        <v>35</v>
      </c>
      <c r="BI266" s="33" t="s">
        <v>35</v>
      </c>
      <c r="BJ266" s="33" t="s">
        <v>35</v>
      </c>
      <c r="BK266" s="33" t="s">
        <v>35</v>
      </c>
      <c r="BL266" s="28" t="s">
        <v>35</v>
      </c>
      <c r="BM266" s="37" t="s">
        <v>35</v>
      </c>
      <c r="BN266" s="33" t="s">
        <v>35</v>
      </c>
      <c r="BO266" s="33" t="s">
        <v>35</v>
      </c>
      <c r="BP266" s="33" t="s">
        <v>35</v>
      </c>
      <c r="BQ266" s="28" t="s">
        <v>35</v>
      </c>
      <c r="BR266" s="37" t="s">
        <v>35</v>
      </c>
      <c r="BS266" s="33" t="s">
        <v>35</v>
      </c>
      <c r="BT266" s="33" t="s">
        <v>35</v>
      </c>
      <c r="BU266" s="33" t="s">
        <v>35</v>
      </c>
      <c r="BV266" s="22" t="s">
        <v>35</v>
      </c>
      <c r="BW266" s="3"/>
      <c r="BX266" s="3"/>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405" customFormat="true" ht="15" customHeight="true" x14ac:dyDescent="0.2">
      <c r="B267" s="404"/>
      <c r="W267" s="312"/>
      <c r="X267" s="312"/>
      <c r="Y267" s="312"/>
      <c r="Z267" s="312"/>
      <c r="AA267" s="312"/>
      <c r="AB267" s="312"/>
      <c r="AC267" s="312"/>
      <c r="AD267" s="312"/>
      <c r="AE267" s="312"/>
      <c r="AF267" s="312"/>
      <c r="AG267" s="312"/>
      <c r="AH267" s="312"/>
      <c r="AI267" s="312"/>
      <c r="AJ267" s="312"/>
      <c r="AK267" s="312"/>
      <c r="AL267" s="312"/>
      <c r="AM267" s="312"/>
      <c r="AN267" s="312"/>
      <c r="AO267" s="312"/>
      <c r="AP267" s="312"/>
      <c r="AQ267" s="312"/>
      <c r="AR267" s="312"/>
      <c r="AS267" s="312"/>
      <c r="AT267" s="312"/>
      <c r="AU267" s="312"/>
      <c r="AV267" s="312"/>
      <c r="AW267" s="312"/>
      <c r="AX267" s="312"/>
      <c r="AY267" s="312"/>
      <c r="AZ267" s="312"/>
      <c r="BA267" s="816"/>
      <c r="BB267" s="492" t="s">
        <v>112</v>
      </c>
      <c r="BC267" s="37" t="s">
        <v>35</v>
      </c>
      <c r="BD267" s="33" t="s">
        <v>35</v>
      </c>
      <c r="BE267" s="33" t="s">
        <v>35</v>
      </c>
      <c r="BF267" s="33" t="s">
        <v>35</v>
      </c>
      <c r="BG267" s="28" t="s">
        <v>35</v>
      </c>
      <c r="BH267" s="37" t="s">
        <v>35</v>
      </c>
      <c r="BI267" s="33" t="s">
        <v>35</v>
      </c>
      <c r="BJ267" s="33" t="s">
        <v>35</v>
      </c>
      <c r="BK267" s="33" t="s">
        <v>35</v>
      </c>
      <c r="BL267" s="28" t="s">
        <v>35</v>
      </c>
      <c r="BM267" s="37" t="s">
        <v>35</v>
      </c>
      <c r="BN267" s="33" t="s">
        <v>35</v>
      </c>
      <c r="BO267" s="33" t="s">
        <v>35</v>
      </c>
      <c r="BP267" s="33" t="s">
        <v>35</v>
      </c>
      <c r="BQ267" s="28" t="s">
        <v>35</v>
      </c>
      <c r="BR267" s="37" t="s">
        <v>35</v>
      </c>
      <c r="BS267" s="33" t="s">
        <v>35</v>
      </c>
      <c r="BT267" s="33" t="s">
        <v>35</v>
      </c>
      <c r="BU267" s="33" t="s">
        <v>35</v>
      </c>
      <c r="BV267" s="22" t="s">
        <v>35</v>
      </c>
      <c r="BW267" s="3"/>
      <c r="BX267" s="3"/>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405" customFormat="true" ht="15" customHeight="true" x14ac:dyDescent="0.2">
      <c r="B268" s="404"/>
      <c r="W268" s="312"/>
      <c r="X268" s="312"/>
      <c r="Y268" s="312"/>
      <c r="Z268" s="312"/>
      <c r="AA268" s="312"/>
      <c r="AB268" s="312"/>
      <c r="AC268" s="312"/>
      <c r="AD268" s="312"/>
      <c r="AE268" s="312"/>
      <c r="AF268" s="312"/>
      <c r="AG268" s="312"/>
      <c r="AH268" s="312"/>
      <c r="AI268" s="312"/>
      <c r="AJ268" s="312"/>
      <c r="AK268" s="312"/>
      <c r="AL268" s="312"/>
      <c r="AM268" s="312"/>
      <c r="AN268" s="312"/>
      <c r="AO268" s="312"/>
      <c r="AP268" s="312"/>
      <c r="AQ268" s="312"/>
      <c r="AR268" s="312"/>
      <c r="AS268" s="312"/>
      <c r="AT268" s="312"/>
      <c r="AU268" s="312"/>
      <c r="AV268" s="312"/>
      <c r="AW268" s="312"/>
      <c r="AX268" s="312"/>
      <c r="AY268" s="312"/>
      <c r="AZ268" s="312"/>
      <c r="BA268" s="816" t="s">
        <v>115</v>
      </c>
      <c r="BB268" s="492" t="s">
        <v>88</v>
      </c>
      <c r="BC268" s="37" t="s">
        <v>35</v>
      </c>
      <c r="BD268" s="33" t="s">
        <v>35</v>
      </c>
      <c r="BE268" s="33" t="s">
        <v>35</v>
      </c>
      <c r="BF268" s="33" t="s">
        <v>35</v>
      </c>
      <c r="BG268" s="28" t="s">
        <v>35</v>
      </c>
      <c r="BH268" s="37" t="s">
        <v>35</v>
      </c>
      <c r="BI268" s="33" t="s">
        <v>35</v>
      </c>
      <c r="BJ268" s="33" t="s">
        <v>35</v>
      </c>
      <c r="BK268" s="33" t="s">
        <v>35</v>
      </c>
      <c r="BL268" s="28" t="s">
        <v>35</v>
      </c>
      <c r="BM268" s="37" t="s">
        <v>35</v>
      </c>
      <c r="BN268" s="33" t="s">
        <v>35</v>
      </c>
      <c r="BO268" s="33" t="s">
        <v>35</v>
      </c>
      <c r="BP268" s="33" t="s">
        <v>35</v>
      </c>
      <c r="BQ268" s="28" t="s">
        <v>35</v>
      </c>
      <c r="BR268" s="37" t="s">
        <v>35</v>
      </c>
      <c r="BS268" s="33" t="s">
        <v>35</v>
      </c>
      <c r="BT268" s="33" t="s">
        <v>35</v>
      </c>
      <c r="BU268" s="33" t="s">
        <v>35</v>
      </c>
      <c r="BV268" s="22" t="s">
        <v>35</v>
      </c>
      <c r="BW268" s="3"/>
      <c r="BX268" s="3"/>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405" customFormat="true" ht="15" customHeight="true" x14ac:dyDescent="0.2">
      <c r="B269" s="404"/>
      <c r="W269" s="312"/>
      <c r="X269" s="312"/>
      <c r="Y269" s="312"/>
      <c r="Z269" s="312"/>
      <c r="AA269" s="312"/>
      <c r="AB269" s="312"/>
      <c r="AC269" s="312"/>
      <c r="AD269" s="312"/>
      <c r="AE269" s="312"/>
      <c r="AF269" s="312"/>
      <c r="AG269" s="312"/>
      <c r="AH269" s="312"/>
      <c r="AI269" s="312"/>
      <c r="AJ269" s="312"/>
      <c r="AK269" s="312"/>
      <c r="AL269" s="312"/>
      <c r="AM269" s="312"/>
      <c r="AN269" s="312"/>
      <c r="AO269" s="312"/>
      <c r="AP269" s="312"/>
      <c r="AQ269" s="312"/>
      <c r="AR269" s="312"/>
      <c r="AS269" s="312"/>
      <c r="AT269" s="312"/>
      <c r="AU269" s="312"/>
      <c r="AV269" s="312"/>
      <c r="AW269" s="312"/>
      <c r="AX269" s="312"/>
      <c r="AY269" s="312"/>
      <c r="AZ269" s="312"/>
      <c r="BA269" s="816"/>
      <c r="BB269" s="492" t="s">
        <v>89</v>
      </c>
      <c r="BC269" s="37" t="s">
        <v>35</v>
      </c>
      <c r="BD269" s="33" t="s">
        <v>35</v>
      </c>
      <c r="BE269" s="33" t="s">
        <v>35</v>
      </c>
      <c r="BF269" s="33" t="s">
        <v>35</v>
      </c>
      <c r="BG269" s="28" t="s">
        <v>35</v>
      </c>
      <c r="BH269" s="37" t="s">
        <v>35</v>
      </c>
      <c r="BI269" s="33" t="s">
        <v>35</v>
      </c>
      <c r="BJ269" s="33" t="s">
        <v>35</v>
      </c>
      <c r="BK269" s="33" t="s">
        <v>35</v>
      </c>
      <c r="BL269" s="28" t="s">
        <v>35</v>
      </c>
      <c r="BM269" s="37" t="s">
        <v>35</v>
      </c>
      <c r="BN269" s="33" t="s">
        <v>35</v>
      </c>
      <c r="BO269" s="33" t="s">
        <v>35</v>
      </c>
      <c r="BP269" s="33" t="s">
        <v>35</v>
      </c>
      <c r="BQ269" s="28" t="s">
        <v>35</v>
      </c>
      <c r="BR269" s="37" t="s">
        <v>35</v>
      </c>
      <c r="BS269" s="33" t="s">
        <v>35</v>
      </c>
      <c r="BT269" s="33" t="s">
        <v>35</v>
      </c>
      <c r="BU269" s="33" t="s">
        <v>35</v>
      </c>
      <c r="BV269" s="22" t="s">
        <v>35</v>
      </c>
      <c r="BW269" s="3"/>
      <c r="BX269" s="3"/>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405" customFormat="true" ht="15" customHeight="true" x14ac:dyDescent="0.2">
      <c r="B270" s="404"/>
      <c r="W270" s="312"/>
      <c r="X270" s="312"/>
      <c r="Y270" s="312"/>
      <c r="Z270" s="312"/>
      <c r="AA270" s="312"/>
      <c r="AB270" s="312"/>
      <c r="AC270" s="312"/>
      <c r="AD270" s="312"/>
      <c r="AE270" s="312"/>
      <c r="AF270" s="312"/>
      <c r="AG270" s="312"/>
      <c r="AH270" s="312"/>
      <c r="AI270" s="312"/>
      <c r="AJ270" s="312"/>
      <c r="AK270" s="312"/>
      <c r="AL270" s="312"/>
      <c r="AM270" s="312"/>
      <c r="AN270" s="312"/>
      <c r="AO270" s="312"/>
      <c r="AP270" s="312"/>
      <c r="AQ270" s="312"/>
      <c r="AR270" s="312"/>
      <c r="AS270" s="312"/>
      <c r="AT270" s="312"/>
      <c r="AU270" s="312"/>
      <c r="AV270" s="312"/>
      <c r="AW270" s="312"/>
      <c r="AX270" s="312"/>
      <c r="AY270" s="312"/>
      <c r="AZ270" s="312"/>
      <c r="BA270" s="816"/>
      <c r="BB270" s="492" t="s">
        <v>90</v>
      </c>
      <c r="BC270" s="37" t="s">
        <v>35</v>
      </c>
      <c r="BD270" s="33" t="s">
        <v>35</v>
      </c>
      <c r="BE270" s="33" t="s">
        <v>35</v>
      </c>
      <c r="BF270" s="33" t="s">
        <v>35</v>
      </c>
      <c r="BG270" s="28" t="s">
        <v>35</v>
      </c>
      <c r="BH270" s="37" t="s">
        <v>35</v>
      </c>
      <c r="BI270" s="33" t="s">
        <v>35</v>
      </c>
      <c r="BJ270" s="33" t="s">
        <v>35</v>
      </c>
      <c r="BK270" s="33" t="s">
        <v>35</v>
      </c>
      <c r="BL270" s="28" t="s">
        <v>35</v>
      </c>
      <c r="BM270" s="37" t="s">
        <v>35</v>
      </c>
      <c r="BN270" s="33" t="s">
        <v>35</v>
      </c>
      <c r="BO270" s="33" t="s">
        <v>35</v>
      </c>
      <c r="BP270" s="33" t="s">
        <v>35</v>
      </c>
      <c r="BQ270" s="28" t="s">
        <v>35</v>
      </c>
      <c r="BR270" s="37" t="s">
        <v>35</v>
      </c>
      <c r="BS270" s="33" t="s">
        <v>35</v>
      </c>
      <c r="BT270" s="33" t="s">
        <v>35</v>
      </c>
      <c r="BU270" s="33" t="s">
        <v>35</v>
      </c>
      <c r="BV270" s="22" t="s">
        <v>35</v>
      </c>
      <c r="BW270" s="3"/>
      <c r="BX270" s="3"/>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405" customFormat="true" ht="15" customHeight="true" x14ac:dyDescent="0.2">
      <c r="B271" s="404"/>
      <c r="W271" s="312"/>
      <c r="X271" s="312"/>
      <c r="Y271" s="312"/>
      <c r="Z271" s="312"/>
      <c r="AA271" s="312"/>
      <c r="AB271" s="312"/>
      <c r="AC271" s="312"/>
      <c r="AD271" s="312"/>
      <c r="AE271" s="312"/>
      <c r="AF271" s="312"/>
      <c r="AG271" s="312"/>
      <c r="AH271" s="312"/>
      <c r="AI271" s="312"/>
      <c r="AJ271" s="312"/>
      <c r="AK271" s="312"/>
      <c r="AL271" s="312"/>
      <c r="AM271" s="312"/>
      <c r="AN271" s="312"/>
      <c r="AO271" s="312"/>
      <c r="AP271" s="312"/>
      <c r="AQ271" s="312"/>
      <c r="AR271" s="312"/>
      <c r="AS271" s="312"/>
      <c r="AT271" s="312"/>
      <c r="AU271" s="312"/>
      <c r="AV271" s="312"/>
      <c r="AW271" s="312"/>
      <c r="AX271" s="312"/>
      <c r="AY271" s="312"/>
      <c r="AZ271" s="312"/>
      <c r="BA271" s="816" t="s">
        <v>75</v>
      </c>
      <c r="BB271" s="492" t="s">
        <v>49</v>
      </c>
      <c r="BC271" s="37" t="s">
        <v>35</v>
      </c>
      <c r="BD271" s="30" t="s">
        <v>35</v>
      </c>
      <c r="BE271" s="30" t="s">
        <v>35</v>
      </c>
      <c r="BF271" s="30" t="s">
        <v>35</v>
      </c>
      <c r="BG271" s="25" t="s">
        <v>35</v>
      </c>
      <c r="BH271" s="37" t="s">
        <v>35</v>
      </c>
      <c r="BI271" s="30" t="s">
        <v>35</v>
      </c>
      <c r="BJ271" s="30" t="s">
        <v>35</v>
      </c>
      <c r="BK271" s="30" t="s">
        <v>35</v>
      </c>
      <c r="BL271" s="25" t="s">
        <v>35</v>
      </c>
      <c r="BM271" s="37" t="s">
        <v>35</v>
      </c>
      <c r="BN271" s="30" t="s">
        <v>35</v>
      </c>
      <c r="BO271" s="30" t="s">
        <v>35</v>
      </c>
      <c r="BP271" s="30" t="s">
        <v>35</v>
      </c>
      <c r="BQ271" s="25" t="s">
        <v>35</v>
      </c>
      <c r="BR271" s="37" t="s">
        <v>35</v>
      </c>
      <c r="BS271" s="30" t="s">
        <v>35</v>
      </c>
      <c r="BT271" s="30" t="s">
        <v>35</v>
      </c>
      <c r="BU271" s="30" t="s">
        <v>35</v>
      </c>
      <c r="BV271" s="20" t="s">
        <v>35</v>
      </c>
      <c r="BW271" s="3"/>
      <c r="BX271" s="3"/>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405" customFormat="true" ht="15" customHeight="true" x14ac:dyDescent="0.2">
      <c r="B272" s="404"/>
      <c r="W272" s="312"/>
      <c r="X272" s="312"/>
      <c r="Y272" s="312"/>
      <c r="Z272" s="312"/>
      <c r="AA272" s="312"/>
      <c r="AB272" s="312"/>
      <c r="AC272" s="312"/>
      <c r="AD272" s="312"/>
      <c r="AE272" s="312"/>
      <c r="AF272" s="312"/>
      <c r="AG272" s="312"/>
      <c r="AH272" s="312"/>
      <c r="AI272" s="312"/>
      <c r="AJ272" s="312"/>
      <c r="AK272" s="312"/>
      <c r="AL272" s="312"/>
      <c r="AM272" s="312"/>
      <c r="AN272" s="312"/>
      <c r="AO272" s="312"/>
      <c r="AP272" s="312"/>
      <c r="AQ272" s="312"/>
      <c r="AR272" s="312"/>
      <c r="AS272" s="312"/>
      <c r="AT272" s="312"/>
      <c r="AU272" s="312"/>
      <c r="AV272" s="312"/>
      <c r="AW272" s="312"/>
      <c r="AX272" s="312"/>
      <c r="AY272" s="312"/>
      <c r="AZ272" s="312"/>
      <c r="BA272" s="816"/>
      <c r="BB272" s="492" t="s">
        <v>48</v>
      </c>
      <c r="BC272" s="37" t="s">
        <v>35</v>
      </c>
      <c r="BD272" s="30" t="s">
        <v>35</v>
      </c>
      <c r="BE272" s="30" t="s">
        <v>35</v>
      </c>
      <c r="BF272" s="30" t="s">
        <v>35</v>
      </c>
      <c r="BG272" s="25" t="s">
        <v>35</v>
      </c>
      <c r="BH272" s="37" t="s">
        <v>35</v>
      </c>
      <c r="BI272" s="30" t="s">
        <v>35</v>
      </c>
      <c r="BJ272" s="30" t="s">
        <v>35</v>
      </c>
      <c r="BK272" s="30" t="s">
        <v>35</v>
      </c>
      <c r="BL272" s="25" t="s">
        <v>35</v>
      </c>
      <c r="BM272" s="37" t="s">
        <v>35</v>
      </c>
      <c r="BN272" s="30" t="s">
        <v>35</v>
      </c>
      <c r="BO272" s="30" t="s">
        <v>35</v>
      </c>
      <c r="BP272" s="30" t="s">
        <v>35</v>
      </c>
      <c r="BQ272" s="25" t="s">
        <v>35</v>
      </c>
      <c r="BR272" s="37" t="s">
        <v>35</v>
      </c>
      <c r="BS272" s="30" t="s">
        <v>35</v>
      </c>
      <c r="BT272" s="30" t="s">
        <v>35</v>
      </c>
      <c r="BU272" s="30" t="s">
        <v>35</v>
      </c>
      <c r="BV272" s="20" t="s">
        <v>35</v>
      </c>
      <c r="BW272" s="3"/>
      <c r="BX272" s="3"/>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405" customFormat="true" ht="15" customHeight="true" x14ac:dyDescent="0.2">
      <c r="B273" s="404"/>
      <c r="W273" s="312"/>
      <c r="X273" s="312"/>
      <c r="Y273" s="312"/>
      <c r="Z273" s="312"/>
      <c r="AA273" s="312"/>
      <c r="AB273" s="312"/>
      <c r="AC273" s="312"/>
      <c r="AD273" s="312"/>
      <c r="AE273" s="312"/>
      <c r="AF273" s="312"/>
      <c r="AG273" s="312"/>
      <c r="AH273" s="312"/>
      <c r="AI273" s="312"/>
      <c r="AJ273" s="312"/>
      <c r="AK273" s="312"/>
      <c r="AL273" s="312"/>
      <c r="AM273" s="312"/>
      <c r="AN273" s="312"/>
      <c r="AO273" s="312"/>
      <c r="AP273" s="312"/>
      <c r="AQ273" s="312"/>
      <c r="AR273" s="312"/>
      <c r="AS273" s="312"/>
      <c r="AT273" s="312"/>
      <c r="AU273" s="312"/>
      <c r="AV273" s="312"/>
      <c r="AW273" s="312"/>
      <c r="AX273" s="312"/>
      <c r="AY273" s="312"/>
      <c r="AZ273" s="312"/>
      <c r="BA273" s="816"/>
      <c r="BB273" s="492" t="s">
        <v>112</v>
      </c>
      <c r="BC273" s="37" t="s">
        <v>35</v>
      </c>
      <c r="BD273" s="30" t="s">
        <v>35</v>
      </c>
      <c r="BE273" s="30" t="s">
        <v>35</v>
      </c>
      <c r="BF273" s="30" t="s">
        <v>35</v>
      </c>
      <c r="BG273" s="25" t="s">
        <v>35</v>
      </c>
      <c r="BH273" s="37" t="s">
        <v>35</v>
      </c>
      <c r="BI273" s="30" t="s">
        <v>35</v>
      </c>
      <c r="BJ273" s="30" t="s">
        <v>35</v>
      </c>
      <c r="BK273" s="30" t="s">
        <v>35</v>
      </c>
      <c r="BL273" s="25" t="s">
        <v>35</v>
      </c>
      <c r="BM273" s="37" t="s">
        <v>35</v>
      </c>
      <c r="BN273" s="30" t="s">
        <v>35</v>
      </c>
      <c r="BO273" s="30" t="s">
        <v>35</v>
      </c>
      <c r="BP273" s="30" t="s">
        <v>35</v>
      </c>
      <c r="BQ273" s="25" t="s">
        <v>35</v>
      </c>
      <c r="BR273" s="37" t="s">
        <v>35</v>
      </c>
      <c r="BS273" s="30" t="s">
        <v>35</v>
      </c>
      <c r="BT273" s="30" t="s">
        <v>35</v>
      </c>
      <c r="BU273" s="30" t="s">
        <v>35</v>
      </c>
      <c r="BV273" s="20" t="s">
        <v>35</v>
      </c>
      <c r="BW273" s="3"/>
      <c r="BX273" s="3"/>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405" customFormat="true" ht="15" customHeight="true" x14ac:dyDescent="0.2">
      <c r="B274" s="404"/>
      <c r="W274" s="312"/>
      <c r="X274" s="312"/>
      <c r="Y274" s="312"/>
      <c r="Z274" s="312"/>
      <c r="AA274" s="312"/>
      <c r="AB274" s="312"/>
      <c r="AC274" s="312"/>
      <c r="AD274" s="312"/>
      <c r="AE274" s="312"/>
      <c r="AF274" s="312"/>
      <c r="AG274" s="312"/>
      <c r="AH274" s="312"/>
      <c r="AI274" s="312"/>
      <c r="AJ274" s="312"/>
      <c r="AK274" s="312"/>
      <c r="AL274" s="312"/>
      <c r="AM274" s="312"/>
      <c r="AN274" s="312"/>
      <c r="AO274" s="312"/>
      <c r="AP274" s="312"/>
      <c r="AQ274" s="312"/>
      <c r="AR274" s="312"/>
      <c r="AS274" s="312"/>
      <c r="AT274" s="312"/>
      <c r="AU274" s="312"/>
      <c r="AV274" s="312"/>
      <c r="AW274" s="312"/>
      <c r="AX274" s="312"/>
      <c r="AY274" s="312"/>
      <c r="AZ274" s="312"/>
      <c r="BA274" s="816" t="s">
        <v>76</v>
      </c>
      <c r="BB274" s="492" t="s">
        <v>49</v>
      </c>
      <c r="BC274" s="37" t="s">
        <v>35</v>
      </c>
      <c r="BD274" s="33" t="s">
        <v>35</v>
      </c>
      <c r="BE274" s="33" t="s">
        <v>35</v>
      </c>
      <c r="BF274" s="33" t="s">
        <v>35</v>
      </c>
      <c r="BG274" s="28" t="s">
        <v>35</v>
      </c>
      <c r="BH274" s="37" t="s">
        <v>35</v>
      </c>
      <c r="BI274" s="33" t="s">
        <v>35</v>
      </c>
      <c r="BJ274" s="33" t="s">
        <v>35</v>
      </c>
      <c r="BK274" s="33" t="s">
        <v>35</v>
      </c>
      <c r="BL274" s="28" t="s">
        <v>35</v>
      </c>
      <c r="BM274" s="37" t="s">
        <v>35</v>
      </c>
      <c r="BN274" s="33" t="s">
        <v>35</v>
      </c>
      <c r="BO274" s="33" t="s">
        <v>35</v>
      </c>
      <c r="BP274" s="33" t="s">
        <v>35</v>
      </c>
      <c r="BQ274" s="28" t="s">
        <v>35</v>
      </c>
      <c r="BR274" s="37" t="s">
        <v>35</v>
      </c>
      <c r="BS274" s="33" t="s">
        <v>35</v>
      </c>
      <c r="BT274" s="33" t="s">
        <v>35</v>
      </c>
      <c r="BU274" s="33" t="s">
        <v>35</v>
      </c>
      <c r="BV274" s="22" t="s">
        <v>35</v>
      </c>
      <c r="BW274" s="3"/>
      <c r="BX274" s="3"/>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405" customFormat="true" ht="15" customHeight="true" x14ac:dyDescent="0.2">
      <c r="B275" s="404"/>
      <c r="W275" s="312"/>
      <c r="X275" s="312"/>
      <c r="Y275" s="312"/>
      <c r="Z275" s="312"/>
      <c r="AA275" s="312"/>
      <c r="AB275" s="312"/>
      <c r="AC275" s="312"/>
      <c r="AD275" s="312"/>
      <c r="AE275" s="312"/>
      <c r="AF275" s="312"/>
      <c r="AG275" s="312"/>
      <c r="AH275" s="312"/>
      <c r="AI275" s="312"/>
      <c r="AJ275" s="312"/>
      <c r="AK275" s="312"/>
      <c r="AL275" s="312"/>
      <c r="AM275" s="312"/>
      <c r="AN275" s="312"/>
      <c r="AO275" s="312"/>
      <c r="AP275" s="312"/>
      <c r="AQ275" s="312"/>
      <c r="AR275" s="312"/>
      <c r="AS275" s="312"/>
      <c r="AT275" s="312"/>
      <c r="AU275" s="312"/>
      <c r="AV275" s="312"/>
      <c r="AW275" s="312"/>
      <c r="AX275" s="312"/>
      <c r="AY275" s="312"/>
      <c r="AZ275" s="312"/>
      <c r="BA275" s="816"/>
      <c r="BB275" s="492" t="s">
        <v>48</v>
      </c>
      <c r="BC275" s="37" t="s">
        <v>35</v>
      </c>
      <c r="BD275" s="33" t="s">
        <v>35</v>
      </c>
      <c r="BE275" s="33" t="s">
        <v>35</v>
      </c>
      <c r="BF275" s="33" t="s">
        <v>35</v>
      </c>
      <c r="BG275" s="28" t="s">
        <v>35</v>
      </c>
      <c r="BH275" s="37" t="s">
        <v>35</v>
      </c>
      <c r="BI275" s="33" t="s">
        <v>35</v>
      </c>
      <c r="BJ275" s="33" t="s">
        <v>35</v>
      </c>
      <c r="BK275" s="33" t="s">
        <v>35</v>
      </c>
      <c r="BL275" s="28" t="s">
        <v>35</v>
      </c>
      <c r="BM275" s="37" t="s">
        <v>35</v>
      </c>
      <c r="BN275" s="33" t="s">
        <v>35</v>
      </c>
      <c r="BO275" s="33" t="s">
        <v>35</v>
      </c>
      <c r="BP275" s="33" t="s">
        <v>35</v>
      </c>
      <c r="BQ275" s="28" t="s">
        <v>35</v>
      </c>
      <c r="BR275" s="37" t="s">
        <v>35</v>
      </c>
      <c r="BS275" s="33" t="s">
        <v>35</v>
      </c>
      <c r="BT275" s="33" t="s">
        <v>35</v>
      </c>
      <c r="BU275" s="33" t="s">
        <v>35</v>
      </c>
      <c r="BV275" s="22" t="s">
        <v>35</v>
      </c>
      <c r="BW275" s="3"/>
      <c r="BX275" s="3"/>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405" customFormat="true" ht="15" customHeight="true" x14ac:dyDescent="0.2">
      <c r="B276" s="404"/>
      <c r="W276" s="312"/>
      <c r="X276" s="312"/>
      <c r="Y276" s="312"/>
      <c r="Z276" s="312"/>
      <c r="AA276" s="312"/>
      <c r="AB276" s="312"/>
      <c r="AC276" s="312"/>
      <c r="AD276" s="312"/>
      <c r="AE276" s="312"/>
      <c r="AF276" s="312"/>
      <c r="AG276" s="312"/>
      <c r="AH276" s="312"/>
      <c r="AI276" s="312"/>
      <c r="AJ276" s="312"/>
      <c r="AK276" s="312"/>
      <c r="AL276" s="312"/>
      <c r="AM276" s="312"/>
      <c r="AN276" s="312"/>
      <c r="AO276" s="312"/>
      <c r="AP276" s="312"/>
      <c r="AQ276" s="312"/>
      <c r="AR276" s="312"/>
      <c r="AS276" s="312"/>
      <c r="AT276" s="312"/>
      <c r="AU276" s="312"/>
      <c r="AV276" s="312"/>
      <c r="AW276" s="312"/>
      <c r="AX276" s="312"/>
      <c r="AY276" s="312"/>
      <c r="AZ276" s="312"/>
      <c r="BA276" s="816"/>
      <c r="BB276" s="492" t="s">
        <v>113</v>
      </c>
      <c r="BC276" s="37" t="s">
        <v>35</v>
      </c>
      <c r="BD276" s="33" t="s">
        <v>35</v>
      </c>
      <c r="BE276" s="33" t="s">
        <v>35</v>
      </c>
      <c r="BF276" s="33" t="s">
        <v>35</v>
      </c>
      <c r="BG276" s="28" t="s">
        <v>35</v>
      </c>
      <c r="BH276" s="37" t="s">
        <v>35</v>
      </c>
      <c r="BI276" s="33" t="s">
        <v>35</v>
      </c>
      <c r="BJ276" s="33" t="s">
        <v>35</v>
      </c>
      <c r="BK276" s="33" t="s">
        <v>35</v>
      </c>
      <c r="BL276" s="28" t="s">
        <v>35</v>
      </c>
      <c r="BM276" s="37" t="s">
        <v>35</v>
      </c>
      <c r="BN276" s="33" t="s">
        <v>35</v>
      </c>
      <c r="BO276" s="33" t="s">
        <v>35</v>
      </c>
      <c r="BP276" s="33" t="s">
        <v>35</v>
      </c>
      <c r="BQ276" s="28" t="s">
        <v>35</v>
      </c>
      <c r="BR276" s="37" t="s">
        <v>35</v>
      </c>
      <c r="BS276" s="33" t="s">
        <v>35</v>
      </c>
      <c r="BT276" s="33" t="s">
        <v>35</v>
      </c>
      <c r="BU276" s="33" t="s">
        <v>35</v>
      </c>
      <c r="BV276" s="22" t="s">
        <v>35</v>
      </c>
      <c r="BW276" s="3"/>
      <c r="BX276" s="3"/>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405" customFormat="true" ht="15" customHeight="true" x14ac:dyDescent="0.2">
      <c r="B277" s="404"/>
      <c r="W277" s="312"/>
      <c r="X277" s="312"/>
      <c r="Y277" s="312"/>
      <c r="Z277" s="312"/>
      <c r="AA277" s="312"/>
      <c r="AB277" s="312"/>
      <c r="AC277" s="312"/>
      <c r="AD277" s="312"/>
      <c r="AE277" s="312"/>
      <c r="AF277" s="312"/>
      <c r="AG277" s="312"/>
      <c r="AH277" s="312"/>
      <c r="AI277" s="312"/>
      <c r="AJ277" s="312"/>
      <c r="AK277" s="312"/>
      <c r="AL277" s="312"/>
      <c r="AM277" s="312"/>
      <c r="AN277" s="312"/>
      <c r="AO277" s="312"/>
      <c r="AP277" s="312"/>
      <c r="AQ277" s="312"/>
      <c r="AR277" s="312"/>
      <c r="AS277" s="312"/>
      <c r="AT277" s="312"/>
      <c r="AU277" s="312"/>
      <c r="AV277" s="312"/>
      <c r="AW277" s="312"/>
      <c r="AX277" s="312"/>
      <c r="AY277" s="312"/>
      <c r="AZ277" s="312"/>
      <c r="BA277" s="816" t="s">
        <v>77</v>
      </c>
      <c r="BB277" s="492" t="s">
        <v>78</v>
      </c>
      <c r="BC277" s="37" t="s">
        <v>35</v>
      </c>
      <c r="BD277" s="33" t="s">
        <v>35</v>
      </c>
      <c r="BE277" s="33" t="s">
        <v>35</v>
      </c>
      <c r="BF277" s="33" t="s">
        <v>35</v>
      </c>
      <c r="BG277" s="28" t="s">
        <v>35</v>
      </c>
      <c r="BH277" s="37" t="s">
        <v>35</v>
      </c>
      <c r="BI277" s="33" t="s">
        <v>35</v>
      </c>
      <c r="BJ277" s="33" t="s">
        <v>35</v>
      </c>
      <c r="BK277" s="33" t="s">
        <v>35</v>
      </c>
      <c r="BL277" s="28" t="s">
        <v>35</v>
      </c>
      <c r="BM277" s="37" t="s">
        <v>35</v>
      </c>
      <c r="BN277" s="33" t="s">
        <v>35</v>
      </c>
      <c r="BO277" s="33" t="s">
        <v>35</v>
      </c>
      <c r="BP277" s="33" t="s">
        <v>35</v>
      </c>
      <c r="BQ277" s="28" t="s">
        <v>35</v>
      </c>
      <c r="BR277" s="37" t="s">
        <v>35</v>
      </c>
      <c r="BS277" s="33" t="s">
        <v>35</v>
      </c>
      <c r="BT277" s="33" t="s">
        <v>35</v>
      </c>
      <c r="BU277" s="33" t="s">
        <v>35</v>
      </c>
      <c r="BV277" s="22" t="s">
        <v>35</v>
      </c>
      <c r="BW277" s="3"/>
      <c r="BX277" s="3"/>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405" customFormat="true" ht="15" customHeight="true" x14ac:dyDescent="0.2">
      <c r="B278" s="404"/>
      <c r="W278" s="312"/>
      <c r="X278" s="312"/>
      <c r="Y278" s="312"/>
      <c r="Z278" s="312"/>
      <c r="AA278" s="312"/>
      <c r="AB278" s="312"/>
      <c r="AC278" s="312"/>
      <c r="AD278" s="312"/>
      <c r="AE278" s="312"/>
      <c r="AF278" s="312"/>
      <c r="AG278" s="312"/>
      <c r="AH278" s="312"/>
      <c r="AI278" s="312"/>
      <c r="AJ278" s="312"/>
      <c r="AK278" s="312"/>
      <c r="AL278" s="312"/>
      <c r="AM278" s="312"/>
      <c r="AN278" s="312"/>
      <c r="AO278" s="312"/>
      <c r="AP278" s="312"/>
      <c r="AQ278" s="312"/>
      <c r="AR278" s="312"/>
      <c r="AS278" s="312"/>
      <c r="AT278" s="312"/>
      <c r="AU278" s="312"/>
      <c r="AV278" s="312"/>
      <c r="AW278" s="312"/>
      <c r="AX278" s="312"/>
      <c r="AY278" s="312"/>
      <c r="AZ278" s="312"/>
      <c r="BA278" s="816"/>
      <c r="BB278" s="492" t="s">
        <v>79</v>
      </c>
      <c r="BC278" s="37" t="s">
        <v>35</v>
      </c>
      <c r="BD278" s="33" t="s">
        <v>35</v>
      </c>
      <c r="BE278" s="33" t="s">
        <v>35</v>
      </c>
      <c r="BF278" s="33" t="s">
        <v>35</v>
      </c>
      <c r="BG278" s="28" t="s">
        <v>35</v>
      </c>
      <c r="BH278" s="37" t="s">
        <v>35</v>
      </c>
      <c r="BI278" s="33" t="s">
        <v>35</v>
      </c>
      <c r="BJ278" s="33" t="s">
        <v>35</v>
      </c>
      <c r="BK278" s="33" t="s">
        <v>35</v>
      </c>
      <c r="BL278" s="28" t="s">
        <v>35</v>
      </c>
      <c r="BM278" s="37" t="s">
        <v>35</v>
      </c>
      <c r="BN278" s="33" t="s">
        <v>35</v>
      </c>
      <c r="BO278" s="33" t="s">
        <v>35</v>
      </c>
      <c r="BP278" s="33" t="s">
        <v>35</v>
      </c>
      <c r="BQ278" s="28" t="s">
        <v>35</v>
      </c>
      <c r="BR278" s="37" t="s">
        <v>35</v>
      </c>
      <c r="BS278" s="33" t="s">
        <v>35</v>
      </c>
      <c r="BT278" s="33" t="s">
        <v>35</v>
      </c>
      <c r="BU278" s="33" t="s">
        <v>35</v>
      </c>
      <c r="BV278" s="22" t="s">
        <v>35</v>
      </c>
      <c r="BW278" s="3"/>
      <c r="BX278" s="3"/>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405" customFormat="true" ht="15" customHeight="true" x14ac:dyDescent="0.2">
      <c r="B279" s="404"/>
      <c r="W279" s="312"/>
      <c r="X279" s="312"/>
      <c r="Y279" s="312"/>
      <c r="Z279" s="312"/>
      <c r="AA279" s="312"/>
      <c r="AB279" s="312"/>
      <c r="AC279" s="312"/>
      <c r="AD279" s="312"/>
      <c r="AE279" s="312"/>
      <c r="AF279" s="312"/>
      <c r="AG279" s="312"/>
      <c r="AH279" s="312"/>
      <c r="AI279" s="312"/>
      <c r="AJ279" s="312"/>
      <c r="AK279" s="312"/>
      <c r="AL279" s="312"/>
      <c r="AM279" s="312"/>
      <c r="AN279" s="312"/>
      <c r="AO279" s="312"/>
      <c r="AP279" s="312"/>
      <c r="AQ279" s="312"/>
      <c r="AR279" s="312"/>
      <c r="AS279" s="312"/>
      <c r="AT279" s="312"/>
      <c r="AU279" s="312"/>
      <c r="AV279" s="312"/>
      <c r="AW279" s="312"/>
      <c r="AX279" s="312"/>
      <c r="AY279" s="312"/>
      <c r="AZ279" s="312"/>
      <c r="BA279" s="816"/>
      <c r="BB279" s="492" t="s">
        <v>80</v>
      </c>
      <c r="BC279" s="37" t="s">
        <v>35</v>
      </c>
      <c r="BD279" s="30" t="s">
        <v>35</v>
      </c>
      <c r="BE279" s="30" t="s">
        <v>35</v>
      </c>
      <c r="BF279" s="30" t="s">
        <v>35</v>
      </c>
      <c r="BG279" s="25" t="s">
        <v>35</v>
      </c>
      <c r="BH279" s="37" t="s">
        <v>35</v>
      </c>
      <c r="BI279" s="30" t="s">
        <v>35</v>
      </c>
      <c r="BJ279" s="30" t="s">
        <v>35</v>
      </c>
      <c r="BK279" s="30" t="s">
        <v>35</v>
      </c>
      <c r="BL279" s="25" t="s">
        <v>35</v>
      </c>
      <c r="BM279" s="37" t="s">
        <v>35</v>
      </c>
      <c r="BN279" s="30" t="s">
        <v>35</v>
      </c>
      <c r="BO279" s="30" t="s">
        <v>35</v>
      </c>
      <c r="BP279" s="30" t="s">
        <v>35</v>
      </c>
      <c r="BQ279" s="25" t="s">
        <v>35</v>
      </c>
      <c r="BR279" s="37" t="s">
        <v>35</v>
      </c>
      <c r="BS279" s="30" t="s">
        <v>35</v>
      </c>
      <c r="BT279" s="30" t="s">
        <v>35</v>
      </c>
      <c r="BU279" s="30" t="s">
        <v>35</v>
      </c>
      <c r="BV279" s="20" t="s">
        <v>35</v>
      </c>
      <c r="BW279" s="3"/>
      <c r="BX279" s="3"/>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05" customFormat="true" ht="15" customHeight="true" x14ac:dyDescent="0.2">
      <c r="B280" s="404"/>
      <c r="W280" s="312"/>
      <c r="X280" s="312"/>
      <c r="Y280" s="312"/>
      <c r="Z280" s="312"/>
      <c r="AA280" s="312"/>
      <c r="AB280" s="312"/>
      <c r="AC280" s="312"/>
      <c r="AD280" s="312"/>
      <c r="AE280" s="312"/>
      <c r="AF280" s="312"/>
      <c r="AG280" s="312"/>
      <c r="AH280" s="312"/>
      <c r="AI280" s="312"/>
      <c r="AJ280" s="312"/>
      <c r="AK280" s="312"/>
      <c r="AL280" s="312"/>
      <c r="AM280" s="312"/>
      <c r="AN280" s="312"/>
      <c r="AO280" s="312"/>
      <c r="AP280" s="312"/>
      <c r="AQ280" s="312"/>
      <c r="AR280" s="312"/>
      <c r="AS280" s="312"/>
      <c r="AT280" s="312"/>
      <c r="AU280" s="312"/>
      <c r="AV280" s="312"/>
      <c r="AW280" s="312"/>
      <c r="AX280" s="312"/>
      <c r="AY280" s="312"/>
      <c r="AZ280" s="312"/>
      <c r="BA280" s="816"/>
      <c r="BB280" s="492" t="s">
        <v>81</v>
      </c>
      <c r="BC280" s="37" t="s">
        <v>35</v>
      </c>
      <c r="BD280" s="30" t="s">
        <v>35</v>
      </c>
      <c r="BE280" s="30" t="s">
        <v>35</v>
      </c>
      <c r="BF280" s="30" t="s">
        <v>35</v>
      </c>
      <c r="BG280" s="25" t="s">
        <v>35</v>
      </c>
      <c r="BH280" s="37" t="s">
        <v>35</v>
      </c>
      <c r="BI280" s="30" t="s">
        <v>35</v>
      </c>
      <c r="BJ280" s="30" t="s">
        <v>35</v>
      </c>
      <c r="BK280" s="30" t="s">
        <v>35</v>
      </c>
      <c r="BL280" s="25" t="s">
        <v>35</v>
      </c>
      <c r="BM280" s="37" t="s">
        <v>35</v>
      </c>
      <c r="BN280" s="30" t="s">
        <v>35</v>
      </c>
      <c r="BO280" s="30" t="s">
        <v>35</v>
      </c>
      <c r="BP280" s="30" t="s">
        <v>35</v>
      </c>
      <c r="BQ280" s="25" t="s">
        <v>35</v>
      </c>
      <c r="BR280" s="37" t="s">
        <v>35</v>
      </c>
      <c r="BS280" s="30" t="s">
        <v>35</v>
      </c>
      <c r="BT280" s="30" t="s">
        <v>35</v>
      </c>
      <c r="BU280" s="30" t="s">
        <v>35</v>
      </c>
      <c r="BV280" s="20" t="s">
        <v>35</v>
      </c>
      <c r="BW280" s="3"/>
      <c r="BX280" s="3"/>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05" customFormat="true" ht="15" customHeight="true" x14ac:dyDescent="0.2">
      <c r="B281" s="404"/>
      <c r="W281" s="312"/>
      <c r="X281" s="312"/>
      <c r="Y281" s="312"/>
      <c r="Z281" s="312"/>
      <c r="AA281" s="312"/>
      <c r="AB281" s="312"/>
      <c r="AC281" s="312"/>
      <c r="AD281" s="312"/>
      <c r="AE281" s="312"/>
      <c r="AF281" s="312"/>
      <c r="AG281" s="312"/>
      <c r="AH281" s="312"/>
      <c r="AI281" s="312"/>
      <c r="AJ281" s="312"/>
      <c r="AK281" s="312"/>
      <c r="AL281" s="312"/>
      <c r="AM281" s="312"/>
      <c r="AN281" s="312"/>
      <c r="AO281" s="312"/>
      <c r="AP281" s="312"/>
      <c r="AQ281" s="312"/>
      <c r="AR281" s="312"/>
      <c r="AS281" s="312"/>
      <c r="AT281" s="312"/>
      <c r="AU281" s="312"/>
      <c r="AV281" s="312"/>
      <c r="AW281" s="312"/>
      <c r="AX281" s="312"/>
      <c r="AY281" s="312"/>
      <c r="AZ281" s="312"/>
      <c r="BA281" s="816"/>
      <c r="BB281" s="492" t="s">
        <v>82</v>
      </c>
      <c r="BC281" s="37" t="s">
        <v>35</v>
      </c>
      <c r="BD281" s="30" t="s">
        <v>35</v>
      </c>
      <c r="BE281" s="30" t="s">
        <v>35</v>
      </c>
      <c r="BF281" s="30" t="s">
        <v>35</v>
      </c>
      <c r="BG281" s="25" t="s">
        <v>35</v>
      </c>
      <c r="BH281" s="37" t="s">
        <v>35</v>
      </c>
      <c r="BI281" s="30" t="s">
        <v>35</v>
      </c>
      <c r="BJ281" s="30" t="s">
        <v>35</v>
      </c>
      <c r="BK281" s="30" t="s">
        <v>35</v>
      </c>
      <c r="BL281" s="25" t="s">
        <v>35</v>
      </c>
      <c r="BM281" s="37" t="s">
        <v>35</v>
      </c>
      <c r="BN281" s="30" t="s">
        <v>35</v>
      </c>
      <c r="BO281" s="30" t="s">
        <v>35</v>
      </c>
      <c r="BP281" s="30" t="s">
        <v>35</v>
      </c>
      <c r="BQ281" s="25" t="s">
        <v>35</v>
      </c>
      <c r="BR281" s="37" t="s">
        <v>35</v>
      </c>
      <c r="BS281" s="30" t="s">
        <v>35</v>
      </c>
      <c r="BT281" s="30" t="s">
        <v>35</v>
      </c>
      <c r="BU281" s="30" t="s">
        <v>35</v>
      </c>
      <c r="BV281" s="20" t="s">
        <v>35</v>
      </c>
      <c r="BW281" s="3"/>
      <c r="BX281" s="3"/>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05" customFormat="true" ht="15" customHeight="true" x14ac:dyDescent="0.2">
      <c r="B282" s="404"/>
      <c r="W282" s="312"/>
      <c r="X282" s="312"/>
      <c r="Y282" s="312"/>
      <c r="Z282" s="312"/>
      <c r="AA282" s="312"/>
      <c r="AB282" s="312"/>
      <c r="AC282" s="312"/>
      <c r="AD282" s="312"/>
      <c r="AE282" s="312"/>
      <c r="AF282" s="312"/>
      <c r="AG282" s="312"/>
      <c r="AH282" s="312"/>
      <c r="AI282" s="312"/>
      <c r="AJ282" s="312"/>
      <c r="AK282" s="312"/>
      <c r="AL282" s="312"/>
      <c r="AM282" s="312"/>
      <c r="AN282" s="312"/>
      <c r="AO282" s="312"/>
      <c r="AP282" s="312"/>
      <c r="AQ282" s="312"/>
      <c r="AR282" s="312"/>
      <c r="AS282" s="312"/>
      <c r="AT282" s="312"/>
      <c r="AU282" s="312"/>
      <c r="AV282" s="312"/>
      <c r="AW282" s="312"/>
      <c r="AX282" s="312"/>
      <c r="AY282" s="312"/>
      <c r="AZ282" s="312"/>
      <c r="BA282" s="816"/>
      <c r="BB282" s="492" t="s">
        <v>83</v>
      </c>
      <c r="BC282" s="37" t="s">
        <v>35</v>
      </c>
      <c r="BD282" s="30" t="s">
        <v>35</v>
      </c>
      <c r="BE282" s="30" t="s">
        <v>35</v>
      </c>
      <c r="BF282" s="30" t="s">
        <v>35</v>
      </c>
      <c r="BG282" s="25" t="s">
        <v>35</v>
      </c>
      <c r="BH282" s="37" t="s">
        <v>35</v>
      </c>
      <c r="BI282" s="30" t="s">
        <v>35</v>
      </c>
      <c r="BJ282" s="30" t="s">
        <v>35</v>
      </c>
      <c r="BK282" s="30" t="s">
        <v>35</v>
      </c>
      <c r="BL282" s="25" t="s">
        <v>35</v>
      </c>
      <c r="BM282" s="37" t="s">
        <v>35</v>
      </c>
      <c r="BN282" s="30" t="s">
        <v>35</v>
      </c>
      <c r="BO282" s="30" t="s">
        <v>35</v>
      </c>
      <c r="BP282" s="30" t="s">
        <v>35</v>
      </c>
      <c r="BQ282" s="25" t="s">
        <v>35</v>
      </c>
      <c r="BR282" s="37" t="s">
        <v>35</v>
      </c>
      <c r="BS282" s="30" t="s">
        <v>35</v>
      </c>
      <c r="BT282" s="30" t="s">
        <v>35</v>
      </c>
      <c r="BU282" s="30" t="s">
        <v>35</v>
      </c>
      <c r="BV282" s="20" t="s">
        <v>35</v>
      </c>
      <c r="BW282" s="3"/>
      <c r="BX282" s="3"/>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05" customFormat="true" ht="15" customHeight="true" x14ac:dyDescent="0.2">
      <c r="B283" s="404"/>
      <c r="W283" s="312"/>
      <c r="X283" s="312"/>
      <c r="Y283" s="312"/>
      <c r="Z283" s="312"/>
      <c r="AA283" s="312"/>
      <c r="AB283" s="312"/>
      <c r="AC283" s="312"/>
      <c r="AD283" s="312"/>
      <c r="AE283" s="312"/>
      <c r="AF283" s="312"/>
      <c r="AG283" s="312"/>
      <c r="AH283" s="312"/>
      <c r="AI283" s="312"/>
      <c r="AJ283" s="312"/>
      <c r="AK283" s="312"/>
      <c r="AL283" s="312"/>
      <c r="AM283" s="312"/>
      <c r="AN283" s="312"/>
      <c r="AO283" s="312"/>
      <c r="AP283" s="312"/>
      <c r="AQ283" s="312"/>
      <c r="AR283" s="312"/>
      <c r="AS283" s="312"/>
      <c r="AT283" s="312"/>
      <c r="AU283" s="312"/>
      <c r="AV283" s="312"/>
      <c r="AW283" s="312"/>
      <c r="AX283" s="312"/>
      <c r="AY283" s="312"/>
      <c r="AZ283" s="312"/>
      <c r="BA283" s="816"/>
      <c r="BB283" s="492" t="s">
        <v>84</v>
      </c>
      <c r="BC283" s="37" t="s">
        <v>35</v>
      </c>
      <c r="BD283" s="30" t="s">
        <v>35</v>
      </c>
      <c r="BE283" s="30" t="s">
        <v>35</v>
      </c>
      <c r="BF283" s="30" t="s">
        <v>35</v>
      </c>
      <c r="BG283" s="25" t="s">
        <v>35</v>
      </c>
      <c r="BH283" s="37" t="s">
        <v>35</v>
      </c>
      <c r="BI283" s="30" t="s">
        <v>35</v>
      </c>
      <c r="BJ283" s="30" t="s">
        <v>35</v>
      </c>
      <c r="BK283" s="30" t="s">
        <v>35</v>
      </c>
      <c r="BL283" s="25" t="s">
        <v>35</v>
      </c>
      <c r="BM283" s="37" t="s">
        <v>35</v>
      </c>
      <c r="BN283" s="30" t="s">
        <v>35</v>
      </c>
      <c r="BO283" s="30" t="s">
        <v>35</v>
      </c>
      <c r="BP283" s="30" t="s">
        <v>35</v>
      </c>
      <c r="BQ283" s="25" t="s">
        <v>35</v>
      </c>
      <c r="BR283" s="37" t="s">
        <v>35</v>
      </c>
      <c r="BS283" s="30" t="s">
        <v>35</v>
      </c>
      <c r="BT283" s="30" t="s">
        <v>35</v>
      </c>
      <c r="BU283" s="30" t="s">
        <v>35</v>
      </c>
      <c r="BV283" s="20" t="s">
        <v>35</v>
      </c>
      <c r="BW283" s="3"/>
      <c r="BX283" s="3"/>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05" customFormat="true" ht="15" customHeight="true" x14ac:dyDescent="0.2">
      <c r="B284" s="404"/>
      <c r="W284" s="312"/>
      <c r="X284" s="312"/>
      <c r="Y284" s="312"/>
      <c r="Z284" s="312"/>
      <c r="AA284" s="312"/>
      <c r="AB284" s="312"/>
      <c r="AC284" s="312"/>
      <c r="AD284" s="312"/>
      <c r="AE284" s="312"/>
      <c r="AF284" s="312"/>
      <c r="AG284" s="312"/>
      <c r="AH284" s="312"/>
      <c r="AI284" s="312"/>
      <c r="AJ284" s="312"/>
      <c r="AK284" s="312"/>
      <c r="AL284" s="312"/>
      <c r="AM284" s="312"/>
      <c r="AN284" s="312"/>
      <c r="AO284" s="312"/>
      <c r="AP284" s="312"/>
      <c r="AQ284" s="312"/>
      <c r="AR284" s="312"/>
      <c r="AS284" s="312"/>
      <c r="AT284" s="312"/>
      <c r="AU284" s="312"/>
      <c r="AV284" s="312"/>
      <c r="AW284" s="312"/>
      <c r="AX284" s="312"/>
      <c r="AY284" s="312"/>
      <c r="AZ284" s="312"/>
      <c r="BA284" s="820"/>
      <c r="BB284" s="495" t="s">
        <v>113</v>
      </c>
      <c r="BC284" s="36" t="s">
        <v>35</v>
      </c>
      <c r="BD284" s="32" t="s">
        <v>35</v>
      </c>
      <c r="BE284" s="32" t="s">
        <v>35</v>
      </c>
      <c r="BF284" s="32" t="s">
        <v>35</v>
      </c>
      <c r="BG284" s="27" t="s">
        <v>35</v>
      </c>
      <c r="BH284" s="36" t="s">
        <v>35</v>
      </c>
      <c r="BI284" s="32" t="s">
        <v>35</v>
      </c>
      <c r="BJ284" s="32" t="s">
        <v>35</v>
      </c>
      <c r="BK284" s="32" t="s">
        <v>35</v>
      </c>
      <c r="BL284" s="27" t="s">
        <v>35</v>
      </c>
      <c r="BM284" s="36" t="s">
        <v>35</v>
      </c>
      <c r="BN284" s="32" t="s">
        <v>35</v>
      </c>
      <c r="BO284" s="32" t="s">
        <v>35</v>
      </c>
      <c r="BP284" s="32" t="s">
        <v>35</v>
      </c>
      <c r="BQ284" s="27" t="s">
        <v>35</v>
      </c>
      <c r="BR284" s="36" t="s">
        <v>35</v>
      </c>
      <c r="BS284" s="32" t="s">
        <v>35</v>
      </c>
      <c r="BT284" s="32" t="s">
        <v>35</v>
      </c>
      <c r="BU284" s="32" t="s">
        <v>35</v>
      </c>
      <c r="BV284" s="21" t="s">
        <v>35</v>
      </c>
      <c r="BW284" s="3"/>
      <c r="BX284" s="3"/>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05" customFormat="true" ht="15" customHeight="true" x14ac:dyDescent="0.2">
      <c r="B285" s="404"/>
      <c r="W285" s="312"/>
      <c r="X285" s="312"/>
      <c r="Y285" s="312"/>
      <c r="Z285" s="312"/>
      <c r="AA285" s="312"/>
      <c r="AB285" s="312"/>
      <c r="AC285" s="312"/>
      <c r="AD285" s="312"/>
      <c r="AE285" s="312"/>
      <c r="AF285" s="312"/>
      <c r="AG285" s="312"/>
      <c r="AH285" s="312"/>
      <c r="AI285" s="312"/>
      <c r="AJ285" s="312"/>
      <c r="AK285" s="312"/>
      <c r="AL285" s="312"/>
      <c r="AM285" s="312"/>
      <c r="AN285" s="312"/>
      <c r="AO285" s="312"/>
      <c r="AP285" s="312"/>
      <c r="AQ285" s="312"/>
      <c r="AR285" s="312"/>
      <c r="AS285" s="312"/>
      <c r="AT285" s="312"/>
      <c r="AU285" s="312"/>
      <c r="AV285" s="312"/>
      <c r="AW285" s="312"/>
      <c r="AX285" s="312"/>
      <c r="AY285" s="312"/>
      <c r="AZ285" s="312"/>
      <c r="BA285" s="285"/>
      <c r="BB285" s="283"/>
      <c r="BC285" s="283"/>
      <c r="BD285" s="283"/>
      <c r="BE285" s="283"/>
      <c r="BF285" s="283"/>
      <c r="BG285" s="283"/>
      <c r="BH285" s="283"/>
      <c r="BI285" s="283"/>
      <c r="BJ285" s="283"/>
      <c r="BK285" s="283"/>
      <c r="BL285" s="283"/>
      <c r="BM285" s="283"/>
      <c r="BN285" s="283"/>
      <c r="BO285" s="283"/>
      <c r="BP285" s="283"/>
      <c r="BQ285" s="283"/>
      <c r="BR285" s="283"/>
      <c r="BS285" s="283"/>
      <c r="BT285" s="283"/>
      <c r="BU285" s="283"/>
      <c r="BV285" s="285"/>
      <c r="BW285" s="311"/>
      <c r="BX285" s="311"/>
      <c r="BY285" s="311"/>
      <c r="BZ285" s="311"/>
      <c r="CA285" s="311"/>
      <c r="CB285" s="311"/>
      <c r="CC285" s="311"/>
      <c r="CD285" s="311"/>
      <c r="CE285" s="311"/>
      <c r="CF285" s="311"/>
      <c r="CG285" s="311"/>
      <c r="CH285" s="311"/>
      <c r="CI285" s="311"/>
      <c r="CJ285" s="311"/>
      <c r="CK285" s="311"/>
      <c r="CL285" s="311"/>
      <c r="CM285" s="311"/>
      <c r="CN285" s="311"/>
      <c r="CO285" s="311"/>
      <c r="CP285" s="311"/>
      <c r="CQ285" s="311"/>
      <c r="CR285" s="311"/>
      <c r="CS285" s="311"/>
      <c r="CT285" s="311"/>
      <c r="CU285" s="311"/>
      <c r="CV285" s="311"/>
      <c r="CW285" s="311"/>
      <c r="CX285" s="311"/>
      <c r="CY285" s="311"/>
      <c r="CZ285" s="311"/>
    </row>
    <row r="286" s="405" customFormat="true" ht="15" customHeight="true" x14ac:dyDescent="0.2">
      <c r="B286" s="404"/>
      <c r="W286" s="312"/>
      <c r="X286" s="312"/>
      <c r="Y286" s="312"/>
      <c r="Z286" s="312"/>
      <c r="AA286" s="312"/>
      <c r="AB286" s="312"/>
      <c r="AC286" s="312"/>
      <c r="AD286" s="312"/>
      <c r="AE286" s="312"/>
      <c r="AF286" s="312"/>
      <c r="AG286" s="312"/>
      <c r="AH286" s="312"/>
      <c r="AI286" s="312"/>
      <c r="AJ286" s="312"/>
      <c r="AK286" s="312"/>
      <c r="AL286" s="312"/>
      <c r="AM286" s="312"/>
      <c r="AN286" s="312"/>
      <c r="AO286" s="312"/>
      <c r="AP286" s="312"/>
      <c r="AQ286" s="312"/>
      <c r="AR286" s="312"/>
      <c r="AS286" s="312"/>
      <c r="AT286" s="312"/>
      <c r="AU286" s="312"/>
      <c r="AV286" s="312"/>
      <c r="AW286" s="312"/>
      <c r="AX286" s="312"/>
      <c r="AY286" s="312"/>
      <c r="AZ286" s="312"/>
      <c r="BA286" s="285"/>
      <c r="BB286" s="283"/>
      <c r="BC286" s="283"/>
      <c r="BD286" s="283"/>
      <c r="BE286" s="283"/>
      <c r="BF286" s="283"/>
      <c r="BG286" s="283"/>
      <c r="BH286" s="283"/>
      <c r="BI286" s="283"/>
      <c r="BJ286" s="283"/>
      <c r="BK286" s="283"/>
      <c r="BL286" s="283"/>
      <c r="BM286" s="283"/>
      <c r="BN286" s="283"/>
      <c r="BO286" s="283"/>
      <c r="BP286" s="283"/>
      <c r="BQ286" s="283"/>
      <c r="BR286" s="283"/>
      <c r="BS286" s="283"/>
      <c r="BT286" s="283"/>
      <c r="BU286" s="283"/>
      <c r="BV286" s="285"/>
      <c r="BW286" s="311"/>
      <c r="BX286" s="311"/>
      <c r="BY286" s="311"/>
      <c r="BZ286" s="311"/>
      <c r="CA286" s="311"/>
      <c r="CB286" s="311"/>
      <c r="CC286" s="311"/>
      <c r="CD286" s="311"/>
      <c r="CE286" s="311"/>
      <c r="CF286" s="311"/>
      <c r="CG286" s="311"/>
      <c r="CH286" s="311"/>
      <c r="CI286" s="311"/>
      <c r="CJ286" s="311"/>
      <c r="CK286" s="311"/>
      <c r="CL286" s="311"/>
      <c r="CM286" s="311"/>
      <c r="CN286" s="311"/>
      <c r="CO286" s="311"/>
      <c r="CP286" s="311"/>
      <c r="CQ286" s="311"/>
      <c r="CR286" s="311"/>
      <c r="CS286" s="311"/>
      <c r="CT286" s="311"/>
      <c r="CU286" s="311"/>
      <c r="CV286" s="311"/>
      <c r="CW286" s="311"/>
      <c r="CX286" s="311"/>
      <c r="CY286" s="311"/>
      <c r="CZ286" s="311"/>
    </row>
    <row r="287" s="405" customFormat="true" ht="15" customHeight="true" x14ac:dyDescent="0.2">
      <c r="B287" s="404"/>
      <c r="W287" s="312"/>
      <c r="X287" s="312"/>
      <c r="Y287" s="312"/>
      <c r="Z287" s="312"/>
      <c r="AA287" s="312"/>
      <c r="AB287" s="312"/>
      <c r="AC287" s="312"/>
      <c r="AD287" s="312"/>
      <c r="AE287" s="312"/>
      <c r="AF287" s="312"/>
      <c r="AG287" s="312"/>
      <c r="AH287" s="312"/>
      <c r="AI287" s="312"/>
      <c r="AJ287" s="312"/>
      <c r="AK287" s="312"/>
      <c r="AL287" s="312"/>
      <c r="AM287" s="312"/>
      <c r="AN287" s="312"/>
      <c r="AO287" s="312"/>
      <c r="AP287" s="312"/>
      <c r="AQ287" s="312"/>
      <c r="AR287" s="312"/>
      <c r="AS287" s="312"/>
      <c r="AT287" s="312"/>
      <c r="AU287" s="312"/>
      <c r="AV287" s="312"/>
      <c r="AW287" s="312"/>
      <c r="AX287" s="312"/>
      <c r="AY287" s="312"/>
      <c r="AZ287" s="312"/>
      <c r="BA287" s="285"/>
      <c r="BB287" s="283"/>
      <c r="BC287" s="283"/>
      <c r="BD287" s="283"/>
      <c r="BE287" s="283"/>
      <c r="BF287" s="283"/>
      <c r="BG287" s="283"/>
      <c r="BH287" s="283"/>
      <c r="BI287" s="283"/>
      <c r="BJ287" s="283"/>
      <c r="BK287" s="283"/>
      <c r="BL287" s="283"/>
      <c r="BM287" s="283"/>
      <c r="BN287" s="283"/>
      <c r="BO287" s="283"/>
      <c r="BP287" s="283"/>
      <c r="BQ287" s="283"/>
      <c r="BR287" s="283"/>
      <c r="BS287" s="283"/>
      <c r="BT287" s="283"/>
      <c r="BU287" s="283"/>
      <c r="BV287" s="285"/>
      <c r="BW287" s="311"/>
      <c r="BX287" s="311"/>
      <c r="BY287" s="311"/>
      <c r="BZ287" s="311"/>
      <c r="CA287" s="311"/>
      <c r="CB287" s="311"/>
      <c r="CC287" s="311"/>
      <c r="CD287" s="311"/>
      <c r="CE287" s="311"/>
      <c r="CF287" s="311"/>
      <c r="CG287" s="311"/>
      <c r="CH287" s="311"/>
      <c r="CI287" s="311"/>
      <c r="CJ287" s="311"/>
      <c r="CK287" s="311"/>
      <c r="CL287" s="311"/>
      <c r="CM287" s="311"/>
      <c r="CN287" s="311"/>
      <c r="CO287" s="311"/>
      <c r="CP287" s="311"/>
      <c r="CQ287" s="311"/>
      <c r="CR287" s="311"/>
      <c r="CS287" s="311"/>
      <c r="CT287" s="311"/>
      <c r="CU287" s="311"/>
      <c r="CV287" s="311"/>
      <c r="CW287" s="311"/>
      <c r="CX287" s="311"/>
      <c r="CY287" s="311"/>
      <c r="CZ287" s="311"/>
    </row>
    <row r="288" s="405" customFormat="true" ht="15" customHeight="true" x14ac:dyDescent="0.2">
      <c r="B288" s="404"/>
      <c r="W288" s="312"/>
      <c r="X288" s="312"/>
      <c r="Y288" s="312"/>
      <c r="Z288" s="312"/>
      <c r="AA288" s="312"/>
      <c r="AB288" s="312"/>
      <c r="AC288" s="312"/>
      <c r="AD288" s="312"/>
      <c r="AE288" s="312"/>
      <c r="AF288" s="312"/>
      <c r="AG288" s="312"/>
      <c r="AH288" s="312"/>
      <c r="AI288" s="312"/>
      <c r="AJ288" s="312"/>
      <c r="AK288" s="312"/>
      <c r="AL288" s="312"/>
      <c r="AM288" s="312"/>
      <c r="AN288" s="312"/>
      <c r="AO288" s="312"/>
      <c r="AP288" s="312"/>
      <c r="AQ288" s="312"/>
      <c r="AR288" s="312"/>
      <c r="AS288" s="312"/>
      <c r="AT288" s="312"/>
      <c r="AU288" s="312"/>
      <c r="AV288" s="312"/>
      <c r="AW288" s="312"/>
      <c r="AX288" s="312"/>
      <c r="AY288" s="312"/>
      <c r="AZ288" s="312"/>
      <c r="BA288" s="285"/>
      <c r="BB288" s="283"/>
      <c r="BC288" s="283"/>
      <c r="BD288" s="283"/>
      <c r="BE288" s="283"/>
      <c r="BF288" s="283"/>
      <c r="BG288" s="283"/>
      <c r="BH288" s="283"/>
      <c r="BI288" s="283"/>
      <c r="BJ288" s="283"/>
      <c r="BK288" s="283"/>
      <c r="BL288" s="283"/>
      <c r="BM288" s="283"/>
      <c r="BN288" s="283"/>
      <c r="BO288" s="283"/>
      <c r="BP288" s="283"/>
      <c r="BQ288" s="283"/>
      <c r="BR288" s="283"/>
      <c r="BS288" s="283"/>
      <c r="BT288" s="283"/>
      <c r="BU288" s="283"/>
      <c r="BV288" s="285"/>
      <c r="BW288" s="311"/>
      <c r="BX288" s="311"/>
      <c r="BY288" s="311"/>
      <c r="BZ288" s="311"/>
      <c r="CA288" s="311"/>
      <c r="CB288" s="311"/>
      <c r="CC288" s="311"/>
      <c r="CD288" s="311"/>
      <c r="CE288" s="311"/>
      <c r="CF288" s="311"/>
      <c r="CG288" s="311"/>
      <c r="CH288" s="311"/>
      <c r="CI288" s="311"/>
      <c r="CJ288" s="311"/>
      <c r="CK288" s="311"/>
      <c r="CL288" s="311"/>
      <c r="CM288" s="311"/>
      <c r="CN288" s="311"/>
      <c r="CO288" s="311"/>
      <c r="CP288" s="311"/>
      <c r="CQ288" s="311"/>
      <c r="CR288" s="311"/>
      <c r="CS288" s="311"/>
      <c r="CT288" s="311"/>
      <c r="CU288" s="311"/>
      <c r="CV288" s="311"/>
      <c r="CW288" s="311"/>
      <c r="CX288" s="311"/>
      <c r="CY288" s="311"/>
      <c r="CZ288" s="311"/>
    </row>
    <row r="289" s="405" customFormat="true" ht="15" customHeight="true" x14ac:dyDescent="0.2">
      <c r="A289" s="422"/>
      <c r="B289" s="421"/>
      <c r="C289" s="422"/>
      <c r="W289" s="312"/>
      <c r="X289" s="312"/>
      <c r="Y289" s="312"/>
      <c r="Z289" s="312"/>
      <c r="AA289" s="312"/>
      <c r="AB289" s="312"/>
      <c r="AC289" s="312"/>
      <c r="AD289" s="312"/>
      <c r="AE289" s="312"/>
      <c r="AF289" s="312"/>
      <c r="AG289" s="312"/>
      <c r="AH289" s="312"/>
      <c r="AI289" s="312"/>
      <c r="AJ289" s="312"/>
      <c r="AK289" s="312"/>
      <c r="AL289" s="312"/>
      <c r="AM289" s="312"/>
      <c r="AN289" s="312"/>
      <c r="AO289" s="312"/>
      <c r="AP289" s="312"/>
      <c r="AQ289" s="312"/>
      <c r="AR289" s="312"/>
      <c r="AS289" s="312"/>
      <c r="AT289" s="312"/>
      <c r="AU289" s="312"/>
      <c r="AV289" s="312"/>
      <c r="AW289" s="312"/>
      <c r="AX289" s="312"/>
      <c r="AY289" s="312"/>
      <c r="AZ289" s="312"/>
      <c r="BA289" s="285"/>
      <c r="BB289" s="283"/>
      <c r="BC289" s="283"/>
      <c r="BD289" s="283"/>
      <c r="BE289" s="283"/>
      <c r="BF289" s="283"/>
      <c r="BG289" s="283"/>
      <c r="BH289" s="283"/>
      <c r="BI289" s="283"/>
      <c r="BJ289" s="283"/>
      <c r="BK289" s="283"/>
      <c r="BL289" s="283"/>
      <c r="BM289" s="283"/>
      <c r="BN289" s="283"/>
      <c r="BO289" s="283"/>
      <c r="BP289" s="283"/>
      <c r="BQ289" s="283"/>
      <c r="BR289" s="283"/>
      <c r="BS289" s="283"/>
      <c r="BT289" s="283"/>
      <c r="BU289" s="283"/>
      <c r="BV289" s="285"/>
      <c r="BW289" s="311"/>
      <c r="BX289" s="311"/>
      <c r="BY289" s="311"/>
      <c r="BZ289" s="311"/>
      <c r="CA289" s="311"/>
      <c r="CB289" s="311"/>
      <c r="CC289" s="311"/>
      <c r="CD289" s="311"/>
      <c r="CE289" s="311"/>
      <c r="CF289" s="311"/>
      <c r="CG289" s="311"/>
      <c r="CH289" s="311"/>
      <c r="CI289" s="311"/>
      <c r="CJ289" s="311"/>
      <c r="CK289" s="311"/>
      <c r="CL289" s="311"/>
      <c r="CM289" s="311"/>
      <c r="CN289" s="311"/>
      <c r="CO289" s="311"/>
      <c r="CP289" s="311"/>
      <c r="CQ289" s="311"/>
      <c r="CR289" s="311"/>
      <c r="CS289" s="311"/>
      <c r="CT289" s="311"/>
      <c r="CU289" s="311"/>
      <c r="CV289" s="311"/>
      <c r="CW289" s="311"/>
      <c r="CX289" s="311"/>
      <c r="CY289" s="311"/>
      <c r="CZ289" s="311"/>
    </row>
    <row r="290" s="405" customFormat="true" ht="15" customHeight="true" x14ac:dyDescent="0.2">
      <c r="A290" s="407"/>
      <c r="B290" s="408"/>
      <c r="C290" s="409"/>
      <c r="W290" s="312"/>
      <c r="X290" s="312"/>
      <c r="Y290" s="312"/>
      <c r="Z290" s="312"/>
      <c r="AA290" s="312"/>
      <c r="AB290" s="312"/>
      <c r="AC290" s="312"/>
      <c r="AD290" s="312"/>
      <c r="AE290" s="312"/>
      <c r="AF290" s="312"/>
      <c r="AG290" s="312"/>
      <c r="AH290" s="312"/>
      <c r="AI290" s="312"/>
      <c r="AJ290" s="312"/>
      <c r="AK290" s="312"/>
      <c r="AL290" s="312"/>
      <c r="AM290" s="312"/>
      <c r="AN290" s="312"/>
      <c r="AO290" s="312"/>
      <c r="AP290" s="312"/>
      <c r="AQ290" s="312"/>
      <c r="AR290" s="312"/>
      <c r="AS290" s="312"/>
      <c r="AT290" s="312"/>
      <c r="AU290" s="312"/>
      <c r="AV290" s="312"/>
      <c r="AW290" s="312"/>
      <c r="AX290" s="312"/>
      <c r="AY290" s="312"/>
      <c r="AZ290" s="312"/>
      <c r="BA290" s="285"/>
      <c r="BB290" s="283"/>
      <c r="BC290" s="283"/>
      <c r="BD290" s="283"/>
      <c r="BE290" s="283"/>
      <c r="BF290" s="283"/>
      <c r="BG290" s="283"/>
      <c r="BH290" s="283"/>
      <c r="BI290" s="283"/>
      <c r="BJ290" s="283"/>
      <c r="BK290" s="283"/>
      <c r="BL290" s="283"/>
      <c r="BM290" s="283"/>
      <c r="BN290" s="283"/>
      <c r="BO290" s="283"/>
      <c r="BP290" s="283"/>
      <c r="BQ290" s="283"/>
      <c r="BR290" s="283"/>
      <c r="BS290" s="283"/>
      <c r="BT290" s="283"/>
      <c r="BU290" s="283"/>
      <c r="BV290" s="285"/>
      <c r="BW290" s="311"/>
      <c r="BX290" s="311"/>
      <c r="BY290" s="311"/>
      <c r="BZ290" s="311"/>
      <c r="CA290" s="311"/>
      <c r="CB290" s="311"/>
      <c r="CC290" s="311"/>
      <c r="CD290" s="311"/>
      <c r="CE290" s="311"/>
      <c r="CF290" s="311"/>
      <c r="CG290" s="311"/>
      <c r="CH290" s="311"/>
      <c r="CI290" s="311"/>
      <c r="CJ290" s="311"/>
      <c r="CK290" s="311"/>
      <c r="CL290" s="311"/>
      <c r="CM290" s="311"/>
      <c r="CN290" s="311"/>
      <c r="CO290" s="311"/>
      <c r="CP290" s="311"/>
      <c r="CQ290" s="311"/>
      <c r="CR290" s="311"/>
      <c r="CS290" s="311"/>
      <c r="CT290" s="311"/>
      <c r="CU290" s="311"/>
      <c r="CV290" s="311"/>
      <c r="CW290" s="311"/>
      <c r="CX290" s="311"/>
      <c r="CY290" s="311"/>
      <c r="CZ290" s="311"/>
    </row>
    <row r="291" s="405" customFormat="true" ht="15" customHeight="true" x14ac:dyDescent="0.2">
      <c r="A291" s="407"/>
      <c r="B291" s="408"/>
      <c r="C291" s="409"/>
      <c r="W291" s="312"/>
      <c r="X291" s="312"/>
      <c r="Y291" s="312"/>
      <c r="Z291" s="312"/>
      <c r="AA291" s="312"/>
      <c r="AB291" s="312"/>
      <c r="AC291" s="312"/>
      <c r="AD291" s="312"/>
      <c r="AE291" s="312"/>
      <c r="AF291" s="312"/>
      <c r="AG291" s="312"/>
      <c r="AH291" s="312"/>
      <c r="AI291" s="312"/>
      <c r="AJ291" s="312"/>
      <c r="AK291" s="312"/>
      <c r="AL291" s="312"/>
      <c r="AM291" s="312"/>
      <c r="AN291" s="312"/>
      <c r="AO291" s="312"/>
      <c r="AP291" s="312"/>
      <c r="AQ291" s="312"/>
      <c r="AR291" s="312"/>
      <c r="AS291" s="312"/>
      <c r="AT291" s="312"/>
      <c r="AU291" s="312"/>
      <c r="AV291" s="312"/>
      <c r="AW291" s="312"/>
      <c r="AX291" s="312"/>
      <c r="AY291" s="312"/>
      <c r="AZ291" s="312"/>
      <c r="BA291" s="285"/>
      <c r="BB291" s="283"/>
      <c r="BC291" s="283"/>
      <c r="BD291" s="283"/>
      <c r="BE291" s="283"/>
      <c r="BF291" s="283"/>
      <c r="BG291" s="283"/>
      <c r="BH291" s="283"/>
      <c r="BI291" s="283"/>
      <c r="BJ291" s="283"/>
      <c r="BK291" s="283"/>
      <c r="BL291" s="283"/>
      <c r="BM291" s="283"/>
      <c r="BN291" s="283"/>
      <c r="BO291" s="283"/>
      <c r="BP291" s="283"/>
      <c r="BQ291" s="283"/>
      <c r="BR291" s="283"/>
      <c r="BS291" s="283"/>
      <c r="BT291" s="283"/>
      <c r="BU291" s="283"/>
      <c r="BV291" s="285"/>
      <c r="BW291" s="311"/>
      <c r="BX291" s="311"/>
      <c r="BY291" s="311"/>
      <c r="BZ291" s="311"/>
      <c r="CA291" s="311"/>
      <c r="CB291" s="311"/>
      <c r="CC291" s="311"/>
      <c r="CD291" s="311"/>
      <c r="CE291" s="311"/>
      <c r="CF291" s="311"/>
      <c r="CG291" s="311"/>
      <c r="CH291" s="311"/>
      <c r="CI291" s="311"/>
      <c r="CJ291" s="311"/>
      <c r="CK291" s="311"/>
      <c r="CL291" s="311"/>
      <c r="CM291" s="311"/>
      <c r="CN291" s="311"/>
      <c r="CO291" s="311"/>
      <c r="CP291" s="311"/>
      <c r="CQ291" s="311"/>
      <c r="CR291" s="311"/>
      <c r="CS291" s="311"/>
      <c r="CT291" s="311"/>
      <c r="CU291" s="311"/>
      <c r="CV291" s="311"/>
      <c r="CW291" s="311"/>
      <c r="CX291" s="311"/>
      <c r="CY291" s="311"/>
      <c r="CZ291" s="311"/>
    </row>
    <row r="292" s="405" customFormat="true" ht="15" customHeight="true" x14ac:dyDescent="0.2">
      <c r="A292" s="407"/>
      <c r="B292" s="408"/>
      <c r="C292" s="409"/>
      <c r="W292" s="312"/>
      <c r="X292" s="312"/>
      <c r="Y292" s="312"/>
      <c r="Z292" s="312"/>
      <c r="AA292" s="312"/>
      <c r="AB292" s="312"/>
      <c r="AC292" s="312"/>
      <c r="AD292" s="312"/>
      <c r="AE292" s="312"/>
      <c r="AF292" s="312"/>
      <c r="AG292" s="312"/>
      <c r="AH292" s="312"/>
      <c r="AI292" s="312"/>
      <c r="AJ292" s="312"/>
      <c r="AK292" s="312"/>
      <c r="AL292" s="312"/>
      <c r="AM292" s="312"/>
      <c r="AN292" s="312"/>
      <c r="AO292" s="312"/>
      <c r="AP292" s="312"/>
      <c r="AQ292" s="312"/>
      <c r="AR292" s="312"/>
      <c r="AS292" s="312"/>
      <c r="AT292" s="312"/>
      <c r="AU292" s="312"/>
      <c r="AV292" s="312"/>
      <c r="AW292" s="312"/>
      <c r="AX292" s="312"/>
      <c r="AY292" s="312"/>
      <c r="AZ292" s="312"/>
      <c r="BA292" s="285"/>
      <c r="BB292" s="283"/>
      <c r="BC292" s="283"/>
      <c r="BD292" s="283"/>
      <c r="BE292" s="283"/>
      <c r="BF292" s="283"/>
      <c r="BG292" s="283"/>
      <c r="BH292" s="283"/>
      <c r="BI292" s="283"/>
      <c r="BJ292" s="283"/>
      <c r="BK292" s="283"/>
      <c r="BL292" s="283"/>
      <c r="BM292" s="283"/>
      <c r="BN292" s="283"/>
      <c r="BO292" s="283"/>
      <c r="BP292" s="283"/>
      <c r="BQ292" s="283"/>
      <c r="BR292" s="283"/>
      <c r="BS292" s="283"/>
      <c r="BT292" s="283"/>
      <c r="BU292" s="283"/>
      <c r="BV292" s="285"/>
      <c r="BW292" s="311"/>
      <c r="BX292" s="311"/>
      <c r="BY292" s="311"/>
      <c r="BZ292" s="311"/>
      <c r="CA292" s="311"/>
      <c r="CB292" s="311"/>
      <c r="CC292" s="311"/>
      <c r="CD292" s="311"/>
      <c r="CE292" s="311"/>
      <c r="CF292" s="311"/>
      <c r="CG292" s="311"/>
      <c r="CH292" s="311"/>
      <c r="CI292" s="311"/>
      <c r="CJ292" s="311"/>
      <c r="CK292" s="311"/>
      <c r="CL292" s="311"/>
      <c r="CM292" s="311"/>
      <c r="CN292" s="311"/>
      <c r="CO292" s="311"/>
      <c r="CP292" s="311"/>
      <c r="CQ292" s="311"/>
      <c r="CR292" s="311"/>
      <c r="CS292" s="311"/>
      <c r="CT292" s="311"/>
      <c r="CU292" s="311"/>
      <c r="CV292" s="311"/>
      <c r="CW292" s="311"/>
      <c r="CX292" s="311"/>
      <c r="CY292" s="311"/>
      <c r="CZ292" s="311"/>
    </row>
    <row r="293" s="405" customFormat="true" ht="15" customHeight="true" x14ac:dyDescent="0.2">
      <c r="A293" s="407"/>
      <c r="B293" s="408"/>
      <c r="C293" s="153"/>
      <c r="W293" s="312"/>
      <c r="X293" s="312"/>
      <c r="Y293" s="312"/>
      <c r="Z293" s="312"/>
      <c r="AA293" s="312"/>
      <c r="AB293" s="312"/>
      <c r="AC293" s="312"/>
      <c r="AD293" s="312"/>
      <c r="AE293" s="312"/>
      <c r="AF293" s="312"/>
      <c r="AG293" s="312"/>
      <c r="AH293" s="312"/>
      <c r="AI293" s="312"/>
      <c r="AJ293" s="312"/>
      <c r="AK293" s="312"/>
      <c r="AL293" s="312"/>
      <c r="AM293" s="312"/>
      <c r="AN293" s="312"/>
      <c r="AO293" s="312"/>
      <c r="AP293" s="312"/>
      <c r="AQ293" s="312"/>
      <c r="AR293" s="312"/>
      <c r="AS293" s="312"/>
      <c r="AT293" s="312"/>
      <c r="AU293" s="312"/>
      <c r="AV293" s="312"/>
      <c r="AW293" s="312"/>
      <c r="AX293" s="312"/>
      <c r="AY293" s="312"/>
      <c r="AZ293" s="312"/>
      <c r="BA293" s="285"/>
      <c r="BB293" s="283"/>
      <c r="BC293" s="283"/>
      <c r="BD293" s="283"/>
      <c r="BE293" s="283"/>
      <c r="BF293" s="283"/>
      <c r="BG293" s="283"/>
      <c r="BH293" s="283"/>
      <c r="BI293" s="283"/>
      <c r="BJ293" s="283"/>
      <c r="BK293" s="283"/>
      <c r="BL293" s="283"/>
      <c r="BM293" s="283"/>
      <c r="BN293" s="283"/>
      <c r="BO293" s="283"/>
      <c r="BP293" s="283"/>
      <c r="BQ293" s="283"/>
      <c r="BR293" s="283"/>
      <c r="BS293" s="283"/>
      <c r="BT293" s="283"/>
      <c r="BU293" s="283"/>
      <c r="BV293" s="285"/>
      <c r="BW293" s="311"/>
      <c r="BX293" s="311"/>
      <c r="BY293" s="311"/>
      <c r="BZ293" s="311"/>
      <c r="CA293" s="311"/>
      <c r="CB293" s="311"/>
      <c r="CC293" s="311"/>
      <c r="CD293" s="311"/>
      <c r="CE293" s="311"/>
      <c r="CF293" s="311"/>
      <c r="CG293" s="311"/>
      <c r="CH293" s="311"/>
      <c r="CI293" s="311"/>
      <c r="CJ293" s="311"/>
      <c r="CK293" s="311"/>
      <c r="CL293" s="311"/>
      <c r="CM293" s="311"/>
      <c r="CN293" s="311"/>
      <c r="CO293" s="311"/>
      <c r="CP293" s="311"/>
      <c r="CQ293" s="311"/>
      <c r="CR293" s="311"/>
      <c r="CS293" s="311"/>
      <c r="CT293" s="311"/>
      <c r="CU293" s="311"/>
      <c r="CV293" s="311"/>
      <c r="CW293" s="311"/>
      <c r="CX293" s="311"/>
      <c r="CY293" s="311"/>
      <c r="CZ293" s="311"/>
    </row>
    <row r="294" s="405" customFormat="true" ht="15" customHeight="true" x14ac:dyDescent="0.2">
      <c r="A294" s="407"/>
      <c r="B294" s="408"/>
      <c r="C294" s="153"/>
      <c r="W294" s="312"/>
      <c r="X294" s="312"/>
      <c r="Y294" s="312"/>
      <c r="Z294" s="312"/>
      <c r="AA294" s="312"/>
      <c r="AB294" s="312"/>
      <c r="AC294" s="312"/>
      <c r="AD294" s="312"/>
      <c r="AE294" s="312"/>
      <c r="AF294" s="312"/>
      <c r="AG294" s="312"/>
      <c r="AH294" s="312"/>
      <c r="AI294" s="312"/>
      <c r="AJ294" s="312"/>
      <c r="AK294" s="312"/>
      <c r="AL294" s="312"/>
      <c r="AM294" s="312"/>
      <c r="AN294" s="312"/>
      <c r="AO294" s="312"/>
      <c r="AP294" s="312"/>
      <c r="AQ294" s="312"/>
      <c r="AR294" s="312"/>
      <c r="AS294" s="312"/>
      <c r="AT294" s="312"/>
      <c r="AU294" s="312"/>
      <c r="AV294" s="312"/>
      <c r="AW294" s="312"/>
      <c r="AX294" s="312"/>
      <c r="AY294" s="312"/>
      <c r="AZ294" s="312"/>
      <c r="BA294" s="285"/>
      <c r="BB294" s="283"/>
      <c r="BC294" s="283"/>
      <c r="BD294" s="283"/>
      <c r="BE294" s="283"/>
      <c r="BF294" s="283"/>
      <c r="BG294" s="283"/>
      <c r="BH294" s="283"/>
      <c r="BI294" s="283"/>
      <c r="BJ294" s="283"/>
      <c r="BK294" s="283"/>
      <c r="BL294" s="283"/>
      <c r="BM294" s="283"/>
      <c r="BN294" s="283"/>
      <c r="BO294" s="283"/>
      <c r="BP294" s="283"/>
      <c r="BQ294" s="283"/>
      <c r="BR294" s="283"/>
      <c r="BS294" s="283"/>
      <c r="BT294" s="283"/>
      <c r="BU294" s="283"/>
      <c r="BV294" s="285"/>
      <c r="BW294" s="311"/>
      <c r="BX294" s="311"/>
      <c r="BY294" s="311"/>
      <c r="BZ294" s="311"/>
      <c r="CA294" s="311"/>
      <c r="CB294" s="311"/>
      <c r="CC294" s="311"/>
      <c r="CD294" s="311"/>
      <c r="CE294" s="311"/>
      <c r="CF294" s="311"/>
      <c r="CG294" s="311"/>
      <c r="CH294" s="311"/>
      <c r="CI294" s="311"/>
      <c r="CJ294" s="311"/>
      <c r="CK294" s="311"/>
      <c r="CL294" s="311"/>
      <c r="CM294" s="311"/>
      <c r="CN294" s="311"/>
      <c r="CO294" s="311"/>
      <c r="CP294" s="311"/>
      <c r="CQ294" s="311"/>
      <c r="CR294" s="311"/>
      <c r="CS294" s="311"/>
      <c r="CT294" s="311"/>
      <c r="CU294" s="311"/>
      <c r="CV294" s="311"/>
      <c r="CW294" s="311"/>
      <c r="CX294" s="311"/>
      <c r="CY294" s="311"/>
      <c r="CZ294" s="311"/>
    </row>
    <row r="295" s="405" customFormat="true" ht="15" customHeight="true" x14ac:dyDescent="0.2">
      <c r="A295" s="407"/>
      <c r="B295" s="408"/>
      <c r="C295" s="153"/>
      <c r="W295" s="312"/>
      <c r="X295" s="312"/>
      <c r="Y295" s="312"/>
      <c r="Z295" s="312"/>
      <c r="AA295" s="312"/>
      <c r="AB295" s="312"/>
      <c r="AC295" s="312"/>
      <c r="AD295" s="312"/>
      <c r="AE295" s="312"/>
      <c r="AF295" s="312"/>
      <c r="AG295" s="312"/>
      <c r="AH295" s="312"/>
      <c r="AI295" s="312"/>
      <c r="AJ295" s="312"/>
      <c r="AK295" s="312"/>
      <c r="AL295" s="312"/>
      <c r="AM295" s="312"/>
      <c r="AN295" s="312"/>
      <c r="AO295" s="312"/>
      <c r="AP295" s="312"/>
      <c r="AQ295" s="312"/>
      <c r="AR295" s="312"/>
      <c r="AS295" s="312"/>
      <c r="AT295" s="312"/>
      <c r="AU295" s="312"/>
      <c r="AV295" s="312"/>
      <c r="AW295" s="312"/>
      <c r="AX295" s="312"/>
      <c r="AY295" s="312"/>
      <c r="AZ295" s="312"/>
      <c r="BA295" s="285"/>
      <c r="BB295" s="283"/>
      <c r="BC295" s="283"/>
      <c r="BD295" s="283"/>
      <c r="BE295" s="283"/>
      <c r="BF295" s="283"/>
      <c r="BG295" s="283"/>
      <c r="BH295" s="283"/>
      <c r="BI295" s="283"/>
      <c r="BJ295" s="283"/>
      <c r="BK295" s="283"/>
      <c r="BL295" s="283"/>
      <c r="BM295" s="283"/>
      <c r="BN295" s="283"/>
      <c r="BO295" s="283"/>
      <c r="BP295" s="283"/>
      <c r="BQ295" s="283"/>
      <c r="BR295" s="283"/>
      <c r="BS295" s="283"/>
      <c r="BT295" s="283"/>
      <c r="BU295" s="283"/>
      <c r="BV295" s="285"/>
      <c r="BW295" s="311"/>
      <c r="BX295" s="311"/>
      <c r="BY295" s="311"/>
      <c r="BZ295" s="311"/>
      <c r="CA295" s="311"/>
      <c r="CB295" s="311"/>
      <c r="CC295" s="311"/>
      <c r="CD295" s="311"/>
      <c r="CE295" s="311"/>
      <c r="CF295" s="311"/>
      <c r="CG295" s="311"/>
      <c r="CH295" s="311"/>
      <c r="CI295" s="311"/>
      <c r="CJ295" s="311"/>
      <c r="CK295" s="311"/>
      <c r="CL295" s="311"/>
      <c r="CM295" s="311"/>
      <c r="CN295" s="311"/>
      <c r="CO295" s="311"/>
      <c r="CP295" s="311"/>
      <c r="CQ295" s="311"/>
      <c r="CR295" s="311"/>
      <c r="CS295" s="311"/>
      <c r="CT295" s="311"/>
      <c r="CU295" s="311"/>
      <c r="CV295" s="311"/>
      <c r="CW295" s="311"/>
      <c r="CX295" s="311"/>
      <c r="CY295" s="311"/>
      <c r="CZ295" s="311"/>
    </row>
    <row r="296" s="405" customFormat="true" ht="15" customHeight="true" x14ac:dyDescent="0.2">
      <c r="A296" s="407"/>
      <c r="B296" s="408"/>
      <c r="C296" s="153"/>
      <c r="W296" s="312"/>
      <c r="X296" s="312"/>
      <c r="Y296" s="312"/>
      <c r="Z296" s="312"/>
      <c r="AA296" s="312"/>
      <c r="AB296" s="312"/>
      <c r="AC296" s="312"/>
      <c r="AD296" s="312"/>
      <c r="AE296" s="312"/>
      <c r="AF296" s="312"/>
      <c r="AG296" s="312"/>
      <c r="AH296" s="312"/>
      <c r="AI296" s="312"/>
      <c r="AJ296" s="312"/>
      <c r="AK296" s="312"/>
      <c r="AL296" s="312"/>
      <c r="AM296" s="312"/>
      <c r="AN296" s="312"/>
      <c r="AO296" s="312"/>
      <c r="AP296" s="312"/>
      <c r="AQ296" s="312"/>
      <c r="AR296" s="312"/>
      <c r="AS296" s="312"/>
      <c r="AT296" s="312"/>
      <c r="AU296" s="312"/>
      <c r="AV296" s="312"/>
      <c r="AW296" s="312"/>
      <c r="AX296" s="312"/>
      <c r="AY296" s="312"/>
      <c r="AZ296" s="312"/>
      <c r="BA296" s="285"/>
      <c r="BB296" s="283"/>
      <c r="BC296" s="283"/>
      <c r="BD296" s="283"/>
      <c r="BE296" s="283"/>
      <c r="BF296" s="283"/>
      <c r="BG296" s="283"/>
      <c r="BH296" s="283"/>
      <c r="BI296" s="283"/>
      <c r="BJ296" s="283"/>
      <c r="BK296" s="283"/>
      <c r="BL296" s="283"/>
      <c r="BM296" s="283"/>
      <c r="BN296" s="283"/>
      <c r="BO296" s="283"/>
      <c r="BP296" s="283"/>
      <c r="BQ296" s="283"/>
      <c r="BR296" s="283"/>
      <c r="BS296" s="283"/>
      <c r="BT296" s="283"/>
      <c r="BU296" s="283"/>
      <c r="BV296" s="285"/>
      <c r="BW296" s="311"/>
      <c r="BX296" s="311"/>
      <c r="BY296" s="311"/>
      <c r="BZ296" s="311"/>
      <c r="CA296" s="311"/>
      <c r="CB296" s="311"/>
      <c r="CC296" s="311"/>
      <c r="CD296" s="311"/>
      <c r="CE296" s="311"/>
      <c r="CF296" s="311"/>
      <c r="CG296" s="311"/>
      <c r="CH296" s="311"/>
      <c r="CI296" s="311"/>
      <c r="CJ296" s="311"/>
      <c r="CK296" s="311"/>
      <c r="CL296" s="311"/>
      <c r="CM296" s="311"/>
      <c r="CN296" s="311"/>
      <c r="CO296" s="311"/>
      <c r="CP296" s="311"/>
      <c r="CQ296" s="311"/>
      <c r="CR296" s="311"/>
      <c r="CS296" s="311"/>
      <c r="CT296" s="311"/>
      <c r="CU296" s="311"/>
      <c r="CV296" s="311"/>
      <c r="CW296" s="311"/>
      <c r="CX296" s="311"/>
      <c r="CY296" s="311"/>
      <c r="CZ296" s="311"/>
    </row>
    <row r="297" s="405" customFormat="true" ht="15" customHeight="true" x14ac:dyDescent="0.2">
      <c r="A297" s="407"/>
      <c r="B297" s="408"/>
      <c r="C297" s="153"/>
      <c r="W297" s="312"/>
      <c r="X297" s="312"/>
      <c r="Y297" s="312"/>
      <c r="Z297" s="312"/>
      <c r="AA297" s="312"/>
      <c r="AB297" s="312"/>
      <c r="AC297" s="312"/>
      <c r="AD297" s="312"/>
      <c r="AE297" s="312"/>
      <c r="AF297" s="312"/>
      <c r="AG297" s="312"/>
      <c r="AH297" s="312"/>
      <c r="AI297" s="312"/>
      <c r="AJ297" s="312"/>
      <c r="AK297" s="312"/>
      <c r="AL297" s="312"/>
      <c r="AM297" s="312"/>
      <c r="AN297" s="312"/>
      <c r="AO297" s="312"/>
      <c r="AP297" s="312"/>
      <c r="AQ297" s="312"/>
      <c r="AR297" s="312"/>
      <c r="AS297" s="312"/>
      <c r="AT297" s="312"/>
      <c r="AU297" s="312"/>
      <c r="AV297" s="312"/>
      <c r="AW297" s="312"/>
      <c r="AX297" s="312"/>
      <c r="AY297" s="312"/>
      <c r="AZ297" s="312"/>
      <c r="BA297" s="285"/>
      <c r="BB297" s="283"/>
      <c r="BC297" s="283"/>
      <c r="BD297" s="283"/>
      <c r="BE297" s="283"/>
      <c r="BF297" s="283"/>
      <c r="BG297" s="283"/>
      <c r="BH297" s="283"/>
      <c r="BI297" s="283"/>
      <c r="BJ297" s="283"/>
      <c r="BK297" s="283"/>
      <c r="BL297" s="283"/>
      <c r="BM297" s="283"/>
      <c r="BN297" s="283"/>
      <c r="BO297" s="283"/>
      <c r="BP297" s="283"/>
      <c r="BQ297" s="283"/>
      <c r="BR297" s="283"/>
      <c r="BS297" s="283"/>
      <c r="BT297" s="283"/>
      <c r="BU297" s="283"/>
      <c r="BV297" s="285"/>
      <c r="BW297" s="311"/>
      <c r="BX297" s="311"/>
      <c r="BY297" s="311"/>
      <c r="BZ297" s="311"/>
      <c r="CA297" s="311"/>
      <c r="CB297" s="311"/>
      <c r="CC297" s="311"/>
      <c r="CD297" s="311"/>
      <c r="CE297" s="311"/>
      <c r="CF297" s="311"/>
      <c r="CG297" s="311"/>
      <c r="CH297" s="311"/>
      <c r="CI297" s="311"/>
      <c r="CJ297" s="311"/>
      <c r="CK297" s="311"/>
      <c r="CL297" s="311"/>
      <c r="CM297" s="311"/>
      <c r="CN297" s="311"/>
      <c r="CO297" s="311"/>
      <c r="CP297" s="311"/>
      <c r="CQ297" s="311"/>
      <c r="CR297" s="311"/>
      <c r="CS297" s="311"/>
      <c r="CT297" s="311"/>
      <c r="CU297" s="311"/>
      <c r="CV297" s="311"/>
      <c r="CW297" s="311"/>
      <c r="CX297" s="311"/>
      <c r="CY297" s="311"/>
      <c r="CZ297" s="311"/>
    </row>
    <row r="298" s="405" customFormat="true" ht="15" customHeight="true" x14ac:dyDescent="0.2">
      <c r="B298" s="404"/>
      <c r="W298" s="312"/>
      <c r="X298" s="312"/>
      <c r="Y298" s="312"/>
      <c r="Z298" s="312"/>
      <c r="AA298" s="312"/>
      <c r="AB298" s="312"/>
      <c r="AC298" s="312"/>
      <c r="AD298" s="312"/>
      <c r="AE298" s="312"/>
      <c r="AF298" s="312"/>
      <c r="AG298" s="312"/>
      <c r="AH298" s="312"/>
      <c r="AI298" s="312"/>
      <c r="AJ298" s="312"/>
      <c r="AK298" s="312"/>
      <c r="AL298" s="312"/>
      <c r="AM298" s="312"/>
      <c r="AN298" s="312"/>
      <c r="AO298" s="312"/>
      <c r="AP298" s="312"/>
      <c r="AQ298" s="312"/>
      <c r="AR298" s="312"/>
      <c r="AS298" s="312"/>
      <c r="AT298" s="312"/>
      <c r="AU298" s="312"/>
      <c r="AV298" s="312"/>
      <c r="AW298" s="312"/>
      <c r="AX298" s="312"/>
      <c r="AY298" s="312"/>
      <c r="AZ298" s="312"/>
      <c r="BA298" s="285"/>
      <c r="BB298" s="283"/>
      <c r="BC298" s="283"/>
      <c r="BD298" s="283"/>
      <c r="BE298" s="283"/>
      <c r="BF298" s="283"/>
      <c r="BG298" s="283"/>
      <c r="BH298" s="283"/>
      <c r="BI298" s="283"/>
      <c r="BJ298" s="283"/>
      <c r="BK298" s="283"/>
      <c r="BL298" s="283"/>
      <c r="BM298" s="283"/>
      <c r="BN298" s="283"/>
      <c r="BO298" s="283"/>
      <c r="BP298" s="283"/>
      <c r="BQ298" s="283"/>
      <c r="BR298" s="283"/>
      <c r="BS298" s="283"/>
      <c r="BT298" s="283"/>
      <c r="BU298" s="283"/>
      <c r="BV298" s="285"/>
      <c r="BW298" s="311"/>
      <c r="BX298" s="311"/>
      <c r="BY298" s="311"/>
      <c r="BZ298" s="311"/>
      <c r="CA298" s="311"/>
      <c r="CB298" s="311"/>
      <c r="CC298" s="311"/>
      <c r="CD298" s="311"/>
      <c r="CE298" s="311"/>
      <c r="CF298" s="311"/>
      <c r="CG298" s="311"/>
      <c r="CH298" s="311"/>
      <c r="CI298" s="311"/>
      <c r="CJ298" s="311"/>
      <c r="CK298" s="311"/>
      <c r="CL298" s="311"/>
      <c r="CM298" s="311"/>
      <c r="CN298" s="311"/>
      <c r="CO298" s="311"/>
      <c r="CP298" s="311"/>
      <c r="CQ298" s="311"/>
      <c r="CR298" s="311"/>
      <c r="CS298" s="311"/>
      <c r="CT298" s="311"/>
      <c r="CU298" s="311"/>
      <c r="CV298" s="311"/>
      <c r="CW298" s="311"/>
      <c r="CX298" s="311"/>
      <c r="CY298" s="311"/>
      <c r="CZ298" s="311"/>
    </row>
    <row r="299" s="405" customFormat="true" ht="15" customHeight="true" x14ac:dyDescent="0.2">
      <c r="A299" s="422"/>
      <c r="B299" s="421"/>
      <c r="C299" s="422"/>
      <c r="D299" s="422"/>
      <c r="W299" s="312"/>
      <c r="X299" s="312"/>
      <c r="Y299" s="312"/>
      <c r="Z299" s="312"/>
      <c r="AA299" s="312"/>
      <c r="AB299" s="312"/>
      <c r="AC299" s="312"/>
      <c r="AD299" s="312"/>
      <c r="AE299" s="312"/>
      <c r="AF299" s="312"/>
      <c r="AG299" s="312"/>
      <c r="AH299" s="312"/>
      <c r="AI299" s="312"/>
      <c r="AJ299" s="312"/>
      <c r="AK299" s="312"/>
      <c r="AL299" s="312"/>
      <c r="AM299" s="312"/>
      <c r="AN299" s="312"/>
      <c r="AO299" s="312"/>
      <c r="AP299" s="312"/>
      <c r="AQ299" s="312"/>
      <c r="AR299" s="312"/>
      <c r="AS299" s="312"/>
      <c r="AT299" s="312"/>
      <c r="AU299" s="312"/>
      <c r="AV299" s="312"/>
      <c r="AW299" s="312"/>
      <c r="AX299" s="312"/>
      <c r="AY299" s="312"/>
      <c r="AZ299" s="312"/>
      <c r="BA299" s="285"/>
      <c r="BB299" s="283"/>
      <c r="BC299" s="283"/>
      <c r="BD299" s="283"/>
      <c r="BE299" s="283"/>
      <c r="BF299" s="283"/>
      <c r="BG299" s="283"/>
      <c r="BH299" s="283"/>
      <c r="BI299" s="283"/>
      <c r="BJ299" s="283"/>
      <c r="BK299" s="283"/>
      <c r="BL299" s="283"/>
      <c r="BM299" s="283"/>
      <c r="BN299" s="283"/>
      <c r="BO299" s="283"/>
      <c r="BP299" s="283"/>
      <c r="BQ299" s="283"/>
      <c r="BR299" s="283"/>
      <c r="BS299" s="283"/>
      <c r="BT299" s="283"/>
      <c r="BU299" s="283"/>
      <c r="BV299" s="285"/>
      <c r="BW299" s="311"/>
      <c r="BX299" s="311"/>
      <c r="BY299" s="311"/>
      <c r="BZ299" s="311"/>
      <c r="CA299" s="311"/>
      <c r="CB299" s="311"/>
      <c r="CC299" s="311"/>
      <c r="CD299" s="311"/>
      <c r="CE299" s="311"/>
      <c r="CF299" s="311"/>
      <c r="CG299" s="311"/>
      <c r="CH299" s="311"/>
      <c r="CI299" s="311"/>
      <c r="CJ299" s="311"/>
      <c r="CK299" s="311"/>
      <c r="CL299" s="311"/>
      <c r="CM299" s="311"/>
      <c r="CN299" s="311"/>
      <c r="CO299" s="311"/>
      <c r="CP299" s="311"/>
      <c r="CQ299" s="311"/>
      <c r="CR299" s="311"/>
      <c r="CS299" s="311"/>
      <c r="CT299" s="311"/>
      <c r="CU299" s="311"/>
      <c r="CV299" s="311"/>
      <c r="CW299" s="311"/>
      <c r="CX299" s="311"/>
      <c r="CY299" s="311"/>
      <c r="CZ299" s="311"/>
    </row>
    <row r="300" s="405" customFormat="true" ht="15" customHeight="true" x14ac:dyDescent="0.2">
      <c r="A300" s="407"/>
      <c r="B300" s="408"/>
      <c r="C300" s="409"/>
      <c r="D300" s="409"/>
      <c r="W300" s="312"/>
      <c r="X300" s="312"/>
      <c r="Y300" s="312"/>
      <c r="Z300" s="312"/>
      <c r="AA300" s="312"/>
      <c r="AB300" s="312"/>
      <c r="AC300" s="312"/>
      <c r="AD300" s="312"/>
      <c r="AE300" s="312"/>
      <c r="AF300" s="312"/>
      <c r="AG300" s="312"/>
      <c r="AH300" s="312"/>
      <c r="AI300" s="312"/>
      <c r="AJ300" s="312"/>
      <c r="AK300" s="312"/>
      <c r="AL300" s="312"/>
      <c r="AM300" s="312"/>
      <c r="AN300" s="312"/>
      <c r="AO300" s="312"/>
      <c r="AP300" s="312"/>
      <c r="AQ300" s="312"/>
      <c r="AR300" s="312"/>
      <c r="AS300" s="312"/>
      <c r="AT300" s="312"/>
      <c r="AU300" s="312"/>
      <c r="AV300" s="312"/>
      <c r="AW300" s="312"/>
      <c r="AX300" s="312"/>
      <c r="AY300" s="312"/>
      <c r="AZ300" s="312"/>
      <c r="BA300" s="285"/>
      <c r="BB300" s="283"/>
      <c r="BC300" s="283"/>
      <c r="BD300" s="283"/>
      <c r="BE300" s="283"/>
      <c r="BF300" s="283"/>
      <c r="BG300" s="283"/>
      <c r="BH300" s="283"/>
      <c r="BI300" s="283"/>
      <c r="BJ300" s="283"/>
      <c r="BK300" s="283"/>
      <c r="BL300" s="283"/>
      <c r="BM300" s="283"/>
      <c r="BN300" s="283"/>
      <c r="BO300" s="283"/>
      <c r="BP300" s="283"/>
      <c r="BQ300" s="283"/>
      <c r="BR300" s="283"/>
      <c r="BS300" s="283"/>
      <c r="BT300" s="283"/>
      <c r="BU300" s="283"/>
      <c r="BV300" s="285"/>
      <c r="BW300" s="311"/>
      <c r="BX300" s="311"/>
      <c r="BY300" s="311"/>
      <c r="BZ300" s="311"/>
      <c r="CA300" s="311"/>
      <c r="CB300" s="311"/>
      <c r="CC300" s="311"/>
      <c r="CD300" s="311"/>
      <c r="CE300" s="311"/>
      <c r="CF300" s="311"/>
      <c r="CG300" s="311"/>
      <c r="CH300" s="311"/>
      <c r="CI300" s="311"/>
      <c r="CJ300" s="311"/>
      <c r="CK300" s="311"/>
      <c r="CL300" s="311"/>
      <c r="CM300" s="311"/>
      <c r="CN300" s="311"/>
      <c r="CO300" s="311"/>
      <c r="CP300" s="311"/>
      <c r="CQ300" s="311"/>
      <c r="CR300" s="311"/>
      <c r="CS300" s="311"/>
      <c r="CT300" s="311"/>
      <c r="CU300" s="311"/>
      <c r="CV300" s="311"/>
      <c r="CW300" s="311"/>
      <c r="CX300" s="311"/>
      <c r="CY300" s="311"/>
      <c r="CZ300" s="311"/>
    </row>
    <row r="301" s="405" customFormat="true" ht="15" customHeight="true" x14ac:dyDescent="0.2">
      <c r="A301" s="407"/>
      <c r="B301" s="408"/>
      <c r="C301" s="409"/>
      <c r="D301" s="409"/>
      <c r="W301" s="312"/>
      <c r="X301" s="312"/>
      <c r="Y301" s="312"/>
      <c r="Z301" s="312"/>
      <c r="AA301" s="312"/>
      <c r="AB301" s="312"/>
      <c r="AC301" s="312"/>
      <c r="AD301" s="312"/>
      <c r="AE301" s="312"/>
      <c r="AF301" s="312"/>
      <c r="AG301" s="312"/>
      <c r="AH301" s="312"/>
      <c r="AI301" s="312"/>
      <c r="AJ301" s="312"/>
      <c r="AK301" s="312"/>
      <c r="AL301" s="312"/>
      <c r="AM301" s="312"/>
      <c r="AN301" s="312"/>
      <c r="AO301" s="312"/>
      <c r="AP301" s="312"/>
      <c r="AQ301" s="312"/>
      <c r="AR301" s="312"/>
      <c r="AS301" s="312"/>
      <c r="AT301" s="312"/>
      <c r="AU301" s="312"/>
      <c r="AV301" s="312"/>
      <c r="AW301" s="312"/>
      <c r="AX301" s="312"/>
      <c r="AY301" s="312"/>
      <c r="AZ301" s="312"/>
      <c r="BA301" s="285"/>
      <c r="BB301" s="283"/>
      <c r="BC301" s="283"/>
      <c r="BD301" s="283"/>
      <c r="BE301" s="283"/>
      <c r="BF301" s="283"/>
      <c r="BG301" s="283"/>
      <c r="BH301" s="283"/>
      <c r="BI301" s="283"/>
      <c r="BJ301" s="283"/>
      <c r="BK301" s="283"/>
      <c r="BL301" s="283"/>
      <c r="BM301" s="283"/>
      <c r="BN301" s="283"/>
      <c r="BO301" s="283"/>
      <c r="BP301" s="283"/>
      <c r="BQ301" s="283"/>
      <c r="BR301" s="283"/>
      <c r="BS301" s="283"/>
      <c r="BT301" s="283"/>
      <c r="BU301" s="283"/>
      <c r="BV301" s="285"/>
      <c r="BW301" s="311"/>
      <c r="BX301" s="311"/>
      <c r="BY301" s="311"/>
      <c r="BZ301" s="311"/>
      <c r="CA301" s="311"/>
      <c r="CB301" s="311"/>
      <c r="CC301" s="311"/>
      <c r="CD301" s="311"/>
      <c r="CE301" s="311"/>
      <c r="CF301" s="311"/>
      <c r="CG301" s="311"/>
      <c r="CH301" s="311"/>
      <c r="CI301" s="311"/>
      <c r="CJ301" s="311"/>
      <c r="CK301" s="311"/>
      <c r="CL301" s="311"/>
      <c r="CM301" s="311"/>
      <c r="CN301" s="311"/>
      <c r="CO301" s="311"/>
      <c r="CP301" s="311"/>
      <c r="CQ301" s="311"/>
      <c r="CR301" s="311"/>
      <c r="CS301" s="311"/>
      <c r="CT301" s="311"/>
      <c r="CU301" s="311"/>
      <c r="CV301" s="311"/>
      <c r="CW301" s="311"/>
      <c r="CX301" s="311"/>
      <c r="CY301" s="311"/>
      <c r="CZ301" s="311"/>
    </row>
    <row r="302" s="405" customFormat="true" ht="15" customHeight="true" x14ac:dyDescent="0.2">
      <c r="A302" s="407"/>
      <c r="B302" s="408"/>
      <c r="C302" s="409"/>
      <c r="D302" s="409"/>
      <c r="W302" s="312"/>
      <c r="X302" s="312"/>
      <c r="Y302" s="312"/>
      <c r="Z302" s="312"/>
      <c r="AA302" s="312"/>
      <c r="AB302" s="312"/>
      <c r="AC302" s="312"/>
      <c r="AD302" s="312"/>
      <c r="AE302" s="312"/>
      <c r="AF302" s="312"/>
      <c r="AG302" s="312"/>
      <c r="AH302" s="312"/>
      <c r="AI302" s="312"/>
      <c r="AJ302" s="312"/>
      <c r="AK302" s="312"/>
      <c r="AL302" s="312"/>
      <c r="AM302" s="312"/>
      <c r="AN302" s="312"/>
      <c r="AO302" s="312"/>
      <c r="AP302" s="312"/>
      <c r="AQ302" s="312"/>
      <c r="AR302" s="312"/>
      <c r="AS302" s="312"/>
      <c r="AT302" s="312"/>
      <c r="AU302" s="312"/>
      <c r="AV302" s="312"/>
      <c r="AW302" s="312"/>
      <c r="AX302" s="312"/>
      <c r="AY302" s="312"/>
      <c r="AZ302" s="312"/>
      <c r="BA302" s="285"/>
      <c r="BB302" s="283"/>
      <c r="BC302" s="283"/>
      <c r="BD302" s="283"/>
      <c r="BE302" s="283"/>
      <c r="BF302" s="283"/>
      <c r="BG302" s="283"/>
      <c r="BH302" s="283"/>
      <c r="BI302" s="283"/>
      <c r="BJ302" s="283"/>
      <c r="BK302" s="283"/>
      <c r="BL302" s="283"/>
      <c r="BM302" s="283"/>
      <c r="BN302" s="283"/>
      <c r="BO302" s="283"/>
      <c r="BP302" s="283"/>
      <c r="BQ302" s="283"/>
      <c r="BR302" s="283"/>
      <c r="BS302" s="283"/>
      <c r="BT302" s="283"/>
      <c r="BU302" s="283"/>
      <c r="BV302" s="285"/>
      <c r="BW302" s="311"/>
      <c r="BX302" s="311"/>
      <c r="BY302" s="311"/>
      <c r="BZ302" s="311"/>
      <c r="CA302" s="311"/>
      <c r="CB302" s="311"/>
      <c r="CC302" s="311"/>
      <c r="CD302" s="311"/>
      <c r="CE302" s="311"/>
      <c r="CF302" s="311"/>
      <c r="CG302" s="311"/>
      <c r="CH302" s="311"/>
      <c r="CI302" s="311"/>
      <c r="CJ302" s="311"/>
      <c r="CK302" s="311"/>
      <c r="CL302" s="311"/>
      <c r="CM302" s="311"/>
      <c r="CN302" s="311"/>
      <c r="CO302" s="311"/>
      <c r="CP302" s="311"/>
      <c r="CQ302" s="311"/>
      <c r="CR302" s="311"/>
      <c r="CS302" s="311"/>
      <c r="CT302" s="311"/>
      <c r="CU302" s="311"/>
      <c r="CV302" s="311"/>
      <c r="CW302" s="311"/>
      <c r="CX302" s="311"/>
      <c r="CY302" s="311"/>
      <c r="CZ302" s="311"/>
    </row>
    <row r="303" s="405" customFormat="true" ht="15" customHeight="true" x14ac:dyDescent="0.2">
      <c r="A303" s="407"/>
      <c r="B303" s="408"/>
      <c r="C303" s="153"/>
      <c r="D303" s="153"/>
      <c r="W303" s="312"/>
      <c r="X303" s="312"/>
      <c r="Y303" s="312"/>
      <c r="Z303" s="312"/>
      <c r="AA303" s="312"/>
      <c r="AB303" s="312"/>
      <c r="AC303" s="312"/>
      <c r="AD303" s="312"/>
      <c r="AE303" s="312"/>
      <c r="AF303" s="312"/>
      <c r="AG303" s="312"/>
      <c r="AH303" s="312"/>
      <c r="AI303" s="312"/>
      <c r="AJ303" s="312"/>
      <c r="AK303" s="312"/>
      <c r="AL303" s="312"/>
      <c r="AM303" s="312"/>
      <c r="AN303" s="312"/>
      <c r="AO303" s="312"/>
      <c r="AP303" s="312"/>
      <c r="AQ303" s="312"/>
      <c r="AR303" s="312"/>
      <c r="AS303" s="312"/>
      <c r="AT303" s="312"/>
      <c r="AU303" s="312"/>
      <c r="AV303" s="312"/>
      <c r="AW303" s="312"/>
      <c r="AX303" s="312"/>
      <c r="AY303" s="312"/>
      <c r="AZ303" s="312"/>
      <c r="BA303" s="285"/>
      <c r="BB303" s="283"/>
      <c r="BC303" s="283"/>
      <c r="BD303" s="283"/>
      <c r="BE303" s="283"/>
      <c r="BF303" s="283"/>
      <c r="BG303" s="283"/>
      <c r="BH303" s="283"/>
      <c r="BI303" s="283"/>
      <c r="BJ303" s="283"/>
      <c r="BK303" s="283"/>
      <c r="BL303" s="283"/>
      <c r="BM303" s="283"/>
      <c r="BN303" s="283"/>
      <c r="BO303" s="283"/>
      <c r="BP303" s="283"/>
      <c r="BQ303" s="283"/>
      <c r="BR303" s="283"/>
      <c r="BS303" s="283"/>
      <c r="BT303" s="283"/>
      <c r="BU303" s="283"/>
      <c r="BV303" s="285"/>
      <c r="BW303" s="311"/>
      <c r="BX303" s="311"/>
      <c r="BY303" s="311"/>
      <c r="BZ303" s="311"/>
      <c r="CA303" s="311"/>
      <c r="CB303" s="311"/>
      <c r="CC303" s="311"/>
      <c r="CD303" s="311"/>
      <c r="CE303" s="311"/>
      <c r="CF303" s="311"/>
      <c r="CG303" s="311"/>
      <c r="CH303" s="311"/>
      <c r="CI303" s="311"/>
      <c r="CJ303" s="311"/>
      <c r="CK303" s="311"/>
      <c r="CL303" s="311"/>
      <c r="CM303" s="311"/>
      <c r="CN303" s="311"/>
      <c r="CO303" s="311"/>
      <c r="CP303" s="311"/>
      <c r="CQ303" s="311"/>
      <c r="CR303" s="311"/>
      <c r="CS303" s="311"/>
      <c r="CT303" s="311"/>
      <c r="CU303" s="311"/>
      <c r="CV303" s="311"/>
      <c r="CW303" s="311"/>
      <c r="CX303" s="311"/>
      <c r="CY303" s="311"/>
      <c r="CZ303" s="311"/>
    </row>
    <row r="304" s="405" customFormat="true" ht="15" customHeight="true" x14ac:dyDescent="0.2">
      <c r="A304" s="407"/>
      <c r="B304" s="408"/>
      <c r="C304" s="153"/>
      <c r="D304" s="153"/>
      <c r="W304" s="312"/>
      <c r="X304" s="312"/>
      <c r="Y304" s="312"/>
      <c r="Z304" s="312"/>
      <c r="AA304" s="312"/>
      <c r="AB304" s="312"/>
      <c r="AC304" s="312"/>
      <c r="AD304" s="312"/>
      <c r="AE304" s="312"/>
      <c r="AF304" s="312"/>
      <c r="AG304" s="312"/>
      <c r="AH304" s="312"/>
      <c r="AI304" s="312"/>
      <c r="AJ304" s="312"/>
      <c r="AK304" s="312"/>
      <c r="AL304" s="312"/>
      <c r="AM304" s="312"/>
      <c r="AN304" s="312"/>
      <c r="AO304" s="312"/>
      <c r="AP304" s="312"/>
      <c r="AQ304" s="312"/>
      <c r="AR304" s="312"/>
      <c r="AS304" s="312"/>
      <c r="AT304" s="312"/>
      <c r="AU304" s="312"/>
      <c r="AV304" s="312"/>
      <c r="AW304" s="312"/>
      <c r="AX304" s="312"/>
      <c r="AY304" s="312"/>
      <c r="AZ304" s="312"/>
      <c r="BA304" s="285"/>
      <c r="BB304" s="283"/>
      <c r="BC304" s="283"/>
      <c r="BD304" s="283"/>
      <c r="BE304" s="283"/>
      <c r="BF304" s="283"/>
      <c r="BG304" s="283"/>
      <c r="BH304" s="283"/>
      <c r="BI304" s="283"/>
      <c r="BJ304" s="283"/>
      <c r="BK304" s="283"/>
      <c r="BL304" s="283"/>
      <c r="BM304" s="283"/>
      <c r="BN304" s="283"/>
      <c r="BO304" s="283"/>
      <c r="BP304" s="283"/>
      <c r="BQ304" s="283"/>
      <c r="BR304" s="283"/>
      <c r="BS304" s="283"/>
      <c r="BT304" s="283"/>
      <c r="BU304" s="283"/>
      <c r="BV304" s="285"/>
      <c r="BW304" s="311"/>
      <c r="BX304" s="311"/>
      <c r="BY304" s="311"/>
      <c r="BZ304" s="311"/>
      <c r="CA304" s="311"/>
      <c r="CB304" s="311"/>
      <c r="CC304" s="311"/>
      <c r="CD304" s="311"/>
      <c r="CE304" s="311"/>
      <c r="CF304" s="311"/>
      <c r="CG304" s="311"/>
      <c r="CH304" s="311"/>
      <c r="CI304" s="311"/>
      <c r="CJ304" s="311"/>
      <c r="CK304" s="311"/>
      <c r="CL304" s="311"/>
      <c r="CM304" s="311"/>
      <c r="CN304" s="311"/>
      <c r="CO304" s="311"/>
      <c r="CP304" s="311"/>
      <c r="CQ304" s="311"/>
      <c r="CR304" s="311"/>
      <c r="CS304" s="311"/>
      <c r="CT304" s="311"/>
      <c r="CU304" s="311"/>
      <c r="CV304" s="311"/>
      <c r="CW304" s="311"/>
      <c r="CX304" s="311"/>
      <c r="CY304" s="311"/>
      <c r="CZ304" s="311"/>
    </row>
    <row r="305" s="405" customFormat="true" ht="15" customHeight="true" x14ac:dyDescent="0.2">
      <c r="A305" s="407"/>
      <c r="B305" s="408"/>
      <c r="C305" s="153"/>
      <c r="D305" s="153"/>
      <c r="W305" s="312"/>
      <c r="X305" s="312"/>
      <c r="Y305" s="312"/>
      <c r="Z305" s="312"/>
      <c r="AA305" s="312"/>
      <c r="AB305" s="312"/>
      <c r="AC305" s="312"/>
      <c r="AD305" s="312"/>
      <c r="AE305" s="312"/>
      <c r="AF305" s="312"/>
      <c r="AG305" s="312"/>
      <c r="AH305" s="312"/>
      <c r="AI305" s="312"/>
      <c r="AJ305" s="312"/>
      <c r="AK305" s="312"/>
      <c r="AL305" s="312"/>
      <c r="AM305" s="312"/>
      <c r="AN305" s="312"/>
      <c r="AO305" s="312"/>
      <c r="AP305" s="312"/>
      <c r="AQ305" s="312"/>
      <c r="AR305" s="312"/>
      <c r="AS305" s="312"/>
      <c r="AT305" s="312"/>
      <c r="AU305" s="312"/>
      <c r="AV305" s="312"/>
      <c r="AW305" s="312"/>
      <c r="AX305" s="312"/>
      <c r="AY305" s="312"/>
      <c r="AZ305" s="312"/>
      <c r="BA305" s="285"/>
      <c r="BB305" s="283"/>
      <c r="BC305" s="283"/>
      <c r="BD305" s="283"/>
      <c r="BE305" s="283"/>
      <c r="BF305" s="283"/>
      <c r="BG305" s="283"/>
      <c r="BH305" s="283"/>
      <c r="BI305" s="283"/>
      <c r="BJ305" s="283"/>
      <c r="BK305" s="283"/>
      <c r="BL305" s="283"/>
      <c r="BM305" s="283"/>
      <c r="BN305" s="283"/>
      <c r="BO305" s="283"/>
      <c r="BP305" s="283"/>
      <c r="BQ305" s="283"/>
      <c r="BR305" s="283"/>
      <c r="BS305" s="283"/>
      <c r="BT305" s="283"/>
      <c r="BU305" s="283"/>
      <c r="BV305" s="285"/>
      <c r="BW305" s="311"/>
      <c r="BX305" s="311"/>
      <c r="BY305" s="311"/>
      <c r="BZ305" s="311"/>
      <c r="CA305" s="311"/>
      <c r="CB305" s="311"/>
      <c r="CC305" s="311"/>
      <c r="CD305" s="311"/>
      <c r="CE305" s="311"/>
      <c r="CF305" s="311"/>
      <c r="CG305" s="311"/>
      <c r="CH305" s="311"/>
      <c r="CI305" s="311"/>
      <c r="CJ305" s="311"/>
      <c r="CK305" s="311"/>
      <c r="CL305" s="311"/>
      <c r="CM305" s="311"/>
      <c r="CN305" s="311"/>
      <c r="CO305" s="311"/>
      <c r="CP305" s="311"/>
      <c r="CQ305" s="311"/>
      <c r="CR305" s="311"/>
      <c r="CS305" s="311"/>
      <c r="CT305" s="311"/>
      <c r="CU305" s="311"/>
      <c r="CV305" s="311"/>
      <c r="CW305" s="311"/>
      <c r="CX305" s="311"/>
      <c r="CY305" s="311"/>
      <c r="CZ305" s="311"/>
    </row>
    <row r="306" s="405" customFormat="true" ht="15" customHeight="true" x14ac:dyDescent="0.2">
      <c r="B306" s="404"/>
      <c r="W306" s="312"/>
      <c r="X306" s="312"/>
      <c r="Y306" s="312"/>
      <c r="Z306" s="312"/>
      <c r="AA306" s="312"/>
      <c r="AB306" s="312"/>
      <c r="AC306" s="312"/>
      <c r="AD306" s="312"/>
      <c r="AE306" s="312"/>
      <c r="AF306" s="312"/>
      <c r="AG306" s="312"/>
      <c r="AH306" s="312"/>
      <c r="AI306" s="312"/>
      <c r="AJ306" s="312"/>
      <c r="AK306" s="312"/>
      <c r="AL306" s="312"/>
      <c r="AM306" s="312"/>
      <c r="AN306" s="312"/>
      <c r="AO306" s="312"/>
      <c r="AP306" s="312"/>
      <c r="AQ306" s="312"/>
      <c r="AR306" s="312"/>
      <c r="AS306" s="312"/>
      <c r="AT306" s="312"/>
      <c r="AU306" s="312"/>
      <c r="AV306" s="312"/>
      <c r="AW306" s="312"/>
      <c r="AX306" s="312"/>
      <c r="AY306" s="312"/>
      <c r="AZ306" s="312"/>
      <c r="BA306" s="285"/>
      <c r="BB306" s="283"/>
      <c r="BC306" s="283"/>
      <c r="BD306" s="283"/>
      <c r="BE306" s="283"/>
      <c r="BF306" s="283"/>
      <c r="BG306" s="283"/>
      <c r="BH306" s="283"/>
      <c r="BI306" s="283"/>
      <c r="BJ306" s="283"/>
      <c r="BK306" s="283"/>
      <c r="BL306" s="283"/>
      <c r="BM306" s="283"/>
      <c r="BN306" s="283"/>
      <c r="BO306" s="283"/>
      <c r="BP306" s="283"/>
      <c r="BQ306" s="283"/>
      <c r="BR306" s="283"/>
      <c r="BS306" s="283"/>
      <c r="BT306" s="283"/>
      <c r="BU306" s="283"/>
      <c r="BV306" s="285"/>
      <c r="BW306" s="311"/>
      <c r="BX306" s="311"/>
      <c r="BY306" s="311"/>
      <c r="BZ306" s="311"/>
      <c r="CA306" s="311"/>
      <c r="CB306" s="311"/>
      <c r="CC306" s="311"/>
      <c r="CD306" s="311"/>
      <c r="CE306" s="311"/>
      <c r="CF306" s="311"/>
      <c r="CG306" s="311"/>
      <c r="CH306" s="311"/>
      <c r="CI306" s="311"/>
      <c r="CJ306" s="311"/>
      <c r="CK306" s="311"/>
      <c r="CL306" s="311"/>
      <c r="CM306" s="311"/>
      <c r="CN306" s="311"/>
      <c r="CO306" s="311"/>
      <c r="CP306" s="311"/>
      <c r="CQ306" s="311"/>
      <c r="CR306" s="311"/>
      <c r="CS306" s="311"/>
      <c r="CT306" s="311"/>
      <c r="CU306" s="311"/>
      <c r="CV306" s="311"/>
      <c r="CW306" s="311"/>
      <c r="CX306" s="311"/>
      <c r="CY306" s="311"/>
      <c r="CZ306" s="311"/>
    </row>
    <row r="307" s="405" customFormat="true" ht="15" customHeight="true" x14ac:dyDescent="0.2">
      <c r="B307" s="404"/>
      <c r="W307" s="312"/>
      <c r="X307" s="312"/>
      <c r="Y307" s="312"/>
      <c r="Z307" s="312"/>
      <c r="AA307" s="312"/>
      <c r="AB307" s="312"/>
      <c r="AC307" s="312"/>
      <c r="AD307" s="312"/>
      <c r="AE307" s="312"/>
      <c r="AF307" s="312"/>
      <c r="AG307" s="312"/>
      <c r="AH307" s="312"/>
      <c r="AI307" s="312"/>
      <c r="AJ307" s="312"/>
      <c r="AK307" s="312"/>
      <c r="AL307" s="312"/>
      <c r="AM307" s="312"/>
      <c r="AN307" s="312"/>
      <c r="AO307" s="312"/>
      <c r="AP307" s="312"/>
      <c r="AQ307" s="312"/>
      <c r="AR307" s="312"/>
      <c r="AS307" s="312"/>
      <c r="AT307" s="312"/>
      <c r="AU307" s="312"/>
      <c r="AV307" s="312"/>
      <c r="AW307" s="312"/>
      <c r="AX307" s="312"/>
      <c r="AY307" s="312"/>
      <c r="AZ307" s="312"/>
      <c r="BA307" s="285"/>
      <c r="BB307" s="283"/>
      <c r="BC307" s="283"/>
      <c r="BD307" s="283"/>
      <c r="BE307" s="283"/>
      <c r="BF307" s="283"/>
      <c r="BG307" s="283"/>
      <c r="BH307" s="283"/>
      <c r="BI307" s="283"/>
      <c r="BJ307" s="283"/>
      <c r="BK307" s="283"/>
      <c r="BL307" s="283"/>
      <c r="BM307" s="283"/>
      <c r="BN307" s="283"/>
      <c r="BO307" s="283"/>
      <c r="BP307" s="283"/>
      <c r="BQ307" s="283"/>
      <c r="BR307" s="283"/>
      <c r="BS307" s="283"/>
      <c r="BT307" s="283"/>
      <c r="BU307" s="283"/>
      <c r="BV307" s="285"/>
      <c r="BW307" s="311"/>
      <c r="BX307" s="311"/>
      <c r="BY307" s="311"/>
      <c r="BZ307" s="311"/>
      <c r="CA307" s="311"/>
      <c r="CB307" s="311"/>
      <c r="CC307" s="311"/>
      <c r="CD307" s="311"/>
      <c r="CE307" s="311"/>
      <c r="CF307" s="311"/>
      <c r="CG307" s="311"/>
      <c r="CH307" s="311"/>
      <c r="CI307" s="311"/>
      <c r="CJ307" s="311"/>
      <c r="CK307" s="311"/>
      <c r="CL307" s="311"/>
      <c r="CM307" s="311"/>
      <c r="CN307" s="311"/>
      <c r="CO307" s="311"/>
      <c r="CP307" s="311"/>
      <c r="CQ307" s="311"/>
      <c r="CR307" s="311"/>
      <c r="CS307" s="311"/>
      <c r="CT307" s="311"/>
      <c r="CU307" s="311"/>
      <c r="CV307" s="311"/>
      <c r="CW307" s="311"/>
      <c r="CX307" s="311"/>
      <c r="CY307" s="311"/>
      <c r="CZ307" s="311"/>
    </row>
    <row r="308" s="405" customFormat="true" ht="15" customHeight="true" x14ac:dyDescent="0.2">
      <c r="B308" s="404"/>
      <c r="W308" s="312"/>
      <c r="X308" s="312"/>
      <c r="Y308" s="312"/>
      <c r="Z308" s="312"/>
      <c r="AA308" s="312"/>
      <c r="AB308" s="312"/>
      <c r="AC308" s="312"/>
      <c r="AD308" s="312"/>
      <c r="AE308" s="312"/>
      <c r="AF308" s="312"/>
      <c r="AG308" s="312"/>
      <c r="AH308" s="312"/>
      <c r="AI308" s="312"/>
      <c r="AJ308" s="312"/>
      <c r="AK308" s="312"/>
      <c r="AL308" s="312"/>
      <c r="AM308" s="312"/>
      <c r="AN308" s="312"/>
      <c r="AO308" s="312"/>
      <c r="AP308" s="312"/>
      <c r="AQ308" s="312"/>
      <c r="AR308" s="312"/>
      <c r="AS308" s="312"/>
      <c r="AT308" s="312"/>
      <c r="AU308" s="312"/>
      <c r="AV308" s="312"/>
      <c r="AW308" s="312"/>
      <c r="AX308" s="312"/>
      <c r="AY308" s="312"/>
      <c r="AZ308" s="312"/>
      <c r="BA308" s="285"/>
      <c r="BB308" s="283"/>
      <c r="BC308" s="283"/>
      <c r="BD308" s="283"/>
      <c r="BE308" s="283"/>
      <c r="BF308" s="283"/>
      <c r="BG308" s="283"/>
      <c r="BH308" s="283"/>
      <c r="BI308" s="283"/>
      <c r="BJ308" s="283"/>
      <c r="BK308" s="283"/>
      <c r="BL308" s="283"/>
      <c r="BM308" s="283"/>
      <c r="BN308" s="283"/>
      <c r="BO308" s="283"/>
      <c r="BP308" s="283"/>
      <c r="BQ308" s="283"/>
      <c r="BR308" s="283"/>
      <c r="BS308" s="283"/>
      <c r="BT308" s="283"/>
      <c r="BU308" s="283"/>
      <c r="BV308" s="285"/>
      <c r="BW308" s="311"/>
      <c r="BX308" s="311"/>
      <c r="BY308" s="311"/>
      <c r="BZ308" s="311"/>
      <c r="CA308" s="311"/>
      <c r="CB308" s="311"/>
      <c r="CC308" s="311"/>
      <c r="CD308" s="311"/>
      <c r="CE308" s="311"/>
      <c r="CF308" s="311"/>
      <c r="CG308" s="311"/>
      <c r="CH308" s="311"/>
      <c r="CI308" s="311"/>
      <c r="CJ308" s="311"/>
      <c r="CK308" s="311"/>
      <c r="CL308" s="311"/>
      <c r="CM308" s="311"/>
      <c r="CN308" s="311"/>
      <c r="CO308" s="311"/>
      <c r="CP308" s="311"/>
      <c r="CQ308" s="311"/>
      <c r="CR308" s="311"/>
      <c r="CS308" s="311"/>
      <c r="CT308" s="311"/>
      <c r="CU308" s="311"/>
      <c r="CV308" s="311"/>
      <c r="CW308" s="311"/>
      <c r="CX308" s="311"/>
      <c r="CY308" s="311"/>
      <c r="CZ308" s="311"/>
    </row>
    <row r="309" s="405" customFormat="true" ht="15" customHeight="true" x14ac:dyDescent="0.2">
      <c r="B309" s="404"/>
      <c r="W309" s="312"/>
      <c r="X309" s="312"/>
      <c r="Y309" s="312"/>
      <c r="Z309" s="312"/>
      <c r="AA309" s="312"/>
      <c r="AB309" s="312"/>
      <c r="AC309" s="312"/>
      <c r="AD309" s="312"/>
      <c r="AE309" s="312"/>
      <c r="AF309" s="312"/>
      <c r="AG309" s="312"/>
      <c r="AH309" s="312"/>
      <c r="AI309" s="312"/>
      <c r="AJ309" s="312"/>
      <c r="AK309" s="312"/>
      <c r="AL309" s="312"/>
      <c r="AM309" s="312"/>
      <c r="AN309" s="312"/>
      <c r="AO309" s="312"/>
      <c r="AP309" s="312"/>
      <c r="AQ309" s="312"/>
      <c r="AR309" s="312"/>
      <c r="AS309" s="312"/>
      <c r="AT309" s="312"/>
      <c r="AU309" s="312"/>
      <c r="AV309" s="312"/>
      <c r="AW309" s="312"/>
      <c r="AX309" s="312"/>
      <c r="AY309" s="312"/>
      <c r="AZ309" s="312"/>
      <c r="BA309" s="285"/>
      <c r="BB309" s="283"/>
      <c r="BC309" s="283"/>
      <c r="BD309" s="283"/>
      <c r="BE309" s="283"/>
      <c r="BF309" s="283"/>
      <c r="BG309" s="283"/>
      <c r="BH309" s="283"/>
      <c r="BI309" s="283"/>
      <c r="BJ309" s="283"/>
      <c r="BK309" s="283"/>
      <c r="BL309" s="283"/>
      <c r="BM309" s="283"/>
      <c r="BN309" s="283"/>
      <c r="BO309" s="283"/>
      <c r="BP309" s="283"/>
      <c r="BQ309" s="283"/>
      <c r="BR309" s="283"/>
      <c r="BS309" s="283"/>
      <c r="BT309" s="283"/>
      <c r="BU309" s="283"/>
      <c r="BV309" s="285"/>
      <c r="BW309" s="311"/>
      <c r="BX309" s="311"/>
      <c r="BY309" s="311"/>
      <c r="BZ309" s="311"/>
      <c r="CA309" s="311"/>
      <c r="CB309" s="311"/>
      <c r="CC309" s="311"/>
      <c r="CD309" s="311"/>
      <c r="CE309" s="311"/>
      <c r="CF309" s="311"/>
      <c r="CG309" s="311"/>
      <c r="CH309" s="311"/>
      <c r="CI309" s="311"/>
      <c r="CJ309" s="311"/>
      <c r="CK309" s="311"/>
      <c r="CL309" s="311"/>
      <c r="CM309" s="311"/>
      <c r="CN309" s="311"/>
      <c r="CO309" s="311"/>
      <c r="CP309" s="311"/>
      <c r="CQ309" s="311"/>
      <c r="CR309" s="311"/>
      <c r="CS309" s="311"/>
      <c r="CT309" s="311"/>
      <c r="CU309" s="311"/>
      <c r="CV309" s="311"/>
      <c r="CW309" s="311"/>
      <c r="CX309" s="311"/>
      <c r="CY309" s="311"/>
      <c r="CZ309" s="311"/>
    </row>
    <row r="310" s="405" customFormat="true" ht="15" customHeight="true" x14ac:dyDescent="0.2">
      <c r="B310" s="404"/>
      <c r="W310" s="312"/>
      <c r="X310" s="312"/>
      <c r="Y310" s="312"/>
      <c r="Z310" s="312"/>
      <c r="AA310" s="312"/>
      <c r="AB310" s="312"/>
      <c r="AC310" s="312"/>
      <c r="AD310" s="312"/>
      <c r="AE310" s="312"/>
      <c r="AF310" s="312"/>
      <c r="AG310" s="312"/>
      <c r="AH310" s="312"/>
      <c r="AI310" s="312"/>
      <c r="AJ310" s="312"/>
      <c r="AK310" s="312"/>
      <c r="AL310" s="312"/>
      <c r="AM310" s="312"/>
      <c r="AN310" s="312"/>
      <c r="AO310" s="312"/>
      <c r="AP310" s="312"/>
      <c r="AQ310" s="312"/>
      <c r="AR310" s="312"/>
      <c r="AS310" s="312"/>
      <c r="AT310" s="312"/>
      <c r="AU310" s="312"/>
      <c r="AV310" s="312"/>
      <c r="AW310" s="312"/>
      <c r="AX310" s="312"/>
      <c r="AY310" s="312"/>
      <c r="AZ310" s="312"/>
      <c r="BA310" s="285"/>
      <c r="BB310" s="283"/>
      <c r="BC310" s="283"/>
      <c r="BD310" s="283"/>
      <c r="BE310" s="283"/>
      <c r="BF310" s="283"/>
      <c r="BG310" s="283"/>
      <c r="BH310" s="283"/>
      <c r="BI310" s="283"/>
      <c r="BJ310" s="283"/>
      <c r="BK310" s="283"/>
      <c r="BL310" s="283"/>
      <c r="BM310" s="283"/>
      <c r="BN310" s="283"/>
      <c r="BO310" s="283"/>
      <c r="BP310" s="283"/>
      <c r="BQ310" s="283"/>
      <c r="BR310" s="283"/>
      <c r="BS310" s="283"/>
      <c r="BT310" s="283"/>
      <c r="BU310" s="283"/>
      <c r="BV310" s="285"/>
      <c r="BW310" s="311"/>
      <c r="BX310" s="311"/>
      <c r="BY310" s="311"/>
      <c r="BZ310" s="311"/>
      <c r="CA310" s="311"/>
      <c r="CB310" s="311"/>
      <c r="CC310" s="311"/>
      <c r="CD310" s="311"/>
      <c r="CE310" s="311"/>
      <c r="CF310" s="311"/>
      <c r="CG310" s="311"/>
      <c r="CH310" s="311"/>
      <c r="CI310" s="311"/>
      <c r="CJ310" s="311"/>
      <c r="CK310" s="311"/>
      <c r="CL310" s="311"/>
      <c r="CM310" s="311"/>
      <c r="CN310" s="311"/>
      <c r="CO310" s="311"/>
      <c r="CP310" s="311"/>
      <c r="CQ310" s="311"/>
      <c r="CR310" s="311"/>
      <c r="CS310" s="311"/>
      <c r="CT310" s="311"/>
      <c r="CU310" s="311"/>
      <c r="CV310" s="311"/>
      <c r="CW310" s="311"/>
      <c r="CX310" s="311"/>
      <c r="CY310" s="311"/>
      <c r="CZ310" s="311"/>
    </row>
    <row r="311" s="405" customFormat="true" ht="15" customHeight="true" x14ac:dyDescent="0.2">
      <c r="B311" s="404"/>
      <c r="W311" s="312"/>
      <c r="X311" s="312"/>
      <c r="Y311" s="312"/>
      <c r="Z311" s="312"/>
      <c r="AA311" s="312"/>
      <c r="AB311" s="312"/>
      <c r="AC311" s="312"/>
      <c r="AD311" s="312"/>
      <c r="AE311" s="312"/>
      <c r="AF311" s="312"/>
      <c r="AG311" s="312"/>
      <c r="AH311" s="312"/>
      <c r="AI311" s="312"/>
      <c r="AJ311" s="312"/>
      <c r="AK311" s="312"/>
      <c r="AL311" s="312"/>
      <c r="AM311" s="312"/>
      <c r="AN311" s="312"/>
      <c r="AO311" s="312"/>
      <c r="AP311" s="312"/>
      <c r="AQ311" s="312"/>
      <c r="AR311" s="312"/>
      <c r="AS311" s="312"/>
      <c r="AT311" s="312"/>
      <c r="AU311" s="312"/>
      <c r="AV311" s="312"/>
      <c r="AW311" s="312"/>
      <c r="AX311" s="312"/>
      <c r="AY311" s="312"/>
      <c r="AZ311" s="312"/>
      <c r="BA311" s="285"/>
      <c r="BB311" s="283"/>
      <c r="BC311" s="283"/>
      <c r="BD311" s="283"/>
      <c r="BE311" s="283"/>
      <c r="BF311" s="283"/>
      <c r="BG311" s="283"/>
      <c r="BH311" s="283"/>
      <c r="BI311" s="283"/>
      <c r="BJ311" s="283"/>
      <c r="BK311" s="283"/>
      <c r="BL311" s="283"/>
      <c r="BM311" s="283"/>
      <c r="BN311" s="283"/>
      <c r="BO311" s="283"/>
      <c r="BP311" s="283"/>
      <c r="BQ311" s="283"/>
      <c r="BR311" s="283"/>
      <c r="BS311" s="283"/>
      <c r="BT311" s="283"/>
      <c r="BU311" s="283"/>
      <c r="BV311" s="285"/>
      <c r="BW311" s="311"/>
      <c r="BX311" s="311"/>
      <c r="BY311" s="311"/>
      <c r="BZ311" s="311"/>
      <c r="CA311" s="311"/>
      <c r="CB311" s="311"/>
      <c r="CC311" s="311"/>
      <c r="CD311" s="311"/>
      <c r="CE311" s="311"/>
      <c r="CF311" s="311"/>
      <c r="CG311" s="311"/>
      <c r="CH311" s="311"/>
      <c r="CI311" s="311"/>
      <c r="CJ311" s="311"/>
      <c r="CK311" s="311"/>
      <c r="CL311" s="311"/>
      <c r="CM311" s="311"/>
      <c r="CN311" s="311"/>
      <c r="CO311" s="311"/>
      <c r="CP311" s="311"/>
      <c r="CQ311" s="311"/>
      <c r="CR311" s="311"/>
      <c r="CS311" s="311"/>
      <c r="CT311" s="311"/>
      <c r="CU311" s="311"/>
      <c r="CV311" s="311"/>
      <c r="CW311" s="311"/>
      <c r="CX311" s="311"/>
      <c r="CY311" s="311"/>
      <c r="CZ311" s="311"/>
    </row>
    <row r="312" s="405" customFormat="true" ht="15" customHeight="true" x14ac:dyDescent="0.2">
      <c r="B312" s="404"/>
      <c r="W312" s="312"/>
      <c r="X312" s="312"/>
      <c r="Y312" s="312"/>
      <c r="Z312" s="312"/>
      <c r="AA312" s="312"/>
      <c r="AB312" s="312"/>
      <c r="AC312" s="312"/>
      <c r="AD312" s="312"/>
      <c r="AE312" s="312"/>
      <c r="AF312" s="312"/>
      <c r="AG312" s="312"/>
      <c r="AH312" s="312"/>
      <c r="AI312" s="312"/>
      <c r="AJ312" s="312"/>
      <c r="AK312" s="312"/>
      <c r="AL312" s="312"/>
      <c r="AM312" s="312"/>
      <c r="AN312" s="312"/>
      <c r="AO312" s="312"/>
      <c r="AP312" s="312"/>
      <c r="AQ312" s="312"/>
      <c r="AR312" s="312"/>
      <c r="AS312" s="312"/>
      <c r="AT312" s="312"/>
      <c r="AU312" s="312"/>
      <c r="AV312" s="312"/>
      <c r="AW312" s="312"/>
      <c r="AX312" s="312"/>
      <c r="AY312" s="312"/>
      <c r="AZ312" s="312"/>
      <c r="BA312" s="285"/>
      <c r="BB312" s="283"/>
      <c r="BC312" s="283"/>
      <c r="BD312" s="283"/>
      <c r="BE312" s="283"/>
      <c r="BF312" s="283"/>
      <c r="BG312" s="283"/>
      <c r="BH312" s="283"/>
      <c r="BI312" s="283"/>
      <c r="BJ312" s="283"/>
      <c r="BK312" s="283"/>
      <c r="BL312" s="283"/>
      <c r="BM312" s="283"/>
      <c r="BN312" s="283"/>
      <c r="BO312" s="283"/>
      <c r="BP312" s="283"/>
      <c r="BQ312" s="283"/>
      <c r="BR312" s="283"/>
      <c r="BS312" s="283"/>
      <c r="BT312" s="283"/>
      <c r="BU312" s="283"/>
      <c r="BV312" s="285"/>
      <c r="BW312" s="311"/>
      <c r="BX312" s="311"/>
      <c r="BY312" s="311"/>
      <c r="BZ312" s="311"/>
      <c r="CA312" s="311"/>
      <c r="CB312" s="311"/>
      <c r="CC312" s="311"/>
      <c r="CD312" s="311"/>
      <c r="CE312" s="311"/>
      <c r="CF312" s="311"/>
      <c r="CG312" s="311"/>
      <c r="CH312" s="311"/>
      <c r="CI312" s="311"/>
      <c r="CJ312" s="311"/>
      <c r="CK312" s="311"/>
      <c r="CL312" s="311"/>
      <c r="CM312" s="311"/>
      <c r="CN312" s="311"/>
      <c r="CO312" s="311"/>
      <c r="CP312" s="311"/>
      <c r="CQ312" s="311"/>
      <c r="CR312" s="311"/>
      <c r="CS312" s="311"/>
      <c r="CT312" s="311"/>
      <c r="CU312" s="311"/>
      <c r="CV312" s="311"/>
      <c r="CW312" s="311"/>
      <c r="CX312" s="311"/>
      <c r="CY312" s="311"/>
      <c r="CZ312" s="311"/>
    </row>
    <row r="313" s="405" customFormat="true" ht="15" customHeight="true" x14ac:dyDescent="0.2">
      <c r="B313" s="404"/>
      <c r="W313" s="312"/>
      <c r="X313" s="312"/>
      <c r="Y313" s="312"/>
      <c r="Z313" s="312"/>
      <c r="AA313" s="312"/>
      <c r="AB313" s="312"/>
      <c r="AC313" s="312"/>
      <c r="AD313" s="312"/>
      <c r="AE313" s="312"/>
      <c r="AF313" s="312"/>
      <c r="AG313" s="312"/>
      <c r="AH313" s="312"/>
      <c r="AI313" s="312"/>
      <c r="AJ313" s="312"/>
      <c r="AK313" s="312"/>
      <c r="AL313" s="312"/>
      <c r="AM313" s="312"/>
      <c r="AN313" s="312"/>
      <c r="AO313" s="312"/>
      <c r="AP313" s="312"/>
      <c r="AQ313" s="312"/>
      <c r="AR313" s="312"/>
      <c r="AS313" s="312"/>
      <c r="AT313" s="312"/>
      <c r="AU313" s="312"/>
      <c r="AV313" s="312"/>
      <c r="AW313" s="312"/>
      <c r="AX313" s="312"/>
      <c r="AY313" s="312"/>
      <c r="AZ313" s="312"/>
      <c r="BA313" s="285"/>
      <c r="BB313" s="283"/>
      <c r="BC313" s="283"/>
      <c r="BD313" s="283"/>
      <c r="BE313" s="283"/>
      <c r="BF313" s="283"/>
      <c r="BG313" s="283"/>
      <c r="BH313" s="283"/>
      <c r="BI313" s="283"/>
      <c r="BJ313" s="283"/>
      <c r="BK313" s="283"/>
      <c r="BL313" s="283"/>
      <c r="BM313" s="283"/>
      <c r="BN313" s="283"/>
      <c r="BO313" s="283"/>
      <c r="BP313" s="283"/>
      <c r="BQ313" s="283"/>
      <c r="BR313" s="283"/>
      <c r="BS313" s="283"/>
      <c r="BT313" s="283"/>
      <c r="BU313" s="283"/>
      <c r="BV313" s="285"/>
      <c r="BW313" s="311"/>
      <c r="BX313" s="311"/>
      <c r="BY313" s="311"/>
      <c r="BZ313" s="311"/>
      <c r="CA313" s="311"/>
      <c r="CB313" s="311"/>
      <c r="CC313" s="311"/>
      <c r="CD313" s="311"/>
      <c r="CE313" s="311"/>
      <c r="CF313" s="311"/>
      <c r="CG313" s="311"/>
      <c r="CH313" s="311"/>
      <c r="CI313" s="311"/>
      <c r="CJ313" s="311"/>
      <c r="CK313" s="311"/>
      <c r="CL313" s="311"/>
      <c r="CM313" s="311"/>
      <c r="CN313" s="311"/>
      <c r="CO313" s="311"/>
      <c r="CP313" s="311"/>
      <c r="CQ313" s="311"/>
      <c r="CR313" s="311"/>
      <c r="CS313" s="311"/>
      <c r="CT313" s="311"/>
      <c r="CU313" s="311"/>
      <c r="CV313" s="311"/>
      <c r="CW313" s="311"/>
      <c r="CX313" s="311"/>
      <c r="CY313" s="311"/>
      <c r="CZ313" s="311"/>
    </row>
    <row r="314" s="405" customFormat="true" ht="15" customHeight="true" x14ac:dyDescent="0.2">
      <c r="B314" s="404"/>
      <c r="W314" s="312"/>
      <c r="X314" s="312"/>
      <c r="Y314" s="312"/>
      <c r="Z314" s="312"/>
      <c r="AA314" s="312"/>
      <c r="AB314" s="312"/>
      <c r="AC314" s="312"/>
      <c r="AD314" s="312"/>
      <c r="AE314" s="312"/>
      <c r="AF314" s="312"/>
      <c r="AG314" s="312"/>
      <c r="AH314" s="312"/>
      <c r="AI314" s="312"/>
      <c r="AJ314" s="312"/>
      <c r="AK314" s="312"/>
      <c r="AL314" s="312"/>
      <c r="AM314" s="312"/>
      <c r="AN314" s="312"/>
      <c r="AO314" s="312"/>
      <c r="AP314" s="312"/>
      <c r="AQ314" s="312"/>
      <c r="AR314" s="312"/>
      <c r="AS314" s="312"/>
      <c r="AT314" s="312"/>
      <c r="AU314" s="312"/>
      <c r="AV314" s="312"/>
      <c r="AW314" s="312"/>
      <c r="AX314" s="312"/>
      <c r="AY314" s="312"/>
      <c r="AZ314" s="312"/>
      <c r="BA314" s="285"/>
      <c r="BB314" s="283"/>
      <c r="BC314" s="283"/>
      <c r="BD314" s="283"/>
      <c r="BE314" s="283"/>
      <c r="BF314" s="283"/>
      <c r="BG314" s="283"/>
      <c r="BH314" s="283"/>
      <c r="BI314" s="283"/>
      <c r="BJ314" s="283"/>
      <c r="BK314" s="283"/>
      <c r="BL314" s="283"/>
      <c r="BM314" s="283"/>
      <c r="BN314" s="283"/>
      <c r="BO314" s="283"/>
      <c r="BP314" s="283"/>
      <c r="BQ314" s="283"/>
      <c r="BR314" s="283"/>
      <c r="BS314" s="283"/>
      <c r="BT314" s="283"/>
      <c r="BU314" s="283"/>
      <c r="BV314" s="285"/>
      <c r="BW314" s="311"/>
      <c r="BX314" s="311"/>
      <c r="BY314" s="311"/>
      <c r="BZ314" s="311"/>
      <c r="CA314" s="311"/>
      <c r="CB314" s="311"/>
      <c r="CC314" s="311"/>
      <c r="CD314" s="311"/>
      <c r="CE314" s="311"/>
      <c r="CF314" s="311"/>
      <c r="CG314" s="311"/>
      <c r="CH314" s="311"/>
      <c r="CI314" s="311"/>
      <c r="CJ314" s="311"/>
      <c r="CK314" s="311"/>
      <c r="CL314" s="311"/>
      <c r="CM314" s="311"/>
      <c r="CN314" s="311"/>
      <c r="CO314" s="311"/>
      <c r="CP314" s="311"/>
      <c r="CQ314" s="311"/>
      <c r="CR314" s="311"/>
      <c r="CS314" s="311"/>
      <c r="CT314" s="311"/>
      <c r="CU314" s="311"/>
      <c r="CV314" s="311"/>
      <c r="CW314" s="311"/>
      <c r="CX314" s="311"/>
      <c r="CY314" s="311"/>
      <c r="CZ314" s="311"/>
    </row>
    <row r="315" s="405" customFormat="true" ht="15" customHeight="true" x14ac:dyDescent="0.2">
      <c r="B315" s="404"/>
      <c r="W315" s="312"/>
      <c r="X315" s="312"/>
      <c r="Y315" s="312"/>
      <c r="Z315" s="312"/>
      <c r="AA315" s="312"/>
      <c r="AB315" s="312"/>
      <c r="AC315" s="312"/>
      <c r="AD315" s="312"/>
      <c r="AE315" s="312"/>
      <c r="AF315" s="312"/>
      <c r="AG315" s="312"/>
      <c r="AH315" s="312"/>
      <c r="AI315" s="312"/>
      <c r="AJ315" s="312"/>
      <c r="AK315" s="312"/>
      <c r="AL315" s="312"/>
      <c r="AM315" s="312"/>
      <c r="AN315" s="312"/>
      <c r="AO315" s="312"/>
      <c r="AP315" s="312"/>
      <c r="AQ315" s="312"/>
      <c r="AR315" s="312"/>
      <c r="AS315" s="312"/>
      <c r="AT315" s="312"/>
      <c r="AU315" s="312"/>
      <c r="AV315" s="312"/>
      <c r="AW315" s="312"/>
      <c r="AX315" s="312"/>
      <c r="AY315" s="312"/>
      <c r="AZ315" s="312"/>
      <c r="BA315" s="285"/>
      <c r="BB315" s="283"/>
      <c r="BC315" s="283"/>
      <c r="BD315" s="283"/>
      <c r="BE315" s="283"/>
      <c r="BF315" s="283"/>
      <c r="BG315" s="283"/>
      <c r="BH315" s="283"/>
      <c r="BI315" s="283"/>
      <c r="BJ315" s="283"/>
      <c r="BK315" s="283"/>
      <c r="BL315" s="283"/>
      <c r="BM315" s="283"/>
      <c r="BN315" s="283"/>
      <c r="BO315" s="283"/>
      <c r="BP315" s="283"/>
      <c r="BQ315" s="283"/>
      <c r="BR315" s="283"/>
      <c r="BS315" s="283"/>
      <c r="BT315" s="283"/>
      <c r="BU315" s="283"/>
      <c r="BV315" s="285"/>
      <c r="BW315" s="311"/>
      <c r="BX315" s="311"/>
      <c r="BY315" s="311"/>
      <c r="BZ315" s="311"/>
      <c r="CA315" s="311"/>
      <c r="CB315" s="311"/>
      <c r="CC315" s="311"/>
      <c r="CD315" s="311"/>
      <c r="CE315" s="311"/>
      <c r="CF315" s="311"/>
      <c r="CG315" s="311"/>
      <c r="CH315" s="311"/>
      <c r="CI315" s="311"/>
      <c r="CJ315" s="311"/>
      <c r="CK315" s="311"/>
      <c r="CL315" s="311"/>
      <c r="CM315" s="311"/>
      <c r="CN315" s="311"/>
      <c r="CO315" s="311"/>
      <c r="CP315" s="311"/>
      <c r="CQ315" s="311"/>
      <c r="CR315" s="311"/>
      <c r="CS315" s="311"/>
      <c r="CT315" s="311"/>
      <c r="CU315" s="311"/>
      <c r="CV315" s="311"/>
      <c r="CW315" s="311"/>
      <c r="CX315" s="311"/>
      <c r="CY315" s="311"/>
      <c r="CZ315" s="311"/>
    </row>
    <row r="316" s="405" customFormat="true" ht="15" customHeight="true" x14ac:dyDescent="0.2">
      <c r="B316" s="404"/>
      <c r="W316" s="312"/>
      <c r="X316" s="312"/>
      <c r="Y316" s="312"/>
      <c r="Z316" s="312"/>
      <c r="AA316" s="312"/>
      <c r="AB316" s="312"/>
      <c r="AC316" s="312"/>
      <c r="AD316" s="312"/>
      <c r="AE316" s="312"/>
      <c r="AF316" s="312"/>
      <c r="AG316" s="312"/>
      <c r="AH316" s="312"/>
      <c r="AI316" s="312"/>
      <c r="AJ316" s="312"/>
      <c r="AK316" s="312"/>
      <c r="AL316" s="312"/>
      <c r="AM316" s="312"/>
      <c r="AN316" s="312"/>
      <c r="AO316" s="312"/>
      <c r="AP316" s="312"/>
      <c r="AQ316" s="312"/>
      <c r="AR316" s="312"/>
      <c r="AS316" s="312"/>
      <c r="AT316" s="312"/>
      <c r="AU316" s="312"/>
      <c r="AV316" s="312"/>
      <c r="AW316" s="312"/>
      <c r="AX316" s="312"/>
      <c r="AY316" s="312"/>
      <c r="AZ316" s="312"/>
      <c r="BA316" s="285"/>
      <c r="BB316" s="283"/>
      <c r="BC316" s="283"/>
      <c r="BD316" s="283"/>
      <c r="BE316" s="283"/>
      <c r="BF316" s="283"/>
      <c r="BG316" s="283"/>
      <c r="BH316" s="283"/>
      <c r="BI316" s="283"/>
      <c r="BJ316" s="283"/>
      <c r="BK316" s="283"/>
      <c r="BL316" s="283"/>
      <c r="BM316" s="283"/>
      <c r="BN316" s="283"/>
      <c r="BO316" s="283"/>
      <c r="BP316" s="283"/>
      <c r="BQ316" s="283"/>
      <c r="BR316" s="283"/>
      <c r="BS316" s="283"/>
      <c r="BT316" s="283"/>
      <c r="BU316" s="283"/>
      <c r="BV316" s="285"/>
      <c r="BW316" s="311"/>
      <c r="BX316" s="311"/>
      <c r="BY316" s="311"/>
      <c r="BZ316" s="311"/>
      <c r="CA316" s="311"/>
      <c r="CB316" s="311"/>
      <c r="CC316" s="311"/>
      <c r="CD316" s="311"/>
      <c r="CE316" s="311"/>
      <c r="CF316" s="311"/>
      <c r="CG316" s="311"/>
      <c r="CH316" s="311"/>
      <c r="CI316" s="311"/>
      <c r="CJ316" s="311"/>
      <c r="CK316" s="311"/>
      <c r="CL316" s="311"/>
      <c r="CM316" s="311"/>
      <c r="CN316" s="311"/>
      <c r="CO316" s="311"/>
      <c r="CP316" s="311"/>
      <c r="CQ316" s="311"/>
      <c r="CR316" s="311"/>
      <c r="CS316" s="311"/>
      <c r="CT316" s="311"/>
      <c r="CU316" s="311"/>
      <c r="CV316" s="311"/>
      <c r="CW316" s="311"/>
      <c r="CX316" s="311"/>
      <c r="CY316" s="311"/>
      <c r="CZ316" s="311"/>
    </row>
    <row r="317" s="405" customFormat="true" ht="15" customHeight="true" x14ac:dyDescent="0.2">
      <c r="B317" s="404"/>
      <c r="W317" s="312"/>
      <c r="X317" s="312"/>
      <c r="Y317" s="312"/>
      <c r="Z317" s="312"/>
      <c r="AA317" s="312"/>
      <c r="AB317" s="312"/>
      <c r="AC317" s="312"/>
      <c r="AD317" s="312"/>
      <c r="AE317" s="312"/>
      <c r="AF317" s="312"/>
      <c r="AG317" s="312"/>
      <c r="AH317" s="312"/>
      <c r="AI317" s="312"/>
      <c r="AJ317" s="312"/>
      <c r="AK317" s="312"/>
      <c r="AL317" s="312"/>
      <c r="AM317" s="312"/>
      <c r="AN317" s="312"/>
      <c r="AO317" s="312"/>
      <c r="AP317" s="312"/>
      <c r="AQ317" s="312"/>
      <c r="AR317" s="312"/>
      <c r="AS317" s="312"/>
      <c r="AT317" s="312"/>
      <c r="AU317" s="312"/>
      <c r="AV317" s="312"/>
      <c r="AW317" s="312"/>
      <c r="AX317" s="312"/>
      <c r="AY317" s="312"/>
      <c r="AZ317" s="312"/>
      <c r="BA317" s="285"/>
      <c r="BB317" s="283"/>
      <c r="BC317" s="283"/>
      <c r="BD317" s="283"/>
      <c r="BE317" s="283"/>
      <c r="BF317" s="283"/>
      <c r="BG317" s="283"/>
      <c r="BH317" s="283"/>
      <c r="BI317" s="283"/>
      <c r="BJ317" s="283"/>
      <c r="BK317" s="283"/>
      <c r="BL317" s="283"/>
      <c r="BM317" s="283"/>
      <c r="BN317" s="283"/>
      <c r="BO317" s="283"/>
      <c r="BP317" s="283"/>
      <c r="BQ317" s="283"/>
      <c r="BR317" s="283"/>
      <c r="BS317" s="283"/>
      <c r="BT317" s="283"/>
      <c r="BU317" s="283"/>
      <c r="BV317" s="285"/>
      <c r="BW317" s="311"/>
      <c r="BX317" s="311"/>
      <c r="BY317" s="311"/>
      <c r="BZ317" s="311"/>
      <c r="CA317" s="311"/>
      <c r="CB317" s="311"/>
      <c r="CC317" s="311"/>
      <c r="CD317" s="311"/>
      <c r="CE317" s="311"/>
      <c r="CF317" s="311"/>
      <c r="CG317" s="311"/>
      <c r="CH317" s="311"/>
      <c r="CI317" s="311"/>
      <c r="CJ317" s="311"/>
      <c r="CK317" s="311"/>
      <c r="CL317" s="311"/>
      <c r="CM317" s="311"/>
      <c r="CN317" s="311"/>
      <c r="CO317" s="311"/>
      <c r="CP317" s="311"/>
      <c r="CQ317" s="311"/>
      <c r="CR317" s="311"/>
      <c r="CS317" s="311"/>
      <c r="CT317" s="311"/>
      <c r="CU317" s="311"/>
      <c r="CV317" s="311"/>
      <c r="CW317" s="311"/>
      <c r="CX317" s="311"/>
      <c r="CY317" s="311"/>
      <c r="CZ317" s="311"/>
    </row>
    <row r="318" s="405" customFormat="true" ht="15" customHeight="true" x14ac:dyDescent="0.2">
      <c r="B318" s="404"/>
      <c r="W318" s="312"/>
      <c r="X318" s="312"/>
      <c r="Y318" s="312"/>
      <c r="Z318" s="312"/>
      <c r="AA318" s="312"/>
      <c r="AB318" s="312"/>
      <c r="AC318" s="312"/>
      <c r="AD318" s="312"/>
      <c r="AE318" s="312"/>
      <c r="AF318" s="312"/>
      <c r="AG318" s="312"/>
      <c r="AH318" s="312"/>
      <c r="AI318" s="312"/>
      <c r="AJ318" s="312"/>
      <c r="AK318" s="312"/>
      <c r="AL318" s="312"/>
      <c r="AM318" s="312"/>
      <c r="AN318" s="312"/>
      <c r="AO318" s="312"/>
      <c r="AP318" s="312"/>
      <c r="AQ318" s="312"/>
      <c r="AR318" s="312"/>
      <c r="AS318" s="312"/>
      <c r="AT318" s="312"/>
      <c r="AU318" s="312"/>
      <c r="AV318" s="312"/>
      <c r="AW318" s="312"/>
      <c r="AX318" s="312"/>
      <c r="AY318" s="312"/>
      <c r="AZ318" s="312"/>
      <c r="BA318" s="285"/>
      <c r="BB318" s="283"/>
      <c r="BC318" s="283"/>
      <c r="BD318" s="283"/>
      <c r="BE318" s="283"/>
      <c r="BF318" s="283"/>
      <c r="BG318" s="283"/>
      <c r="BH318" s="283"/>
      <c r="BI318" s="283"/>
      <c r="BJ318" s="283"/>
      <c r="BK318" s="283"/>
      <c r="BL318" s="283"/>
      <c r="BM318" s="283"/>
      <c r="BN318" s="283"/>
      <c r="BO318" s="283"/>
      <c r="BP318" s="283"/>
      <c r="BQ318" s="283"/>
      <c r="BR318" s="283"/>
      <c r="BS318" s="283"/>
      <c r="BT318" s="283"/>
      <c r="BU318" s="283"/>
      <c r="BV318" s="285"/>
      <c r="BW318" s="311"/>
      <c r="BX318" s="311"/>
      <c r="BY318" s="311"/>
      <c r="BZ318" s="311"/>
      <c r="CA318" s="311"/>
      <c r="CB318" s="311"/>
      <c r="CC318" s="311"/>
      <c r="CD318" s="311"/>
      <c r="CE318" s="311"/>
      <c r="CF318" s="311"/>
      <c r="CG318" s="311"/>
      <c r="CH318" s="311"/>
      <c r="CI318" s="311"/>
      <c r="CJ318" s="311"/>
      <c r="CK318" s="311"/>
      <c r="CL318" s="311"/>
      <c r="CM318" s="311"/>
      <c r="CN318" s="311"/>
      <c r="CO318" s="311"/>
      <c r="CP318" s="311"/>
      <c r="CQ318" s="311"/>
      <c r="CR318" s="311"/>
      <c r="CS318" s="311"/>
      <c r="CT318" s="311"/>
      <c r="CU318" s="311"/>
      <c r="CV318" s="311"/>
      <c r="CW318" s="311"/>
      <c r="CX318" s="311"/>
      <c r="CY318" s="311"/>
      <c r="CZ318" s="311"/>
    </row>
    <row r="319" s="405" customFormat="true" ht="15" customHeight="true" x14ac:dyDescent="0.2">
      <c r="B319" s="404"/>
      <c r="W319" s="312"/>
      <c r="X319" s="312"/>
      <c r="Y319" s="312"/>
      <c r="Z319" s="312"/>
      <c r="AA319" s="312"/>
      <c r="AB319" s="312"/>
      <c r="AC319" s="312"/>
      <c r="AD319" s="312"/>
      <c r="AE319" s="312"/>
      <c r="AF319" s="312"/>
      <c r="AG319" s="312"/>
      <c r="AH319" s="312"/>
      <c r="AI319" s="312"/>
      <c r="AJ319" s="312"/>
      <c r="AK319" s="312"/>
      <c r="AL319" s="312"/>
      <c r="AM319" s="312"/>
      <c r="AN319" s="312"/>
      <c r="AO319" s="312"/>
      <c r="AP319" s="312"/>
      <c r="AQ319" s="312"/>
      <c r="AR319" s="312"/>
      <c r="AS319" s="312"/>
      <c r="AT319" s="312"/>
      <c r="AU319" s="312"/>
      <c r="AV319" s="312"/>
      <c r="AW319" s="312"/>
      <c r="AX319" s="312"/>
      <c r="AY319" s="312"/>
      <c r="AZ319" s="312"/>
      <c r="BA319" s="285"/>
      <c r="BB319" s="283"/>
      <c r="BC319" s="283"/>
      <c r="BD319" s="283"/>
      <c r="BE319" s="283"/>
      <c r="BF319" s="283"/>
      <c r="BG319" s="283"/>
      <c r="BH319" s="283"/>
      <c r="BI319" s="283"/>
      <c r="BJ319" s="283"/>
      <c r="BK319" s="283"/>
      <c r="BL319" s="283"/>
      <c r="BM319" s="283"/>
      <c r="BN319" s="283"/>
      <c r="BO319" s="283"/>
      <c r="BP319" s="283"/>
      <c r="BQ319" s="283"/>
      <c r="BR319" s="283"/>
      <c r="BS319" s="283"/>
      <c r="BT319" s="283"/>
      <c r="BU319" s="283"/>
      <c r="BV319" s="285"/>
      <c r="BW319" s="311"/>
      <c r="BX319" s="311"/>
      <c r="BY319" s="311"/>
      <c r="BZ319" s="311"/>
      <c r="CA319" s="311"/>
      <c r="CB319" s="311"/>
      <c r="CC319" s="311"/>
      <c r="CD319" s="311"/>
      <c r="CE319" s="311"/>
      <c r="CF319" s="311"/>
      <c r="CG319" s="311"/>
      <c r="CH319" s="311"/>
      <c r="CI319" s="311"/>
      <c r="CJ319" s="311"/>
      <c r="CK319" s="311"/>
      <c r="CL319" s="311"/>
      <c r="CM319" s="311"/>
      <c r="CN319" s="311"/>
      <c r="CO319" s="311"/>
      <c r="CP319" s="311"/>
      <c r="CQ319" s="311"/>
      <c r="CR319" s="311"/>
      <c r="CS319" s="311"/>
      <c r="CT319" s="311"/>
      <c r="CU319" s="311"/>
      <c r="CV319" s="311"/>
      <c r="CW319" s="311"/>
      <c r="CX319" s="311"/>
      <c r="CY319" s="311"/>
      <c r="CZ319" s="311"/>
    </row>
    <row r="320" s="405" customFormat="true" ht="15" customHeight="true" x14ac:dyDescent="0.2">
      <c r="B320" s="404"/>
      <c r="W320" s="312"/>
      <c r="X320" s="312"/>
      <c r="Y320" s="312"/>
      <c r="Z320" s="312"/>
      <c r="AA320" s="312"/>
      <c r="AB320" s="312"/>
      <c r="AC320" s="312"/>
      <c r="AD320" s="312"/>
      <c r="AE320" s="312"/>
      <c r="AF320" s="312"/>
      <c r="AG320" s="312"/>
      <c r="AH320" s="312"/>
      <c r="AI320" s="312"/>
      <c r="AJ320" s="312"/>
      <c r="AK320" s="312"/>
      <c r="AL320" s="312"/>
      <c r="AM320" s="312"/>
      <c r="AN320" s="312"/>
      <c r="AO320" s="312"/>
      <c r="AP320" s="312"/>
      <c r="AQ320" s="312"/>
      <c r="AR320" s="312"/>
      <c r="AS320" s="312"/>
      <c r="AT320" s="312"/>
      <c r="AU320" s="312"/>
      <c r="AV320" s="312"/>
      <c r="AW320" s="312"/>
      <c r="AX320" s="312"/>
      <c r="AY320" s="312"/>
      <c r="AZ320" s="312"/>
      <c r="BA320" s="285"/>
      <c r="BB320" s="283"/>
      <c r="BC320" s="283"/>
      <c r="BD320" s="283"/>
      <c r="BE320" s="283"/>
      <c r="BF320" s="283"/>
      <c r="BG320" s="283"/>
      <c r="BH320" s="283"/>
      <c r="BI320" s="283"/>
      <c r="BJ320" s="283"/>
      <c r="BK320" s="283"/>
      <c r="BL320" s="283"/>
      <c r="BM320" s="283"/>
      <c r="BN320" s="283"/>
      <c r="BO320" s="283"/>
      <c r="BP320" s="283"/>
      <c r="BQ320" s="283"/>
      <c r="BR320" s="283"/>
      <c r="BS320" s="283"/>
      <c r="BT320" s="283"/>
      <c r="BU320" s="283"/>
      <c r="BV320" s="285"/>
      <c r="BW320" s="311"/>
      <c r="BX320" s="311"/>
      <c r="BY320" s="311"/>
      <c r="BZ320" s="311"/>
      <c r="CA320" s="311"/>
      <c r="CB320" s="311"/>
      <c r="CC320" s="311"/>
      <c r="CD320" s="311"/>
      <c r="CE320" s="311"/>
      <c r="CF320" s="311"/>
      <c r="CG320" s="311"/>
      <c r="CH320" s="311"/>
      <c r="CI320" s="311"/>
      <c r="CJ320" s="311"/>
      <c r="CK320" s="311"/>
      <c r="CL320" s="311"/>
      <c r="CM320" s="311"/>
      <c r="CN320" s="311"/>
      <c r="CO320" s="311"/>
      <c r="CP320" s="311"/>
      <c r="CQ320" s="311"/>
      <c r="CR320" s="311"/>
      <c r="CS320" s="311"/>
      <c r="CT320" s="311"/>
      <c r="CU320" s="311"/>
      <c r="CV320" s="311"/>
      <c r="CW320" s="311"/>
      <c r="CX320" s="311"/>
      <c r="CY320" s="311"/>
      <c r="CZ320" s="311"/>
    </row>
    <row r="321" s="405" customFormat="true" ht="15" customHeight="true" x14ac:dyDescent="0.2">
      <c r="B321" s="404"/>
      <c r="W321" s="312"/>
      <c r="X321" s="312"/>
      <c r="Y321" s="312"/>
      <c r="Z321" s="312"/>
      <c r="AA321" s="312"/>
      <c r="AB321" s="312"/>
      <c r="AC321" s="312"/>
      <c r="AD321" s="312"/>
      <c r="AE321" s="312"/>
      <c r="AF321" s="312"/>
      <c r="AG321" s="312"/>
      <c r="AH321" s="312"/>
      <c r="AI321" s="312"/>
      <c r="AJ321" s="312"/>
      <c r="AK321" s="312"/>
      <c r="AL321" s="312"/>
      <c r="AM321" s="312"/>
      <c r="AN321" s="312"/>
      <c r="AO321" s="312"/>
      <c r="AP321" s="312"/>
      <c r="AQ321" s="312"/>
      <c r="AR321" s="312"/>
      <c r="AS321" s="312"/>
      <c r="AT321" s="312"/>
      <c r="AU321" s="312"/>
      <c r="AV321" s="312"/>
      <c r="AW321" s="312"/>
      <c r="AX321" s="312"/>
      <c r="AY321" s="312"/>
      <c r="AZ321" s="312"/>
      <c r="BA321" s="285"/>
      <c r="BB321" s="283"/>
      <c r="BC321" s="283"/>
      <c r="BD321" s="283"/>
      <c r="BE321" s="283"/>
      <c r="BF321" s="283"/>
      <c r="BG321" s="283"/>
      <c r="BH321" s="283"/>
      <c r="BI321" s="283"/>
      <c r="BJ321" s="283"/>
      <c r="BK321" s="283"/>
      <c r="BL321" s="283"/>
      <c r="BM321" s="283"/>
      <c r="BN321" s="283"/>
      <c r="BO321" s="283"/>
      <c r="BP321" s="283"/>
      <c r="BQ321" s="283"/>
      <c r="BR321" s="283"/>
      <c r="BS321" s="283"/>
      <c r="BT321" s="283"/>
      <c r="BU321" s="283"/>
      <c r="BV321" s="285"/>
      <c r="BW321" s="311"/>
      <c r="BX321" s="311"/>
      <c r="BY321" s="311"/>
      <c r="BZ321" s="311"/>
      <c r="CA321" s="311"/>
      <c r="CB321" s="311"/>
      <c r="CC321" s="311"/>
      <c r="CD321" s="311"/>
      <c r="CE321" s="311"/>
      <c r="CF321" s="311"/>
      <c r="CG321" s="311"/>
      <c r="CH321" s="311"/>
      <c r="CI321" s="311"/>
      <c r="CJ321" s="311"/>
      <c r="CK321" s="311"/>
      <c r="CL321" s="311"/>
      <c r="CM321" s="311"/>
      <c r="CN321" s="311"/>
      <c r="CO321" s="311"/>
      <c r="CP321" s="311"/>
      <c r="CQ321" s="311"/>
      <c r="CR321" s="311"/>
      <c r="CS321" s="311"/>
      <c r="CT321" s="311"/>
      <c r="CU321" s="311"/>
      <c r="CV321" s="311"/>
      <c r="CW321" s="311"/>
      <c r="CX321" s="311"/>
      <c r="CY321" s="311"/>
      <c r="CZ321" s="311"/>
    </row>
    <row r="322" s="405" customFormat="true" ht="15" customHeight="true" x14ac:dyDescent="0.2">
      <c r="B322" s="404"/>
      <c r="W322" s="312"/>
      <c r="X322" s="312"/>
      <c r="Y322" s="312"/>
      <c r="Z322" s="312"/>
      <c r="AA322" s="312"/>
      <c r="AB322" s="312"/>
      <c r="AC322" s="312"/>
      <c r="AD322" s="312"/>
      <c r="AE322" s="312"/>
      <c r="AF322" s="312"/>
      <c r="AG322" s="312"/>
      <c r="AH322" s="312"/>
      <c r="AI322" s="312"/>
      <c r="AJ322" s="312"/>
      <c r="AK322" s="312"/>
      <c r="AL322" s="312"/>
      <c r="AM322" s="312"/>
      <c r="AN322" s="312"/>
      <c r="AO322" s="312"/>
      <c r="AP322" s="312"/>
      <c r="AQ322" s="312"/>
      <c r="AR322" s="312"/>
      <c r="AS322" s="312"/>
      <c r="AT322" s="312"/>
      <c r="AU322" s="312"/>
      <c r="AV322" s="312"/>
      <c r="AW322" s="312"/>
      <c r="AX322" s="312"/>
      <c r="AY322" s="312"/>
      <c r="AZ322" s="312"/>
      <c r="BA322" s="285"/>
      <c r="BB322" s="283"/>
      <c r="BC322" s="283"/>
      <c r="BD322" s="283"/>
      <c r="BE322" s="283"/>
      <c r="BF322" s="283"/>
      <c r="BG322" s="283"/>
      <c r="BH322" s="283"/>
      <c r="BI322" s="283"/>
      <c r="BJ322" s="283"/>
      <c r="BK322" s="283"/>
      <c r="BL322" s="283"/>
      <c r="BM322" s="283"/>
      <c r="BN322" s="283"/>
      <c r="BO322" s="283"/>
      <c r="BP322" s="283"/>
      <c r="BQ322" s="283"/>
      <c r="BR322" s="283"/>
      <c r="BS322" s="283"/>
      <c r="BT322" s="283"/>
      <c r="BU322" s="283"/>
      <c r="BV322" s="285"/>
      <c r="BW322" s="311"/>
      <c r="BX322" s="311"/>
      <c r="BY322" s="311"/>
      <c r="BZ322" s="311"/>
      <c r="CA322" s="311"/>
      <c r="CB322" s="311"/>
      <c r="CC322" s="311"/>
      <c r="CD322" s="311"/>
      <c r="CE322" s="311"/>
      <c r="CF322" s="311"/>
      <c r="CG322" s="311"/>
      <c r="CH322" s="311"/>
      <c r="CI322" s="311"/>
      <c r="CJ322" s="311"/>
      <c r="CK322" s="311"/>
      <c r="CL322" s="311"/>
      <c r="CM322" s="311"/>
      <c r="CN322" s="311"/>
      <c r="CO322" s="311"/>
      <c r="CP322" s="311"/>
      <c r="CQ322" s="311"/>
      <c r="CR322" s="311"/>
      <c r="CS322" s="311"/>
      <c r="CT322" s="311"/>
      <c r="CU322" s="311"/>
      <c r="CV322" s="311"/>
      <c r="CW322" s="311"/>
      <c r="CX322" s="311"/>
      <c r="CY322" s="311"/>
      <c r="CZ322" s="311"/>
    </row>
    <row r="323" s="405" customFormat="true" ht="15" customHeight="true" x14ac:dyDescent="0.2">
      <c r="B323" s="404"/>
      <c r="W323" s="312"/>
      <c r="X323" s="312"/>
      <c r="Y323" s="312"/>
      <c r="Z323" s="312"/>
      <c r="AA323" s="312"/>
      <c r="AB323" s="312"/>
      <c r="AC323" s="312"/>
      <c r="AD323" s="312"/>
      <c r="AE323" s="312"/>
      <c r="AF323" s="312"/>
      <c r="AG323" s="312"/>
      <c r="AH323" s="312"/>
      <c r="AI323" s="312"/>
      <c r="AJ323" s="312"/>
      <c r="AK323" s="312"/>
      <c r="AL323" s="312"/>
      <c r="AM323" s="312"/>
      <c r="AN323" s="312"/>
      <c r="AO323" s="312"/>
      <c r="AP323" s="312"/>
      <c r="AQ323" s="312"/>
      <c r="AR323" s="312"/>
      <c r="AS323" s="312"/>
      <c r="AT323" s="312"/>
      <c r="AU323" s="312"/>
      <c r="AV323" s="312"/>
      <c r="AW323" s="312"/>
      <c r="AX323" s="312"/>
      <c r="AY323" s="312"/>
      <c r="AZ323" s="312"/>
      <c r="BA323" s="285"/>
      <c r="BB323" s="283"/>
      <c r="BC323" s="283"/>
      <c r="BD323" s="283"/>
      <c r="BE323" s="283"/>
      <c r="BF323" s="283"/>
      <c r="BG323" s="283"/>
      <c r="BH323" s="283"/>
      <c r="BI323" s="283"/>
      <c r="BJ323" s="283"/>
      <c r="BK323" s="283"/>
      <c r="BL323" s="283"/>
      <c r="BM323" s="283"/>
      <c r="BN323" s="283"/>
      <c r="BO323" s="283"/>
      <c r="BP323" s="283"/>
      <c r="BQ323" s="283"/>
      <c r="BR323" s="283"/>
      <c r="BS323" s="283"/>
      <c r="BT323" s="283"/>
      <c r="BU323" s="283"/>
      <c r="BV323" s="285"/>
      <c r="BW323" s="311"/>
      <c r="BX323" s="311"/>
      <c r="BY323" s="311"/>
      <c r="BZ323" s="311"/>
      <c r="CA323" s="311"/>
      <c r="CB323" s="311"/>
      <c r="CC323" s="311"/>
      <c r="CD323" s="311"/>
      <c r="CE323" s="311"/>
      <c r="CF323" s="311"/>
      <c r="CG323" s="311"/>
      <c r="CH323" s="311"/>
      <c r="CI323" s="311"/>
      <c r="CJ323" s="311"/>
      <c r="CK323" s="311"/>
      <c r="CL323" s="311"/>
      <c r="CM323" s="311"/>
      <c r="CN323" s="311"/>
      <c r="CO323" s="311"/>
      <c r="CP323" s="311"/>
      <c r="CQ323" s="311"/>
      <c r="CR323" s="311"/>
      <c r="CS323" s="311"/>
      <c r="CT323" s="311"/>
      <c r="CU323" s="311"/>
      <c r="CV323" s="311"/>
      <c r="CW323" s="311"/>
      <c r="CX323" s="311"/>
      <c r="CY323" s="311"/>
      <c r="CZ323" s="311"/>
    </row>
    <row r="324" s="405" customFormat="true" ht="15" customHeight="true" x14ac:dyDescent="0.2">
      <c r="B324" s="404"/>
      <c r="W324" s="312"/>
      <c r="X324" s="312"/>
      <c r="Y324" s="312"/>
      <c r="Z324" s="312"/>
      <c r="AA324" s="312"/>
      <c r="AB324" s="312"/>
      <c r="AC324" s="312"/>
      <c r="AD324" s="312"/>
      <c r="AE324" s="312"/>
      <c r="AF324" s="312"/>
      <c r="AG324" s="312"/>
      <c r="AH324" s="312"/>
      <c r="AI324" s="312"/>
      <c r="AJ324" s="312"/>
      <c r="AK324" s="312"/>
      <c r="AL324" s="312"/>
      <c r="AM324" s="312"/>
      <c r="AN324" s="312"/>
      <c r="AO324" s="312"/>
      <c r="AP324" s="312"/>
      <c r="AQ324" s="312"/>
      <c r="AR324" s="312"/>
      <c r="AS324" s="312"/>
      <c r="AT324" s="312"/>
      <c r="AU324" s="312"/>
      <c r="AV324" s="312"/>
      <c r="AW324" s="312"/>
      <c r="AX324" s="312"/>
      <c r="AY324" s="312"/>
      <c r="AZ324" s="312"/>
      <c r="BA324" s="285"/>
      <c r="BB324" s="283"/>
      <c r="BC324" s="283"/>
      <c r="BD324" s="283"/>
      <c r="BE324" s="283"/>
      <c r="BF324" s="283"/>
      <c r="BG324" s="283"/>
      <c r="BH324" s="283"/>
      <c r="BI324" s="283"/>
      <c r="BJ324" s="283"/>
      <c r="BK324" s="283"/>
      <c r="BL324" s="283"/>
      <c r="BM324" s="283"/>
      <c r="BN324" s="283"/>
      <c r="BO324" s="283"/>
      <c r="BP324" s="283"/>
      <c r="BQ324" s="283"/>
      <c r="BR324" s="283"/>
      <c r="BS324" s="283"/>
      <c r="BT324" s="283"/>
      <c r="BU324" s="283"/>
      <c r="BV324" s="285"/>
      <c r="BW324" s="311"/>
      <c r="BX324" s="311"/>
      <c r="BY324" s="311"/>
      <c r="BZ324" s="311"/>
      <c r="CA324" s="311"/>
      <c r="CB324" s="311"/>
      <c r="CC324" s="311"/>
      <c r="CD324" s="311"/>
      <c r="CE324" s="311"/>
      <c r="CF324" s="311"/>
      <c r="CG324" s="311"/>
      <c r="CH324" s="311"/>
      <c r="CI324" s="311"/>
      <c r="CJ324" s="311"/>
      <c r="CK324" s="311"/>
      <c r="CL324" s="311"/>
      <c r="CM324" s="311"/>
      <c r="CN324" s="311"/>
      <c r="CO324" s="311"/>
      <c r="CP324" s="311"/>
      <c r="CQ324" s="311"/>
      <c r="CR324" s="311"/>
      <c r="CS324" s="311"/>
      <c r="CT324" s="311"/>
      <c r="CU324" s="311"/>
      <c r="CV324" s="311"/>
      <c r="CW324" s="311"/>
      <c r="CX324" s="311"/>
      <c r="CY324" s="311"/>
      <c r="CZ324" s="311"/>
    </row>
    <row r="325" s="405" customFormat="true" ht="15" customHeight="true" x14ac:dyDescent="0.2">
      <c r="B325" s="404"/>
      <c r="W325" s="312"/>
      <c r="X325" s="312"/>
      <c r="Y325" s="312"/>
      <c r="Z325" s="312"/>
      <c r="AA325" s="312"/>
      <c r="AB325" s="312"/>
      <c r="AC325" s="312"/>
      <c r="AD325" s="312"/>
      <c r="AE325" s="312"/>
      <c r="AF325" s="312"/>
      <c r="AG325" s="312"/>
      <c r="AH325" s="312"/>
      <c r="AI325" s="312"/>
      <c r="AJ325" s="312"/>
      <c r="AK325" s="312"/>
      <c r="AL325" s="312"/>
      <c r="AM325" s="312"/>
      <c r="AN325" s="312"/>
      <c r="AO325" s="312"/>
      <c r="AP325" s="312"/>
      <c r="AQ325" s="312"/>
      <c r="AR325" s="312"/>
      <c r="AS325" s="312"/>
      <c r="AT325" s="312"/>
      <c r="AU325" s="312"/>
      <c r="AV325" s="312"/>
      <c r="AW325" s="312"/>
      <c r="AX325" s="312"/>
      <c r="AY325" s="312"/>
      <c r="AZ325" s="312"/>
      <c r="BA325" s="285"/>
      <c r="BB325" s="283"/>
      <c r="BC325" s="283"/>
      <c r="BD325" s="283"/>
      <c r="BE325" s="283"/>
      <c r="BF325" s="283"/>
      <c r="BG325" s="283"/>
      <c r="BH325" s="283"/>
      <c r="BI325" s="283"/>
      <c r="BJ325" s="283"/>
      <c r="BK325" s="283"/>
      <c r="BL325" s="283"/>
      <c r="BM325" s="283"/>
      <c r="BN325" s="283"/>
      <c r="BO325" s="283"/>
      <c r="BP325" s="283"/>
      <c r="BQ325" s="283"/>
      <c r="BR325" s="283"/>
      <c r="BS325" s="283"/>
      <c r="BT325" s="283"/>
      <c r="BU325" s="283"/>
      <c r="BV325" s="285"/>
      <c r="BW325" s="311"/>
      <c r="BX325" s="311"/>
      <c r="BY325" s="311"/>
      <c r="BZ325" s="311"/>
      <c r="CA325" s="311"/>
      <c r="CB325" s="311"/>
      <c r="CC325" s="311"/>
      <c r="CD325" s="311"/>
      <c r="CE325" s="311"/>
      <c r="CF325" s="311"/>
      <c r="CG325" s="311"/>
      <c r="CH325" s="311"/>
      <c r="CI325" s="311"/>
      <c r="CJ325" s="311"/>
      <c r="CK325" s="311"/>
      <c r="CL325" s="311"/>
      <c r="CM325" s="311"/>
      <c r="CN325" s="311"/>
      <c r="CO325" s="311"/>
      <c r="CP325" s="311"/>
      <c r="CQ325" s="311"/>
      <c r="CR325" s="311"/>
      <c r="CS325" s="311"/>
      <c r="CT325" s="311"/>
      <c r="CU325" s="311"/>
      <c r="CV325" s="311"/>
      <c r="CW325" s="311"/>
      <c r="CX325" s="311"/>
      <c r="CY325" s="311"/>
      <c r="CZ325" s="311"/>
    </row>
    <row r="326" s="405" customFormat="true" ht="15" customHeight="true" x14ac:dyDescent="0.2">
      <c r="B326" s="404"/>
      <c r="W326" s="312"/>
      <c r="X326" s="312"/>
      <c r="Y326" s="312"/>
      <c r="Z326" s="312"/>
      <c r="AA326" s="312"/>
      <c r="AB326" s="312"/>
      <c r="AC326" s="312"/>
      <c r="AD326" s="312"/>
      <c r="AE326" s="312"/>
      <c r="AF326" s="312"/>
      <c r="AG326" s="312"/>
      <c r="AH326" s="312"/>
      <c r="AI326" s="312"/>
      <c r="AJ326" s="312"/>
      <c r="AK326" s="312"/>
      <c r="AL326" s="312"/>
      <c r="AM326" s="312"/>
      <c r="AN326" s="312"/>
      <c r="AO326" s="312"/>
      <c r="AP326" s="312"/>
      <c r="AQ326" s="312"/>
      <c r="AR326" s="312"/>
      <c r="AS326" s="312"/>
      <c r="AT326" s="312"/>
      <c r="AU326" s="312"/>
      <c r="AV326" s="312"/>
      <c r="AW326" s="312"/>
      <c r="AX326" s="312"/>
      <c r="AY326" s="312"/>
      <c r="AZ326" s="312"/>
      <c r="BA326" s="285"/>
      <c r="BB326" s="283"/>
      <c r="BC326" s="283"/>
      <c r="BD326" s="283"/>
      <c r="BE326" s="283"/>
      <c r="BF326" s="283"/>
      <c r="BG326" s="283"/>
      <c r="BH326" s="283"/>
      <c r="BI326" s="283"/>
      <c r="BJ326" s="283"/>
      <c r="BK326" s="283"/>
      <c r="BL326" s="283"/>
      <c r="BM326" s="283"/>
      <c r="BN326" s="283"/>
      <c r="BO326" s="283"/>
      <c r="BP326" s="283"/>
      <c r="BQ326" s="283"/>
      <c r="BR326" s="283"/>
      <c r="BS326" s="283"/>
      <c r="BT326" s="283"/>
      <c r="BU326" s="283"/>
      <c r="BV326" s="285"/>
      <c r="BW326" s="311"/>
      <c r="BX326" s="311"/>
      <c r="BY326" s="311"/>
      <c r="BZ326" s="311"/>
      <c r="CA326" s="311"/>
      <c r="CB326" s="311"/>
      <c r="CC326" s="311"/>
      <c r="CD326" s="311"/>
      <c r="CE326" s="311"/>
      <c r="CF326" s="311"/>
      <c r="CG326" s="311"/>
      <c r="CH326" s="311"/>
      <c r="CI326" s="311"/>
      <c r="CJ326" s="311"/>
      <c r="CK326" s="311"/>
      <c r="CL326" s="311"/>
      <c r="CM326" s="311"/>
      <c r="CN326" s="311"/>
      <c r="CO326" s="311"/>
      <c r="CP326" s="311"/>
      <c r="CQ326" s="311"/>
      <c r="CR326" s="311"/>
      <c r="CS326" s="311"/>
      <c r="CT326" s="311"/>
      <c r="CU326" s="311"/>
      <c r="CV326" s="311"/>
      <c r="CW326" s="311"/>
      <c r="CX326" s="311"/>
      <c r="CY326" s="311"/>
      <c r="CZ326" s="311"/>
    </row>
    <row r="327" s="405" customFormat="true" ht="15" customHeight="true" x14ac:dyDescent="0.2">
      <c r="B327" s="404"/>
      <c r="W327" s="312"/>
      <c r="X327" s="312"/>
      <c r="Y327" s="312"/>
      <c r="Z327" s="312"/>
      <c r="AA327" s="312"/>
      <c r="AB327" s="312"/>
      <c r="AC327" s="312"/>
      <c r="AD327" s="312"/>
      <c r="AE327" s="312"/>
      <c r="AF327" s="312"/>
      <c r="AG327" s="312"/>
      <c r="AH327" s="312"/>
      <c r="AI327" s="312"/>
      <c r="AJ327" s="312"/>
      <c r="AK327" s="312"/>
      <c r="AL327" s="312"/>
      <c r="AM327" s="312"/>
      <c r="AN327" s="312"/>
      <c r="AO327" s="312"/>
      <c r="AP327" s="312"/>
      <c r="AQ327" s="312"/>
      <c r="AR327" s="312"/>
      <c r="AS327" s="312"/>
      <c r="AT327" s="312"/>
      <c r="AU327" s="312"/>
      <c r="AV327" s="312"/>
      <c r="AW327" s="312"/>
      <c r="AX327" s="312"/>
      <c r="AY327" s="312"/>
      <c r="AZ327" s="312"/>
      <c r="BA327" s="285"/>
      <c r="BB327" s="283"/>
      <c r="BC327" s="283"/>
      <c r="BD327" s="283"/>
      <c r="BE327" s="283"/>
      <c r="BF327" s="283"/>
      <c r="BG327" s="283"/>
      <c r="BH327" s="283"/>
      <c r="BI327" s="283"/>
      <c r="BJ327" s="283"/>
      <c r="BK327" s="283"/>
      <c r="BL327" s="283"/>
      <c r="BM327" s="283"/>
      <c r="BN327" s="283"/>
      <c r="BO327" s="283"/>
      <c r="BP327" s="283"/>
      <c r="BQ327" s="283"/>
      <c r="BR327" s="283"/>
      <c r="BS327" s="283"/>
      <c r="BT327" s="283"/>
      <c r="BU327" s="283"/>
      <c r="BV327" s="285"/>
      <c r="BW327" s="311"/>
      <c r="BX327" s="311"/>
      <c r="BY327" s="311"/>
      <c r="BZ327" s="311"/>
      <c r="CA327" s="311"/>
      <c r="CB327" s="311"/>
      <c r="CC327" s="311"/>
      <c r="CD327" s="311"/>
      <c r="CE327" s="311"/>
      <c r="CF327" s="311"/>
      <c r="CG327" s="311"/>
      <c r="CH327" s="311"/>
      <c r="CI327" s="311"/>
      <c r="CJ327" s="311"/>
      <c r="CK327" s="311"/>
      <c r="CL327" s="311"/>
      <c r="CM327" s="311"/>
      <c r="CN327" s="311"/>
      <c r="CO327" s="311"/>
      <c r="CP327" s="311"/>
      <c r="CQ327" s="311"/>
      <c r="CR327" s="311"/>
      <c r="CS327" s="311"/>
      <c r="CT327" s="311"/>
      <c r="CU327" s="311"/>
      <c r="CV327" s="311"/>
      <c r="CW327" s="311"/>
      <c r="CX327" s="311"/>
      <c r="CY327" s="311"/>
      <c r="CZ327" s="311"/>
    </row>
    <row r="328" s="405" customFormat="true" ht="15" customHeight="true" x14ac:dyDescent="0.2">
      <c r="B328" s="404"/>
      <c r="W328" s="312"/>
      <c r="X328" s="312"/>
      <c r="Y328" s="312"/>
      <c r="Z328" s="312"/>
      <c r="AA328" s="312"/>
      <c r="AB328" s="312"/>
      <c r="AC328" s="312"/>
      <c r="AD328" s="312"/>
      <c r="AE328" s="312"/>
      <c r="AF328" s="312"/>
      <c r="AG328" s="312"/>
      <c r="AH328" s="312"/>
      <c r="AI328" s="312"/>
      <c r="AJ328" s="312"/>
      <c r="AK328" s="312"/>
      <c r="AL328" s="312"/>
      <c r="AM328" s="312"/>
      <c r="AN328" s="312"/>
      <c r="AO328" s="312"/>
      <c r="AP328" s="312"/>
      <c r="AQ328" s="312"/>
      <c r="AR328" s="312"/>
      <c r="AS328" s="312"/>
      <c r="AT328" s="312"/>
      <c r="AU328" s="312"/>
      <c r="AV328" s="312"/>
      <c r="AW328" s="312"/>
      <c r="AX328" s="312"/>
      <c r="AY328" s="312"/>
      <c r="AZ328" s="312"/>
      <c r="BA328" s="285"/>
      <c r="BB328" s="283"/>
      <c r="BC328" s="283"/>
      <c r="BD328" s="283"/>
      <c r="BE328" s="283"/>
      <c r="BF328" s="283"/>
      <c r="BG328" s="283"/>
      <c r="BH328" s="283"/>
      <c r="BI328" s="283"/>
      <c r="BJ328" s="283"/>
      <c r="BK328" s="283"/>
      <c r="BL328" s="283"/>
      <c r="BM328" s="283"/>
      <c r="BN328" s="283"/>
      <c r="BO328" s="283"/>
      <c r="BP328" s="283"/>
      <c r="BQ328" s="283"/>
      <c r="BR328" s="283"/>
      <c r="BS328" s="283"/>
      <c r="BT328" s="283"/>
      <c r="BU328" s="283"/>
      <c r="BV328" s="285"/>
      <c r="BW328" s="311"/>
      <c r="BX328" s="311"/>
      <c r="BY328" s="311"/>
      <c r="BZ328" s="311"/>
      <c r="CA328" s="311"/>
      <c r="CB328" s="311"/>
      <c r="CC328" s="311"/>
      <c r="CD328" s="311"/>
      <c r="CE328" s="311"/>
      <c r="CF328" s="311"/>
      <c r="CG328" s="311"/>
      <c r="CH328" s="311"/>
      <c r="CI328" s="311"/>
      <c r="CJ328" s="311"/>
      <c r="CK328" s="311"/>
      <c r="CL328" s="311"/>
      <c r="CM328" s="311"/>
      <c r="CN328" s="311"/>
      <c r="CO328" s="311"/>
      <c r="CP328" s="311"/>
      <c r="CQ328" s="311"/>
      <c r="CR328" s="311"/>
      <c r="CS328" s="311"/>
      <c r="CT328" s="311"/>
      <c r="CU328" s="311"/>
      <c r="CV328" s="311"/>
      <c r="CW328" s="311"/>
      <c r="CX328" s="311"/>
      <c r="CY328" s="311"/>
      <c r="CZ328" s="311"/>
    </row>
    <row r="329" s="405" customFormat="true" ht="250.15" customHeight="true" x14ac:dyDescent="0.2">
      <c r="B329" s="404"/>
      <c r="W329" s="312"/>
      <c r="X329" s="312"/>
      <c r="Y329" s="312"/>
      <c r="Z329" s="312"/>
      <c r="AA329" s="312"/>
      <c r="AB329" s="312"/>
      <c r="AC329" s="312"/>
      <c r="AD329" s="312"/>
      <c r="AE329" s="312"/>
      <c r="AF329" s="312"/>
      <c r="AG329" s="312"/>
      <c r="AH329" s="312"/>
      <c r="AI329" s="312"/>
      <c r="AJ329" s="312"/>
      <c r="AK329" s="312"/>
      <c r="AL329" s="312"/>
      <c r="AM329" s="312"/>
      <c r="AN329" s="312"/>
      <c r="AO329" s="312"/>
      <c r="AP329" s="312"/>
      <c r="AQ329" s="312"/>
      <c r="AR329" s="312"/>
      <c r="AS329" s="312"/>
      <c r="AT329" s="312"/>
      <c r="AU329" s="312"/>
      <c r="AV329" s="312"/>
      <c r="AW329" s="312"/>
      <c r="AX329" s="312"/>
      <c r="AY329" s="312"/>
      <c r="AZ329" s="312"/>
      <c r="BA329" s="285"/>
      <c r="BB329" s="283"/>
      <c r="BC329" s="283"/>
      <c r="BD329" s="283"/>
      <c r="BE329" s="283"/>
      <c r="BF329" s="283"/>
      <c r="BG329" s="283"/>
      <c r="BH329" s="283"/>
      <c r="BI329" s="283"/>
      <c r="BJ329" s="283"/>
      <c r="BK329" s="283"/>
      <c r="BL329" s="283"/>
      <c r="BM329" s="283"/>
      <c r="BN329" s="283"/>
      <c r="BO329" s="283"/>
      <c r="BP329" s="283"/>
      <c r="BQ329" s="283"/>
      <c r="BR329" s="283"/>
      <c r="BS329" s="283"/>
      <c r="BT329" s="283"/>
      <c r="BU329" s="283"/>
      <c r="BV329" s="285"/>
      <c r="BW329" s="311"/>
      <c r="BX329" s="311"/>
      <c r="BY329" s="311"/>
      <c r="BZ329" s="311"/>
      <c r="CA329" s="311"/>
      <c r="CB329" s="311"/>
      <c r="CC329" s="311"/>
      <c r="CD329" s="311"/>
      <c r="CE329" s="311"/>
      <c r="CF329" s="311"/>
      <c r="CG329" s="311"/>
      <c r="CH329" s="311"/>
      <c r="CI329" s="311"/>
      <c r="CJ329" s="311"/>
      <c r="CK329" s="311"/>
      <c r="CL329" s="311"/>
      <c r="CM329" s="311"/>
      <c r="CN329" s="311"/>
      <c r="CO329" s="311"/>
      <c r="CP329" s="311"/>
      <c r="CQ329" s="311"/>
      <c r="CR329" s="311"/>
      <c r="CS329" s="311"/>
      <c r="CT329" s="311"/>
      <c r="CU329" s="311"/>
      <c r="CV329" s="311"/>
      <c r="CW329" s="311"/>
      <c r="CX329" s="311"/>
      <c r="CY329" s="311"/>
      <c r="CZ329" s="311"/>
    </row>
    <row r="330" s="314" customFormat="true" ht="19.15" customHeight="true" x14ac:dyDescent="0.2">
      <c r="B330" s="403"/>
      <c r="W330" s="307"/>
      <c r="X330" s="307"/>
      <c r="Y330" s="307"/>
      <c r="Z330" s="307"/>
      <c r="AA330" s="307"/>
      <c r="AB330" s="307"/>
      <c r="AC330" s="307"/>
      <c r="AD330" s="307"/>
      <c r="AE330" s="307"/>
      <c r="AF330" s="307"/>
      <c r="AG330" s="307"/>
      <c r="AH330" s="307"/>
      <c r="AI330" s="307"/>
      <c r="AJ330" s="307"/>
      <c r="AK330" s="307"/>
      <c r="AL330" s="307"/>
      <c r="AM330" s="307"/>
      <c r="AN330" s="307"/>
      <c r="AO330" s="307"/>
      <c r="AP330" s="307"/>
      <c r="AQ330" s="307"/>
      <c r="AR330" s="307"/>
      <c r="AS330" s="307"/>
      <c r="AT330" s="307"/>
      <c r="AU330" s="307"/>
      <c r="AV330" s="307"/>
      <c r="AW330" s="307"/>
      <c r="AX330" s="307"/>
      <c r="AY330" s="307"/>
      <c r="AZ330" s="307"/>
      <c r="BA330" s="288"/>
      <c r="BB330" s="288"/>
      <c r="BC330" s="402"/>
      <c r="BD330" s="402"/>
      <c r="BE330" s="402"/>
      <c r="BF330" s="402"/>
      <c r="BG330" s="402"/>
      <c r="BH330" s="402"/>
      <c r="BI330" s="402"/>
      <c r="BJ330" s="402"/>
      <c r="BK330" s="402"/>
      <c r="BL330" s="402"/>
      <c r="BM330" s="402"/>
      <c r="BN330" s="402"/>
      <c r="BO330" s="402"/>
      <c r="BP330" s="402"/>
      <c r="BQ330" s="402"/>
      <c r="BR330" s="402"/>
      <c r="BS330" s="402"/>
      <c r="BT330" s="402"/>
      <c r="BU330" s="402"/>
      <c r="BV330" s="402"/>
      <c r="BW330" s="307"/>
      <c r="BX330" s="307"/>
      <c r="BY330" s="307"/>
      <c r="BZ330" s="307"/>
      <c r="CA330" s="307"/>
      <c r="CB330" s="307"/>
      <c r="CC330" s="307"/>
      <c r="CD330" s="307"/>
      <c r="CE330" s="307"/>
      <c r="CF330" s="307"/>
      <c r="CG330" s="307"/>
      <c r="CH330" s="307"/>
      <c r="CI330" s="307"/>
      <c r="CJ330" s="307"/>
      <c r="CK330" s="307"/>
      <c r="CL330" s="307"/>
      <c r="CM330" s="307"/>
      <c r="CN330" s="307"/>
      <c r="CO330" s="307"/>
      <c r="CP330" s="307"/>
      <c r="CQ330" s="307"/>
      <c r="CR330" s="307"/>
      <c r="CS330" s="307"/>
      <c r="CT330" s="307"/>
      <c r="CU330" s="307"/>
      <c r="CV330" s="307"/>
      <c r="CW330" s="307"/>
      <c r="CX330" s="307"/>
      <c r="CY330" s="307"/>
      <c r="CZ330" s="307"/>
    </row>
    <row r="331" s="314" customFormat="true" ht="15" customHeight="true" x14ac:dyDescent="0.2">
      <c r="B331" s="403"/>
      <c r="W331" s="307"/>
      <c r="X331" s="307"/>
      <c r="Y331" s="307"/>
      <c r="Z331" s="307"/>
      <c r="AA331" s="307"/>
      <c r="AB331" s="307"/>
      <c r="AC331" s="307"/>
      <c r="AD331" s="307"/>
      <c r="AE331" s="307"/>
      <c r="AF331" s="307"/>
      <c r="AG331" s="307"/>
      <c r="AH331" s="307"/>
      <c r="AI331" s="307"/>
      <c r="AJ331" s="307"/>
      <c r="AK331" s="307"/>
      <c r="AL331" s="307"/>
      <c r="AM331" s="307"/>
      <c r="AN331" s="307"/>
      <c r="AO331" s="307"/>
      <c r="AP331" s="307"/>
      <c r="AQ331" s="307"/>
      <c r="AR331" s="307"/>
      <c r="AS331" s="307"/>
      <c r="AT331" s="307"/>
      <c r="AU331" s="307"/>
      <c r="AV331" s="307"/>
      <c r="AW331" s="307"/>
      <c r="AX331" s="307"/>
      <c r="AY331" s="307"/>
      <c r="AZ331" s="307"/>
      <c r="BA331" s="288"/>
      <c r="BB331" s="288"/>
      <c r="BC331" s="402"/>
      <c r="BD331" s="402"/>
      <c r="BE331" s="402"/>
      <c r="BF331" s="402"/>
      <c r="BG331" s="402"/>
      <c r="BH331" s="402"/>
      <c r="BI331" s="402"/>
      <c r="BJ331" s="402"/>
      <c r="BK331" s="402"/>
      <c r="BL331" s="402"/>
      <c r="BM331" s="402"/>
      <c r="BN331" s="402"/>
      <c r="BO331" s="402"/>
      <c r="BP331" s="402"/>
      <c r="BQ331" s="402"/>
      <c r="BR331" s="402"/>
      <c r="BS331" s="402"/>
      <c r="BT331" s="402"/>
      <c r="BU331" s="402"/>
      <c r="BV331" s="402"/>
      <c r="BW331" s="307"/>
      <c r="BX331" s="307"/>
      <c r="BY331" s="307"/>
      <c r="BZ331" s="307"/>
      <c r="CA331" s="307"/>
      <c r="CB331" s="307"/>
      <c r="CC331" s="307"/>
      <c r="CD331" s="307"/>
      <c r="CE331" s="307"/>
      <c r="CF331" s="307"/>
      <c r="CG331" s="307"/>
      <c r="CH331" s="307"/>
      <c r="CI331" s="307"/>
      <c r="CJ331" s="307"/>
      <c r="CK331" s="307"/>
      <c r="CL331" s="307"/>
      <c r="CM331" s="307"/>
      <c r="CN331" s="307"/>
      <c r="CO331" s="307"/>
      <c r="CP331" s="307"/>
      <c r="CQ331" s="307"/>
      <c r="CR331" s="307"/>
      <c r="CS331" s="307"/>
      <c r="CT331" s="307"/>
      <c r="CU331" s="307"/>
      <c r="CV331" s="307"/>
      <c r="CW331" s="307"/>
      <c r="CX331" s="307"/>
      <c r="CY331" s="307"/>
      <c r="CZ331" s="307"/>
    </row>
    <row r="332" s="314" customFormat="true" ht="15" customHeight="true" x14ac:dyDescent="0.2">
      <c r="B332" s="403"/>
      <c r="W332" s="307"/>
      <c r="X332" s="307"/>
      <c r="Y332" s="307"/>
      <c r="Z332" s="307"/>
      <c r="AA332" s="307"/>
      <c r="AB332" s="307"/>
      <c r="AC332" s="307"/>
      <c r="AD332" s="307"/>
      <c r="AE332" s="307"/>
      <c r="AF332" s="307"/>
      <c r="AG332" s="307"/>
      <c r="AH332" s="307"/>
      <c r="AI332" s="307"/>
      <c r="AJ332" s="307"/>
      <c r="AK332" s="307"/>
      <c r="AL332" s="307"/>
      <c r="AM332" s="307"/>
      <c r="AN332" s="307"/>
      <c r="AO332" s="307"/>
      <c r="AP332" s="307"/>
      <c r="AQ332" s="307"/>
      <c r="AR332" s="307"/>
      <c r="AS332" s="307"/>
      <c r="AT332" s="307"/>
      <c r="AU332" s="307"/>
      <c r="AV332" s="307"/>
      <c r="AW332" s="307"/>
      <c r="AX332" s="307"/>
      <c r="AY332" s="307"/>
      <c r="AZ332" s="307"/>
      <c r="BA332" s="288"/>
      <c r="BB332" s="288"/>
      <c r="BC332" s="402"/>
      <c r="BD332" s="402"/>
      <c r="BE332" s="402"/>
      <c r="BF332" s="402"/>
      <c r="BG332" s="402"/>
      <c r="BH332" s="402"/>
      <c r="BI332" s="402"/>
      <c r="BJ332" s="402"/>
      <c r="BK332" s="402"/>
      <c r="BL332" s="402"/>
      <c r="BM332" s="402"/>
      <c r="BN332" s="402"/>
      <c r="BO332" s="402"/>
      <c r="BP332" s="402"/>
      <c r="BQ332" s="402"/>
      <c r="BR332" s="402"/>
      <c r="BS332" s="402"/>
      <c r="BT332" s="402"/>
      <c r="BU332" s="402"/>
      <c r="BV332" s="402"/>
      <c r="BW332" s="307"/>
      <c r="BX332" s="307"/>
      <c r="BY332" s="307"/>
      <c r="BZ332" s="307"/>
      <c r="CA332" s="307"/>
      <c r="CB332" s="307"/>
      <c r="CC332" s="307"/>
      <c r="CD332" s="307"/>
      <c r="CE332" s="307"/>
      <c r="CF332" s="307"/>
      <c r="CG332" s="307"/>
      <c r="CH332" s="307"/>
      <c r="CI332" s="307"/>
      <c r="CJ332" s="307"/>
      <c r="CK332" s="307"/>
      <c r="CL332" s="307"/>
      <c r="CM332" s="307"/>
      <c r="CN332" s="307"/>
      <c r="CO332" s="307"/>
      <c r="CP332" s="307"/>
      <c r="CQ332" s="307"/>
      <c r="CR332" s="307"/>
      <c r="CS332" s="307"/>
      <c r="CT332" s="307"/>
      <c r="CU332" s="307"/>
      <c r="CV332" s="307"/>
      <c r="CW332" s="307"/>
      <c r="CX332" s="307"/>
      <c r="CY332" s="307"/>
      <c r="CZ332" s="307"/>
    </row>
    <row r="333" s="314" customFormat="true" ht="15" customHeight="true" x14ac:dyDescent="0.2">
      <c r="B333" s="403"/>
      <c r="W333" s="307"/>
      <c r="X333" s="307"/>
      <c r="Y333" s="307"/>
      <c r="Z333" s="307"/>
      <c r="AA333" s="307"/>
      <c r="AB333" s="307"/>
      <c r="AC333" s="307"/>
      <c r="AD333" s="307"/>
      <c r="AE333" s="307"/>
      <c r="AF333" s="307"/>
      <c r="AG333" s="307"/>
      <c r="AH333" s="307"/>
      <c r="AI333" s="307"/>
      <c r="AJ333" s="307"/>
      <c r="AK333" s="307"/>
      <c r="AL333" s="307"/>
      <c r="AM333" s="307"/>
      <c r="AN333" s="307"/>
      <c r="AO333" s="307"/>
      <c r="AP333" s="307"/>
      <c r="AQ333" s="307"/>
      <c r="AR333" s="307"/>
      <c r="AS333" s="307"/>
      <c r="AT333" s="307"/>
      <c r="AU333" s="307"/>
      <c r="AV333" s="307"/>
      <c r="AW333" s="307"/>
      <c r="AX333" s="307"/>
      <c r="AY333" s="307"/>
      <c r="AZ333" s="307"/>
      <c r="BA333" s="288"/>
      <c r="BB333" s="288"/>
      <c r="BC333" s="402"/>
      <c r="BD333" s="402"/>
      <c r="BE333" s="402"/>
      <c r="BF333" s="402"/>
      <c r="BG333" s="402"/>
      <c r="BH333" s="402"/>
      <c r="BI333" s="402"/>
      <c r="BJ333" s="402"/>
      <c r="BK333" s="402"/>
      <c r="BL333" s="402"/>
      <c r="BM333" s="402"/>
      <c r="BN333" s="402"/>
      <c r="BO333" s="402"/>
      <c r="BP333" s="402"/>
      <c r="BQ333" s="402"/>
      <c r="BR333" s="402"/>
      <c r="BS333" s="402"/>
      <c r="BT333" s="402"/>
      <c r="BU333" s="402"/>
      <c r="BV333" s="402"/>
      <c r="BW333" s="307"/>
      <c r="BX333" s="307"/>
      <c r="BY333" s="307"/>
      <c r="BZ333" s="307"/>
      <c r="CA333" s="307"/>
      <c r="CB333" s="307"/>
      <c r="CC333" s="307"/>
      <c r="CD333" s="307"/>
      <c r="CE333" s="307"/>
      <c r="CF333" s="307"/>
      <c r="CG333" s="307"/>
      <c r="CH333" s="307"/>
      <c r="CI333" s="307"/>
      <c r="CJ333" s="307"/>
      <c r="CK333" s="307"/>
      <c r="CL333" s="307"/>
      <c r="CM333" s="307"/>
      <c r="CN333" s="307"/>
      <c r="CO333" s="307"/>
      <c r="CP333" s="307"/>
      <c r="CQ333" s="307"/>
      <c r="CR333" s="307"/>
      <c r="CS333" s="307"/>
      <c r="CT333" s="307"/>
      <c r="CU333" s="307"/>
      <c r="CV333" s="307"/>
      <c r="CW333" s="307"/>
      <c r="CX333" s="307"/>
      <c r="CY333" s="307"/>
      <c r="CZ333" s="307"/>
    </row>
    <row r="334" s="314" customFormat="true" ht="15" customHeight="true" x14ac:dyDescent="0.2">
      <c r="B334" s="403"/>
      <c r="W334" s="307"/>
      <c r="X334" s="307"/>
      <c r="Y334" s="307"/>
      <c r="Z334" s="307"/>
      <c r="AA334" s="307"/>
      <c r="AB334" s="307"/>
      <c r="AC334" s="307"/>
      <c r="AD334" s="307"/>
      <c r="AE334" s="307"/>
      <c r="AF334" s="307"/>
      <c r="AG334" s="307"/>
      <c r="AH334" s="307"/>
      <c r="AI334" s="307"/>
      <c r="AJ334" s="307"/>
      <c r="AK334" s="307"/>
      <c r="AL334" s="307"/>
      <c r="AM334" s="307"/>
      <c r="AN334" s="307"/>
      <c r="AO334" s="307"/>
      <c r="AP334" s="307"/>
      <c r="AQ334" s="307"/>
      <c r="AR334" s="307"/>
      <c r="AS334" s="307"/>
      <c r="AT334" s="307"/>
      <c r="AU334" s="307"/>
      <c r="AV334" s="307"/>
      <c r="AW334" s="307"/>
      <c r="AX334" s="307"/>
      <c r="AY334" s="307"/>
      <c r="AZ334" s="307"/>
      <c r="BA334" s="288"/>
      <c r="BB334" s="288"/>
      <c r="BC334" s="402"/>
      <c r="BD334" s="402"/>
      <c r="BE334" s="402"/>
      <c r="BF334" s="402"/>
      <c r="BG334" s="402"/>
      <c r="BH334" s="402"/>
      <c r="BI334" s="402"/>
      <c r="BJ334" s="402"/>
      <c r="BK334" s="402"/>
      <c r="BL334" s="402"/>
      <c r="BM334" s="402"/>
      <c r="BN334" s="402"/>
      <c r="BO334" s="402"/>
      <c r="BP334" s="402"/>
      <c r="BQ334" s="402"/>
      <c r="BR334" s="402"/>
      <c r="BS334" s="402"/>
      <c r="BT334" s="402"/>
      <c r="BU334" s="402"/>
      <c r="BV334" s="402"/>
      <c r="BW334" s="307"/>
      <c r="BX334" s="307"/>
      <c r="BY334" s="307"/>
      <c r="BZ334" s="307"/>
      <c r="CA334" s="307"/>
      <c r="CB334" s="307"/>
      <c r="CC334" s="307"/>
      <c r="CD334" s="307"/>
      <c r="CE334" s="307"/>
      <c r="CF334" s="307"/>
      <c r="CG334" s="307"/>
      <c r="CH334" s="307"/>
      <c r="CI334" s="307"/>
      <c r="CJ334" s="307"/>
      <c r="CK334" s="307"/>
      <c r="CL334" s="307"/>
      <c r="CM334" s="307"/>
      <c r="CN334" s="307"/>
      <c r="CO334" s="307"/>
      <c r="CP334" s="307"/>
      <c r="CQ334" s="307"/>
      <c r="CR334" s="307"/>
      <c r="CS334" s="307"/>
      <c r="CT334" s="307"/>
      <c r="CU334" s="307"/>
      <c r="CV334" s="307"/>
      <c r="CW334" s="307"/>
      <c r="CX334" s="307"/>
      <c r="CY334" s="307"/>
      <c r="CZ334" s="307"/>
    </row>
    <row r="335" s="314" customFormat="true" ht="15" customHeight="true" x14ac:dyDescent="0.2">
      <c r="B335" s="403"/>
      <c r="W335" s="307"/>
      <c r="X335" s="307"/>
      <c r="Y335" s="307"/>
      <c r="Z335" s="307"/>
      <c r="AA335" s="307"/>
      <c r="AB335" s="307"/>
      <c r="AC335" s="307"/>
      <c r="AD335" s="307"/>
      <c r="AE335" s="307"/>
      <c r="AF335" s="307"/>
      <c r="AG335" s="307"/>
      <c r="AH335" s="307"/>
      <c r="AI335" s="307"/>
      <c r="AJ335" s="307"/>
      <c r="AK335" s="307"/>
      <c r="AL335" s="307"/>
      <c r="AM335" s="307"/>
      <c r="AN335" s="307"/>
      <c r="AO335" s="307"/>
      <c r="AP335" s="307"/>
      <c r="AQ335" s="307"/>
      <c r="AR335" s="307"/>
      <c r="AS335" s="307"/>
      <c r="AT335" s="307"/>
      <c r="AU335" s="307"/>
      <c r="AV335" s="307"/>
      <c r="AW335" s="307"/>
      <c r="AX335" s="307"/>
      <c r="AY335" s="307"/>
      <c r="AZ335" s="307"/>
      <c r="BA335" s="288"/>
      <c r="BB335" s="288"/>
      <c r="BC335" s="402"/>
      <c r="BD335" s="402"/>
      <c r="BE335" s="402"/>
      <c r="BF335" s="402"/>
      <c r="BG335" s="402"/>
      <c r="BH335" s="402"/>
      <c r="BI335" s="402"/>
      <c r="BJ335" s="402"/>
      <c r="BK335" s="402"/>
      <c r="BL335" s="402"/>
      <c r="BM335" s="402"/>
      <c r="BN335" s="402"/>
      <c r="BO335" s="402"/>
      <c r="BP335" s="402"/>
      <c r="BQ335" s="402"/>
      <c r="BR335" s="402"/>
      <c r="BS335" s="402"/>
      <c r="BT335" s="402"/>
      <c r="BU335" s="402"/>
      <c r="BV335" s="402"/>
      <c r="BW335" s="307"/>
      <c r="BX335" s="307"/>
      <c r="BY335" s="307"/>
      <c r="BZ335" s="307"/>
      <c r="CA335" s="307"/>
      <c r="CB335" s="307"/>
      <c r="CC335" s="307"/>
      <c r="CD335" s="307"/>
      <c r="CE335" s="307"/>
      <c r="CF335" s="307"/>
      <c r="CG335" s="307"/>
      <c r="CH335" s="307"/>
      <c r="CI335" s="307"/>
      <c r="CJ335" s="307"/>
      <c r="CK335" s="307"/>
      <c r="CL335" s="307"/>
      <c r="CM335" s="307"/>
      <c r="CN335" s="307"/>
      <c r="CO335" s="307"/>
      <c r="CP335" s="307"/>
      <c r="CQ335" s="307"/>
      <c r="CR335" s="307"/>
      <c r="CS335" s="307"/>
      <c r="CT335" s="307"/>
      <c r="CU335" s="307"/>
      <c r="CV335" s="307"/>
      <c r="CW335" s="307"/>
      <c r="CX335" s="307"/>
      <c r="CY335" s="307"/>
      <c r="CZ335" s="307"/>
    </row>
    <row r="336" s="314" customFormat="true" ht="15" customHeight="true" x14ac:dyDescent="0.2">
      <c r="B336" s="403"/>
      <c r="W336" s="307"/>
      <c r="X336" s="307"/>
      <c r="Y336" s="307"/>
      <c r="Z336" s="307"/>
      <c r="AA336" s="307"/>
      <c r="AB336" s="307"/>
      <c r="AC336" s="307"/>
      <c r="AD336" s="307"/>
      <c r="AE336" s="307"/>
      <c r="AF336" s="307"/>
      <c r="AG336" s="307"/>
      <c r="AH336" s="307"/>
      <c r="AI336" s="307"/>
      <c r="AJ336" s="307"/>
      <c r="AK336" s="307"/>
      <c r="AL336" s="307"/>
      <c r="AM336" s="307"/>
      <c r="AN336" s="307"/>
      <c r="AO336" s="307"/>
      <c r="AP336" s="307"/>
      <c r="AQ336" s="307"/>
      <c r="AR336" s="307"/>
      <c r="AS336" s="307"/>
      <c r="AT336" s="307"/>
      <c r="AU336" s="307"/>
      <c r="AV336" s="307"/>
      <c r="AW336" s="307"/>
      <c r="AX336" s="307"/>
      <c r="AY336" s="307"/>
      <c r="AZ336" s="307"/>
      <c r="BA336" s="288"/>
      <c r="BB336" s="288"/>
      <c r="BC336" s="402"/>
      <c r="BD336" s="402"/>
      <c r="BE336" s="402"/>
      <c r="BF336" s="402"/>
      <c r="BG336" s="402"/>
      <c r="BH336" s="402"/>
      <c r="BI336" s="402"/>
      <c r="BJ336" s="402"/>
      <c r="BK336" s="402"/>
      <c r="BL336" s="402"/>
      <c r="BM336" s="402"/>
      <c r="BN336" s="402"/>
      <c r="BO336" s="402"/>
      <c r="BP336" s="402"/>
      <c r="BQ336" s="402"/>
      <c r="BR336" s="402"/>
      <c r="BS336" s="402"/>
      <c r="BT336" s="402"/>
      <c r="BU336" s="402"/>
      <c r="BV336" s="402"/>
      <c r="BW336" s="307"/>
      <c r="BX336" s="307"/>
      <c r="BY336" s="307"/>
      <c r="BZ336" s="307"/>
      <c r="CA336" s="307"/>
      <c r="CB336" s="307"/>
      <c r="CC336" s="307"/>
      <c r="CD336" s="307"/>
      <c r="CE336" s="307"/>
      <c r="CF336" s="307"/>
      <c r="CG336" s="307"/>
      <c r="CH336" s="307"/>
      <c r="CI336" s="307"/>
      <c r="CJ336" s="307"/>
      <c r="CK336" s="307"/>
      <c r="CL336" s="307"/>
      <c r="CM336" s="307"/>
      <c r="CN336" s="307"/>
      <c r="CO336" s="307"/>
      <c r="CP336" s="307"/>
      <c r="CQ336" s="307"/>
      <c r="CR336" s="307"/>
      <c r="CS336" s="307"/>
      <c r="CT336" s="307"/>
      <c r="CU336" s="307"/>
      <c r="CV336" s="307"/>
      <c r="CW336" s="307"/>
      <c r="CX336" s="307"/>
      <c r="CY336" s="307"/>
      <c r="CZ336" s="307"/>
    </row>
    <row r="337" s="314" customFormat="true" ht="18" customHeight="true" x14ac:dyDescent="0.2">
      <c r="B337" s="403"/>
      <c r="W337" s="307"/>
      <c r="X337" s="307"/>
      <c r="Y337" s="307"/>
      <c r="Z337" s="307"/>
      <c r="AA337" s="307"/>
      <c r="AB337" s="307"/>
      <c r="AC337" s="307"/>
      <c r="AD337" s="307"/>
      <c r="AE337" s="307"/>
      <c r="AF337" s="307"/>
      <c r="AG337" s="307"/>
      <c r="AH337" s="307"/>
      <c r="AI337" s="307"/>
      <c r="AJ337" s="307"/>
      <c r="AK337" s="307"/>
      <c r="AL337" s="307"/>
      <c r="AM337" s="307"/>
      <c r="AN337" s="307"/>
      <c r="AO337" s="307"/>
      <c r="AP337" s="307"/>
      <c r="AQ337" s="307"/>
      <c r="AR337" s="307"/>
      <c r="AS337" s="307"/>
      <c r="AT337" s="307"/>
      <c r="AU337" s="307"/>
      <c r="AV337" s="307"/>
      <c r="AW337" s="307"/>
      <c r="AX337" s="307"/>
      <c r="AY337" s="307"/>
      <c r="AZ337" s="307"/>
      <c r="BA337" s="288"/>
      <c r="BB337" s="288"/>
      <c r="BC337" s="402"/>
      <c r="BD337" s="402"/>
      <c r="BE337" s="402"/>
      <c r="BF337" s="402"/>
      <c r="BG337" s="402"/>
      <c r="BH337" s="402"/>
      <c r="BI337" s="402"/>
      <c r="BJ337" s="402"/>
      <c r="BK337" s="402"/>
      <c r="BL337" s="402"/>
      <c r="BM337" s="402"/>
      <c r="BN337" s="402"/>
      <c r="BO337" s="402"/>
      <c r="BP337" s="402"/>
      <c r="BQ337" s="402"/>
      <c r="BR337" s="402"/>
      <c r="BS337" s="402"/>
      <c r="BT337" s="402"/>
      <c r="BU337" s="402"/>
      <c r="BV337" s="402"/>
      <c r="BW337" s="307"/>
      <c r="BX337" s="307"/>
      <c r="BY337" s="307"/>
      <c r="BZ337" s="307"/>
      <c r="CA337" s="307"/>
      <c r="CB337" s="307"/>
      <c r="CC337" s="307"/>
      <c r="CD337" s="307"/>
      <c r="CE337" s="307"/>
      <c r="CF337" s="307"/>
      <c r="CG337" s="307"/>
      <c r="CH337" s="307"/>
      <c r="CI337" s="307"/>
      <c r="CJ337" s="307"/>
      <c r="CK337" s="307"/>
      <c r="CL337" s="307"/>
      <c r="CM337" s="307"/>
      <c r="CN337" s="307"/>
      <c r="CO337" s="307"/>
      <c r="CP337" s="307"/>
      <c r="CQ337" s="307"/>
      <c r="CR337" s="307"/>
      <c r="CS337" s="307"/>
      <c r="CT337" s="307"/>
      <c r="CU337" s="307"/>
      <c r="CV337" s="307"/>
      <c r="CW337" s="307"/>
      <c r="CX337" s="307"/>
      <c r="CY337" s="307"/>
      <c r="CZ337" s="307"/>
    </row>
    <row r="338" s="314" customFormat="true" ht="18" customHeight="true" x14ac:dyDescent="0.2">
      <c r="B338" s="403"/>
      <c r="W338" s="307"/>
      <c r="X338" s="307"/>
      <c r="Y338" s="307"/>
      <c r="Z338" s="307"/>
      <c r="AA338" s="307"/>
      <c r="AB338" s="307"/>
      <c r="AC338" s="307"/>
      <c r="AD338" s="307"/>
      <c r="AE338" s="307"/>
      <c r="AF338" s="307"/>
      <c r="AG338" s="307"/>
      <c r="AH338" s="307"/>
      <c r="AI338" s="307"/>
      <c r="AJ338" s="307"/>
      <c r="AK338" s="307"/>
      <c r="AL338" s="307"/>
      <c r="AM338" s="307"/>
      <c r="AN338" s="307"/>
      <c r="AO338" s="307"/>
      <c r="AP338" s="307"/>
      <c r="AQ338" s="307"/>
      <c r="AR338" s="307"/>
      <c r="AS338" s="307"/>
      <c r="AT338" s="307"/>
      <c r="AU338" s="307"/>
      <c r="AV338" s="307"/>
      <c r="AW338" s="307"/>
      <c r="AX338" s="307"/>
      <c r="AY338" s="307"/>
      <c r="AZ338" s="307"/>
      <c r="BA338" s="288"/>
      <c r="BB338" s="288"/>
      <c r="BC338" s="402"/>
      <c r="BD338" s="402"/>
      <c r="BE338" s="402"/>
      <c r="BF338" s="402"/>
      <c r="BG338" s="402"/>
      <c r="BH338" s="402"/>
      <c r="BI338" s="402"/>
      <c r="BJ338" s="402"/>
      <c r="BK338" s="402"/>
      <c r="BL338" s="402"/>
      <c r="BM338" s="402"/>
      <c r="BN338" s="402"/>
      <c r="BO338" s="402"/>
      <c r="BP338" s="402"/>
      <c r="BQ338" s="402"/>
      <c r="BR338" s="402"/>
      <c r="BS338" s="402"/>
      <c r="BT338" s="402"/>
      <c r="BU338" s="402"/>
      <c r="BV338" s="402"/>
      <c r="BW338" s="307"/>
      <c r="BX338" s="307"/>
      <c r="BY338" s="307"/>
      <c r="BZ338" s="307"/>
      <c r="CA338" s="307"/>
      <c r="CB338" s="307"/>
      <c r="CC338" s="307"/>
      <c r="CD338" s="307"/>
      <c r="CE338" s="307"/>
      <c r="CF338" s="307"/>
      <c r="CG338" s="307"/>
      <c r="CH338" s="307"/>
      <c r="CI338" s="307"/>
      <c r="CJ338" s="307"/>
      <c r="CK338" s="307"/>
      <c r="CL338" s="307"/>
      <c r="CM338" s="307"/>
      <c r="CN338" s="307"/>
      <c r="CO338" s="307"/>
      <c r="CP338" s="307"/>
      <c r="CQ338" s="307"/>
      <c r="CR338" s="307"/>
      <c r="CS338" s="307"/>
      <c r="CT338" s="307"/>
      <c r="CU338" s="307"/>
      <c r="CV338" s="307"/>
      <c r="CW338" s="307"/>
      <c r="CX338" s="307"/>
      <c r="CY338" s="307"/>
      <c r="CZ338" s="307"/>
    </row>
    <row r="339" s="405" customFormat="true" ht="15" customHeight="true" x14ac:dyDescent="0.2">
      <c r="B339" s="404"/>
      <c r="W339" s="312"/>
      <c r="X339" s="312"/>
      <c r="Y339" s="312"/>
      <c r="Z339" s="312"/>
      <c r="AA339" s="312"/>
      <c r="AB339" s="312"/>
      <c r="AC339" s="312"/>
      <c r="AD339" s="312"/>
      <c r="AE339" s="312"/>
      <c r="AF339" s="312"/>
      <c r="AG339" s="312"/>
      <c r="AH339" s="312"/>
      <c r="AI339" s="312"/>
      <c r="AJ339" s="312"/>
      <c r="AK339" s="312"/>
      <c r="AL339" s="312"/>
      <c r="AM339" s="312"/>
      <c r="AN339" s="312"/>
      <c r="AO339" s="312"/>
      <c r="AP339" s="312"/>
      <c r="AQ339" s="312"/>
      <c r="AR339" s="312"/>
      <c r="AS339" s="312"/>
      <c r="AT339" s="312"/>
      <c r="AU339" s="312"/>
      <c r="AV339" s="312"/>
      <c r="AW339" s="312"/>
      <c r="AX339" s="312"/>
      <c r="AY339" s="312"/>
      <c r="AZ339" s="312"/>
      <c r="BA339" s="313" t="s">
        <v>128</v>
      </c>
      <c r="BB339" s="270" t="s">
        <v>127</v>
      </c>
      <c r="BC339" s="812" t="s">
        <v>114</v>
      </c>
      <c r="BD339" s="813"/>
      <c r="BE339" s="813"/>
      <c r="BF339" s="813"/>
      <c r="BG339" s="819"/>
      <c r="BH339" s="812" t="s">
        <v>38</v>
      </c>
      <c r="BI339" s="813"/>
      <c r="BJ339" s="813"/>
      <c r="BK339" s="813"/>
      <c r="BL339" s="819"/>
      <c r="BM339" s="812" t="s">
        <v>37</v>
      </c>
      <c r="BN339" s="813"/>
      <c r="BO339" s="813"/>
      <c r="BP339" s="813"/>
      <c r="BQ339" s="814"/>
      <c r="BR339" s="15" t="s">
        <v>137</v>
      </c>
      <c r="BS339" s="366"/>
      <c r="BT339" s="366"/>
      <c r="BU339" s="366"/>
      <c r="BV339" s="366"/>
      <c r="BW339" s="4"/>
      <c r="BX339" s="4"/>
      <c r="BY339" s="4"/>
      <c r="BZ339" s="311"/>
      <c r="CA339" s="311"/>
      <c r="CB339" s="311"/>
      <c r="CC339" s="311"/>
      <c r="CD339" s="311"/>
      <c r="CE339" s="311"/>
      <c r="CF339" s="311"/>
      <c r="CG339" s="311"/>
      <c r="CH339" s="311"/>
      <c r="CI339" s="311"/>
      <c r="CJ339" s="311"/>
      <c r="CK339" s="311"/>
      <c r="CL339" s="311"/>
      <c r="CM339" s="311"/>
      <c r="CN339" s="311"/>
      <c r="CO339" s="311"/>
      <c r="CP339" s="311"/>
      <c r="CQ339" s="311"/>
      <c r="CR339" s="311"/>
      <c r="CS339" s="311"/>
      <c r="CT339" s="311"/>
      <c r="CU339" s="311"/>
      <c r="CV339" s="311"/>
      <c r="CW339" s="311"/>
      <c r="CX339" s="311"/>
      <c r="CY339" s="311"/>
      <c r="CZ339" s="311"/>
    </row>
    <row r="340" s="405" customFormat="true" ht="24" x14ac:dyDescent="0.2">
      <c r="B340" s="404"/>
      <c r="W340" s="312"/>
      <c r="X340" s="312"/>
      <c r="Y340" s="312"/>
      <c r="Z340" s="312"/>
      <c r="AA340" s="312"/>
      <c r="AB340" s="312"/>
      <c r="AC340" s="312"/>
      <c r="AD340" s="312"/>
      <c r="AE340" s="312"/>
      <c r="AF340" s="312"/>
      <c r="AG340" s="312"/>
      <c r="AH340" s="312"/>
      <c r="AI340" s="312"/>
      <c r="AJ340" s="312"/>
      <c r="AK340" s="312"/>
      <c r="AL340" s="312"/>
      <c r="AM340" s="312"/>
      <c r="AN340" s="312"/>
      <c r="AO340" s="312"/>
      <c r="AP340" s="312"/>
      <c r="AQ340" s="312"/>
      <c r="AR340" s="312"/>
      <c r="AS340" s="312"/>
      <c r="AT340" s="312"/>
      <c r="AU340" s="312"/>
      <c r="AV340" s="312"/>
      <c r="AW340" s="312"/>
      <c r="AX340" s="312"/>
      <c r="AY340" s="312"/>
      <c r="AZ340" s="312"/>
      <c r="BA340" s="301" t="s">
        <v>126</v>
      </c>
      <c r="BB340" s="300"/>
      <c r="BC340" s="388" t="s">
        <v>0</v>
      </c>
      <c r="BD340" s="446" t="s">
        <v>1</v>
      </c>
      <c r="BE340" s="446" t="s">
        <v>2</v>
      </c>
      <c r="BF340" s="446" t="s">
        <v>3</v>
      </c>
      <c r="BG340" s="389" t="s">
        <v>4</v>
      </c>
      <c r="BH340" s="388" t="s">
        <v>0</v>
      </c>
      <c r="BI340" s="446" t="s">
        <v>1</v>
      </c>
      <c r="BJ340" s="446" t="s">
        <v>2</v>
      </c>
      <c r="BK340" s="446" t="s">
        <v>3</v>
      </c>
      <c r="BL340" s="389" t="s">
        <v>4</v>
      </c>
      <c r="BM340" s="388" t="s">
        <v>0</v>
      </c>
      <c r="BN340" s="446" t="s">
        <v>1</v>
      </c>
      <c r="BO340" s="446" t="s">
        <v>2</v>
      </c>
      <c r="BP340" s="446" t="s">
        <v>3</v>
      </c>
      <c r="BQ340" s="389" t="s">
        <v>4</v>
      </c>
      <c r="BR340" s="388" t="s">
        <v>366</v>
      </c>
      <c r="BS340" s="446" t="s">
        <v>367</v>
      </c>
      <c r="BT340" s="446" t="s">
        <v>148</v>
      </c>
      <c r="BU340" s="446" t="s">
        <v>149</v>
      </c>
      <c r="BV340" s="447" t="s">
        <v>150</v>
      </c>
      <c r="BW340" s="152"/>
      <c r="BX340" s="152"/>
      <c r="BY340" s="152"/>
      <c r="BZ340" s="152"/>
      <c r="CA340" s="152"/>
      <c r="CB340" s="152"/>
      <c r="CC340" s="152"/>
      <c r="CD340" s="152"/>
      <c r="CE340" s="152"/>
      <c r="CF340" s="152"/>
      <c r="CG340" s="152"/>
      <c r="CH340" s="152"/>
      <c r="CI340" s="152"/>
      <c r="CJ340" s="152"/>
      <c r="CK340" s="152"/>
      <c r="CL340" s="152"/>
      <c r="CM340" s="152"/>
      <c r="CN340" s="152"/>
      <c r="CO340" s="152"/>
      <c r="CP340" s="152"/>
      <c r="CQ340" s="152"/>
      <c r="CR340" s="152"/>
      <c r="CS340" s="152"/>
      <c r="CT340" s="152"/>
      <c r="CU340" s="152"/>
      <c r="CV340" s="152"/>
      <c r="CW340" s="152"/>
      <c r="CX340" s="152"/>
      <c r="CY340" s="152"/>
      <c r="CZ340" s="152"/>
    </row>
    <row r="341" s="405" customFormat="true" ht="15" customHeight="true" x14ac:dyDescent="0.2">
      <c r="B341" s="404"/>
      <c r="W341" s="312"/>
      <c r="X341" s="312"/>
      <c r="Y341" s="312"/>
      <c r="Z341" s="312"/>
      <c r="AA341" s="312"/>
      <c r="AB341" s="312"/>
      <c r="AC341" s="312"/>
      <c r="AD341" s="312"/>
      <c r="AE341" s="312"/>
      <c r="AF341" s="312"/>
      <c r="AG341" s="312"/>
      <c r="AH341" s="312"/>
      <c r="AI341" s="312"/>
      <c r="AJ341" s="312"/>
      <c r="AK341" s="312"/>
      <c r="AL341" s="312"/>
      <c r="AM341" s="312"/>
      <c r="AN341" s="312"/>
      <c r="AO341" s="312"/>
      <c r="AP341" s="312"/>
      <c r="AQ341" s="312"/>
      <c r="AR341" s="312"/>
      <c r="AS341" s="312"/>
      <c r="AT341" s="312"/>
      <c r="AU341" s="312"/>
      <c r="AV341" s="312"/>
      <c r="AW341" s="312"/>
      <c r="AX341" s="312"/>
      <c r="AY341" s="312"/>
      <c r="AZ341" s="312"/>
      <c r="BA341" s="815" t="s">
        <v>144</v>
      </c>
      <c r="BB341" s="494" t="s">
        <v>49</v>
      </c>
      <c r="BC341" s="38" t="s">
        <v>35</v>
      </c>
      <c r="BD341" s="34" t="s">
        <v>35</v>
      </c>
      <c r="BE341" s="34" t="s">
        <v>35</v>
      </c>
      <c r="BF341" s="34" t="s">
        <v>35</v>
      </c>
      <c r="BG341" s="29" t="s">
        <v>35</v>
      </c>
      <c r="BH341" s="38" t="s">
        <v>35</v>
      </c>
      <c r="BI341" s="34" t="s">
        <v>35</v>
      </c>
      <c r="BJ341" s="34" t="s">
        <v>35</v>
      </c>
      <c r="BK341" s="34" t="s">
        <v>35</v>
      </c>
      <c r="BL341" s="29" t="s">
        <v>35</v>
      </c>
      <c r="BM341" s="38" t="s">
        <v>35</v>
      </c>
      <c r="BN341" s="34" t="s">
        <v>35</v>
      </c>
      <c r="BO341" s="34" t="s">
        <v>35</v>
      </c>
      <c r="BP341" s="34" t="s">
        <v>35</v>
      </c>
      <c r="BQ341" s="29" t="s">
        <v>35</v>
      </c>
      <c r="BR341" s="38" t="s">
        <v>35</v>
      </c>
      <c r="BS341" s="34" t="s">
        <v>35</v>
      </c>
      <c r="BT341" s="34" t="s">
        <v>35</v>
      </c>
      <c r="BU341" s="34" t="s">
        <v>35</v>
      </c>
      <c r="BV341" s="23" t="s">
        <v>35</v>
      </c>
      <c r="BW341" s="3"/>
      <c r="BX341" s="3"/>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05" customFormat="true" ht="15" customHeight="true" x14ac:dyDescent="0.2">
      <c r="B342" s="404"/>
      <c r="W342" s="312"/>
      <c r="X342" s="312"/>
      <c r="Y342" s="312"/>
      <c r="Z342" s="312"/>
      <c r="AA342" s="312"/>
      <c r="AB342" s="312"/>
      <c r="AC342" s="312"/>
      <c r="AD342" s="312"/>
      <c r="AE342" s="312"/>
      <c r="AF342" s="312"/>
      <c r="AG342" s="312"/>
      <c r="AH342" s="312"/>
      <c r="AI342" s="312"/>
      <c r="AJ342" s="312"/>
      <c r="AK342" s="312"/>
      <c r="AL342" s="312"/>
      <c r="AM342" s="312"/>
      <c r="AN342" s="312"/>
      <c r="AO342" s="312"/>
      <c r="AP342" s="312"/>
      <c r="AQ342" s="312"/>
      <c r="AR342" s="312"/>
      <c r="AS342" s="312"/>
      <c r="AT342" s="312"/>
      <c r="AU342" s="312"/>
      <c r="AV342" s="312"/>
      <c r="AW342" s="312"/>
      <c r="AX342" s="312"/>
      <c r="AY342" s="312"/>
      <c r="AZ342" s="312"/>
      <c r="BA342" s="816"/>
      <c r="BB342" s="492" t="s">
        <v>48</v>
      </c>
      <c r="BC342" s="37" t="s">
        <v>35</v>
      </c>
      <c r="BD342" s="33" t="s">
        <v>35</v>
      </c>
      <c r="BE342" s="33" t="s">
        <v>35</v>
      </c>
      <c r="BF342" s="33" t="s">
        <v>35</v>
      </c>
      <c r="BG342" s="28" t="s">
        <v>35</v>
      </c>
      <c r="BH342" s="37" t="s">
        <v>35</v>
      </c>
      <c r="BI342" s="33" t="s">
        <v>35</v>
      </c>
      <c r="BJ342" s="33" t="s">
        <v>35</v>
      </c>
      <c r="BK342" s="33" t="s">
        <v>35</v>
      </c>
      <c r="BL342" s="28" t="s">
        <v>35</v>
      </c>
      <c r="BM342" s="37" t="s">
        <v>35</v>
      </c>
      <c r="BN342" s="33" t="s">
        <v>35</v>
      </c>
      <c r="BO342" s="33" t="s">
        <v>35</v>
      </c>
      <c r="BP342" s="33" t="s">
        <v>35</v>
      </c>
      <c r="BQ342" s="28" t="s">
        <v>35</v>
      </c>
      <c r="BR342" s="37" t="s">
        <v>35</v>
      </c>
      <c r="BS342" s="33" t="s">
        <v>35</v>
      </c>
      <c r="BT342" s="33" t="s">
        <v>35</v>
      </c>
      <c r="BU342" s="33" t="s">
        <v>35</v>
      </c>
      <c r="BV342" s="22" t="s">
        <v>35</v>
      </c>
      <c r="BW342" s="3"/>
      <c r="BX342" s="3"/>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05" customFormat="true" ht="15" customHeight="true" x14ac:dyDescent="0.2">
      <c r="B343" s="404"/>
      <c r="W343" s="312"/>
      <c r="X343" s="312"/>
      <c r="Y343" s="312"/>
      <c r="Z343" s="312"/>
      <c r="AA343" s="312"/>
      <c r="AB343" s="312"/>
      <c r="AC343" s="312"/>
      <c r="AD343" s="312"/>
      <c r="AE343" s="312"/>
      <c r="AF343" s="312"/>
      <c r="AG343" s="312"/>
      <c r="AH343" s="312"/>
      <c r="AI343" s="312"/>
      <c r="AJ343" s="312"/>
      <c r="AK343" s="312"/>
      <c r="AL343" s="312"/>
      <c r="AM343" s="312"/>
      <c r="AN343" s="312"/>
      <c r="AO343" s="312"/>
      <c r="AP343" s="312"/>
      <c r="AQ343" s="312"/>
      <c r="AR343" s="312"/>
      <c r="AS343" s="312"/>
      <c r="AT343" s="312"/>
      <c r="AU343" s="312"/>
      <c r="AV343" s="312"/>
      <c r="AW343" s="312"/>
      <c r="AX343" s="312"/>
      <c r="AY343" s="312"/>
      <c r="AZ343" s="312"/>
      <c r="BA343" s="817" t="s">
        <v>139</v>
      </c>
      <c r="BB343" s="492" t="s">
        <v>49</v>
      </c>
      <c r="BC343" s="37" t="s">
        <v>35</v>
      </c>
      <c r="BD343" s="33" t="s">
        <v>35</v>
      </c>
      <c r="BE343" s="33" t="s">
        <v>35</v>
      </c>
      <c r="BF343" s="33" t="s">
        <v>35</v>
      </c>
      <c r="BG343" s="28" t="s">
        <v>35</v>
      </c>
      <c r="BH343" s="37" t="s">
        <v>35</v>
      </c>
      <c r="BI343" s="33" t="s">
        <v>35</v>
      </c>
      <c r="BJ343" s="33" t="s">
        <v>35</v>
      </c>
      <c r="BK343" s="33" t="s">
        <v>35</v>
      </c>
      <c r="BL343" s="28" t="s">
        <v>35</v>
      </c>
      <c r="BM343" s="37" t="s">
        <v>35</v>
      </c>
      <c r="BN343" s="33" t="s">
        <v>35</v>
      </c>
      <c r="BO343" s="33" t="s">
        <v>35</v>
      </c>
      <c r="BP343" s="33" t="s">
        <v>35</v>
      </c>
      <c r="BQ343" s="28" t="s">
        <v>35</v>
      </c>
      <c r="BR343" s="37" t="s">
        <v>35</v>
      </c>
      <c r="BS343" s="33" t="s">
        <v>35</v>
      </c>
      <c r="BT343" s="33" t="s">
        <v>35</v>
      </c>
      <c r="BU343" s="33" t="s">
        <v>35</v>
      </c>
      <c r="BV343" s="22" t="s">
        <v>35</v>
      </c>
      <c r="BW343" s="3"/>
      <c r="BX343" s="3"/>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05" customFormat="true" ht="15" customHeight="true" x14ac:dyDescent="0.2">
      <c r="B344" s="404"/>
      <c r="W344" s="312"/>
      <c r="X344" s="312"/>
      <c r="Y344" s="312"/>
      <c r="Z344" s="312"/>
      <c r="AA344" s="312"/>
      <c r="AB344" s="312"/>
      <c r="AC344" s="312"/>
      <c r="AD344" s="312"/>
      <c r="AE344" s="312"/>
      <c r="AF344" s="312"/>
      <c r="AG344" s="312"/>
      <c r="AH344" s="312"/>
      <c r="AI344" s="312"/>
      <c r="AJ344" s="312"/>
      <c r="AK344" s="312"/>
      <c r="AL344" s="312"/>
      <c r="AM344" s="312"/>
      <c r="AN344" s="312"/>
      <c r="AO344" s="312"/>
      <c r="AP344" s="312"/>
      <c r="AQ344" s="312"/>
      <c r="AR344" s="312"/>
      <c r="AS344" s="312"/>
      <c r="AT344" s="312"/>
      <c r="AU344" s="312"/>
      <c r="AV344" s="312"/>
      <c r="AW344" s="312"/>
      <c r="AX344" s="312"/>
      <c r="AY344" s="312"/>
      <c r="AZ344" s="312"/>
      <c r="BA344" s="816"/>
      <c r="BB344" s="492" t="s">
        <v>48</v>
      </c>
      <c r="BC344" s="37" t="s">
        <v>35</v>
      </c>
      <c r="BD344" s="33" t="s">
        <v>35</v>
      </c>
      <c r="BE344" s="33" t="s">
        <v>35</v>
      </c>
      <c r="BF344" s="33" t="s">
        <v>35</v>
      </c>
      <c r="BG344" s="28" t="s">
        <v>35</v>
      </c>
      <c r="BH344" s="37" t="s">
        <v>35</v>
      </c>
      <c r="BI344" s="33" t="s">
        <v>35</v>
      </c>
      <c r="BJ344" s="33" t="s">
        <v>35</v>
      </c>
      <c r="BK344" s="33" t="s">
        <v>35</v>
      </c>
      <c r="BL344" s="28" t="s">
        <v>35</v>
      </c>
      <c r="BM344" s="37" t="s">
        <v>35</v>
      </c>
      <c r="BN344" s="33" t="s">
        <v>35</v>
      </c>
      <c r="BO344" s="33" t="s">
        <v>35</v>
      </c>
      <c r="BP344" s="33" t="s">
        <v>35</v>
      </c>
      <c r="BQ344" s="28" t="s">
        <v>35</v>
      </c>
      <c r="BR344" s="37" t="s">
        <v>35</v>
      </c>
      <c r="BS344" s="33" t="s">
        <v>35</v>
      </c>
      <c r="BT344" s="33" t="s">
        <v>35</v>
      </c>
      <c r="BU344" s="33" t="s">
        <v>35</v>
      </c>
      <c r="BV344" s="22" t="s">
        <v>35</v>
      </c>
      <c r="BW344" s="3"/>
      <c r="BX344" s="3"/>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05" customFormat="true" ht="15" customHeight="true" x14ac:dyDescent="0.2">
      <c r="B345" s="404"/>
      <c r="W345" s="312"/>
      <c r="X345" s="312"/>
      <c r="Y345" s="312"/>
      <c r="Z345" s="312"/>
      <c r="AA345" s="312"/>
      <c r="AB345" s="312"/>
      <c r="AC345" s="312"/>
      <c r="AD345" s="312"/>
      <c r="AE345" s="312"/>
      <c r="AF345" s="312"/>
      <c r="AG345" s="312"/>
      <c r="AH345" s="312"/>
      <c r="AI345" s="312"/>
      <c r="AJ345" s="312"/>
      <c r="AK345" s="312"/>
      <c r="AL345" s="312"/>
      <c r="AM345" s="312"/>
      <c r="AN345" s="312"/>
      <c r="AO345" s="312"/>
      <c r="AP345" s="312"/>
      <c r="AQ345" s="312"/>
      <c r="AR345" s="312"/>
      <c r="AS345" s="312"/>
      <c r="AT345" s="312"/>
      <c r="AU345" s="312"/>
      <c r="AV345" s="312"/>
      <c r="AW345" s="312"/>
      <c r="AX345" s="312"/>
      <c r="AY345" s="312"/>
      <c r="AZ345" s="312"/>
      <c r="BA345" s="817" t="s">
        <v>140</v>
      </c>
      <c r="BB345" s="492" t="s">
        <v>49</v>
      </c>
      <c r="BC345" s="37" t="s">
        <v>35</v>
      </c>
      <c r="BD345" s="33" t="s">
        <v>35</v>
      </c>
      <c r="BE345" s="33" t="s">
        <v>35</v>
      </c>
      <c r="BF345" s="33" t="s">
        <v>35</v>
      </c>
      <c r="BG345" s="28" t="s">
        <v>35</v>
      </c>
      <c r="BH345" s="37" t="s">
        <v>35</v>
      </c>
      <c r="BI345" s="33" t="s">
        <v>35</v>
      </c>
      <c r="BJ345" s="33" t="s">
        <v>35</v>
      </c>
      <c r="BK345" s="33" t="s">
        <v>35</v>
      </c>
      <c r="BL345" s="28" t="s">
        <v>35</v>
      </c>
      <c r="BM345" s="37" t="s">
        <v>35</v>
      </c>
      <c r="BN345" s="33" t="s">
        <v>35</v>
      </c>
      <c r="BO345" s="33" t="s">
        <v>35</v>
      </c>
      <c r="BP345" s="33" t="s">
        <v>35</v>
      </c>
      <c r="BQ345" s="28" t="s">
        <v>35</v>
      </c>
      <c r="BR345" s="37" t="s">
        <v>35</v>
      </c>
      <c r="BS345" s="33" t="s">
        <v>35</v>
      </c>
      <c r="BT345" s="33" t="s">
        <v>35</v>
      </c>
      <c r="BU345" s="33" t="s">
        <v>35</v>
      </c>
      <c r="BV345" s="22" t="s">
        <v>35</v>
      </c>
      <c r="BW345" s="3"/>
      <c r="BX345" s="3"/>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05" customFormat="true" ht="15" customHeight="true" x14ac:dyDescent="0.2">
      <c r="B346" s="404"/>
      <c r="W346" s="312"/>
      <c r="X346" s="312"/>
      <c r="Y346" s="312"/>
      <c r="Z346" s="312"/>
      <c r="AA346" s="312"/>
      <c r="AB346" s="312"/>
      <c r="AC346" s="312"/>
      <c r="AD346" s="312"/>
      <c r="AE346" s="312"/>
      <c r="AF346" s="312"/>
      <c r="AG346" s="312"/>
      <c r="AH346" s="312"/>
      <c r="AI346" s="312"/>
      <c r="AJ346" s="312"/>
      <c r="AK346" s="312"/>
      <c r="AL346" s="312"/>
      <c r="AM346" s="312"/>
      <c r="AN346" s="312"/>
      <c r="AO346" s="312"/>
      <c r="AP346" s="312"/>
      <c r="AQ346" s="312"/>
      <c r="AR346" s="312"/>
      <c r="AS346" s="312"/>
      <c r="AT346" s="312"/>
      <c r="AU346" s="312"/>
      <c r="AV346" s="312"/>
      <c r="AW346" s="312"/>
      <c r="AX346" s="312"/>
      <c r="AY346" s="312"/>
      <c r="AZ346" s="312"/>
      <c r="BA346" s="816"/>
      <c r="BB346" s="492" t="s">
        <v>48</v>
      </c>
      <c r="BC346" s="37" t="s">
        <v>35</v>
      </c>
      <c r="BD346" s="33" t="s">
        <v>35</v>
      </c>
      <c r="BE346" s="33" t="s">
        <v>35</v>
      </c>
      <c r="BF346" s="33" t="s">
        <v>35</v>
      </c>
      <c r="BG346" s="28" t="s">
        <v>35</v>
      </c>
      <c r="BH346" s="37" t="s">
        <v>35</v>
      </c>
      <c r="BI346" s="33" t="s">
        <v>35</v>
      </c>
      <c r="BJ346" s="33" t="s">
        <v>35</v>
      </c>
      <c r="BK346" s="33" t="s">
        <v>35</v>
      </c>
      <c r="BL346" s="28" t="s">
        <v>35</v>
      </c>
      <c r="BM346" s="37" t="s">
        <v>35</v>
      </c>
      <c r="BN346" s="33" t="s">
        <v>35</v>
      </c>
      <c r="BO346" s="33" t="s">
        <v>35</v>
      </c>
      <c r="BP346" s="33" t="s">
        <v>35</v>
      </c>
      <c r="BQ346" s="28" t="s">
        <v>35</v>
      </c>
      <c r="BR346" s="37" t="s">
        <v>35</v>
      </c>
      <c r="BS346" s="33" t="s">
        <v>35</v>
      </c>
      <c r="BT346" s="33" t="s">
        <v>35</v>
      </c>
      <c r="BU346" s="33" t="s">
        <v>35</v>
      </c>
      <c r="BV346" s="22" t="s">
        <v>35</v>
      </c>
      <c r="BW346" s="3"/>
      <c r="BX346" s="3"/>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05" customFormat="true" ht="15" customHeight="true" x14ac:dyDescent="0.2">
      <c r="B347" s="404"/>
      <c r="W347" s="312"/>
      <c r="X347" s="312"/>
      <c r="Y347" s="312"/>
      <c r="Z347" s="312"/>
      <c r="AA347" s="312"/>
      <c r="AB347" s="312"/>
      <c r="AC347" s="312"/>
      <c r="AD347" s="312"/>
      <c r="AE347" s="312"/>
      <c r="AF347" s="312"/>
      <c r="AG347" s="312"/>
      <c r="AH347" s="312"/>
      <c r="AI347" s="312"/>
      <c r="AJ347" s="312"/>
      <c r="AK347" s="312"/>
      <c r="AL347" s="312"/>
      <c r="AM347" s="312"/>
      <c r="AN347" s="312"/>
      <c r="AO347" s="312"/>
      <c r="AP347" s="312"/>
      <c r="AQ347" s="312"/>
      <c r="AR347" s="312"/>
      <c r="AS347" s="312"/>
      <c r="AT347" s="312"/>
      <c r="AU347" s="312"/>
      <c r="AV347" s="312"/>
      <c r="AW347" s="312"/>
      <c r="AX347" s="312"/>
      <c r="AY347" s="312"/>
      <c r="AZ347" s="312"/>
      <c r="BA347" s="817" t="s">
        <v>141</v>
      </c>
      <c r="BB347" s="492" t="s">
        <v>49</v>
      </c>
      <c r="BC347" s="37" t="s">
        <v>35</v>
      </c>
      <c r="BD347" s="33" t="s">
        <v>35</v>
      </c>
      <c r="BE347" s="33" t="s">
        <v>35</v>
      </c>
      <c r="BF347" s="33" t="s">
        <v>35</v>
      </c>
      <c r="BG347" s="28" t="s">
        <v>35</v>
      </c>
      <c r="BH347" s="37" t="s">
        <v>35</v>
      </c>
      <c r="BI347" s="33" t="s">
        <v>35</v>
      </c>
      <c r="BJ347" s="33" t="s">
        <v>35</v>
      </c>
      <c r="BK347" s="33" t="s">
        <v>35</v>
      </c>
      <c r="BL347" s="28" t="s">
        <v>35</v>
      </c>
      <c r="BM347" s="37" t="s">
        <v>35</v>
      </c>
      <c r="BN347" s="33" t="s">
        <v>35</v>
      </c>
      <c r="BO347" s="33" t="s">
        <v>35</v>
      </c>
      <c r="BP347" s="33" t="s">
        <v>35</v>
      </c>
      <c r="BQ347" s="28" t="s">
        <v>35</v>
      </c>
      <c r="BR347" s="37" t="s">
        <v>35</v>
      </c>
      <c r="BS347" s="33" t="s">
        <v>35</v>
      </c>
      <c r="BT347" s="33" t="s">
        <v>35</v>
      </c>
      <c r="BU347" s="33" t="s">
        <v>35</v>
      </c>
      <c r="BV347" s="22" t="s">
        <v>35</v>
      </c>
      <c r="BW347" s="3"/>
      <c r="BX347" s="3"/>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05" customFormat="true" ht="15" customHeight="true" x14ac:dyDescent="0.2">
      <c r="B348" s="404"/>
      <c r="W348" s="312"/>
      <c r="X348" s="312"/>
      <c r="Y348" s="312"/>
      <c r="Z348" s="312"/>
      <c r="AA348" s="312"/>
      <c r="AB348" s="312"/>
      <c r="AC348" s="312"/>
      <c r="AD348" s="312"/>
      <c r="AE348" s="312"/>
      <c r="AF348" s="312"/>
      <c r="AG348" s="312"/>
      <c r="AH348" s="312"/>
      <c r="AI348" s="312"/>
      <c r="AJ348" s="312"/>
      <c r="AK348" s="312"/>
      <c r="AL348" s="312"/>
      <c r="AM348" s="312"/>
      <c r="AN348" s="312"/>
      <c r="AO348" s="312"/>
      <c r="AP348" s="312"/>
      <c r="AQ348" s="312"/>
      <c r="AR348" s="312"/>
      <c r="AS348" s="312"/>
      <c r="AT348" s="312"/>
      <c r="AU348" s="312"/>
      <c r="AV348" s="312"/>
      <c r="AW348" s="312"/>
      <c r="AX348" s="312"/>
      <c r="AY348" s="312"/>
      <c r="AZ348" s="312"/>
      <c r="BA348" s="816"/>
      <c r="BB348" s="492" t="s">
        <v>48</v>
      </c>
      <c r="BC348" s="37" t="s">
        <v>35</v>
      </c>
      <c r="BD348" s="33" t="s">
        <v>35</v>
      </c>
      <c r="BE348" s="33" t="s">
        <v>35</v>
      </c>
      <c r="BF348" s="33" t="s">
        <v>35</v>
      </c>
      <c r="BG348" s="28" t="s">
        <v>35</v>
      </c>
      <c r="BH348" s="37" t="s">
        <v>35</v>
      </c>
      <c r="BI348" s="33" t="s">
        <v>35</v>
      </c>
      <c r="BJ348" s="33" t="s">
        <v>35</v>
      </c>
      <c r="BK348" s="33" t="s">
        <v>35</v>
      </c>
      <c r="BL348" s="28" t="s">
        <v>35</v>
      </c>
      <c r="BM348" s="37" t="s">
        <v>35</v>
      </c>
      <c r="BN348" s="33" t="s">
        <v>35</v>
      </c>
      <c r="BO348" s="33" t="s">
        <v>35</v>
      </c>
      <c r="BP348" s="33" t="s">
        <v>35</v>
      </c>
      <c r="BQ348" s="28" t="s">
        <v>35</v>
      </c>
      <c r="BR348" s="37" t="s">
        <v>35</v>
      </c>
      <c r="BS348" s="33" t="s">
        <v>35</v>
      </c>
      <c r="BT348" s="33" t="s">
        <v>35</v>
      </c>
      <c r="BU348" s="33" t="s">
        <v>35</v>
      </c>
      <c r="BV348" s="22" t="s">
        <v>35</v>
      </c>
      <c r="BW348" s="3"/>
      <c r="BX348" s="3"/>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05" customFormat="true" ht="15" customHeight="true" x14ac:dyDescent="0.2">
      <c r="B349" s="404"/>
      <c r="W349" s="312"/>
      <c r="X349" s="312"/>
      <c r="Y349" s="312"/>
      <c r="Z349" s="312"/>
      <c r="AA349" s="312"/>
      <c r="AB349" s="312"/>
      <c r="AC349" s="312"/>
      <c r="AD349" s="312"/>
      <c r="AE349" s="312"/>
      <c r="AF349" s="312"/>
      <c r="AG349" s="312"/>
      <c r="AH349" s="312"/>
      <c r="AI349" s="312"/>
      <c r="AJ349" s="312"/>
      <c r="AK349" s="312"/>
      <c r="AL349" s="312"/>
      <c r="AM349" s="312"/>
      <c r="AN349" s="312"/>
      <c r="AO349" s="312"/>
      <c r="AP349" s="312"/>
      <c r="AQ349" s="312"/>
      <c r="AR349" s="312"/>
      <c r="AS349" s="312"/>
      <c r="AT349" s="312"/>
      <c r="AU349" s="312"/>
      <c r="AV349" s="312"/>
      <c r="AW349" s="312"/>
      <c r="AX349" s="312"/>
      <c r="AY349" s="312"/>
      <c r="AZ349" s="312"/>
      <c r="BA349" s="817" t="s">
        <v>142</v>
      </c>
      <c r="BB349" s="492" t="s">
        <v>49</v>
      </c>
      <c r="BC349" s="37" t="s">
        <v>35</v>
      </c>
      <c r="BD349" s="33" t="s">
        <v>35</v>
      </c>
      <c r="BE349" s="33" t="s">
        <v>35</v>
      </c>
      <c r="BF349" s="33" t="s">
        <v>35</v>
      </c>
      <c r="BG349" s="28" t="s">
        <v>35</v>
      </c>
      <c r="BH349" s="37" t="s">
        <v>35</v>
      </c>
      <c r="BI349" s="33" t="s">
        <v>35</v>
      </c>
      <c r="BJ349" s="33" t="s">
        <v>35</v>
      </c>
      <c r="BK349" s="33" t="s">
        <v>35</v>
      </c>
      <c r="BL349" s="28" t="s">
        <v>35</v>
      </c>
      <c r="BM349" s="37" t="s">
        <v>35</v>
      </c>
      <c r="BN349" s="33" t="s">
        <v>35</v>
      </c>
      <c r="BO349" s="33" t="s">
        <v>35</v>
      </c>
      <c r="BP349" s="33" t="s">
        <v>35</v>
      </c>
      <c r="BQ349" s="28" t="s">
        <v>35</v>
      </c>
      <c r="BR349" s="37" t="s">
        <v>35</v>
      </c>
      <c r="BS349" s="33" t="s">
        <v>35</v>
      </c>
      <c r="BT349" s="33" t="s">
        <v>35</v>
      </c>
      <c r="BU349" s="33" t="s">
        <v>35</v>
      </c>
      <c r="BV349" s="22" t="s">
        <v>35</v>
      </c>
      <c r="BW349" s="3"/>
      <c r="BX349" s="3"/>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05" customFormat="true" ht="15" customHeight="true" x14ac:dyDescent="0.2">
      <c r="B350" s="404"/>
      <c r="W350" s="312"/>
      <c r="X350" s="312"/>
      <c r="Y350" s="312"/>
      <c r="Z350" s="312"/>
      <c r="AA350" s="312"/>
      <c r="AB350" s="312"/>
      <c r="AC350" s="312"/>
      <c r="AD350" s="312"/>
      <c r="AE350" s="312"/>
      <c r="AF350" s="312"/>
      <c r="AG350" s="312"/>
      <c r="AH350" s="312"/>
      <c r="AI350" s="312"/>
      <c r="AJ350" s="312"/>
      <c r="AK350" s="312"/>
      <c r="AL350" s="312"/>
      <c r="AM350" s="312"/>
      <c r="AN350" s="312"/>
      <c r="AO350" s="312"/>
      <c r="AP350" s="312"/>
      <c r="AQ350" s="312"/>
      <c r="AR350" s="312"/>
      <c r="AS350" s="312"/>
      <c r="AT350" s="312"/>
      <c r="AU350" s="312"/>
      <c r="AV350" s="312"/>
      <c r="AW350" s="312"/>
      <c r="AX350" s="312"/>
      <c r="AY350" s="312"/>
      <c r="AZ350" s="312"/>
      <c r="BA350" s="816"/>
      <c r="BB350" s="492" t="s">
        <v>48</v>
      </c>
      <c r="BC350" s="37" t="s">
        <v>35</v>
      </c>
      <c r="BD350" s="33" t="s">
        <v>35</v>
      </c>
      <c r="BE350" s="33" t="s">
        <v>35</v>
      </c>
      <c r="BF350" s="33" t="s">
        <v>35</v>
      </c>
      <c r="BG350" s="28" t="s">
        <v>35</v>
      </c>
      <c r="BH350" s="37" t="s">
        <v>35</v>
      </c>
      <c r="BI350" s="33" t="s">
        <v>35</v>
      </c>
      <c r="BJ350" s="33" t="s">
        <v>35</v>
      </c>
      <c r="BK350" s="33" t="s">
        <v>35</v>
      </c>
      <c r="BL350" s="28" t="s">
        <v>35</v>
      </c>
      <c r="BM350" s="37" t="s">
        <v>35</v>
      </c>
      <c r="BN350" s="33" t="s">
        <v>35</v>
      </c>
      <c r="BO350" s="33" t="s">
        <v>35</v>
      </c>
      <c r="BP350" s="33" t="s">
        <v>35</v>
      </c>
      <c r="BQ350" s="28" t="s">
        <v>35</v>
      </c>
      <c r="BR350" s="37" t="s">
        <v>35</v>
      </c>
      <c r="BS350" s="33" t="s">
        <v>35</v>
      </c>
      <c r="BT350" s="33" t="s">
        <v>35</v>
      </c>
      <c r="BU350" s="33" t="s">
        <v>35</v>
      </c>
      <c r="BV350" s="22" t="s">
        <v>35</v>
      </c>
      <c r="BW350" s="3"/>
      <c r="BX350" s="3"/>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05" customFormat="true" ht="15" customHeight="true" x14ac:dyDescent="0.2">
      <c r="B351" s="404"/>
      <c r="W351" s="312"/>
      <c r="X351" s="312"/>
      <c r="Y351" s="312"/>
      <c r="Z351" s="312"/>
      <c r="AA351" s="312"/>
      <c r="AB351" s="312"/>
      <c r="AC351" s="312"/>
      <c r="AD351" s="312"/>
      <c r="AE351" s="312"/>
      <c r="AF351" s="312"/>
      <c r="AG351" s="312"/>
      <c r="AH351" s="312"/>
      <c r="AI351" s="312"/>
      <c r="AJ351" s="312"/>
      <c r="AK351" s="312"/>
      <c r="AL351" s="312"/>
      <c r="AM351" s="312"/>
      <c r="AN351" s="312"/>
      <c r="AO351" s="312"/>
      <c r="AP351" s="312"/>
      <c r="AQ351" s="312"/>
      <c r="AR351" s="312"/>
      <c r="AS351" s="312"/>
      <c r="AT351" s="312"/>
      <c r="AU351" s="312"/>
      <c r="AV351" s="312"/>
      <c r="AW351" s="312"/>
      <c r="AX351" s="312"/>
      <c r="AY351" s="312"/>
      <c r="AZ351" s="312"/>
      <c r="BA351" s="817" t="s">
        <v>143</v>
      </c>
      <c r="BB351" s="492" t="s">
        <v>49</v>
      </c>
      <c r="BC351" s="37" t="s">
        <v>35</v>
      </c>
      <c r="BD351" s="33" t="s">
        <v>35</v>
      </c>
      <c r="BE351" s="33" t="s">
        <v>35</v>
      </c>
      <c r="BF351" s="33" t="s">
        <v>35</v>
      </c>
      <c r="BG351" s="28" t="s">
        <v>35</v>
      </c>
      <c r="BH351" s="37" t="s">
        <v>35</v>
      </c>
      <c r="BI351" s="33" t="s">
        <v>35</v>
      </c>
      <c r="BJ351" s="33" t="s">
        <v>35</v>
      </c>
      <c r="BK351" s="33" t="s">
        <v>35</v>
      </c>
      <c r="BL351" s="28" t="s">
        <v>35</v>
      </c>
      <c r="BM351" s="37" t="s">
        <v>35</v>
      </c>
      <c r="BN351" s="33" t="s">
        <v>35</v>
      </c>
      <c r="BO351" s="33" t="s">
        <v>35</v>
      </c>
      <c r="BP351" s="33" t="s">
        <v>35</v>
      </c>
      <c r="BQ351" s="28" t="s">
        <v>35</v>
      </c>
      <c r="BR351" s="37" t="s">
        <v>35</v>
      </c>
      <c r="BS351" s="33" t="s">
        <v>35</v>
      </c>
      <c r="BT351" s="33" t="s">
        <v>35</v>
      </c>
      <c r="BU351" s="33" t="s">
        <v>35</v>
      </c>
      <c r="BV351" s="22" t="s">
        <v>35</v>
      </c>
      <c r="BW351" s="3"/>
      <c r="BX351" s="3"/>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05" customFormat="true" ht="15" customHeight="true" x14ac:dyDescent="0.2">
      <c r="B352" s="404"/>
      <c r="W352" s="312"/>
      <c r="X352" s="312"/>
      <c r="Y352" s="312"/>
      <c r="Z352" s="312"/>
      <c r="AA352" s="312"/>
      <c r="AB352" s="312"/>
      <c r="AC352" s="312"/>
      <c r="AD352" s="312"/>
      <c r="AE352" s="312"/>
      <c r="AF352" s="312"/>
      <c r="AG352" s="312"/>
      <c r="AH352" s="312"/>
      <c r="AI352" s="312"/>
      <c r="AJ352" s="312"/>
      <c r="AK352" s="312"/>
      <c r="AL352" s="312"/>
      <c r="AM352" s="312"/>
      <c r="AN352" s="312"/>
      <c r="AO352" s="312"/>
      <c r="AP352" s="312"/>
      <c r="AQ352" s="312"/>
      <c r="AR352" s="312"/>
      <c r="AS352" s="312"/>
      <c r="AT352" s="312"/>
      <c r="AU352" s="312"/>
      <c r="AV352" s="312"/>
      <c r="AW352" s="312"/>
      <c r="AX352" s="312"/>
      <c r="AY352" s="312"/>
      <c r="AZ352" s="312"/>
      <c r="BA352" s="816"/>
      <c r="BB352" s="492" t="s">
        <v>48</v>
      </c>
      <c r="BC352" s="37" t="s">
        <v>35</v>
      </c>
      <c r="BD352" s="33" t="s">
        <v>35</v>
      </c>
      <c r="BE352" s="33" t="s">
        <v>35</v>
      </c>
      <c r="BF352" s="33" t="s">
        <v>35</v>
      </c>
      <c r="BG352" s="28" t="s">
        <v>35</v>
      </c>
      <c r="BH352" s="37" t="s">
        <v>35</v>
      </c>
      <c r="BI352" s="33" t="s">
        <v>35</v>
      </c>
      <c r="BJ352" s="33" t="s">
        <v>35</v>
      </c>
      <c r="BK352" s="33" t="s">
        <v>35</v>
      </c>
      <c r="BL352" s="28" t="s">
        <v>35</v>
      </c>
      <c r="BM352" s="37" t="s">
        <v>35</v>
      </c>
      <c r="BN352" s="33" t="s">
        <v>35</v>
      </c>
      <c r="BO352" s="33" t="s">
        <v>35</v>
      </c>
      <c r="BP352" s="33" t="s">
        <v>35</v>
      </c>
      <c r="BQ352" s="28" t="s">
        <v>35</v>
      </c>
      <c r="BR352" s="37" t="s">
        <v>35</v>
      </c>
      <c r="BS352" s="33" t="s">
        <v>35</v>
      </c>
      <c r="BT352" s="33" t="s">
        <v>35</v>
      </c>
      <c r="BU352" s="33" t="s">
        <v>35</v>
      </c>
      <c r="BV352" s="22" t="s">
        <v>35</v>
      </c>
      <c r="BW352" s="3"/>
      <c r="BX352" s="3"/>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05" customFormat="true" ht="15" customHeight="true" x14ac:dyDescent="0.2">
      <c r="B353" s="404"/>
      <c r="W353" s="312"/>
      <c r="X353" s="312"/>
      <c r="Y353" s="312"/>
      <c r="Z353" s="312"/>
      <c r="AA353" s="312"/>
      <c r="AB353" s="312"/>
      <c r="AC353" s="312"/>
      <c r="AD353" s="312"/>
      <c r="AE353" s="312"/>
      <c r="AF353" s="312"/>
      <c r="AG353" s="312"/>
      <c r="AH353" s="312"/>
      <c r="AI353" s="312"/>
      <c r="AJ353" s="312"/>
      <c r="AK353" s="312"/>
      <c r="AL353" s="312"/>
      <c r="AM353" s="312"/>
      <c r="AN353" s="312"/>
      <c r="AO353" s="312"/>
      <c r="AP353" s="312"/>
      <c r="AQ353" s="312"/>
      <c r="AR353" s="312"/>
      <c r="AS353" s="312"/>
      <c r="AT353" s="312"/>
      <c r="AU353" s="312"/>
      <c r="AV353" s="312"/>
      <c r="AW353" s="312"/>
      <c r="AX353" s="312"/>
      <c r="AY353" s="312"/>
      <c r="AZ353" s="312"/>
      <c r="BA353" s="817" t="s">
        <v>138</v>
      </c>
      <c r="BB353" s="492" t="s">
        <v>49</v>
      </c>
      <c r="BC353" s="37" t="s">
        <v>35</v>
      </c>
      <c r="BD353" s="33" t="s">
        <v>35</v>
      </c>
      <c r="BE353" s="33" t="s">
        <v>35</v>
      </c>
      <c r="BF353" s="33" t="s">
        <v>35</v>
      </c>
      <c r="BG353" s="28" t="s">
        <v>35</v>
      </c>
      <c r="BH353" s="37" t="s">
        <v>35</v>
      </c>
      <c r="BI353" s="33" t="s">
        <v>35</v>
      </c>
      <c r="BJ353" s="33" t="s">
        <v>35</v>
      </c>
      <c r="BK353" s="33" t="s">
        <v>35</v>
      </c>
      <c r="BL353" s="28" t="s">
        <v>35</v>
      </c>
      <c r="BM353" s="37" t="s">
        <v>35</v>
      </c>
      <c r="BN353" s="33" t="s">
        <v>35</v>
      </c>
      <c r="BO353" s="33" t="s">
        <v>35</v>
      </c>
      <c r="BP353" s="33" t="s">
        <v>35</v>
      </c>
      <c r="BQ353" s="28" t="s">
        <v>35</v>
      </c>
      <c r="BR353" s="37" t="s">
        <v>35</v>
      </c>
      <c r="BS353" s="33" t="s">
        <v>35</v>
      </c>
      <c r="BT353" s="33" t="s">
        <v>35</v>
      </c>
      <c r="BU353" s="33" t="s">
        <v>35</v>
      </c>
      <c r="BV353" s="22" t="s">
        <v>35</v>
      </c>
      <c r="BW353" s="3"/>
      <c r="BX353" s="3"/>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05" customFormat="true" ht="15" customHeight="true" x14ac:dyDescent="0.2">
      <c r="B354" s="404"/>
      <c r="W354" s="312"/>
      <c r="X354" s="312"/>
      <c r="Y354" s="312"/>
      <c r="Z354" s="312"/>
      <c r="AA354" s="312"/>
      <c r="AB354" s="312"/>
      <c r="AC354" s="312"/>
      <c r="AD354" s="312"/>
      <c r="AE354" s="312"/>
      <c r="AF354" s="312"/>
      <c r="AG354" s="312"/>
      <c r="AH354" s="312"/>
      <c r="AI354" s="312"/>
      <c r="AJ354" s="312"/>
      <c r="AK354" s="312"/>
      <c r="AL354" s="312"/>
      <c r="AM354" s="312"/>
      <c r="AN354" s="312"/>
      <c r="AO354" s="312"/>
      <c r="AP354" s="312"/>
      <c r="AQ354" s="312"/>
      <c r="AR354" s="312"/>
      <c r="AS354" s="312"/>
      <c r="AT354" s="312"/>
      <c r="AU354" s="312"/>
      <c r="AV354" s="312"/>
      <c r="AW354" s="312"/>
      <c r="AX354" s="312"/>
      <c r="AY354" s="312"/>
      <c r="AZ354" s="312"/>
      <c r="BA354" s="820"/>
      <c r="BB354" s="495" t="s">
        <v>48</v>
      </c>
      <c r="BC354" s="36" t="s">
        <v>35</v>
      </c>
      <c r="BD354" s="32" t="s">
        <v>35</v>
      </c>
      <c r="BE354" s="32" t="s">
        <v>35</v>
      </c>
      <c r="BF354" s="32" t="s">
        <v>35</v>
      </c>
      <c r="BG354" s="27" t="s">
        <v>35</v>
      </c>
      <c r="BH354" s="36" t="s">
        <v>35</v>
      </c>
      <c r="BI354" s="32" t="s">
        <v>35</v>
      </c>
      <c r="BJ354" s="32" t="s">
        <v>35</v>
      </c>
      <c r="BK354" s="32" t="s">
        <v>35</v>
      </c>
      <c r="BL354" s="27" t="s">
        <v>35</v>
      </c>
      <c r="BM354" s="36" t="s">
        <v>35</v>
      </c>
      <c r="BN354" s="32" t="s">
        <v>35</v>
      </c>
      <c r="BO354" s="32" t="s">
        <v>35</v>
      </c>
      <c r="BP354" s="32" t="s">
        <v>35</v>
      </c>
      <c r="BQ354" s="27" t="s">
        <v>35</v>
      </c>
      <c r="BR354" s="36" t="s">
        <v>35</v>
      </c>
      <c r="BS354" s="32" t="s">
        <v>35</v>
      </c>
      <c r="BT354" s="32" t="s">
        <v>35</v>
      </c>
      <c r="BU354" s="32" t="s">
        <v>35</v>
      </c>
      <c r="BV354" s="21" t="s">
        <v>35</v>
      </c>
      <c r="BW354" s="3"/>
      <c r="BX354" s="3"/>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05" customFormat="true" ht="15" customHeight="true" x14ac:dyDescent="0.2">
      <c r="B355" s="404"/>
      <c r="W355" s="312"/>
      <c r="X355" s="312"/>
      <c r="Y355" s="312"/>
      <c r="Z355" s="312"/>
      <c r="AA355" s="312"/>
      <c r="AB355" s="312"/>
      <c r="AC355" s="312"/>
      <c r="AD355" s="312"/>
      <c r="AE355" s="312"/>
      <c r="AF355" s="312"/>
      <c r="AG355" s="312"/>
      <c r="AH355" s="312"/>
      <c r="AI355" s="312"/>
      <c r="AJ355" s="312"/>
      <c r="AK355" s="312"/>
      <c r="AL355" s="312"/>
      <c r="AM355" s="312"/>
      <c r="AN355" s="312"/>
      <c r="AO355" s="312"/>
      <c r="AP355" s="312"/>
      <c r="AQ355" s="312"/>
      <c r="AR355" s="312"/>
      <c r="AS355" s="312"/>
      <c r="AT355" s="312"/>
      <c r="AU355" s="312"/>
      <c r="AV355" s="312"/>
      <c r="AW355" s="312"/>
      <c r="AX355" s="312"/>
      <c r="AY355" s="312"/>
      <c r="AZ355" s="312"/>
      <c r="BA355" s="332"/>
      <c r="BB355" s="288"/>
      <c r="BC355" s="375"/>
      <c r="BD355" s="375"/>
      <c r="BE355" s="375"/>
      <c r="BF355" s="375"/>
      <c r="BG355" s="375"/>
      <c r="BH355" s="375"/>
      <c r="BI355" s="375"/>
      <c r="BJ355" s="375"/>
      <c r="BK355" s="375"/>
      <c r="BL355" s="375"/>
      <c r="BM355" s="375"/>
      <c r="BN355" s="375"/>
      <c r="BO355" s="375"/>
      <c r="BP355" s="375"/>
      <c r="BQ355" s="375"/>
      <c r="BR355" s="375"/>
      <c r="BS355" s="375"/>
      <c r="BT355" s="375"/>
      <c r="BU355" s="375"/>
      <c r="BV355" s="375"/>
      <c r="BW355" s="376"/>
      <c r="BX355" s="376"/>
      <c r="BY355" s="376"/>
      <c r="BZ355" s="376"/>
      <c r="CA355" s="376"/>
      <c r="CB355" s="376"/>
      <c r="CC355" s="376"/>
      <c r="CD355" s="376"/>
      <c r="CE355" s="376"/>
      <c r="CF355" s="376"/>
      <c r="CG355" s="376"/>
      <c r="CH355" s="376"/>
      <c r="CI355" s="376"/>
      <c r="CJ355" s="376"/>
      <c r="CK355" s="376"/>
      <c r="CL355" s="376"/>
      <c r="CM355" s="376"/>
      <c r="CN355" s="376"/>
      <c r="CO355" s="376"/>
      <c r="CP355" s="376"/>
      <c r="CQ355" s="376"/>
      <c r="CR355" s="376"/>
      <c r="CS355" s="376"/>
      <c r="CT355" s="376"/>
      <c r="CU355" s="376"/>
      <c r="CV355" s="376"/>
      <c r="CW355" s="376"/>
      <c r="CX355" s="376"/>
      <c r="CY355" s="376"/>
      <c r="CZ355" s="376"/>
    </row>
    <row r="356" s="405" customFormat="true" ht="15" customHeight="true" x14ac:dyDescent="0.2">
      <c r="B356" s="404"/>
      <c r="W356" s="312"/>
      <c r="X356" s="312"/>
      <c r="Y356" s="312"/>
      <c r="Z356" s="312"/>
      <c r="AA356" s="312"/>
      <c r="AB356" s="312"/>
      <c r="AC356" s="312"/>
      <c r="AD356" s="312"/>
      <c r="AE356" s="312"/>
      <c r="AF356" s="312"/>
      <c r="AG356" s="312"/>
      <c r="AH356" s="312"/>
      <c r="AI356" s="312"/>
      <c r="AJ356" s="312"/>
      <c r="AK356" s="312"/>
      <c r="AL356" s="312"/>
      <c r="AM356" s="312"/>
      <c r="AN356" s="312"/>
      <c r="AO356" s="312"/>
      <c r="AP356" s="312"/>
      <c r="AQ356" s="312"/>
      <c r="AR356" s="312"/>
      <c r="AS356" s="312"/>
      <c r="AT356" s="312"/>
      <c r="AU356" s="312"/>
      <c r="AV356" s="312"/>
      <c r="AW356" s="312"/>
      <c r="AX356" s="312"/>
      <c r="AY356" s="312"/>
      <c r="AZ356" s="312"/>
      <c r="BA356" s="332"/>
      <c r="BB356" s="288"/>
      <c r="BC356" s="332"/>
      <c r="BD356" s="332"/>
      <c r="BE356" s="332"/>
      <c r="BF356" s="332"/>
      <c r="BG356" s="332"/>
      <c r="BH356" s="332"/>
      <c r="BI356" s="332"/>
      <c r="BJ356" s="332"/>
      <c r="BK356" s="332"/>
      <c r="BL356" s="332"/>
      <c r="BM356" s="332"/>
      <c r="BN356" s="332"/>
      <c r="BO356" s="332"/>
      <c r="BP356" s="332"/>
      <c r="BQ356" s="332"/>
      <c r="BR356" s="332"/>
      <c r="BS356" s="332"/>
      <c r="BT356" s="332"/>
      <c r="BU356" s="332"/>
      <c r="BV356" s="332"/>
      <c r="BW356" s="312"/>
      <c r="BX356" s="312"/>
      <c r="BY356" s="312"/>
      <c r="BZ356" s="312"/>
      <c r="CA356" s="312"/>
      <c r="CB356" s="312"/>
      <c r="CC356" s="312"/>
      <c r="CD356" s="312"/>
      <c r="CE356" s="312"/>
      <c r="CF356" s="312"/>
      <c r="CG356" s="312"/>
      <c r="CH356" s="312"/>
      <c r="CI356" s="312"/>
      <c r="CJ356" s="312"/>
      <c r="CK356" s="312"/>
      <c r="CL356" s="312"/>
      <c r="CM356" s="312"/>
      <c r="CN356" s="312"/>
      <c r="CO356" s="312"/>
      <c r="CP356" s="312"/>
      <c r="CQ356" s="312"/>
      <c r="CR356" s="312"/>
      <c r="CS356" s="312"/>
      <c r="CT356" s="312"/>
      <c r="CU356" s="312"/>
      <c r="CV356" s="312"/>
      <c r="CW356" s="312"/>
      <c r="CX356" s="312"/>
      <c r="CY356" s="312"/>
      <c r="CZ356" s="312"/>
    </row>
    <row r="357" s="284" customFormat="true" ht="15" customHeight="true" x14ac:dyDescent="0.2">
      <c r="B357" s="286"/>
      <c r="W357" s="312"/>
      <c r="X357" s="312"/>
      <c r="Y357" s="312"/>
      <c r="Z357" s="312"/>
      <c r="AA357" s="312"/>
      <c r="AB357" s="312"/>
      <c r="AC357" s="312"/>
      <c r="AD357" s="312"/>
      <c r="AE357" s="312"/>
      <c r="AF357" s="312"/>
      <c r="AG357" s="312"/>
      <c r="AH357" s="312"/>
      <c r="AI357" s="312"/>
      <c r="AJ357" s="312"/>
      <c r="AK357" s="312"/>
      <c r="AL357" s="312"/>
      <c r="AM357" s="312"/>
      <c r="AN357" s="312"/>
      <c r="AO357" s="312"/>
      <c r="AP357" s="312"/>
      <c r="AQ357" s="312"/>
      <c r="AR357" s="312"/>
      <c r="AS357" s="312"/>
      <c r="AT357" s="312"/>
      <c r="AU357" s="312"/>
      <c r="AV357" s="312"/>
      <c r="AW357" s="312"/>
      <c r="AX357" s="312"/>
      <c r="AY357" s="312"/>
      <c r="AZ357" s="312"/>
      <c r="BA357" s="332"/>
      <c r="BB357" s="288"/>
      <c r="BC357" s="332"/>
      <c r="BD357" s="332"/>
      <c r="BE357" s="332"/>
      <c r="BF357" s="332"/>
      <c r="BG357" s="332"/>
      <c r="BH357" s="332"/>
      <c r="BI357" s="332"/>
      <c r="BJ357" s="332"/>
      <c r="BK357" s="332"/>
      <c r="BL357" s="332"/>
      <c r="BM357" s="332"/>
      <c r="BN357" s="332"/>
      <c r="BO357" s="332"/>
      <c r="BP357" s="332"/>
      <c r="BQ357" s="332"/>
      <c r="BR357" s="332"/>
      <c r="BS357" s="332"/>
      <c r="BT357" s="332"/>
      <c r="BU357" s="332"/>
      <c r="BV357" s="332"/>
      <c r="BW357" s="312"/>
      <c r="BX357" s="312"/>
      <c r="BY357" s="312"/>
      <c r="BZ357" s="312"/>
      <c r="CA357" s="312"/>
      <c r="CB357" s="312"/>
      <c r="CC357" s="312"/>
      <c r="CD357" s="312"/>
      <c r="CE357" s="312"/>
      <c r="CF357" s="312"/>
      <c r="CG357" s="312"/>
      <c r="CH357" s="312"/>
      <c r="CI357" s="312"/>
      <c r="CJ357" s="312"/>
      <c r="CK357" s="312"/>
      <c r="CL357" s="312"/>
      <c r="CM357" s="312"/>
      <c r="CN357" s="312"/>
      <c r="CO357" s="312"/>
      <c r="CP357" s="312"/>
      <c r="CQ357" s="312"/>
      <c r="CR357" s="312"/>
      <c r="CS357" s="312"/>
      <c r="CT357" s="312"/>
      <c r="CU357" s="312"/>
      <c r="CV357" s="312"/>
      <c r="CW357" s="312"/>
      <c r="CX357" s="312"/>
      <c r="CY357" s="312"/>
      <c r="CZ357" s="312"/>
    </row>
    <row r="358" s="284" customFormat="true" ht="15" customHeight="true" x14ac:dyDescent="0.2">
      <c r="B358" s="286"/>
      <c r="W358" s="312"/>
      <c r="X358" s="312"/>
      <c r="Y358" s="312"/>
      <c r="Z358" s="312"/>
      <c r="AA358" s="312"/>
      <c r="AB358" s="312"/>
      <c r="AC358" s="312"/>
      <c r="AD358" s="312"/>
      <c r="AE358" s="312"/>
      <c r="AF358" s="312"/>
      <c r="AG358" s="312"/>
      <c r="AH358" s="312"/>
      <c r="AI358" s="312"/>
      <c r="AJ358" s="312"/>
      <c r="AK358" s="312"/>
      <c r="AL358" s="312"/>
      <c r="AM358" s="312"/>
      <c r="AN358" s="312"/>
      <c r="AO358" s="312"/>
      <c r="AP358" s="312"/>
      <c r="AQ358" s="312"/>
      <c r="AR358" s="312"/>
      <c r="AS358" s="312"/>
      <c r="AT358" s="312"/>
      <c r="AU358" s="312"/>
      <c r="AV358" s="312"/>
      <c r="AW358" s="312"/>
      <c r="AX358" s="312"/>
      <c r="AY358" s="312"/>
      <c r="AZ358" s="312"/>
      <c r="BA358" s="332"/>
      <c r="BB358" s="288"/>
      <c r="BC358" s="332"/>
      <c r="BD358" s="332"/>
      <c r="BE358" s="332"/>
      <c r="BF358" s="332"/>
      <c r="BG358" s="332"/>
      <c r="BH358" s="332"/>
      <c r="BI358" s="332"/>
      <c r="BJ358" s="332"/>
      <c r="BK358" s="332"/>
      <c r="BL358" s="332"/>
      <c r="BM358" s="332"/>
      <c r="BN358" s="332"/>
      <c r="BO358" s="332"/>
      <c r="BP358" s="332"/>
      <c r="BQ358" s="332"/>
      <c r="BR358" s="332"/>
      <c r="BS358" s="332"/>
      <c r="BT358" s="332"/>
      <c r="BU358" s="332"/>
      <c r="BV358" s="332"/>
      <c r="BW358" s="312"/>
      <c r="BX358" s="312"/>
      <c r="BY358" s="312"/>
      <c r="BZ358" s="312"/>
      <c r="CA358" s="312"/>
      <c r="CB358" s="312"/>
      <c r="CC358" s="312"/>
      <c r="CD358" s="312"/>
      <c r="CE358" s="312"/>
      <c r="CF358" s="312"/>
      <c r="CG358" s="312"/>
      <c r="CH358" s="312"/>
      <c r="CI358" s="312"/>
      <c r="CJ358" s="312"/>
      <c r="CK358" s="312"/>
      <c r="CL358" s="312"/>
      <c r="CM358" s="312"/>
      <c r="CN358" s="312"/>
      <c r="CO358" s="312"/>
      <c r="CP358" s="312"/>
      <c r="CQ358" s="312"/>
      <c r="CR358" s="312"/>
      <c r="CS358" s="312"/>
      <c r="CT358" s="312"/>
      <c r="CU358" s="312"/>
      <c r="CV358" s="312"/>
      <c r="CW358" s="312"/>
      <c r="CX358" s="312"/>
      <c r="CY358" s="312"/>
      <c r="CZ358" s="312"/>
    </row>
    <row r="359" s="284" customFormat="true" ht="15" customHeight="true" x14ac:dyDescent="0.2">
      <c r="B359" s="286"/>
      <c r="W359" s="312"/>
      <c r="X359" s="312"/>
      <c r="Y359" s="312"/>
      <c r="Z359" s="312"/>
      <c r="AA359" s="312"/>
      <c r="AB359" s="312"/>
      <c r="AC359" s="312"/>
      <c r="AD359" s="312"/>
      <c r="AE359" s="312"/>
      <c r="AF359" s="312"/>
      <c r="AG359" s="312"/>
      <c r="AH359" s="312"/>
      <c r="AI359" s="312"/>
      <c r="AJ359" s="312"/>
      <c r="AK359" s="312"/>
      <c r="AL359" s="312"/>
      <c r="AM359" s="312"/>
      <c r="AN359" s="312"/>
      <c r="AO359" s="312"/>
      <c r="AP359" s="312"/>
      <c r="AQ359" s="312"/>
      <c r="AR359" s="312"/>
      <c r="AS359" s="312"/>
      <c r="AT359" s="312"/>
      <c r="AU359" s="312"/>
      <c r="AV359" s="312"/>
      <c r="AW359" s="312"/>
      <c r="AX359" s="312"/>
      <c r="AY359" s="312"/>
      <c r="AZ359" s="312"/>
      <c r="BA359" s="332"/>
      <c r="BB359" s="288"/>
      <c r="BC359" s="332"/>
      <c r="BD359" s="332"/>
      <c r="BE359" s="332"/>
      <c r="BF359" s="332"/>
      <c r="BG359" s="332"/>
      <c r="BH359" s="332"/>
      <c r="BI359" s="332"/>
      <c r="BJ359" s="332"/>
      <c r="BK359" s="332"/>
      <c r="BL359" s="332"/>
      <c r="BM359" s="332"/>
      <c r="BN359" s="332"/>
      <c r="BO359" s="332"/>
      <c r="BP359" s="332"/>
      <c r="BQ359" s="332"/>
      <c r="BR359" s="332"/>
      <c r="BS359" s="332"/>
      <c r="BT359" s="332"/>
      <c r="BU359" s="332"/>
      <c r="BV359" s="332"/>
      <c r="BW359" s="312"/>
      <c r="BX359" s="312"/>
      <c r="BY359" s="312"/>
      <c r="BZ359" s="312"/>
      <c r="CA359" s="312"/>
      <c r="CB359" s="312"/>
      <c r="CC359" s="312"/>
      <c r="CD359" s="312"/>
      <c r="CE359" s="312"/>
      <c r="CF359" s="312"/>
      <c r="CG359" s="312"/>
      <c r="CH359" s="312"/>
      <c r="CI359" s="312"/>
      <c r="CJ359" s="312"/>
      <c r="CK359" s="312"/>
      <c r="CL359" s="312"/>
      <c r="CM359" s="312"/>
      <c r="CN359" s="312"/>
      <c r="CO359" s="312"/>
      <c r="CP359" s="312"/>
      <c r="CQ359" s="312"/>
      <c r="CR359" s="312"/>
      <c r="CS359" s="312"/>
      <c r="CT359" s="312"/>
      <c r="CU359" s="312"/>
      <c r="CV359" s="312"/>
      <c r="CW359" s="312"/>
      <c r="CX359" s="312"/>
      <c r="CY359" s="312"/>
      <c r="CZ359" s="312"/>
    </row>
    <row r="360" s="284" customFormat="true" ht="15" customHeight="true" x14ac:dyDescent="0.2">
      <c r="B360" s="286"/>
      <c r="W360" s="312"/>
      <c r="X360" s="312"/>
      <c r="Y360" s="312"/>
      <c r="Z360" s="312"/>
      <c r="AA360" s="312"/>
      <c r="AB360" s="312"/>
      <c r="AC360" s="312"/>
      <c r="AD360" s="312"/>
      <c r="AE360" s="312"/>
      <c r="AF360" s="312"/>
      <c r="AG360" s="312"/>
      <c r="AH360" s="312"/>
      <c r="AI360" s="312"/>
      <c r="AJ360" s="312"/>
      <c r="AK360" s="312"/>
      <c r="AL360" s="312"/>
      <c r="AM360" s="312"/>
      <c r="AN360" s="312"/>
      <c r="AO360" s="312"/>
      <c r="AP360" s="312"/>
      <c r="AQ360" s="312"/>
      <c r="AR360" s="312"/>
      <c r="AS360" s="312"/>
      <c r="AT360" s="312"/>
      <c r="AU360" s="312"/>
      <c r="AV360" s="312"/>
      <c r="AW360" s="312"/>
      <c r="AX360" s="312"/>
      <c r="AY360" s="312"/>
      <c r="AZ360" s="312"/>
      <c r="BA360" s="332"/>
      <c r="BB360" s="288"/>
      <c r="BC360" s="332"/>
      <c r="BD360" s="332"/>
      <c r="BE360" s="332"/>
      <c r="BF360" s="332"/>
      <c r="BG360" s="332"/>
      <c r="BH360" s="332"/>
      <c r="BI360" s="332"/>
      <c r="BJ360" s="332"/>
      <c r="BK360" s="332"/>
      <c r="BL360" s="332"/>
      <c r="BM360" s="332"/>
      <c r="BN360" s="332"/>
      <c r="BO360" s="332"/>
      <c r="BP360" s="332"/>
      <c r="BQ360" s="332"/>
      <c r="BR360" s="332"/>
      <c r="BS360" s="332"/>
      <c r="BT360" s="332"/>
      <c r="BU360" s="332"/>
      <c r="BV360" s="332"/>
      <c r="BW360" s="312"/>
      <c r="BX360" s="312"/>
      <c r="BY360" s="312"/>
      <c r="BZ360" s="312"/>
      <c r="CA360" s="312"/>
      <c r="CB360" s="312"/>
      <c r="CC360" s="312"/>
      <c r="CD360" s="312"/>
      <c r="CE360" s="312"/>
      <c r="CF360" s="312"/>
      <c r="CG360" s="312"/>
      <c r="CH360" s="312"/>
      <c r="CI360" s="312"/>
      <c r="CJ360" s="312"/>
      <c r="CK360" s="312"/>
      <c r="CL360" s="312"/>
      <c r="CM360" s="312"/>
      <c r="CN360" s="312"/>
      <c r="CO360" s="312"/>
      <c r="CP360" s="312"/>
      <c r="CQ360" s="312"/>
      <c r="CR360" s="312"/>
      <c r="CS360" s="312"/>
      <c r="CT360" s="312"/>
      <c r="CU360" s="312"/>
      <c r="CV360" s="312"/>
      <c r="CW360" s="312"/>
      <c r="CX360" s="312"/>
      <c r="CY360" s="312"/>
      <c r="CZ360" s="312"/>
    </row>
    <row r="361" s="284" customFormat="true" ht="15" customHeight="true" x14ac:dyDescent="0.2">
      <c r="B361" s="286"/>
      <c r="W361" s="312"/>
      <c r="X361" s="312"/>
      <c r="Y361" s="312"/>
      <c r="Z361" s="312"/>
      <c r="AA361" s="312"/>
      <c r="AB361" s="312"/>
      <c r="AC361" s="312"/>
      <c r="AD361" s="312"/>
      <c r="AE361" s="312"/>
      <c r="AF361" s="312"/>
      <c r="AG361" s="312"/>
      <c r="AH361" s="312"/>
      <c r="AI361" s="312"/>
      <c r="AJ361" s="312"/>
      <c r="AK361" s="312"/>
      <c r="AL361" s="312"/>
      <c r="AM361" s="312"/>
      <c r="AN361" s="312"/>
      <c r="AO361" s="312"/>
      <c r="AP361" s="312"/>
      <c r="AQ361" s="312"/>
      <c r="AR361" s="312"/>
      <c r="AS361" s="312"/>
      <c r="AT361" s="312"/>
      <c r="AU361" s="312"/>
      <c r="AV361" s="312"/>
      <c r="AW361" s="312"/>
      <c r="AX361" s="312"/>
      <c r="AY361" s="312"/>
      <c r="AZ361" s="312"/>
      <c r="BA361" s="332"/>
      <c r="BB361" s="288"/>
      <c r="BC361" s="332"/>
      <c r="BD361" s="332"/>
      <c r="BE361" s="332"/>
      <c r="BF361" s="332"/>
      <c r="BG361" s="332"/>
      <c r="BH361" s="332"/>
      <c r="BI361" s="332"/>
      <c r="BJ361" s="332"/>
      <c r="BK361" s="332"/>
      <c r="BL361" s="332"/>
      <c r="BM361" s="332"/>
      <c r="BN361" s="332"/>
      <c r="BO361" s="332"/>
      <c r="BP361" s="332"/>
      <c r="BQ361" s="332"/>
      <c r="BR361" s="332"/>
      <c r="BS361" s="332"/>
      <c r="BT361" s="332"/>
      <c r="BU361" s="332"/>
      <c r="BV361" s="332"/>
      <c r="BW361" s="312"/>
      <c r="BX361" s="312"/>
      <c r="BY361" s="312"/>
      <c r="BZ361" s="312"/>
      <c r="CA361" s="312"/>
      <c r="CB361" s="312"/>
      <c r="CC361" s="312"/>
      <c r="CD361" s="312"/>
      <c r="CE361" s="312"/>
      <c r="CF361" s="312"/>
      <c r="CG361" s="312"/>
      <c r="CH361" s="312"/>
      <c r="CI361" s="312"/>
      <c r="CJ361" s="312"/>
      <c r="CK361" s="312"/>
      <c r="CL361" s="312"/>
      <c r="CM361" s="312"/>
      <c r="CN361" s="312"/>
      <c r="CO361" s="312"/>
      <c r="CP361" s="312"/>
      <c r="CQ361" s="312"/>
      <c r="CR361" s="312"/>
      <c r="CS361" s="312"/>
      <c r="CT361" s="312"/>
      <c r="CU361" s="312"/>
      <c r="CV361" s="312"/>
      <c r="CW361" s="312"/>
      <c r="CX361" s="312"/>
      <c r="CY361" s="312"/>
      <c r="CZ361" s="312"/>
    </row>
    <row r="362" s="284" customFormat="true" ht="15" customHeight="true" x14ac:dyDescent="0.2">
      <c r="B362" s="286"/>
      <c r="W362" s="312"/>
      <c r="X362" s="312"/>
      <c r="Y362" s="312"/>
      <c r="Z362" s="312"/>
      <c r="AA362" s="312"/>
      <c r="AB362" s="312"/>
      <c r="AC362" s="312"/>
      <c r="AD362" s="312"/>
      <c r="AE362" s="312"/>
      <c r="AF362" s="312"/>
      <c r="AG362" s="312"/>
      <c r="AH362" s="312"/>
      <c r="AI362" s="312"/>
      <c r="AJ362" s="312"/>
      <c r="AK362" s="312"/>
      <c r="AL362" s="312"/>
      <c r="AM362" s="312"/>
      <c r="AN362" s="312"/>
      <c r="AO362" s="312"/>
      <c r="AP362" s="312"/>
      <c r="AQ362" s="312"/>
      <c r="AR362" s="312"/>
      <c r="AS362" s="312"/>
      <c r="AT362" s="312"/>
      <c r="AU362" s="312"/>
      <c r="AV362" s="312"/>
      <c r="AW362" s="312"/>
      <c r="AX362" s="312"/>
      <c r="AY362" s="312"/>
      <c r="AZ362" s="312"/>
      <c r="BA362" s="332"/>
      <c r="BB362" s="288"/>
      <c r="BC362" s="332"/>
      <c r="BD362" s="332"/>
      <c r="BE362" s="332"/>
      <c r="BF362" s="332"/>
      <c r="BG362" s="332"/>
      <c r="BH362" s="332"/>
      <c r="BI362" s="332"/>
      <c r="BJ362" s="332"/>
      <c r="BK362" s="332"/>
      <c r="BL362" s="332"/>
      <c r="BM362" s="332"/>
      <c r="BN362" s="332"/>
      <c r="BO362" s="332"/>
      <c r="BP362" s="332"/>
      <c r="BQ362" s="332"/>
      <c r="BR362" s="332"/>
      <c r="BS362" s="332"/>
      <c r="BT362" s="332"/>
      <c r="BU362" s="332"/>
      <c r="BV362" s="332"/>
      <c r="BW362" s="312"/>
      <c r="BX362" s="312"/>
      <c r="BY362" s="312"/>
      <c r="BZ362" s="312"/>
      <c r="CA362" s="312"/>
      <c r="CB362" s="312"/>
      <c r="CC362" s="312"/>
      <c r="CD362" s="312"/>
      <c r="CE362" s="312"/>
      <c r="CF362" s="312"/>
      <c r="CG362" s="312"/>
      <c r="CH362" s="312"/>
      <c r="CI362" s="312"/>
      <c r="CJ362" s="312"/>
      <c r="CK362" s="312"/>
      <c r="CL362" s="312"/>
      <c r="CM362" s="312"/>
      <c r="CN362" s="312"/>
      <c r="CO362" s="312"/>
      <c r="CP362" s="312"/>
      <c r="CQ362" s="312"/>
      <c r="CR362" s="312"/>
      <c r="CS362" s="312"/>
      <c r="CT362" s="312"/>
      <c r="CU362" s="312"/>
      <c r="CV362" s="312"/>
      <c r="CW362" s="312"/>
      <c r="CX362" s="312"/>
      <c r="CY362" s="312"/>
      <c r="CZ362" s="312"/>
    </row>
    <row r="363" s="284" customFormat="true" ht="15" customHeight="true" x14ac:dyDescent="0.2">
      <c r="B363" s="286"/>
      <c r="W363" s="312"/>
      <c r="X363" s="312"/>
      <c r="Y363" s="312"/>
      <c r="Z363" s="312"/>
      <c r="AA363" s="312"/>
      <c r="AB363" s="312"/>
      <c r="AC363" s="312"/>
      <c r="AD363" s="312"/>
      <c r="AE363" s="312"/>
      <c r="AF363" s="312"/>
      <c r="AG363" s="312"/>
      <c r="AH363" s="312"/>
      <c r="AI363" s="312"/>
      <c r="AJ363" s="312"/>
      <c r="AK363" s="312"/>
      <c r="AL363" s="312"/>
      <c r="AM363" s="312"/>
      <c r="AN363" s="312"/>
      <c r="AO363" s="312"/>
      <c r="AP363" s="312"/>
      <c r="AQ363" s="312"/>
      <c r="AR363" s="312"/>
      <c r="AS363" s="312"/>
      <c r="AT363" s="312"/>
      <c r="AU363" s="312"/>
      <c r="AV363" s="312"/>
      <c r="AW363" s="312"/>
      <c r="AX363" s="312"/>
      <c r="AY363" s="312"/>
      <c r="AZ363" s="312"/>
      <c r="BA363" s="332"/>
      <c r="BB363" s="288"/>
      <c r="BC363" s="332"/>
      <c r="BD363" s="332"/>
      <c r="BE363" s="332"/>
      <c r="BF363" s="332"/>
      <c r="BG363" s="332"/>
      <c r="BH363" s="332"/>
      <c r="BI363" s="332"/>
      <c r="BJ363" s="332"/>
      <c r="BK363" s="332"/>
      <c r="BL363" s="332"/>
      <c r="BM363" s="332"/>
      <c r="BN363" s="332"/>
      <c r="BO363" s="332"/>
      <c r="BP363" s="332"/>
      <c r="BQ363" s="332"/>
      <c r="BR363" s="332"/>
      <c r="BS363" s="332"/>
      <c r="BT363" s="332"/>
      <c r="BU363" s="332"/>
      <c r="BV363" s="332"/>
      <c r="BW363" s="312"/>
      <c r="BX363" s="312"/>
      <c r="BY363" s="312"/>
      <c r="BZ363" s="312"/>
      <c r="CA363" s="312"/>
      <c r="CB363" s="312"/>
      <c r="CC363" s="312"/>
      <c r="CD363" s="312"/>
      <c r="CE363" s="312"/>
      <c r="CF363" s="312"/>
      <c r="CG363" s="312"/>
      <c r="CH363" s="312"/>
      <c r="CI363" s="312"/>
      <c r="CJ363" s="312"/>
      <c r="CK363" s="312"/>
      <c r="CL363" s="312"/>
      <c r="CM363" s="312"/>
      <c r="CN363" s="312"/>
      <c r="CO363" s="312"/>
      <c r="CP363" s="312"/>
      <c r="CQ363" s="312"/>
      <c r="CR363" s="312"/>
      <c r="CS363" s="312"/>
      <c r="CT363" s="312"/>
      <c r="CU363" s="312"/>
      <c r="CV363" s="312"/>
      <c r="CW363" s="312"/>
      <c r="CX363" s="312"/>
      <c r="CY363" s="312"/>
      <c r="CZ363" s="312"/>
    </row>
    <row r="364" s="284" customFormat="true" ht="15" customHeight="true" x14ac:dyDescent="0.2">
      <c r="B364" s="286"/>
      <c r="W364" s="312"/>
      <c r="X364" s="312"/>
      <c r="Y364" s="312"/>
      <c r="Z364" s="312"/>
      <c r="AA364" s="312"/>
      <c r="AB364" s="312"/>
      <c r="AC364" s="312"/>
      <c r="AD364" s="312"/>
      <c r="AE364" s="312"/>
      <c r="AF364" s="312"/>
      <c r="AG364" s="312"/>
      <c r="AH364" s="312"/>
      <c r="AI364" s="312"/>
      <c r="AJ364" s="312"/>
      <c r="AK364" s="312"/>
      <c r="AL364" s="312"/>
      <c r="AM364" s="312"/>
      <c r="AN364" s="312"/>
      <c r="AO364" s="312"/>
      <c r="AP364" s="312"/>
      <c r="AQ364" s="312"/>
      <c r="AR364" s="312"/>
      <c r="AS364" s="312"/>
      <c r="AT364" s="312"/>
      <c r="AU364" s="312"/>
      <c r="AV364" s="312"/>
      <c r="AW364" s="312"/>
      <c r="AX364" s="312"/>
      <c r="AY364" s="312"/>
      <c r="AZ364" s="312"/>
      <c r="BA364" s="332"/>
      <c r="BB364" s="288"/>
      <c r="BC364" s="332"/>
      <c r="BD364" s="332"/>
      <c r="BE364" s="332"/>
      <c r="BF364" s="332"/>
      <c r="BG364" s="332"/>
      <c r="BH364" s="332"/>
      <c r="BI364" s="332"/>
      <c r="BJ364" s="332"/>
      <c r="BK364" s="332"/>
      <c r="BL364" s="332"/>
      <c r="BM364" s="332"/>
      <c r="BN364" s="332"/>
      <c r="BO364" s="332"/>
      <c r="BP364" s="332"/>
      <c r="BQ364" s="332"/>
      <c r="BR364" s="332"/>
      <c r="BS364" s="332"/>
      <c r="BT364" s="332"/>
      <c r="BU364" s="332"/>
      <c r="BV364" s="332"/>
      <c r="BW364" s="312"/>
      <c r="BX364" s="312"/>
      <c r="BY364" s="312"/>
      <c r="BZ364" s="312"/>
      <c r="CA364" s="312"/>
      <c r="CB364" s="312"/>
      <c r="CC364" s="312"/>
      <c r="CD364" s="312"/>
      <c r="CE364" s="312"/>
      <c r="CF364" s="312"/>
      <c r="CG364" s="312"/>
      <c r="CH364" s="312"/>
      <c r="CI364" s="312"/>
      <c r="CJ364" s="312"/>
      <c r="CK364" s="312"/>
      <c r="CL364" s="312"/>
      <c r="CM364" s="312"/>
      <c r="CN364" s="312"/>
      <c r="CO364" s="312"/>
      <c r="CP364" s="312"/>
      <c r="CQ364" s="312"/>
      <c r="CR364" s="312"/>
      <c r="CS364" s="312"/>
      <c r="CT364" s="312"/>
      <c r="CU364" s="312"/>
      <c r="CV364" s="312"/>
      <c r="CW364" s="312"/>
      <c r="CX364" s="312"/>
      <c r="CY364" s="312"/>
      <c r="CZ364" s="312"/>
    </row>
    <row r="365" s="284" customFormat="true" ht="15" customHeight="true" x14ac:dyDescent="0.2">
      <c r="B365" s="286"/>
      <c r="W365" s="312"/>
      <c r="X365" s="312"/>
      <c r="Y365" s="312"/>
      <c r="Z365" s="312"/>
      <c r="AA365" s="312"/>
      <c r="AB365" s="312"/>
      <c r="AC365" s="312"/>
      <c r="AD365" s="312"/>
      <c r="AE365" s="312"/>
      <c r="AF365" s="312"/>
      <c r="AG365" s="312"/>
      <c r="AH365" s="312"/>
      <c r="AI365" s="312"/>
      <c r="AJ365" s="312"/>
      <c r="AK365" s="312"/>
      <c r="AL365" s="312"/>
      <c r="AM365" s="312"/>
      <c r="AN365" s="312"/>
      <c r="AO365" s="312"/>
      <c r="AP365" s="312"/>
      <c r="AQ365" s="312"/>
      <c r="AR365" s="312"/>
      <c r="AS365" s="312"/>
      <c r="AT365" s="312"/>
      <c r="AU365" s="312"/>
      <c r="AV365" s="312"/>
      <c r="AW365" s="312"/>
      <c r="AX365" s="312"/>
      <c r="AY365" s="312"/>
      <c r="AZ365" s="312"/>
      <c r="BA365" s="332"/>
      <c r="BB365" s="288"/>
      <c r="BC365" s="332"/>
      <c r="BD365" s="332"/>
      <c r="BE365" s="332"/>
      <c r="BF365" s="332"/>
      <c r="BG365" s="332"/>
      <c r="BH365" s="332"/>
      <c r="BI365" s="332"/>
      <c r="BJ365" s="332"/>
      <c r="BK365" s="332"/>
      <c r="BL365" s="332"/>
      <c r="BM365" s="332"/>
      <c r="BN365" s="332"/>
      <c r="BO365" s="332"/>
      <c r="BP365" s="332"/>
      <c r="BQ365" s="332"/>
      <c r="BR365" s="332"/>
      <c r="BS365" s="332"/>
      <c r="BT365" s="332"/>
      <c r="BU365" s="332"/>
      <c r="BV365" s="332"/>
      <c r="BW365" s="312"/>
      <c r="BX365" s="312"/>
      <c r="BY365" s="312"/>
      <c r="BZ365" s="312"/>
      <c r="CA365" s="312"/>
      <c r="CB365" s="312"/>
      <c r="CC365" s="312"/>
      <c r="CD365" s="312"/>
      <c r="CE365" s="312"/>
      <c r="CF365" s="312"/>
      <c r="CG365" s="312"/>
      <c r="CH365" s="312"/>
      <c r="CI365" s="312"/>
      <c r="CJ365" s="312"/>
      <c r="CK365" s="312"/>
      <c r="CL365" s="312"/>
      <c r="CM365" s="312"/>
      <c r="CN365" s="312"/>
      <c r="CO365" s="312"/>
      <c r="CP365" s="312"/>
      <c r="CQ365" s="312"/>
      <c r="CR365" s="312"/>
      <c r="CS365" s="312"/>
      <c r="CT365" s="312"/>
      <c r="CU365" s="312"/>
      <c r="CV365" s="312"/>
      <c r="CW365" s="312"/>
      <c r="CX365" s="312"/>
      <c r="CY365" s="312"/>
      <c r="CZ365" s="312"/>
    </row>
    <row r="366" s="284" customFormat="true" ht="15" customHeight="true" x14ac:dyDescent="0.2">
      <c r="B366" s="286"/>
      <c r="W366" s="312"/>
      <c r="X366" s="312"/>
      <c r="Y366" s="312"/>
      <c r="Z366" s="312"/>
      <c r="AA366" s="312"/>
      <c r="AB366" s="312"/>
      <c r="AC366" s="312"/>
      <c r="AD366" s="312"/>
      <c r="AE366" s="312"/>
      <c r="AF366" s="312"/>
      <c r="AG366" s="312"/>
      <c r="AH366" s="312"/>
      <c r="AI366" s="312"/>
      <c r="AJ366" s="312"/>
      <c r="AK366" s="312"/>
      <c r="AL366" s="312"/>
      <c r="AM366" s="312"/>
      <c r="AN366" s="312"/>
      <c r="AO366" s="312"/>
      <c r="AP366" s="312"/>
      <c r="AQ366" s="312"/>
      <c r="AR366" s="312"/>
      <c r="AS366" s="312"/>
      <c r="AT366" s="312"/>
      <c r="AU366" s="312"/>
      <c r="AV366" s="312"/>
      <c r="AW366" s="312"/>
      <c r="AX366" s="312"/>
      <c r="AY366" s="312"/>
      <c r="AZ366" s="312"/>
      <c r="BA366" s="332"/>
      <c r="BB366" s="288"/>
      <c r="BC366" s="332"/>
      <c r="BD366" s="332"/>
      <c r="BE366" s="332"/>
      <c r="BF366" s="332"/>
      <c r="BG366" s="332"/>
      <c r="BH366" s="332"/>
      <c r="BI366" s="332"/>
      <c r="BJ366" s="332"/>
      <c r="BK366" s="332"/>
      <c r="BL366" s="332"/>
      <c r="BM366" s="332"/>
      <c r="BN366" s="332"/>
      <c r="BO366" s="332"/>
      <c r="BP366" s="332"/>
      <c r="BQ366" s="332"/>
      <c r="BR366" s="332"/>
      <c r="BS366" s="332"/>
      <c r="BT366" s="332"/>
      <c r="BU366" s="332"/>
      <c r="BV366" s="332"/>
      <c r="BW366" s="312"/>
      <c r="BX366" s="312"/>
      <c r="BY366" s="312"/>
      <c r="BZ366" s="312"/>
      <c r="CA366" s="312"/>
      <c r="CB366" s="312"/>
      <c r="CC366" s="312"/>
      <c r="CD366" s="312"/>
      <c r="CE366" s="312"/>
      <c r="CF366" s="312"/>
      <c r="CG366" s="312"/>
      <c r="CH366" s="312"/>
      <c r="CI366" s="312"/>
      <c r="CJ366" s="312"/>
      <c r="CK366" s="312"/>
      <c r="CL366" s="312"/>
      <c r="CM366" s="312"/>
      <c r="CN366" s="312"/>
      <c r="CO366" s="312"/>
      <c r="CP366" s="312"/>
      <c r="CQ366" s="312"/>
      <c r="CR366" s="312"/>
      <c r="CS366" s="312"/>
      <c r="CT366" s="312"/>
      <c r="CU366" s="312"/>
      <c r="CV366" s="312"/>
      <c r="CW366" s="312"/>
      <c r="CX366" s="312"/>
      <c r="CY366" s="312"/>
      <c r="CZ366" s="312"/>
    </row>
    <row r="367" s="284" customFormat="true" ht="15" customHeight="true" x14ac:dyDescent="0.2">
      <c r="B367" s="286"/>
      <c r="W367" s="312"/>
      <c r="X367" s="312"/>
      <c r="Y367" s="312"/>
      <c r="Z367" s="312"/>
      <c r="AA367" s="312"/>
      <c r="AB367" s="312"/>
      <c r="AC367" s="312"/>
      <c r="AD367" s="312"/>
      <c r="AE367" s="312"/>
      <c r="AF367" s="312"/>
      <c r="AG367" s="312"/>
      <c r="AH367" s="312"/>
      <c r="AI367" s="312"/>
      <c r="AJ367" s="312"/>
      <c r="AK367" s="312"/>
      <c r="AL367" s="312"/>
      <c r="AM367" s="312"/>
      <c r="AN367" s="312"/>
      <c r="AO367" s="312"/>
      <c r="AP367" s="312"/>
      <c r="AQ367" s="312"/>
      <c r="AR367" s="312"/>
      <c r="AS367" s="312"/>
      <c r="AT367" s="312"/>
      <c r="AU367" s="312"/>
      <c r="AV367" s="312"/>
      <c r="AW367" s="312"/>
      <c r="AX367" s="312"/>
      <c r="AY367" s="312"/>
      <c r="AZ367" s="312"/>
      <c r="BA367" s="332"/>
      <c r="BB367" s="288"/>
      <c r="BC367" s="332"/>
      <c r="BD367" s="332"/>
      <c r="BE367" s="332"/>
      <c r="BF367" s="332"/>
      <c r="BG367" s="332"/>
      <c r="BH367" s="332"/>
      <c r="BI367" s="332"/>
      <c r="BJ367" s="332"/>
      <c r="BK367" s="332"/>
      <c r="BL367" s="332"/>
      <c r="BM367" s="332"/>
      <c r="BN367" s="332"/>
      <c r="BO367" s="332"/>
      <c r="BP367" s="332"/>
      <c r="BQ367" s="332"/>
      <c r="BR367" s="332"/>
      <c r="BS367" s="332"/>
      <c r="BT367" s="332"/>
      <c r="BU367" s="332"/>
      <c r="BV367" s="332"/>
      <c r="BW367" s="312"/>
      <c r="BX367" s="312"/>
      <c r="BY367" s="312"/>
      <c r="BZ367" s="312"/>
      <c r="CA367" s="312"/>
      <c r="CB367" s="312"/>
      <c r="CC367" s="312"/>
      <c r="CD367" s="312"/>
      <c r="CE367" s="312"/>
      <c r="CF367" s="312"/>
      <c r="CG367" s="312"/>
      <c r="CH367" s="312"/>
      <c r="CI367" s="312"/>
      <c r="CJ367" s="312"/>
      <c r="CK367" s="312"/>
      <c r="CL367" s="312"/>
      <c r="CM367" s="312"/>
      <c r="CN367" s="312"/>
      <c r="CO367" s="312"/>
      <c r="CP367" s="312"/>
      <c r="CQ367" s="312"/>
      <c r="CR367" s="312"/>
      <c r="CS367" s="312"/>
      <c r="CT367" s="312"/>
      <c r="CU367" s="312"/>
      <c r="CV367" s="312"/>
      <c r="CW367" s="312"/>
      <c r="CX367" s="312"/>
      <c r="CY367" s="312"/>
      <c r="CZ367" s="312"/>
    </row>
    <row r="368" s="284" customFormat="true" ht="15" customHeight="true" x14ac:dyDescent="0.2">
      <c r="B368" s="286"/>
      <c r="W368" s="312"/>
      <c r="X368" s="312"/>
      <c r="Y368" s="312"/>
      <c r="Z368" s="312"/>
      <c r="AA368" s="312"/>
      <c r="AB368" s="312"/>
      <c r="AC368" s="312"/>
      <c r="AD368" s="312"/>
      <c r="AE368" s="312"/>
      <c r="AF368" s="312"/>
      <c r="AG368" s="312"/>
      <c r="AH368" s="312"/>
      <c r="AI368" s="312"/>
      <c r="AJ368" s="312"/>
      <c r="AK368" s="312"/>
      <c r="AL368" s="312"/>
      <c r="AM368" s="312"/>
      <c r="AN368" s="312"/>
      <c r="AO368" s="312"/>
      <c r="AP368" s="312"/>
      <c r="AQ368" s="312"/>
      <c r="AR368" s="312"/>
      <c r="AS368" s="312"/>
      <c r="AT368" s="312"/>
      <c r="AU368" s="312"/>
      <c r="AV368" s="312"/>
      <c r="AW368" s="312"/>
      <c r="AX368" s="312"/>
      <c r="AY368" s="312"/>
      <c r="AZ368" s="312"/>
      <c r="BA368" s="332"/>
      <c r="BB368" s="288"/>
      <c r="BC368" s="332"/>
      <c r="BD368" s="332"/>
      <c r="BE368" s="332"/>
      <c r="BF368" s="332"/>
      <c r="BG368" s="332"/>
      <c r="BH368" s="332"/>
      <c r="BI368" s="332"/>
      <c r="BJ368" s="332"/>
      <c r="BK368" s="332"/>
      <c r="BL368" s="332"/>
      <c r="BM368" s="332"/>
      <c r="BN368" s="332"/>
      <c r="BO368" s="332"/>
      <c r="BP368" s="332"/>
      <c r="BQ368" s="332"/>
      <c r="BR368" s="332"/>
      <c r="BS368" s="332"/>
      <c r="BT368" s="332"/>
      <c r="BU368" s="332"/>
      <c r="BV368" s="332"/>
      <c r="BW368" s="312"/>
      <c r="BX368" s="312"/>
      <c r="BY368" s="312"/>
      <c r="BZ368" s="312"/>
      <c r="CA368" s="312"/>
      <c r="CB368" s="312"/>
      <c r="CC368" s="312"/>
      <c r="CD368" s="312"/>
      <c r="CE368" s="312"/>
      <c r="CF368" s="312"/>
      <c r="CG368" s="312"/>
      <c r="CH368" s="312"/>
      <c r="CI368" s="312"/>
      <c r="CJ368" s="312"/>
      <c r="CK368" s="312"/>
      <c r="CL368" s="312"/>
      <c r="CM368" s="312"/>
      <c r="CN368" s="312"/>
      <c r="CO368" s="312"/>
      <c r="CP368" s="312"/>
      <c r="CQ368" s="312"/>
      <c r="CR368" s="312"/>
      <c r="CS368" s="312"/>
      <c r="CT368" s="312"/>
      <c r="CU368" s="312"/>
      <c r="CV368" s="312"/>
      <c r="CW368" s="312"/>
      <c r="CX368" s="312"/>
      <c r="CY368" s="312"/>
      <c r="CZ368" s="312"/>
    </row>
    <row r="369" s="284" customFormat="true" ht="15" customHeight="true" x14ac:dyDescent="0.2">
      <c r="B369" s="286"/>
      <c r="W369" s="312"/>
      <c r="X369" s="312"/>
      <c r="Y369" s="312"/>
      <c r="Z369" s="312"/>
      <c r="AA369" s="312"/>
      <c r="AB369" s="312"/>
      <c r="AC369" s="312"/>
      <c r="AD369" s="312"/>
      <c r="AE369" s="312"/>
      <c r="AF369" s="312"/>
      <c r="AG369" s="312"/>
      <c r="AH369" s="312"/>
      <c r="AI369" s="312"/>
      <c r="AJ369" s="312"/>
      <c r="AK369" s="312"/>
      <c r="AL369" s="312"/>
      <c r="AM369" s="312"/>
      <c r="AN369" s="312"/>
      <c r="AO369" s="312"/>
      <c r="AP369" s="312"/>
      <c r="AQ369" s="312"/>
      <c r="AR369" s="312"/>
      <c r="AS369" s="312"/>
      <c r="AT369" s="312"/>
      <c r="AU369" s="312"/>
      <c r="AV369" s="312"/>
      <c r="AW369" s="312"/>
      <c r="AX369" s="312"/>
      <c r="AY369" s="312"/>
      <c r="AZ369" s="312"/>
      <c r="BA369" s="332"/>
      <c r="BB369" s="288"/>
      <c r="BC369" s="332"/>
      <c r="BD369" s="332"/>
      <c r="BE369" s="332"/>
      <c r="BF369" s="332"/>
      <c r="BG369" s="332"/>
      <c r="BH369" s="332"/>
      <c r="BI369" s="332"/>
      <c r="BJ369" s="332"/>
      <c r="BK369" s="332"/>
      <c r="BL369" s="332"/>
      <c r="BM369" s="332"/>
      <c r="BN369" s="332"/>
      <c r="BO369" s="332"/>
      <c r="BP369" s="332"/>
      <c r="BQ369" s="332"/>
      <c r="BR369" s="332"/>
      <c r="BS369" s="332"/>
      <c r="BT369" s="332"/>
      <c r="BU369" s="332"/>
      <c r="BV369" s="332"/>
      <c r="BW369" s="312"/>
      <c r="BX369" s="312"/>
      <c r="BY369" s="312"/>
      <c r="BZ369" s="312"/>
      <c r="CA369" s="312"/>
      <c r="CB369" s="312"/>
      <c r="CC369" s="312"/>
      <c r="CD369" s="312"/>
      <c r="CE369" s="312"/>
      <c r="CF369" s="312"/>
      <c r="CG369" s="312"/>
      <c r="CH369" s="312"/>
      <c r="CI369" s="312"/>
      <c r="CJ369" s="312"/>
      <c r="CK369" s="312"/>
      <c r="CL369" s="312"/>
      <c r="CM369" s="312"/>
      <c r="CN369" s="312"/>
      <c r="CO369" s="312"/>
      <c r="CP369" s="312"/>
      <c r="CQ369" s="312"/>
      <c r="CR369" s="312"/>
      <c r="CS369" s="312"/>
      <c r="CT369" s="312"/>
      <c r="CU369" s="312"/>
      <c r="CV369" s="312"/>
      <c r="CW369" s="312"/>
      <c r="CX369" s="312"/>
      <c r="CY369" s="312"/>
      <c r="CZ369" s="312"/>
    </row>
    <row r="370" s="284" customFormat="true" ht="15" customHeight="true" x14ac:dyDescent="0.2">
      <c r="B370" s="286"/>
      <c r="W370" s="312"/>
      <c r="X370" s="312"/>
      <c r="Y370" s="312"/>
      <c r="Z370" s="312"/>
      <c r="AA370" s="312"/>
      <c r="AB370" s="312"/>
      <c r="AC370" s="312"/>
      <c r="AD370" s="312"/>
      <c r="AE370" s="312"/>
      <c r="AF370" s="312"/>
      <c r="AG370" s="312"/>
      <c r="AH370" s="312"/>
      <c r="AI370" s="312"/>
      <c r="AJ370" s="312"/>
      <c r="AK370" s="312"/>
      <c r="AL370" s="312"/>
      <c r="AM370" s="312"/>
      <c r="AN370" s="312"/>
      <c r="AO370" s="312"/>
      <c r="AP370" s="312"/>
      <c r="AQ370" s="312"/>
      <c r="AR370" s="312"/>
      <c r="AS370" s="312"/>
      <c r="AT370" s="312"/>
      <c r="AU370" s="312"/>
      <c r="AV370" s="312"/>
      <c r="AW370" s="312"/>
      <c r="AX370" s="312"/>
      <c r="AY370" s="312"/>
      <c r="AZ370" s="312"/>
      <c r="BA370" s="332"/>
      <c r="BB370" s="288"/>
      <c r="BC370" s="332"/>
      <c r="BD370" s="332"/>
      <c r="BE370" s="332"/>
      <c r="BF370" s="332"/>
      <c r="BG370" s="332"/>
      <c r="BH370" s="332"/>
      <c r="BI370" s="332"/>
      <c r="BJ370" s="332"/>
      <c r="BK370" s="332"/>
      <c r="BL370" s="332"/>
      <c r="BM370" s="332"/>
      <c r="BN370" s="332"/>
      <c r="BO370" s="332"/>
      <c r="BP370" s="332"/>
      <c r="BQ370" s="332"/>
      <c r="BR370" s="332"/>
      <c r="BS370" s="332"/>
      <c r="BT370" s="332"/>
      <c r="BU370" s="332"/>
      <c r="BV370" s="332"/>
      <c r="BW370" s="312"/>
      <c r="BX370" s="312"/>
      <c r="BY370" s="312"/>
      <c r="BZ370" s="312"/>
      <c r="CA370" s="312"/>
      <c r="CB370" s="312"/>
      <c r="CC370" s="312"/>
      <c r="CD370" s="312"/>
      <c r="CE370" s="312"/>
      <c r="CF370" s="312"/>
      <c r="CG370" s="312"/>
      <c r="CH370" s="312"/>
      <c r="CI370" s="312"/>
      <c r="CJ370" s="312"/>
      <c r="CK370" s="312"/>
      <c r="CL370" s="312"/>
      <c r="CM370" s="312"/>
      <c r="CN370" s="312"/>
      <c r="CO370" s="312"/>
      <c r="CP370" s="312"/>
      <c r="CQ370" s="312"/>
      <c r="CR370" s="312"/>
      <c r="CS370" s="312"/>
      <c r="CT370" s="312"/>
      <c r="CU370" s="312"/>
      <c r="CV370" s="312"/>
      <c r="CW370" s="312"/>
      <c r="CX370" s="312"/>
      <c r="CY370" s="312"/>
      <c r="CZ370" s="312"/>
    </row>
    <row r="371" s="284" customFormat="true" ht="15" customHeight="true" x14ac:dyDescent="0.2">
      <c r="B371" s="286"/>
      <c r="W371" s="312"/>
      <c r="X371" s="312"/>
      <c r="Y371" s="312"/>
      <c r="Z371" s="312"/>
      <c r="AA371" s="312"/>
      <c r="AB371" s="312"/>
      <c r="AC371" s="312"/>
      <c r="AD371" s="312"/>
      <c r="AE371" s="312"/>
      <c r="AF371" s="312"/>
      <c r="AG371" s="312"/>
      <c r="AH371" s="312"/>
      <c r="AI371" s="312"/>
      <c r="AJ371" s="312"/>
      <c r="AK371" s="312"/>
      <c r="AL371" s="312"/>
      <c r="AM371" s="312"/>
      <c r="AN371" s="312"/>
      <c r="AO371" s="312"/>
      <c r="AP371" s="312"/>
      <c r="AQ371" s="312"/>
      <c r="AR371" s="312"/>
      <c r="AS371" s="312"/>
      <c r="AT371" s="312"/>
      <c r="AU371" s="312"/>
      <c r="AV371" s="312"/>
      <c r="AW371" s="312"/>
      <c r="AX371" s="312"/>
      <c r="AY371" s="312"/>
      <c r="AZ371" s="312"/>
      <c r="BA371" s="332"/>
      <c r="BB371" s="288"/>
      <c r="BC371" s="332"/>
      <c r="BD371" s="332"/>
      <c r="BE371" s="332"/>
      <c r="BF371" s="332"/>
      <c r="BG371" s="332"/>
      <c r="BH371" s="332"/>
      <c r="BI371" s="332"/>
      <c r="BJ371" s="332"/>
      <c r="BK371" s="332"/>
      <c r="BL371" s="332"/>
      <c r="BM371" s="332"/>
      <c r="BN371" s="332"/>
      <c r="BO371" s="332"/>
      <c r="BP371" s="332"/>
      <c r="BQ371" s="332"/>
      <c r="BR371" s="332"/>
      <c r="BS371" s="332"/>
      <c r="BT371" s="332"/>
      <c r="BU371" s="332"/>
      <c r="BV371" s="332"/>
      <c r="BW371" s="312"/>
      <c r="BX371" s="312"/>
      <c r="BY371" s="312"/>
      <c r="BZ371" s="312"/>
      <c r="CA371" s="312"/>
      <c r="CB371" s="312"/>
      <c r="CC371" s="312"/>
      <c r="CD371" s="312"/>
      <c r="CE371" s="312"/>
      <c r="CF371" s="312"/>
      <c r="CG371" s="312"/>
      <c r="CH371" s="312"/>
      <c r="CI371" s="312"/>
      <c r="CJ371" s="312"/>
      <c r="CK371" s="312"/>
      <c r="CL371" s="312"/>
      <c r="CM371" s="312"/>
      <c r="CN371" s="312"/>
      <c r="CO371" s="312"/>
      <c r="CP371" s="312"/>
      <c r="CQ371" s="312"/>
      <c r="CR371" s="312"/>
      <c r="CS371" s="312"/>
      <c r="CT371" s="312"/>
      <c r="CU371" s="312"/>
      <c r="CV371" s="312"/>
      <c r="CW371" s="312"/>
      <c r="CX371" s="312"/>
      <c r="CY371" s="312"/>
      <c r="CZ371" s="312"/>
    </row>
    <row r="372" s="284" customFormat="true" ht="15" customHeight="true" x14ac:dyDescent="0.2">
      <c r="B372" s="286"/>
      <c r="W372" s="312"/>
      <c r="X372" s="312"/>
      <c r="Y372" s="312"/>
      <c r="Z372" s="312"/>
      <c r="AA372" s="312"/>
      <c r="AB372" s="312"/>
      <c r="AC372" s="312"/>
      <c r="AD372" s="312"/>
      <c r="AE372" s="312"/>
      <c r="AF372" s="312"/>
      <c r="AG372" s="312"/>
      <c r="AH372" s="312"/>
      <c r="AI372" s="312"/>
      <c r="AJ372" s="312"/>
      <c r="AK372" s="312"/>
      <c r="AL372" s="312"/>
      <c r="AM372" s="312"/>
      <c r="AN372" s="312"/>
      <c r="AO372" s="312"/>
      <c r="AP372" s="312"/>
      <c r="AQ372" s="312"/>
      <c r="AR372" s="312"/>
      <c r="AS372" s="312"/>
      <c r="AT372" s="312"/>
      <c r="AU372" s="312"/>
      <c r="AV372" s="312"/>
      <c r="AW372" s="312"/>
      <c r="AX372" s="312"/>
      <c r="AY372" s="312"/>
      <c r="AZ372" s="312"/>
      <c r="BA372" s="332"/>
      <c r="BB372" s="288"/>
      <c r="BC372" s="332"/>
      <c r="BD372" s="332"/>
      <c r="BE372" s="332"/>
      <c r="BF372" s="332"/>
      <c r="BG372" s="332"/>
      <c r="BH372" s="332"/>
      <c r="BI372" s="332"/>
      <c r="BJ372" s="332"/>
      <c r="BK372" s="332"/>
      <c r="BL372" s="332"/>
      <c r="BM372" s="332"/>
      <c r="BN372" s="332"/>
      <c r="BO372" s="332"/>
      <c r="BP372" s="332"/>
      <c r="BQ372" s="332"/>
      <c r="BR372" s="332"/>
      <c r="BS372" s="332"/>
      <c r="BT372" s="332"/>
      <c r="BU372" s="332"/>
      <c r="BV372" s="332"/>
      <c r="BW372" s="312"/>
      <c r="BX372" s="312"/>
      <c r="BY372" s="312"/>
      <c r="BZ372" s="312"/>
      <c r="CA372" s="312"/>
      <c r="CB372" s="312"/>
      <c r="CC372" s="312"/>
      <c r="CD372" s="312"/>
      <c r="CE372" s="312"/>
      <c r="CF372" s="312"/>
      <c r="CG372" s="312"/>
      <c r="CH372" s="312"/>
      <c r="CI372" s="312"/>
      <c r="CJ372" s="312"/>
      <c r="CK372" s="312"/>
      <c r="CL372" s="312"/>
      <c r="CM372" s="312"/>
      <c r="CN372" s="312"/>
      <c r="CO372" s="312"/>
      <c r="CP372" s="312"/>
      <c r="CQ372" s="312"/>
      <c r="CR372" s="312"/>
      <c r="CS372" s="312"/>
      <c r="CT372" s="312"/>
      <c r="CU372" s="312"/>
      <c r="CV372" s="312"/>
      <c r="CW372" s="312"/>
      <c r="CX372" s="312"/>
      <c r="CY372" s="312"/>
      <c r="CZ372" s="312"/>
    </row>
    <row r="373" s="284" customFormat="true" ht="15" customHeight="true" x14ac:dyDescent="0.2">
      <c r="B373" s="286"/>
      <c r="W373" s="312"/>
      <c r="X373" s="312"/>
      <c r="Y373" s="312"/>
      <c r="Z373" s="312"/>
      <c r="AA373" s="312"/>
      <c r="AB373" s="312"/>
      <c r="AC373" s="312"/>
      <c r="AD373" s="312"/>
      <c r="AE373" s="312"/>
      <c r="AF373" s="312"/>
      <c r="AG373" s="312"/>
      <c r="AH373" s="312"/>
      <c r="AI373" s="312"/>
      <c r="AJ373" s="312"/>
      <c r="AK373" s="312"/>
      <c r="AL373" s="312"/>
      <c r="AM373" s="312"/>
      <c r="AN373" s="312"/>
      <c r="AO373" s="312"/>
      <c r="AP373" s="312"/>
      <c r="AQ373" s="312"/>
      <c r="AR373" s="312"/>
      <c r="AS373" s="312"/>
      <c r="AT373" s="312"/>
      <c r="AU373" s="312"/>
      <c r="AV373" s="312"/>
      <c r="AW373" s="312"/>
      <c r="AX373" s="312"/>
      <c r="AY373" s="312"/>
      <c r="AZ373" s="312"/>
      <c r="BA373" s="332"/>
      <c r="BB373" s="288"/>
      <c r="BC373" s="332"/>
      <c r="BD373" s="332"/>
      <c r="BE373" s="332"/>
      <c r="BF373" s="332"/>
      <c r="BG373" s="332"/>
      <c r="BH373" s="332"/>
      <c r="BI373" s="332"/>
      <c r="BJ373" s="332"/>
      <c r="BK373" s="332"/>
      <c r="BL373" s="332"/>
      <c r="BM373" s="332"/>
      <c r="BN373" s="332"/>
      <c r="BO373" s="332"/>
      <c r="BP373" s="332"/>
      <c r="BQ373" s="332"/>
      <c r="BR373" s="332"/>
      <c r="BS373" s="332"/>
      <c r="BT373" s="332"/>
      <c r="BU373" s="332"/>
      <c r="BV373" s="332"/>
      <c r="BW373" s="312"/>
      <c r="BX373" s="312"/>
      <c r="BY373" s="312"/>
      <c r="BZ373" s="312"/>
      <c r="CA373" s="312"/>
      <c r="CB373" s="312"/>
      <c r="CC373" s="312"/>
      <c r="CD373" s="312"/>
      <c r="CE373" s="312"/>
      <c r="CF373" s="312"/>
      <c r="CG373" s="312"/>
      <c r="CH373" s="312"/>
      <c r="CI373" s="312"/>
      <c r="CJ373" s="312"/>
      <c r="CK373" s="312"/>
      <c r="CL373" s="312"/>
      <c r="CM373" s="312"/>
      <c r="CN373" s="312"/>
      <c r="CO373" s="312"/>
      <c r="CP373" s="312"/>
      <c r="CQ373" s="312"/>
      <c r="CR373" s="312"/>
      <c r="CS373" s="312"/>
      <c r="CT373" s="312"/>
      <c r="CU373" s="312"/>
      <c r="CV373" s="312"/>
      <c r="CW373" s="312"/>
      <c r="CX373" s="312"/>
      <c r="CY373" s="312"/>
      <c r="CZ373" s="312"/>
    </row>
    <row r="374" s="284" customFormat="true" ht="15" customHeight="true" x14ac:dyDescent="0.2">
      <c r="B374" s="286"/>
      <c r="W374" s="312"/>
      <c r="X374" s="312"/>
      <c r="Y374" s="312"/>
      <c r="Z374" s="312"/>
      <c r="AA374" s="312"/>
      <c r="AB374" s="312"/>
      <c r="AC374" s="312"/>
      <c r="AD374" s="312"/>
      <c r="AE374" s="312"/>
      <c r="AF374" s="312"/>
      <c r="AG374" s="312"/>
      <c r="AH374" s="312"/>
      <c r="AI374" s="312"/>
      <c r="AJ374" s="312"/>
      <c r="AK374" s="312"/>
      <c r="AL374" s="312"/>
      <c r="AM374" s="312"/>
      <c r="AN374" s="312"/>
      <c r="AO374" s="312"/>
      <c r="AP374" s="312"/>
      <c r="AQ374" s="312"/>
      <c r="AR374" s="312"/>
      <c r="AS374" s="312"/>
      <c r="AT374" s="312"/>
      <c r="AU374" s="312"/>
      <c r="AV374" s="312"/>
      <c r="AW374" s="312"/>
      <c r="AX374" s="312"/>
      <c r="AY374" s="312"/>
      <c r="AZ374" s="312"/>
      <c r="BA374" s="332"/>
      <c r="BB374" s="288"/>
      <c r="BC374" s="332"/>
      <c r="BD374" s="332"/>
      <c r="BE374" s="332"/>
      <c r="BF374" s="332"/>
      <c r="BG374" s="332"/>
      <c r="BH374" s="332"/>
      <c r="BI374" s="332"/>
      <c r="BJ374" s="332"/>
      <c r="BK374" s="332"/>
      <c r="BL374" s="332"/>
      <c r="BM374" s="332"/>
      <c r="BN374" s="332"/>
      <c r="BO374" s="332"/>
      <c r="BP374" s="332"/>
      <c r="BQ374" s="332"/>
      <c r="BR374" s="332"/>
      <c r="BS374" s="332"/>
      <c r="BT374" s="332"/>
      <c r="BU374" s="332"/>
      <c r="BV374" s="332"/>
      <c r="BW374" s="312"/>
      <c r="BX374" s="312"/>
      <c r="BY374" s="312"/>
      <c r="BZ374" s="312"/>
      <c r="CA374" s="312"/>
      <c r="CB374" s="312"/>
      <c r="CC374" s="312"/>
      <c r="CD374" s="312"/>
      <c r="CE374" s="312"/>
      <c r="CF374" s="312"/>
      <c r="CG374" s="312"/>
      <c r="CH374" s="312"/>
      <c r="CI374" s="312"/>
      <c r="CJ374" s="312"/>
      <c r="CK374" s="312"/>
      <c r="CL374" s="312"/>
      <c r="CM374" s="312"/>
      <c r="CN374" s="312"/>
      <c r="CO374" s="312"/>
      <c r="CP374" s="312"/>
      <c r="CQ374" s="312"/>
      <c r="CR374" s="312"/>
      <c r="CS374" s="312"/>
      <c r="CT374" s="312"/>
      <c r="CU374" s="312"/>
      <c r="CV374" s="312"/>
      <c r="CW374" s="312"/>
      <c r="CX374" s="312"/>
      <c r="CY374" s="312"/>
      <c r="CZ374" s="312"/>
    </row>
    <row r="375" s="284" customFormat="true" ht="15" customHeight="true" x14ac:dyDescent="0.2">
      <c r="B375" s="286"/>
      <c r="W375" s="312"/>
      <c r="X375" s="312"/>
      <c r="Y375" s="312"/>
      <c r="Z375" s="312"/>
      <c r="AA375" s="312"/>
      <c r="AB375" s="312"/>
      <c r="AC375" s="312"/>
      <c r="AD375" s="312"/>
      <c r="AE375" s="312"/>
      <c r="AF375" s="312"/>
      <c r="AG375" s="312"/>
      <c r="AH375" s="312"/>
      <c r="AI375" s="312"/>
      <c r="AJ375" s="312"/>
      <c r="AK375" s="312"/>
      <c r="AL375" s="312"/>
      <c r="AM375" s="312"/>
      <c r="AN375" s="312"/>
      <c r="AO375" s="312"/>
      <c r="AP375" s="312"/>
      <c r="AQ375" s="312"/>
      <c r="AR375" s="312"/>
      <c r="AS375" s="312"/>
      <c r="AT375" s="312"/>
      <c r="AU375" s="312"/>
      <c r="AV375" s="312"/>
      <c r="AW375" s="312"/>
      <c r="AX375" s="312"/>
      <c r="AY375" s="312"/>
      <c r="AZ375" s="312"/>
      <c r="BA375" s="285"/>
      <c r="BB375" s="283"/>
      <c r="BC375" s="283"/>
      <c r="BD375" s="283"/>
      <c r="BE375" s="283"/>
      <c r="BF375" s="283"/>
      <c r="BG375" s="283"/>
      <c r="BH375" s="283"/>
      <c r="BI375" s="283"/>
      <c r="BJ375" s="283"/>
      <c r="BK375" s="283"/>
      <c r="BL375" s="283"/>
      <c r="BM375" s="283"/>
      <c r="BN375" s="283"/>
      <c r="BO375" s="283"/>
      <c r="BP375" s="283"/>
      <c r="BQ375" s="283"/>
      <c r="BR375" s="283"/>
      <c r="BS375" s="283"/>
      <c r="BT375" s="283"/>
      <c r="BU375" s="283"/>
      <c r="BV375" s="285"/>
      <c r="BW375" s="311"/>
      <c r="BX375" s="311"/>
      <c r="BY375" s="311"/>
      <c r="BZ375" s="311"/>
      <c r="CA375" s="311"/>
      <c r="CB375" s="311"/>
      <c r="CC375" s="311"/>
      <c r="CD375" s="311"/>
      <c r="CE375" s="311"/>
      <c r="CF375" s="311"/>
      <c r="CG375" s="311"/>
      <c r="CH375" s="311"/>
      <c r="CI375" s="311"/>
      <c r="CJ375" s="311"/>
      <c r="CK375" s="311"/>
      <c r="CL375" s="311"/>
      <c r="CM375" s="311"/>
      <c r="CN375" s="311"/>
      <c r="CO375" s="311"/>
      <c r="CP375" s="311"/>
      <c r="CQ375" s="311"/>
      <c r="CR375" s="311"/>
      <c r="CS375" s="311"/>
      <c r="CT375" s="311"/>
      <c r="CU375" s="311"/>
      <c r="CV375" s="311"/>
      <c r="CW375" s="311"/>
      <c r="CX375" s="311"/>
      <c r="CY375" s="311"/>
      <c r="CZ375" s="311"/>
    </row>
    <row r="376" s="284" customFormat="true" ht="15" customHeight="true" x14ac:dyDescent="0.2">
      <c r="B376" s="286"/>
      <c r="W376" s="312"/>
      <c r="X376" s="312"/>
      <c r="Y376" s="312"/>
      <c r="Z376" s="312"/>
      <c r="AA376" s="312"/>
      <c r="AB376" s="312"/>
      <c r="AC376" s="312"/>
      <c r="AD376" s="312"/>
      <c r="AE376" s="312"/>
      <c r="AF376" s="312"/>
      <c r="AG376" s="312"/>
      <c r="AH376" s="312"/>
      <c r="AI376" s="312"/>
      <c r="AJ376" s="312"/>
      <c r="AK376" s="312"/>
      <c r="AL376" s="312"/>
      <c r="AM376" s="312"/>
      <c r="AN376" s="312"/>
      <c r="AO376" s="312"/>
      <c r="AP376" s="312"/>
      <c r="AQ376" s="312"/>
      <c r="AR376" s="312"/>
      <c r="AS376" s="312"/>
      <c r="AT376" s="312"/>
      <c r="AU376" s="312"/>
      <c r="AV376" s="312"/>
      <c r="AW376" s="312"/>
      <c r="AX376" s="312"/>
      <c r="AY376" s="312"/>
      <c r="AZ376" s="312"/>
      <c r="BA376" s="285"/>
      <c r="BB376" s="283"/>
      <c r="BC376" s="283"/>
      <c r="BD376" s="283"/>
      <c r="BE376" s="283"/>
      <c r="BF376" s="283"/>
      <c r="BG376" s="283"/>
      <c r="BH376" s="283"/>
      <c r="BI376" s="283"/>
      <c r="BJ376" s="283"/>
      <c r="BK376" s="283"/>
      <c r="BL376" s="283"/>
      <c r="BM376" s="283"/>
      <c r="BN376" s="283"/>
      <c r="BO376" s="283"/>
      <c r="BP376" s="283"/>
      <c r="BQ376" s="283"/>
      <c r="BR376" s="283"/>
      <c r="BS376" s="283"/>
      <c r="BT376" s="283"/>
      <c r="BU376" s="283"/>
      <c r="BV376" s="285"/>
      <c r="BW376" s="311"/>
      <c r="BX376" s="311"/>
      <c r="BY376" s="311"/>
      <c r="BZ376" s="311"/>
      <c r="CA376" s="311"/>
      <c r="CB376" s="311"/>
      <c r="CC376" s="311"/>
      <c r="CD376" s="311"/>
      <c r="CE376" s="311"/>
      <c r="CF376" s="311"/>
      <c r="CG376" s="311"/>
      <c r="CH376" s="311"/>
      <c r="CI376" s="311"/>
      <c r="CJ376" s="311"/>
      <c r="CK376" s="311"/>
      <c r="CL376" s="311"/>
      <c r="CM376" s="311"/>
      <c r="CN376" s="311"/>
      <c r="CO376" s="311"/>
      <c r="CP376" s="311"/>
      <c r="CQ376" s="311"/>
      <c r="CR376" s="311"/>
      <c r="CS376" s="311"/>
      <c r="CT376" s="311"/>
      <c r="CU376" s="311"/>
      <c r="CV376" s="311"/>
      <c r="CW376" s="311"/>
      <c r="CX376" s="311"/>
      <c r="CY376" s="311"/>
      <c r="CZ376" s="311"/>
    </row>
    <row r="377" s="284" customFormat="true" ht="15" customHeight="true" x14ac:dyDescent="0.2">
      <c r="B377" s="286"/>
      <c r="W377" s="312"/>
      <c r="X377" s="312"/>
      <c r="Y377" s="312"/>
      <c r="Z377" s="312"/>
      <c r="AA377" s="312"/>
      <c r="AB377" s="312"/>
      <c r="AC377" s="312"/>
      <c r="AD377" s="312"/>
      <c r="AE377" s="312"/>
      <c r="AF377" s="312"/>
      <c r="AG377" s="312"/>
      <c r="AH377" s="312"/>
      <c r="AI377" s="312"/>
      <c r="AJ377" s="312"/>
      <c r="AK377" s="312"/>
      <c r="AL377" s="312"/>
      <c r="AM377" s="312"/>
      <c r="AN377" s="312"/>
      <c r="AO377" s="312"/>
      <c r="AP377" s="312"/>
      <c r="AQ377" s="312"/>
      <c r="AR377" s="312"/>
      <c r="AS377" s="312"/>
      <c r="AT377" s="312"/>
      <c r="AU377" s="312"/>
      <c r="AV377" s="312"/>
      <c r="AW377" s="312"/>
      <c r="AX377" s="312"/>
      <c r="AY377" s="312"/>
      <c r="AZ377" s="312"/>
      <c r="BA377" s="285"/>
      <c r="BB377" s="283"/>
      <c r="BC377" s="283"/>
      <c r="BD377" s="283"/>
      <c r="BE377" s="283"/>
      <c r="BF377" s="283"/>
      <c r="BG377" s="283"/>
      <c r="BH377" s="283"/>
      <c r="BI377" s="283"/>
      <c r="BJ377" s="283"/>
      <c r="BK377" s="283"/>
      <c r="BL377" s="283"/>
      <c r="BM377" s="283"/>
      <c r="BN377" s="283"/>
      <c r="BO377" s="283"/>
      <c r="BP377" s="283"/>
      <c r="BQ377" s="283"/>
      <c r="BR377" s="283"/>
      <c r="BS377" s="283"/>
      <c r="BT377" s="283"/>
      <c r="BU377" s="283"/>
      <c r="BV377" s="285"/>
      <c r="BW377" s="311"/>
      <c r="BX377" s="311"/>
      <c r="BY377" s="311"/>
      <c r="BZ377" s="311"/>
      <c r="CA377" s="311"/>
      <c r="CB377" s="311"/>
      <c r="CC377" s="311"/>
      <c r="CD377" s="311"/>
      <c r="CE377" s="311"/>
      <c r="CF377" s="311"/>
      <c r="CG377" s="311"/>
      <c r="CH377" s="311"/>
      <c r="CI377" s="311"/>
      <c r="CJ377" s="311"/>
      <c r="CK377" s="311"/>
      <c r="CL377" s="311"/>
      <c r="CM377" s="311"/>
      <c r="CN377" s="311"/>
      <c r="CO377" s="311"/>
      <c r="CP377" s="311"/>
      <c r="CQ377" s="311"/>
      <c r="CR377" s="311"/>
      <c r="CS377" s="311"/>
      <c r="CT377" s="311"/>
      <c r="CU377" s="311"/>
      <c r="CV377" s="311"/>
      <c r="CW377" s="311"/>
      <c r="CX377" s="311"/>
      <c r="CY377" s="311"/>
      <c r="CZ377" s="311"/>
    </row>
    <row r="378" s="284" customFormat="true" ht="15" customHeight="true" x14ac:dyDescent="0.2">
      <c r="B378" s="286"/>
      <c r="W378" s="312"/>
      <c r="X378" s="312"/>
      <c r="Y378" s="312"/>
      <c r="Z378" s="312"/>
      <c r="AA378" s="312"/>
      <c r="AB378" s="312"/>
      <c r="AC378" s="312"/>
      <c r="AD378" s="312"/>
      <c r="AE378" s="312"/>
      <c r="AF378" s="312"/>
      <c r="AG378" s="312"/>
      <c r="AH378" s="312"/>
      <c r="AI378" s="312"/>
      <c r="AJ378" s="312"/>
      <c r="AK378" s="312"/>
      <c r="AL378" s="312"/>
      <c r="AM378" s="312"/>
      <c r="AN378" s="312"/>
      <c r="AO378" s="312"/>
      <c r="AP378" s="312"/>
      <c r="AQ378" s="312"/>
      <c r="AR378" s="312"/>
      <c r="AS378" s="312"/>
      <c r="AT378" s="312"/>
      <c r="AU378" s="312"/>
      <c r="AV378" s="312"/>
      <c r="AW378" s="312"/>
      <c r="AX378" s="312"/>
      <c r="AY378" s="312"/>
      <c r="AZ378" s="312"/>
      <c r="BA378" s="285"/>
      <c r="BB378" s="283"/>
      <c r="BC378" s="283"/>
      <c r="BD378" s="283"/>
      <c r="BE378" s="283"/>
      <c r="BF378" s="283"/>
      <c r="BG378" s="283"/>
      <c r="BH378" s="283"/>
      <c r="BI378" s="283"/>
      <c r="BJ378" s="283"/>
      <c r="BK378" s="283"/>
      <c r="BL378" s="283"/>
      <c r="BM378" s="283"/>
      <c r="BN378" s="283"/>
      <c r="BO378" s="283"/>
      <c r="BP378" s="283"/>
      <c r="BQ378" s="283"/>
      <c r="BR378" s="283"/>
      <c r="BS378" s="283"/>
      <c r="BT378" s="283"/>
      <c r="BU378" s="283"/>
      <c r="BV378" s="285"/>
      <c r="BW378" s="311"/>
      <c r="BX378" s="311"/>
      <c r="BY378" s="311"/>
      <c r="BZ378" s="311"/>
      <c r="CA378" s="311"/>
      <c r="CB378" s="311"/>
      <c r="CC378" s="311"/>
      <c r="CD378" s="311"/>
      <c r="CE378" s="311"/>
      <c r="CF378" s="311"/>
      <c r="CG378" s="311"/>
      <c r="CH378" s="311"/>
      <c r="CI378" s="311"/>
      <c r="CJ378" s="311"/>
      <c r="CK378" s="311"/>
      <c r="CL378" s="311"/>
      <c r="CM378" s="311"/>
      <c r="CN378" s="311"/>
      <c r="CO378" s="311"/>
      <c r="CP378" s="311"/>
      <c r="CQ378" s="311"/>
      <c r="CR378" s="311"/>
      <c r="CS378" s="311"/>
      <c r="CT378" s="311"/>
      <c r="CU378" s="311"/>
      <c r="CV378" s="311"/>
      <c r="CW378" s="311"/>
      <c r="CX378" s="311"/>
      <c r="CY378" s="311"/>
      <c r="CZ378" s="311"/>
    </row>
    <row r="379" s="284" customFormat="true" ht="15" customHeight="true" x14ac:dyDescent="0.2">
      <c r="B379" s="286"/>
      <c r="W379" s="312"/>
      <c r="X379" s="312"/>
      <c r="Y379" s="312"/>
      <c r="Z379" s="312"/>
      <c r="AA379" s="312"/>
      <c r="AB379" s="312"/>
      <c r="AC379" s="312"/>
      <c r="AD379" s="312"/>
      <c r="AE379" s="312"/>
      <c r="AF379" s="312"/>
      <c r="AG379" s="312"/>
      <c r="AH379" s="312"/>
      <c r="AI379" s="312"/>
      <c r="AJ379" s="312"/>
      <c r="AK379" s="312"/>
      <c r="AL379" s="312"/>
      <c r="AM379" s="312"/>
      <c r="AN379" s="312"/>
      <c r="AO379" s="312"/>
      <c r="AP379" s="312"/>
      <c r="AQ379" s="312"/>
      <c r="AR379" s="312"/>
      <c r="AS379" s="312"/>
      <c r="AT379" s="312"/>
      <c r="AU379" s="312"/>
      <c r="AV379" s="312"/>
      <c r="AW379" s="312"/>
      <c r="AX379" s="312"/>
      <c r="AY379" s="312"/>
      <c r="AZ379" s="312"/>
      <c r="BA379" s="285"/>
      <c r="BB379" s="283"/>
      <c r="BC379" s="283"/>
      <c r="BD379" s="283"/>
      <c r="BE379" s="283"/>
      <c r="BF379" s="283"/>
      <c r="BG379" s="283"/>
      <c r="BH379" s="283"/>
      <c r="BI379" s="283"/>
      <c r="BJ379" s="283"/>
      <c r="BK379" s="283"/>
      <c r="BL379" s="283"/>
      <c r="BM379" s="283"/>
      <c r="BN379" s="283"/>
      <c r="BO379" s="283"/>
      <c r="BP379" s="283"/>
      <c r="BQ379" s="283"/>
      <c r="BR379" s="283"/>
      <c r="BS379" s="283"/>
      <c r="BT379" s="283"/>
      <c r="BU379" s="283"/>
      <c r="BV379" s="285"/>
      <c r="BW379" s="311"/>
      <c r="BX379" s="311"/>
      <c r="BY379" s="311"/>
      <c r="BZ379" s="311"/>
      <c r="CA379" s="311"/>
      <c r="CB379" s="311"/>
      <c r="CC379" s="311"/>
      <c r="CD379" s="311"/>
      <c r="CE379" s="311"/>
      <c r="CF379" s="311"/>
      <c r="CG379" s="311"/>
      <c r="CH379" s="311"/>
      <c r="CI379" s="311"/>
      <c r="CJ379" s="311"/>
      <c r="CK379" s="311"/>
      <c r="CL379" s="311"/>
      <c r="CM379" s="311"/>
      <c r="CN379" s="311"/>
      <c r="CO379" s="311"/>
      <c r="CP379" s="311"/>
      <c r="CQ379" s="311"/>
      <c r="CR379" s="311"/>
      <c r="CS379" s="311"/>
      <c r="CT379" s="311"/>
      <c r="CU379" s="311"/>
      <c r="CV379" s="311"/>
      <c r="CW379" s="311"/>
      <c r="CX379" s="311"/>
      <c r="CY379" s="311"/>
      <c r="CZ379" s="311"/>
    </row>
    <row r="380" s="284" customFormat="true" ht="15" customHeight="true" x14ac:dyDescent="0.2">
      <c r="B380" s="286"/>
      <c r="W380" s="312"/>
      <c r="X380" s="312"/>
      <c r="Y380" s="312"/>
      <c r="Z380" s="312"/>
      <c r="AA380" s="312"/>
      <c r="AB380" s="312"/>
      <c r="AC380" s="312"/>
      <c r="AD380" s="312"/>
      <c r="AE380" s="312"/>
      <c r="AF380" s="312"/>
      <c r="AG380" s="312"/>
      <c r="AH380" s="312"/>
      <c r="AI380" s="312"/>
      <c r="AJ380" s="312"/>
      <c r="AK380" s="312"/>
      <c r="AL380" s="312"/>
      <c r="AM380" s="312"/>
      <c r="AN380" s="312"/>
      <c r="AO380" s="312"/>
      <c r="AP380" s="312"/>
      <c r="AQ380" s="312"/>
      <c r="AR380" s="312"/>
      <c r="AS380" s="312"/>
      <c r="AT380" s="312"/>
      <c r="AU380" s="312"/>
      <c r="AV380" s="312"/>
      <c r="AW380" s="312"/>
      <c r="AX380" s="312"/>
      <c r="AY380" s="312"/>
      <c r="AZ380" s="312"/>
      <c r="BA380" s="285"/>
      <c r="BB380" s="283"/>
      <c r="BC380" s="283"/>
      <c r="BD380" s="283"/>
      <c r="BE380" s="283"/>
      <c r="BF380" s="283"/>
      <c r="BG380" s="283"/>
      <c r="BH380" s="283"/>
      <c r="BI380" s="283"/>
      <c r="BJ380" s="283"/>
      <c r="BK380" s="283"/>
      <c r="BL380" s="283"/>
      <c r="BM380" s="283"/>
      <c r="BN380" s="283"/>
      <c r="BO380" s="283"/>
      <c r="BP380" s="283"/>
      <c r="BQ380" s="283"/>
      <c r="BR380" s="283"/>
      <c r="BS380" s="283"/>
      <c r="BT380" s="283"/>
      <c r="BU380" s="283"/>
      <c r="BV380" s="285"/>
      <c r="BW380" s="311"/>
      <c r="BX380" s="311"/>
      <c r="BY380" s="311"/>
      <c r="BZ380" s="311"/>
      <c r="CA380" s="311"/>
      <c r="CB380" s="311"/>
      <c r="CC380" s="311"/>
      <c r="CD380" s="311"/>
      <c r="CE380" s="311"/>
      <c r="CF380" s="311"/>
      <c r="CG380" s="311"/>
      <c r="CH380" s="311"/>
      <c r="CI380" s="311"/>
      <c r="CJ380" s="311"/>
      <c r="CK380" s="311"/>
      <c r="CL380" s="311"/>
      <c r="CM380" s="311"/>
      <c r="CN380" s="311"/>
      <c r="CO380" s="311"/>
      <c r="CP380" s="311"/>
      <c r="CQ380" s="311"/>
      <c r="CR380" s="311"/>
      <c r="CS380" s="311"/>
      <c r="CT380" s="311"/>
      <c r="CU380" s="311"/>
      <c r="CV380" s="311"/>
      <c r="CW380" s="311"/>
      <c r="CX380" s="311"/>
      <c r="CY380" s="311"/>
      <c r="CZ380" s="311"/>
    </row>
    <row r="381" s="284" customFormat="true" ht="15" customHeight="true" x14ac:dyDescent="0.2">
      <c r="B381" s="286"/>
      <c r="W381" s="312"/>
      <c r="X381" s="312"/>
      <c r="Y381" s="312"/>
      <c r="Z381" s="312"/>
      <c r="AA381" s="312"/>
      <c r="AB381" s="312"/>
      <c r="AC381" s="312"/>
      <c r="AD381" s="312"/>
      <c r="AE381" s="312"/>
      <c r="AF381" s="312"/>
      <c r="AG381" s="312"/>
      <c r="AH381" s="312"/>
      <c r="AI381" s="312"/>
      <c r="AJ381" s="312"/>
      <c r="AK381" s="312"/>
      <c r="AL381" s="312"/>
      <c r="AM381" s="312"/>
      <c r="AN381" s="312"/>
      <c r="AO381" s="312"/>
      <c r="AP381" s="312"/>
      <c r="AQ381" s="312"/>
      <c r="AR381" s="312"/>
      <c r="AS381" s="312"/>
      <c r="AT381" s="312"/>
      <c r="AU381" s="312"/>
      <c r="AV381" s="312"/>
      <c r="AW381" s="312"/>
      <c r="AX381" s="312"/>
      <c r="AY381" s="312"/>
      <c r="AZ381" s="312"/>
      <c r="BA381" s="285"/>
      <c r="BB381" s="283"/>
      <c r="BC381" s="283"/>
      <c r="BD381" s="283"/>
      <c r="BE381" s="283"/>
      <c r="BF381" s="283"/>
      <c r="BG381" s="283"/>
      <c r="BH381" s="283"/>
      <c r="BI381" s="283"/>
      <c r="BJ381" s="283"/>
      <c r="BK381" s="283"/>
      <c r="BL381" s="283"/>
      <c r="BM381" s="283"/>
      <c r="BN381" s="283"/>
      <c r="BO381" s="283"/>
      <c r="BP381" s="283"/>
      <c r="BQ381" s="283"/>
      <c r="BR381" s="283"/>
      <c r="BS381" s="283"/>
      <c r="BT381" s="283"/>
      <c r="BU381" s="283"/>
      <c r="BV381" s="285"/>
      <c r="BW381" s="311"/>
      <c r="BX381" s="311"/>
      <c r="BY381" s="311"/>
      <c r="BZ381" s="311"/>
      <c r="CA381" s="311"/>
      <c r="CB381" s="311"/>
      <c r="CC381" s="311"/>
      <c r="CD381" s="311"/>
      <c r="CE381" s="311"/>
      <c r="CF381" s="311"/>
      <c r="CG381" s="311"/>
      <c r="CH381" s="311"/>
      <c r="CI381" s="311"/>
      <c r="CJ381" s="311"/>
      <c r="CK381" s="311"/>
      <c r="CL381" s="311"/>
      <c r="CM381" s="311"/>
      <c r="CN381" s="311"/>
      <c r="CO381" s="311"/>
      <c r="CP381" s="311"/>
      <c r="CQ381" s="311"/>
      <c r="CR381" s="311"/>
      <c r="CS381" s="311"/>
      <c r="CT381" s="311"/>
      <c r="CU381" s="311"/>
      <c r="CV381" s="311"/>
      <c r="CW381" s="311"/>
      <c r="CX381" s="311"/>
      <c r="CY381" s="311"/>
      <c r="CZ381" s="311"/>
    </row>
    <row r="382" s="284" customFormat="true" ht="15" customHeight="true" x14ac:dyDescent="0.2">
      <c r="B382" s="286"/>
      <c r="W382" s="312"/>
      <c r="X382" s="312"/>
      <c r="Y382" s="312"/>
      <c r="Z382" s="312"/>
      <c r="AA382" s="312"/>
      <c r="AB382" s="312"/>
      <c r="AC382" s="312"/>
      <c r="AD382" s="312"/>
      <c r="AE382" s="312"/>
      <c r="AF382" s="312"/>
      <c r="AG382" s="312"/>
      <c r="AH382" s="312"/>
      <c r="AI382" s="312"/>
      <c r="AJ382" s="312"/>
      <c r="AK382" s="312"/>
      <c r="AL382" s="312"/>
      <c r="AM382" s="312"/>
      <c r="AN382" s="312"/>
      <c r="AO382" s="312"/>
      <c r="AP382" s="312"/>
      <c r="AQ382" s="312"/>
      <c r="AR382" s="312"/>
      <c r="AS382" s="312"/>
      <c r="AT382" s="312"/>
      <c r="AU382" s="312"/>
      <c r="AV382" s="312"/>
      <c r="AW382" s="312"/>
      <c r="AX382" s="312"/>
      <c r="AY382" s="312"/>
      <c r="AZ382" s="312"/>
      <c r="BA382" s="285"/>
      <c r="BB382" s="283"/>
      <c r="BC382" s="283"/>
      <c r="BD382" s="283"/>
      <c r="BE382" s="283"/>
      <c r="BF382" s="283"/>
      <c r="BG382" s="283"/>
      <c r="BH382" s="283"/>
      <c r="BI382" s="283"/>
      <c r="BJ382" s="283"/>
      <c r="BK382" s="283"/>
      <c r="BL382" s="283"/>
      <c r="BM382" s="283"/>
      <c r="BN382" s="283"/>
      <c r="BO382" s="283"/>
      <c r="BP382" s="283"/>
      <c r="BQ382" s="283"/>
      <c r="BR382" s="283"/>
      <c r="BS382" s="283"/>
      <c r="BT382" s="283"/>
      <c r="BU382" s="283"/>
      <c r="BV382" s="285"/>
      <c r="BW382" s="311"/>
      <c r="BX382" s="311"/>
      <c r="BY382" s="311"/>
      <c r="BZ382" s="311"/>
      <c r="CA382" s="311"/>
      <c r="CB382" s="311"/>
      <c r="CC382" s="311"/>
      <c r="CD382" s="311"/>
      <c r="CE382" s="311"/>
      <c r="CF382" s="311"/>
      <c r="CG382" s="311"/>
      <c r="CH382" s="311"/>
      <c r="CI382" s="311"/>
      <c r="CJ382" s="311"/>
      <c r="CK382" s="311"/>
      <c r="CL382" s="311"/>
      <c r="CM382" s="311"/>
      <c r="CN382" s="311"/>
      <c r="CO382" s="311"/>
      <c r="CP382" s="311"/>
      <c r="CQ382" s="311"/>
      <c r="CR382" s="311"/>
      <c r="CS382" s="311"/>
      <c r="CT382" s="311"/>
      <c r="CU382" s="311"/>
      <c r="CV382" s="311"/>
      <c r="CW382" s="311"/>
      <c r="CX382" s="311"/>
      <c r="CY382" s="311"/>
      <c r="CZ382" s="311"/>
    </row>
    <row r="383" s="284" customFormat="true" ht="15" customHeight="true" x14ac:dyDescent="0.2">
      <c r="B383" s="286"/>
      <c r="W383" s="312"/>
      <c r="X383" s="312"/>
      <c r="Y383" s="312"/>
      <c r="Z383" s="312"/>
      <c r="AA383" s="312"/>
      <c r="AB383" s="312"/>
      <c r="AC383" s="312"/>
      <c r="AD383" s="312"/>
      <c r="AE383" s="312"/>
      <c r="AF383" s="312"/>
      <c r="AG383" s="312"/>
      <c r="AH383" s="312"/>
      <c r="AI383" s="312"/>
      <c r="AJ383" s="312"/>
      <c r="AK383" s="312"/>
      <c r="AL383" s="312"/>
      <c r="AM383" s="312"/>
      <c r="AN383" s="312"/>
      <c r="AO383" s="312"/>
      <c r="AP383" s="312"/>
      <c r="AQ383" s="312"/>
      <c r="AR383" s="312"/>
      <c r="AS383" s="312"/>
      <c r="AT383" s="312"/>
      <c r="AU383" s="312"/>
      <c r="AV383" s="312"/>
      <c r="AW383" s="312"/>
      <c r="AX383" s="312"/>
      <c r="AY383" s="312"/>
      <c r="AZ383" s="312"/>
      <c r="BA383" s="285"/>
      <c r="BB383" s="283"/>
      <c r="BC383" s="283"/>
      <c r="BD383" s="283"/>
      <c r="BE383" s="283"/>
      <c r="BF383" s="283"/>
      <c r="BG383" s="283"/>
      <c r="BH383" s="283"/>
      <c r="BI383" s="283"/>
      <c r="BJ383" s="283"/>
      <c r="BK383" s="283"/>
      <c r="BL383" s="283"/>
      <c r="BM383" s="283"/>
      <c r="BN383" s="283"/>
      <c r="BO383" s="283"/>
      <c r="BP383" s="283"/>
      <c r="BQ383" s="283"/>
      <c r="BR383" s="283"/>
      <c r="BS383" s="283"/>
      <c r="BT383" s="283"/>
      <c r="BU383" s="283"/>
      <c r="BV383" s="285"/>
      <c r="BW383" s="311"/>
      <c r="BX383" s="311"/>
      <c r="BY383" s="311"/>
      <c r="BZ383" s="311"/>
      <c r="CA383" s="311"/>
      <c r="CB383" s="311"/>
      <c r="CC383" s="311"/>
      <c r="CD383" s="311"/>
      <c r="CE383" s="311"/>
      <c r="CF383" s="311"/>
      <c r="CG383" s="311"/>
      <c r="CH383" s="311"/>
      <c r="CI383" s="311"/>
      <c r="CJ383" s="311"/>
      <c r="CK383" s="311"/>
      <c r="CL383" s="311"/>
      <c r="CM383" s="311"/>
      <c r="CN383" s="311"/>
      <c r="CO383" s="311"/>
      <c r="CP383" s="311"/>
      <c r="CQ383" s="311"/>
      <c r="CR383" s="311"/>
      <c r="CS383" s="311"/>
      <c r="CT383" s="311"/>
      <c r="CU383" s="311"/>
      <c r="CV383" s="311"/>
      <c r="CW383" s="311"/>
      <c r="CX383" s="311"/>
      <c r="CY383" s="311"/>
      <c r="CZ383" s="311"/>
    </row>
    <row r="384" s="284" customFormat="true" ht="15" customHeight="true" x14ac:dyDescent="0.2">
      <c r="B384" s="286"/>
      <c r="W384" s="312"/>
      <c r="X384" s="312"/>
      <c r="Y384" s="312"/>
      <c r="Z384" s="312"/>
      <c r="AA384" s="312"/>
      <c r="AB384" s="312"/>
      <c r="AC384" s="312"/>
      <c r="AD384" s="312"/>
      <c r="AE384" s="312"/>
      <c r="AF384" s="312"/>
      <c r="AG384" s="312"/>
      <c r="AH384" s="312"/>
      <c r="AI384" s="312"/>
      <c r="AJ384" s="312"/>
      <c r="AK384" s="312"/>
      <c r="AL384" s="312"/>
      <c r="AM384" s="312"/>
      <c r="AN384" s="312"/>
      <c r="AO384" s="312"/>
      <c r="AP384" s="312"/>
      <c r="AQ384" s="312"/>
      <c r="AR384" s="312"/>
      <c r="AS384" s="312"/>
      <c r="AT384" s="312"/>
      <c r="AU384" s="312"/>
      <c r="AV384" s="312"/>
      <c r="AW384" s="312"/>
      <c r="AX384" s="312"/>
      <c r="AY384" s="312"/>
      <c r="AZ384" s="312"/>
      <c r="BA384" s="285"/>
      <c r="BB384" s="283"/>
      <c r="BC384" s="283"/>
      <c r="BD384" s="283"/>
      <c r="BE384" s="283"/>
      <c r="BF384" s="283"/>
      <c r="BG384" s="283"/>
      <c r="BH384" s="283"/>
      <c r="BI384" s="283"/>
      <c r="BJ384" s="283"/>
      <c r="BK384" s="283"/>
      <c r="BL384" s="283"/>
      <c r="BM384" s="283"/>
      <c r="BN384" s="283"/>
      <c r="BO384" s="283"/>
      <c r="BP384" s="283"/>
      <c r="BQ384" s="283"/>
      <c r="BR384" s="283"/>
      <c r="BS384" s="283"/>
      <c r="BT384" s="283"/>
      <c r="BU384" s="283"/>
      <c r="BV384" s="285"/>
      <c r="BW384" s="311"/>
      <c r="BX384" s="311"/>
      <c r="BY384" s="311"/>
      <c r="BZ384" s="311"/>
      <c r="CA384" s="311"/>
      <c r="CB384" s="311"/>
      <c r="CC384" s="311"/>
      <c r="CD384" s="311"/>
      <c r="CE384" s="311"/>
      <c r="CF384" s="311"/>
      <c r="CG384" s="311"/>
      <c r="CH384" s="311"/>
      <c r="CI384" s="311"/>
      <c r="CJ384" s="311"/>
      <c r="CK384" s="311"/>
      <c r="CL384" s="311"/>
      <c r="CM384" s="311"/>
      <c r="CN384" s="311"/>
      <c r="CO384" s="311"/>
      <c r="CP384" s="311"/>
      <c r="CQ384" s="311"/>
      <c r="CR384" s="311"/>
      <c r="CS384" s="311"/>
      <c r="CT384" s="311"/>
      <c r="CU384" s="311"/>
      <c r="CV384" s="311"/>
      <c r="CW384" s="311"/>
      <c r="CX384" s="311"/>
      <c r="CY384" s="311"/>
      <c r="CZ384" s="311"/>
    </row>
    <row r="385" s="284" customFormat="true" ht="15" customHeight="true" x14ac:dyDescent="0.2">
      <c r="B385" s="286"/>
      <c r="W385" s="312"/>
      <c r="X385" s="312"/>
      <c r="Y385" s="312"/>
      <c r="Z385" s="312"/>
      <c r="AA385" s="312"/>
      <c r="AB385" s="312"/>
      <c r="AC385" s="312"/>
      <c r="AD385" s="312"/>
      <c r="AE385" s="312"/>
      <c r="AF385" s="312"/>
      <c r="AG385" s="312"/>
      <c r="AH385" s="312"/>
      <c r="AI385" s="312"/>
      <c r="AJ385" s="312"/>
      <c r="AK385" s="312"/>
      <c r="AL385" s="312"/>
      <c r="AM385" s="312"/>
      <c r="AN385" s="312"/>
      <c r="AO385" s="312"/>
      <c r="AP385" s="312"/>
      <c r="AQ385" s="312"/>
      <c r="AR385" s="312"/>
      <c r="AS385" s="312"/>
      <c r="AT385" s="312"/>
      <c r="AU385" s="312"/>
      <c r="AV385" s="312"/>
      <c r="AW385" s="312"/>
      <c r="AX385" s="312"/>
      <c r="AY385" s="312"/>
      <c r="AZ385" s="312"/>
      <c r="BA385" s="285"/>
      <c r="BB385" s="283"/>
      <c r="BC385" s="283"/>
      <c r="BD385" s="283"/>
      <c r="BE385" s="283"/>
      <c r="BF385" s="283"/>
      <c r="BG385" s="283"/>
      <c r="BH385" s="283"/>
      <c r="BI385" s="283"/>
      <c r="BJ385" s="283"/>
      <c r="BK385" s="283"/>
      <c r="BL385" s="283"/>
      <c r="BM385" s="283"/>
      <c r="BN385" s="283"/>
      <c r="BO385" s="283"/>
      <c r="BP385" s="283"/>
      <c r="BQ385" s="283"/>
      <c r="BR385" s="283"/>
      <c r="BS385" s="283"/>
      <c r="BT385" s="283"/>
      <c r="BU385" s="283"/>
      <c r="BV385" s="285"/>
      <c r="BW385" s="311"/>
      <c r="BX385" s="311"/>
      <c r="BY385" s="311"/>
      <c r="BZ385" s="311"/>
      <c r="CA385" s="311"/>
      <c r="CB385" s="311"/>
      <c r="CC385" s="311"/>
      <c r="CD385" s="311"/>
      <c r="CE385" s="311"/>
      <c r="CF385" s="311"/>
      <c r="CG385" s="311"/>
      <c r="CH385" s="311"/>
      <c r="CI385" s="311"/>
      <c r="CJ385" s="311"/>
      <c r="CK385" s="311"/>
      <c r="CL385" s="311"/>
      <c r="CM385" s="311"/>
      <c r="CN385" s="311"/>
      <c r="CO385" s="311"/>
      <c r="CP385" s="311"/>
      <c r="CQ385" s="311"/>
      <c r="CR385" s="311"/>
      <c r="CS385" s="311"/>
      <c r="CT385" s="311"/>
      <c r="CU385" s="311"/>
      <c r="CV385" s="311"/>
      <c r="CW385" s="311"/>
      <c r="CX385" s="311"/>
      <c r="CY385" s="311"/>
      <c r="CZ385" s="311"/>
    </row>
    <row r="386" s="284" customFormat="true" ht="15" customHeight="true" x14ac:dyDescent="0.2">
      <c r="B386" s="286"/>
      <c r="W386" s="312"/>
      <c r="X386" s="312"/>
      <c r="Y386" s="312"/>
      <c r="Z386" s="312"/>
      <c r="AA386" s="312"/>
      <c r="AB386" s="312"/>
      <c r="AC386" s="312"/>
      <c r="AD386" s="312"/>
      <c r="AE386" s="312"/>
      <c r="AF386" s="312"/>
      <c r="AG386" s="312"/>
      <c r="AH386" s="312"/>
      <c r="AI386" s="312"/>
      <c r="AJ386" s="312"/>
      <c r="AK386" s="312"/>
      <c r="AL386" s="312"/>
      <c r="AM386" s="312"/>
      <c r="AN386" s="312"/>
      <c r="AO386" s="312"/>
      <c r="AP386" s="312"/>
      <c r="AQ386" s="312"/>
      <c r="AR386" s="312"/>
      <c r="AS386" s="312"/>
      <c r="AT386" s="312"/>
      <c r="AU386" s="312"/>
      <c r="AV386" s="312"/>
      <c r="AW386" s="312"/>
      <c r="AX386" s="312"/>
      <c r="AY386" s="312"/>
      <c r="AZ386" s="312"/>
      <c r="BA386" s="285"/>
      <c r="BB386" s="283"/>
      <c r="BC386" s="283"/>
      <c r="BD386" s="283"/>
      <c r="BE386" s="283"/>
      <c r="BF386" s="283"/>
      <c r="BG386" s="283"/>
      <c r="BH386" s="283"/>
      <c r="BI386" s="283"/>
      <c r="BJ386" s="283"/>
      <c r="BK386" s="283"/>
      <c r="BL386" s="283"/>
      <c r="BM386" s="283"/>
      <c r="BN386" s="283"/>
      <c r="BO386" s="283"/>
      <c r="BP386" s="283"/>
      <c r="BQ386" s="283"/>
      <c r="BR386" s="283"/>
      <c r="BS386" s="283"/>
      <c r="BT386" s="283"/>
      <c r="BU386" s="283"/>
      <c r="BV386" s="285"/>
      <c r="BW386" s="311"/>
      <c r="BX386" s="311"/>
      <c r="BY386" s="311"/>
      <c r="BZ386" s="311"/>
      <c r="CA386" s="311"/>
      <c r="CB386" s="311"/>
      <c r="CC386" s="311"/>
      <c r="CD386" s="311"/>
      <c r="CE386" s="311"/>
      <c r="CF386" s="311"/>
      <c r="CG386" s="311"/>
      <c r="CH386" s="311"/>
      <c r="CI386" s="311"/>
      <c r="CJ386" s="311"/>
      <c r="CK386" s="311"/>
      <c r="CL386" s="311"/>
      <c r="CM386" s="311"/>
      <c r="CN386" s="311"/>
      <c r="CO386" s="311"/>
      <c r="CP386" s="311"/>
      <c r="CQ386" s="311"/>
      <c r="CR386" s="311"/>
      <c r="CS386" s="311"/>
      <c r="CT386" s="311"/>
      <c r="CU386" s="311"/>
      <c r="CV386" s="311"/>
      <c r="CW386" s="311"/>
      <c r="CX386" s="311"/>
      <c r="CY386" s="311"/>
      <c r="CZ386" s="311"/>
    </row>
    <row r="387" s="284" customFormat="true" ht="15" customHeight="true" x14ac:dyDescent="0.2">
      <c r="B387" s="286"/>
      <c r="W387" s="312"/>
      <c r="X387" s="312"/>
      <c r="Y387" s="312"/>
      <c r="Z387" s="312"/>
      <c r="AA387" s="312"/>
      <c r="AB387" s="312"/>
      <c r="AC387" s="312"/>
      <c r="AD387" s="312"/>
      <c r="AE387" s="312"/>
      <c r="AF387" s="312"/>
      <c r="AG387" s="312"/>
      <c r="AH387" s="312"/>
      <c r="AI387" s="312"/>
      <c r="AJ387" s="312"/>
      <c r="AK387" s="312"/>
      <c r="AL387" s="312"/>
      <c r="AM387" s="312"/>
      <c r="AN387" s="312"/>
      <c r="AO387" s="312"/>
      <c r="AP387" s="312"/>
      <c r="AQ387" s="312"/>
      <c r="AR387" s="312"/>
      <c r="AS387" s="312"/>
      <c r="AT387" s="312"/>
      <c r="AU387" s="312"/>
      <c r="AV387" s="312"/>
      <c r="AW387" s="312"/>
      <c r="AX387" s="312"/>
      <c r="AY387" s="312"/>
      <c r="AZ387" s="312"/>
      <c r="BA387" s="285"/>
      <c r="BB387" s="283"/>
      <c r="BC387" s="283"/>
      <c r="BD387" s="283"/>
      <c r="BE387" s="283"/>
      <c r="BF387" s="283"/>
      <c r="BG387" s="283"/>
      <c r="BH387" s="283"/>
      <c r="BI387" s="283"/>
      <c r="BJ387" s="283"/>
      <c r="BK387" s="283"/>
      <c r="BL387" s="283"/>
      <c r="BM387" s="283"/>
      <c r="BN387" s="283"/>
      <c r="BO387" s="283"/>
      <c r="BP387" s="283"/>
      <c r="BQ387" s="283"/>
      <c r="BR387" s="283"/>
      <c r="BS387" s="283"/>
      <c r="BT387" s="283"/>
      <c r="BU387" s="283"/>
      <c r="BV387" s="285"/>
      <c r="BW387" s="311"/>
      <c r="BX387" s="311"/>
      <c r="BY387" s="311"/>
      <c r="BZ387" s="311"/>
      <c r="CA387" s="311"/>
      <c r="CB387" s="311"/>
      <c r="CC387" s="311"/>
      <c r="CD387" s="311"/>
      <c r="CE387" s="311"/>
      <c r="CF387" s="311"/>
      <c r="CG387" s="311"/>
      <c r="CH387" s="311"/>
      <c r="CI387" s="311"/>
      <c r="CJ387" s="311"/>
      <c r="CK387" s="311"/>
      <c r="CL387" s="311"/>
      <c r="CM387" s="311"/>
      <c r="CN387" s="311"/>
      <c r="CO387" s="311"/>
      <c r="CP387" s="311"/>
      <c r="CQ387" s="311"/>
      <c r="CR387" s="311"/>
      <c r="CS387" s="311"/>
      <c r="CT387" s="311"/>
      <c r="CU387" s="311"/>
      <c r="CV387" s="311"/>
      <c r="CW387" s="311"/>
      <c r="CX387" s="311"/>
      <c r="CY387" s="311"/>
      <c r="CZ387" s="311"/>
    </row>
    <row r="388" s="284" customFormat="true" ht="15" customHeight="true" x14ac:dyDescent="0.2">
      <c r="B388" s="286"/>
      <c r="W388" s="312"/>
      <c r="X388" s="312"/>
      <c r="Y388" s="312"/>
      <c r="Z388" s="312"/>
      <c r="AA388" s="312"/>
      <c r="AB388" s="312"/>
      <c r="AC388" s="312"/>
      <c r="AD388" s="312"/>
      <c r="AE388" s="312"/>
      <c r="AF388" s="312"/>
      <c r="AG388" s="312"/>
      <c r="AH388" s="312"/>
      <c r="AI388" s="312"/>
      <c r="AJ388" s="312"/>
      <c r="AK388" s="312"/>
      <c r="AL388" s="312"/>
      <c r="AM388" s="312"/>
      <c r="AN388" s="312"/>
      <c r="AO388" s="312"/>
      <c r="AP388" s="312"/>
      <c r="AQ388" s="312"/>
      <c r="AR388" s="312"/>
      <c r="AS388" s="312"/>
      <c r="AT388" s="312"/>
      <c r="AU388" s="312"/>
      <c r="AV388" s="312"/>
      <c r="AW388" s="312"/>
      <c r="AX388" s="312"/>
      <c r="AY388" s="312"/>
      <c r="AZ388" s="312"/>
      <c r="BA388" s="285"/>
      <c r="BB388" s="283"/>
      <c r="BC388" s="283"/>
      <c r="BD388" s="283"/>
      <c r="BE388" s="283"/>
      <c r="BF388" s="283"/>
      <c r="BG388" s="283"/>
      <c r="BH388" s="283"/>
      <c r="BI388" s="283"/>
      <c r="BJ388" s="283"/>
      <c r="BK388" s="283"/>
      <c r="BL388" s="283"/>
      <c r="BM388" s="283"/>
      <c r="BN388" s="283"/>
      <c r="BO388" s="283"/>
      <c r="BP388" s="283"/>
      <c r="BQ388" s="283"/>
      <c r="BR388" s="283"/>
      <c r="BS388" s="283"/>
      <c r="BT388" s="283"/>
      <c r="BU388" s="283"/>
      <c r="BV388" s="285"/>
      <c r="BW388" s="311"/>
      <c r="BX388" s="311"/>
      <c r="BY388" s="311"/>
      <c r="BZ388" s="311"/>
      <c r="CA388" s="311"/>
      <c r="CB388" s="311"/>
      <c r="CC388" s="311"/>
      <c r="CD388" s="311"/>
      <c r="CE388" s="311"/>
      <c r="CF388" s="311"/>
      <c r="CG388" s="311"/>
      <c r="CH388" s="311"/>
      <c r="CI388" s="311"/>
      <c r="CJ388" s="311"/>
      <c r="CK388" s="311"/>
      <c r="CL388" s="311"/>
      <c r="CM388" s="311"/>
      <c r="CN388" s="311"/>
      <c r="CO388" s="311"/>
      <c r="CP388" s="311"/>
      <c r="CQ388" s="311"/>
      <c r="CR388" s="311"/>
      <c r="CS388" s="311"/>
      <c r="CT388" s="311"/>
      <c r="CU388" s="311"/>
      <c r="CV388" s="311"/>
      <c r="CW388" s="311"/>
      <c r="CX388" s="311"/>
      <c r="CY388" s="311"/>
      <c r="CZ388" s="311"/>
    </row>
    <row r="389" s="284" customFormat="true" ht="15" customHeight="true" x14ac:dyDescent="0.2">
      <c r="B389" s="286"/>
      <c r="W389" s="312"/>
      <c r="X389" s="312"/>
      <c r="Y389" s="312"/>
      <c r="Z389" s="312"/>
      <c r="AA389" s="312"/>
      <c r="AB389" s="312"/>
      <c r="AC389" s="312"/>
      <c r="AD389" s="312"/>
      <c r="AE389" s="312"/>
      <c r="AF389" s="312"/>
      <c r="AG389" s="312"/>
      <c r="AH389" s="312"/>
      <c r="AI389" s="312"/>
      <c r="AJ389" s="312"/>
      <c r="AK389" s="312"/>
      <c r="AL389" s="312"/>
      <c r="AM389" s="312"/>
      <c r="AN389" s="312"/>
      <c r="AO389" s="312"/>
      <c r="AP389" s="312"/>
      <c r="AQ389" s="312"/>
      <c r="AR389" s="312"/>
      <c r="AS389" s="312"/>
      <c r="AT389" s="312"/>
      <c r="AU389" s="312"/>
      <c r="AV389" s="312"/>
      <c r="AW389" s="312"/>
      <c r="AX389" s="312"/>
      <c r="AY389" s="312"/>
      <c r="AZ389" s="312"/>
      <c r="BA389" s="285"/>
      <c r="BB389" s="283"/>
      <c r="BC389" s="283"/>
      <c r="BD389" s="283"/>
      <c r="BE389" s="283"/>
      <c r="BF389" s="283"/>
      <c r="BG389" s="283"/>
      <c r="BH389" s="283"/>
      <c r="BI389" s="283"/>
      <c r="BJ389" s="283"/>
      <c r="BK389" s="283"/>
      <c r="BL389" s="283"/>
      <c r="BM389" s="283"/>
      <c r="BN389" s="283"/>
      <c r="BO389" s="283"/>
      <c r="BP389" s="283"/>
      <c r="BQ389" s="283"/>
      <c r="BR389" s="283"/>
      <c r="BS389" s="283"/>
      <c r="BT389" s="283"/>
      <c r="BU389" s="283"/>
      <c r="BV389" s="285"/>
      <c r="BW389" s="311"/>
      <c r="BX389" s="311"/>
      <c r="BY389" s="311"/>
      <c r="BZ389" s="311"/>
      <c r="CA389" s="311"/>
      <c r="CB389" s="311"/>
      <c r="CC389" s="311"/>
      <c r="CD389" s="311"/>
      <c r="CE389" s="311"/>
      <c r="CF389" s="311"/>
      <c r="CG389" s="311"/>
      <c r="CH389" s="311"/>
      <c r="CI389" s="311"/>
      <c r="CJ389" s="311"/>
      <c r="CK389" s="311"/>
      <c r="CL389" s="311"/>
      <c r="CM389" s="311"/>
      <c r="CN389" s="311"/>
      <c r="CO389" s="311"/>
      <c r="CP389" s="311"/>
      <c r="CQ389" s="311"/>
      <c r="CR389" s="311"/>
      <c r="CS389" s="311"/>
      <c r="CT389" s="311"/>
      <c r="CU389" s="311"/>
      <c r="CV389" s="311"/>
      <c r="CW389" s="311"/>
      <c r="CX389" s="311"/>
      <c r="CY389" s="311"/>
      <c r="CZ389" s="311"/>
    </row>
    <row r="390" s="405" customFormat="true" ht="15" customHeight="true" x14ac:dyDescent="0.2">
      <c r="B390" s="404"/>
      <c r="W390" s="312"/>
      <c r="X390" s="312"/>
      <c r="Y390" s="312"/>
      <c r="Z390" s="312"/>
      <c r="AA390" s="312"/>
      <c r="AB390" s="312"/>
      <c r="AC390" s="312"/>
      <c r="AD390" s="312"/>
      <c r="AE390" s="312"/>
      <c r="AF390" s="312"/>
      <c r="AG390" s="312"/>
      <c r="AH390" s="312"/>
      <c r="AI390" s="312"/>
      <c r="AJ390" s="312"/>
      <c r="AK390" s="312"/>
      <c r="AL390" s="312"/>
      <c r="AM390" s="312"/>
      <c r="AN390" s="312"/>
      <c r="AO390" s="312"/>
      <c r="AP390" s="312"/>
      <c r="AQ390" s="312"/>
      <c r="AR390" s="312"/>
      <c r="AS390" s="312"/>
      <c r="AT390" s="312"/>
      <c r="AU390" s="312"/>
      <c r="AV390" s="312"/>
      <c r="AW390" s="312"/>
      <c r="AX390" s="312"/>
      <c r="AY390" s="312"/>
      <c r="AZ390" s="312"/>
      <c r="BA390" s="285"/>
      <c r="BB390" s="283"/>
      <c r="BC390" s="283"/>
      <c r="BD390" s="283"/>
      <c r="BE390" s="283"/>
      <c r="BF390" s="283"/>
      <c r="BG390" s="283"/>
      <c r="BH390" s="283"/>
      <c r="BI390" s="283"/>
      <c r="BJ390" s="283"/>
      <c r="BK390" s="283"/>
      <c r="BL390" s="283"/>
      <c r="BM390" s="283"/>
      <c r="BN390" s="283"/>
      <c r="BO390" s="283"/>
      <c r="BP390" s="283"/>
      <c r="BQ390" s="283"/>
      <c r="BR390" s="283"/>
      <c r="BS390" s="283"/>
      <c r="BT390" s="283"/>
      <c r="BU390" s="283"/>
      <c r="BV390" s="285"/>
      <c r="BW390" s="311"/>
      <c r="BX390" s="311"/>
      <c r="BY390" s="311"/>
      <c r="BZ390" s="311"/>
      <c r="CA390" s="311"/>
      <c r="CB390" s="311"/>
      <c r="CC390" s="311"/>
      <c r="CD390" s="311"/>
      <c r="CE390" s="311"/>
      <c r="CF390" s="311"/>
      <c r="CG390" s="311"/>
      <c r="CH390" s="311"/>
      <c r="CI390" s="311"/>
      <c r="CJ390" s="311"/>
      <c r="CK390" s="311"/>
      <c r="CL390" s="311"/>
      <c r="CM390" s="311"/>
      <c r="CN390" s="311"/>
      <c r="CO390" s="311"/>
      <c r="CP390" s="311"/>
      <c r="CQ390" s="311"/>
      <c r="CR390" s="311"/>
      <c r="CS390" s="311"/>
      <c r="CT390" s="311"/>
      <c r="CU390" s="311"/>
      <c r="CV390" s="311"/>
      <c r="CW390" s="311"/>
      <c r="CX390" s="311"/>
      <c r="CY390" s="311"/>
      <c r="CZ390" s="311"/>
    </row>
    <row r="391" s="405" customFormat="true" ht="15" customHeight="true" x14ac:dyDescent="0.2">
      <c r="B391" s="404"/>
      <c r="W391" s="312"/>
      <c r="X391" s="312"/>
      <c r="Y391" s="312"/>
      <c r="Z391" s="312"/>
      <c r="AA391" s="312"/>
      <c r="AB391" s="312"/>
      <c r="AC391" s="312"/>
      <c r="AD391" s="312"/>
      <c r="AE391" s="312"/>
      <c r="AF391" s="312"/>
      <c r="AG391" s="312"/>
      <c r="AH391" s="312"/>
      <c r="AI391" s="312"/>
      <c r="AJ391" s="312"/>
      <c r="AK391" s="312"/>
      <c r="AL391" s="312"/>
      <c r="AM391" s="312"/>
      <c r="AN391" s="312"/>
      <c r="AO391" s="312"/>
      <c r="AP391" s="312"/>
      <c r="AQ391" s="312"/>
      <c r="AR391" s="312"/>
      <c r="AS391" s="312"/>
      <c r="AT391" s="312"/>
      <c r="AU391" s="312"/>
      <c r="AV391" s="312"/>
      <c r="AW391" s="312"/>
      <c r="AX391" s="312"/>
      <c r="AY391" s="312"/>
      <c r="AZ391" s="312"/>
      <c r="BA391" s="285"/>
      <c r="BB391" s="283"/>
      <c r="BC391" s="283"/>
      <c r="BD391" s="283"/>
      <c r="BE391" s="283"/>
      <c r="BF391" s="283"/>
      <c r="BG391" s="283"/>
      <c r="BH391" s="283"/>
      <c r="BI391" s="283"/>
      <c r="BJ391" s="283"/>
      <c r="BK391" s="283"/>
      <c r="BL391" s="283"/>
      <c r="BM391" s="283"/>
      <c r="BN391" s="283"/>
      <c r="BO391" s="283"/>
      <c r="BP391" s="283"/>
      <c r="BQ391" s="283"/>
      <c r="BR391" s="283"/>
      <c r="BS391" s="283"/>
      <c r="BT391" s="283"/>
      <c r="BU391" s="283"/>
      <c r="BV391" s="285"/>
      <c r="BW391" s="311"/>
      <c r="BX391" s="311"/>
      <c r="BY391" s="311"/>
      <c r="BZ391" s="311"/>
      <c r="CA391" s="311"/>
      <c r="CB391" s="311"/>
      <c r="CC391" s="311"/>
      <c r="CD391" s="311"/>
      <c r="CE391" s="311"/>
      <c r="CF391" s="311"/>
      <c r="CG391" s="311"/>
      <c r="CH391" s="311"/>
      <c r="CI391" s="311"/>
      <c r="CJ391" s="311"/>
      <c r="CK391" s="311"/>
      <c r="CL391" s="311"/>
      <c r="CM391" s="311"/>
      <c r="CN391" s="311"/>
      <c r="CO391" s="311"/>
      <c r="CP391" s="311"/>
      <c r="CQ391" s="311"/>
      <c r="CR391" s="311"/>
      <c r="CS391" s="311"/>
      <c r="CT391" s="311"/>
      <c r="CU391" s="311"/>
      <c r="CV391" s="311"/>
      <c r="CW391" s="311"/>
      <c r="CX391" s="311"/>
      <c r="CY391" s="311"/>
      <c r="CZ391" s="311"/>
    </row>
    <row r="392" s="405" customFormat="true" ht="15" customHeight="true" x14ac:dyDescent="0.2">
      <c r="W392" s="312"/>
      <c r="X392" s="312"/>
      <c r="Y392" s="312"/>
      <c r="Z392" s="312"/>
      <c r="AA392" s="312"/>
      <c r="AB392" s="312"/>
      <c r="AC392" s="312"/>
      <c r="AD392" s="312"/>
      <c r="AE392" s="312"/>
      <c r="AF392" s="312"/>
      <c r="AG392" s="312"/>
      <c r="AH392" s="312"/>
      <c r="AI392" s="312"/>
      <c r="AJ392" s="312"/>
      <c r="AK392" s="312"/>
      <c r="AL392" s="312"/>
      <c r="AM392" s="312"/>
      <c r="AN392" s="312"/>
      <c r="AO392" s="312"/>
      <c r="AP392" s="312"/>
      <c r="AQ392" s="312"/>
      <c r="AR392" s="312"/>
      <c r="AS392" s="312"/>
      <c r="AT392" s="312"/>
      <c r="AU392" s="312"/>
      <c r="AV392" s="312"/>
      <c r="AW392" s="312"/>
      <c r="AX392" s="312"/>
      <c r="AY392" s="312"/>
      <c r="AZ392" s="312"/>
      <c r="BA392" s="285"/>
      <c r="BB392" s="283"/>
      <c r="BC392" s="283"/>
      <c r="BD392" s="283"/>
      <c r="BE392" s="283"/>
      <c r="BF392" s="283"/>
      <c r="BG392" s="283"/>
      <c r="BH392" s="283"/>
      <c r="BI392" s="283"/>
      <c r="BJ392" s="283"/>
      <c r="BK392" s="283"/>
      <c r="BL392" s="283"/>
      <c r="BM392" s="283"/>
      <c r="BN392" s="283"/>
      <c r="BO392" s="283"/>
      <c r="BP392" s="283"/>
      <c r="BQ392" s="283"/>
      <c r="BR392" s="283"/>
      <c r="BS392" s="283"/>
      <c r="BT392" s="283"/>
      <c r="BU392" s="283"/>
      <c r="BV392" s="285"/>
      <c r="BW392" s="311"/>
      <c r="BX392" s="311"/>
      <c r="BY392" s="311"/>
      <c r="BZ392" s="311"/>
      <c r="CA392" s="311"/>
      <c r="CB392" s="311"/>
      <c r="CC392" s="311"/>
      <c r="CD392" s="311"/>
      <c r="CE392" s="311"/>
      <c r="CF392" s="311"/>
      <c r="CG392" s="311"/>
      <c r="CH392" s="311"/>
      <c r="CI392" s="311"/>
      <c r="CJ392" s="311"/>
      <c r="CK392" s="311"/>
      <c r="CL392" s="311"/>
      <c r="CM392" s="311"/>
      <c r="CN392" s="311"/>
      <c r="CO392" s="311"/>
      <c r="CP392" s="311"/>
      <c r="CQ392" s="311"/>
      <c r="CR392" s="311"/>
      <c r="CS392" s="311"/>
      <c r="CT392" s="311"/>
      <c r="CU392" s="311"/>
      <c r="CV392" s="311"/>
      <c r="CW392" s="311"/>
      <c r="CX392" s="311"/>
      <c r="CY392" s="311"/>
      <c r="CZ392" s="311"/>
    </row>
    <row r="393" s="405" customFormat="true" ht="15" customHeight="true" x14ac:dyDescent="0.2">
      <c r="W393" s="312"/>
      <c r="X393" s="312"/>
      <c r="Y393" s="312"/>
      <c r="Z393" s="312"/>
      <c r="AA393" s="312"/>
      <c r="AB393" s="312"/>
      <c r="AC393" s="312"/>
      <c r="AD393" s="312"/>
      <c r="AE393" s="312"/>
      <c r="AF393" s="312"/>
      <c r="AG393" s="312"/>
      <c r="AH393" s="312"/>
      <c r="AI393" s="312"/>
      <c r="AJ393" s="312"/>
      <c r="AK393" s="312"/>
      <c r="AL393" s="312"/>
      <c r="AM393" s="312"/>
      <c r="AN393" s="312"/>
      <c r="AO393" s="312"/>
      <c r="AP393" s="312"/>
      <c r="AQ393" s="312"/>
      <c r="AR393" s="312"/>
      <c r="AS393" s="312"/>
      <c r="AT393" s="312"/>
      <c r="AU393" s="312"/>
      <c r="AV393" s="312"/>
      <c r="AW393" s="312"/>
      <c r="AX393" s="312"/>
      <c r="AY393" s="312"/>
      <c r="AZ393" s="312"/>
      <c r="BA393" s="285"/>
      <c r="BB393" s="283"/>
      <c r="BC393" s="283"/>
      <c r="BD393" s="283"/>
      <c r="BE393" s="283"/>
      <c r="BF393" s="283"/>
      <c r="BG393" s="283"/>
      <c r="BH393" s="283"/>
      <c r="BI393" s="283"/>
      <c r="BJ393" s="283"/>
      <c r="BK393" s="283"/>
      <c r="BL393" s="283"/>
      <c r="BM393" s="283"/>
      <c r="BN393" s="283"/>
      <c r="BO393" s="283"/>
      <c r="BP393" s="283"/>
      <c r="BQ393" s="283"/>
      <c r="BR393" s="283"/>
      <c r="BS393" s="283"/>
      <c r="BT393" s="283"/>
      <c r="BU393" s="283"/>
      <c r="BV393" s="285"/>
      <c r="BW393" s="311"/>
      <c r="BX393" s="311"/>
      <c r="BY393" s="311"/>
      <c r="BZ393" s="311"/>
      <c r="CA393" s="311"/>
      <c r="CB393" s="311"/>
      <c r="CC393" s="311"/>
      <c r="CD393" s="311"/>
      <c r="CE393" s="311"/>
      <c r="CF393" s="311"/>
      <c r="CG393" s="311"/>
      <c r="CH393" s="311"/>
      <c r="CI393" s="311"/>
      <c r="CJ393" s="311"/>
      <c r="CK393" s="311"/>
      <c r="CL393" s="311"/>
      <c r="CM393" s="311"/>
      <c r="CN393" s="311"/>
      <c r="CO393" s="311"/>
      <c r="CP393" s="311"/>
      <c r="CQ393" s="311"/>
      <c r="CR393" s="311"/>
      <c r="CS393" s="311"/>
      <c r="CT393" s="311"/>
      <c r="CU393" s="311"/>
      <c r="CV393" s="311"/>
      <c r="CW393" s="311"/>
      <c r="CX393" s="311"/>
      <c r="CY393" s="311"/>
      <c r="CZ393" s="311"/>
    </row>
    <row r="394" s="405" customFormat="true" ht="15" customHeight="true" x14ac:dyDescent="0.2">
      <c r="W394" s="312"/>
      <c r="X394" s="312"/>
      <c r="Y394" s="312"/>
      <c r="Z394" s="312"/>
      <c r="AA394" s="312"/>
      <c r="AB394" s="312"/>
      <c r="AC394" s="312"/>
      <c r="AD394" s="312"/>
      <c r="AE394" s="312"/>
      <c r="AF394" s="312"/>
      <c r="AG394" s="312"/>
      <c r="AH394" s="312"/>
      <c r="AI394" s="312"/>
      <c r="AJ394" s="312"/>
      <c r="AK394" s="312"/>
      <c r="AL394" s="312"/>
      <c r="AM394" s="312"/>
      <c r="AN394" s="312"/>
      <c r="AO394" s="312"/>
      <c r="AP394" s="312"/>
      <c r="AQ394" s="312"/>
      <c r="AR394" s="312"/>
      <c r="AS394" s="312"/>
      <c r="AT394" s="312"/>
      <c r="AU394" s="312"/>
      <c r="AV394" s="312"/>
      <c r="AW394" s="312"/>
      <c r="AX394" s="312"/>
      <c r="AY394" s="312"/>
      <c r="AZ394" s="312"/>
      <c r="BA394" s="285"/>
      <c r="BB394" s="283"/>
      <c r="BC394" s="283"/>
      <c r="BD394" s="283"/>
      <c r="BE394" s="283"/>
      <c r="BF394" s="283"/>
      <c r="BG394" s="283"/>
      <c r="BH394" s="283"/>
      <c r="BI394" s="283"/>
      <c r="BJ394" s="283"/>
      <c r="BK394" s="283"/>
      <c r="BL394" s="283"/>
      <c r="BM394" s="283"/>
      <c r="BN394" s="283"/>
      <c r="BO394" s="283"/>
      <c r="BP394" s="283"/>
      <c r="BQ394" s="283"/>
      <c r="BR394" s="283"/>
      <c r="BS394" s="283"/>
      <c r="BT394" s="283"/>
      <c r="BU394" s="283"/>
      <c r="BV394" s="285"/>
      <c r="BW394" s="311"/>
      <c r="BX394" s="311"/>
      <c r="BY394" s="311"/>
      <c r="BZ394" s="311"/>
      <c r="CA394" s="311"/>
      <c r="CB394" s="311"/>
      <c r="CC394" s="311"/>
      <c r="CD394" s="311"/>
      <c r="CE394" s="311"/>
      <c r="CF394" s="311"/>
      <c r="CG394" s="311"/>
      <c r="CH394" s="311"/>
      <c r="CI394" s="311"/>
      <c r="CJ394" s="311"/>
      <c r="CK394" s="311"/>
      <c r="CL394" s="311"/>
      <c r="CM394" s="311"/>
      <c r="CN394" s="311"/>
      <c r="CO394" s="311"/>
      <c r="CP394" s="311"/>
      <c r="CQ394" s="311"/>
      <c r="CR394" s="311"/>
      <c r="CS394" s="311"/>
      <c r="CT394" s="311"/>
      <c r="CU394" s="311"/>
      <c r="CV394" s="311"/>
      <c r="CW394" s="311"/>
      <c r="CX394" s="311"/>
      <c r="CY394" s="311"/>
      <c r="CZ394" s="311"/>
    </row>
    <row r="395" s="405" customFormat="true" ht="15" customHeight="true" x14ac:dyDescent="0.2">
      <c r="W395" s="312"/>
      <c r="X395" s="312"/>
      <c r="Y395" s="312"/>
      <c r="Z395" s="312"/>
      <c r="AA395" s="312"/>
      <c r="AB395" s="312"/>
      <c r="AC395" s="312"/>
      <c r="AD395" s="312"/>
      <c r="AE395" s="312"/>
      <c r="AF395" s="312"/>
      <c r="AG395" s="312"/>
      <c r="AH395" s="312"/>
      <c r="AI395" s="312"/>
      <c r="AJ395" s="312"/>
      <c r="AK395" s="312"/>
      <c r="AL395" s="312"/>
      <c r="AM395" s="312"/>
      <c r="AN395" s="312"/>
      <c r="AO395" s="312"/>
      <c r="AP395" s="312"/>
      <c r="AQ395" s="312"/>
      <c r="AR395" s="312"/>
      <c r="AS395" s="312"/>
      <c r="AT395" s="312"/>
      <c r="AU395" s="312"/>
      <c r="AV395" s="312"/>
      <c r="AW395" s="312"/>
      <c r="AX395" s="312"/>
      <c r="AY395" s="312"/>
      <c r="AZ395" s="312"/>
      <c r="BA395" s="285"/>
      <c r="BB395" s="283"/>
      <c r="BC395" s="283"/>
      <c r="BD395" s="283"/>
      <c r="BE395" s="283"/>
      <c r="BF395" s="283"/>
      <c r="BG395" s="283"/>
      <c r="BH395" s="283"/>
      <c r="BI395" s="283"/>
      <c r="BJ395" s="283"/>
      <c r="BK395" s="283"/>
      <c r="BL395" s="283"/>
      <c r="BM395" s="283"/>
      <c r="BN395" s="283"/>
      <c r="BO395" s="283"/>
      <c r="BP395" s="283"/>
      <c r="BQ395" s="283"/>
      <c r="BR395" s="283"/>
      <c r="BS395" s="283"/>
      <c r="BT395" s="283"/>
      <c r="BU395" s="283"/>
      <c r="BV395" s="285"/>
      <c r="BW395" s="311"/>
      <c r="BX395" s="311"/>
      <c r="BY395" s="311"/>
      <c r="BZ395" s="311"/>
      <c r="CA395" s="311"/>
      <c r="CB395" s="311"/>
      <c r="CC395" s="311"/>
      <c r="CD395" s="311"/>
      <c r="CE395" s="311"/>
      <c r="CF395" s="311"/>
      <c r="CG395" s="311"/>
      <c r="CH395" s="311"/>
      <c r="CI395" s="311"/>
      <c r="CJ395" s="311"/>
      <c r="CK395" s="311"/>
      <c r="CL395" s="311"/>
      <c r="CM395" s="311"/>
      <c r="CN395" s="311"/>
      <c r="CO395" s="311"/>
      <c r="CP395" s="311"/>
      <c r="CQ395" s="311"/>
      <c r="CR395" s="311"/>
      <c r="CS395" s="311"/>
      <c r="CT395" s="311"/>
      <c r="CU395" s="311"/>
      <c r="CV395" s="311"/>
      <c r="CW395" s="311"/>
      <c r="CX395" s="311"/>
      <c r="CY395" s="311"/>
      <c r="CZ395" s="311"/>
    </row>
    <row r="396" s="405" customFormat="true" ht="15" customHeight="true" x14ac:dyDescent="0.2">
      <c r="W396" s="312"/>
      <c r="X396" s="312"/>
      <c r="Y396" s="312"/>
      <c r="Z396" s="312"/>
      <c r="AA396" s="312"/>
      <c r="AB396" s="312"/>
      <c r="AC396" s="312"/>
      <c r="AD396" s="312"/>
      <c r="AE396" s="312"/>
      <c r="AF396" s="312"/>
      <c r="AG396" s="312"/>
      <c r="AH396" s="312"/>
      <c r="AI396" s="312"/>
      <c r="AJ396" s="312"/>
      <c r="AK396" s="312"/>
      <c r="AL396" s="312"/>
      <c r="AM396" s="312"/>
      <c r="AN396" s="312"/>
      <c r="AO396" s="312"/>
      <c r="AP396" s="312"/>
      <c r="AQ396" s="312"/>
      <c r="AR396" s="312"/>
      <c r="AS396" s="312"/>
      <c r="AT396" s="312"/>
      <c r="AU396" s="312"/>
      <c r="AV396" s="312"/>
      <c r="AW396" s="312"/>
      <c r="AX396" s="312"/>
      <c r="AY396" s="312"/>
      <c r="AZ396" s="312"/>
      <c r="BA396" s="285"/>
      <c r="BB396" s="283"/>
      <c r="BC396" s="283"/>
      <c r="BD396" s="283"/>
      <c r="BE396" s="283"/>
      <c r="BF396" s="283"/>
      <c r="BG396" s="283"/>
      <c r="BH396" s="283"/>
      <c r="BI396" s="283"/>
      <c r="BJ396" s="283"/>
      <c r="BK396" s="283"/>
      <c r="BL396" s="283"/>
      <c r="BM396" s="283"/>
      <c r="BN396" s="283"/>
      <c r="BO396" s="283"/>
      <c r="BP396" s="283"/>
      <c r="BQ396" s="283"/>
      <c r="BR396" s="283"/>
      <c r="BS396" s="283"/>
      <c r="BT396" s="283"/>
      <c r="BU396" s="283"/>
      <c r="BV396" s="285"/>
      <c r="BW396" s="311"/>
      <c r="BX396" s="311"/>
      <c r="BY396" s="311"/>
      <c r="BZ396" s="311"/>
      <c r="CA396" s="311"/>
      <c r="CB396" s="311"/>
      <c r="CC396" s="311"/>
      <c r="CD396" s="311"/>
      <c r="CE396" s="311"/>
      <c r="CF396" s="311"/>
      <c r="CG396" s="311"/>
      <c r="CH396" s="311"/>
      <c r="CI396" s="311"/>
      <c r="CJ396" s="311"/>
      <c r="CK396" s="311"/>
      <c r="CL396" s="311"/>
      <c r="CM396" s="311"/>
      <c r="CN396" s="311"/>
      <c r="CO396" s="311"/>
      <c r="CP396" s="311"/>
      <c r="CQ396" s="311"/>
      <c r="CR396" s="311"/>
      <c r="CS396" s="311"/>
      <c r="CT396" s="311"/>
      <c r="CU396" s="311"/>
      <c r="CV396" s="311"/>
      <c r="CW396" s="311"/>
      <c r="CX396" s="311"/>
      <c r="CY396" s="311"/>
      <c r="CZ396" s="311"/>
    </row>
    <row r="397" s="405" customFormat="true" ht="15" customHeight="true" x14ac:dyDescent="0.2">
      <c r="W397" s="312"/>
      <c r="X397" s="312"/>
      <c r="Y397" s="312"/>
      <c r="Z397" s="312"/>
      <c r="AA397" s="312"/>
      <c r="AB397" s="312"/>
      <c r="AC397" s="312"/>
      <c r="AD397" s="312"/>
      <c r="AE397" s="312"/>
      <c r="AF397" s="312"/>
      <c r="AG397" s="312"/>
      <c r="AH397" s="312"/>
      <c r="AI397" s="312"/>
      <c r="AJ397" s="312"/>
      <c r="AK397" s="312"/>
      <c r="AL397" s="312"/>
      <c r="AM397" s="312"/>
      <c r="AN397" s="312"/>
      <c r="AO397" s="312"/>
      <c r="AP397" s="312"/>
      <c r="AQ397" s="312"/>
      <c r="AR397" s="312"/>
      <c r="AS397" s="312"/>
      <c r="AT397" s="312"/>
      <c r="AU397" s="312"/>
      <c r="AV397" s="312"/>
      <c r="AW397" s="312"/>
      <c r="AX397" s="312"/>
      <c r="AY397" s="312"/>
      <c r="AZ397" s="312"/>
      <c r="BA397" s="285"/>
      <c r="BB397" s="283"/>
      <c r="BC397" s="283"/>
      <c r="BD397" s="283"/>
      <c r="BE397" s="283"/>
      <c r="BF397" s="283"/>
      <c r="BG397" s="283"/>
      <c r="BH397" s="283"/>
      <c r="BI397" s="283"/>
      <c r="BJ397" s="283"/>
      <c r="BK397" s="283"/>
      <c r="BL397" s="283"/>
      <c r="BM397" s="283"/>
      <c r="BN397" s="283"/>
      <c r="BO397" s="283"/>
      <c r="BP397" s="283"/>
      <c r="BQ397" s="283"/>
      <c r="BR397" s="283"/>
      <c r="BS397" s="283"/>
      <c r="BT397" s="283"/>
      <c r="BU397" s="283"/>
      <c r="BV397" s="285"/>
      <c r="BW397" s="311"/>
      <c r="BX397" s="311"/>
      <c r="BY397" s="311"/>
      <c r="BZ397" s="311"/>
      <c r="CA397" s="311"/>
      <c r="CB397" s="311"/>
      <c r="CC397" s="311"/>
      <c r="CD397" s="311"/>
      <c r="CE397" s="311"/>
      <c r="CF397" s="311"/>
      <c r="CG397" s="311"/>
      <c r="CH397" s="311"/>
      <c r="CI397" s="311"/>
      <c r="CJ397" s="311"/>
      <c r="CK397" s="311"/>
      <c r="CL397" s="311"/>
      <c r="CM397" s="311"/>
      <c r="CN397" s="311"/>
      <c r="CO397" s="311"/>
      <c r="CP397" s="311"/>
      <c r="CQ397" s="311"/>
      <c r="CR397" s="311"/>
      <c r="CS397" s="311"/>
      <c r="CT397" s="311"/>
      <c r="CU397" s="311"/>
      <c r="CV397" s="311"/>
      <c r="CW397" s="311"/>
      <c r="CX397" s="311"/>
      <c r="CY397" s="311"/>
      <c r="CZ397" s="311"/>
    </row>
    <row r="398" s="405" customFormat="true" ht="15" customHeight="true" x14ac:dyDescent="0.2">
      <c r="W398" s="312"/>
      <c r="X398" s="312"/>
      <c r="Y398" s="312"/>
      <c r="Z398" s="312"/>
      <c r="AA398" s="312"/>
      <c r="AB398" s="312"/>
      <c r="AC398" s="312"/>
      <c r="AD398" s="312"/>
      <c r="AE398" s="312"/>
      <c r="AF398" s="312"/>
      <c r="AG398" s="312"/>
      <c r="AH398" s="312"/>
      <c r="AI398" s="312"/>
      <c r="AJ398" s="312"/>
      <c r="AK398" s="312"/>
      <c r="AL398" s="312"/>
      <c r="AM398" s="312"/>
      <c r="AN398" s="312"/>
      <c r="AO398" s="312"/>
      <c r="AP398" s="312"/>
      <c r="AQ398" s="312"/>
      <c r="AR398" s="312"/>
      <c r="AS398" s="312"/>
      <c r="AT398" s="312"/>
      <c r="AU398" s="312"/>
      <c r="AV398" s="312"/>
      <c r="AW398" s="312"/>
      <c r="AX398" s="312"/>
      <c r="AY398" s="312"/>
      <c r="AZ398" s="312"/>
      <c r="BA398" s="285"/>
      <c r="BB398" s="283"/>
      <c r="BC398" s="283"/>
      <c r="BD398" s="283"/>
      <c r="BE398" s="283"/>
      <c r="BF398" s="283"/>
      <c r="BG398" s="283"/>
      <c r="BH398" s="283"/>
      <c r="BI398" s="283"/>
      <c r="BJ398" s="283"/>
      <c r="BK398" s="283"/>
      <c r="BL398" s="283"/>
      <c r="BM398" s="283"/>
      <c r="BN398" s="283"/>
      <c r="BO398" s="283"/>
      <c r="BP398" s="283"/>
      <c r="BQ398" s="283"/>
      <c r="BR398" s="283"/>
      <c r="BS398" s="283"/>
      <c r="BT398" s="283"/>
      <c r="BU398" s="283"/>
      <c r="BV398" s="285"/>
      <c r="BW398" s="311"/>
      <c r="BX398" s="311"/>
      <c r="BY398" s="311"/>
      <c r="BZ398" s="311"/>
      <c r="CA398" s="311"/>
      <c r="CB398" s="311"/>
      <c r="CC398" s="311"/>
      <c r="CD398" s="311"/>
      <c r="CE398" s="311"/>
      <c r="CF398" s="311"/>
      <c r="CG398" s="311"/>
      <c r="CH398" s="311"/>
      <c r="CI398" s="311"/>
      <c r="CJ398" s="311"/>
      <c r="CK398" s="311"/>
      <c r="CL398" s="311"/>
      <c r="CM398" s="311"/>
      <c r="CN398" s="311"/>
      <c r="CO398" s="311"/>
      <c r="CP398" s="311"/>
      <c r="CQ398" s="311"/>
      <c r="CR398" s="311"/>
      <c r="CS398" s="311"/>
      <c r="CT398" s="311"/>
      <c r="CU398" s="311"/>
      <c r="CV398" s="311"/>
      <c r="CW398" s="311"/>
      <c r="CX398" s="311"/>
      <c r="CY398" s="311"/>
      <c r="CZ398" s="311"/>
    </row>
    <row r="399" s="423" customFormat="true" ht="15" customHeight="true" x14ac:dyDescent="0.25">
      <c r="A399" s="289"/>
      <c r="B399" s="289"/>
      <c r="C399" s="849" t="s">
        <v>129</v>
      </c>
      <c r="D399" s="850"/>
      <c r="E399" s="850"/>
      <c r="F399" s="850"/>
      <c r="G399" s="289"/>
      <c r="H399" s="840" t="s">
        <v>130</v>
      </c>
      <c r="I399" s="841"/>
      <c r="J399" s="841"/>
      <c r="K399" s="841"/>
      <c r="M399" s="840" t="s">
        <v>131</v>
      </c>
      <c r="N399" s="841"/>
      <c r="O399" s="841"/>
      <c r="P399" s="841"/>
      <c r="W399" s="307"/>
      <c r="X399" s="307"/>
      <c r="Y399" s="307"/>
      <c r="Z399" s="307"/>
      <c r="AA399" s="307"/>
      <c r="AB399" s="307"/>
      <c r="AC399" s="307"/>
      <c r="AD399" s="307"/>
      <c r="AE399" s="307"/>
      <c r="AF399" s="307"/>
      <c r="AG399" s="307"/>
      <c r="AH399" s="307"/>
      <c r="AI399" s="307"/>
      <c r="AJ399" s="307"/>
      <c r="AK399" s="307"/>
      <c r="AL399" s="307"/>
      <c r="AM399" s="307"/>
      <c r="AN399" s="307"/>
      <c r="AO399" s="307"/>
      <c r="AP399" s="307"/>
      <c r="AQ399" s="307"/>
      <c r="AR399" s="307"/>
      <c r="AS399" s="307"/>
      <c r="AT399" s="307"/>
      <c r="AU399" s="307"/>
      <c r="AV399" s="307"/>
      <c r="AW399" s="307"/>
      <c r="AX399" s="307"/>
      <c r="AY399" s="307"/>
      <c r="AZ399" s="307"/>
      <c r="BB399" s="289"/>
      <c r="BW399" s="307"/>
      <c r="BX399" s="307"/>
      <c r="BY399" s="307"/>
      <c r="BZ399" s="307"/>
      <c r="CA399" s="307"/>
      <c r="CB399" s="307"/>
      <c r="CC399" s="307"/>
      <c r="CD399" s="307"/>
      <c r="CE399" s="307"/>
      <c r="CF399" s="307"/>
      <c r="CG399" s="307"/>
      <c r="CH399" s="307"/>
      <c r="CI399" s="307"/>
      <c r="CJ399" s="307"/>
      <c r="CK399" s="307"/>
      <c r="CL399" s="307"/>
      <c r="CM399" s="307"/>
      <c r="CN399" s="307"/>
      <c r="CO399" s="307"/>
      <c r="CP399" s="307"/>
      <c r="CQ399" s="307"/>
      <c r="CR399" s="307"/>
      <c r="CS399" s="307"/>
      <c r="CT399" s="307"/>
      <c r="CU399" s="307"/>
      <c r="CV399" s="307"/>
      <c r="CW399" s="307"/>
      <c r="CX399" s="307"/>
      <c r="CY399" s="307"/>
      <c r="CZ399" s="307"/>
    </row>
    <row r="400" s="314" customFormat="true" ht="24" customHeight="true" x14ac:dyDescent="0.2">
      <c r="C400" s="842" t="s">
        <v>190</v>
      </c>
      <c r="D400" s="730"/>
      <c r="E400" s="730"/>
      <c r="H400" s="842" t="s">
        <v>190</v>
      </c>
      <c r="I400" s="730"/>
      <c r="J400" s="730"/>
      <c r="M400" s="842" t="s">
        <v>190</v>
      </c>
      <c r="N400" s="730"/>
      <c r="O400" s="730"/>
      <c r="W400" s="307"/>
      <c r="X400" s="307"/>
      <c r="Y400" s="307"/>
      <c r="Z400" s="307"/>
      <c r="AA400" s="307"/>
      <c r="AB400" s="307"/>
      <c r="AC400" s="307"/>
      <c r="AD400" s="307"/>
      <c r="AE400" s="307"/>
      <c r="AF400" s="307"/>
      <c r="AG400" s="307"/>
      <c r="AH400" s="307"/>
      <c r="AI400" s="307"/>
      <c r="AJ400" s="307"/>
      <c r="AK400" s="307"/>
      <c r="AL400" s="307"/>
      <c r="AM400" s="307"/>
      <c r="AN400" s="307"/>
      <c r="AO400" s="307"/>
      <c r="AP400" s="307"/>
      <c r="AQ400" s="307"/>
      <c r="AR400" s="307"/>
      <c r="AS400" s="307"/>
      <c r="AT400" s="307"/>
      <c r="AU400" s="307"/>
      <c r="AV400" s="307"/>
      <c r="AW400" s="307"/>
      <c r="AX400" s="307"/>
      <c r="AY400" s="307"/>
      <c r="AZ400" s="307"/>
      <c r="BA400" s="423"/>
      <c r="BB400" s="289"/>
      <c r="BC400" s="423"/>
      <c r="BD400" s="423"/>
      <c r="BE400" s="423"/>
      <c r="BF400" s="423"/>
      <c r="BG400" s="423"/>
      <c r="BH400" s="423"/>
      <c r="BI400" s="423"/>
      <c r="BJ400" s="423"/>
      <c r="BK400" s="423"/>
      <c r="BL400" s="423"/>
      <c r="BM400" s="423"/>
      <c r="BN400" s="423"/>
      <c r="BO400" s="423"/>
      <c r="BP400" s="423"/>
      <c r="BQ400" s="423"/>
      <c r="BR400" s="423"/>
      <c r="BS400" s="423"/>
      <c r="BT400" s="423"/>
      <c r="BU400" s="423"/>
      <c r="BV400" s="423"/>
      <c r="BW400" s="307"/>
      <c r="BX400" s="307"/>
      <c r="BY400" s="307"/>
      <c r="BZ400" s="307"/>
      <c r="CA400" s="307"/>
      <c r="CB400" s="307"/>
      <c r="CC400" s="307"/>
      <c r="CD400" s="307"/>
      <c r="CE400" s="307"/>
      <c r="CF400" s="307"/>
      <c r="CG400" s="307"/>
      <c r="CH400" s="307"/>
      <c r="CI400" s="307"/>
      <c r="CJ400" s="307"/>
      <c r="CK400" s="307"/>
      <c r="CL400" s="307"/>
      <c r="CM400" s="307"/>
      <c r="CN400" s="307"/>
      <c r="CO400" s="307"/>
      <c r="CP400" s="307"/>
      <c r="CQ400" s="307"/>
      <c r="CR400" s="307"/>
      <c r="CS400" s="307"/>
      <c r="CT400" s="307"/>
      <c r="CU400" s="307"/>
      <c r="CV400" s="307"/>
      <c r="CW400" s="307"/>
      <c r="CX400" s="307"/>
      <c r="CY400" s="307"/>
      <c r="CZ400" s="307"/>
    </row>
    <row r="401" s="314" customFormat="true" ht="25.15" customHeight="true" x14ac:dyDescent="0.2">
      <c r="C401" s="851"/>
      <c r="D401" s="730"/>
      <c r="E401" s="457" t="s">
        <v>191</v>
      </c>
      <c r="H401" s="851"/>
      <c r="I401" s="730"/>
      <c r="J401" s="458" t="s">
        <v>191</v>
      </c>
      <c r="M401" s="851"/>
      <c r="N401" s="730"/>
      <c r="O401" s="459" t="s">
        <v>191</v>
      </c>
      <c r="W401" s="307"/>
      <c r="X401" s="307"/>
      <c r="Y401" s="307"/>
      <c r="Z401" s="307"/>
      <c r="AA401" s="307"/>
      <c r="AB401" s="307"/>
      <c r="AC401" s="307"/>
      <c r="AD401" s="307"/>
      <c r="AE401" s="307"/>
      <c r="AF401" s="307"/>
      <c r="AG401" s="307"/>
      <c r="AH401" s="307"/>
      <c r="AI401" s="307"/>
      <c r="AJ401" s="307"/>
      <c r="AK401" s="307"/>
      <c r="AL401" s="307"/>
      <c r="AM401" s="307"/>
      <c r="AN401" s="307"/>
      <c r="AO401" s="307"/>
      <c r="AP401" s="307"/>
      <c r="AQ401" s="307"/>
      <c r="AR401" s="307"/>
      <c r="AS401" s="307"/>
      <c r="AT401" s="307"/>
      <c r="AU401" s="307"/>
      <c r="AV401" s="307"/>
      <c r="AW401" s="307"/>
      <c r="AX401" s="307"/>
      <c r="AY401" s="307"/>
      <c r="AZ401" s="307"/>
      <c r="BA401" s="423"/>
      <c r="BB401" s="289"/>
      <c r="BC401" s="423"/>
      <c r="BD401" s="423"/>
      <c r="BE401" s="423"/>
      <c r="BF401" s="423"/>
      <c r="BG401" s="423"/>
      <c r="BH401" s="423"/>
      <c r="BI401" s="423"/>
      <c r="BJ401" s="423"/>
      <c r="BK401" s="423"/>
      <c r="BL401" s="423"/>
      <c r="BM401" s="423"/>
      <c r="BN401" s="423"/>
      <c r="BO401" s="423"/>
      <c r="BP401" s="423"/>
      <c r="BQ401" s="423"/>
      <c r="BR401" s="423"/>
      <c r="BS401" s="423"/>
      <c r="BT401" s="423"/>
      <c r="BU401" s="423"/>
      <c r="BV401" s="423"/>
      <c r="BW401" s="307"/>
      <c r="BX401" s="307"/>
      <c r="BY401" s="307"/>
      <c r="BZ401" s="307"/>
      <c r="CA401" s="307"/>
      <c r="CB401" s="307"/>
      <c r="CC401" s="307"/>
      <c r="CD401" s="307"/>
      <c r="CE401" s="307"/>
      <c r="CF401" s="307"/>
      <c r="CG401" s="307"/>
      <c r="CH401" s="307"/>
      <c r="CI401" s="307"/>
      <c r="CJ401" s="307"/>
      <c r="CK401" s="307"/>
      <c r="CL401" s="307"/>
      <c r="CM401" s="307"/>
      <c r="CN401" s="307"/>
      <c r="CO401" s="307"/>
      <c r="CP401" s="307"/>
      <c r="CQ401" s="307"/>
      <c r="CR401" s="307"/>
      <c r="CS401" s="307"/>
      <c r="CT401" s="307"/>
      <c r="CU401" s="307"/>
      <c r="CV401" s="307"/>
      <c r="CW401" s="307"/>
      <c r="CX401" s="307"/>
      <c r="CY401" s="307"/>
      <c r="CZ401" s="307"/>
    </row>
    <row r="402" s="314" customFormat="true" ht="25.15" customHeight="true" x14ac:dyDescent="0.2">
      <c r="B402" s="848" t="s">
        <v>135</v>
      </c>
      <c r="C402" s="730"/>
      <c r="D402" s="730"/>
      <c r="E402" s="460" t="s">
        <v>192</v>
      </c>
      <c r="H402" s="730"/>
      <c r="I402" s="730"/>
      <c r="J402" s="461" t="s">
        <v>192</v>
      </c>
      <c r="M402" s="730"/>
      <c r="N402" s="730"/>
      <c r="O402" s="462" t="s">
        <v>192</v>
      </c>
      <c r="W402" s="307"/>
      <c r="X402" s="307"/>
      <c r="Y402" s="307"/>
      <c r="Z402" s="307"/>
      <c r="AA402" s="307"/>
      <c r="AB402" s="307"/>
      <c r="AC402" s="307"/>
      <c r="AD402" s="307"/>
      <c r="AE402" s="307"/>
      <c r="AF402" s="307"/>
      <c r="AG402" s="307"/>
      <c r="AH402" s="307"/>
      <c r="AI402" s="307"/>
      <c r="AJ402" s="307"/>
      <c r="AK402" s="307"/>
      <c r="AL402" s="307"/>
      <c r="AM402" s="307"/>
      <c r="AN402" s="307"/>
      <c r="AO402" s="307"/>
      <c r="AP402" s="307"/>
      <c r="AQ402" s="307"/>
      <c r="AR402" s="307"/>
      <c r="AS402" s="307"/>
      <c r="AT402" s="307"/>
      <c r="AU402" s="307"/>
      <c r="AV402" s="307"/>
      <c r="AW402" s="307"/>
      <c r="AX402" s="307"/>
      <c r="AY402" s="307"/>
      <c r="AZ402" s="307"/>
      <c r="BA402" s="423"/>
      <c r="BB402" s="289"/>
      <c r="BC402" s="423"/>
      <c r="BD402" s="423"/>
      <c r="BE402" s="423"/>
      <c r="BF402" s="423"/>
      <c r="BG402" s="423"/>
      <c r="BH402" s="423"/>
      <c r="BI402" s="423"/>
      <c r="BJ402" s="423"/>
      <c r="BK402" s="423"/>
      <c r="BL402" s="423"/>
      <c r="BM402" s="423"/>
      <c r="BN402" s="423"/>
      <c r="BO402" s="423"/>
      <c r="BP402" s="423"/>
      <c r="BQ402" s="423"/>
      <c r="BR402" s="423"/>
      <c r="BS402" s="423"/>
      <c r="BT402" s="423"/>
      <c r="BU402" s="423"/>
      <c r="BV402" s="423"/>
      <c r="BW402" s="307"/>
      <c r="BX402" s="307"/>
      <c r="BY402" s="307"/>
      <c r="BZ402" s="307"/>
      <c r="CA402" s="307"/>
      <c r="CB402" s="307"/>
      <c r="CC402" s="307"/>
      <c r="CD402" s="307"/>
      <c r="CE402" s="307"/>
      <c r="CF402" s="307"/>
      <c r="CG402" s="307"/>
      <c r="CH402" s="307"/>
      <c r="CI402" s="307"/>
      <c r="CJ402" s="307"/>
      <c r="CK402" s="307"/>
      <c r="CL402" s="307"/>
      <c r="CM402" s="307"/>
      <c r="CN402" s="307"/>
      <c r="CO402" s="307"/>
      <c r="CP402" s="307"/>
      <c r="CQ402" s="307"/>
      <c r="CR402" s="307"/>
      <c r="CS402" s="307"/>
      <c r="CT402" s="307"/>
      <c r="CU402" s="307"/>
      <c r="CV402" s="307"/>
      <c r="CW402" s="307"/>
      <c r="CX402" s="307"/>
      <c r="CY402" s="307"/>
      <c r="CZ402" s="307"/>
    </row>
    <row r="403" s="314" customFormat="true" ht="25.15" customHeight="true" x14ac:dyDescent="0.2">
      <c r="B403" s="730"/>
      <c r="C403" s="843" t="s">
        <v>373</v>
      </c>
      <c r="D403" s="844"/>
      <c r="E403" s="605">
        <v>-0.84611378955938765</v>
      </c>
      <c r="F403" s="496"/>
      <c r="G403" s="496"/>
      <c r="H403" s="843" t="s">
        <v>373</v>
      </c>
      <c r="I403" s="844"/>
      <c r="J403" s="606">
        <v>-0.76320588004523526</v>
      </c>
      <c r="K403" s="496"/>
      <c r="L403" s="496"/>
      <c r="M403" s="843" t="s">
        <v>373</v>
      </c>
      <c r="N403" s="844"/>
      <c r="O403" s="607">
        <v>-0.60927517179316371</v>
      </c>
      <c r="P403" s="496"/>
      <c r="Q403" s="496"/>
      <c r="W403" s="307"/>
      <c r="X403" s="307"/>
      <c r="Y403" s="307"/>
      <c r="Z403" s="307"/>
      <c r="AA403" s="307"/>
      <c r="AB403" s="307"/>
      <c r="AC403" s="307"/>
      <c r="AD403" s="307"/>
      <c r="AE403" s="307"/>
      <c r="AF403" s="307"/>
      <c r="AG403" s="307"/>
      <c r="AH403" s="307"/>
      <c r="AI403" s="307"/>
      <c r="AJ403" s="307"/>
      <c r="AK403" s="307"/>
      <c r="AL403" s="307"/>
      <c r="AM403" s="307"/>
      <c r="AN403" s="307"/>
      <c r="AO403" s="307"/>
      <c r="AP403" s="307"/>
      <c r="AQ403" s="307"/>
      <c r="AR403" s="307"/>
      <c r="AS403" s="307"/>
      <c r="AT403" s="307"/>
      <c r="AU403" s="307"/>
      <c r="AV403" s="307"/>
      <c r="AW403" s="307"/>
      <c r="AX403" s="307"/>
      <c r="AY403" s="307"/>
      <c r="AZ403" s="307"/>
      <c r="BA403" s="309"/>
      <c r="BB403" s="359"/>
      <c r="BC403" s="309"/>
      <c r="BD403" s="309"/>
      <c r="BE403" s="309"/>
      <c r="BF403" s="309"/>
      <c r="BG403" s="309"/>
      <c r="BH403" s="309"/>
      <c r="BI403" s="309"/>
      <c r="BJ403" s="309"/>
      <c r="BK403" s="309"/>
      <c r="BL403" s="309"/>
      <c r="BM403" s="309"/>
      <c r="BN403" s="309"/>
      <c r="BO403" s="309"/>
      <c r="BP403" s="309"/>
      <c r="BQ403" s="309"/>
      <c r="BR403" s="309"/>
      <c r="BS403" s="309"/>
      <c r="BT403" s="309"/>
      <c r="BU403" s="309"/>
      <c r="BV403" s="309"/>
      <c r="BW403" s="310"/>
      <c r="BX403" s="310"/>
      <c r="BY403" s="310"/>
      <c r="BZ403" s="310"/>
      <c r="CA403" s="310"/>
      <c r="CB403" s="310"/>
      <c r="CC403" s="310"/>
      <c r="CD403" s="310"/>
      <c r="CE403" s="310"/>
      <c r="CF403" s="310"/>
      <c r="CG403" s="310"/>
      <c r="CH403" s="310"/>
      <c r="CI403" s="310"/>
      <c r="CJ403" s="310"/>
      <c r="CK403" s="310"/>
      <c r="CL403" s="310"/>
      <c r="CM403" s="310"/>
      <c r="CN403" s="310"/>
      <c r="CO403" s="310"/>
      <c r="CP403" s="310"/>
      <c r="CQ403" s="310"/>
      <c r="CR403" s="310"/>
      <c r="CS403" s="310"/>
      <c r="CT403" s="310"/>
      <c r="CU403" s="310"/>
      <c r="CV403" s="310"/>
      <c r="CW403" s="310"/>
      <c r="CX403" s="310"/>
      <c r="CY403" s="310"/>
      <c r="CZ403" s="310"/>
    </row>
    <row r="404" s="314" customFormat="true" ht="25.15" customHeight="true" x14ac:dyDescent="0.2">
      <c r="B404" s="730"/>
      <c r="C404" s="843" t="s">
        <v>313</v>
      </c>
      <c r="D404" s="844"/>
      <c r="E404" s="608">
        <v>0.81590854261434642</v>
      </c>
      <c r="F404" s="496"/>
      <c r="G404" s="496"/>
      <c r="H404" s="843" t="s">
        <v>313</v>
      </c>
      <c r="I404" s="844"/>
      <c r="J404" s="609">
        <v>0.71120553192437486</v>
      </c>
      <c r="K404" s="496"/>
      <c r="L404" s="496"/>
      <c r="M404" s="843" t="s">
        <v>374</v>
      </c>
      <c r="N404" s="844"/>
      <c r="O404" s="610">
        <v>0.59655337387143992</v>
      </c>
      <c r="P404" s="496"/>
      <c r="Q404" s="496"/>
      <c r="W404" s="307"/>
      <c r="X404" s="307"/>
      <c r="Y404" s="307"/>
      <c r="Z404" s="307"/>
      <c r="AA404" s="307"/>
      <c r="AB404" s="307"/>
      <c r="AC404" s="307"/>
      <c r="AD404" s="307"/>
      <c r="AE404" s="307"/>
      <c r="AF404" s="307"/>
      <c r="AG404" s="307"/>
      <c r="AH404" s="307"/>
      <c r="AI404" s="307"/>
      <c r="AJ404" s="307"/>
      <c r="AK404" s="307"/>
      <c r="AL404" s="307"/>
      <c r="AM404" s="307"/>
      <c r="AN404" s="307"/>
      <c r="AO404" s="307"/>
      <c r="AP404" s="307"/>
      <c r="AQ404" s="307"/>
      <c r="AR404" s="307"/>
      <c r="AS404" s="307"/>
      <c r="AT404" s="307"/>
      <c r="AU404" s="307"/>
      <c r="AV404" s="307"/>
      <c r="AW404" s="307"/>
      <c r="AX404" s="307"/>
      <c r="AY404" s="307"/>
      <c r="AZ404" s="307"/>
      <c r="BA404" s="309"/>
      <c r="BB404" s="359"/>
      <c r="BC404" s="309"/>
      <c r="BD404" s="309"/>
      <c r="BE404" s="309"/>
      <c r="BF404" s="309"/>
      <c r="BG404" s="309"/>
      <c r="BH404" s="309"/>
      <c r="BI404" s="309"/>
      <c r="BJ404" s="309"/>
      <c r="BK404" s="309"/>
      <c r="BL404" s="309"/>
      <c r="BM404" s="309"/>
      <c r="BN404" s="309"/>
      <c r="BO404" s="309"/>
      <c r="BP404" s="309"/>
      <c r="BQ404" s="309"/>
      <c r="BR404" s="309"/>
      <c r="BS404" s="309"/>
      <c r="BT404" s="309"/>
      <c r="BU404" s="309"/>
      <c r="BV404" s="309"/>
      <c r="BW404" s="310"/>
      <c r="BX404" s="310"/>
      <c r="BY404" s="310"/>
      <c r="BZ404" s="310"/>
      <c r="CA404" s="310"/>
      <c r="CB404" s="310"/>
      <c r="CC404" s="310"/>
      <c r="CD404" s="310"/>
      <c r="CE404" s="310"/>
      <c r="CF404" s="310"/>
      <c r="CG404" s="310"/>
      <c r="CH404" s="310"/>
      <c r="CI404" s="310"/>
      <c r="CJ404" s="310"/>
      <c r="CK404" s="310"/>
      <c r="CL404" s="310"/>
      <c r="CM404" s="310"/>
      <c r="CN404" s="310"/>
      <c r="CO404" s="310"/>
      <c r="CP404" s="310"/>
      <c r="CQ404" s="310"/>
      <c r="CR404" s="310"/>
      <c r="CS404" s="310"/>
      <c r="CT404" s="310"/>
      <c r="CU404" s="310"/>
      <c r="CV404" s="310"/>
      <c r="CW404" s="310"/>
      <c r="CX404" s="310"/>
      <c r="CY404" s="310"/>
      <c r="CZ404" s="310"/>
    </row>
    <row r="405" s="314" customFormat="true" ht="25.15" customHeight="true" x14ac:dyDescent="0.2">
      <c r="B405" s="730"/>
      <c r="C405" s="843" t="s">
        <v>374</v>
      </c>
      <c r="D405" s="844"/>
      <c r="E405" s="608">
        <v>0.81306055804211774</v>
      </c>
      <c r="F405" s="496"/>
      <c r="G405" s="496"/>
      <c r="H405" s="843" t="s">
        <v>374</v>
      </c>
      <c r="I405" s="844"/>
      <c r="J405" s="609">
        <v>0.67843598214480039</v>
      </c>
      <c r="K405" s="496"/>
      <c r="L405" s="496"/>
      <c r="M405" s="843" t="s">
        <v>375</v>
      </c>
      <c r="N405" s="844"/>
      <c r="O405" s="610">
        <v>-0.48011054436348033</v>
      </c>
      <c r="P405" s="496"/>
      <c r="Q405" s="496"/>
      <c r="W405" s="307"/>
      <c r="X405" s="307"/>
      <c r="Y405" s="307"/>
      <c r="Z405" s="307"/>
      <c r="AA405" s="307"/>
      <c r="AB405" s="307"/>
      <c r="AC405" s="307"/>
      <c r="AD405" s="307"/>
      <c r="AE405" s="307"/>
      <c r="AF405" s="307"/>
      <c r="AG405" s="307"/>
      <c r="AH405" s="307"/>
      <c r="AI405" s="307"/>
      <c r="AJ405" s="307"/>
      <c r="AK405" s="307"/>
      <c r="AL405" s="307"/>
      <c r="AM405" s="307"/>
      <c r="AN405" s="307"/>
      <c r="AO405" s="307"/>
      <c r="AP405" s="307"/>
      <c r="AQ405" s="307"/>
      <c r="AR405" s="307"/>
      <c r="AS405" s="307"/>
      <c r="AT405" s="307"/>
      <c r="AU405" s="307"/>
      <c r="AV405" s="307"/>
      <c r="AW405" s="307"/>
      <c r="AX405" s="307"/>
      <c r="AY405" s="307"/>
      <c r="AZ405" s="307"/>
      <c r="BA405" s="309"/>
      <c r="BB405" s="359"/>
      <c r="BC405" s="309"/>
      <c r="BD405" s="309"/>
      <c r="BE405" s="309"/>
      <c r="BF405" s="309"/>
      <c r="BG405" s="309"/>
      <c r="BH405" s="309"/>
      <c r="BI405" s="309"/>
      <c r="BJ405" s="309"/>
      <c r="BK405" s="309"/>
      <c r="BL405" s="309"/>
      <c r="BM405" s="309"/>
      <c r="BN405" s="309"/>
      <c r="BO405" s="309"/>
      <c r="BP405" s="309"/>
      <c r="BQ405" s="309"/>
      <c r="BR405" s="309"/>
      <c r="BS405" s="309"/>
      <c r="BT405" s="309"/>
      <c r="BU405" s="309"/>
      <c r="BV405" s="309"/>
      <c r="BW405" s="310"/>
      <c r="BX405" s="310"/>
      <c r="BY405" s="310"/>
      <c r="BZ405" s="310"/>
      <c r="CA405" s="310"/>
      <c r="CB405" s="310"/>
      <c r="CC405" s="310"/>
      <c r="CD405" s="310"/>
      <c r="CE405" s="310"/>
      <c r="CF405" s="310"/>
      <c r="CG405" s="310"/>
      <c r="CH405" s="310"/>
      <c r="CI405" s="310"/>
      <c r="CJ405" s="310"/>
      <c r="CK405" s="310"/>
      <c r="CL405" s="310"/>
      <c r="CM405" s="310"/>
      <c r="CN405" s="310"/>
      <c r="CO405" s="310"/>
      <c r="CP405" s="310"/>
      <c r="CQ405" s="310"/>
      <c r="CR405" s="310"/>
      <c r="CS405" s="310"/>
      <c r="CT405" s="310"/>
      <c r="CU405" s="310"/>
      <c r="CV405" s="310"/>
      <c r="CW405" s="310"/>
      <c r="CX405" s="310"/>
      <c r="CY405" s="310"/>
      <c r="CZ405" s="310"/>
    </row>
    <row r="406" s="314" customFormat="true" ht="25.15" customHeight="true" x14ac:dyDescent="0.2">
      <c r="B406" s="730"/>
      <c r="C406" s="843" t="s">
        <v>314</v>
      </c>
      <c r="D406" s="844"/>
      <c r="E406" s="608">
        <v>0.76113263745133708</v>
      </c>
      <c r="F406" s="496"/>
      <c r="G406" s="496"/>
      <c r="H406" s="843" t="s">
        <v>314</v>
      </c>
      <c r="I406" s="844"/>
      <c r="J406" s="609">
        <v>0.66565310071994888</v>
      </c>
      <c r="K406" s="496"/>
      <c r="L406" s="496"/>
      <c r="M406" s="843" t="s">
        <v>317</v>
      </c>
      <c r="N406" s="844"/>
      <c r="O406" s="610">
        <v>0.45073354980980324</v>
      </c>
      <c r="P406" s="496"/>
      <c r="Q406" s="496"/>
      <c r="W406" s="307"/>
      <c r="X406" s="307"/>
      <c r="Y406" s="307"/>
      <c r="Z406" s="307"/>
      <c r="AA406" s="307"/>
      <c r="AB406" s="307"/>
      <c r="AC406" s="307"/>
      <c r="AD406" s="307"/>
      <c r="AE406" s="307"/>
      <c r="AF406" s="307"/>
      <c r="AG406" s="307"/>
      <c r="AH406" s="307"/>
      <c r="AI406" s="307"/>
      <c r="AJ406" s="307"/>
      <c r="AK406" s="307"/>
      <c r="AL406" s="307"/>
      <c r="AM406" s="307"/>
      <c r="AN406" s="307"/>
      <c r="AO406" s="307"/>
      <c r="AP406" s="307"/>
      <c r="AQ406" s="307"/>
      <c r="AR406" s="307"/>
      <c r="AS406" s="307"/>
      <c r="AT406" s="307"/>
      <c r="AU406" s="307"/>
      <c r="AV406" s="307"/>
      <c r="AW406" s="307"/>
      <c r="AX406" s="307"/>
      <c r="AY406" s="307"/>
      <c r="AZ406" s="307"/>
      <c r="BA406" s="309"/>
      <c r="BB406" s="359"/>
      <c r="BC406" s="309"/>
      <c r="BD406" s="309"/>
      <c r="BE406" s="309"/>
      <c r="BF406" s="309"/>
      <c r="BG406" s="309"/>
      <c r="BH406" s="309"/>
      <c r="BI406" s="309"/>
      <c r="BJ406" s="309"/>
      <c r="BK406" s="309"/>
      <c r="BL406" s="309"/>
      <c r="BM406" s="309"/>
      <c r="BN406" s="309"/>
      <c r="BO406" s="309"/>
      <c r="BP406" s="309"/>
      <c r="BQ406" s="309"/>
      <c r="BR406" s="309"/>
      <c r="BS406" s="309"/>
      <c r="BT406" s="309"/>
      <c r="BU406" s="309"/>
      <c r="BV406" s="309"/>
      <c r="BW406" s="310"/>
      <c r="BX406" s="310"/>
      <c r="BY406" s="310"/>
      <c r="BZ406" s="310"/>
      <c r="CA406" s="310"/>
      <c r="CB406" s="310"/>
      <c r="CC406" s="310"/>
      <c r="CD406" s="310"/>
      <c r="CE406" s="310"/>
      <c r="CF406" s="310"/>
      <c r="CG406" s="310"/>
      <c r="CH406" s="310"/>
      <c r="CI406" s="310"/>
      <c r="CJ406" s="310"/>
      <c r="CK406" s="310"/>
      <c r="CL406" s="310"/>
      <c r="CM406" s="310"/>
      <c r="CN406" s="310"/>
      <c r="CO406" s="310"/>
      <c r="CP406" s="310"/>
      <c r="CQ406" s="310"/>
      <c r="CR406" s="310"/>
      <c r="CS406" s="310"/>
      <c r="CT406" s="310"/>
      <c r="CU406" s="310"/>
      <c r="CV406" s="310"/>
      <c r="CW406" s="310"/>
      <c r="CX406" s="310"/>
      <c r="CY406" s="310"/>
      <c r="CZ406" s="310"/>
    </row>
    <row r="407" s="314" customFormat="true" ht="25.15" customHeight="true" x14ac:dyDescent="0.2">
      <c r="B407" s="730"/>
      <c r="C407" s="843" t="s">
        <v>376</v>
      </c>
      <c r="D407" s="844"/>
      <c r="E407" s="608">
        <v>0.75683573036997454</v>
      </c>
      <c r="F407" s="496"/>
      <c r="G407" s="496"/>
      <c r="H407" s="843" t="s">
        <v>317</v>
      </c>
      <c r="I407" s="844"/>
      <c r="J407" s="609">
        <v>0.61603091651468178</v>
      </c>
      <c r="K407" s="496"/>
      <c r="L407" s="496"/>
      <c r="M407" s="843" t="s">
        <v>316</v>
      </c>
      <c r="N407" s="844"/>
      <c r="O407" s="610">
        <v>0.43712374221146377</v>
      </c>
      <c r="P407" s="496"/>
      <c r="Q407" s="496"/>
      <c r="W407" s="307"/>
      <c r="X407" s="307"/>
      <c r="Y407" s="307"/>
      <c r="Z407" s="307"/>
      <c r="AA407" s="307"/>
      <c r="AB407" s="307"/>
      <c r="AC407" s="307"/>
      <c r="AD407" s="307"/>
      <c r="AE407" s="307"/>
      <c r="AF407" s="307"/>
      <c r="AG407" s="307"/>
      <c r="AH407" s="307"/>
      <c r="AI407" s="307"/>
      <c r="AJ407" s="307"/>
      <c r="AK407" s="307"/>
      <c r="AL407" s="307"/>
      <c r="AM407" s="307"/>
      <c r="AN407" s="307"/>
      <c r="AO407" s="307"/>
      <c r="AP407" s="307"/>
      <c r="AQ407" s="307"/>
      <c r="AR407" s="307"/>
      <c r="AS407" s="307"/>
      <c r="AT407" s="307"/>
      <c r="AU407" s="307"/>
      <c r="AV407" s="307"/>
      <c r="AW407" s="307"/>
      <c r="AX407" s="307"/>
      <c r="AY407" s="307"/>
      <c r="AZ407" s="307"/>
      <c r="BA407" s="309"/>
      <c r="BB407" s="359"/>
      <c r="BC407" s="309"/>
      <c r="BD407" s="309"/>
      <c r="BE407" s="309"/>
      <c r="BF407" s="309"/>
      <c r="BG407" s="309"/>
      <c r="BH407" s="309"/>
      <c r="BI407" s="309"/>
      <c r="BJ407" s="309"/>
      <c r="BK407" s="309"/>
      <c r="BL407" s="309"/>
      <c r="BM407" s="309"/>
      <c r="BN407" s="309"/>
      <c r="BO407" s="309"/>
      <c r="BP407" s="309"/>
      <c r="BQ407" s="309"/>
      <c r="BR407" s="309"/>
      <c r="BS407" s="309"/>
      <c r="BT407" s="309"/>
      <c r="BU407" s="309"/>
      <c r="BV407" s="309"/>
      <c r="BW407" s="310"/>
      <c r="BX407" s="310"/>
      <c r="BY407" s="310"/>
      <c r="BZ407" s="310"/>
      <c r="CA407" s="310"/>
      <c r="CB407" s="310"/>
      <c r="CC407" s="310"/>
      <c r="CD407" s="310"/>
      <c r="CE407" s="310"/>
      <c r="CF407" s="310"/>
      <c r="CG407" s="310"/>
      <c r="CH407" s="310"/>
      <c r="CI407" s="310"/>
      <c r="CJ407" s="310"/>
      <c r="CK407" s="310"/>
      <c r="CL407" s="310"/>
      <c r="CM407" s="310"/>
      <c r="CN407" s="310"/>
      <c r="CO407" s="310"/>
      <c r="CP407" s="310"/>
      <c r="CQ407" s="310"/>
      <c r="CR407" s="310"/>
      <c r="CS407" s="310"/>
      <c r="CT407" s="310"/>
      <c r="CU407" s="310"/>
      <c r="CV407" s="310"/>
      <c r="CW407" s="310"/>
      <c r="CX407" s="310"/>
      <c r="CY407" s="310"/>
      <c r="CZ407" s="310"/>
    </row>
    <row r="408" s="314" customFormat="true" ht="25.15" customHeight="true" x14ac:dyDescent="0.2">
      <c r="B408" s="730"/>
      <c r="C408" s="843" t="s">
        <v>316</v>
      </c>
      <c r="D408" s="844"/>
      <c r="E408" s="608">
        <v>0.69683994366489477</v>
      </c>
      <c r="F408" s="496"/>
      <c r="G408" s="496"/>
      <c r="H408" s="843" t="s">
        <v>316</v>
      </c>
      <c r="I408" s="844"/>
      <c r="J408" s="609">
        <v>0.60325373512913782</v>
      </c>
      <c r="K408" s="496"/>
      <c r="L408" s="496"/>
      <c r="M408" s="843" t="s">
        <v>327</v>
      </c>
      <c r="N408" s="844"/>
      <c r="O408" s="610">
        <v>0.43190377451532475</v>
      </c>
      <c r="P408" s="496"/>
      <c r="Q408" s="496"/>
      <c r="W408" s="307"/>
      <c r="X408" s="307"/>
      <c r="Y408" s="307"/>
      <c r="Z408" s="307"/>
      <c r="AA408" s="307"/>
      <c r="AB408" s="307"/>
      <c r="AC408" s="307"/>
      <c r="AD408" s="307"/>
      <c r="AE408" s="307"/>
      <c r="AF408" s="307"/>
      <c r="AG408" s="307"/>
      <c r="AH408" s="307"/>
      <c r="AI408" s="307"/>
      <c r="AJ408" s="307"/>
      <c r="AK408" s="307"/>
      <c r="AL408" s="307"/>
      <c r="AM408" s="307"/>
      <c r="AN408" s="307"/>
      <c r="AO408" s="307"/>
      <c r="AP408" s="307"/>
      <c r="AQ408" s="307"/>
      <c r="AR408" s="307"/>
      <c r="AS408" s="307"/>
      <c r="AT408" s="307"/>
      <c r="AU408" s="307"/>
      <c r="AV408" s="307"/>
      <c r="AW408" s="307"/>
      <c r="AX408" s="307"/>
      <c r="AY408" s="307"/>
      <c r="AZ408" s="307"/>
      <c r="BA408" s="309"/>
      <c r="BB408" s="359"/>
      <c r="BC408" s="309"/>
      <c r="BD408" s="309"/>
      <c r="BE408" s="309"/>
      <c r="BF408" s="309"/>
      <c r="BG408" s="309"/>
      <c r="BH408" s="309"/>
      <c r="BI408" s="309"/>
      <c r="BJ408" s="309"/>
      <c r="BK408" s="309"/>
      <c r="BL408" s="309"/>
      <c r="BM408" s="309"/>
      <c r="BN408" s="309"/>
      <c r="BO408" s="309"/>
      <c r="BP408" s="309"/>
      <c r="BQ408" s="309"/>
      <c r="BR408" s="309"/>
      <c r="BS408" s="309"/>
      <c r="BT408" s="309"/>
      <c r="BU408" s="309"/>
      <c r="BV408" s="309"/>
      <c r="BW408" s="310"/>
      <c r="BX408" s="310"/>
      <c r="BY408" s="310"/>
      <c r="BZ408" s="310"/>
      <c r="CA408" s="310"/>
      <c r="CB408" s="310"/>
      <c r="CC408" s="310"/>
      <c r="CD408" s="310"/>
      <c r="CE408" s="310"/>
      <c r="CF408" s="310"/>
      <c r="CG408" s="310"/>
      <c r="CH408" s="310"/>
      <c r="CI408" s="310"/>
      <c r="CJ408" s="310"/>
      <c r="CK408" s="310"/>
      <c r="CL408" s="310"/>
      <c r="CM408" s="310"/>
      <c r="CN408" s="310"/>
      <c r="CO408" s="310"/>
      <c r="CP408" s="310"/>
      <c r="CQ408" s="310"/>
      <c r="CR408" s="310"/>
      <c r="CS408" s="310"/>
      <c r="CT408" s="310"/>
      <c r="CU408" s="310"/>
      <c r="CV408" s="310"/>
      <c r="CW408" s="310"/>
      <c r="CX408" s="310"/>
      <c r="CY408" s="310"/>
      <c r="CZ408" s="310"/>
    </row>
    <row r="409" s="314" customFormat="true" ht="25.15" customHeight="true" x14ac:dyDescent="0.2">
      <c r="B409" s="730"/>
      <c r="C409" s="843" t="s">
        <v>377</v>
      </c>
      <c r="D409" s="844"/>
      <c r="E409" s="608">
        <v>-0.62927113184586836</v>
      </c>
      <c r="F409" s="496"/>
      <c r="G409" s="496"/>
      <c r="H409" s="843" t="s">
        <v>377</v>
      </c>
      <c r="I409" s="844"/>
      <c r="J409" s="609">
        <v>-0.60026907673969343</v>
      </c>
      <c r="K409" s="496"/>
      <c r="L409" s="496"/>
      <c r="M409" s="843" t="s">
        <v>378</v>
      </c>
      <c r="N409" s="844"/>
      <c r="O409" s="610">
        <v>-0.42333521510192346</v>
      </c>
      <c r="P409" s="496"/>
      <c r="Q409" s="496"/>
      <c r="W409" s="307"/>
      <c r="X409" s="307"/>
      <c r="Y409" s="307"/>
      <c r="Z409" s="307"/>
      <c r="AA409" s="307"/>
      <c r="AB409" s="307"/>
      <c r="AC409" s="307"/>
      <c r="AD409" s="307"/>
      <c r="AE409" s="307"/>
      <c r="AF409" s="307"/>
      <c r="AG409" s="307"/>
      <c r="AH409" s="307"/>
      <c r="AI409" s="307"/>
      <c r="AJ409" s="307"/>
      <c r="AK409" s="307"/>
      <c r="AL409" s="307"/>
      <c r="AM409" s="307"/>
      <c r="AN409" s="307"/>
      <c r="AO409" s="307"/>
      <c r="AP409" s="307"/>
      <c r="AQ409" s="307"/>
      <c r="AR409" s="307"/>
      <c r="AS409" s="307"/>
      <c r="AT409" s="307"/>
      <c r="AU409" s="307"/>
      <c r="AV409" s="307"/>
      <c r="AW409" s="307"/>
      <c r="AX409" s="307"/>
      <c r="AY409" s="307"/>
      <c r="AZ409" s="307"/>
      <c r="BA409" s="309"/>
      <c r="BB409" s="359"/>
      <c r="BC409" s="309"/>
      <c r="BD409" s="309"/>
      <c r="BE409" s="309"/>
      <c r="BF409" s="309"/>
      <c r="BG409" s="309"/>
      <c r="BH409" s="309"/>
      <c r="BI409" s="309"/>
      <c r="BJ409" s="309"/>
      <c r="BK409" s="309"/>
      <c r="BL409" s="309"/>
      <c r="BM409" s="309"/>
      <c r="BN409" s="309"/>
      <c r="BO409" s="309"/>
      <c r="BP409" s="309"/>
      <c r="BQ409" s="309"/>
      <c r="BR409" s="309"/>
      <c r="BS409" s="309"/>
      <c r="BT409" s="309"/>
      <c r="BU409" s="309"/>
      <c r="BV409" s="309"/>
      <c r="BW409" s="310"/>
      <c r="BX409" s="310"/>
      <c r="BY409" s="310"/>
      <c r="BZ409" s="310"/>
      <c r="CA409" s="310"/>
      <c r="CB409" s="310"/>
      <c r="CC409" s="310"/>
      <c r="CD409" s="310"/>
      <c r="CE409" s="310"/>
      <c r="CF409" s="310"/>
      <c r="CG409" s="310"/>
      <c r="CH409" s="310"/>
      <c r="CI409" s="310"/>
      <c r="CJ409" s="310"/>
      <c r="CK409" s="310"/>
      <c r="CL409" s="310"/>
      <c r="CM409" s="310"/>
      <c r="CN409" s="310"/>
      <c r="CO409" s="310"/>
      <c r="CP409" s="310"/>
      <c r="CQ409" s="310"/>
      <c r="CR409" s="310"/>
      <c r="CS409" s="310"/>
      <c r="CT409" s="310"/>
      <c r="CU409" s="310"/>
      <c r="CV409" s="310"/>
      <c r="CW409" s="310"/>
      <c r="CX409" s="310"/>
      <c r="CY409" s="310"/>
      <c r="CZ409" s="310"/>
    </row>
    <row r="410" s="314" customFormat="true" ht="25.15" customHeight="true" x14ac:dyDescent="0.2">
      <c r="B410" s="730"/>
      <c r="C410" s="843" t="s">
        <v>317</v>
      </c>
      <c r="D410" s="844"/>
      <c r="E410" s="608">
        <v>0.62025892165067431</v>
      </c>
      <c r="F410" s="496"/>
      <c r="G410" s="496"/>
      <c r="H410" s="843" t="s">
        <v>379</v>
      </c>
      <c r="I410" s="844"/>
      <c r="J410" s="609">
        <v>0.56592786545938578</v>
      </c>
      <c r="K410" s="496"/>
      <c r="L410" s="496"/>
      <c r="M410" s="843" t="s">
        <v>380</v>
      </c>
      <c r="N410" s="844"/>
      <c r="O410" s="610">
        <v>0.41405800841038654</v>
      </c>
      <c r="P410" s="496"/>
      <c r="Q410" s="496"/>
      <c r="W410" s="307"/>
      <c r="X410" s="307"/>
      <c r="Y410" s="307"/>
      <c r="Z410" s="307"/>
      <c r="AA410" s="307"/>
      <c r="AB410" s="307"/>
      <c r="AC410" s="307"/>
      <c r="AD410" s="307"/>
      <c r="AE410" s="307"/>
      <c r="AF410" s="307"/>
      <c r="AG410" s="307"/>
      <c r="AH410" s="307"/>
      <c r="AI410" s="307"/>
      <c r="AJ410" s="307"/>
      <c r="AK410" s="307"/>
      <c r="AL410" s="307"/>
      <c r="AM410" s="307"/>
      <c r="AN410" s="307"/>
      <c r="AO410" s="307"/>
      <c r="AP410" s="307"/>
      <c r="AQ410" s="307"/>
      <c r="AR410" s="307"/>
      <c r="AS410" s="307"/>
      <c r="AT410" s="307"/>
      <c r="AU410" s="307"/>
      <c r="AV410" s="307"/>
      <c r="AW410" s="307"/>
      <c r="AX410" s="307"/>
      <c r="AY410" s="307"/>
      <c r="AZ410" s="307"/>
      <c r="BA410" s="309"/>
      <c r="BB410" s="359"/>
      <c r="BC410" s="309"/>
      <c r="BD410" s="309"/>
      <c r="BE410" s="309"/>
      <c r="BF410" s="309"/>
      <c r="BG410" s="309"/>
      <c r="BH410" s="309"/>
      <c r="BI410" s="309"/>
      <c r="BJ410" s="309"/>
      <c r="BK410" s="309"/>
      <c r="BL410" s="309"/>
      <c r="BM410" s="309"/>
      <c r="BN410" s="309"/>
      <c r="BO410" s="309"/>
      <c r="BP410" s="309"/>
      <c r="BQ410" s="309"/>
      <c r="BR410" s="309"/>
      <c r="BS410" s="309"/>
      <c r="BT410" s="309"/>
      <c r="BU410" s="309"/>
      <c r="BV410" s="309"/>
      <c r="BW410" s="310"/>
      <c r="BX410" s="310"/>
      <c r="BY410" s="310"/>
      <c r="BZ410" s="310"/>
      <c r="CA410" s="310"/>
      <c r="CB410" s="310"/>
      <c r="CC410" s="310"/>
      <c r="CD410" s="310"/>
      <c r="CE410" s="310"/>
      <c r="CF410" s="310"/>
      <c r="CG410" s="310"/>
      <c r="CH410" s="310"/>
      <c r="CI410" s="310"/>
      <c r="CJ410" s="310"/>
      <c r="CK410" s="310"/>
      <c r="CL410" s="310"/>
      <c r="CM410" s="310"/>
      <c r="CN410" s="310"/>
      <c r="CO410" s="310"/>
      <c r="CP410" s="310"/>
      <c r="CQ410" s="310"/>
      <c r="CR410" s="310"/>
      <c r="CS410" s="310"/>
      <c r="CT410" s="310"/>
      <c r="CU410" s="310"/>
      <c r="CV410" s="310"/>
      <c r="CW410" s="310"/>
      <c r="CX410" s="310"/>
      <c r="CY410" s="310"/>
      <c r="CZ410" s="310"/>
    </row>
    <row r="411" s="314" customFormat="true" ht="25.15" customHeight="true" x14ac:dyDescent="0.2">
      <c r="B411" s="730"/>
      <c r="C411" s="843" t="s">
        <v>379</v>
      </c>
      <c r="D411" s="844"/>
      <c r="E411" s="608">
        <v>0.56693496723304104</v>
      </c>
      <c r="F411" s="496"/>
      <c r="G411" s="496"/>
      <c r="H411" s="843" t="s">
        <v>376</v>
      </c>
      <c r="I411" s="844"/>
      <c r="J411" s="609">
        <v>0.5503626958746185</v>
      </c>
      <c r="K411" s="496"/>
      <c r="L411" s="496"/>
      <c r="M411" s="843" t="s">
        <v>318</v>
      </c>
      <c r="N411" s="844"/>
      <c r="O411" s="610">
        <v>0.38924120254823469</v>
      </c>
      <c r="P411" s="496"/>
      <c r="Q411" s="496"/>
      <c r="W411" s="307"/>
      <c r="X411" s="307"/>
      <c r="Y411" s="307"/>
      <c r="Z411" s="307"/>
      <c r="AA411" s="307"/>
      <c r="AB411" s="307"/>
      <c r="AC411" s="307"/>
      <c r="AD411" s="307"/>
      <c r="AE411" s="307"/>
      <c r="AF411" s="307"/>
      <c r="AG411" s="307"/>
      <c r="AH411" s="307"/>
      <c r="AI411" s="307"/>
      <c r="AJ411" s="307"/>
      <c r="AK411" s="307"/>
      <c r="AL411" s="307"/>
      <c r="AM411" s="307"/>
      <c r="AN411" s="307"/>
      <c r="AO411" s="307"/>
      <c r="AP411" s="307"/>
      <c r="AQ411" s="307"/>
      <c r="AR411" s="307"/>
      <c r="AS411" s="307"/>
      <c r="AT411" s="307"/>
      <c r="AU411" s="307"/>
      <c r="AV411" s="307"/>
      <c r="AW411" s="307"/>
      <c r="AX411" s="307"/>
      <c r="AY411" s="307"/>
      <c r="AZ411" s="307"/>
      <c r="BA411" s="309"/>
      <c r="BB411" s="359"/>
      <c r="BC411" s="309"/>
      <c r="BD411" s="309"/>
      <c r="BE411" s="309"/>
      <c r="BF411" s="309"/>
      <c r="BG411" s="309"/>
      <c r="BH411" s="309"/>
      <c r="BI411" s="309"/>
      <c r="BJ411" s="309"/>
      <c r="BK411" s="309"/>
      <c r="BL411" s="309"/>
      <c r="BM411" s="309"/>
      <c r="BN411" s="309"/>
      <c r="BO411" s="309"/>
      <c r="BP411" s="309"/>
      <c r="BQ411" s="309"/>
      <c r="BR411" s="309"/>
      <c r="BS411" s="309"/>
      <c r="BT411" s="309"/>
      <c r="BU411" s="309"/>
      <c r="BV411" s="309"/>
      <c r="BW411" s="310"/>
      <c r="BX411" s="310"/>
      <c r="BY411" s="310"/>
      <c r="BZ411" s="310"/>
      <c r="CA411" s="310"/>
      <c r="CB411" s="310"/>
      <c r="CC411" s="310"/>
      <c r="CD411" s="310"/>
      <c r="CE411" s="310"/>
      <c r="CF411" s="310"/>
      <c r="CG411" s="310"/>
      <c r="CH411" s="310"/>
      <c r="CI411" s="310"/>
      <c r="CJ411" s="310"/>
      <c r="CK411" s="310"/>
      <c r="CL411" s="310"/>
      <c r="CM411" s="310"/>
      <c r="CN411" s="310"/>
      <c r="CO411" s="310"/>
      <c r="CP411" s="310"/>
      <c r="CQ411" s="310"/>
      <c r="CR411" s="310"/>
      <c r="CS411" s="310"/>
      <c r="CT411" s="310"/>
      <c r="CU411" s="310"/>
      <c r="CV411" s="310"/>
      <c r="CW411" s="310"/>
      <c r="CX411" s="310"/>
      <c r="CY411" s="310"/>
      <c r="CZ411" s="310"/>
    </row>
    <row r="412" s="314" customFormat="true" ht="25.15" customHeight="true" x14ac:dyDescent="0.2">
      <c r="B412" s="730"/>
      <c r="C412" s="843" t="s">
        <v>381</v>
      </c>
      <c r="D412" s="844"/>
      <c r="E412" s="608">
        <v>0.54610728967846467</v>
      </c>
      <c r="F412" s="496"/>
      <c r="G412" s="496"/>
      <c r="H412" s="843" t="s">
        <v>381</v>
      </c>
      <c r="I412" s="844"/>
      <c r="J412" s="609">
        <v>0.52159889488542144</v>
      </c>
      <c r="K412" s="496"/>
      <c r="L412" s="496"/>
      <c r="M412" s="843" t="s">
        <v>382</v>
      </c>
      <c r="N412" s="844"/>
      <c r="O412" s="610">
        <v>-0.38176701742323121</v>
      </c>
      <c r="P412" s="496"/>
      <c r="Q412" s="496"/>
      <c r="W412" s="307"/>
      <c r="X412" s="307"/>
      <c r="Y412" s="307"/>
      <c r="Z412" s="307"/>
      <c r="AA412" s="307"/>
      <c r="AB412" s="307"/>
      <c r="AC412" s="307"/>
      <c r="AD412" s="307"/>
      <c r="AE412" s="307"/>
      <c r="AF412" s="307"/>
      <c r="AG412" s="307"/>
      <c r="AH412" s="307"/>
      <c r="AI412" s="307"/>
      <c r="AJ412" s="307"/>
      <c r="AK412" s="307"/>
      <c r="AL412" s="307"/>
      <c r="AM412" s="307"/>
      <c r="AN412" s="307"/>
      <c r="AO412" s="307"/>
      <c r="AP412" s="307"/>
      <c r="AQ412" s="307"/>
      <c r="AR412" s="307"/>
      <c r="AS412" s="307"/>
      <c r="AT412" s="307"/>
      <c r="AU412" s="307"/>
      <c r="AV412" s="307"/>
      <c r="AW412" s="307"/>
      <c r="AX412" s="307"/>
      <c r="AY412" s="307"/>
      <c r="AZ412" s="307"/>
      <c r="BA412" s="309"/>
      <c r="BB412" s="359"/>
      <c r="BC412" s="309"/>
      <c r="BD412" s="309"/>
      <c r="BE412" s="309"/>
      <c r="BF412" s="309"/>
      <c r="BG412" s="309"/>
      <c r="BH412" s="309"/>
      <c r="BI412" s="309"/>
      <c r="BJ412" s="309"/>
      <c r="BK412" s="309"/>
      <c r="BL412" s="309"/>
      <c r="BM412" s="309"/>
      <c r="BN412" s="309"/>
      <c r="BO412" s="309"/>
      <c r="BP412" s="309"/>
      <c r="BQ412" s="309"/>
      <c r="BR412" s="309"/>
      <c r="BS412" s="309"/>
      <c r="BT412" s="309"/>
      <c r="BU412" s="309"/>
      <c r="BV412" s="309"/>
      <c r="BW412" s="310"/>
      <c r="BX412" s="310"/>
      <c r="BY412" s="310"/>
      <c r="BZ412" s="310"/>
      <c r="CA412" s="310"/>
      <c r="CB412" s="310"/>
      <c r="CC412" s="310"/>
      <c r="CD412" s="310"/>
      <c r="CE412" s="310"/>
      <c r="CF412" s="310"/>
      <c r="CG412" s="310"/>
      <c r="CH412" s="310"/>
      <c r="CI412" s="310"/>
      <c r="CJ412" s="310"/>
      <c r="CK412" s="310"/>
      <c r="CL412" s="310"/>
      <c r="CM412" s="310"/>
      <c r="CN412" s="310"/>
      <c r="CO412" s="310"/>
      <c r="CP412" s="310"/>
      <c r="CQ412" s="310"/>
      <c r="CR412" s="310"/>
      <c r="CS412" s="310"/>
      <c r="CT412" s="310"/>
      <c r="CU412" s="310"/>
      <c r="CV412" s="310"/>
      <c r="CW412" s="310"/>
      <c r="CX412" s="310"/>
      <c r="CY412" s="310"/>
      <c r="CZ412" s="310"/>
    </row>
    <row r="413" s="314" customFormat="true" ht="25.15" customHeight="true" x14ac:dyDescent="0.2">
      <c r="B413" s="730"/>
      <c r="C413" s="843" t="s">
        <v>318</v>
      </c>
      <c r="D413" s="844"/>
      <c r="E413" s="608">
        <v>0.51775523377275812</v>
      </c>
      <c r="F413" s="496"/>
      <c r="G413" s="496"/>
      <c r="H413" s="843" t="s">
        <v>383</v>
      </c>
      <c r="I413" s="844"/>
      <c r="J413" s="609">
        <v>-0.51459807930585688</v>
      </c>
      <c r="K413" s="496"/>
      <c r="L413" s="496"/>
      <c r="M413" s="843" t="s">
        <v>313</v>
      </c>
      <c r="N413" s="844"/>
      <c r="O413" s="610">
        <v>0.35641974435107981</v>
      </c>
      <c r="P413" s="496"/>
      <c r="Q413" s="496"/>
      <c r="W413" s="307"/>
      <c r="X413" s="307"/>
      <c r="Y413" s="307"/>
      <c r="Z413" s="307"/>
      <c r="AA413" s="307"/>
      <c r="AB413" s="307"/>
      <c r="AC413" s="307"/>
      <c r="AD413" s="307"/>
      <c r="AE413" s="307"/>
      <c r="AF413" s="307"/>
      <c r="AG413" s="307"/>
      <c r="AH413" s="307"/>
      <c r="AI413" s="307"/>
      <c r="AJ413" s="307"/>
      <c r="AK413" s="307"/>
      <c r="AL413" s="307"/>
      <c r="AM413" s="307"/>
      <c r="AN413" s="307"/>
      <c r="AO413" s="307"/>
      <c r="AP413" s="307"/>
      <c r="AQ413" s="307"/>
      <c r="AR413" s="307"/>
      <c r="AS413" s="307"/>
      <c r="AT413" s="307"/>
      <c r="AU413" s="307"/>
      <c r="AV413" s="307"/>
      <c r="AW413" s="307"/>
      <c r="AX413" s="307"/>
      <c r="AY413" s="307"/>
      <c r="AZ413" s="307"/>
      <c r="BA413" s="309"/>
      <c r="BB413" s="359"/>
      <c r="BC413" s="309"/>
      <c r="BD413" s="309"/>
      <c r="BE413" s="309"/>
      <c r="BF413" s="309"/>
      <c r="BG413" s="309"/>
      <c r="BH413" s="309"/>
      <c r="BI413" s="309"/>
      <c r="BJ413" s="309"/>
      <c r="BK413" s="309"/>
      <c r="BL413" s="309"/>
      <c r="BM413" s="309"/>
      <c r="BN413" s="309"/>
      <c r="BO413" s="309"/>
      <c r="BP413" s="309"/>
      <c r="BQ413" s="309"/>
      <c r="BR413" s="309"/>
      <c r="BS413" s="309"/>
      <c r="BT413" s="309"/>
      <c r="BU413" s="309"/>
      <c r="BV413" s="309"/>
      <c r="BW413" s="310"/>
      <c r="BX413" s="310"/>
      <c r="BY413" s="310"/>
      <c r="BZ413" s="310"/>
      <c r="CA413" s="310"/>
      <c r="CB413" s="310"/>
      <c r="CC413" s="310"/>
      <c r="CD413" s="310"/>
      <c r="CE413" s="310"/>
      <c r="CF413" s="310"/>
      <c r="CG413" s="310"/>
      <c r="CH413" s="310"/>
      <c r="CI413" s="310"/>
      <c r="CJ413" s="310"/>
      <c r="CK413" s="310"/>
      <c r="CL413" s="310"/>
      <c r="CM413" s="310"/>
      <c r="CN413" s="310"/>
      <c r="CO413" s="310"/>
      <c r="CP413" s="310"/>
      <c r="CQ413" s="310"/>
      <c r="CR413" s="310"/>
      <c r="CS413" s="310"/>
      <c r="CT413" s="310"/>
      <c r="CU413" s="310"/>
      <c r="CV413" s="310"/>
      <c r="CW413" s="310"/>
      <c r="CX413" s="310"/>
      <c r="CY413" s="310"/>
      <c r="CZ413" s="310"/>
    </row>
    <row r="414" s="314" customFormat="true" ht="25.15" customHeight="true" x14ac:dyDescent="0.2">
      <c r="B414" s="730"/>
      <c r="C414" s="843" t="s">
        <v>323</v>
      </c>
      <c r="D414" s="844"/>
      <c r="E414" s="608">
        <v>0.43333981552303152</v>
      </c>
      <c r="F414" s="496"/>
      <c r="G414" s="496"/>
      <c r="H414" s="843" t="s">
        <v>384</v>
      </c>
      <c r="I414" s="844"/>
      <c r="J414" s="609">
        <v>-0.50464143132768635</v>
      </c>
      <c r="K414" s="496"/>
      <c r="L414" s="496"/>
      <c r="M414" s="843" t="s">
        <v>379</v>
      </c>
      <c r="N414" s="844"/>
      <c r="O414" s="610">
        <v>0.35131403625072638</v>
      </c>
      <c r="P414" s="496"/>
      <c r="Q414" s="496"/>
      <c r="W414" s="307"/>
      <c r="X414" s="307"/>
      <c r="Y414" s="307"/>
      <c r="Z414" s="307"/>
      <c r="AA414" s="307"/>
      <c r="AB414" s="307"/>
      <c r="AC414" s="307"/>
      <c r="AD414" s="307"/>
      <c r="AE414" s="307"/>
      <c r="AF414" s="307"/>
      <c r="AG414" s="307"/>
      <c r="AH414" s="307"/>
      <c r="AI414" s="307"/>
      <c r="AJ414" s="307"/>
      <c r="AK414" s="307"/>
      <c r="AL414" s="307"/>
      <c r="AM414" s="307"/>
      <c r="AN414" s="307"/>
      <c r="AO414" s="307"/>
      <c r="AP414" s="307"/>
      <c r="AQ414" s="307"/>
      <c r="AR414" s="307"/>
      <c r="AS414" s="307"/>
      <c r="AT414" s="307"/>
      <c r="AU414" s="307"/>
      <c r="AV414" s="307"/>
      <c r="AW414" s="307"/>
      <c r="AX414" s="307"/>
      <c r="AY414" s="307"/>
      <c r="AZ414" s="307"/>
      <c r="BA414" s="309"/>
      <c r="BB414" s="359"/>
      <c r="BC414" s="309"/>
      <c r="BD414" s="309"/>
      <c r="BE414" s="309"/>
      <c r="BF414" s="309"/>
      <c r="BG414" s="309"/>
      <c r="BH414" s="309"/>
      <c r="BI414" s="309"/>
      <c r="BJ414" s="309"/>
      <c r="BK414" s="309"/>
      <c r="BL414" s="309"/>
      <c r="BM414" s="309"/>
      <c r="BN414" s="309"/>
      <c r="BO414" s="309"/>
      <c r="BP414" s="309"/>
      <c r="BQ414" s="309"/>
      <c r="BR414" s="309"/>
      <c r="BS414" s="309"/>
      <c r="BT414" s="309"/>
      <c r="BU414" s="309"/>
      <c r="BV414" s="309"/>
      <c r="BW414" s="310"/>
      <c r="BX414" s="310"/>
      <c r="BY414" s="310"/>
      <c r="BZ414" s="310"/>
      <c r="CA414" s="310"/>
      <c r="CB414" s="310"/>
      <c r="CC414" s="310"/>
      <c r="CD414" s="310"/>
      <c r="CE414" s="310"/>
      <c r="CF414" s="310"/>
      <c r="CG414" s="310"/>
      <c r="CH414" s="310"/>
      <c r="CI414" s="310"/>
      <c r="CJ414" s="310"/>
      <c r="CK414" s="310"/>
      <c r="CL414" s="310"/>
      <c r="CM414" s="310"/>
      <c r="CN414" s="310"/>
      <c r="CO414" s="310"/>
      <c r="CP414" s="310"/>
      <c r="CQ414" s="310"/>
      <c r="CR414" s="310"/>
      <c r="CS414" s="310"/>
      <c r="CT414" s="310"/>
      <c r="CU414" s="310"/>
      <c r="CV414" s="310"/>
      <c r="CW414" s="310"/>
      <c r="CX414" s="310"/>
      <c r="CY414" s="310"/>
      <c r="CZ414" s="310"/>
    </row>
    <row r="415" s="314" customFormat="true" ht="25.15" customHeight="true" x14ac:dyDescent="0.2">
      <c r="B415" s="730"/>
      <c r="C415" s="843" t="s">
        <v>384</v>
      </c>
      <c r="D415" s="844"/>
      <c r="E415" s="608">
        <v>-0.36361414330662406</v>
      </c>
      <c r="F415" s="496"/>
      <c r="G415" s="496"/>
      <c r="H415" s="843" t="s">
        <v>327</v>
      </c>
      <c r="I415" s="844"/>
      <c r="J415" s="609">
        <v>0.45845330880430163</v>
      </c>
      <c r="K415" s="496"/>
      <c r="L415" s="496"/>
      <c r="M415" s="843" t="s">
        <v>314</v>
      </c>
      <c r="N415" s="844"/>
      <c r="O415" s="610">
        <v>0.34585200768283947</v>
      </c>
      <c r="P415" s="496"/>
      <c r="Q415" s="496"/>
      <c r="W415" s="307"/>
      <c r="X415" s="307"/>
      <c r="Y415" s="307"/>
      <c r="Z415" s="307"/>
      <c r="AA415" s="307"/>
      <c r="AB415" s="307"/>
      <c r="AC415" s="307"/>
      <c r="AD415" s="307"/>
      <c r="AE415" s="307"/>
      <c r="AF415" s="307"/>
      <c r="AG415" s="307"/>
      <c r="AH415" s="307"/>
      <c r="AI415" s="307"/>
      <c r="AJ415" s="307"/>
      <c r="AK415" s="307"/>
      <c r="AL415" s="307"/>
      <c r="AM415" s="307"/>
      <c r="AN415" s="307"/>
      <c r="AO415" s="307"/>
      <c r="AP415" s="307"/>
      <c r="AQ415" s="307"/>
      <c r="AR415" s="307"/>
      <c r="AS415" s="307"/>
      <c r="AT415" s="307"/>
      <c r="AU415" s="307"/>
      <c r="AV415" s="307"/>
      <c r="AW415" s="307"/>
      <c r="AX415" s="307"/>
      <c r="AY415" s="307"/>
      <c r="AZ415" s="307"/>
      <c r="BA415" s="309"/>
      <c r="BB415" s="359"/>
      <c r="BC415" s="309"/>
      <c r="BD415" s="309"/>
      <c r="BE415" s="309"/>
      <c r="BF415" s="309"/>
      <c r="BG415" s="309"/>
      <c r="BH415" s="309"/>
      <c r="BI415" s="309"/>
      <c r="BJ415" s="309"/>
      <c r="BK415" s="309"/>
      <c r="BL415" s="309"/>
      <c r="BM415" s="309"/>
      <c r="BN415" s="309"/>
      <c r="BO415" s="309"/>
      <c r="BP415" s="309"/>
      <c r="BQ415" s="309"/>
      <c r="BR415" s="309"/>
      <c r="BS415" s="309"/>
      <c r="BT415" s="309"/>
      <c r="BU415" s="309"/>
      <c r="BV415" s="309"/>
      <c r="BW415" s="310"/>
      <c r="BX415" s="310"/>
      <c r="BY415" s="310"/>
      <c r="BZ415" s="310"/>
      <c r="CA415" s="310"/>
      <c r="CB415" s="310"/>
      <c r="CC415" s="310"/>
      <c r="CD415" s="310"/>
      <c r="CE415" s="310"/>
      <c r="CF415" s="310"/>
      <c r="CG415" s="310"/>
      <c r="CH415" s="310"/>
      <c r="CI415" s="310"/>
      <c r="CJ415" s="310"/>
      <c r="CK415" s="310"/>
      <c r="CL415" s="310"/>
      <c r="CM415" s="310"/>
      <c r="CN415" s="310"/>
      <c r="CO415" s="310"/>
      <c r="CP415" s="310"/>
      <c r="CQ415" s="310"/>
      <c r="CR415" s="310"/>
      <c r="CS415" s="310"/>
      <c r="CT415" s="310"/>
      <c r="CU415" s="310"/>
      <c r="CV415" s="310"/>
      <c r="CW415" s="310"/>
      <c r="CX415" s="310"/>
      <c r="CY415" s="310"/>
      <c r="CZ415" s="310"/>
    </row>
    <row r="416" s="314" customFormat="true" ht="25.15" customHeight="true" x14ac:dyDescent="0.2">
      <c r="B416" s="730"/>
      <c r="C416" s="843" t="s">
        <v>378</v>
      </c>
      <c r="D416" s="844"/>
      <c r="E416" s="608">
        <v>-0.36200011160075135</v>
      </c>
      <c r="F416" s="496"/>
      <c r="G416" s="496"/>
      <c r="H416" s="843" t="s">
        <v>331</v>
      </c>
      <c r="I416" s="844"/>
      <c r="J416" s="609">
        <v>0.44944282654139361</v>
      </c>
      <c r="K416" s="496"/>
      <c r="L416" s="496"/>
      <c r="M416" s="843" t="s">
        <v>385</v>
      </c>
      <c r="N416" s="844"/>
      <c r="O416" s="610">
        <v>0.34381047821727001</v>
      </c>
      <c r="P416" s="496"/>
      <c r="Q416" s="496"/>
      <c r="W416" s="307"/>
      <c r="X416" s="307"/>
      <c r="Y416" s="307"/>
      <c r="Z416" s="307"/>
      <c r="AA416" s="307"/>
      <c r="AB416" s="307"/>
      <c r="AC416" s="307"/>
      <c r="AD416" s="307"/>
      <c r="AE416" s="307"/>
      <c r="AF416" s="307"/>
      <c r="AG416" s="307"/>
      <c r="AH416" s="307"/>
      <c r="AI416" s="307"/>
      <c r="AJ416" s="307"/>
      <c r="AK416" s="307"/>
      <c r="AL416" s="307"/>
      <c r="AM416" s="307"/>
      <c r="AN416" s="307"/>
      <c r="AO416" s="307"/>
      <c r="AP416" s="307"/>
      <c r="AQ416" s="307"/>
      <c r="AR416" s="307"/>
      <c r="AS416" s="307"/>
      <c r="AT416" s="307"/>
      <c r="AU416" s="307"/>
      <c r="AV416" s="307"/>
      <c r="AW416" s="307"/>
      <c r="AX416" s="307"/>
      <c r="AY416" s="307"/>
      <c r="AZ416" s="307"/>
      <c r="BA416" s="309"/>
      <c r="BB416" s="359"/>
      <c r="BC416" s="309"/>
      <c r="BD416" s="309"/>
      <c r="BE416" s="309"/>
      <c r="BF416" s="309"/>
      <c r="BG416" s="309"/>
      <c r="BH416" s="309"/>
      <c r="BI416" s="309"/>
      <c r="BJ416" s="309"/>
      <c r="BK416" s="309"/>
      <c r="BL416" s="309"/>
      <c r="BM416" s="309"/>
      <c r="BN416" s="309"/>
      <c r="BO416" s="309"/>
      <c r="BP416" s="309"/>
      <c r="BQ416" s="309"/>
      <c r="BR416" s="309"/>
      <c r="BS416" s="309"/>
      <c r="BT416" s="309"/>
      <c r="BU416" s="309"/>
      <c r="BV416" s="309"/>
      <c r="BW416" s="310"/>
      <c r="BX416" s="310"/>
      <c r="BY416" s="310"/>
      <c r="BZ416" s="310"/>
      <c r="CA416" s="310"/>
      <c r="CB416" s="310"/>
      <c r="CC416" s="310"/>
      <c r="CD416" s="310"/>
      <c r="CE416" s="310"/>
      <c r="CF416" s="310"/>
      <c r="CG416" s="310"/>
      <c r="CH416" s="310"/>
      <c r="CI416" s="310"/>
      <c r="CJ416" s="310"/>
      <c r="CK416" s="310"/>
      <c r="CL416" s="310"/>
      <c r="CM416" s="310"/>
      <c r="CN416" s="310"/>
      <c r="CO416" s="310"/>
      <c r="CP416" s="310"/>
      <c r="CQ416" s="310"/>
      <c r="CR416" s="310"/>
      <c r="CS416" s="310"/>
      <c r="CT416" s="310"/>
      <c r="CU416" s="310"/>
      <c r="CV416" s="310"/>
      <c r="CW416" s="310"/>
      <c r="CX416" s="310"/>
      <c r="CY416" s="310"/>
      <c r="CZ416" s="310"/>
    </row>
    <row r="417" s="314" customFormat="true" ht="25.15" customHeight="true" x14ac:dyDescent="0.2">
      <c r="B417" s="730"/>
      <c r="C417" s="843" t="s">
        <v>327</v>
      </c>
      <c r="D417" s="844"/>
      <c r="E417" s="608">
        <v>0.359829630128147</v>
      </c>
      <c r="F417" s="496"/>
      <c r="G417" s="496"/>
      <c r="H417" s="843" t="s">
        <v>318</v>
      </c>
      <c r="I417" s="844"/>
      <c r="J417" s="609">
        <v>0.44867417560337264</v>
      </c>
      <c r="K417" s="496"/>
      <c r="L417" s="496"/>
      <c r="M417" s="843" t="s">
        <v>323</v>
      </c>
      <c r="N417" s="844"/>
      <c r="O417" s="610">
        <v>0.32124831782176505</v>
      </c>
      <c r="P417" s="496"/>
      <c r="Q417" s="496"/>
      <c r="W417" s="307"/>
      <c r="X417" s="307"/>
      <c r="Y417" s="307"/>
      <c r="Z417" s="307"/>
      <c r="AA417" s="307"/>
      <c r="AB417" s="307"/>
      <c r="AC417" s="307"/>
      <c r="AD417" s="307"/>
      <c r="AE417" s="307"/>
      <c r="AF417" s="307"/>
      <c r="AG417" s="307"/>
      <c r="AH417" s="307"/>
      <c r="AI417" s="307"/>
      <c r="AJ417" s="307"/>
      <c r="AK417" s="307"/>
      <c r="AL417" s="307"/>
      <c r="AM417" s="307"/>
      <c r="AN417" s="307"/>
      <c r="AO417" s="307"/>
      <c r="AP417" s="307"/>
      <c r="AQ417" s="307"/>
      <c r="AR417" s="307"/>
      <c r="AS417" s="307"/>
      <c r="AT417" s="307"/>
      <c r="AU417" s="307"/>
      <c r="AV417" s="307"/>
      <c r="AW417" s="307"/>
      <c r="AX417" s="307"/>
      <c r="AY417" s="307"/>
      <c r="AZ417" s="307"/>
      <c r="BA417" s="309"/>
      <c r="BB417" s="359"/>
      <c r="BC417" s="309"/>
      <c r="BD417" s="309"/>
      <c r="BE417" s="309"/>
      <c r="BF417" s="309"/>
      <c r="BG417" s="309"/>
      <c r="BH417" s="309"/>
      <c r="BI417" s="309"/>
      <c r="BJ417" s="309"/>
      <c r="BK417" s="309"/>
      <c r="BL417" s="309"/>
      <c r="BM417" s="309"/>
      <c r="BN417" s="309"/>
      <c r="BO417" s="309"/>
      <c r="BP417" s="309"/>
      <c r="BQ417" s="309"/>
      <c r="BR417" s="309"/>
      <c r="BS417" s="309"/>
      <c r="BT417" s="309"/>
      <c r="BU417" s="309"/>
      <c r="BV417" s="309"/>
      <c r="BW417" s="310"/>
      <c r="BX417" s="310"/>
      <c r="BY417" s="310"/>
      <c r="BZ417" s="310"/>
      <c r="CA417" s="310"/>
      <c r="CB417" s="310"/>
      <c r="CC417" s="310"/>
      <c r="CD417" s="310"/>
      <c r="CE417" s="310"/>
      <c r="CF417" s="310"/>
      <c r="CG417" s="310"/>
      <c r="CH417" s="310"/>
      <c r="CI417" s="310"/>
      <c r="CJ417" s="310"/>
      <c r="CK417" s="310"/>
      <c r="CL417" s="310"/>
      <c r="CM417" s="310"/>
      <c r="CN417" s="310"/>
      <c r="CO417" s="310"/>
      <c r="CP417" s="310"/>
      <c r="CQ417" s="310"/>
      <c r="CR417" s="310"/>
      <c r="CS417" s="310"/>
      <c r="CT417" s="310"/>
      <c r="CU417" s="310"/>
      <c r="CV417" s="310"/>
      <c r="CW417" s="310"/>
      <c r="CX417" s="310"/>
      <c r="CY417" s="310"/>
      <c r="CZ417" s="310"/>
    </row>
    <row r="418" s="314" customFormat="true" ht="25.15" customHeight="true" x14ac:dyDescent="0.2">
      <c r="B418" s="730"/>
      <c r="C418" s="843" t="s">
        <v>326</v>
      </c>
      <c r="D418" s="844"/>
      <c r="E418" s="608">
        <v>0.35135261417067071</v>
      </c>
      <c r="F418" s="496"/>
      <c r="G418" s="496"/>
      <c r="H418" s="843" t="s">
        <v>323</v>
      </c>
      <c r="I418" s="844"/>
      <c r="J418" s="609">
        <v>0.36231146097357092</v>
      </c>
      <c r="K418" s="496"/>
      <c r="L418" s="496"/>
      <c r="M418" s="843" t="s">
        <v>386</v>
      </c>
      <c r="N418" s="844"/>
      <c r="O418" s="610">
        <v>0.32081608822517238</v>
      </c>
      <c r="P418" s="496"/>
      <c r="Q418" s="496"/>
      <c r="W418" s="307"/>
      <c r="X418" s="307"/>
      <c r="Y418" s="307"/>
      <c r="Z418" s="307"/>
      <c r="AA418" s="307"/>
      <c r="AB418" s="307"/>
      <c r="AC418" s="307"/>
      <c r="AD418" s="307"/>
      <c r="AE418" s="307"/>
      <c r="AF418" s="307"/>
      <c r="AG418" s="307"/>
      <c r="AH418" s="307"/>
      <c r="AI418" s="307"/>
      <c r="AJ418" s="307"/>
      <c r="AK418" s="307"/>
      <c r="AL418" s="307"/>
      <c r="AM418" s="307"/>
      <c r="AN418" s="307"/>
      <c r="AO418" s="307"/>
      <c r="AP418" s="307"/>
      <c r="AQ418" s="307"/>
      <c r="AR418" s="307"/>
      <c r="AS418" s="307"/>
      <c r="AT418" s="307"/>
      <c r="AU418" s="307"/>
      <c r="AV418" s="307"/>
      <c r="AW418" s="307"/>
      <c r="AX418" s="307"/>
      <c r="AY418" s="307"/>
      <c r="AZ418" s="307"/>
      <c r="BA418" s="309"/>
      <c r="BB418" s="359"/>
      <c r="BC418" s="309"/>
      <c r="BD418" s="309"/>
      <c r="BE418" s="309"/>
      <c r="BF418" s="309"/>
      <c r="BG418" s="309"/>
      <c r="BH418" s="309"/>
      <c r="BI418" s="309"/>
      <c r="BJ418" s="309"/>
      <c r="BK418" s="309"/>
      <c r="BL418" s="309"/>
      <c r="BM418" s="309"/>
      <c r="BN418" s="309"/>
      <c r="BO418" s="309"/>
      <c r="BP418" s="309"/>
      <c r="BQ418" s="309"/>
      <c r="BR418" s="309"/>
      <c r="BS418" s="309"/>
      <c r="BT418" s="309"/>
      <c r="BU418" s="309"/>
      <c r="BV418" s="309"/>
      <c r="BW418" s="310"/>
      <c r="BX418" s="310"/>
      <c r="BY418" s="310"/>
      <c r="BZ418" s="310"/>
      <c r="CA418" s="310"/>
      <c r="CB418" s="310"/>
      <c r="CC418" s="310"/>
      <c r="CD418" s="310"/>
      <c r="CE418" s="310"/>
      <c r="CF418" s="310"/>
      <c r="CG418" s="310"/>
      <c r="CH418" s="310"/>
      <c r="CI418" s="310"/>
      <c r="CJ418" s="310"/>
      <c r="CK418" s="310"/>
      <c r="CL418" s="310"/>
      <c r="CM418" s="310"/>
      <c r="CN418" s="310"/>
      <c r="CO418" s="310"/>
      <c r="CP418" s="310"/>
      <c r="CQ418" s="310"/>
      <c r="CR418" s="310"/>
      <c r="CS418" s="310"/>
      <c r="CT418" s="310"/>
      <c r="CU418" s="310"/>
      <c r="CV418" s="310"/>
      <c r="CW418" s="310"/>
      <c r="CX418" s="310"/>
      <c r="CY418" s="310"/>
      <c r="CZ418" s="310"/>
    </row>
    <row r="419" s="314" customFormat="true" ht="25.15" customHeight="true" x14ac:dyDescent="0.2">
      <c r="B419" s="730"/>
      <c r="C419" s="843" t="s">
        <v>383</v>
      </c>
      <c r="D419" s="844"/>
      <c r="E419" s="608">
        <v>-0.28434201676315596</v>
      </c>
      <c r="F419" s="496"/>
      <c r="G419" s="496"/>
      <c r="H419" s="843" t="s">
        <v>387</v>
      </c>
      <c r="I419" s="844"/>
      <c r="J419" s="609">
        <v>0.31196396368072615</v>
      </c>
      <c r="K419" s="496"/>
      <c r="L419" s="496"/>
      <c r="M419" s="843" t="s">
        <v>388</v>
      </c>
      <c r="N419" s="844"/>
      <c r="O419" s="610">
        <v>0.31482656976589868</v>
      </c>
      <c r="P419" s="496"/>
      <c r="Q419" s="496"/>
      <c r="W419" s="307"/>
      <c r="X419" s="307"/>
      <c r="Y419" s="307"/>
      <c r="Z419" s="307"/>
      <c r="AA419" s="307"/>
      <c r="AB419" s="307"/>
      <c r="AC419" s="307"/>
      <c r="AD419" s="307"/>
      <c r="AE419" s="307"/>
      <c r="AF419" s="307"/>
      <c r="AG419" s="307"/>
      <c r="AH419" s="307"/>
      <c r="AI419" s="307"/>
      <c r="AJ419" s="307"/>
      <c r="AK419" s="307"/>
      <c r="AL419" s="307"/>
      <c r="AM419" s="307"/>
      <c r="AN419" s="307"/>
      <c r="AO419" s="307"/>
      <c r="AP419" s="307"/>
      <c r="AQ419" s="307"/>
      <c r="AR419" s="307"/>
      <c r="AS419" s="307"/>
      <c r="AT419" s="307"/>
      <c r="AU419" s="307"/>
      <c r="AV419" s="307"/>
      <c r="AW419" s="307"/>
      <c r="AX419" s="307"/>
      <c r="AY419" s="307"/>
      <c r="AZ419" s="307"/>
      <c r="BA419" s="309"/>
      <c r="BB419" s="359"/>
      <c r="BC419" s="309"/>
      <c r="BD419" s="309"/>
      <c r="BE419" s="309"/>
      <c r="BF419" s="309"/>
      <c r="BG419" s="309"/>
      <c r="BH419" s="309"/>
      <c r="BI419" s="309"/>
      <c r="BJ419" s="309"/>
      <c r="BK419" s="309"/>
      <c r="BL419" s="309"/>
      <c r="BM419" s="309"/>
      <c r="BN419" s="309"/>
      <c r="BO419" s="309"/>
      <c r="BP419" s="309"/>
      <c r="BQ419" s="309"/>
      <c r="BR419" s="309"/>
      <c r="BS419" s="309"/>
      <c r="BT419" s="309"/>
      <c r="BU419" s="309"/>
      <c r="BV419" s="309"/>
      <c r="BW419" s="310"/>
      <c r="BX419" s="310"/>
      <c r="BY419" s="310"/>
      <c r="BZ419" s="310"/>
      <c r="CA419" s="310"/>
      <c r="CB419" s="310"/>
      <c r="CC419" s="310"/>
      <c r="CD419" s="310"/>
      <c r="CE419" s="310"/>
      <c r="CF419" s="310"/>
      <c r="CG419" s="310"/>
      <c r="CH419" s="310"/>
      <c r="CI419" s="310"/>
      <c r="CJ419" s="310"/>
      <c r="CK419" s="310"/>
      <c r="CL419" s="310"/>
      <c r="CM419" s="310"/>
      <c r="CN419" s="310"/>
      <c r="CO419" s="310"/>
      <c r="CP419" s="310"/>
      <c r="CQ419" s="310"/>
      <c r="CR419" s="310"/>
      <c r="CS419" s="310"/>
      <c r="CT419" s="310"/>
      <c r="CU419" s="310"/>
      <c r="CV419" s="310"/>
      <c r="CW419" s="310"/>
      <c r="CX419" s="310"/>
      <c r="CY419" s="310"/>
      <c r="CZ419" s="310"/>
    </row>
    <row r="420" s="314" customFormat="true" ht="25.15" customHeight="true" x14ac:dyDescent="0.2">
      <c r="B420" s="730"/>
      <c r="C420" s="843" t="s">
        <v>331</v>
      </c>
      <c r="D420" s="844"/>
      <c r="E420" s="608">
        <v>0.27459272414087854</v>
      </c>
      <c r="F420" s="496"/>
      <c r="G420" s="496"/>
      <c r="H420" s="843" t="s">
        <v>389</v>
      </c>
      <c r="I420" s="844"/>
      <c r="J420" s="609">
        <v>-0.31196396368072377</v>
      </c>
      <c r="K420" s="496"/>
      <c r="L420" s="496"/>
      <c r="M420" s="843" t="s">
        <v>336</v>
      </c>
      <c r="N420" s="844"/>
      <c r="O420" s="610">
        <v>0.28417044342573633</v>
      </c>
      <c r="P420" s="496"/>
      <c r="Q420" s="496"/>
      <c r="W420" s="307"/>
      <c r="X420" s="307"/>
      <c r="Y420" s="307"/>
      <c r="Z420" s="307"/>
      <c r="AA420" s="307"/>
      <c r="AB420" s="307"/>
      <c r="AC420" s="307"/>
      <c r="AD420" s="307"/>
      <c r="AE420" s="307"/>
      <c r="AF420" s="307"/>
      <c r="AG420" s="307"/>
      <c r="AH420" s="307"/>
      <c r="AI420" s="307"/>
      <c r="AJ420" s="307"/>
      <c r="AK420" s="307"/>
      <c r="AL420" s="307"/>
      <c r="AM420" s="307"/>
      <c r="AN420" s="307"/>
      <c r="AO420" s="307"/>
      <c r="AP420" s="307"/>
      <c r="AQ420" s="307"/>
      <c r="AR420" s="307"/>
      <c r="AS420" s="307"/>
      <c r="AT420" s="307"/>
      <c r="AU420" s="307"/>
      <c r="AV420" s="307"/>
      <c r="AW420" s="307"/>
      <c r="AX420" s="307"/>
      <c r="AY420" s="307"/>
      <c r="AZ420" s="307"/>
      <c r="BA420" s="309"/>
      <c r="BB420" s="359"/>
      <c r="BC420" s="309"/>
      <c r="BD420" s="309"/>
      <c r="BE420" s="309"/>
      <c r="BF420" s="309"/>
      <c r="BG420" s="309"/>
      <c r="BH420" s="309"/>
      <c r="BI420" s="309"/>
      <c r="BJ420" s="309"/>
      <c r="BK420" s="309"/>
      <c r="BL420" s="309"/>
      <c r="BM420" s="309"/>
      <c r="BN420" s="309"/>
      <c r="BO420" s="309"/>
      <c r="BP420" s="309"/>
      <c r="BQ420" s="309"/>
      <c r="BR420" s="309"/>
      <c r="BS420" s="309"/>
      <c r="BT420" s="309"/>
      <c r="BU420" s="309"/>
      <c r="BV420" s="309"/>
      <c r="BW420" s="310"/>
      <c r="BX420" s="310"/>
      <c r="BY420" s="310"/>
      <c r="BZ420" s="310"/>
      <c r="CA420" s="310"/>
      <c r="CB420" s="310"/>
      <c r="CC420" s="310"/>
      <c r="CD420" s="310"/>
      <c r="CE420" s="310"/>
      <c r="CF420" s="310"/>
      <c r="CG420" s="310"/>
      <c r="CH420" s="310"/>
      <c r="CI420" s="310"/>
      <c r="CJ420" s="310"/>
      <c r="CK420" s="310"/>
      <c r="CL420" s="310"/>
      <c r="CM420" s="310"/>
      <c r="CN420" s="310"/>
      <c r="CO420" s="310"/>
      <c r="CP420" s="310"/>
      <c r="CQ420" s="310"/>
      <c r="CR420" s="310"/>
      <c r="CS420" s="310"/>
      <c r="CT420" s="310"/>
      <c r="CU420" s="310"/>
      <c r="CV420" s="310"/>
      <c r="CW420" s="310"/>
      <c r="CX420" s="310"/>
      <c r="CY420" s="310"/>
      <c r="CZ420" s="310"/>
    </row>
    <row r="421" s="314" customFormat="true" ht="25.15" customHeight="true" x14ac:dyDescent="0.2">
      <c r="B421" s="730"/>
      <c r="C421" s="843" t="s">
        <v>337</v>
      </c>
      <c r="D421" s="844"/>
      <c r="E421" s="608">
        <v>0.26266362853945807</v>
      </c>
      <c r="F421" s="496"/>
      <c r="G421" s="496"/>
      <c r="H421" s="843" t="s">
        <v>326</v>
      </c>
      <c r="I421" s="844"/>
      <c r="J421" s="609">
        <v>0.30698763441862487</v>
      </c>
      <c r="K421" s="496"/>
      <c r="L421" s="496"/>
      <c r="M421" s="843" t="s">
        <v>381</v>
      </c>
      <c r="N421" s="844"/>
      <c r="O421" s="610">
        <v>0.28306412040047296</v>
      </c>
      <c r="P421" s="496"/>
      <c r="Q421" s="496"/>
      <c r="W421" s="307"/>
      <c r="X421" s="307"/>
      <c r="Y421" s="307"/>
      <c r="Z421" s="307"/>
      <c r="AA421" s="307"/>
      <c r="AB421" s="307"/>
      <c r="AC421" s="307"/>
      <c r="AD421" s="307"/>
      <c r="AE421" s="307"/>
      <c r="AF421" s="307"/>
      <c r="AG421" s="307"/>
      <c r="AH421" s="307"/>
      <c r="AI421" s="307"/>
      <c r="AJ421" s="307"/>
      <c r="AK421" s="307"/>
      <c r="AL421" s="307"/>
      <c r="AM421" s="307"/>
      <c r="AN421" s="307"/>
      <c r="AO421" s="307"/>
      <c r="AP421" s="307"/>
      <c r="AQ421" s="307"/>
      <c r="AR421" s="307"/>
      <c r="AS421" s="307"/>
      <c r="AT421" s="307"/>
      <c r="AU421" s="307"/>
      <c r="AV421" s="307"/>
      <c r="AW421" s="307"/>
      <c r="AX421" s="307"/>
      <c r="AY421" s="307"/>
      <c r="AZ421" s="307"/>
      <c r="BA421" s="309"/>
      <c r="BB421" s="359"/>
      <c r="BC421" s="309"/>
      <c r="BD421" s="309"/>
      <c r="BE421" s="309"/>
      <c r="BF421" s="309"/>
      <c r="BG421" s="309"/>
      <c r="BH421" s="309"/>
      <c r="BI421" s="309"/>
      <c r="BJ421" s="309"/>
      <c r="BK421" s="309"/>
      <c r="BL421" s="309"/>
      <c r="BM421" s="309"/>
      <c r="BN421" s="309"/>
      <c r="BO421" s="309"/>
      <c r="BP421" s="309"/>
      <c r="BQ421" s="309"/>
      <c r="BR421" s="309"/>
      <c r="BS421" s="309"/>
      <c r="BT421" s="309"/>
      <c r="BU421" s="309"/>
      <c r="BV421" s="309"/>
      <c r="BW421" s="310"/>
      <c r="BX421" s="310"/>
      <c r="BY421" s="310"/>
      <c r="BZ421" s="310"/>
      <c r="CA421" s="310"/>
      <c r="CB421" s="310"/>
      <c r="CC421" s="310"/>
      <c r="CD421" s="310"/>
      <c r="CE421" s="310"/>
      <c r="CF421" s="310"/>
      <c r="CG421" s="310"/>
      <c r="CH421" s="310"/>
      <c r="CI421" s="310"/>
      <c r="CJ421" s="310"/>
      <c r="CK421" s="310"/>
      <c r="CL421" s="310"/>
      <c r="CM421" s="310"/>
      <c r="CN421" s="310"/>
      <c r="CO421" s="310"/>
      <c r="CP421" s="310"/>
      <c r="CQ421" s="310"/>
      <c r="CR421" s="310"/>
      <c r="CS421" s="310"/>
      <c r="CT421" s="310"/>
      <c r="CU421" s="310"/>
      <c r="CV421" s="310"/>
      <c r="CW421" s="310"/>
      <c r="CX421" s="310"/>
      <c r="CY421" s="310"/>
      <c r="CZ421" s="310"/>
    </row>
    <row r="422" s="314" customFormat="true" ht="25.15" customHeight="true" x14ac:dyDescent="0.2">
      <c r="B422" s="730"/>
      <c r="C422" s="843" t="s">
        <v>390</v>
      </c>
      <c r="D422" s="844"/>
      <c r="E422" s="608">
        <v>-0.2156048879601464</v>
      </c>
      <c r="F422" s="496"/>
      <c r="G422" s="496"/>
      <c r="H422" s="843" t="s">
        <v>391</v>
      </c>
      <c r="I422" s="844"/>
      <c r="J422" s="609">
        <v>0.30614573307324866</v>
      </c>
      <c r="K422" s="496"/>
      <c r="L422" s="496"/>
      <c r="M422" s="843" t="s">
        <v>392</v>
      </c>
      <c r="N422" s="844"/>
      <c r="O422" s="610">
        <v>0.27645261661546666</v>
      </c>
      <c r="P422" s="496"/>
      <c r="Q422" s="496"/>
      <c r="W422" s="307"/>
      <c r="X422" s="307"/>
      <c r="Y422" s="307"/>
      <c r="Z422" s="307"/>
      <c r="AA422" s="307"/>
      <c r="AB422" s="307"/>
      <c r="AC422" s="307"/>
      <c r="AD422" s="307"/>
      <c r="AE422" s="307"/>
      <c r="AF422" s="307"/>
      <c r="AG422" s="307"/>
      <c r="AH422" s="307"/>
      <c r="AI422" s="307"/>
      <c r="AJ422" s="307"/>
      <c r="AK422" s="307"/>
      <c r="AL422" s="307"/>
      <c r="AM422" s="307"/>
      <c r="AN422" s="307"/>
      <c r="AO422" s="307"/>
      <c r="AP422" s="307"/>
      <c r="AQ422" s="307"/>
      <c r="AR422" s="307"/>
      <c r="AS422" s="307"/>
      <c r="AT422" s="307"/>
      <c r="AU422" s="307"/>
      <c r="AV422" s="307"/>
      <c r="AW422" s="307"/>
      <c r="AX422" s="307"/>
      <c r="AY422" s="307"/>
      <c r="AZ422" s="307"/>
      <c r="BA422" s="309"/>
      <c r="BB422" s="359"/>
      <c r="BC422" s="309"/>
      <c r="BD422" s="309"/>
      <c r="BE422" s="309"/>
      <c r="BF422" s="309"/>
      <c r="BG422" s="309"/>
      <c r="BH422" s="309"/>
      <c r="BI422" s="309"/>
      <c r="BJ422" s="309"/>
      <c r="BK422" s="309"/>
      <c r="BL422" s="309"/>
      <c r="BM422" s="309"/>
      <c r="BN422" s="309"/>
      <c r="BO422" s="309"/>
      <c r="BP422" s="309"/>
      <c r="BQ422" s="309"/>
      <c r="BR422" s="309"/>
      <c r="BS422" s="309"/>
      <c r="BT422" s="309"/>
      <c r="BU422" s="309"/>
      <c r="BV422" s="309"/>
      <c r="BW422" s="310"/>
      <c r="BX422" s="310"/>
      <c r="BY422" s="310"/>
      <c r="BZ422" s="310"/>
      <c r="CA422" s="310"/>
      <c r="CB422" s="310"/>
      <c r="CC422" s="310"/>
      <c r="CD422" s="310"/>
      <c r="CE422" s="310"/>
      <c r="CF422" s="310"/>
      <c r="CG422" s="310"/>
      <c r="CH422" s="310"/>
      <c r="CI422" s="310"/>
      <c r="CJ422" s="310"/>
      <c r="CK422" s="310"/>
      <c r="CL422" s="310"/>
      <c r="CM422" s="310"/>
      <c r="CN422" s="310"/>
      <c r="CO422" s="310"/>
      <c r="CP422" s="310"/>
      <c r="CQ422" s="310"/>
      <c r="CR422" s="310"/>
      <c r="CS422" s="310"/>
      <c r="CT422" s="310"/>
      <c r="CU422" s="310"/>
      <c r="CV422" s="310"/>
      <c r="CW422" s="310"/>
      <c r="CX422" s="310"/>
      <c r="CY422" s="310"/>
      <c r="CZ422" s="310"/>
    </row>
    <row r="423" s="314" customFormat="true" ht="25.15" customHeight="true" x14ac:dyDescent="0.2">
      <c r="B423" s="730"/>
      <c r="C423" s="843" t="s">
        <v>393</v>
      </c>
      <c r="D423" s="844"/>
      <c r="E423" s="608">
        <v>0.1855335496957371</v>
      </c>
      <c r="F423" s="496"/>
      <c r="G423" s="496"/>
      <c r="H423" s="843" t="s">
        <v>394</v>
      </c>
      <c r="I423" s="844"/>
      <c r="J423" s="609">
        <v>-0.30020335104138701</v>
      </c>
      <c r="K423" s="496"/>
      <c r="L423" s="496"/>
      <c r="M423" s="843" t="s">
        <v>395</v>
      </c>
      <c r="N423" s="844"/>
      <c r="O423" s="610">
        <v>-0.26629790928512825</v>
      </c>
      <c r="P423" s="496"/>
      <c r="Q423" s="496"/>
      <c r="W423" s="307"/>
      <c r="X423" s="307"/>
      <c r="Y423" s="307"/>
      <c r="Z423" s="307"/>
      <c r="AA423" s="307"/>
      <c r="AB423" s="307"/>
      <c r="AC423" s="307"/>
      <c r="AD423" s="307"/>
      <c r="AE423" s="307"/>
      <c r="AF423" s="307"/>
      <c r="AG423" s="307"/>
      <c r="AH423" s="307"/>
      <c r="AI423" s="307"/>
      <c r="AJ423" s="307"/>
      <c r="AK423" s="307"/>
      <c r="AL423" s="307"/>
      <c r="AM423" s="307"/>
      <c r="AN423" s="307"/>
      <c r="AO423" s="307"/>
      <c r="AP423" s="307"/>
      <c r="AQ423" s="307"/>
      <c r="AR423" s="307"/>
      <c r="AS423" s="307"/>
      <c r="AT423" s="307"/>
      <c r="AU423" s="307"/>
      <c r="AV423" s="307"/>
      <c r="AW423" s="307"/>
      <c r="AX423" s="307"/>
      <c r="AY423" s="307"/>
      <c r="AZ423" s="307"/>
      <c r="BA423" s="309"/>
      <c r="BB423" s="359"/>
      <c r="BC423" s="309"/>
      <c r="BD423" s="309"/>
      <c r="BE423" s="309"/>
      <c r="BF423" s="309"/>
      <c r="BG423" s="309"/>
      <c r="BH423" s="309"/>
      <c r="BI423" s="309"/>
      <c r="BJ423" s="309"/>
      <c r="BK423" s="309"/>
      <c r="BL423" s="309"/>
      <c r="BM423" s="309"/>
      <c r="BN423" s="309"/>
      <c r="BO423" s="309"/>
      <c r="BP423" s="309"/>
      <c r="BQ423" s="309"/>
      <c r="BR423" s="309"/>
      <c r="BS423" s="309"/>
      <c r="BT423" s="309"/>
      <c r="BU423" s="309"/>
      <c r="BV423" s="309"/>
      <c r="BW423" s="310"/>
      <c r="BX423" s="310"/>
      <c r="BY423" s="310"/>
      <c r="BZ423" s="310"/>
      <c r="CA423" s="310"/>
      <c r="CB423" s="310"/>
      <c r="CC423" s="310"/>
      <c r="CD423" s="310"/>
      <c r="CE423" s="310"/>
      <c r="CF423" s="310"/>
      <c r="CG423" s="310"/>
      <c r="CH423" s="310"/>
      <c r="CI423" s="310"/>
      <c r="CJ423" s="310"/>
      <c r="CK423" s="310"/>
      <c r="CL423" s="310"/>
      <c r="CM423" s="310"/>
      <c r="CN423" s="310"/>
      <c r="CO423" s="310"/>
      <c r="CP423" s="310"/>
      <c r="CQ423" s="310"/>
      <c r="CR423" s="310"/>
      <c r="CS423" s="310"/>
      <c r="CT423" s="310"/>
      <c r="CU423" s="310"/>
      <c r="CV423" s="310"/>
      <c r="CW423" s="310"/>
      <c r="CX423" s="310"/>
      <c r="CY423" s="310"/>
      <c r="CZ423" s="310"/>
    </row>
    <row r="424" s="314" customFormat="true" ht="25.15" customHeight="true" x14ac:dyDescent="0.2">
      <c r="B424" s="730"/>
      <c r="C424" s="843" t="s">
        <v>396</v>
      </c>
      <c r="D424" s="844"/>
      <c r="E424" s="608">
        <v>0.17256762421682165</v>
      </c>
      <c r="F424" s="496"/>
      <c r="G424" s="496"/>
      <c r="H424" s="843" t="s">
        <v>378</v>
      </c>
      <c r="I424" s="844"/>
      <c r="J424" s="609">
        <v>-0.24311441486053625</v>
      </c>
      <c r="K424" s="496"/>
      <c r="L424" s="496"/>
      <c r="M424" s="843" t="s">
        <v>326</v>
      </c>
      <c r="N424" s="844"/>
      <c r="O424" s="610">
        <v>0.25318936307347606</v>
      </c>
      <c r="P424" s="496"/>
      <c r="Q424" s="496"/>
      <c r="W424" s="307"/>
      <c r="X424" s="307"/>
      <c r="Y424" s="307"/>
      <c r="Z424" s="307"/>
      <c r="AA424" s="307"/>
      <c r="AB424" s="307"/>
      <c r="AC424" s="307"/>
      <c r="AD424" s="307"/>
      <c r="AE424" s="307"/>
      <c r="AF424" s="307"/>
      <c r="AG424" s="307"/>
      <c r="AH424" s="307"/>
      <c r="AI424" s="307"/>
      <c r="AJ424" s="307"/>
      <c r="AK424" s="307"/>
      <c r="AL424" s="307"/>
      <c r="AM424" s="307"/>
      <c r="AN424" s="307"/>
      <c r="AO424" s="307"/>
      <c r="AP424" s="307"/>
      <c r="AQ424" s="307"/>
      <c r="AR424" s="307"/>
      <c r="AS424" s="307"/>
      <c r="AT424" s="307"/>
      <c r="AU424" s="307"/>
      <c r="AV424" s="307"/>
      <c r="AW424" s="307"/>
      <c r="AX424" s="307"/>
      <c r="AY424" s="307"/>
      <c r="AZ424" s="307"/>
      <c r="BA424" s="309"/>
      <c r="BB424" s="359"/>
      <c r="BC424" s="309"/>
      <c r="BD424" s="309"/>
      <c r="BE424" s="309"/>
      <c r="BF424" s="309"/>
      <c r="BG424" s="309"/>
      <c r="BH424" s="309"/>
      <c r="BI424" s="309"/>
      <c r="BJ424" s="309"/>
      <c r="BK424" s="309"/>
      <c r="BL424" s="309"/>
      <c r="BM424" s="309"/>
      <c r="BN424" s="309"/>
      <c r="BO424" s="309"/>
      <c r="BP424" s="309"/>
      <c r="BQ424" s="309"/>
      <c r="BR424" s="309"/>
      <c r="BS424" s="309"/>
      <c r="BT424" s="309"/>
      <c r="BU424" s="309"/>
      <c r="BV424" s="309"/>
      <c r="BW424" s="310"/>
      <c r="BX424" s="310"/>
      <c r="BY424" s="310"/>
      <c r="BZ424" s="310"/>
      <c r="CA424" s="310"/>
      <c r="CB424" s="310"/>
      <c r="CC424" s="310"/>
      <c r="CD424" s="310"/>
      <c r="CE424" s="310"/>
      <c r="CF424" s="310"/>
      <c r="CG424" s="310"/>
      <c r="CH424" s="310"/>
      <c r="CI424" s="310"/>
      <c r="CJ424" s="310"/>
      <c r="CK424" s="310"/>
      <c r="CL424" s="310"/>
      <c r="CM424" s="310"/>
      <c r="CN424" s="310"/>
      <c r="CO424" s="310"/>
      <c r="CP424" s="310"/>
      <c r="CQ424" s="310"/>
      <c r="CR424" s="310"/>
      <c r="CS424" s="310"/>
      <c r="CT424" s="310"/>
      <c r="CU424" s="310"/>
      <c r="CV424" s="310"/>
      <c r="CW424" s="310"/>
      <c r="CX424" s="310"/>
      <c r="CY424" s="310"/>
      <c r="CZ424" s="310"/>
    </row>
    <row r="425" s="314" customFormat="true" ht="25.15" customHeight="true" x14ac:dyDescent="0.2">
      <c r="B425" s="730"/>
      <c r="C425" s="843" t="s">
        <v>397</v>
      </c>
      <c r="D425" s="844"/>
      <c r="E425" s="608">
        <v>0.14435241646529418</v>
      </c>
      <c r="F425" s="496"/>
      <c r="G425" s="496"/>
      <c r="H425" s="843" t="s">
        <v>337</v>
      </c>
      <c r="I425" s="844"/>
      <c r="J425" s="609">
        <v>0.19269973540879864</v>
      </c>
      <c r="K425" s="496"/>
      <c r="L425" s="496"/>
      <c r="M425" s="843" t="s">
        <v>398</v>
      </c>
      <c r="N425" s="844"/>
      <c r="O425" s="610">
        <v>0.25205438505085237</v>
      </c>
      <c r="P425" s="496"/>
      <c r="Q425" s="496"/>
      <c r="W425" s="307"/>
      <c r="X425" s="307"/>
      <c r="Y425" s="307"/>
      <c r="Z425" s="307"/>
      <c r="AA425" s="307"/>
      <c r="AB425" s="307"/>
      <c r="AC425" s="307"/>
      <c r="AD425" s="307"/>
      <c r="AE425" s="307"/>
      <c r="AF425" s="307"/>
      <c r="AG425" s="307"/>
      <c r="AH425" s="307"/>
      <c r="AI425" s="307"/>
      <c r="AJ425" s="307"/>
      <c r="AK425" s="307"/>
      <c r="AL425" s="307"/>
      <c r="AM425" s="307"/>
      <c r="AN425" s="307"/>
      <c r="AO425" s="307"/>
      <c r="AP425" s="307"/>
      <c r="AQ425" s="307"/>
      <c r="AR425" s="307"/>
      <c r="AS425" s="307"/>
      <c r="AT425" s="307"/>
      <c r="AU425" s="307"/>
      <c r="AV425" s="307"/>
      <c r="AW425" s="307"/>
      <c r="AX425" s="307"/>
      <c r="AY425" s="307"/>
      <c r="AZ425" s="307"/>
      <c r="BA425" s="309"/>
      <c r="BB425" s="359"/>
      <c r="BC425" s="309"/>
      <c r="BD425" s="309"/>
      <c r="BE425" s="309"/>
      <c r="BF425" s="309"/>
      <c r="BG425" s="309"/>
      <c r="BH425" s="309"/>
      <c r="BI425" s="309"/>
      <c r="BJ425" s="309"/>
      <c r="BK425" s="309"/>
      <c r="BL425" s="309"/>
      <c r="BM425" s="309"/>
      <c r="BN425" s="309"/>
      <c r="BO425" s="309"/>
      <c r="BP425" s="309"/>
      <c r="BQ425" s="309"/>
      <c r="BR425" s="309"/>
      <c r="BS425" s="309"/>
      <c r="BT425" s="309"/>
      <c r="BU425" s="309"/>
      <c r="BV425" s="309"/>
      <c r="BW425" s="310"/>
      <c r="BX425" s="310"/>
      <c r="BY425" s="310"/>
      <c r="BZ425" s="310"/>
      <c r="CA425" s="310"/>
      <c r="CB425" s="310"/>
      <c r="CC425" s="310"/>
      <c r="CD425" s="310"/>
      <c r="CE425" s="310"/>
      <c r="CF425" s="310"/>
      <c r="CG425" s="310"/>
      <c r="CH425" s="310"/>
      <c r="CI425" s="310"/>
      <c r="CJ425" s="310"/>
      <c r="CK425" s="310"/>
      <c r="CL425" s="310"/>
      <c r="CM425" s="310"/>
      <c r="CN425" s="310"/>
      <c r="CO425" s="310"/>
      <c r="CP425" s="310"/>
      <c r="CQ425" s="310"/>
      <c r="CR425" s="310"/>
      <c r="CS425" s="310"/>
      <c r="CT425" s="310"/>
      <c r="CU425" s="310"/>
      <c r="CV425" s="310"/>
      <c r="CW425" s="310"/>
      <c r="CX425" s="310"/>
      <c r="CY425" s="310"/>
      <c r="CZ425" s="310"/>
    </row>
    <row r="426" s="314" customFormat="true" ht="25.15" customHeight="true" x14ac:dyDescent="0.2">
      <c r="B426" s="730"/>
      <c r="C426" s="843" t="s">
        <v>399</v>
      </c>
      <c r="D426" s="844"/>
      <c r="E426" s="608">
        <v>0.1394953385621292</v>
      </c>
      <c r="F426" s="496"/>
      <c r="G426" s="496"/>
      <c r="H426" s="843" t="s">
        <v>390</v>
      </c>
      <c r="I426" s="844"/>
      <c r="J426" s="609">
        <v>-0.18813941765930625</v>
      </c>
      <c r="K426" s="496"/>
      <c r="L426" s="496"/>
      <c r="M426" s="843" t="s">
        <v>400</v>
      </c>
      <c r="N426" s="844"/>
      <c r="O426" s="610">
        <v>0.24811707621021423</v>
      </c>
      <c r="P426" s="496"/>
      <c r="Q426" s="496"/>
      <c r="W426" s="307"/>
      <c r="X426" s="307"/>
      <c r="Y426" s="307"/>
      <c r="Z426" s="307"/>
      <c r="AA426" s="307"/>
      <c r="AB426" s="307"/>
      <c r="AC426" s="307"/>
      <c r="AD426" s="307"/>
      <c r="AE426" s="307"/>
      <c r="AF426" s="307"/>
      <c r="AG426" s="307"/>
      <c r="AH426" s="307"/>
      <c r="AI426" s="307"/>
      <c r="AJ426" s="307"/>
      <c r="AK426" s="307"/>
      <c r="AL426" s="307"/>
      <c r="AM426" s="307"/>
      <c r="AN426" s="307"/>
      <c r="AO426" s="307"/>
      <c r="AP426" s="307"/>
      <c r="AQ426" s="307"/>
      <c r="AR426" s="307"/>
      <c r="AS426" s="307"/>
      <c r="AT426" s="307"/>
      <c r="AU426" s="307"/>
      <c r="AV426" s="307"/>
      <c r="AW426" s="307"/>
      <c r="AX426" s="307"/>
      <c r="AY426" s="307"/>
      <c r="AZ426" s="307"/>
      <c r="BA426" s="309"/>
      <c r="BB426" s="359"/>
      <c r="BC426" s="309"/>
      <c r="BD426" s="309"/>
      <c r="BE426" s="309"/>
      <c r="BF426" s="309"/>
      <c r="BG426" s="309"/>
      <c r="BH426" s="309"/>
      <c r="BI426" s="309"/>
      <c r="BJ426" s="309"/>
      <c r="BK426" s="309"/>
      <c r="BL426" s="309"/>
      <c r="BM426" s="309"/>
      <c r="BN426" s="309"/>
      <c r="BO426" s="309"/>
      <c r="BP426" s="309"/>
      <c r="BQ426" s="309"/>
      <c r="BR426" s="309"/>
      <c r="BS426" s="309"/>
      <c r="BT426" s="309"/>
      <c r="BU426" s="309"/>
      <c r="BV426" s="309"/>
      <c r="BW426" s="310"/>
      <c r="BX426" s="310"/>
      <c r="BY426" s="310"/>
      <c r="BZ426" s="310"/>
      <c r="CA426" s="310"/>
      <c r="CB426" s="310"/>
      <c r="CC426" s="310"/>
      <c r="CD426" s="310"/>
      <c r="CE426" s="310"/>
      <c r="CF426" s="310"/>
      <c r="CG426" s="310"/>
      <c r="CH426" s="310"/>
      <c r="CI426" s="310"/>
      <c r="CJ426" s="310"/>
      <c r="CK426" s="310"/>
      <c r="CL426" s="310"/>
      <c r="CM426" s="310"/>
      <c r="CN426" s="310"/>
      <c r="CO426" s="310"/>
      <c r="CP426" s="310"/>
      <c r="CQ426" s="310"/>
      <c r="CR426" s="310"/>
      <c r="CS426" s="310"/>
      <c r="CT426" s="310"/>
      <c r="CU426" s="310"/>
      <c r="CV426" s="310"/>
      <c r="CW426" s="310"/>
      <c r="CX426" s="310"/>
      <c r="CY426" s="310"/>
      <c r="CZ426" s="310"/>
    </row>
    <row r="427" s="314" customFormat="true" ht="25.15" customHeight="true" x14ac:dyDescent="0.2">
      <c r="B427" s="730"/>
      <c r="C427" s="843" t="s">
        <v>392</v>
      </c>
      <c r="D427" s="844"/>
      <c r="E427" s="608">
        <v>0.12850168214741758</v>
      </c>
      <c r="F427" s="496"/>
      <c r="G427" s="496"/>
      <c r="H427" s="843" t="s">
        <v>401</v>
      </c>
      <c r="I427" s="844"/>
      <c r="J427" s="609">
        <v>-0.18529166226922042</v>
      </c>
      <c r="K427" s="496"/>
      <c r="L427" s="496"/>
      <c r="M427" s="843" t="s">
        <v>402</v>
      </c>
      <c r="N427" s="844"/>
      <c r="O427" s="610">
        <v>-0.23476367470141291</v>
      </c>
      <c r="P427" s="496"/>
      <c r="Q427" s="496"/>
      <c r="W427" s="307"/>
      <c r="X427" s="307"/>
      <c r="Y427" s="307"/>
      <c r="Z427" s="307"/>
      <c r="AA427" s="307"/>
      <c r="AB427" s="307"/>
      <c r="AC427" s="307"/>
      <c r="AD427" s="307"/>
      <c r="AE427" s="307"/>
      <c r="AF427" s="307"/>
      <c r="AG427" s="307"/>
      <c r="AH427" s="307"/>
      <c r="AI427" s="307"/>
      <c r="AJ427" s="307"/>
      <c r="AK427" s="307"/>
      <c r="AL427" s="307"/>
      <c r="AM427" s="307"/>
      <c r="AN427" s="307"/>
      <c r="AO427" s="307"/>
      <c r="AP427" s="307"/>
      <c r="AQ427" s="307"/>
      <c r="AR427" s="307"/>
      <c r="AS427" s="307"/>
      <c r="AT427" s="307"/>
      <c r="AU427" s="307"/>
      <c r="AV427" s="307"/>
      <c r="AW427" s="307"/>
      <c r="AX427" s="307"/>
      <c r="AY427" s="307"/>
      <c r="AZ427" s="307"/>
      <c r="BA427" s="309"/>
      <c r="BB427" s="359"/>
      <c r="BC427" s="309"/>
      <c r="BD427" s="309"/>
      <c r="BE427" s="309"/>
      <c r="BF427" s="309"/>
      <c r="BG427" s="309"/>
      <c r="BH427" s="309"/>
      <c r="BI427" s="309"/>
      <c r="BJ427" s="309"/>
      <c r="BK427" s="309"/>
      <c r="BL427" s="309"/>
      <c r="BM427" s="309"/>
      <c r="BN427" s="309"/>
      <c r="BO427" s="309"/>
      <c r="BP427" s="309"/>
      <c r="BQ427" s="309"/>
      <c r="BR427" s="309"/>
      <c r="BS427" s="309"/>
      <c r="BT427" s="309"/>
      <c r="BU427" s="309"/>
      <c r="BV427" s="309"/>
      <c r="BW427" s="310"/>
      <c r="BX427" s="310"/>
      <c r="BY427" s="310"/>
      <c r="BZ427" s="310"/>
      <c r="CA427" s="310"/>
      <c r="CB427" s="310"/>
      <c r="CC427" s="310"/>
      <c r="CD427" s="310"/>
      <c r="CE427" s="310"/>
      <c r="CF427" s="310"/>
      <c r="CG427" s="310"/>
      <c r="CH427" s="310"/>
      <c r="CI427" s="310"/>
      <c r="CJ427" s="310"/>
      <c r="CK427" s="310"/>
      <c r="CL427" s="310"/>
      <c r="CM427" s="310"/>
      <c r="CN427" s="310"/>
      <c r="CO427" s="310"/>
      <c r="CP427" s="310"/>
      <c r="CQ427" s="310"/>
      <c r="CR427" s="310"/>
      <c r="CS427" s="310"/>
      <c r="CT427" s="310"/>
      <c r="CU427" s="310"/>
      <c r="CV427" s="310"/>
      <c r="CW427" s="310"/>
      <c r="CX427" s="310"/>
      <c r="CY427" s="310"/>
      <c r="CZ427" s="310"/>
    </row>
    <row r="428" s="314" customFormat="true" ht="25.15" customHeight="true" x14ac:dyDescent="0.2">
      <c r="B428" s="730"/>
      <c r="C428" s="843" t="s">
        <v>398</v>
      </c>
      <c r="D428" s="844"/>
      <c r="E428" s="608">
        <v>0.11960806298184</v>
      </c>
      <c r="F428" s="496"/>
      <c r="G428" s="496"/>
      <c r="H428" s="843" t="s">
        <v>403</v>
      </c>
      <c r="I428" s="844"/>
      <c r="J428" s="609">
        <v>-0.14047680747007529</v>
      </c>
      <c r="K428" s="496"/>
      <c r="L428" s="496"/>
      <c r="M428" s="843" t="s">
        <v>331</v>
      </c>
      <c r="N428" s="844"/>
      <c r="O428" s="610">
        <v>0.22827567571252366</v>
      </c>
      <c r="P428" s="496"/>
      <c r="Q428" s="496"/>
      <c r="W428" s="307"/>
      <c r="X428" s="307"/>
      <c r="Y428" s="307"/>
      <c r="Z428" s="307"/>
      <c r="AA428" s="307"/>
      <c r="AB428" s="307"/>
      <c r="AC428" s="307"/>
      <c r="AD428" s="307"/>
      <c r="AE428" s="307"/>
      <c r="AF428" s="307"/>
      <c r="AG428" s="307"/>
      <c r="AH428" s="307"/>
      <c r="AI428" s="307"/>
      <c r="AJ428" s="307"/>
      <c r="AK428" s="307"/>
      <c r="AL428" s="307"/>
      <c r="AM428" s="307"/>
      <c r="AN428" s="307"/>
      <c r="AO428" s="307"/>
      <c r="AP428" s="307"/>
      <c r="AQ428" s="307"/>
      <c r="AR428" s="307"/>
      <c r="AS428" s="307"/>
      <c r="AT428" s="307"/>
      <c r="AU428" s="307"/>
      <c r="AV428" s="307"/>
      <c r="AW428" s="307"/>
      <c r="AX428" s="307"/>
      <c r="AY428" s="307"/>
      <c r="AZ428" s="307"/>
      <c r="BA428" s="309"/>
      <c r="BB428" s="359"/>
      <c r="BC428" s="309"/>
      <c r="BD428" s="309"/>
      <c r="BE428" s="309"/>
      <c r="BF428" s="309"/>
      <c r="BG428" s="309"/>
      <c r="BH428" s="309"/>
      <c r="BI428" s="309"/>
      <c r="BJ428" s="309"/>
      <c r="BK428" s="309"/>
      <c r="BL428" s="309"/>
      <c r="BM428" s="309"/>
      <c r="BN428" s="309"/>
      <c r="BO428" s="309"/>
      <c r="BP428" s="309"/>
      <c r="BQ428" s="309"/>
      <c r="BR428" s="309"/>
      <c r="BS428" s="309"/>
      <c r="BT428" s="309"/>
      <c r="BU428" s="309"/>
      <c r="BV428" s="309"/>
      <c r="BW428" s="310"/>
      <c r="BX428" s="310"/>
      <c r="BY428" s="310"/>
      <c r="BZ428" s="310"/>
      <c r="CA428" s="310"/>
      <c r="CB428" s="310"/>
      <c r="CC428" s="310"/>
      <c r="CD428" s="310"/>
      <c r="CE428" s="310"/>
      <c r="CF428" s="310"/>
      <c r="CG428" s="310"/>
      <c r="CH428" s="310"/>
      <c r="CI428" s="310"/>
      <c r="CJ428" s="310"/>
      <c r="CK428" s="310"/>
      <c r="CL428" s="310"/>
      <c r="CM428" s="310"/>
      <c r="CN428" s="310"/>
      <c r="CO428" s="310"/>
      <c r="CP428" s="310"/>
      <c r="CQ428" s="310"/>
      <c r="CR428" s="310"/>
      <c r="CS428" s="310"/>
      <c r="CT428" s="310"/>
      <c r="CU428" s="310"/>
      <c r="CV428" s="310"/>
      <c r="CW428" s="310"/>
      <c r="CX428" s="310"/>
      <c r="CY428" s="310"/>
      <c r="CZ428" s="310"/>
    </row>
    <row r="429" s="314" customFormat="true" ht="25.15" customHeight="true" x14ac:dyDescent="0.2">
      <c r="B429" s="730"/>
      <c r="C429" s="843" t="s">
        <v>404</v>
      </c>
      <c r="D429" s="844"/>
      <c r="E429" s="608">
        <v>9.9117324185996433E-2</v>
      </c>
      <c r="F429" s="496"/>
      <c r="G429" s="496"/>
      <c r="H429" s="843" t="s">
        <v>392</v>
      </c>
      <c r="I429" s="844"/>
      <c r="J429" s="609">
        <v>-0.13901406423770762</v>
      </c>
      <c r="K429" s="496"/>
      <c r="L429" s="496"/>
      <c r="M429" s="843" t="s">
        <v>337</v>
      </c>
      <c r="N429" s="844"/>
      <c r="O429" s="610">
        <v>0.22153908531879543</v>
      </c>
      <c r="P429" s="496"/>
      <c r="Q429" s="496"/>
      <c r="W429" s="307"/>
      <c r="X429" s="307"/>
      <c r="Y429" s="307"/>
      <c r="Z429" s="307"/>
      <c r="AA429" s="307"/>
      <c r="AB429" s="307"/>
      <c r="AC429" s="307"/>
      <c r="AD429" s="307"/>
      <c r="AE429" s="307"/>
      <c r="AF429" s="307"/>
      <c r="AG429" s="307"/>
      <c r="AH429" s="307"/>
      <c r="AI429" s="307"/>
      <c r="AJ429" s="307"/>
      <c r="AK429" s="307"/>
      <c r="AL429" s="307"/>
      <c r="AM429" s="307"/>
      <c r="AN429" s="307"/>
      <c r="AO429" s="307"/>
      <c r="AP429" s="307"/>
      <c r="AQ429" s="307"/>
      <c r="AR429" s="307"/>
      <c r="AS429" s="307"/>
      <c r="AT429" s="307"/>
      <c r="AU429" s="307"/>
      <c r="AV429" s="307"/>
      <c r="AW429" s="307"/>
      <c r="AX429" s="307"/>
      <c r="AY429" s="307"/>
      <c r="AZ429" s="307"/>
      <c r="BA429" s="309"/>
      <c r="BB429" s="359"/>
      <c r="BC429" s="309"/>
      <c r="BD429" s="309"/>
      <c r="BE429" s="309"/>
      <c r="BF429" s="309"/>
      <c r="BG429" s="309"/>
      <c r="BH429" s="309"/>
      <c r="BI429" s="309"/>
      <c r="BJ429" s="309"/>
      <c r="BK429" s="309"/>
      <c r="BL429" s="309"/>
      <c r="BM429" s="309"/>
      <c r="BN429" s="309"/>
      <c r="BO429" s="309"/>
      <c r="BP429" s="309"/>
      <c r="BQ429" s="309"/>
      <c r="BR429" s="309"/>
      <c r="BS429" s="309"/>
      <c r="BT429" s="309"/>
      <c r="BU429" s="309"/>
      <c r="BV429" s="309"/>
      <c r="BW429" s="310"/>
      <c r="BX429" s="310"/>
      <c r="BY429" s="310"/>
      <c r="BZ429" s="310"/>
      <c r="CA429" s="310"/>
      <c r="CB429" s="310"/>
      <c r="CC429" s="310"/>
      <c r="CD429" s="310"/>
      <c r="CE429" s="310"/>
      <c r="CF429" s="310"/>
      <c r="CG429" s="310"/>
      <c r="CH429" s="310"/>
      <c r="CI429" s="310"/>
      <c r="CJ429" s="310"/>
      <c r="CK429" s="310"/>
      <c r="CL429" s="310"/>
      <c r="CM429" s="310"/>
      <c r="CN429" s="310"/>
      <c r="CO429" s="310"/>
      <c r="CP429" s="310"/>
      <c r="CQ429" s="310"/>
      <c r="CR429" s="310"/>
      <c r="CS429" s="310"/>
      <c r="CT429" s="310"/>
      <c r="CU429" s="310"/>
      <c r="CV429" s="310"/>
      <c r="CW429" s="310"/>
      <c r="CX429" s="310"/>
      <c r="CY429" s="310"/>
      <c r="CZ429" s="310"/>
    </row>
    <row r="430" s="314" customFormat="true" ht="25.15" customHeight="true" x14ac:dyDescent="0.2">
      <c r="B430" s="730"/>
      <c r="C430" s="843" t="s">
        <v>405</v>
      </c>
      <c r="D430" s="844"/>
      <c r="E430" s="608">
        <v>-8.7619138047411713E-2</v>
      </c>
      <c r="F430" s="496"/>
      <c r="G430" s="496"/>
      <c r="H430" s="843" t="s">
        <v>395</v>
      </c>
      <c r="I430" s="844"/>
      <c r="J430" s="609">
        <v>0.13312050077744061</v>
      </c>
      <c r="K430" s="496"/>
      <c r="L430" s="496"/>
      <c r="M430" s="843" t="s">
        <v>406</v>
      </c>
      <c r="N430" s="844"/>
      <c r="O430" s="610">
        <v>0.21714535670753993</v>
      </c>
      <c r="P430" s="496"/>
      <c r="Q430" s="496"/>
      <c r="W430" s="307"/>
      <c r="X430" s="307"/>
      <c r="Y430" s="307"/>
      <c r="Z430" s="307"/>
      <c r="AA430" s="307"/>
      <c r="AB430" s="307"/>
      <c r="AC430" s="307"/>
      <c r="AD430" s="307"/>
      <c r="AE430" s="307"/>
      <c r="AF430" s="307"/>
      <c r="AG430" s="307"/>
      <c r="AH430" s="307"/>
      <c r="AI430" s="307"/>
      <c r="AJ430" s="307"/>
      <c r="AK430" s="307"/>
      <c r="AL430" s="307"/>
      <c r="AM430" s="307"/>
      <c r="AN430" s="307"/>
      <c r="AO430" s="307"/>
      <c r="AP430" s="307"/>
      <c r="AQ430" s="307"/>
      <c r="AR430" s="307"/>
      <c r="AS430" s="307"/>
      <c r="AT430" s="307"/>
      <c r="AU430" s="307"/>
      <c r="AV430" s="307"/>
      <c r="AW430" s="307"/>
      <c r="AX430" s="307"/>
      <c r="AY430" s="307"/>
      <c r="AZ430" s="307"/>
      <c r="BA430" s="309"/>
      <c r="BB430" s="359"/>
      <c r="BC430" s="309"/>
      <c r="BD430" s="309"/>
      <c r="BE430" s="309"/>
      <c r="BF430" s="309"/>
      <c r="BG430" s="309"/>
      <c r="BH430" s="309"/>
      <c r="BI430" s="309"/>
      <c r="BJ430" s="309"/>
      <c r="BK430" s="309"/>
      <c r="BL430" s="309"/>
      <c r="BM430" s="309"/>
      <c r="BN430" s="309"/>
      <c r="BO430" s="309"/>
      <c r="BP430" s="309"/>
      <c r="BQ430" s="309"/>
      <c r="BR430" s="309"/>
      <c r="BS430" s="309"/>
      <c r="BT430" s="309"/>
      <c r="BU430" s="309"/>
      <c r="BV430" s="309"/>
      <c r="BW430" s="310"/>
      <c r="BX430" s="310"/>
      <c r="BY430" s="310"/>
      <c r="BZ430" s="310"/>
      <c r="CA430" s="310"/>
      <c r="CB430" s="310"/>
      <c r="CC430" s="310"/>
      <c r="CD430" s="310"/>
      <c r="CE430" s="310"/>
      <c r="CF430" s="310"/>
      <c r="CG430" s="310"/>
      <c r="CH430" s="310"/>
      <c r="CI430" s="310"/>
      <c r="CJ430" s="310"/>
      <c r="CK430" s="310"/>
      <c r="CL430" s="310"/>
      <c r="CM430" s="310"/>
      <c r="CN430" s="310"/>
      <c r="CO430" s="310"/>
      <c r="CP430" s="310"/>
      <c r="CQ430" s="310"/>
      <c r="CR430" s="310"/>
      <c r="CS430" s="310"/>
      <c r="CT430" s="310"/>
      <c r="CU430" s="310"/>
      <c r="CV430" s="310"/>
      <c r="CW430" s="310"/>
      <c r="CX430" s="310"/>
      <c r="CY430" s="310"/>
      <c r="CZ430" s="310"/>
    </row>
    <row r="431" s="314" customFormat="true" ht="25.15" customHeight="true" x14ac:dyDescent="0.2">
      <c r="B431" s="730"/>
      <c r="C431" s="843" t="s">
        <v>401</v>
      </c>
      <c r="D431" s="844"/>
      <c r="E431" s="608">
        <v>-6.1072654436652156E-2</v>
      </c>
      <c r="F431" s="496"/>
      <c r="G431" s="496"/>
      <c r="H431" s="843" t="s">
        <v>400</v>
      </c>
      <c r="I431" s="844"/>
      <c r="J431" s="609">
        <v>-0.13083930449018616</v>
      </c>
      <c r="K431" s="496"/>
      <c r="L431" s="496"/>
      <c r="M431" s="843" t="s">
        <v>390</v>
      </c>
      <c r="N431" s="844"/>
      <c r="O431" s="610">
        <v>-0.21709947941732882</v>
      </c>
      <c r="P431" s="496"/>
      <c r="Q431" s="496"/>
      <c r="W431" s="307"/>
      <c r="X431" s="307"/>
      <c r="Y431" s="307"/>
      <c r="Z431" s="307"/>
      <c r="AA431" s="307"/>
      <c r="AB431" s="307"/>
      <c r="AC431" s="307"/>
      <c r="AD431" s="307"/>
      <c r="AE431" s="307"/>
      <c r="AF431" s="307"/>
      <c r="AG431" s="307"/>
      <c r="AH431" s="307"/>
      <c r="AI431" s="307"/>
      <c r="AJ431" s="307"/>
      <c r="AK431" s="307"/>
      <c r="AL431" s="307"/>
      <c r="AM431" s="307"/>
      <c r="AN431" s="307"/>
      <c r="AO431" s="307"/>
      <c r="AP431" s="307"/>
      <c r="AQ431" s="307"/>
      <c r="AR431" s="307"/>
      <c r="AS431" s="307"/>
      <c r="AT431" s="307"/>
      <c r="AU431" s="307"/>
      <c r="AV431" s="307"/>
      <c r="AW431" s="307"/>
      <c r="AX431" s="307"/>
      <c r="AY431" s="307"/>
      <c r="AZ431" s="307"/>
      <c r="BA431" s="309"/>
      <c r="BB431" s="359"/>
      <c r="BC431" s="309"/>
      <c r="BD431" s="309"/>
      <c r="BE431" s="309"/>
      <c r="BF431" s="309"/>
      <c r="BG431" s="309"/>
      <c r="BH431" s="309"/>
      <c r="BI431" s="309"/>
      <c r="BJ431" s="309"/>
      <c r="BK431" s="309"/>
      <c r="BL431" s="309"/>
      <c r="BM431" s="309"/>
      <c r="BN431" s="309"/>
      <c r="BO431" s="309"/>
      <c r="BP431" s="309"/>
      <c r="BQ431" s="309"/>
      <c r="BR431" s="309"/>
      <c r="BS431" s="309"/>
      <c r="BT431" s="309"/>
      <c r="BU431" s="309"/>
      <c r="BV431" s="309"/>
      <c r="BW431" s="310"/>
      <c r="BX431" s="310"/>
      <c r="BY431" s="310"/>
      <c r="BZ431" s="310"/>
      <c r="CA431" s="310"/>
      <c r="CB431" s="310"/>
      <c r="CC431" s="310"/>
      <c r="CD431" s="310"/>
      <c r="CE431" s="310"/>
      <c r="CF431" s="310"/>
      <c r="CG431" s="310"/>
      <c r="CH431" s="310"/>
      <c r="CI431" s="310"/>
      <c r="CJ431" s="310"/>
      <c r="CK431" s="310"/>
      <c r="CL431" s="310"/>
      <c r="CM431" s="310"/>
      <c r="CN431" s="310"/>
      <c r="CO431" s="310"/>
      <c r="CP431" s="310"/>
      <c r="CQ431" s="310"/>
      <c r="CR431" s="310"/>
      <c r="CS431" s="310"/>
      <c r="CT431" s="310"/>
      <c r="CU431" s="310"/>
      <c r="CV431" s="310"/>
      <c r="CW431" s="310"/>
      <c r="CX431" s="310"/>
      <c r="CY431" s="310"/>
      <c r="CZ431" s="310"/>
    </row>
    <row r="432" s="314" customFormat="true" ht="25.15" customHeight="true" x14ac:dyDescent="0.2">
      <c r="B432" s="730"/>
      <c r="C432" s="843" t="s">
        <v>336</v>
      </c>
      <c r="D432" s="844"/>
      <c r="E432" s="608">
        <v>4.3988896505174575E-2</v>
      </c>
      <c r="F432" s="496"/>
      <c r="G432" s="496"/>
      <c r="H432" s="843" t="s">
        <v>393</v>
      </c>
      <c r="I432" s="844"/>
      <c r="J432" s="609">
        <v>0.1263150643508871</v>
      </c>
      <c r="K432" s="496"/>
      <c r="L432" s="496"/>
      <c r="M432" s="843" t="s">
        <v>407</v>
      </c>
      <c r="N432" s="844"/>
      <c r="O432" s="610">
        <v>0.21115565994973143</v>
      </c>
      <c r="P432" s="496"/>
      <c r="Q432" s="496"/>
      <c r="W432" s="307"/>
      <c r="X432" s="307"/>
      <c r="Y432" s="307"/>
      <c r="Z432" s="307"/>
      <c r="AA432" s="307"/>
      <c r="AB432" s="307"/>
      <c r="AC432" s="307"/>
      <c r="AD432" s="307"/>
      <c r="AE432" s="307"/>
      <c r="AF432" s="307"/>
      <c r="AG432" s="307"/>
      <c r="AH432" s="307"/>
      <c r="AI432" s="307"/>
      <c r="AJ432" s="307"/>
      <c r="AK432" s="307"/>
      <c r="AL432" s="307"/>
      <c r="AM432" s="307"/>
      <c r="AN432" s="307"/>
      <c r="AO432" s="307"/>
      <c r="AP432" s="307"/>
      <c r="AQ432" s="307"/>
      <c r="AR432" s="307"/>
      <c r="AS432" s="307"/>
      <c r="AT432" s="307"/>
      <c r="AU432" s="307"/>
      <c r="AV432" s="307"/>
      <c r="AW432" s="307"/>
      <c r="AX432" s="307"/>
      <c r="AY432" s="307"/>
      <c r="AZ432" s="307"/>
      <c r="BA432" s="309"/>
      <c r="BB432" s="359"/>
      <c r="BC432" s="309"/>
      <c r="BD432" s="309"/>
      <c r="BE432" s="309"/>
      <c r="BF432" s="309"/>
      <c r="BG432" s="309"/>
      <c r="BH432" s="309"/>
      <c r="BI432" s="309"/>
      <c r="BJ432" s="309"/>
      <c r="BK432" s="309"/>
      <c r="BL432" s="309"/>
      <c r="BM432" s="309"/>
      <c r="BN432" s="309"/>
      <c r="BO432" s="309"/>
      <c r="BP432" s="309"/>
      <c r="BQ432" s="309"/>
      <c r="BR432" s="309"/>
      <c r="BS432" s="309"/>
      <c r="BT432" s="309"/>
      <c r="BU432" s="309"/>
      <c r="BV432" s="309"/>
      <c r="BW432" s="310"/>
      <c r="BX432" s="310"/>
      <c r="BY432" s="310"/>
      <c r="BZ432" s="310"/>
      <c r="CA432" s="310"/>
      <c r="CB432" s="310"/>
      <c r="CC432" s="310"/>
      <c r="CD432" s="310"/>
      <c r="CE432" s="310"/>
      <c r="CF432" s="310"/>
      <c r="CG432" s="310"/>
      <c r="CH432" s="310"/>
      <c r="CI432" s="310"/>
      <c r="CJ432" s="310"/>
      <c r="CK432" s="310"/>
      <c r="CL432" s="310"/>
      <c r="CM432" s="310"/>
      <c r="CN432" s="310"/>
      <c r="CO432" s="310"/>
      <c r="CP432" s="310"/>
      <c r="CQ432" s="310"/>
      <c r="CR432" s="310"/>
      <c r="CS432" s="310"/>
      <c r="CT432" s="310"/>
      <c r="CU432" s="310"/>
      <c r="CV432" s="310"/>
      <c r="CW432" s="310"/>
      <c r="CX432" s="310"/>
      <c r="CY432" s="310"/>
      <c r="CZ432" s="310"/>
    </row>
    <row r="433" s="314" customFormat="true" ht="25.15" customHeight="true" x14ac:dyDescent="0.2">
      <c r="B433" s="730"/>
      <c r="C433" s="843" t="s">
        <v>408</v>
      </c>
      <c r="D433" s="844"/>
      <c r="E433" s="608">
        <v>3.8467527053174057E-2</v>
      </c>
      <c r="F433" s="496"/>
      <c r="G433" s="496"/>
      <c r="H433" s="843" t="s">
        <v>397</v>
      </c>
      <c r="I433" s="844"/>
      <c r="J433" s="609">
        <v>0.10245709523845409</v>
      </c>
      <c r="K433" s="496"/>
      <c r="L433" s="496"/>
      <c r="M433" s="843" t="s">
        <v>384</v>
      </c>
      <c r="N433" s="844"/>
      <c r="O433" s="610">
        <v>-0.21109856013202183</v>
      </c>
      <c r="P433" s="496"/>
      <c r="Q433" s="496"/>
      <c r="W433" s="307"/>
      <c r="X433" s="307"/>
      <c r="Y433" s="307"/>
      <c r="Z433" s="307"/>
      <c r="AA433" s="307"/>
      <c r="AB433" s="307"/>
      <c r="AC433" s="307"/>
      <c r="AD433" s="307"/>
      <c r="AE433" s="307"/>
      <c r="AF433" s="307"/>
      <c r="AG433" s="307"/>
      <c r="AH433" s="307"/>
      <c r="AI433" s="307"/>
      <c r="AJ433" s="307"/>
      <c r="AK433" s="307"/>
      <c r="AL433" s="307"/>
      <c r="AM433" s="307"/>
      <c r="AN433" s="307"/>
      <c r="AO433" s="307"/>
      <c r="AP433" s="307"/>
      <c r="AQ433" s="307"/>
      <c r="AR433" s="307"/>
      <c r="AS433" s="307"/>
      <c r="AT433" s="307"/>
      <c r="AU433" s="307"/>
      <c r="AV433" s="307"/>
      <c r="AW433" s="307"/>
      <c r="AX433" s="307"/>
      <c r="AY433" s="307"/>
      <c r="AZ433" s="307"/>
      <c r="BA433" s="309"/>
      <c r="BB433" s="359"/>
      <c r="BC433" s="309"/>
      <c r="BD433" s="309"/>
      <c r="BE433" s="309"/>
      <c r="BF433" s="309"/>
      <c r="BG433" s="309"/>
      <c r="BH433" s="309"/>
      <c r="BI433" s="309"/>
      <c r="BJ433" s="309"/>
      <c r="BK433" s="309"/>
      <c r="BL433" s="309"/>
      <c r="BM433" s="309"/>
      <c r="BN433" s="309"/>
      <c r="BO433" s="309"/>
      <c r="BP433" s="309"/>
      <c r="BQ433" s="309"/>
      <c r="BR433" s="309"/>
      <c r="BS433" s="309"/>
      <c r="BT433" s="309"/>
      <c r="BU433" s="309"/>
      <c r="BV433" s="309"/>
      <c r="BW433" s="310"/>
      <c r="BX433" s="310"/>
      <c r="BY433" s="310"/>
      <c r="BZ433" s="310"/>
      <c r="CA433" s="310"/>
      <c r="CB433" s="310"/>
      <c r="CC433" s="310"/>
      <c r="CD433" s="310"/>
      <c r="CE433" s="310"/>
      <c r="CF433" s="310"/>
      <c r="CG433" s="310"/>
      <c r="CH433" s="310"/>
      <c r="CI433" s="310"/>
      <c r="CJ433" s="310"/>
      <c r="CK433" s="310"/>
      <c r="CL433" s="310"/>
      <c r="CM433" s="310"/>
      <c r="CN433" s="310"/>
      <c r="CO433" s="310"/>
      <c r="CP433" s="310"/>
      <c r="CQ433" s="310"/>
      <c r="CR433" s="310"/>
      <c r="CS433" s="310"/>
      <c r="CT433" s="310"/>
      <c r="CU433" s="310"/>
      <c r="CV433" s="310"/>
      <c r="CW433" s="310"/>
      <c r="CX433" s="310"/>
      <c r="CY433" s="310"/>
      <c r="CZ433" s="310"/>
    </row>
    <row r="434" s="314" customFormat="true" ht="25.15" customHeight="true" x14ac:dyDescent="0.2">
      <c r="B434" s="730"/>
      <c r="C434" s="843" t="s">
        <v>352</v>
      </c>
      <c r="D434" s="844"/>
      <c r="E434" s="608">
        <v>3.5973759073762233E-2</v>
      </c>
      <c r="F434" s="496"/>
      <c r="G434" s="496"/>
      <c r="H434" s="843" t="s">
        <v>380</v>
      </c>
      <c r="I434" s="844"/>
      <c r="J434" s="609">
        <v>-9.5496262035986601E-2</v>
      </c>
      <c r="K434" s="496"/>
      <c r="L434" s="496"/>
      <c r="M434" s="843" t="s">
        <v>409</v>
      </c>
      <c r="N434" s="844"/>
      <c r="O434" s="610">
        <v>0.2009749537937337</v>
      </c>
      <c r="P434" s="496"/>
      <c r="Q434" s="496"/>
      <c r="W434" s="307"/>
      <c r="X434" s="307"/>
      <c r="Y434" s="307"/>
      <c r="Z434" s="307"/>
      <c r="AA434" s="307"/>
      <c r="AB434" s="307"/>
      <c r="AC434" s="307"/>
      <c r="AD434" s="307"/>
      <c r="AE434" s="307"/>
      <c r="AF434" s="307"/>
      <c r="AG434" s="307"/>
      <c r="AH434" s="307"/>
      <c r="AI434" s="307"/>
      <c r="AJ434" s="307"/>
      <c r="AK434" s="307"/>
      <c r="AL434" s="307"/>
      <c r="AM434" s="307"/>
      <c r="AN434" s="307"/>
      <c r="AO434" s="307"/>
      <c r="AP434" s="307"/>
      <c r="AQ434" s="307"/>
      <c r="AR434" s="307"/>
      <c r="AS434" s="307"/>
      <c r="AT434" s="307"/>
      <c r="AU434" s="307"/>
      <c r="AV434" s="307"/>
      <c r="AW434" s="307"/>
      <c r="AX434" s="307"/>
      <c r="AY434" s="307"/>
      <c r="AZ434" s="307"/>
      <c r="BA434" s="309"/>
      <c r="BB434" s="359"/>
      <c r="BC434" s="309"/>
      <c r="BD434" s="309"/>
      <c r="BE434" s="309"/>
      <c r="BF434" s="309"/>
      <c r="BG434" s="309"/>
      <c r="BH434" s="309"/>
      <c r="BI434" s="309"/>
      <c r="BJ434" s="309"/>
      <c r="BK434" s="309"/>
      <c r="BL434" s="309"/>
      <c r="BM434" s="309"/>
      <c r="BN434" s="309"/>
      <c r="BO434" s="309"/>
      <c r="BP434" s="309"/>
      <c r="BQ434" s="309"/>
      <c r="BR434" s="309"/>
      <c r="BS434" s="309"/>
      <c r="BT434" s="309"/>
      <c r="BU434" s="309"/>
      <c r="BV434" s="309"/>
      <c r="BW434" s="310"/>
      <c r="BX434" s="310"/>
      <c r="BY434" s="310"/>
      <c r="BZ434" s="310"/>
      <c r="CA434" s="310"/>
      <c r="CB434" s="310"/>
      <c r="CC434" s="310"/>
      <c r="CD434" s="310"/>
      <c r="CE434" s="310"/>
      <c r="CF434" s="310"/>
      <c r="CG434" s="310"/>
      <c r="CH434" s="310"/>
      <c r="CI434" s="310"/>
      <c r="CJ434" s="310"/>
      <c r="CK434" s="310"/>
      <c r="CL434" s="310"/>
      <c r="CM434" s="310"/>
      <c r="CN434" s="310"/>
      <c r="CO434" s="310"/>
      <c r="CP434" s="310"/>
      <c r="CQ434" s="310"/>
      <c r="CR434" s="310"/>
      <c r="CS434" s="310"/>
      <c r="CT434" s="310"/>
      <c r="CU434" s="310"/>
      <c r="CV434" s="310"/>
      <c r="CW434" s="310"/>
      <c r="CX434" s="310"/>
      <c r="CY434" s="310"/>
      <c r="CZ434" s="310"/>
    </row>
    <row r="435" s="314" customFormat="true" ht="25.15" customHeight="true" x14ac:dyDescent="0.2">
      <c r="B435" s="730"/>
      <c r="C435" s="843" t="s">
        <v>410</v>
      </c>
      <c r="D435" s="844"/>
      <c r="E435" s="608">
        <v>3.4942987222832636E-2</v>
      </c>
      <c r="F435" s="496"/>
      <c r="G435" s="496"/>
      <c r="H435" s="843" t="s">
        <v>411</v>
      </c>
      <c r="I435" s="844"/>
      <c r="J435" s="609">
        <v>-8.9075351330874603E-2</v>
      </c>
      <c r="K435" s="496"/>
      <c r="L435" s="496"/>
      <c r="M435" s="843" t="s">
        <v>412</v>
      </c>
      <c r="N435" s="844"/>
      <c r="O435" s="610">
        <v>0.1781677705753596</v>
      </c>
      <c r="P435" s="496"/>
      <c r="Q435" s="496"/>
      <c r="W435" s="307"/>
      <c r="X435" s="307"/>
      <c r="Y435" s="307"/>
      <c r="Z435" s="307"/>
      <c r="AA435" s="307"/>
      <c r="AB435" s="307"/>
      <c r="AC435" s="307"/>
      <c r="AD435" s="307"/>
      <c r="AE435" s="307"/>
      <c r="AF435" s="307"/>
      <c r="AG435" s="307"/>
      <c r="AH435" s="307"/>
      <c r="AI435" s="307"/>
      <c r="AJ435" s="307"/>
      <c r="AK435" s="307"/>
      <c r="AL435" s="307"/>
      <c r="AM435" s="307"/>
      <c r="AN435" s="307"/>
      <c r="AO435" s="307"/>
      <c r="AP435" s="307"/>
      <c r="AQ435" s="307"/>
      <c r="AR435" s="307"/>
      <c r="AS435" s="307"/>
      <c r="AT435" s="307"/>
      <c r="AU435" s="307"/>
      <c r="AV435" s="307"/>
      <c r="AW435" s="307"/>
      <c r="AX435" s="307"/>
      <c r="AY435" s="307"/>
      <c r="AZ435" s="307"/>
      <c r="BA435" s="309"/>
      <c r="BB435" s="359"/>
      <c r="BC435" s="309"/>
      <c r="BD435" s="309"/>
      <c r="BE435" s="309"/>
      <c r="BF435" s="309"/>
      <c r="BG435" s="309"/>
      <c r="BH435" s="309"/>
      <c r="BI435" s="309"/>
      <c r="BJ435" s="309"/>
      <c r="BK435" s="309"/>
      <c r="BL435" s="309"/>
      <c r="BM435" s="309"/>
      <c r="BN435" s="309"/>
      <c r="BO435" s="309"/>
      <c r="BP435" s="309"/>
      <c r="BQ435" s="309"/>
      <c r="BR435" s="309"/>
      <c r="BS435" s="309"/>
      <c r="BT435" s="309"/>
      <c r="BU435" s="309"/>
      <c r="BV435" s="309"/>
      <c r="BW435" s="310"/>
      <c r="BX435" s="310"/>
      <c r="BY435" s="310"/>
      <c r="BZ435" s="310"/>
      <c r="CA435" s="310"/>
      <c r="CB435" s="310"/>
      <c r="CC435" s="310"/>
      <c r="CD435" s="310"/>
      <c r="CE435" s="310"/>
      <c r="CF435" s="310"/>
      <c r="CG435" s="310"/>
      <c r="CH435" s="310"/>
      <c r="CI435" s="310"/>
      <c r="CJ435" s="310"/>
      <c r="CK435" s="310"/>
      <c r="CL435" s="310"/>
      <c r="CM435" s="310"/>
      <c r="CN435" s="310"/>
      <c r="CO435" s="310"/>
      <c r="CP435" s="310"/>
      <c r="CQ435" s="310"/>
      <c r="CR435" s="310"/>
      <c r="CS435" s="310"/>
      <c r="CT435" s="310"/>
      <c r="CU435" s="310"/>
      <c r="CV435" s="310"/>
      <c r="CW435" s="310"/>
      <c r="CX435" s="310"/>
      <c r="CY435" s="310"/>
      <c r="CZ435" s="310"/>
    </row>
    <row r="436" s="314" customFormat="true" ht="25.15" customHeight="true" x14ac:dyDescent="0.2">
      <c r="B436" s="730"/>
      <c r="C436" s="843" t="s">
        <v>413</v>
      </c>
      <c r="D436" s="844"/>
      <c r="E436" s="608">
        <v>2.9393890847118576E-2</v>
      </c>
      <c r="F436" s="496"/>
      <c r="G436" s="496"/>
      <c r="H436" s="843" t="s">
        <v>414</v>
      </c>
      <c r="I436" s="844"/>
      <c r="J436" s="609">
        <v>-8.6377976842328036E-2</v>
      </c>
      <c r="K436" s="496"/>
      <c r="L436" s="496"/>
      <c r="M436" s="843" t="s">
        <v>376</v>
      </c>
      <c r="N436" s="844"/>
      <c r="O436" s="610">
        <v>0.17816692163160355</v>
      </c>
      <c r="P436" s="496"/>
      <c r="Q436" s="496"/>
      <c r="W436" s="307"/>
      <c r="X436" s="307"/>
      <c r="Y436" s="307"/>
      <c r="Z436" s="307"/>
      <c r="AA436" s="307"/>
      <c r="AB436" s="307"/>
      <c r="AC436" s="307"/>
      <c r="AD436" s="307"/>
      <c r="AE436" s="307"/>
      <c r="AF436" s="307"/>
      <c r="AG436" s="307"/>
      <c r="AH436" s="307"/>
      <c r="AI436" s="307"/>
      <c r="AJ436" s="307"/>
      <c r="AK436" s="307"/>
      <c r="AL436" s="307"/>
      <c r="AM436" s="307"/>
      <c r="AN436" s="307"/>
      <c r="AO436" s="307"/>
      <c r="AP436" s="307"/>
      <c r="AQ436" s="307"/>
      <c r="AR436" s="307"/>
      <c r="AS436" s="307"/>
      <c r="AT436" s="307"/>
      <c r="AU436" s="307"/>
      <c r="AV436" s="307"/>
      <c r="AW436" s="307"/>
      <c r="AX436" s="307"/>
      <c r="AY436" s="307"/>
      <c r="AZ436" s="307"/>
      <c r="BA436" s="309"/>
      <c r="BB436" s="359"/>
      <c r="BC436" s="309"/>
      <c r="BD436" s="309"/>
      <c r="BE436" s="309"/>
      <c r="BF436" s="309"/>
      <c r="BG436" s="309"/>
      <c r="BH436" s="309"/>
      <c r="BI436" s="309"/>
      <c r="BJ436" s="309"/>
      <c r="BK436" s="309"/>
      <c r="BL436" s="309"/>
      <c r="BM436" s="309"/>
      <c r="BN436" s="309"/>
      <c r="BO436" s="309"/>
      <c r="BP436" s="309"/>
      <c r="BQ436" s="309"/>
      <c r="BR436" s="309"/>
      <c r="BS436" s="309"/>
      <c r="BT436" s="309"/>
      <c r="BU436" s="309"/>
      <c r="BV436" s="309"/>
      <c r="BW436" s="310"/>
      <c r="BX436" s="310"/>
      <c r="BY436" s="310"/>
      <c r="BZ436" s="310"/>
      <c r="CA436" s="310"/>
      <c r="CB436" s="310"/>
      <c r="CC436" s="310"/>
      <c r="CD436" s="310"/>
      <c r="CE436" s="310"/>
      <c r="CF436" s="310"/>
      <c r="CG436" s="310"/>
      <c r="CH436" s="310"/>
      <c r="CI436" s="310"/>
      <c r="CJ436" s="310"/>
      <c r="CK436" s="310"/>
      <c r="CL436" s="310"/>
      <c r="CM436" s="310"/>
      <c r="CN436" s="310"/>
      <c r="CO436" s="310"/>
      <c r="CP436" s="310"/>
      <c r="CQ436" s="310"/>
      <c r="CR436" s="310"/>
      <c r="CS436" s="310"/>
      <c r="CT436" s="310"/>
      <c r="CU436" s="310"/>
      <c r="CV436" s="310"/>
      <c r="CW436" s="310"/>
      <c r="CX436" s="310"/>
      <c r="CY436" s="310"/>
      <c r="CZ436" s="310"/>
    </row>
    <row r="437" s="314" customFormat="true" ht="25.15" customHeight="true" x14ac:dyDescent="0.2">
      <c r="B437" s="730"/>
      <c r="C437" s="843" t="s">
        <v>415</v>
      </c>
      <c r="D437" s="844"/>
      <c r="E437" s="608">
        <v>-2.7479158108693551E-2</v>
      </c>
      <c r="F437" s="496"/>
      <c r="G437" s="496"/>
      <c r="H437" s="843" t="s">
        <v>375</v>
      </c>
      <c r="I437" s="844"/>
      <c r="J437" s="609">
        <v>8.6007348682825585E-2</v>
      </c>
      <c r="K437" s="496"/>
      <c r="L437" s="496"/>
      <c r="M437" s="843" t="s">
        <v>391</v>
      </c>
      <c r="N437" s="844"/>
      <c r="O437" s="610">
        <v>-0.17487277170624141</v>
      </c>
      <c r="P437" s="496"/>
      <c r="Q437" s="496"/>
      <c r="W437" s="307"/>
      <c r="X437" s="307"/>
      <c r="Y437" s="307"/>
      <c r="Z437" s="307"/>
      <c r="AA437" s="307"/>
      <c r="AB437" s="307"/>
      <c r="AC437" s="307"/>
      <c r="AD437" s="307"/>
      <c r="AE437" s="307"/>
      <c r="AF437" s="307"/>
      <c r="AG437" s="307"/>
      <c r="AH437" s="307"/>
      <c r="AI437" s="307"/>
      <c r="AJ437" s="307"/>
      <c r="AK437" s="307"/>
      <c r="AL437" s="307"/>
      <c r="AM437" s="307"/>
      <c r="AN437" s="307"/>
      <c r="AO437" s="307"/>
      <c r="AP437" s="307"/>
      <c r="AQ437" s="307"/>
      <c r="AR437" s="307"/>
      <c r="AS437" s="307"/>
      <c r="AT437" s="307"/>
      <c r="AU437" s="307"/>
      <c r="AV437" s="307"/>
      <c r="AW437" s="307"/>
      <c r="AX437" s="307"/>
      <c r="AY437" s="307"/>
      <c r="AZ437" s="307"/>
      <c r="BA437" s="309"/>
      <c r="BB437" s="359"/>
      <c r="BC437" s="309"/>
      <c r="BD437" s="309"/>
      <c r="BE437" s="309"/>
      <c r="BF437" s="309"/>
      <c r="BG437" s="309"/>
      <c r="BH437" s="309"/>
      <c r="BI437" s="309"/>
      <c r="BJ437" s="309"/>
      <c r="BK437" s="309"/>
      <c r="BL437" s="309"/>
      <c r="BM437" s="309"/>
      <c r="BN437" s="309"/>
      <c r="BO437" s="309"/>
      <c r="BP437" s="309"/>
      <c r="BQ437" s="309"/>
      <c r="BR437" s="309"/>
      <c r="BS437" s="309"/>
      <c r="BT437" s="309"/>
      <c r="BU437" s="309"/>
      <c r="BV437" s="309"/>
      <c r="BW437" s="310"/>
      <c r="BX437" s="310"/>
      <c r="BY437" s="310"/>
      <c r="BZ437" s="310"/>
      <c r="CA437" s="310"/>
      <c r="CB437" s="310"/>
      <c r="CC437" s="310"/>
      <c r="CD437" s="310"/>
      <c r="CE437" s="310"/>
      <c r="CF437" s="310"/>
      <c r="CG437" s="310"/>
      <c r="CH437" s="310"/>
      <c r="CI437" s="310"/>
      <c r="CJ437" s="310"/>
      <c r="CK437" s="310"/>
      <c r="CL437" s="310"/>
      <c r="CM437" s="310"/>
      <c r="CN437" s="310"/>
      <c r="CO437" s="310"/>
      <c r="CP437" s="310"/>
      <c r="CQ437" s="310"/>
      <c r="CR437" s="310"/>
      <c r="CS437" s="310"/>
      <c r="CT437" s="310"/>
      <c r="CU437" s="310"/>
      <c r="CV437" s="310"/>
      <c r="CW437" s="310"/>
      <c r="CX437" s="310"/>
      <c r="CY437" s="310"/>
      <c r="CZ437" s="310"/>
    </row>
    <row r="438" s="314" customFormat="true" ht="25.15" customHeight="true" x14ac:dyDescent="0.2">
      <c r="B438" s="730"/>
      <c r="C438" s="843" t="s">
        <v>416</v>
      </c>
      <c r="D438" s="844"/>
      <c r="E438" s="608">
        <v>2.5079484243464286E-2</v>
      </c>
      <c r="F438" s="496"/>
      <c r="G438" s="496"/>
      <c r="H438" s="843" t="s">
        <v>415</v>
      </c>
      <c r="I438" s="844"/>
      <c r="J438" s="609">
        <v>-8.1687697035080956E-2</v>
      </c>
      <c r="K438" s="496"/>
      <c r="L438" s="496"/>
      <c r="M438" s="843" t="s">
        <v>417</v>
      </c>
      <c r="N438" s="844"/>
      <c r="O438" s="610">
        <v>0.16297308093333562</v>
      </c>
      <c r="P438" s="496"/>
      <c r="Q438" s="496"/>
      <c r="W438" s="307"/>
      <c r="X438" s="307"/>
      <c r="Y438" s="307"/>
      <c r="Z438" s="307"/>
      <c r="AA438" s="307"/>
      <c r="AB438" s="307"/>
      <c r="AC438" s="307"/>
      <c r="AD438" s="307"/>
      <c r="AE438" s="307"/>
      <c r="AF438" s="307"/>
      <c r="AG438" s="307"/>
      <c r="AH438" s="307"/>
      <c r="AI438" s="307"/>
      <c r="AJ438" s="307"/>
      <c r="AK438" s="307"/>
      <c r="AL438" s="307"/>
      <c r="AM438" s="307"/>
      <c r="AN438" s="307"/>
      <c r="AO438" s="307"/>
      <c r="AP438" s="307"/>
      <c r="AQ438" s="307"/>
      <c r="AR438" s="307"/>
      <c r="AS438" s="307"/>
      <c r="AT438" s="307"/>
      <c r="AU438" s="307"/>
      <c r="AV438" s="307"/>
      <c r="AW438" s="307"/>
      <c r="AX438" s="307"/>
      <c r="AY438" s="307"/>
      <c r="AZ438" s="307"/>
      <c r="BA438" s="309"/>
      <c r="BB438" s="359"/>
      <c r="BC438" s="309"/>
      <c r="BD438" s="309"/>
      <c r="BE438" s="309"/>
      <c r="BF438" s="309"/>
      <c r="BG438" s="309"/>
      <c r="BH438" s="309"/>
      <c r="BI438" s="309"/>
      <c r="BJ438" s="309"/>
      <c r="BK438" s="309"/>
      <c r="BL438" s="309"/>
      <c r="BM438" s="309"/>
      <c r="BN438" s="309"/>
      <c r="BO438" s="309"/>
      <c r="BP438" s="309"/>
      <c r="BQ438" s="309"/>
      <c r="BR438" s="309"/>
      <c r="BS438" s="309"/>
      <c r="BT438" s="309"/>
      <c r="BU438" s="309"/>
      <c r="BV438" s="309"/>
      <c r="BW438" s="310"/>
      <c r="BX438" s="310"/>
      <c r="BY438" s="310"/>
      <c r="BZ438" s="310"/>
      <c r="CA438" s="310"/>
      <c r="CB438" s="310"/>
      <c r="CC438" s="310"/>
      <c r="CD438" s="310"/>
      <c r="CE438" s="310"/>
      <c r="CF438" s="310"/>
      <c r="CG438" s="310"/>
      <c r="CH438" s="310"/>
      <c r="CI438" s="310"/>
      <c r="CJ438" s="310"/>
      <c r="CK438" s="310"/>
      <c r="CL438" s="310"/>
      <c r="CM438" s="310"/>
      <c r="CN438" s="310"/>
      <c r="CO438" s="310"/>
      <c r="CP438" s="310"/>
      <c r="CQ438" s="310"/>
      <c r="CR438" s="310"/>
      <c r="CS438" s="310"/>
      <c r="CT438" s="310"/>
      <c r="CU438" s="310"/>
      <c r="CV438" s="310"/>
      <c r="CW438" s="310"/>
      <c r="CX438" s="310"/>
      <c r="CY438" s="310"/>
      <c r="CZ438" s="310"/>
    </row>
    <row r="439" s="314" customFormat="true" ht="25.15" customHeight="true" x14ac:dyDescent="0.2">
      <c r="B439" s="730"/>
      <c r="C439" s="843" t="s">
        <v>418</v>
      </c>
      <c r="D439" s="844"/>
      <c r="E439" s="608">
        <v>-2.2842461164439085E-2</v>
      </c>
      <c r="F439" s="496"/>
      <c r="G439" s="496"/>
      <c r="H439" s="843" t="s">
        <v>404</v>
      </c>
      <c r="I439" s="844"/>
      <c r="J439" s="609">
        <v>6.7574995090426887E-2</v>
      </c>
      <c r="K439" s="496"/>
      <c r="L439" s="496"/>
      <c r="M439" s="843" t="s">
        <v>414</v>
      </c>
      <c r="N439" s="844"/>
      <c r="O439" s="610">
        <v>0.13499474994184057</v>
      </c>
      <c r="P439" s="496"/>
      <c r="Q439" s="496"/>
      <c r="W439" s="307"/>
      <c r="X439" s="307"/>
      <c r="Y439" s="307"/>
      <c r="Z439" s="307"/>
      <c r="AA439" s="307"/>
      <c r="AB439" s="307"/>
      <c r="AC439" s="307"/>
      <c r="AD439" s="307"/>
      <c r="AE439" s="307"/>
      <c r="AF439" s="307"/>
      <c r="AG439" s="307"/>
      <c r="AH439" s="307"/>
      <c r="AI439" s="307"/>
      <c r="AJ439" s="307"/>
      <c r="AK439" s="307"/>
      <c r="AL439" s="307"/>
      <c r="AM439" s="307"/>
      <c r="AN439" s="307"/>
      <c r="AO439" s="307"/>
      <c r="AP439" s="307"/>
      <c r="AQ439" s="307"/>
      <c r="AR439" s="307"/>
      <c r="AS439" s="307"/>
      <c r="AT439" s="307"/>
      <c r="AU439" s="307"/>
      <c r="AV439" s="307"/>
      <c r="AW439" s="307"/>
      <c r="AX439" s="307"/>
      <c r="AY439" s="307"/>
      <c r="AZ439" s="307"/>
      <c r="BA439" s="309"/>
      <c r="BB439" s="359"/>
      <c r="BC439" s="309"/>
      <c r="BD439" s="309"/>
      <c r="BE439" s="309"/>
      <c r="BF439" s="309"/>
      <c r="BG439" s="309"/>
      <c r="BH439" s="309"/>
      <c r="BI439" s="309"/>
      <c r="BJ439" s="309"/>
      <c r="BK439" s="309"/>
      <c r="BL439" s="309"/>
      <c r="BM439" s="309"/>
      <c r="BN439" s="309"/>
      <c r="BO439" s="309"/>
      <c r="BP439" s="309"/>
      <c r="BQ439" s="309"/>
      <c r="BR439" s="309"/>
      <c r="BS439" s="309"/>
      <c r="BT439" s="309"/>
      <c r="BU439" s="309"/>
      <c r="BV439" s="309"/>
      <c r="BW439" s="310"/>
      <c r="BX439" s="310"/>
      <c r="BY439" s="310"/>
      <c r="BZ439" s="310"/>
      <c r="CA439" s="310"/>
      <c r="CB439" s="310"/>
      <c r="CC439" s="310"/>
      <c r="CD439" s="310"/>
      <c r="CE439" s="310"/>
      <c r="CF439" s="310"/>
      <c r="CG439" s="310"/>
      <c r="CH439" s="310"/>
      <c r="CI439" s="310"/>
      <c r="CJ439" s="310"/>
      <c r="CK439" s="310"/>
      <c r="CL439" s="310"/>
      <c r="CM439" s="310"/>
      <c r="CN439" s="310"/>
      <c r="CO439" s="310"/>
      <c r="CP439" s="310"/>
      <c r="CQ439" s="310"/>
      <c r="CR439" s="310"/>
      <c r="CS439" s="310"/>
      <c r="CT439" s="310"/>
      <c r="CU439" s="310"/>
      <c r="CV439" s="310"/>
      <c r="CW439" s="310"/>
      <c r="CX439" s="310"/>
      <c r="CY439" s="310"/>
      <c r="CZ439" s="310"/>
    </row>
    <row r="440" s="314" customFormat="true" ht="25.15" customHeight="true" x14ac:dyDescent="0.2">
      <c r="B440" s="730"/>
      <c r="C440" s="843" t="s">
        <v>419</v>
      </c>
      <c r="D440" s="844"/>
      <c r="E440" s="608">
        <v>-1.6444657867566267E-2</v>
      </c>
      <c r="F440" s="496"/>
      <c r="G440" s="496"/>
      <c r="H440" s="843" t="s">
        <v>418</v>
      </c>
      <c r="I440" s="844"/>
      <c r="J440" s="609">
        <v>-5.7500908950858416E-2</v>
      </c>
      <c r="K440" s="496"/>
      <c r="L440" s="496"/>
      <c r="M440" s="843" t="s">
        <v>387</v>
      </c>
      <c r="N440" s="844"/>
      <c r="O440" s="610">
        <v>-0.13059842931731239</v>
      </c>
      <c r="P440" s="496"/>
      <c r="Q440" s="496"/>
      <c r="W440" s="307"/>
      <c r="X440" s="307"/>
      <c r="Y440" s="307"/>
      <c r="Z440" s="307"/>
      <c r="AA440" s="307"/>
      <c r="AB440" s="307"/>
      <c r="AC440" s="307"/>
      <c r="AD440" s="307"/>
      <c r="AE440" s="307"/>
      <c r="AF440" s="307"/>
      <c r="AG440" s="307"/>
      <c r="AH440" s="307"/>
      <c r="AI440" s="307"/>
      <c r="AJ440" s="307"/>
      <c r="AK440" s="307"/>
      <c r="AL440" s="307"/>
      <c r="AM440" s="307"/>
      <c r="AN440" s="307"/>
      <c r="AO440" s="307"/>
      <c r="AP440" s="307"/>
      <c r="AQ440" s="307"/>
      <c r="AR440" s="307"/>
      <c r="AS440" s="307"/>
      <c r="AT440" s="307"/>
      <c r="AU440" s="307"/>
      <c r="AV440" s="307"/>
      <c r="AW440" s="307"/>
      <c r="AX440" s="307"/>
      <c r="AY440" s="307"/>
      <c r="AZ440" s="307"/>
      <c r="BA440" s="309"/>
      <c r="BB440" s="359"/>
      <c r="BC440" s="309"/>
      <c r="BD440" s="309"/>
      <c r="BE440" s="309"/>
      <c r="BF440" s="309"/>
      <c r="BG440" s="309"/>
      <c r="BH440" s="309"/>
      <c r="BI440" s="309"/>
      <c r="BJ440" s="309"/>
      <c r="BK440" s="309"/>
      <c r="BL440" s="309"/>
      <c r="BM440" s="309"/>
      <c r="BN440" s="309"/>
      <c r="BO440" s="309"/>
      <c r="BP440" s="309"/>
      <c r="BQ440" s="309"/>
      <c r="BR440" s="309"/>
      <c r="BS440" s="309"/>
      <c r="BT440" s="309"/>
      <c r="BU440" s="309"/>
      <c r="BV440" s="309"/>
      <c r="BW440" s="310"/>
      <c r="BX440" s="310"/>
      <c r="BY440" s="310"/>
      <c r="BZ440" s="310"/>
      <c r="CA440" s="310"/>
      <c r="CB440" s="310"/>
      <c r="CC440" s="310"/>
      <c r="CD440" s="310"/>
      <c r="CE440" s="310"/>
      <c r="CF440" s="310"/>
      <c r="CG440" s="310"/>
      <c r="CH440" s="310"/>
      <c r="CI440" s="310"/>
      <c r="CJ440" s="310"/>
      <c r="CK440" s="310"/>
      <c r="CL440" s="310"/>
      <c r="CM440" s="310"/>
      <c r="CN440" s="310"/>
      <c r="CO440" s="310"/>
      <c r="CP440" s="310"/>
      <c r="CQ440" s="310"/>
      <c r="CR440" s="310"/>
      <c r="CS440" s="310"/>
      <c r="CT440" s="310"/>
      <c r="CU440" s="310"/>
      <c r="CV440" s="310"/>
      <c r="CW440" s="310"/>
      <c r="CX440" s="310"/>
      <c r="CY440" s="310"/>
      <c r="CZ440" s="310"/>
    </row>
    <row r="441" s="314" customFormat="true" ht="25.15" customHeight="true" x14ac:dyDescent="0.2">
      <c r="B441" s="730"/>
      <c r="C441" s="843" t="s">
        <v>420</v>
      </c>
      <c r="D441" s="844"/>
      <c r="E441" s="608">
        <v>-1.5876854663799875E-2</v>
      </c>
      <c r="F441" s="496"/>
      <c r="G441" s="496"/>
      <c r="H441" s="843" t="s">
        <v>410</v>
      </c>
      <c r="I441" s="844"/>
      <c r="J441" s="609">
        <v>-5.7332493340273384E-2</v>
      </c>
      <c r="K441" s="496"/>
      <c r="L441" s="496"/>
      <c r="M441" s="843" t="s">
        <v>393</v>
      </c>
      <c r="N441" s="844"/>
      <c r="O441" s="610">
        <v>0.1299725153548997</v>
      </c>
      <c r="P441" s="496"/>
      <c r="Q441" s="496"/>
      <c r="W441" s="307"/>
      <c r="X441" s="307"/>
      <c r="Y441" s="307"/>
      <c r="Z441" s="307"/>
      <c r="AA441" s="307"/>
      <c r="AB441" s="307"/>
      <c r="AC441" s="307"/>
      <c r="AD441" s="307"/>
      <c r="AE441" s="307"/>
      <c r="AF441" s="307"/>
      <c r="AG441" s="307"/>
      <c r="AH441" s="307"/>
      <c r="AI441" s="307"/>
      <c r="AJ441" s="307"/>
      <c r="AK441" s="307"/>
      <c r="AL441" s="307"/>
      <c r="AM441" s="307"/>
      <c r="AN441" s="307"/>
      <c r="AO441" s="307"/>
      <c r="AP441" s="307"/>
      <c r="AQ441" s="307"/>
      <c r="AR441" s="307"/>
      <c r="AS441" s="307"/>
      <c r="AT441" s="307"/>
      <c r="AU441" s="307"/>
      <c r="AV441" s="307"/>
      <c r="AW441" s="307"/>
      <c r="AX441" s="307"/>
      <c r="AY441" s="307"/>
      <c r="AZ441" s="307"/>
      <c r="BA441" s="309"/>
      <c r="BB441" s="359"/>
      <c r="BC441" s="309"/>
      <c r="BD441" s="309"/>
      <c r="BE441" s="309"/>
      <c r="BF441" s="309"/>
      <c r="BG441" s="309"/>
      <c r="BH441" s="309"/>
      <c r="BI441" s="309"/>
      <c r="BJ441" s="309"/>
      <c r="BK441" s="309"/>
      <c r="BL441" s="309"/>
      <c r="BM441" s="309"/>
      <c r="BN441" s="309"/>
      <c r="BO441" s="309"/>
      <c r="BP441" s="309"/>
      <c r="BQ441" s="309"/>
      <c r="BR441" s="309"/>
      <c r="BS441" s="309"/>
      <c r="BT441" s="309"/>
      <c r="BU441" s="309"/>
      <c r="BV441" s="309"/>
      <c r="BW441" s="310"/>
      <c r="BX441" s="310"/>
      <c r="BY441" s="310"/>
      <c r="BZ441" s="310"/>
      <c r="CA441" s="310"/>
      <c r="CB441" s="310"/>
      <c r="CC441" s="310"/>
      <c r="CD441" s="310"/>
      <c r="CE441" s="310"/>
      <c r="CF441" s="310"/>
      <c r="CG441" s="310"/>
      <c r="CH441" s="310"/>
      <c r="CI441" s="310"/>
      <c r="CJ441" s="310"/>
      <c r="CK441" s="310"/>
      <c r="CL441" s="310"/>
      <c r="CM441" s="310"/>
      <c r="CN441" s="310"/>
      <c r="CO441" s="310"/>
      <c r="CP441" s="310"/>
      <c r="CQ441" s="310"/>
      <c r="CR441" s="310"/>
      <c r="CS441" s="310"/>
      <c r="CT441" s="310"/>
      <c r="CU441" s="310"/>
      <c r="CV441" s="310"/>
      <c r="CW441" s="310"/>
      <c r="CX441" s="310"/>
      <c r="CY441" s="310"/>
      <c r="CZ441" s="310"/>
    </row>
    <row r="442" s="314" customFormat="true" ht="25.15" customHeight="true" x14ac:dyDescent="0.2">
      <c r="B442" s="730"/>
      <c r="C442" s="843" t="s">
        <v>421</v>
      </c>
      <c r="D442" s="844"/>
      <c r="E442" s="608">
        <v>-1.3967000061621201E-2</v>
      </c>
      <c r="F442" s="496"/>
      <c r="G442" s="496"/>
      <c r="H442" s="843" t="s">
        <v>422</v>
      </c>
      <c r="I442" s="844"/>
      <c r="J442" s="609">
        <v>-5.6797586593439434E-2</v>
      </c>
      <c r="K442" s="496"/>
      <c r="L442" s="496"/>
      <c r="M442" s="843" t="s">
        <v>403</v>
      </c>
      <c r="N442" s="844"/>
      <c r="O442" s="610">
        <v>0.10576086993979182</v>
      </c>
      <c r="P442" s="496"/>
      <c r="Q442" s="496"/>
      <c r="W442" s="307"/>
      <c r="X442" s="307"/>
      <c r="Y442" s="307"/>
      <c r="Z442" s="307"/>
      <c r="AA442" s="307"/>
      <c r="AB442" s="307"/>
      <c r="AC442" s="307"/>
      <c r="AD442" s="307"/>
      <c r="AE442" s="307"/>
      <c r="AF442" s="307"/>
      <c r="AG442" s="307"/>
      <c r="AH442" s="307"/>
      <c r="AI442" s="307"/>
      <c r="AJ442" s="307"/>
      <c r="AK442" s="307"/>
      <c r="AL442" s="307"/>
      <c r="AM442" s="307"/>
      <c r="AN442" s="307"/>
      <c r="AO442" s="307"/>
      <c r="AP442" s="307"/>
      <c r="AQ442" s="307"/>
      <c r="AR442" s="307"/>
      <c r="AS442" s="307"/>
      <c r="AT442" s="307"/>
      <c r="AU442" s="307"/>
      <c r="AV442" s="307"/>
      <c r="AW442" s="307"/>
      <c r="AX442" s="307"/>
      <c r="AY442" s="307"/>
      <c r="AZ442" s="307"/>
      <c r="BA442" s="309"/>
      <c r="BB442" s="359"/>
      <c r="BC442" s="309"/>
      <c r="BD442" s="309"/>
      <c r="BE442" s="309"/>
      <c r="BF442" s="309"/>
      <c r="BG442" s="309"/>
      <c r="BH442" s="309"/>
      <c r="BI442" s="309"/>
      <c r="BJ442" s="309"/>
      <c r="BK442" s="309"/>
      <c r="BL442" s="309"/>
      <c r="BM442" s="309"/>
      <c r="BN442" s="309"/>
      <c r="BO442" s="309"/>
      <c r="BP442" s="309"/>
      <c r="BQ442" s="309"/>
      <c r="BR442" s="309"/>
      <c r="BS442" s="309"/>
      <c r="BT442" s="309"/>
      <c r="BU442" s="309"/>
      <c r="BV442" s="309"/>
      <c r="BW442" s="310"/>
      <c r="BX442" s="310"/>
      <c r="BY442" s="310"/>
      <c r="BZ442" s="310"/>
      <c r="CA442" s="310"/>
      <c r="CB442" s="310"/>
      <c r="CC442" s="310"/>
      <c r="CD442" s="310"/>
      <c r="CE442" s="310"/>
      <c r="CF442" s="310"/>
      <c r="CG442" s="310"/>
      <c r="CH442" s="310"/>
      <c r="CI442" s="310"/>
      <c r="CJ442" s="310"/>
      <c r="CK442" s="310"/>
      <c r="CL442" s="310"/>
      <c r="CM442" s="310"/>
      <c r="CN442" s="310"/>
      <c r="CO442" s="310"/>
      <c r="CP442" s="310"/>
      <c r="CQ442" s="310"/>
      <c r="CR442" s="310"/>
      <c r="CS442" s="310"/>
      <c r="CT442" s="310"/>
      <c r="CU442" s="310"/>
      <c r="CV442" s="310"/>
      <c r="CW442" s="310"/>
      <c r="CX442" s="310"/>
      <c r="CY442" s="310"/>
      <c r="CZ442" s="310"/>
    </row>
    <row r="443" s="314" customFormat="true" ht="25.15" customHeight="true" x14ac:dyDescent="0.2">
      <c r="B443" s="730"/>
      <c r="C443" s="843" t="s">
        <v>423</v>
      </c>
      <c r="D443" s="844"/>
      <c r="E443" s="608">
        <v>-1.1389260775663487E-2</v>
      </c>
      <c r="F443" s="496"/>
      <c r="G443" s="496"/>
      <c r="H443" s="843" t="s">
        <v>398</v>
      </c>
      <c r="I443" s="844"/>
      <c r="J443" s="609">
        <v>5.2958853220093687E-2</v>
      </c>
      <c r="K443" s="496"/>
      <c r="L443" s="496"/>
      <c r="M443" s="843" t="s">
        <v>405</v>
      </c>
      <c r="N443" s="844"/>
      <c r="O443" s="610">
        <v>-0.10521460739749881</v>
      </c>
      <c r="P443" s="496"/>
      <c r="Q443" s="496"/>
      <c r="W443" s="307"/>
      <c r="X443" s="307"/>
      <c r="Y443" s="307"/>
      <c r="Z443" s="307"/>
      <c r="AA443" s="307"/>
      <c r="AB443" s="307"/>
      <c r="AC443" s="307"/>
      <c r="AD443" s="307"/>
      <c r="AE443" s="307"/>
      <c r="AF443" s="307"/>
      <c r="AG443" s="307"/>
      <c r="AH443" s="307"/>
      <c r="AI443" s="307"/>
      <c r="AJ443" s="307"/>
      <c r="AK443" s="307"/>
      <c r="AL443" s="307"/>
      <c r="AM443" s="307"/>
      <c r="AN443" s="307"/>
      <c r="AO443" s="307"/>
      <c r="AP443" s="307"/>
      <c r="AQ443" s="307"/>
      <c r="AR443" s="307"/>
      <c r="AS443" s="307"/>
      <c r="AT443" s="307"/>
      <c r="AU443" s="307"/>
      <c r="AV443" s="307"/>
      <c r="AW443" s="307"/>
      <c r="AX443" s="307"/>
      <c r="AY443" s="307"/>
      <c r="AZ443" s="307"/>
      <c r="BA443" s="309"/>
      <c r="BB443" s="359"/>
      <c r="BC443" s="309"/>
      <c r="BD443" s="309"/>
      <c r="BE443" s="309"/>
      <c r="BF443" s="309"/>
      <c r="BG443" s="309"/>
      <c r="BH443" s="309"/>
      <c r="BI443" s="309"/>
      <c r="BJ443" s="309"/>
      <c r="BK443" s="309"/>
      <c r="BL443" s="309"/>
      <c r="BM443" s="309"/>
      <c r="BN443" s="309"/>
      <c r="BO443" s="309"/>
      <c r="BP443" s="309"/>
      <c r="BQ443" s="309"/>
      <c r="BR443" s="309"/>
      <c r="BS443" s="309"/>
      <c r="BT443" s="309"/>
      <c r="BU443" s="309"/>
      <c r="BV443" s="309"/>
      <c r="BW443" s="310"/>
      <c r="BX443" s="310"/>
      <c r="BY443" s="310"/>
      <c r="BZ443" s="310"/>
      <c r="CA443" s="310"/>
      <c r="CB443" s="310"/>
      <c r="CC443" s="310"/>
      <c r="CD443" s="310"/>
      <c r="CE443" s="310"/>
      <c r="CF443" s="310"/>
      <c r="CG443" s="310"/>
      <c r="CH443" s="310"/>
      <c r="CI443" s="310"/>
      <c r="CJ443" s="310"/>
      <c r="CK443" s="310"/>
      <c r="CL443" s="310"/>
      <c r="CM443" s="310"/>
      <c r="CN443" s="310"/>
      <c r="CO443" s="310"/>
      <c r="CP443" s="310"/>
      <c r="CQ443" s="310"/>
      <c r="CR443" s="310"/>
      <c r="CS443" s="310"/>
      <c r="CT443" s="310"/>
      <c r="CU443" s="310"/>
      <c r="CV443" s="310"/>
      <c r="CW443" s="310"/>
      <c r="CX443" s="310"/>
      <c r="CY443" s="310"/>
      <c r="CZ443" s="310"/>
    </row>
    <row r="444" s="314" customFormat="true" ht="25.15" customHeight="true" x14ac:dyDescent="0.2">
      <c r="B444" s="730"/>
      <c r="C444" s="843" t="s">
        <v>424</v>
      </c>
      <c r="D444" s="844"/>
      <c r="E444" s="608">
        <v>-9.7435632501155795E-3</v>
      </c>
      <c r="F444" s="496"/>
      <c r="G444" s="496"/>
      <c r="H444" s="843" t="s">
        <v>419</v>
      </c>
      <c r="I444" s="844"/>
      <c r="J444" s="609">
        <v>-4.647634217372041E-2</v>
      </c>
      <c r="K444" s="496"/>
      <c r="L444" s="496"/>
      <c r="M444" s="843" t="s">
        <v>425</v>
      </c>
      <c r="N444" s="844"/>
      <c r="O444" s="610">
        <v>9.7881074839715379E-2</v>
      </c>
      <c r="P444" s="496"/>
      <c r="Q444" s="496"/>
      <c r="W444" s="307"/>
      <c r="X444" s="307"/>
      <c r="Y444" s="307"/>
      <c r="Z444" s="307"/>
      <c r="AA444" s="307"/>
      <c r="AB444" s="307"/>
      <c r="AC444" s="307"/>
      <c r="AD444" s="307"/>
      <c r="AE444" s="307"/>
      <c r="AF444" s="307"/>
      <c r="AG444" s="307"/>
      <c r="AH444" s="307"/>
      <c r="AI444" s="307"/>
      <c r="AJ444" s="307"/>
      <c r="AK444" s="307"/>
      <c r="AL444" s="307"/>
      <c r="AM444" s="307"/>
      <c r="AN444" s="307"/>
      <c r="AO444" s="307"/>
      <c r="AP444" s="307"/>
      <c r="AQ444" s="307"/>
      <c r="AR444" s="307"/>
      <c r="AS444" s="307"/>
      <c r="AT444" s="307"/>
      <c r="AU444" s="307"/>
      <c r="AV444" s="307"/>
      <c r="AW444" s="307"/>
      <c r="AX444" s="307"/>
      <c r="AY444" s="307"/>
      <c r="AZ444" s="307"/>
      <c r="BA444" s="309"/>
      <c r="BB444" s="359"/>
      <c r="BC444" s="309"/>
      <c r="BD444" s="309"/>
      <c r="BE444" s="309"/>
      <c r="BF444" s="309"/>
      <c r="BG444" s="309"/>
      <c r="BH444" s="309"/>
      <c r="BI444" s="309"/>
      <c r="BJ444" s="309"/>
      <c r="BK444" s="309"/>
      <c r="BL444" s="309"/>
      <c r="BM444" s="309"/>
      <c r="BN444" s="309"/>
      <c r="BO444" s="309"/>
      <c r="BP444" s="309"/>
      <c r="BQ444" s="309"/>
      <c r="BR444" s="309"/>
      <c r="BS444" s="309"/>
      <c r="BT444" s="309"/>
      <c r="BU444" s="309"/>
      <c r="BV444" s="309"/>
      <c r="BW444" s="310"/>
      <c r="BX444" s="310"/>
      <c r="BY444" s="310"/>
      <c r="BZ444" s="310"/>
      <c r="CA444" s="310"/>
      <c r="CB444" s="310"/>
      <c r="CC444" s="310"/>
      <c r="CD444" s="310"/>
      <c r="CE444" s="310"/>
      <c r="CF444" s="310"/>
      <c r="CG444" s="310"/>
      <c r="CH444" s="310"/>
      <c r="CI444" s="310"/>
      <c r="CJ444" s="310"/>
      <c r="CK444" s="310"/>
      <c r="CL444" s="310"/>
      <c r="CM444" s="310"/>
      <c r="CN444" s="310"/>
      <c r="CO444" s="310"/>
      <c r="CP444" s="310"/>
      <c r="CQ444" s="310"/>
      <c r="CR444" s="310"/>
      <c r="CS444" s="310"/>
      <c r="CT444" s="310"/>
      <c r="CU444" s="310"/>
      <c r="CV444" s="310"/>
      <c r="CW444" s="310"/>
      <c r="CX444" s="310"/>
      <c r="CY444" s="310"/>
      <c r="CZ444" s="310"/>
    </row>
    <row r="445" s="314" customFormat="true" ht="25.15" customHeight="true" x14ac:dyDescent="0.2">
      <c r="B445" s="730"/>
      <c r="C445" s="843" t="s">
        <v>426</v>
      </c>
      <c r="D445" s="844"/>
      <c r="E445" s="608">
        <v>8.2502054476371513E-3</v>
      </c>
      <c r="F445" s="496"/>
      <c r="G445" s="496"/>
      <c r="H445" s="843" t="s">
        <v>399</v>
      </c>
      <c r="I445" s="844"/>
      <c r="J445" s="609">
        <v>3.5917486261918936E-2</v>
      </c>
      <c r="K445" s="496"/>
      <c r="L445" s="496"/>
      <c r="M445" s="843" t="s">
        <v>389</v>
      </c>
      <c r="N445" s="844"/>
      <c r="O445" s="610">
        <v>9.2983046049465584E-2</v>
      </c>
      <c r="P445" s="496"/>
      <c r="Q445" s="496"/>
      <c r="W445" s="307"/>
      <c r="X445" s="307"/>
      <c r="Y445" s="307"/>
      <c r="Z445" s="307"/>
      <c r="AA445" s="307"/>
      <c r="AB445" s="307"/>
      <c r="AC445" s="307"/>
      <c r="AD445" s="307"/>
      <c r="AE445" s="307"/>
      <c r="AF445" s="307"/>
      <c r="AG445" s="307"/>
      <c r="AH445" s="307"/>
      <c r="AI445" s="307"/>
      <c r="AJ445" s="307"/>
      <c r="AK445" s="307"/>
      <c r="AL445" s="307"/>
      <c r="AM445" s="307"/>
      <c r="AN445" s="307"/>
      <c r="AO445" s="307"/>
      <c r="AP445" s="307"/>
      <c r="AQ445" s="307"/>
      <c r="AR445" s="307"/>
      <c r="AS445" s="307"/>
      <c r="AT445" s="307"/>
      <c r="AU445" s="307"/>
      <c r="AV445" s="307"/>
      <c r="AW445" s="307"/>
      <c r="AX445" s="307"/>
      <c r="AY445" s="307"/>
      <c r="AZ445" s="307"/>
      <c r="BA445" s="309"/>
      <c r="BB445" s="359"/>
      <c r="BC445" s="309"/>
      <c r="BD445" s="309"/>
      <c r="BE445" s="309"/>
      <c r="BF445" s="309"/>
      <c r="BG445" s="309"/>
      <c r="BH445" s="309"/>
      <c r="BI445" s="309"/>
      <c r="BJ445" s="309"/>
      <c r="BK445" s="309"/>
      <c r="BL445" s="309"/>
      <c r="BM445" s="309"/>
      <c r="BN445" s="309"/>
      <c r="BO445" s="309"/>
      <c r="BP445" s="309"/>
      <c r="BQ445" s="309"/>
      <c r="BR445" s="309"/>
      <c r="BS445" s="309"/>
      <c r="BT445" s="309"/>
      <c r="BU445" s="309"/>
      <c r="BV445" s="309"/>
      <c r="BW445" s="310"/>
      <c r="BX445" s="310"/>
      <c r="BY445" s="310"/>
      <c r="BZ445" s="310"/>
      <c r="CA445" s="310"/>
      <c r="CB445" s="310"/>
      <c r="CC445" s="310"/>
      <c r="CD445" s="310"/>
      <c r="CE445" s="310"/>
      <c r="CF445" s="310"/>
      <c r="CG445" s="310"/>
      <c r="CH445" s="310"/>
      <c r="CI445" s="310"/>
      <c r="CJ445" s="310"/>
      <c r="CK445" s="310"/>
      <c r="CL445" s="310"/>
      <c r="CM445" s="310"/>
      <c r="CN445" s="310"/>
      <c r="CO445" s="310"/>
      <c r="CP445" s="310"/>
      <c r="CQ445" s="310"/>
      <c r="CR445" s="310"/>
      <c r="CS445" s="310"/>
      <c r="CT445" s="310"/>
      <c r="CU445" s="310"/>
      <c r="CV445" s="310"/>
      <c r="CW445" s="310"/>
      <c r="CX445" s="310"/>
      <c r="CY445" s="310"/>
      <c r="CZ445" s="310"/>
    </row>
    <row r="446" s="314" customFormat="true" ht="25.15" customHeight="true" x14ac:dyDescent="0.2">
      <c r="C446" s="843" t="s">
        <v>411</v>
      </c>
      <c r="D446" s="844"/>
      <c r="E446" s="608">
        <v>-8.1884148527290763E-3</v>
      </c>
      <c r="F446" s="496"/>
      <c r="G446" s="496"/>
      <c r="H446" s="843" t="s">
        <v>426</v>
      </c>
      <c r="I446" s="844"/>
      <c r="J446" s="609">
        <v>-3.2943935902096495E-2</v>
      </c>
      <c r="K446" s="496"/>
      <c r="L446" s="496"/>
      <c r="M446" s="843" t="s">
        <v>394</v>
      </c>
      <c r="N446" s="844"/>
      <c r="O446" s="610">
        <v>8.6532129192563714E-2</v>
      </c>
      <c r="P446" s="496"/>
      <c r="Q446" s="496"/>
      <c r="W446" s="307"/>
      <c r="X446" s="307"/>
      <c r="Y446" s="307"/>
      <c r="Z446" s="307"/>
      <c r="AA446" s="307"/>
      <c r="AB446" s="307"/>
      <c r="AC446" s="307"/>
      <c r="AD446" s="307"/>
      <c r="AE446" s="307"/>
      <c r="AF446" s="307"/>
      <c r="AG446" s="307"/>
      <c r="AH446" s="307"/>
      <c r="AI446" s="307"/>
      <c r="AJ446" s="307"/>
      <c r="AK446" s="307"/>
      <c r="AL446" s="307"/>
      <c r="AM446" s="307"/>
      <c r="AN446" s="307"/>
      <c r="AO446" s="307"/>
      <c r="AP446" s="307"/>
      <c r="AQ446" s="307"/>
      <c r="AR446" s="307"/>
      <c r="AS446" s="307"/>
      <c r="AT446" s="307"/>
      <c r="AU446" s="307"/>
      <c r="AV446" s="307"/>
      <c r="AW446" s="307"/>
      <c r="AX446" s="307"/>
      <c r="AY446" s="307"/>
      <c r="AZ446" s="307"/>
      <c r="BA446" s="309"/>
      <c r="BB446" s="359"/>
      <c r="BC446" s="309"/>
      <c r="BD446" s="309"/>
      <c r="BE446" s="309"/>
      <c r="BF446" s="309"/>
      <c r="BG446" s="309"/>
      <c r="BH446" s="309"/>
      <c r="BI446" s="309"/>
      <c r="BJ446" s="309"/>
      <c r="BK446" s="309"/>
      <c r="BL446" s="309"/>
      <c r="BM446" s="309"/>
      <c r="BN446" s="309"/>
      <c r="BO446" s="309"/>
      <c r="BP446" s="309"/>
      <c r="BQ446" s="309"/>
      <c r="BR446" s="309"/>
      <c r="BS446" s="309"/>
      <c r="BT446" s="309"/>
      <c r="BU446" s="309"/>
      <c r="BV446" s="309"/>
      <c r="BW446" s="310"/>
      <c r="BX446" s="310"/>
      <c r="BY446" s="310"/>
      <c r="BZ446" s="310"/>
      <c r="CA446" s="310"/>
      <c r="CB446" s="310"/>
      <c r="CC446" s="310"/>
      <c r="CD446" s="310"/>
      <c r="CE446" s="310"/>
      <c r="CF446" s="310"/>
      <c r="CG446" s="310"/>
      <c r="CH446" s="310"/>
      <c r="CI446" s="310"/>
      <c r="CJ446" s="310"/>
      <c r="CK446" s="310"/>
      <c r="CL446" s="310"/>
      <c r="CM446" s="310"/>
      <c r="CN446" s="310"/>
      <c r="CO446" s="310"/>
      <c r="CP446" s="310"/>
      <c r="CQ446" s="310"/>
      <c r="CR446" s="310"/>
      <c r="CS446" s="310"/>
      <c r="CT446" s="310"/>
      <c r="CU446" s="310"/>
      <c r="CV446" s="310"/>
      <c r="CW446" s="310"/>
      <c r="CX446" s="310"/>
      <c r="CY446" s="310"/>
      <c r="CZ446" s="310"/>
    </row>
    <row r="447" s="314" customFormat="true" ht="25.15" customHeight="true" x14ac:dyDescent="0.2">
      <c r="C447" s="843" t="s">
        <v>427</v>
      </c>
      <c r="D447" s="844"/>
      <c r="E447" s="608">
        <v>-7.383011353436564E-3</v>
      </c>
      <c r="F447" s="496"/>
      <c r="G447" s="496"/>
      <c r="H447" s="843" t="s">
        <v>413</v>
      </c>
      <c r="I447" s="844"/>
      <c r="J447" s="609">
        <v>-3.0951675163097856E-2</v>
      </c>
      <c r="K447" s="496"/>
      <c r="L447" s="496"/>
      <c r="M447" s="843" t="s">
        <v>401</v>
      </c>
      <c r="N447" s="844"/>
      <c r="O447" s="610">
        <v>-8.3535277607866082E-2</v>
      </c>
      <c r="P447" s="496"/>
      <c r="Q447" s="496"/>
      <c r="W447" s="307"/>
      <c r="X447" s="307"/>
      <c r="Y447" s="307"/>
      <c r="Z447" s="307"/>
      <c r="AA447" s="307"/>
      <c r="AB447" s="307"/>
      <c r="AC447" s="307"/>
      <c r="AD447" s="307"/>
      <c r="AE447" s="307"/>
      <c r="AF447" s="307"/>
      <c r="AG447" s="307"/>
      <c r="AH447" s="307"/>
      <c r="AI447" s="307"/>
      <c r="AJ447" s="307"/>
      <c r="AK447" s="307"/>
      <c r="AL447" s="307"/>
      <c r="AM447" s="307"/>
      <c r="AN447" s="307"/>
      <c r="AO447" s="307"/>
      <c r="AP447" s="307"/>
      <c r="AQ447" s="307"/>
      <c r="AR447" s="307"/>
      <c r="AS447" s="307"/>
      <c r="AT447" s="307"/>
      <c r="AU447" s="307"/>
      <c r="AV447" s="307"/>
      <c r="AW447" s="307"/>
      <c r="AX447" s="307"/>
      <c r="AY447" s="307"/>
      <c r="AZ447" s="307"/>
      <c r="BA447" s="309"/>
      <c r="BB447" s="359"/>
      <c r="BC447" s="309"/>
      <c r="BD447" s="309"/>
      <c r="BE447" s="309"/>
      <c r="BF447" s="309"/>
      <c r="BG447" s="309"/>
      <c r="BH447" s="309"/>
      <c r="BI447" s="309"/>
      <c r="BJ447" s="309"/>
      <c r="BK447" s="309"/>
      <c r="BL447" s="309"/>
      <c r="BM447" s="309"/>
      <c r="BN447" s="309"/>
      <c r="BO447" s="309"/>
      <c r="BP447" s="309"/>
      <c r="BQ447" s="309"/>
      <c r="BR447" s="309"/>
      <c r="BS447" s="309"/>
      <c r="BT447" s="309"/>
      <c r="BU447" s="309"/>
      <c r="BV447" s="309"/>
      <c r="BW447" s="310"/>
      <c r="BX447" s="310"/>
      <c r="BY447" s="310"/>
      <c r="BZ447" s="310"/>
      <c r="CA447" s="310"/>
      <c r="CB447" s="310"/>
      <c r="CC447" s="310"/>
      <c r="CD447" s="310"/>
      <c r="CE447" s="310"/>
      <c r="CF447" s="310"/>
      <c r="CG447" s="310"/>
      <c r="CH447" s="310"/>
      <c r="CI447" s="310"/>
      <c r="CJ447" s="310"/>
      <c r="CK447" s="310"/>
      <c r="CL447" s="310"/>
      <c r="CM447" s="310"/>
      <c r="CN447" s="310"/>
      <c r="CO447" s="310"/>
      <c r="CP447" s="310"/>
      <c r="CQ447" s="310"/>
      <c r="CR447" s="310"/>
      <c r="CS447" s="310"/>
      <c r="CT447" s="310"/>
      <c r="CU447" s="310"/>
      <c r="CV447" s="310"/>
      <c r="CW447" s="310"/>
      <c r="CX447" s="310"/>
      <c r="CY447" s="310"/>
      <c r="CZ447" s="310"/>
    </row>
    <row r="448" s="314" customFormat="true" ht="25.15" customHeight="true" x14ac:dyDescent="0.2">
      <c r="C448" s="843" t="s">
        <v>428</v>
      </c>
      <c r="D448" s="844"/>
      <c r="E448" s="611">
        <v>5.8451054594882102E-3</v>
      </c>
      <c r="F448" s="496"/>
      <c r="G448" s="496"/>
      <c r="H448" s="843" t="s">
        <v>425</v>
      </c>
      <c r="I448" s="844"/>
      <c r="J448" s="609">
        <v>-3.0034628894439211E-2</v>
      </c>
      <c r="K448" s="496"/>
      <c r="L448" s="496"/>
      <c r="M448" s="843" t="s">
        <v>410</v>
      </c>
      <c r="N448" s="844"/>
      <c r="O448" s="610">
        <v>7.3090425143438609E-2</v>
      </c>
      <c r="P448" s="496"/>
      <c r="Q448" s="496"/>
      <c r="W448" s="307"/>
      <c r="X448" s="307"/>
      <c r="Y448" s="307"/>
      <c r="Z448" s="307"/>
      <c r="AA448" s="307"/>
      <c r="AB448" s="307"/>
      <c r="AC448" s="307"/>
      <c r="AD448" s="307"/>
      <c r="AE448" s="307"/>
      <c r="AF448" s="307"/>
      <c r="AG448" s="307"/>
      <c r="AH448" s="307"/>
      <c r="AI448" s="307"/>
      <c r="AJ448" s="307"/>
      <c r="AK448" s="307"/>
      <c r="AL448" s="307"/>
      <c r="AM448" s="307"/>
      <c r="AN448" s="307"/>
      <c r="AO448" s="307"/>
      <c r="AP448" s="307"/>
      <c r="AQ448" s="307"/>
      <c r="AR448" s="307"/>
      <c r="AS448" s="307"/>
      <c r="AT448" s="307"/>
      <c r="AU448" s="307"/>
      <c r="AV448" s="307"/>
      <c r="AW448" s="307"/>
      <c r="AX448" s="307"/>
      <c r="AY448" s="307"/>
      <c r="AZ448" s="307"/>
      <c r="BA448" s="309"/>
      <c r="BB448" s="359"/>
      <c r="BC448" s="309"/>
      <c r="BD448" s="309"/>
      <c r="BE448" s="309"/>
      <c r="BF448" s="309"/>
      <c r="BG448" s="309"/>
      <c r="BH448" s="309"/>
      <c r="BI448" s="309"/>
      <c r="BJ448" s="309"/>
      <c r="BK448" s="309"/>
      <c r="BL448" s="309"/>
      <c r="BM448" s="309"/>
      <c r="BN448" s="309"/>
      <c r="BO448" s="309"/>
      <c r="BP448" s="309"/>
      <c r="BQ448" s="309"/>
      <c r="BR448" s="309"/>
      <c r="BS448" s="309"/>
      <c r="BT448" s="309"/>
      <c r="BU448" s="309"/>
      <c r="BV448" s="309"/>
      <c r="BW448" s="310"/>
      <c r="BX448" s="310"/>
      <c r="BY448" s="310"/>
      <c r="BZ448" s="310"/>
      <c r="CA448" s="310"/>
      <c r="CB448" s="310"/>
      <c r="CC448" s="310"/>
      <c r="CD448" s="310"/>
      <c r="CE448" s="310"/>
      <c r="CF448" s="310"/>
      <c r="CG448" s="310"/>
      <c r="CH448" s="310"/>
      <c r="CI448" s="310"/>
      <c r="CJ448" s="310"/>
      <c r="CK448" s="310"/>
      <c r="CL448" s="310"/>
      <c r="CM448" s="310"/>
      <c r="CN448" s="310"/>
      <c r="CO448" s="310"/>
      <c r="CP448" s="310"/>
      <c r="CQ448" s="310"/>
      <c r="CR448" s="310"/>
      <c r="CS448" s="310"/>
      <c r="CT448" s="310"/>
      <c r="CU448" s="310"/>
      <c r="CV448" s="310"/>
      <c r="CW448" s="310"/>
      <c r="CX448" s="310"/>
      <c r="CY448" s="310"/>
      <c r="CZ448" s="310"/>
    </row>
    <row r="449" s="314" customFormat="true" ht="25.15" customHeight="true" x14ac:dyDescent="0.2">
      <c r="C449" s="852"/>
      <c r="D449" s="844"/>
      <c r="E449" s="512"/>
      <c r="F449" s="496"/>
      <c r="G449" s="496"/>
      <c r="H449" s="843" t="s">
        <v>417</v>
      </c>
      <c r="I449" s="844"/>
      <c r="J449" s="609">
        <v>-2.9363973608974376E-2</v>
      </c>
      <c r="K449" s="496"/>
      <c r="L449" s="496"/>
      <c r="M449" s="843" t="s">
        <v>419</v>
      </c>
      <c r="N449" s="844"/>
      <c r="O449" s="610">
        <v>-6.0948546814717272E-2</v>
      </c>
      <c r="P449" s="496"/>
      <c r="Q449" s="496"/>
      <c r="W449" s="307"/>
      <c r="X449" s="307"/>
      <c r="Y449" s="307"/>
      <c r="Z449" s="307"/>
      <c r="AA449" s="307"/>
      <c r="AB449" s="307"/>
      <c r="AC449" s="307"/>
      <c r="AD449" s="307"/>
      <c r="AE449" s="307"/>
      <c r="AF449" s="307"/>
      <c r="AG449" s="307"/>
      <c r="AH449" s="307"/>
      <c r="AI449" s="307"/>
      <c r="AJ449" s="307"/>
      <c r="AK449" s="307"/>
      <c r="AL449" s="307"/>
      <c r="AM449" s="307"/>
      <c r="AN449" s="307"/>
      <c r="AO449" s="307"/>
      <c r="AP449" s="307"/>
      <c r="AQ449" s="307"/>
      <c r="AR449" s="307"/>
      <c r="AS449" s="307"/>
      <c r="AT449" s="307"/>
      <c r="AU449" s="307"/>
      <c r="AV449" s="307"/>
      <c r="AW449" s="307"/>
      <c r="AX449" s="307"/>
      <c r="AY449" s="307"/>
      <c r="AZ449" s="307"/>
      <c r="BA449" s="309"/>
      <c r="BB449" s="359"/>
      <c r="BC449" s="309"/>
      <c r="BD449" s="309"/>
      <c r="BE449" s="309"/>
      <c r="BF449" s="309"/>
      <c r="BG449" s="309"/>
      <c r="BH449" s="309"/>
      <c r="BI449" s="309"/>
      <c r="BJ449" s="309"/>
      <c r="BK449" s="309"/>
      <c r="BL449" s="309"/>
      <c r="BM449" s="309"/>
      <c r="BN449" s="309"/>
      <c r="BO449" s="309"/>
      <c r="BP449" s="309"/>
      <c r="BQ449" s="309"/>
      <c r="BR449" s="309"/>
      <c r="BS449" s="309"/>
      <c r="BT449" s="309"/>
      <c r="BU449" s="309"/>
      <c r="BV449" s="309"/>
      <c r="BW449" s="310"/>
      <c r="BX449" s="310"/>
      <c r="BY449" s="310"/>
      <c r="BZ449" s="310"/>
      <c r="CA449" s="310"/>
      <c r="CB449" s="310"/>
      <c r="CC449" s="310"/>
      <c r="CD449" s="310"/>
      <c r="CE449" s="310"/>
      <c r="CF449" s="310"/>
      <c r="CG449" s="310"/>
      <c r="CH449" s="310"/>
      <c r="CI449" s="310"/>
      <c r="CJ449" s="310"/>
      <c r="CK449" s="310"/>
      <c r="CL449" s="310"/>
      <c r="CM449" s="310"/>
      <c r="CN449" s="310"/>
      <c r="CO449" s="310"/>
      <c r="CP449" s="310"/>
      <c r="CQ449" s="310"/>
      <c r="CR449" s="310"/>
      <c r="CS449" s="310"/>
      <c r="CT449" s="310"/>
      <c r="CU449" s="310"/>
      <c r="CV449" s="310"/>
      <c r="CW449" s="310"/>
      <c r="CX449" s="310"/>
      <c r="CY449" s="310"/>
      <c r="CZ449" s="310"/>
    </row>
    <row r="450" s="314" customFormat="true" ht="25.15" customHeight="true" x14ac:dyDescent="0.2">
      <c r="C450" s="852"/>
      <c r="D450" s="844"/>
      <c r="E450" s="512"/>
      <c r="F450" s="496"/>
      <c r="G450" s="496"/>
      <c r="H450" s="843" t="s">
        <v>416</v>
      </c>
      <c r="I450" s="844"/>
      <c r="J450" s="609">
        <v>-2.3225016427883185E-2</v>
      </c>
      <c r="K450" s="496"/>
      <c r="L450" s="496"/>
      <c r="M450" s="843" t="s">
        <v>408</v>
      </c>
      <c r="N450" s="844"/>
      <c r="O450" s="610">
        <v>5.4857064881248481E-2</v>
      </c>
      <c r="P450" s="496"/>
      <c r="Q450" s="496"/>
      <c r="W450" s="307"/>
      <c r="X450" s="307"/>
      <c r="Y450" s="307"/>
      <c r="Z450" s="307"/>
      <c r="AA450" s="307"/>
      <c r="AB450" s="307"/>
      <c r="AC450" s="307"/>
      <c r="AD450" s="307"/>
      <c r="AE450" s="307"/>
      <c r="AF450" s="307"/>
      <c r="AG450" s="307"/>
      <c r="AH450" s="307"/>
      <c r="AI450" s="307"/>
      <c r="AJ450" s="307"/>
      <c r="AK450" s="307"/>
      <c r="AL450" s="307"/>
      <c r="AM450" s="307"/>
      <c r="AN450" s="307"/>
      <c r="AO450" s="307"/>
      <c r="AP450" s="307"/>
      <c r="AQ450" s="307"/>
      <c r="AR450" s="307"/>
      <c r="AS450" s="307"/>
      <c r="AT450" s="307"/>
      <c r="AU450" s="307"/>
      <c r="AV450" s="307"/>
      <c r="AW450" s="307"/>
      <c r="AX450" s="307"/>
      <c r="AY450" s="307"/>
      <c r="AZ450" s="307"/>
      <c r="BA450" s="309"/>
      <c r="BB450" s="359"/>
      <c r="BC450" s="309"/>
      <c r="BD450" s="309"/>
      <c r="BE450" s="309"/>
      <c r="BF450" s="309"/>
      <c r="BG450" s="309"/>
      <c r="BH450" s="309"/>
      <c r="BI450" s="309"/>
      <c r="BJ450" s="309"/>
      <c r="BK450" s="309"/>
      <c r="BL450" s="309"/>
      <c r="BM450" s="309"/>
      <c r="BN450" s="309"/>
      <c r="BO450" s="309"/>
      <c r="BP450" s="309"/>
      <c r="BQ450" s="309"/>
      <c r="BR450" s="309"/>
      <c r="BS450" s="309"/>
      <c r="BT450" s="309"/>
      <c r="BU450" s="309"/>
      <c r="BV450" s="309"/>
      <c r="BW450" s="310"/>
      <c r="BX450" s="310"/>
      <c r="BY450" s="310"/>
      <c r="BZ450" s="310"/>
      <c r="CA450" s="310"/>
      <c r="CB450" s="310"/>
      <c r="CC450" s="310"/>
      <c r="CD450" s="310"/>
      <c r="CE450" s="310"/>
      <c r="CF450" s="310"/>
      <c r="CG450" s="310"/>
      <c r="CH450" s="310"/>
      <c r="CI450" s="310"/>
      <c r="CJ450" s="310"/>
      <c r="CK450" s="310"/>
      <c r="CL450" s="310"/>
      <c r="CM450" s="310"/>
      <c r="CN450" s="310"/>
      <c r="CO450" s="310"/>
      <c r="CP450" s="310"/>
      <c r="CQ450" s="310"/>
      <c r="CR450" s="310"/>
      <c r="CS450" s="310"/>
      <c r="CT450" s="310"/>
      <c r="CU450" s="310"/>
      <c r="CV450" s="310"/>
      <c r="CW450" s="310"/>
      <c r="CX450" s="310"/>
      <c r="CY450" s="310"/>
      <c r="CZ450" s="310"/>
    </row>
    <row r="451" s="314" customFormat="true" ht="25.15" customHeight="true" x14ac:dyDescent="0.2">
      <c r="C451" s="852"/>
      <c r="D451" s="844"/>
      <c r="E451" s="496"/>
      <c r="F451" s="496"/>
      <c r="G451" s="496"/>
      <c r="H451" s="843" t="s">
        <v>407</v>
      </c>
      <c r="I451" s="844"/>
      <c r="J451" s="609">
        <v>2.0852716146424848E-2</v>
      </c>
      <c r="K451" s="496"/>
      <c r="L451" s="496"/>
      <c r="M451" s="843" t="s">
        <v>397</v>
      </c>
      <c r="N451" s="844"/>
      <c r="O451" s="610">
        <v>5.2501151049174605E-2</v>
      </c>
      <c r="P451" s="496"/>
      <c r="Q451" s="496"/>
      <c r="W451" s="307"/>
      <c r="X451" s="307"/>
      <c r="Y451" s="307"/>
      <c r="Z451" s="307"/>
      <c r="AA451" s="307"/>
      <c r="AB451" s="307"/>
      <c r="AC451" s="307"/>
      <c r="AD451" s="307"/>
      <c r="AE451" s="307"/>
      <c r="AF451" s="307"/>
      <c r="AG451" s="307"/>
      <c r="AH451" s="307"/>
      <c r="AI451" s="307"/>
      <c r="AJ451" s="307"/>
      <c r="AK451" s="307"/>
      <c r="AL451" s="307"/>
      <c r="AM451" s="307"/>
      <c r="AN451" s="307"/>
      <c r="AO451" s="307"/>
      <c r="AP451" s="307"/>
      <c r="AQ451" s="307"/>
      <c r="AR451" s="307"/>
      <c r="AS451" s="307"/>
      <c r="AT451" s="307"/>
      <c r="AU451" s="307"/>
      <c r="AV451" s="307"/>
      <c r="AW451" s="307"/>
      <c r="AX451" s="307"/>
      <c r="AY451" s="307"/>
      <c r="AZ451" s="307"/>
      <c r="BA451" s="309"/>
      <c r="BB451" s="359"/>
      <c r="BC451" s="309"/>
      <c r="BD451" s="309"/>
      <c r="BE451" s="309"/>
      <c r="BF451" s="309"/>
      <c r="BG451" s="309"/>
      <c r="BH451" s="309"/>
      <c r="BI451" s="309"/>
      <c r="BJ451" s="309"/>
      <c r="BK451" s="309"/>
      <c r="BL451" s="309"/>
      <c r="BM451" s="309"/>
      <c r="BN451" s="309"/>
      <c r="BO451" s="309"/>
      <c r="BP451" s="309"/>
      <c r="BQ451" s="309"/>
      <c r="BR451" s="309"/>
      <c r="BS451" s="309"/>
      <c r="BT451" s="309"/>
      <c r="BU451" s="309"/>
      <c r="BV451" s="309"/>
      <c r="BW451" s="310"/>
      <c r="BX451" s="310"/>
      <c r="BY451" s="310"/>
      <c r="BZ451" s="310"/>
      <c r="CA451" s="310"/>
      <c r="CB451" s="310"/>
      <c r="CC451" s="310"/>
      <c r="CD451" s="310"/>
      <c r="CE451" s="310"/>
      <c r="CF451" s="310"/>
      <c r="CG451" s="310"/>
      <c r="CH451" s="310"/>
      <c r="CI451" s="310"/>
      <c r="CJ451" s="310"/>
      <c r="CK451" s="310"/>
      <c r="CL451" s="310"/>
      <c r="CM451" s="310"/>
      <c r="CN451" s="310"/>
      <c r="CO451" s="310"/>
      <c r="CP451" s="310"/>
      <c r="CQ451" s="310"/>
      <c r="CR451" s="310"/>
      <c r="CS451" s="310"/>
      <c r="CT451" s="310"/>
      <c r="CU451" s="310"/>
      <c r="CV451" s="310"/>
      <c r="CW451" s="310"/>
      <c r="CX451" s="310"/>
      <c r="CY451" s="310"/>
      <c r="CZ451" s="310"/>
    </row>
    <row r="452" s="314" customFormat="true" ht="25.15" customHeight="true" x14ac:dyDescent="0.2">
      <c r="C452" s="853" t="s">
        <v>267</v>
      </c>
      <c r="D452" s="844"/>
      <c r="E452" s="844"/>
      <c r="F452" s="496"/>
      <c r="G452" s="496"/>
      <c r="H452" s="843" t="s">
        <v>428</v>
      </c>
      <c r="I452" s="844"/>
      <c r="J452" s="609">
        <v>-1.9057441076388099E-2</v>
      </c>
      <c r="K452" s="496"/>
      <c r="L452" s="496"/>
      <c r="M452" s="843" t="s">
        <v>415</v>
      </c>
      <c r="N452" s="844"/>
      <c r="O452" s="610">
        <v>-4.7971167422775955E-2</v>
      </c>
      <c r="P452" s="496"/>
      <c r="Q452" s="496"/>
      <c r="W452" s="307"/>
      <c r="X452" s="307"/>
      <c r="Y452" s="307"/>
      <c r="Z452" s="307"/>
      <c r="AA452" s="307"/>
      <c r="AB452" s="307"/>
      <c r="AC452" s="307"/>
      <c r="AD452" s="307"/>
      <c r="AE452" s="307"/>
      <c r="AF452" s="307"/>
      <c r="AG452" s="307"/>
      <c r="AH452" s="307"/>
      <c r="AI452" s="307"/>
      <c r="AJ452" s="307"/>
      <c r="AK452" s="307"/>
      <c r="AL452" s="307"/>
      <c r="AM452" s="307"/>
      <c r="AN452" s="307"/>
      <c r="AO452" s="307"/>
      <c r="AP452" s="307"/>
      <c r="AQ452" s="307"/>
      <c r="AR452" s="307"/>
      <c r="AS452" s="307"/>
      <c r="AT452" s="307"/>
      <c r="AU452" s="307"/>
      <c r="AV452" s="307"/>
      <c r="AW452" s="307"/>
      <c r="AX452" s="307"/>
      <c r="AY452" s="307"/>
      <c r="AZ452" s="307"/>
      <c r="BA452" s="309"/>
      <c r="BB452" s="359"/>
      <c r="BC452" s="309"/>
      <c r="BD452" s="309"/>
      <c r="BE452" s="309"/>
      <c r="BF452" s="309"/>
      <c r="BG452" s="309"/>
      <c r="BH452" s="309"/>
      <c r="BI452" s="309"/>
      <c r="BJ452" s="309"/>
      <c r="BK452" s="309"/>
      <c r="BL452" s="309"/>
      <c r="BM452" s="309"/>
      <c r="BN452" s="309"/>
      <c r="BO452" s="309"/>
      <c r="BP452" s="309"/>
      <c r="BQ452" s="309"/>
      <c r="BR452" s="309"/>
      <c r="BS452" s="309"/>
      <c r="BT452" s="309"/>
      <c r="BU452" s="309"/>
      <c r="BV452" s="309"/>
      <c r="BW452" s="310"/>
      <c r="BX452" s="310"/>
      <c r="BY452" s="310"/>
      <c r="BZ452" s="310"/>
      <c r="CA452" s="310"/>
      <c r="CB452" s="310"/>
      <c r="CC452" s="310"/>
      <c r="CD452" s="310"/>
      <c r="CE452" s="310"/>
      <c r="CF452" s="310"/>
      <c r="CG452" s="310"/>
      <c r="CH452" s="310"/>
      <c r="CI452" s="310"/>
      <c r="CJ452" s="310"/>
      <c r="CK452" s="310"/>
      <c r="CL452" s="310"/>
      <c r="CM452" s="310"/>
      <c r="CN452" s="310"/>
      <c r="CO452" s="310"/>
      <c r="CP452" s="310"/>
      <c r="CQ452" s="310"/>
      <c r="CR452" s="310"/>
      <c r="CS452" s="310"/>
      <c r="CT452" s="310"/>
      <c r="CU452" s="310"/>
      <c r="CV452" s="310"/>
      <c r="CW452" s="310"/>
      <c r="CX452" s="310"/>
      <c r="CY452" s="310"/>
      <c r="CZ452" s="310"/>
    </row>
    <row r="453" s="314" customFormat="true" ht="25.15" customHeight="true" x14ac:dyDescent="0.2">
      <c r="C453" s="852"/>
      <c r="D453" s="844"/>
      <c r="E453" s="590" t="s">
        <v>268</v>
      </c>
      <c r="F453" s="496"/>
      <c r="G453" s="496"/>
      <c r="H453" s="843" t="s">
        <v>408</v>
      </c>
      <c r="I453" s="844"/>
      <c r="J453" s="609">
        <v>1.8193878217986671E-2</v>
      </c>
      <c r="K453" s="496"/>
      <c r="L453" s="496"/>
      <c r="M453" s="843" t="s">
        <v>383</v>
      </c>
      <c r="N453" s="844"/>
      <c r="O453" s="610">
        <v>4.3460185788319602E-2</v>
      </c>
      <c r="P453" s="496"/>
      <c r="Q453" s="496"/>
      <c r="W453" s="307"/>
      <c r="X453" s="307"/>
      <c r="Y453" s="307"/>
      <c r="Z453" s="307"/>
      <c r="AA453" s="307"/>
      <c r="AB453" s="307"/>
      <c r="AC453" s="307"/>
      <c r="AD453" s="307"/>
      <c r="AE453" s="307"/>
      <c r="AF453" s="307"/>
      <c r="AG453" s="307"/>
      <c r="AH453" s="307"/>
      <c r="AI453" s="307"/>
      <c r="AJ453" s="307"/>
      <c r="AK453" s="307"/>
      <c r="AL453" s="307"/>
      <c r="AM453" s="307"/>
      <c r="AN453" s="307"/>
      <c r="AO453" s="307"/>
      <c r="AP453" s="307"/>
      <c r="AQ453" s="307"/>
      <c r="AR453" s="307"/>
      <c r="AS453" s="307"/>
      <c r="AT453" s="307"/>
      <c r="AU453" s="307"/>
      <c r="AV453" s="307"/>
      <c r="AW453" s="307"/>
      <c r="AX453" s="307"/>
      <c r="AY453" s="307"/>
      <c r="AZ453" s="307"/>
      <c r="BA453" s="309"/>
      <c r="BB453" s="359"/>
      <c r="BC453" s="309"/>
      <c r="BD453" s="309"/>
      <c r="BE453" s="309"/>
      <c r="BF453" s="309"/>
      <c r="BG453" s="309"/>
      <c r="BH453" s="309"/>
      <c r="BI453" s="309"/>
      <c r="BJ453" s="309"/>
      <c r="BK453" s="309"/>
      <c r="BL453" s="309"/>
      <c r="BM453" s="309"/>
      <c r="BN453" s="309"/>
      <c r="BO453" s="309"/>
      <c r="BP453" s="309"/>
      <c r="BQ453" s="309"/>
      <c r="BR453" s="309"/>
      <c r="BS453" s="309"/>
      <c r="BT453" s="309"/>
      <c r="BU453" s="309"/>
      <c r="BV453" s="309"/>
      <c r="BW453" s="310"/>
      <c r="BX453" s="310"/>
      <c r="BY453" s="310"/>
      <c r="BZ453" s="310"/>
      <c r="CA453" s="310"/>
      <c r="CB453" s="310"/>
      <c r="CC453" s="310"/>
      <c r="CD453" s="310"/>
      <c r="CE453" s="310"/>
      <c r="CF453" s="310"/>
      <c r="CG453" s="310"/>
      <c r="CH453" s="310"/>
      <c r="CI453" s="310"/>
      <c r="CJ453" s="310"/>
      <c r="CK453" s="310"/>
      <c r="CL453" s="310"/>
      <c r="CM453" s="310"/>
      <c r="CN453" s="310"/>
      <c r="CO453" s="310"/>
      <c r="CP453" s="310"/>
      <c r="CQ453" s="310"/>
      <c r="CR453" s="310"/>
      <c r="CS453" s="310"/>
      <c r="CT453" s="310"/>
      <c r="CU453" s="310"/>
      <c r="CV453" s="310"/>
      <c r="CW453" s="310"/>
      <c r="CX453" s="310"/>
      <c r="CY453" s="310"/>
      <c r="CZ453" s="310"/>
    </row>
    <row r="454" s="314" customFormat="true" ht="25.15" customHeight="true" x14ac:dyDescent="0.2">
      <c r="C454" s="843" t="s">
        <v>313</v>
      </c>
      <c r="D454" s="844"/>
      <c r="E454" s="605">
        <v>0.66570674991106671</v>
      </c>
      <c r="F454" s="496"/>
      <c r="G454" s="496"/>
      <c r="H454" s="843" t="s">
        <v>396</v>
      </c>
      <c r="I454" s="844"/>
      <c r="J454" s="609">
        <v>1.8005881246835522E-2</v>
      </c>
      <c r="K454" s="496"/>
      <c r="L454" s="496"/>
      <c r="M454" s="843" t="s">
        <v>429</v>
      </c>
      <c r="N454" s="844"/>
      <c r="O454" s="610">
        <v>3.7008170934573315E-2</v>
      </c>
      <c r="P454" s="496"/>
      <c r="Q454" s="496"/>
      <c r="W454" s="307"/>
      <c r="X454" s="307"/>
      <c r="Y454" s="307"/>
      <c r="Z454" s="307"/>
      <c r="AA454" s="307"/>
      <c r="AB454" s="307"/>
      <c r="AC454" s="307"/>
      <c r="AD454" s="307"/>
      <c r="AE454" s="307"/>
      <c r="AF454" s="307"/>
      <c r="AG454" s="307"/>
      <c r="AH454" s="307"/>
      <c r="AI454" s="307"/>
      <c r="AJ454" s="307"/>
      <c r="AK454" s="307"/>
      <c r="AL454" s="307"/>
      <c r="AM454" s="307"/>
      <c r="AN454" s="307"/>
      <c r="AO454" s="307"/>
      <c r="AP454" s="307"/>
      <c r="AQ454" s="307"/>
      <c r="AR454" s="307"/>
      <c r="AS454" s="307"/>
      <c r="AT454" s="307"/>
      <c r="AU454" s="307"/>
      <c r="AV454" s="307"/>
      <c r="AW454" s="307"/>
      <c r="AX454" s="307"/>
      <c r="AY454" s="307"/>
      <c r="AZ454" s="307"/>
      <c r="BA454" s="309"/>
      <c r="BB454" s="359"/>
      <c r="BC454" s="309"/>
      <c r="BD454" s="309"/>
      <c r="BE454" s="309"/>
      <c r="BF454" s="309"/>
      <c r="BG454" s="309"/>
      <c r="BH454" s="309"/>
      <c r="BI454" s="309"/>
      <c r="BJ454" s="309"/>
      <c r="BK454" s="309"/>
      <c r="BL454" s="309"/>
      <c r="BM454" s="309"/>
      <c r="BN454" s="309"/>
      <c r="BO454" s="309"/>
      <c r="BP454" s="309"/>
      <c r="BQ454" s="309"/>
      <c r="BR454" s="309"/>
      <c r="BS454" s="309"/>
      <c r="BT454" s="309"/>
      <c r="BU454" s="309"/>
      <c r="BV454" s="309"/>
      <c r="BW454" s="310"/>
      <c r="BX454" s="310"/>
      <c r="BY454" s="310"/>
      <c r="BZ454" s="310"/>
      <c r="CA454" s="310"/>
      <c r="CB454" s="310"/>
      <c r="CC454" s="310"/>
      <c r="CD454" s="310"/>
      <c r="CE454" s="310"/>
      <c r="CF454" s="310"/>
      <c r="CG454" s="310"/>
      <c r="CH454" s="310"/>
      <c r="CI454" s="310"/>
      <c r="CJ454" s="310"/>
      <c r="CK454" s="310"/>
      <c r="CL454" s="310"/>
      <c r="CM454" s="310"/>
      <c r="CN454" s="310"/>
      <c r="CO454" s="310"/>
      <c r="CP454" s="310"/>
      <c r="CQ454" s="310"/>
      <c r="CR454" s="310"/>
      <c r="CS454" s="310"/>
      <c r="CT454" s="310"/>
      <c r="CU454" s="310"/>
      <c r="CV454" s="310"/>
      <c r="CW454" s="310"/>
      <c r="CX454" s="310"/>
      <c r="CY454" s="310"/>
      <c r="CZ454" s="310"/>
    </row>
    <row r="455" s="314" customFormat="true" ht="25.15" customHeight="true" x14ac:dyDescent="0.2">
      <c r="C455" s="843" t="s">
        <v>327</v>
      </c>
      <c r="D455" s="844"/>
      <c r="E455" s="608">
        <v>0.12947736271815907</v>
      </c>
      <c r="F455" s="496"/>
      <c r="G455" s="496"/>
      <c r="H455" s="843" t="s">
        <v>336</v>
      </c>
      <c r="I455" s="844"/>
      <c r="J455" s="609">
        <v>-1.3972892335323154E-2</v>
      </c>
      <c r="K455" s="496"/>
      <c r="L455" s="496"/>
      <c r="M455" s="843" t="s">
        <v>416</v>
      </c>
      <c r="N455" s="844"/>
      <c r="O455" s="610">
        <v>3.553665857808342E-2</v>
      </c>
      <c r="P455" s="496"/>
      <c r="Q455" s="496"/>
      <c r="W455" s="307"/>
      <c r="X455" s="307"/>
      <c r="Y455" s="307"/>
      <c r="Z455" s="307"/>
      <c r="AA455" s="307"/>
      <c r="AB455" s="307"/>
      <c r="AC455" s="307"/>
      <c r="AD455" s="307"/>
      <c r="AE455" s="307"/>
      <c r="AF455" s="307"/>
      <c r="AG455" s="307"/>
      <c r="AH455" s="307"/>
      <c r="AI455" s="307"/>
      <c r="AJ455" s="307"/>
      <c r="AK455" s="307"/>
      <c r="AL455" s="307"/>
      <c r="AM455" s="307"/>
      <c r="AN455" s="307"/>
      <c r="AO455" s="307"/>
      <c r="AP455" s="307"/>
      <c r="AQ455" s="307"/>
      <c r="AR455" s="307"/>
      <c r="AS455" s="307"/>
      <c r="AT455" s="307"/>
      <c r="AU455" s="307"/>
      <c r="AV455" s="307"/>
      <c r="AW455" s="307"/>
      <c r="AX455" s="307"/>
      <c r="AY455" s="307"/>
      <c r="AZ455" s="307"/>
      <c r="BA455" s="309"/>
      <c r="BB455" s="359"/>
      <c r="BC455" s="309"/>
      <c r="BD455" s="309"/>
      <c r="BE455" s="309"/>
      <c r="BF455" s="309"/>
      <c r="BG455" s="309"/>
      <c r="BH455" s="309"/>
      <c r="BI455" s="309"/>
      <c r="BJ455" s="309"/>
      <c r="BK455" s="309"/>
      <c r="BL455" s="309"/>
      <c r="BM455" s="309"/>
      <c r="BN455" s="309"/>
      <c r="BO455" s="309"/>
      <c r="BP455" s="309"/>
      <c r="BQ455" s="309"/>
      <c r="BR455" s="309"/>
      <c r="BS455" s="309"/>
      <c r="BT455" s="309"/>
      <c r="BU455" s="309"/>
      <c r="BV455" s="309"/>
      <c r="BW455" s="310"/>
      <c r="BX455" s="310"/>
      <c r="BY455" s="310"/>
      <c r="BZ455" s="310"/>
      <c r="CA455" s="310"/>
      <c r="CB455" s="310"/>
      <c r="CC455" s="310"/>
      <c r="CD455" s="310"/>
      <c r="CE455" s="310"/>
      <c r="CF455" s="310"/>
      <c r="CG455" s="310"/>
      <c r="CH455" s="310"/>
      <c r="CI455" s="310"/>
      <c r="CJ455" s="310"/>
      <c r="CK455" s="310"/>
      <c r="CL455" s="310"/>
      <c r="CM455" s="310"/>
      <c r="CN455" s="310"/>
      <c r="CO455" s="310"/>
      <c r="CP455" s="310"/>
      <c r="CQ455" s="310"/>
      <c r="CR455" s="310"/>
      <c r="CS455" s="310"/>
      <c r="CT455" s="310"/>
      <c r="CU455" s="310"/>
      <c r="CV455" s="310"/>
      <c r="CW455" s="310"/>
      <c r="CX455" s="310"/>
      <c r="CY455" s="310"/>
      <c r="CZ455" s="310"/>
    </row>
    <row r="456" s="314" customFormat="true" ht="25.15" customHeight="true" x14ac:dyDescent="0.2">
      <c r="C456" s="843" t="s">
        <v>314</v>
      </c>
      <c r="D456" s="844"/>
      <c r="E456" s="608">
        <v>0.5793228917936285</v>
      </c>
      <c r="F456" s="496"/>
      <c r="G456" s="496"/>
      <c r="H456" s="843" t="s">
        <v>405</v>
      </c>
      <c r="I456" s="844"/>
      <c r="J456" s="609">
        <v>-8.7545587939689782E-3</v>
      </c>
      <c r="K456" s="496"/>
      <c r="L456" s="496"/>
      <c r="M456" s="843" t="s">
        <v>430</v>
      </c>
      <c r="N456" s="844"/>
      <c r="O456" s="610">
        <v>2.9914359911820204E-2</v>
      </c>
      <c r="P456" s="496"/>
      <c r="Q456" s="496"/>
      <c r="W456" s="307"/>
      <c r="X456" s="307"/>
      <c r="Y456" s="307"/>
      <c r="Z456" s="307"/>
      <c r="AA456" s="307"/>
      <c r="AB456" s="307"/>
      <c r="AC456" s="307"/>
      <c r="AD456" s="307"/>
      <c r="AE456" s="307"/>
      <c r="AF456" s="307"/>
      <c r="AG456" s="307"/>
      <c r="AH456" s="307"/>
      <c r="AI456" s="307"/>
      <c r="AJ456" s="307"/>
      <c r="AK456" s="307"/>
      <c r="AL456" s="307"/>
      <c r="AM456" s="307"/>
      <c r="AN456" s="307"/>
      <c r="AO456" s="307"/>
      <c r="AP456" s="307"/>
      <c r="AQ456" s="307"/>
      <c r="AR456" s="307"/>
      <c r="AS456" s="307"/>
      <c r="AT456" s="307"/>
      <c r="AU456" s="307"/>
      <c r="AV456" s="307"/>
      <c r="AW456" s="307"/>
      <c r="AX456" s="307"/>
      <c r="AY456" s="307"/>
      <c r="AZ456" s="307"/>
      <c r="BA456" s="309"/>
      <c r="BB456" s="359"/>
      <c r="BC456" s="309"/>
      <c r="BD456" s="309"/>
      <c r="BE456" s="309"/>
      <c r="BF456" s="309"/>
      <c r="BG456" s="309"/>
      <c r="BH456" s="309"/>
      <c r="BI456" s="309"/>
      <c r="BJ456" s="309"/>
      <c r="BK456" s="309"/>
      <c r="BL456" s="309"/>
      <c r="BM456" s="309"/>
      <c r="BN456" s="309"/>
      <c r="BO456" s="309"/>
      <c r="BP456" s="309"/>
      <c r="BQ456" s="309"/>
      <c r="BR456" s="309"/>
      <c r="BS456" s="309"/>
      <c r="BT456" s="309"/>
      <c r="BU456" s="309"/>
      <c r="BV456" s="309"/>
      <c r="BW456" s="310"/>
      <c r="BX456" s="310"/>
      <c r="BY456" s="310"/>
      <c r="BZ456" s="310"/>
      <c r="CA456" s="310"/>
      <c r="CB456" s="310"/>
      <c r="CC456" s="310"/>
      <c r="CD456" s="310"/>
      <c r="CE456" s="310"/>
      <c r="CF456" s="310"/>
      <c r="CG456" s="310"/>
      <c r="CH456" s="310"/>
      <c r="CI456" s="310"/>
      <c r="CJ456" s="310"/>
      <c r="CK456" s="310"/>
      <c r="CL456" s="310"/>
      <c r="CM456" s="310"/>
      <c r="CN456" s="310"/>
      <c r="CO456" s="310"/>
      <c r="CP456" s="310"/>
      <c r="CQ456" s="310"/>
      <c r="CR456" s="310"/>
      <c r="CS456" s="310"/>
      <c r="CT456" s="310"/>
      <c r="CU456" s="310"/>
      <c r="CV456" s="310"/>
      <c r="CW456" s="310"/>
      <c r="CX456" s="310"/>
      <c r="CY456" s="310"/>
      <c r="CZ456" s="310"/>
    </row>
    <row r="457" s="314" customFormat="true" ht="25.15" customHeight="true" x14ac:dyDescent="0.2">
      <c r="C457" s="843" t="s">
        <v>318</v>
      </c>
      <c r="D457" s="844"/>
      <c r="E457" s="608">
        <v>0.26807048209908341</v>
      </c>
      <c r="F457" s="496"/>
      <c r="G457" s="496"/>
      <c r="H457" s="843" t="s">
        <v>352</v>
      </c>
      <c r="I457" s="844"/>
      <c r="J457" s="612">
        <v>8.5987247135451365E-3</v>
      </c>
      <c r="K457" s="496"/>
      <c r="L457" s="496"/>
      <c r="M457" s="843" t="s">
        <v>418</v>
      </c>
      <c r="N457" s="844"/>
      <c r="O457" s="610">
        <v>-2.9836901540184174E-2</v>
      </c>
      <c r="P457" s="496"/>
      <c r="Q457" s="496"/>
      <c r="W457" s="307"/>
      <c r="X457" s="307"/>
      <c r="Y457" s="307"/>
      <c r="Z457" s="307"/>
      <c r="AA457" s="307"/>
      <c r="AB457" s="307"/>
      <c r="AC457" s="307"/>
      <c r="AD457" s="307"/>
      <c r="AE457" s="307"/>
      <c r="AF457" s="307"/>
      <c r="AG457" s="307"/>
      <c r="AH457" s="307"/>
      <c r="AI457" s="307"/>
      <c r="AJ457" s="307"/>
      <c r="AK457" s="307"/>
      <c r="AL457" s="307"/>
      <c r="AM457" s="307"/>
      <c r="AN457" s="307"/>
      <c r="AO457" s="307"/>
      <c r="AP457" s="307"/>
      <c r="AQ457" s="307"/>
      <c r="AR457" s="307"/>
      <c r="AS457" s="307"/>
      <c r="AT457" s="307"/>
      <c r="AU457" s="307"/>
      <c r="AV457" s="307"/>
      <c r="AW457" s="307"/>
      <c r="AX457" s="307"/>
      <c r="AY457" s="307"/>
      <c r="AZ457" s="307"/>
      <c r="BA457" s="309"/>
      <c r="BB457" s="359"/>
      <c r="BC457" s="309"/>
      <c r="BD457" s="309"/>
      <c r="BE457" s="309"/>
      <c r="BF457" s="309"/>
      <c r="BG457" s="309"/>
      <c r="BH457" s="309"/>
      <c r="BI457" s="309"/>
      <c r="BJ457" s="309"/>
      <c r="BK457" s="309"/>
      <c r="BL457" s="309"/>
      <c r="BM457" s="309"/>
      <c r="BN457" s="309"/>
      <c r="BO457" s="309"/>
      <c r="BP457" s="309"/>
      <c r="BQ457" s="309"/>
      <c r="BR457" s="309"/>
      <c r="BS457" s="309"/>
      <c r="BT457" s="309"/>
      <c r="BU457" s="309"/>
      <c r="BV457" s="309"/>
      <c r="BW457" s="310"/>
      <c r="BX457" s="310"/>
      <c r="BY457" s="310"/>
      <c r="BZ457" s="310"/>
      <c r="CA457" s="310"/>
      <c r="CB457" s="310"/>
      <c r="CC457" s="310"/>
      <c r="CD457" s="310"/>
      <c r="CE457" s="310"/>
      <c r="CF457" s="310"/>
      <c r="CG457" s="310"/>
      <c r="CH457" s="310"/>
      <c r="CI457" s="310"/>
      <c r="CJ457" s="310"/>
      <c r="CK457" s="310"/>
      <c r="CL457" s="310"/>
      <c r="CM457" s="310"/>
      <c r="CN457" s="310"/>
      <c r="CO457" s="310"/>
      <c r="CP457" s="310"/>
      <c r="CQ457" s="310"/>
      <c r="CR457" s="310"/>
      <c r="CS457" s="310"/>
      <c r="CT457" s="310"/>
      <c r="CU457" s="310"/>
      <c r="CV457" s="310"/>
      <c r="CW457" s="310"/>
      <c r="CX457" s="310"/>
      <c r="CY457" s="310"/>
      <c r="CZ457" s="310"/>
    </row>
    <row r="458" s="314" customFormat="true" ht="25.15" customHeight="true" x14ac:dyDescent="0.2">
      <c r="C458" s="843" t="s">
        <v>336</v>
      </c>
      <c r="D458" s="844"/>
      <c r="E458" s="608">
        <v>1.93502301574296E-3</v>
      </c>
      <c r="F458" s="496"/>
      <c r="G458" s="496"/>
      <c r="H458" s="852"/>
      <c r="I458" s="844"/>
      <c r="J458" s="512"/>
      <c r="K458" s="496"/>
      <c r="L458" s="496"/>
      <c r="M458" s="843" t="s">
        <v>413</v>
      </c>
      <c r="N458" s="844"/>
      <c r="O458" s="610">
        <v>2.7948604141887764E-2</v>
      </c>
      <c r="P458" s="496"/>
      <c r="Q458" s="496"/>
      <c r="W458" s="307"/>
      <c r="X458" s="307"/>
      <c r="Y458" s="307"/>
      <c r="Z458" s="307"/>
      <c r="AA458" s="307"/>
      <c r="AB458" s="307"/>
      <c r="AC458" s="307"/>
      <c r="AD458" s="307"/>
      <c r="AE458" s="307"/>
      <c r="AF458" s="307"/>
      <c r="AG458" s="307"/>
      <c r="AH458" s="307"/>
      <c r="AI458" s="307"/>
      <c r="AJ458" s="307"/>
      <c r="AK458" s="307"/>
      <c r="AL458" s="307"/>
      <c r="AM458" s="307"/>
      <c r="AN458" s="307"/>
      <c r="AO458" s="307"/>
      <c r="AP458" s="307"/>
      <c r="AQ458" s="307"/>
      <c r="AR458" s="307"/>
      <c r="AS458" s="307"/>
      <c r="AT458" s="307"/>
      <c r="AU458" s="307"/>
      <c r="AV458" s="307"/>
      <c r="AW458" s="307"/>
      <c r="AX458" s="307"/>
      <c r="AY458" s="307"/>
      <c r="AZ458" s="307"/>
      <c r="BA458" s="309"/>
      <c r="BB458" s="359"/>
      <c r="BC458" s="309"/>
      <c r="BD458" s="309"/>
      <c r="BE458" s="309"/>
      <c r="BF458" s="309"/>
      <c r="BG458" s="309"/>
      <c r="BH458" s="309"/>
      <c r="BI458" s="309"/>
      <c r="BJ458" s="309"/>
      <c r="BK458" s="309"/>
      <c r="BL458" s="309"/>
      <c r="BM458" s="309"/>
      <c r="BN458" s="309"/>
      <c r="BO458" s="309"/>
      <c r="BP458" s="309"/>
      <c r="BQ458" s="309"/>
      <c r="BR458" s="309"/>
      <c r="BS458" s="309"/>
      <c r="BT458" s="309"/>
      <c r="BU458" s="309"/>
      <c r="BV458" s="309"/>
      <c r="BW458" s="310"/>
      <c r="BX458" s="310"/>
      <c r="BY458" s="310"/>
      <c r="BZ458" s="310"/>
      <c r="CA458" s="310"/>
      <c r="CB458" s="310"/>
      <c r="CC458" s="310"/>
      <c r="CD458" s="310"/>
      <c r="CE458" s="310"/>
      <c r="CF458" s="310"/>
      <c r="CG458" s="310"/>
      <c r="CH458" s="310"/>
      <c r="CI458" s="310"/>
      <c r="CJ458" s="310"/>
      <c r="CK458" s="310"/>
      <c r="CL458" s="310"/>
      <c r="CM458" s="310"/>
      <c r="CN458" s="310"/>
      <c r="CO458" s="310"/>
      <c r="CP458" s="310"/>
      <c r="CQ458" s="310"/>
      <c r="CR458" s="310"/>
      <c r="CS458" s="310"/>
      <c r="CT458" s="310"/>
      <c r="CU458" s="310"/>
      <c r="CV458" s="310"/>
      <c r="CW458" s="310"/>
      <c r="CX458" s="310"/>
      <c r="CY458" s="310"/>
      <c r="CZ458" s="310"/>
    </row>
    <row r="459" s="314" customFormat="true" ht="25.15" customHeight="true" x14ac:dyDescent="0.2">
      <c r="C459" s="843" t="s">
        <v>337</v>
      </c>
      <c r="D459" s="844"/>
      <c r="E459" s="608">
        <v>6.8992181757514412E-2</v>
      </c>
      <c r="F459" s="496"/>
      <c r="G459" s="496"/>
      <c r="H459" s="852"/>
      <c r="I459" s="844"/>
      <c r="J459" s="512"/>
      <c r="K459" s="496"/>
      <c r="L459" s="496"/>
      <c r="M459" s="843" t="s">
        <v>396</v>
      </c>
      <c r="N459" s="844"/>
      <c r="O459" s="610">
        <v>-2.0950494288768121E-2</v>
      </c>
      <c r="P459" s="496"/>
      <c r="Q459" s="496"/>
      <c r="W459" s="307"/>
      <c r="X459" s="307"/>
      <c r="Y459" s="307"/>
      <c r="Z459" s="307"/>
      <c r="AA459" s="307"/>
      <c r="AB459" s="307"/>
      <c r="AC459" s="307"/>
      <c r="AD459" s="307"/>
      <c r="AE459" s="307"/>
      <c r="AF459" s="307"/>
      <c r="AG459" s="307"/>
      <c r="AH459" s="307"/>
      <c r="AI459" s="307"/>
      <c r="AJ459" s="307"/>
      <c r="AK459" s="307"/>
      <c r="AL459" s="307"/>
      <c r="AM459" s="307"/>
      <c r="AN459" s="307"/>
      <c r="AO459" s="307"/>
      <c r="AP459" s="307"/>
      <c r="AQ459" s="307"/>
      <c r="AR459" s="307"/>
      <c r="AS459" s="307"/>
      <c r="AT459" s="307"/>
      <c r="AU459" s="307"/>
      <c r="AV459" s="307"/>
      <c r="AW459" s="307"/>
      <c r="AX459" s="307"/>
      <c r="AY459" s="307"/>
      <c r="AZ459" s="307"/>
      <c r="BA459" s="309"/>
      <c r="BB459" s="359"/>
      <c r="BC459" s="309"/>
      <c r="BD459" s="309"/>
      <c r="BE459" s="309"/>
      <c r="BF459" s="309"/>
      <c r="BG459" s="309"/>
      <c r="BH459" s="309"/>
      <c r="BI459" s="309"/>
      <c r="BJ459" s="309"/>
      <c r="BK459" s="309"/>
      <c r="BL459" s="309"/>
      <c r="BM459" s="309"/>
      <c r="BN459" s="309"/>
      <c r="BO459" s="309"/>
      <c r="BP459" s="309"/>
      <c r="BQ459" s="309"/>
      <c r="BR459" s="309"/>
      <c r="BS459" s="309"/>
      <c r="BT459" s="309"/>
      <c r="BU459" s="309"/>
      <c r="BV459" s="309"/>
      <c r="BW459" s="310"/>
      <c r="BX459" s="310"/>
      <c r="BY459" s="310"/>
      <c r="BZ459" s="310"/>
      <c r="CA459" s="310"/>
      <c r="CB459" s="310"/>
      <c r="CC459" s="310"/>
      <c r="CD459" s="310"/>
      <c r="CE459" s="310"/>
      <c r="CF459" s="310"/>
      <c r="CG459" s="310"/>
      <c r="CH459" s="310"/>
      <c r="CI459" s="310"/>
      <c r="CJ459" s="310"/>
      <c r="CK459" s="310"/>
      <c r="CL459" s="310"/>
      <c r="CM459" s="310"/>
      <c r="CN459" s="310"/>
      <c r="CO459" s="310"/>
      <c r="CP459" s="310"/>
      <c r="CQ459" s="310"/>
      <c r="CR459" s="310"/>
      <c r="CS459" s="310"/>
      <c r="CT459" s="310"/>
      <c r="CU459" s="310"/>
      <c r="CV459" s="310"/>
      <c r="CW459" s="310"/>
      <c r="CX459" s="310"/>
      <c r="CY459" s="310"/>
      <c r="CZ459" s="310"/>
    </row>
    <row r="460" s="314" customFormat="true" ht="25.15" customHeight="true" x14ac:dyDescent="0.2">
      <c r="C460" s="843" t="s">
        <v>323</v>
      </c>
      <c r="D460" s="844"/>
      <c r="E460" s="608">
        <v>0.187783395717535</v>
      </c>
      <c r="F460" s="496"/>
      <c r="G460" s="496"/>
      <c r="H460" s="852"/>
      <c r="I460" s="844"/>
      <c r="J460" s="496"/>
      <c r="K460" s="496"/>
      <c r="L460" s="496"/>
      <c r="M460" s="843" t="s">
        <v>421</v>
      </c>
      <c r="N460" s="844"/>
      <c r="O460" s="610">
        <v>-2.0365555094741295E-2</v>
      </c>
      <c r="P460" s="496"/>
      <c r="Q460" s="496"/>
      <c r="W460" s="307"/>
      <c r="X460" s="307"/>
      <c r="Y460" s="307"/>
      <c r="Z460" s="307"/>
      <c r="AA460" s="307"/>
      <c r="AB460" s="307"/>
      <c r="AC460" s="307"/>
      <c r="AD460" s="307"/>
      <c r="AE460" s="307"/>
      <c r="AF460" s="307"/>
      <c r="AG460" s="307"/>
      <c r="AH460" s="307"/>
      <c r="AI460" s="307"/>
      <c r="AJ460" s="307"/>
      <c r="AK460" s="307"/>
      <c r="AL460" s="307"/>
      <c r="AM460" s="307"/>
      <c r="AN460" s="307"/>
      <c r="AO460" s="307"/>
      <c r="AP460" s="307"/>
      <c r="AQ460" s="307"/>
      <c r="AR460" s="307"/>
      <c r="AS460" s="307"/>
      <c r="AT460" s="307"/>
      <c r="AU460" s="307"/>
      <c r="AV460" s="307"/>
      <c r="AW460" s="307"/>
      <c r="AX460" s="307"/>
      <c r="AY460" s="307"/>
      <c r="AZ460" s="307"/>
      <c r="BA460" s="309"/>
      <c r="BB460" s="359"/>
      <c r="BC460" s="309"/>
      <c r="BD460" s="309"/>
      <c r="BE460" s="309"/>
      <c r="BF460" s="309"/>
      <c r="BG460" s="309"/>
      <c r="BH460" s="309"/>
      <c r="BI460" s="309"/>
      <c r="BJ460" s="309"/>
      <c r="BK460" s="309"/>
      <c r="BL460" s="309"/>
      <c r="BM460" s="309"/>
      <c r="BN460" s="309"/>
      <c r="BO460" s="309"/>
      <c r="BP460" s="309"/>
      <c r="BQ460" s="309"/>
      <c r="BR460" s="309"/>
      <c r="BS460" s="309"/>
      <c r="BT460" s="309"/>
      <c r="BU460" s="309"/>
      <c r="BV460" s="309"/>
      <c r="BW460" s="310"/>
      <c r="BX460" s="310"/>
      <c r="BY460" s="310"/>
      <c r="BZ460" s="310"/>
      <c r="CA460" s="310"/>
      <c r="CB460" s="310"/>
      <c r="CC460" s="310"/>
      <c r="CD460" s="310"/>
      <c r="CE460" s="310"/>
      <c r="CF460" s="310"/>
      <c r="CG460" s="310"/>
      <c r="CH460" s="310"/>
      <c r="CI460" s="310"/>
      <c r="CJ460" s="310"/>
      <c r="CK460" s="310"/>
      <c r="CL460" s="310"/>
      <c r="CM460" s="310"/>
      <c r="CN460" s="310"/>
      <c r="CO460" s="310"/>
      <c r="CP460" s="310"/>
      <c r="CQ460" s="310"/>
      <c r="CR460" s="310"/>
      <c r="CS460" s="310"/>
      <c r="CT460" s="310"/>
      <c r="CU460" s="310"/>
      <c r="CV460" s="310"/>
      <c r="CW460" s="310"/>
      <c r="CX460" s="310"/>
      <c r="CY460" s="310"/>
      <c r="CZ460" s="310"/>
    </row>
    <row r="461" s="314" customFormat="true" ht="25.15" customHeight="true" x14ac:dyDescent="0.2">
      <c r="C461" s="843" t="s">
        <v>326</v>
      </c>
      <c r="D461" s="844"/>
      <c r="E461" s="608">
        <v>0.1234486594845642</v>
      </c>
      <c r="F461" s="496"/>
      <c r="G461" s="496"/>
      <c r="H461" s="853" t="s">
        <v>267</v>
      </c>
      <c r="I461" s="844"/>
      <c r="J461" s="844"/>
      <c r="K461" s="496"/>
      <c r="L461" s="496"/>
      <c r="M461" s="843" t="s">
        <v>427</v>
      </c>
      <c r="N461" s="844"/>
      <c r="O461" s="610">
        <v>-1.7731355913514685E-2</v>
      </c>
      <c r="P461" s="496"/>
      <c r="Q461" s="496"/>
      <c r="W461" s="307"/>
      <c r="X461" s="307"/>
      <c r="Y461" s="307"/>
      <c r="Z461" s="307"/>
      <c r="AA461" s="307"/>
      <c r="AB461" s="307"/>
      <c r="AC461" s="307"/>
      <c r="AD461" s="307"/>
      <c r="AE461" s="307"/>
      <c r="AF461" s="307"/>
      <c r="AG461" s="307"/>
      <c r="AH461" s="307"/>
      <c r="AI461" s="307"/>
      <c r="AJ461" s="307"/>
      <c r="AK461" s="307"/>
      <c r="AL461" s="307"/>
      <c r="AM461" s="307"/>
      <c r="AN461" s="307"/>
      <c r="AO461" s="307"/>
      <c r="AP461" s="307"/>
      <c r="AQ461" s="307"/>
      <c r="AR461" s="307"/>
      <c r="AS461" s="307"/>
      <c r="AT461" s="307"/>
      <c r="AU461" s="307"/>
      <c r="AV461" s="307"/>
      <c r="AW461" s="307"/>
      <c r="AX461" s="307"/>
      <c r="AY461" s="307"/>
      <c r="AZ461" s="307"/>
      <c r="BA461" s="309"/>
      <c r="BB461" s="359"/>
      <c r="BC461" s="309"/>
      <c r="BD461" s="309"/>
      <c r="BE461" s="309"/>
      <c r="BF461" s="309"/>
      <c r="BG461" s="309"/>
      <c r="BH461" s="309"/>
      <c r="BI461" s="309"/>
      <c r="BJ461" s="309"/>
      <c r="BK461" s="309"/>
      <c r="BL461" s="309"/>
      <c r="BM461" s="309"/>
      <c r="BN461" s="309"/>
      <c r="BO461" s="309"/>
      <c r="BP461" s="309"/>
      <c r="BQ461" s="309"/>
      <c r="BR461" s="309"/>
      <c r="BS461" s="309"/>
      <c r="BT461" s="309"/>
      <c r="BU461" s="309"/>
      <c r="BV461" s="309"/>
      <c r="BW461" s="310"/>
      <c r="BX461" s="310"/>
      <c r="BY461" s="310"/>
      <c r="BZ461" s="310"/>
      <c r="CA461" s="310"/>
      <c r="CB461" s="310"/>
      <c r="CC461" s="310"/>
      <c r="CD461" s="310"/>
      <c r="CE461" s="310"/>
      <c r="CF461" s="310"/>
      <c r="CG461" s="310"/>
      <c r="CH461" s="310"/>
      <c r="CI461" s="310"/>
      <c r="CJ461" s="310"/>
      <c r="CK461" s="310"/>
      <c r="CL461" s="310"/>
      <c r="CM461" s="310"/>
      <c r="CN461" s="310"/>
      <c r="CO461" s="310"/>
      <c r="CP461" s="310"/>
      <c r="CQ461" s="310"/>
      <c r="CR461" s="310"/>
      <c r="CS461" s="310"/>
      <c r="CT461" s="310"/>
      <c r="CU461" s="310"/>
      <c r="CV461" s="310"/>
      <c r="CW461" s="310"/>
      <c r="CX461" s="310"/>
      <c r="CY461" s="310"/>
      <c r="CZ461" s="310"/>
    </row>
    <row r="462" s="314" customFormat="true" ht="25.15" customHeight="true" x14ac:dyDescent="0.2">
      <c r="C462" s="843" t="s">
        <v>317</v>
      </c>
      <c r="D462" s="844"/>
      <c r="E462" s="608">
        <v>0.38472112988725732</v>
      </c>
      <c r="F462" s="496"/>
      <c r="G462" s="496"/>
      <c r="H462" s="852"/>
      <c r="I462" s="844"/>
      <c r="J462" s="591" t="s">
        <v>268</v>
      </c>
      <c r="K462" s="496"/>
      <c r="L462" s="496"/>
      <c r="M462" s="843" t="s">
        <v>399</v>
      </c>
      <c r="N462" s="844"/>
      <c r="O462" s="610">
        <v>-1.7154639962201668E-2</v>
      </c>
      <c r="P462" s="496"/>
      <c r="Q462" s="496"/>
      <c r="W462" s="307"/>
      <c r="X462" s="307"/>
      <c r="Y462" s="307"/>
      <c r="Z462" s="307"/>
      <c r="AA462" s="307"/>
      <c r="AB462" s="307"/>
      <c r="AC462" s="307"/>
      <c r="AD462" s="307"/>
      <c r="AE462" s="307"/>
      <c r="AF462" s="307"/>
      <c r="AG462" s="307"/>
      <c r="AH462" s="307"/>
      <c r="AI462" s="307"/>
      <c r="AJ462" s="307"/>
      <c r="AK462" s="307"/>
      <c r="AL462" s="307"/>
      <c r="AM462" s="307"/>
      <c r="AN462" s="307"/>
      <c r="AO462" s="307"/>
      <c r="AP462" s="307"/>
      <c r="AQ462" s="307"/>
      <c r="AR462" s="307"/>
      <c r="AS462" s="307"/>
      <c r="AT462" s="307"/>
      <c r="AU462" s="307"/>
      <c r="AV462" s="307"/>
      <c r="AW462" s="307"/>
      <c r="AX462" s="307"/>
      <c r="AY462" s="307"/>
      <c r="AZ462" s="307"/>
      <c r="BA462" s="309"/>
      <c r="BB462" s="359"/>
      <c r="BC462" s="309"/>
      <c r="BD462" s="309"/>
      <c r="BE462" s="309"/>
      <c r="BF462" s="309"/>
      <c r="BG462" s="309"/>
      <c r="BH462" s="309"/>
      <c r="BI462" s="309"/>
      <c r="BJ462" s="309"/>
      <c r="BK462" s="309"/>
      <c r="BL462" s="309"/>
      <c r="BM462" s="309"/>
      <c r="BN462" s="309"/>
      <c r="BO462" s="309"/>
      <c r="BP462" s="309"/>
      <c r="BQ462" s="309"/>
      <c r="BR462" s="309"/>
      <c r="BS462" s="309"/>
      <c r="BT462" s="309"/>
      <c r="BU462" s="309"/>
      <c r="BV462" s="309"/>
      <c r="BW462" s="310"/>
      <c r="BX462" s="310"/>
      <c r="BY462" s="310"/>
      <c r="BZ462" s="310"/>
      <c r="CA462" s="310"/>
      <c r="CB462" s="310"/>
      <c r="CC462" s="310"/>
      <c r="CD462" s="310"/>
      <c r="CE462" s="310"/>
      <c r="CF462" s="310"/>
      <c r="CG462" s="310"/>
      <c r="CH462" s="310"/>
      <c r="CI462" s="310"/>
      <c r="CJ462" s="310"/>
      <c r="CK462" s="310"/>
      <c r="CL462" s="310"/>
      <c r="CM462" s="310"/>
      <c r="CN462" s="310"/>
      <c r="CO462" s="310"/>
      <c r="CP462" s="310"/>
      <c r="CQ462" s="310"/>
      <c r="CR462" s="310"/>
      <c r="CS462" s="310"/>
      <c r="CT462" s="310"/>
      <c r="CU462" s="310"/>
      <c r="CV462" s="310"/>
      <c r="CW462" s="310"/>
      <c r="CX462" s="310"/>
      <c r="CY462" s="310"/>
      <c r="CZ462" s="310"/>
    </row>
    <row r="463" s="314" customFormat="true" ht="25.15" customHeight="true" x14ac:dyDescent="0.2">
      <c r="C463" s="843" t="s">
        <v>331</v>
      </c>
      <c r="D463" s="844"/>
      <c r="E463" s="608">
        <v>7.5401164151108618E-2</v>
      </c>
      <c r="F463" s="496"/>
      <c r="G463" s="496"/>
      <c r="H463" s="843" t="s">
        <v>313</v>
      </c>
      <c r="I463" s="844"/>
      <c r="J463" s="606">
        <v>0.50581330863983298</v>
      </c>
      <c r="K463" s="496"/>
      <c r="L463" s="496"/>
      <c r="M463" s="843" t="s">
        <v>424</v>
      </c>
      <c r="N463" s="844"/>
      <c r="O463" s="610">
        <v>-1.6105917167466142E-2</v>
      </c>
      <c r="P463" s="496"/>
      <c r="Q463" s="496"/>
      <c r="W463" s="307"/>
      <c r="X463" s="307"/>
      <c r="Y463" s="307"/>
      <c r="Z463" s="307"/>
      <c r="AA463" s="307"/>
      <c r="AB463" s="307"/>
      <c r="AC463" s="307"/>
      <c r="AD463" s="307"/>
      <c r="AE463" s="307"/>
      <c r="AF463" s="307"/>
      <c r="AG463" s="307"/>
      <c r="AH463" s="307"/>
      <c r="AI463" s="307"/>
      <c r="AJ463" s="307"/>
      <c r="AK463" s="307"/>
      <c r="AL463" s="307"/>
      <c r="AM463" s="307"/>
      <c r="AN463" s="307"/>
      <c r="AO463" s="307"/>
      <c r="AP463" s="307"/>
      <c r="AQ463" s="307"/>
      <c r="AR463" s="307"/>
      <c r="AS463" s="307"/>
      <c r="AT463" s="307"/>
      <c r="AU463" s="307"/>
      <c r="AV463" s="307"/>
      <c r="AW463" s="307"/>
      <c r="AX463" s="307"/>
      <c r="AY463" s="307"/>
      <c r="AZ463" s="307"/>
      <c r="BA463" s="309"/>
      <c r="BB463" s="359"/>
      <c r="BC463" s="309"/>
      <c r="BD463" s="309"/>
      <c r="BE463" s="309"/>
      <c r="BF463" s="309"/>
      <c r="BG463" s="309"/>
      <c r="BH463" s="309"/>
      <c r="BI463" s="309"/>
      <c r="BJ463" s="309"/>
      <c r="BK463" s="309"/>
      <c r="BL463" s="309"/>
      <c r="BM463" s="309"/>
      <c r="BN463" s="309"/>
      <c r="BO463" s="309"/>
      <c r="BP463" s="309"/>
      <c r="BQ463" s="309"/>
      <c r="BR463" s="309"/>
      <c r="BS463" s="309"/>
      <c r="BT463" s="309"/>
      <c r="BU463" s="309"/>
      <c r="BV463" s="309"/>
      <c r="BW463" s="310"/>
      <c r="BX463" s="310"/>
      <c r="BY463" s="310"/>
      <c r="BZ463" s="310"/>
      <c r="CA463" s="310"/>
      <c r="CB463" s="310"/>
      <c r="CC463" s="310"/>
      <c r="CD463" s="310"/>
      <c r="CE463" s="310"/>
      <c r="CF463" s="310"/>
      <c r="CG463" s="310"/>
      <c r="CH463" s="310"/>
      <c r="CI463" s="310"/>
      <c r="CJ463" s="310"/>
      <c r="CK463" s="310"/>
      <c r="CL463" s="310"/>
      <c r="CM463" s="310"/>
      <c r="CN463" s="310"/>
      <c r="CO463" s="310"/>
      <c r="CP463" s="310"/>
      <c r="CQ463" s="310"/>
      <c r="CR463" s="310"/>
      <c r="CS463" s="310"/>
      <c r="CT463" s="310"/>
      <c r="CU463" s="310"/>
      <c r="CV463" s="310"/>
      <c r="CW463" s="310"/>
      <c r="CX463" s="310"/>
      <c r="CY463" s="310"/>
      <c r="CZ463" s="310"/>
    </row>
    <row r="464" s="314" customFormat="true" ht="25.15" customHeight="true" x14ac:dyDescent="0.2">
      <c r="C464" s="843" t="s">
        <v>352</v>
      </c>
      <c r="D464" s="844"/>
      <c r="E464" s="608">
        <v>1.2941113418970906E-3</v>
      </c>
      <c r="F464" s="496"/>
      <c r="G464" s="496"/>
      <c r="H464" s="843" t="s">
        <v>327</v>
      </c>
      <c r="I464" s="844"/>
      <c r="J464" s="609">
        <v>0.21017943635361236</v>
      </c>
      <c r="K464" s="496"/>
      <c r="L464" s="496"/>
      <c r="M464" s="843" t="s">
        <v>422</v>
      </c>
      <c r="N464" s="844"/>
      <c r="O464" s="610">
        <v>1.2249707340811525E-2</v>
      </c>
      <c r="P464" s="496"/>
      <c r="Q464" s="496"/>
      <c r="W464" s="307"/>
      <c r="X464" s="307"/>
      <c r="Y464" s="307"/>
      <c r="Z464" s="307"/>
      <c r="AA464" s="307"/>
      <c r="AB464" s="307"/>
      <c r="AC464" s="307"/>
      <c r="AD464" s="307"/>
      <c r="AE464" s="307"/>
      <c r="AF464" s="307"/>
      <c r="AG464" s="307"/>
      <c r="AH464" s="307"/>
      <c r="AI464" s="307"/>
      <c r="AJ464" s="307"/>
      <c r="AK464" s="307"/>
      <c r="AL464" s="307"/>
      <c r="AM464" s="307"/>
      <c r="AN464" s="307"/>
      <c r="AO464" s="307"/>
      <c r="AP464" s="307"/>
      <c r="AQ464" s="307"/>
      <c r="AR464" s="307"/>
      <c r="AS464" s="307"/>
      <c r="AT464" s="307"/>
      <c r="AU464" s="307"/>
      <c r="AV464" s="307"/>
      <c r="AW464" s="307"/>
      <c r="AX464" s="307"/>
      <c r="AY464" s="307"/>
      <c r="AZ464" s="307"/>
      <c r="BA464" s="309"/>
      <c r="BB464" s="359"/>
      <c r="BC464" s="309"/>
      <c r="BD464" s="309"/>
      <c r="BE464" s="309"/>
      <c r="BF464" s="309"/>
      <c r="BG464" s="309"/>
      <c r="BH464" s="309"/>
      <c r="BI464" s="309"/>
      <c r="BJ464" s="309"/>
      <c r="BK464" s="309"/>
      <c r="BL464" s="309"/>
      <c r="BM464" s="309"/>
      <c r="BN464" s="309"/>
      <c r="BO464" s="309"/>
      <c r="BP464" s="309"/>
      <c r="BQ464" s="309"/>
      <c r="BR464" s="309"/>
      <c r="BS464" s="309"/>
      <c r="BT464" s="309"/>
      <c r="BU464" s="309"/>
      <c r="BV464" s="309"/>
      <c r="BW464" s="310"/>
      <c r="BX464" s="310"/>
      <c r="BY464" s="310"/>
      <c r="BZ464" s="310"/>
      <c r="CA464" s="310"/>
      <c r="CB464" s="310"/>
      <c r="CC464" s="310"/>
      <c r="CD464" s="310"/>
      <c r="CE464" s="310"/>
      <c r="CF464" s="310"/>
      <c r="CG464" s="310"/>
      <c r="CH464" s="310"/>
      <c r="CI464" s="310"/>
      <c r="CJ464" s="310"/>
      <c r="CK464" s="310"/>
      <c r="CL464" s="310"/>
      <c r="CM464" s="310"/>
      <c r="CN464" s="310"/>
      <c r="CO464" s="310"/>
      <c r="CP464" s="310"/>
      <c r="CQ464" s="310"/>
      <c r="CR464" s="310"/>
      <c r="CS464" s="310"/>
      <c r="CT464" s="310"/>
      <c r="CU464" s="310"/>
      <c r="CV464" s="310"/>
      <c r="CW464" s="310"/>
      <c r="CX464" s="310"/>
      <c r="CY464" s="310"/>
      <c r="CZ464" s="310"/>
    </row>
    <row r="465" s="314" customFormat="true" ht="25.15" customHeight="true" x14ac:dyDescent="0.2">
      <c r="C465" s="843" t="s">
        <v>316</v>
      </c>
      <c r="D465" s="844"/>
      <c r="E465" s="608">
        <v>0.4855859070868937</v>
      </c>
      <c r="F465" s="496"/>
      <c r="G465" s="496"/>
      <c r="H465" s="843" t="s">
        <v>314</v>
      </c>
      <c r="I465" s="844"/>
      <c r="J465" s="609">
        <v>0.44309405049808243</v>
      </c>
      <c r="K465" s="496"/>
      <c r="L465" s="496"/>
      <c r="M465" s="843" t="s">
        <v>423</v>
      </c>
      <c r="N465" s="844"/>
      <c r="O465" s="610">
        <v>-9.5829703683009432E-3</v>
      </c>
      <c r="P465" s="496"/>
      <c r="Q465" s="496"/>
      <c r="W465" s="307"/>
      <c r="X465" s="307"/>
      <c r="Y465" s="307"/>
      <c r="Z465" s="307"/>
      <c r="AA465" s="307"/>
      <c r="AB465" s="307"/>
      <c r="AC465" s="307"/>
      <c r="AD465" s="307"/>
      <c r="AE465" s="307"/>
      <c r="AF465" s="307"/>
      <c r="AG465" s="307"/>
      <c r="AH465" s="307"/>
      <c r="AI465" s="307"/>
      <c r="AJ465" s="307"/>
      <c r="AK465" s="307"/>
      <c r="AL465" s="307"/>
      <c r="AM465" s="307"/>
      <c r="AN465" s="307"/>
      <c r="AO465" s="307"/>
      <c r="AP465" s="307"/>
      <c r="AQ465" s="307"/>
      <c r="AR465" s="307"/>
      <c r="AS465" s="307"/>
      <c r="AT465" s="307"/>
      <c r="AU465" s="307"/>
      <c r="AV465" s="307"/>
      <c r="AW465" s="307"/>
      <c r="AX465" s="307"/>
      <c r="AY465" s="307"/>
      <c r="AZ465" s="307"/>
      <c r="BA465" s="309"/>
      <c r="BB465" s="359"/>
      <c r="BC465" s="309"/>
      <c r="BD465" s="309"/>
      <c r="BE465" s="309"/>
      <c r="BF465" s="309"/>
      <c r="BG465" s="309"/>
      <c r="BH465" s="309"/>
      <c r="BI465" s="309"/>
      <c r="BJ465" s="309"/>
      <c r="BK465" s="309"/>
      <c r="BL465" s="309"/>
      <c r="BM465" s="309"/>
      <c r="BN465" s="309"/>
      <c r="BO465" s="309"/>
      <c r="BP465" s="309"/>
      <c r="BQ465" s="309"/>
      <c r="BR465" s="309"/>
      <c r="BS465" s="309"/>
      <c r="BT465" s="309"/>
      <c r="BU465" s="309"/>
      <c r="BV465" s="309"/>
      <c r="BW465" s="310"/>
      <c r="BX465" s="310"/>
      <c r="BY465" s="310"/>
      <c r="BZ465" s="310"/>
      <c r="CA465" s="310"/>
      <c r="CB465" s="310"/>
      <c r="CC465" s="310"/>
      <c r="CD465" s="310"/>
      <c r="CE465" s="310"/>
      <c r="CF465" s="310"/>
      <c r="CG465" s="310"/>
      <c r="CH465" s="310"/>
      <c r="CI465" s="310"/>
      <c r="CJ465" s="310"/>
      <c r="CK465" s="310"/>
      <c r="CL465" s="310"/>
      <c r="CM465" s="310"/>
      <c r="CN465" s="310"/>
      <c r="CO465" s="310"/>
      <c r="CP465" s="310"/>
      <c r="CQ465" s="310"/>
      <c r="CR465" s="310"/>
      <c r="CS465" s="310"/>
      <c r="CT465" s="310"/>
      <c r="CU465" s="310"/>
      <c r="CV465" s="310"/>
      <c r="CW465" s="310"/>
      <c r="CX465" s="310"/>
      <c r="CY465" s="310"/>
      <c r="CZ465" s="310"/>
    </row>
    <row r="466" s="314" customFormat="true" ht="25.15" customHeight="true" x14ac:dyDescent="0.2">
      <c r="C466" s="843" t="s">
        <v>419</v>
      </c>
      <c r="D466" s="844"/>
      <c r="E466" s="608">
        <v>2.7042677238130913E-4</v>
      </c>
      <c r="F466" s="496"/>
      <c r="G466" s="496"/>
      <c r="H466" s="843" t="s">
        <v>318</v>
      </c>
      <c r="I466" s="844"/>
      <c r="J466" s="609">
        <v>0.20130851585336607</v>
      </c>
      <c r="K466" s="496"/>
      <c r="L466" s="496"/>
      <c r="M466" s="843" t="s">
        <v>411</v>
      </c>
      <c r="N466" s="844"/>
      <c r="O466" s="610">
        <v>-8.5067196728514823E-3</v>
      </c>
      <c r="P466" s="496"/>
      <c r="Q466" s="496"/>
      <c r="W466" s="307"/>
      <c r="X466" s="307"/>
      <c r="Y466" s="307"/>
      <c r="Z466" s="307"/>
      <c r="AA466" s="307"/>
      <c r="AB466" s="307"/>
      <c r="AC466" s="307"/>
      <c r="AD466" s="307"/>
      <c r="AE466" s="307"/>
      <c r="AF466" s="307"/>
      <c r="AG466" s="307"/>
      <c r="AH466" s="307"/>
      <c r="AI466" s="307"/>
      <c r="AJ466" s="307"/>
      <c r="AK466" s="307"/>
      <c r="AL466" s="307"/>
      <c r="AM466" s="307"/>
      <c r="AN466" s="307"/>
      <c r="AO466" s="307"/>
      <c r="AP466" s="307"/>
      <c r="AQ466" s="307"/>
      <c r="AR466" s="307"/>
      <c r="AS466" s="307"/>
      <c r="AT466" s="307"/>
      <c r="AU466" s="307"/>
      <c r="AV466" s="307"/>
      <c r="AW466" s="307"/>
      <c r="AX466" s="307"/>
      <c r="AY466" s="307"/>
      <c r="AZ466" s="307"/>
      <c r="BA466" s="309"/>
      <c r="BB466" s="359"/>
      <c r="BC466" s="309"/>
      <c r="BD466" s="309"/>
      <c r="BE466" s="309"/>
      <c r="BF466" s="309"/>
      <c r="BG466" s="309"/>
      <c r="BH466" s="309"/>
      <c r="BI466" s="309"/>
      <c r="BJ466" s="309"/>
      <c r="BK466" s="309"/>
      <c r="BL466" s="309"/>
      <c r="BM466" s="309"/>
      <c r="BN466" s="309"/>
      <c r="BO466" s="309"/>
      <c r="BP466" s="309"/>
      <c r="BQ466" s="309"/>
      <c r="BR466" s="309"/>
      <c r="BS466" s="309"/>
      <c r="BT466" s="309"/>
      <c r="BU466" s="309"/>
      <c r="BV466" s="309"/>
      <c r="BW466" s="310"/>
      <c r="BX466" s="310"/>
      <c r="BY466" s="310"/>
      <c r="BZ466" s="310"/>
      <c r="CA466" s="310"/>
      <c r="CB466" s="310"/>
      <c r="CC466" s="310"/>
      <c r="CD466" s="310"/>
      <c r="CE466" s="310"/>
      <c r="CF466" s="310"/>
      <c r="CG466" s="310"/>
      <c r="CH466" s="310"/>
      <c r="CI466" s="310"/>
      <c r="CJ466" s="310"/>
      <c r="CK466" s="310"/>
      <c r="CL466" s="310"/>
      <c r="CM466" s="310"/>
      <c r="CN466" s="310"/>
      <c r="CO466" s="310"/>
      <c r="CP466" s="310"/>
      <c r="CQ466" s="310"/>
      <c r="CR466" s="310"/>
      <c r="CS466" s="310"/>
      <c r="CT466" s="310"/>
      <c r="CU466" s="310"/>
      <c r="CV466" s="310"/>
      <c r="CW466" s="310"/>
      <c r="CX466" s="310"/>
      <c r="CY466" s="310"/>
      <c r="CZ466" s="310"/>
    </row>
    <row r="467" s="314" customFormat="true" ht="25.15" customHeight="true" x14ac:dyDescent="0.2">
      <c r="C467" s="843" t="s">
        <v>373</v>
      </c>
      <c r="D467" s="844"/>
      <c r="E467" s="608">
        <v>0.71590854488254774</v>
      </c>
      <c r="F467" s="496"/>
      <c r="G467" s="496"/>
      <c r="H467" s="843" t="s">
        <v>336</v>
      </c>
      <c r="I467" s="844"/>
      <c r="J467" s="609">
        <v>1.9524172021453254E-4</v>
      </c>
      <c r="K467" s="496"/>
      <c r="L467" s="496"/>
      <c r="M467" s="843" t="s">
        <v>431</v>
      </c>
      <c r="N467" s="844"/>
      <c r="O467" s="610">
        <v>-8.0402384040026021E-3</v>
      </c>
      <c r="P467" s="496"/>
      <c r="Q467" s="496"/>
      <c r="W467" s="307"/>
      <c r="X467" s="307"/>
      <c r="Y467" s="307"/>
      <c r="Z467" s="307"/>
      <c r="AA467" s="307"/>
      <c r="AB467" s="307"/>
      <c r="AC467" s="307"/>
      <c r="AD467" s="307"/>
      <c r="AE467" s="307"/>
      <c r="AF467" s="307"/>
      <c r="AG467" s="307"/>
      <c r="AH467" s="307"/>
      <c r="AI467" s="307"/>
      <c r="AJ467" s="307"/>
      <c r="AK467" s="307"/>
      <c r="AL467" s="307"/>
      <c r="AM467" s="307"/>
      <c r="AN467" s="307"/>
      <c r="AO467" s="307"/>
      <c r="AP467" s="307"/>
      <c r="AQ467" s="307"/>
      <c r="AR467" s="307"/>
      <c r="AS467" s="307"/>
      <c r="AT467" s="307"/>
      <c r="AU467" s="307"/>
      <c r="AV467" s="307"/>
      <c r="AW467" s="307"/>
      <c r="AX467" s="307"/>
      <c r="AY467" s="307"/>
      <c r="AZ467" s="307"/>
      <c r="BA467" s="309"/>
      <c r="BB467" s="359"/>
      <c r="BC467" s="309"/>
      <c r="BD467" s="309"/>
      <c r="BE467" s="309"/>
      <c r="BF467" s="309"/>
      <c r="BG467" s="309"/>
      <c r="BH467" s="309"/>
      <c r="BI467" s="309"/>
      <c r="BJ467" s="309"/>
      <c r="BK467" s="309"/>
      <c r="BL467" s="309"/>
      <c r="BM467" s="309"/>
      <c r="BN467" s="309"/>
      <c r="BO467" s="309"/>
      <c r="BP467" s="309"/>
      <c r="BQ467" s="309"/>
      <c r="BR467" s="309"/>
      <c r="BS467" s="309"/>
      <c r="BT467" s="309"/>
      <c r="BU467" s="309"/>
      <c r="BV467" s="309"/>
      <c r="BW467" s="310"/>
      <c r="BX467" s="310"/>
      <c r="BY467" s="310"/>
      <c r="BZ467" s="310"/>
      <c r="CA467" s="310"/>
      <c r="CB467" s="310"/>
      <c r="CC467" s="310"/>
      <c r="CD467" s="310"/>
      <c r="CE467" s="310"/>
      <c r="CF467" s="310"/>
      <c r="CG467" s="310"/>
      <c r="CH467" s="310"/>
      <c r="CI467" s="310"/>
      <c r="CJ467" s="310"/>
      <c r="CK467" s="310"/>
      <c r="CL467" s="310"/>
      <c r="CM467" s="310"/>
      <c r="CN467" s="310"/>
      <c r="CO467" s="310"/>
      <c r="CP467" s="310"/>
      <c r="CQ467" s="310"/>
      <c r="CR467" s="310"/>
      <c r="CS467" s="310"/>
      <c r="CT467" s="310"/>
      <c r="CU467" s="310"/>
      <c r="CV467" s="310"/>
      <c r="CW467" s="310"/>
      <c r="CX467" s="310"/>
      <c r="CY467" s="310"/>
      <c r="CZ467" s="310"/>
    </row>
    <row r="468" s="314" customFormat="true" ht="25.15" customHeight="true" x14ac:dyDescent="0.2">
      <c r="C468" s="843" t="s">
        <v>374</v>
      </c>
      <c r="D468" s="844"/>
      <c r="E468" s="608">
        <v>0.66106747104375996</v>
      </c>
      <c r="F468" s="496"/>
      <c r="G468" s="496"/>
      <c r="H468" s="843" t="s">
        <v>337</v>
      </c>
      <c r="I468" s="844"/>
      <c r="J468" s="609">
        <v>3.7133188026621008E-2</v>
      </c>
      <c r="K468" s="496"/>
      <c r="L468" s="496"/>
      <c r="M468" s="843" t="s">
        <v>432</v>
      </c>
      <c r="N468" s="844"/>
      <c r="O468" s="610">
        <v>7.2197454854386394E-3</v>
      </c>
      <c r="P468" s="496"/>
      <c r="Q468" s="496"/>
      <c r="W468" s="307"/>
      <c r="X468" s="307"/>
      <c r="Y468" s="307"/>
      <c r="Z468" s="307"/>
      <c r="AA468" s="307"/>
      <c r="AB468" s="307"/>
      <c r="AC468" s="307"/>
      <c r="AD468" s="307"/>
      <c r="AE468" s="307"/>
      <c r="AF468" s="307"/>
      <c r="AG468" s="307"/>
      <c r="AH468" s="307"/>
      <c r="AI468" s="307"/>
      <c r="AJ468" s="307"/>
      <c r="AK468" s="307"/>
      <c r="AL468" s="307"/>
      <c r="AM468" s="307"/>
      <c r="AN468" s="307"/>
      <c r="AO468" s="307"/>
      <c r="AP468" s="307"/>
      <c r="AQ468" s="307"/>
      <c r="AR468" s="307"/>
      <c r="AS468" s="307"/>
      <c r="AT468" s="307"/>
      <c r="AU468" s="307"/>
      <c r="AV468" s="307"/>
      <c r="AW468" s="307"/>
      <c r="AX468" s="307"/>
      <c r="AY468" s="307"/>
      <c r="AZ468" s="307"/>
      <c r="BA468" s="309"/>
      <c r="BB468" s="359"/>
      <c r="BC468" s="309"/>
      <c r="BD468" s="309"/>
      <c r="BE468" s="309"/>
      <c r="BF468" s="309"/>
      <c r="BG468" s="309"/>
      <c r="BH468" s="309"/>
      <c r="BI468" s="309"/>
      <c r="BJ468" s="309"/>
      <c r="BK468" s="309"/>
      <c r="BL468" s="309"/>
      <c r="BM468" s="309"/>
      <c r="BN468" s="309"/>
      <c r="BO468" s="309"/>
      <c r="BP468" s="309"/>
      <c r="BQ468" s="309"/>
      <c r="BR468" s="309"/>
      <c r="BS468" s="309"/>
      <c r="BT468" s="309"/>
      <c r="BU468" s="309"/>
      <c r="BV468" s="309"/>
      <c r="BW468" s="310"/>
      <c r="BX468" s="310"/>
      <c r="BY468" s="310"/>
      <c r="BZ468" s="310"/>
      <c r="CA468" s="310"/>
      <c r="CB468" s="310"/>
      <c r="CC468" s="310"/>
      <c r="CD468" s="310"/>
      <c r="CE468" s="310"/>
      <c r="CF468" s="310"/>
      <c r="CG468" s="310"/>
      <c r="CH468" s="310"/>
      <c r="CI468" s="310"/>
      <c r="CJ468" s="310"/>
      <c r="CK468" s="310"/>
      <c r="CL468" s="310"/>
      <c r="CM468" s="310"/>
      <c r="CN468" s="310"/>
      <c r="CO468" s="310"/>
      <c r="CP468" s="310"/>
      <c r="CQ468" s="310"/>
      <c r="CR468" s="310"/>
      <c r="CS468" s="310"/>
      <c r="CT468" s="310"/>
      <c r="CU468" s="310"/>
      <c r="CV468" s="310"/>
      <c r="CW468" s="310"/>
      <c r="CX468" s="310"/>
      <c r="CY468" s="310"/>
      <c r="CZ468" s="310"/>
    </row>
    <row r="469" s="314" customFormat="true" ht="25.15" customHeight="true" x14ac:dyDescent="0.2">
      <c r="C469" s="843" t="s">
        <v>393</v>
      </c>
      <c r="D469" s="844"/>
      <c r="E469" s="608">
        <v>3.4422698062700548E-2</v>
      </c>
      <c r="F469" s="496"/>
      <c r="G469" s="496"/>
      <c r="H469" s="843" t="s">
        <v>323</v>
      </c>
      <c r="I469" s="844"/>
      <c r="J469" s="609">
        <v>0.13126959475280339</v>
      </c>
      <c r="K469" s="496"/>
      <c r="L469" s="496"/>
      <c r="M469" s="843" t="s">
        <v>426</v>
      </c>
      <c r="N469" s="844"/>
      <c r="O469" s="610">
        <v>5.4121879147842455E-3</v>
      </c>
      <c r="P469" s="496"/>
      <c r="Q469" s="496"/>
      <c r="W469" s="307"/>
      <c r="X469" s="307"/>
      <c r="Y469" s="307"/>
      <c r="Z469" s="307"/>
      <c r="AA469" s="307"/>
      <c r="AB469" s="307"/>
      <c r="AC469" s="307"/>
      <c r="AD469" s="307"/>
      <c r="AE469" s="307"/>
      <c r="AF469" s="307"/>
      <c r="AG469" s="307"/>
      <c r="AH469" s="307"/>
      <c r="AI469" s="307"/>
      <c r="AJ469" s="307"/>
      <c r="AK469" s="307"/>
      <c r="AL469" s="307"/>
      <c r="AM469" s="307"/>
      <c r="AN469" s="307"/>
      <c r="AO469" s="307"/>
      <c r="AP469" s="307"/>
      <c r="AQ469" s="307"/>
      <c r="AR469" s="307"/>
      <c r="AS469" s="307"/>
      <c r="AT469" s="307"/>
      <c r="AU469" s="307"/>
      <c r="AV469" s="307"/>
      <c r="AW469" s="307"/>
      <c r="AX469" s="307"/>
      <c r="AY469" s="307"/>
      <c r="AZ469" s="307"/>
      <c r="BA469" s="309"/>
      <c r="BB469" s="359"/>
      <c r="BC469" s="309"/>
      <c r="BD469" s="309"/>
      <c r="BE469" s="309"/>
      <c r="BF469" s="309"/>
      <c r="BG469" s="309"/>
      <c r="BH469" s="309"/>
      <c r="BI469" s="309"/>
      <c r="BJ469" s="309"/>
      <c r="BK469" s="309"/>
      <c r="BL469" s="309"/>
      <c r="BM469" s="309"/>
      <c r="BN469" s="309"/>
      <c r="BO469" s="309"/>
      <c r="BP469" s="309"/>
      <c r="BQ469" s="309"/>
      <c r="BR469" s="309"/>
      <c r="BS469" s="309"/>
      <c r="BT469" s="309"/>
      <c r="BU469" s="309"/>
      <c r="BV469" s="309"/>
      <c r="BW469" s="310"/>
      <c r="BX469" s="310"/>
      <c r="BY469" s="310"/>
      <c r="BZ469" s="310"/>
      <c r="CA469" s="310"/>
      <c r="CB469" s="310"/>
      <c r="CC469" s="310"/>
      <c r="CD469" s="310"/>
      <c r="CE469" s="310"/>
      <c r="CF469" s="310"/>
      <c r="CG469" s="310"/>
      <c r="CH469" s="310"/>
      <c r="CI469" s="310"/>
      <c r="CJ469" s="310"/>
      <c r="CK469" s="310"/>
      <c r="CL469" s="310"/>
      <c r="CM469" s="310"/>
      <c r="CN469" s="310"/>
      <c r="CO469" s="310"/>
      <c r="CP469" s="310"/>
      <c r="CQ469" s="310"/>
      <c r="CR469" s="310"/>
      <c r="CS469" s="310"/>
      <c r="CT469" s="310"/>
      <c r="CU469" s="310"/>
      <c r="CV469" s="310"/>
      <c r="CW469" s="310"/>
      <c r="CX469" s="310"/>
      <c r="CY469" s="310"/>
      <c r="CZ469" s="310"/>
    </row>
    <row r="470" s="314" customFormat="true" ht="25.15" customHeight="true" x14ac:dyDescent="0.2">
      <c r="C470" s="843" t="s">
        <v>404</v>
      </c>
      <c r="D470" s="844"/>
      <c r="E470" s="608">
        <v>9.8242439537919134E-3</v>
      </c>
      <c r="F470" s="496"/>
      <c r="G470" s="496"/>
      <c r="H470" s="843" t="s">
        <v>326</v>
      </c>
      <c r="I470" s="844"/>
      <c r="J470" s="609">
        <v>9.4241407685943274E-2</v>
      </c>
      <c r="K470" s="496"/>
      <c r="L470" s="496"/>
      <c r="M470" s="843" t="s">
        <v>428</v>
      </c>
      <c r="N470" s="844"/>
      <c r="O470" s="610">
        <v>-3.8232237887187138E-3</v>
      </c>
      <c r="P470" s="496"/>
      <c r="Q470" s="496"/>
      <c r="W470" s="307"/>
      <c r="X470" s="307"/>
      <c r="Y470" s="307"/>
      <c r="Z470" s="307"/>
      <c r="AA470" s="307"/>
      <c r="AB470" s="307"/>
      <c r="AC470" s="307"/>
      <c r="AD470" s="307"/>
      <c r="AE470" s="307"/>
      <c r="AF470" s="307"/>
      <c r="AG470" s="307"/>
      <c r="AH470" s="307"/>
      <c r="AI470" s="307"/>
      <c r="AJ470" s="307"/>
      <c r="AK470" s="307"/>
      <c r="AL470" s="307"/>
      <c r="AM470" s="307"/>
      <c r="AN470" s="307"/>
      <c r="AO470" s="307"/>
      <c r="AP470" s="307"/>
      <c r="AQ470" s="307"/>
      <c r="AR470" s="307"/>
      <c r="AS470" s="307"/>
      <c r="AT470" s="307"/>
      <c r="AU470" s="307"/>
      <c r="AV470" s="307"/>
      <c r="AW470" s="307"/>
      <c r="AX470" s="307"/>
      <c r="AY470" s="307"/>
      <c r="AZ470" s="307"/>
      <c r="BA470" s="309"/>
      <c r="BB470" s="359"/>
      <c r="BC470" s="309"/>
      <c r="BD470" s="309"/>
      <c r="BE470" s="309"/>
      <c r="BF470" s="309"/>
      <c r="BG470" s="309"/>
      <c r="BH470" s="309"/>
      <c r="BI470" s="309"/>
      <c r="BJ470" s="309"/>
      <c r="BK470" s="309"/>
      <c r="BL470" s="309"/>
      <c r="BM470" s="309"/>
      <c r="BN470" s="309"/>
      <c r="BO470" s="309"/>
      <c r="BP470" s="309"/>
      <c r="BQ470" s="309"/>
      <c r="BR470" s="309"/>
      <c r="BS470" s="309"/>
      <c r="BT470" s="309"/>
      <c r="BU470" s="309"/>
      <c r="BV470" s="309"/>
      <c r="BW470" s="310"/>
      <c r="BX470" s="310"/>
      <c r="BY470" s="310"/>
      <c r="BZ470" s="310"/>
      <c r="CA470" s="310"/>
      <c r="CB470" s="310"/>
      <c r="CC470" s="310"/>
      <c r="CD470" s="310"/>
      <c r="CE470" s="310"/>
      <c r="CF470" s="310"/>
      <c r="CG470" s="310"/>
      <c r="CH470" s="310"/>
      <c r="CI470" s="310"/>
      <c r="CJ470" s="310"/>
      <c r="CK470" s="310"/>
      <c r="CL470" s="310"/>
      <c r="CM470" s="310"/>
      <c r="CN470" s="310"/>
      <c r="CO470" s="310"/>
      <c r="CP470" s="310"/>
      <c r="CQ470" s="310"/>
      <c r="CR470" s="310"/>
      <c r="CS470" s="310"/>
      <c r="CT470" s="310"/>
      <c r="CU470" s="310"/>
      <c r="CV470" s="310"/>
      <c r="CW470" s="310"/>
      <c r="CX470" s="310"/>
      <c r="CY470" s="310"/>
      <c r="CZ470" s="310"/>
    </row>
    <row r="471" s="314" customFormat="true" ht="25.15" customHeight="true" x14ac:dyDescent="0.2">
      <c r="C471" s="843" t="s">
        <v>410</v>
      </c>
      <c r="D471" s="844"/>
      <c r="E471" s="608">
        <v>1.2210123560550449E-3</v>
      </c>
      <c r="F471" s="496"/>
      <c r="G471" s="496"/>
      <c r="H471" s="843" t="s">
        <v>317</v>
      </c>
      <c r="I471" s="844"/>
      <c r="J471" s="609">
        <v>0.37949409010191881</v>
      </c>
      <c r="K471" s="496"/>
      <c r="L471" s="496"/>
      <c r="M471" s="843" t="s">
        <v>377</v>
      </c>
      <c r="N471" s="844"/>
      <c r="O471" s="610">
        <v>-3.7943882978587191E-3</v>
      </c>
      <c r="P471" s="496"/>
      <c r="Q471" s="496"/>
      <c r="W471" s="307"/>
      <c r="X471" s="307"/>
      <c r="Y471" s="307"/>
      <c r="Z471" s="307"/>
      <c r="AA471" s="307"/>
      <c r="AB471" s="307"/>
      <c r="AC471" s="307"/>
      <c r="AD471" s="307"/>
      <c r="AE471" s="307"/>
      <c r="AF471" s="307"/>
      <c r="AG471" s="307"/>
      <c r="AH471" s="307"/>
      <c r="AI471" s="307"/>
      <c r="AJ471" s="307"/>
      <c r="AK471" s="307"/>
      <c r="AL471" s="307"/>
      <c r="AM471" s="307"/>
      <c r="AN471" s="307"/>
      <c r="AO471" s="307"/>
      <c r="AP471" s="307"/>
      <c r="AQ471" s="307"/>
      <c r="AR471" s="307"/>
      <c r="AS471" s="307"/>
      <c r="AT471" s="307"/>
      <c r="AU471" s="307"/>
      <c r="AV471" s="307"/>
      <c r="AW471" s="307"/>
      <c r="AX471" s="307"/>
      <c r="AY471" s="307"/>
      <c r="AZ471" s="307"/>
      <c r="BA471" s="309"/>
      <c r="BB471" s="359"/>
      <c r="BC471" s="309"/>
      <c r="BD471" s="309"/>
      <c r="BE471" s="309"/>
      <c r="BF471" s="309"/>
      <c r="BG471" s="309"/>
      <c r="BH471" s="309"/>
      <c r="BI471" s="309"/>
      <c r="BJ471" s="309"/>
      <c r="BK471" s="309"/>
      <c r="BL471" s="309"/>
      <c r="BM471" s="309"/>
      <c r="BN471" s="309"/>
      <c r="BO471" s="309"/>
      <c r="BP471" s="309"/>
      <c r="BQ471" s="309"/>
      <c r="BR471" s="309"/>
      <c r="BS471" s="309"/>
      <c r="BT471" s="309"/>
      <c r="BU471" s="309"/>
      <c r="BV471" s="309"/>
      <c r="BW471" s="310"/>
      <c r="BX471" s="310"/>
      <c r="BY471" s="310"/>
      <c r="BZ471" s="310"/>
      <c r="CA471" s="310"/>
      <c r="CB471" s="310"/>
      <c r="CC471" s="310"/>
      <c r="CD471" s="310"/>
      <c r="CE471" s="310"/>
      <c r="CF471" s="310"/>
      <c r="CG471" s="310"/>
      <c r="CH471" s="310"/>
      <c r="CI471" s="310"/>
      <c r="CJ471" s="310"/>
      <c r="CK471" s="310"/>
      <c r="CL471" s="310"/>
      <c r="CM471" s="310"/>
      <c r="CN471" s="310"/>
      <c r="CO471" s="310"/>
      <c r="CP471" s="310"/>
      <c r="CQ471" s="310"/>
      <c r="CR471" s="310"/>
      <c r="CS471" s="310"/>
      <c r="CT471" s="310"/>
      <c r="CU471" s="310"/>
      <c r="CV471" s="310"/>
      <c r="CW471" s="310"/>
      <c r="CX471" s="310"/>
      <c r="CY471" s="310"/>
      <c r="CZ471" s="310"/>
    </row>
    <row r="472" s="314" customFormat="true" ht="25.15" customHeight="true" x14ac:dyDescent="0.2">
      <c r="C472" s="843" t="s">
        <v>415</v>
      </c>
      <c r="D472" s="844"/>
      <c r="E472" s="608">
        <v>7.5510413036257852E-4</v>
      </c>
      <c r="F472" s="496"/>
      <c r="G472" s="496"/>
      <c r="H472" s="843" t="s">
        <v>331</v>
      </c>
      <c r="I472" s="844"/>
      <c r="J472" s="609">
        <v>0.20199885432951722</v>
      </c>
      <c r="K472" s="496"/>
      <c r="L472" s="496"/>
      <c r="M472" s="843" t="s">
        <v>420</v>
      </c>
      <c r="N472" s="844"/>
      <c r="O472" s="610">
        <v>-3.1354935784820791E-3</v>
      </c>
      <c r="P472" s="496"/>
      <c r="Q472" s="496"/>
      <c r="W472" s="307"/>
      <c r="X472" s="307"/>
      <c r="Y472" s="307"/>
      <c r="Z472" s="307"/>
      <c r="AA472" s="307"/>
      <c r="AB472" s="307"/>
      <c r="AC472" s="307"/>
      <c r="AD472" s="307"/>
      <c r="AE472" s="307"/>
      <c r="AF472" s="307"/>
      <c r="AG472" s="307"/>
      <c r="AH472" s="307"/>
      <c r="AI472" s="307"/>
      <c r="AJ472" s="307"/>
      <c r="AK472" s="307"/>
      <c r="AL472" s="307"/>
      <c r="AM472" s="307"/>
      <c r="AN472" s="307"/>
      <c r="AO472" s="307"/>
      <c r="AP472" s="307"/>
      <c r="AQ472" s="307"/>
      <c r="AR472" s="307"/>
      <c r="AS472" s="307"/>
      <c r="AT472" s="307"/>
      <c r="AU472" s="307"/>
      <c r="AV472" s="307"/>
      <c r="AW472" s="307"/>
      <c r="AX472" s="307"/>
      <c r="AY472" s="307"/>
      <c r="AZ472" s="307"/>
      <c r="BA472" s="309"/>
      <c r="BB472" s="359"/>
      <c r="BC472" s="309"/>
      <c r="BD472" s="309"/>
      <c r="BE472" s="309"/>
      <c r="BF472" s="309"/>
      <c r="BG472" s="309"/>
      <c r="BH472" s="309"/>
      <c r="BI472" s="309"/>
      <c r="BJ472" s="309"/>
      <c r="BK472" s="309"/>
      <c r="BL472" s="309"/>
      <c r="BM472" s="309"/>
      <c r="BN472" s="309"/>
      <c r="BO472" s="309"/>
      <c r="BP472" s="309"/>
      <c r="BQ472" s="309"/>
      <c r="BR472" s="309"/>
      <c r="BS472" s="309"/>
      <c r="BT472" s="309"/>
      <c r="BU472" s="309"/>
      <c r="BV472" s="309"/>
      <c r="BW472" s="310"/>
      <c r="BX472" s="310"/>
      <c r="BY472" s="310"/>
      <c r="BZ472" s="310"/>
      <c r="CA472" s="310"/>
      <c r="CB472" s="310"/>
      <c r="CC472" s="310"/>
      <c r="CD472" s="310"/>
      <c r="CE472" s="310"/>
      <c r="CF472" s="310"/>
      <c r="CG472" s="310"/>
      <c r="CH472" s="310"/>
      <c r="CI472" s="310"/>
      <c r="CJ472" s="310"/>
      <c r="CK472" s="310"/>
      <c r="CL472" s="310"/>
      <c r="CM472" s="310"/>
      <c r="CN472" s="310"/>
      <c r="CO472" s="310"/>
      <c r="CP472" s="310"/>
      <c r="CQ472" s="310"/>
      <c r="CR472" s="310"/>
      <c r="CS472" s="310"/>
      <c r="CT472" s="310"/>
      <c r="CU472" s="310"/>
      <c r="CV472" s="310"/>
      <c r="CW472" s="310"/>
      <c r="CX472" s="310"/>
      <c r="CY472" s="310"/>
      <c r="CZ472" s="310"/>
    </row>
    <row r="473" s="314" customFormat="true" ht="25.15" customHeight="true" x14ac:dyDescent="0.2">
      <c r="C473" s="843" t="s">
        <v>405</v>
      </c>
      <c r="D473" s="844"/>
      <c r="E473" s="608">
        <v>7.6771133521713912E-3</v>
      </c>
      <c r="F473" s="496"/>
      <c r="G473" s="496"/>
      <c r="H473" s="843" t="s">
        <v>352</v>
      </c>
      <c r="I473" s="844"/>
      <c r="J473" s="613">
        <v>7.3938066699331885E-5</v>
      </c>
      <c r="K473" s="496"/>
      <c r="L473" s="496"/>
      <c r="M473" s="843" t="s">
        <v>433</v>
      </c>
      <c r="N473" s="844"/>
      <c r="O473" s="610">
        <v>4.5371321675428212E-4</v>
      </c>
      <c r="P473" s="496"/>
      <c r="Q473" s="496"/>
      <c r="W473" s="307"/>
      <c r="X473" s="307"/>
      <c r="Y473" s="307"/>
      <c r="Z473" s="307"/>
      <c r="AA473" s="307"/>
      <c r="AB473" s="307"/>
      <c r="AC473" s="307"/>
      <c r="AD473" s="307"/>
      <c r="AE473" s="307"/>
      <c r="AF473" s="307"/>
      <c r="AG473" s="307"/>
      <c r="AH473" s="307"/>
      <c r="AI473" s="307"/>
      <c r="AJ473" s="307"/>
      <c r="AK473" s="307"/>
      <c r="AL473" s="307"/>
      <c r="AM473" s="307"/>
      <c r="AN473" s="307"/>
      <c r="AO473" s="307"/>
      <c r="AP473" s="307"/>
      <c r="AQ473" s="307"/>
      <c r="AR473" s="307"/>
      <c r="AS473" s="307"/>
      <c r="AT473" s="307"/>
      <c r="AU473" s="307"/>
      <c r="AV473" s="307"/>
      <c r="AW473" s="307"/>
      <c r="AX473" s="307"/>
      <c r="AY473" s="307"/>
      <c r="AZ473" s="307"/>
      <c r="BA473" s="309"/>
      <c r="BB473" s="359"/>
      <c r="BC473" s="309"/>
      <c r="BD473" s="309"/>
      <c r="BE473" s="309"/>
      <c r="BF473" s="309"/>
      <c r="BG473" s="309"/>
      <c r="BH473" s="309"/>
      <c r="BI473" s="309"/>
      <c r="BJ473" s="309"/>
      <c r="BK473" s="309"/>
      <c r="BL473" s="309"/>
      <c r="BM473" s="309"/>
      <c r="BN473" s="309"/>
      <c r="BO473" s="309"/>
      <c r="BP473" s="309"/>
      <c r="BQ473" s="309"/>
      <c r="BR473" s="309"/>
      <c r="BS473" s="309"/>
      <c r="BT473" s="309"/>
      <c r="BU473" s="309"/>
      <c r="BV473" s="309"/>
      <c r="BW473" s="310"/>
      <c r="BX473" s="310"/>
      <c r="BY473" s="310"/>
      <c r="BZ473" s="310"/>
      <c r="CA473" s="310"/>
      <c r="CB473" s="310"/>
      <c r="CC473" s="310"/>
      <c r="CD473" s="310"/>
      <c r="CE473" s="310"/>
      <c r="CF473" s="310"/>
      <c r="CG473" s="310"/>
      <c r="CH473" s="310"/>
      <c r="CI473" s="310"/>
      <c r="CJ473" s="310"/>
      <c r="CK473" s="310"/>
      <c r="CL473" s="310"/>
      <c r="CM473" s="310"/>
      <c r="CN473" s="310"/>
      <c r="CO473" s="310"/>
      <c r="CP473" s="310"/>
      <c r="CQ473" s="310"/>
      <c r="CR473" s="310"/>
      <c r="CS473" s="310"/>
      <c r="CT473" s="310"/>
      <c r="CU473" s="310"/>
      <c r="CV473" s="310"/>
      <c r="CW473" s="310"/>
      <c r="CX473" s="310"/>
      <c r="CY473" s="310"/>
      <c r="CZ473" s="310"/>
    </row>
    <row r="474" s="314" customFormat="true" ht="25.15" customHeight="true" x14ac:dyDescent="0.2">
      <c r="C474" s="843" t="s">
        <v>390</v>
      </c>
      <c r="D474" s="844"/>
      <c r="E474" s="608">
        <v>4.6485467712307285E-2</v>
      </c>
      <c r="F474" s="496"/>
      <c r="G474" s="496"/>
      <c r="H474" s="843" t="s">
        <v>316</v>
      </c>
      <c r="I474" s="844"/>
      <c r="J474" s="609">
        <v>0.36391506894725595</v>
      </c>
      <c r="K474" s="496"/>
      <c r="L474" s="496"/>
      <c r="M474" s="843" t="s">
        <v>434</v>
      </c>
      <c r="N474" s="844"/>
      <c r="O474" s="614">
        <v>-6.1314040824814804E-5</v>
      </c>
      <c r="P474" s="496"/>
      <c r="Q474" s="496"/>
      <c r="W474" s="307"/>
      <c r="X474" s="307"/>
      <c r="Y474" s="307"/>
      <c r="Z474" s="307"/>
      <c r="AA474" s="307"/>
      <c r="AB474" s="307"/>
      <c r="AC474" s="307"/>
      <c r="AD474" s="307"/>
      <c r="AE474" s="307"/>
      <c r="AF474" s="307"/>
      <c r="AG474" s="307"/>
      <c r="AH474" s="307"/>
      <c r="AI474" s="307"/>
      <c r="AJ474" s="307"/>
      <c r="AK474" s="307"/>
      <c r="AL474" s="307"/>
      <c r="AM474" s="307"/>
      <c r="AN474" s="307"/>
      <c r="AO474" s="307"/>
      <c r="AP474" s="307"/>
      <c r="AQ474" s="307"/>
      <c r="AR474" s="307"/>
      <c r="AS474" s="307"/>
      <c r="AT474" s="307"/>
      <c r="AU474" s="307"/>
      <c r="AV474" s="307"/>
      <c r="AW474" s="307"/>
      <c r="AX474" s="307"/>
      <c r="AY474" s="307"/>
      <c r="AZ474" s="307"/>
      <c r="BA474" s="309"/>
      <c r="BB474" s="359"/>
      <c r="BC474" s="309"/>
      <c r="BD474" s="309"/>
      <c r="BE474" s="309"/>
      <c r="BF474" s="309"/>
      <c r="BG474" s="309"/>
      <c r="BH474" s="309"/>
      <c r="BI474" s="309"/>
      <c r="BJ474" s="309"/>
      <c r="BK474" s="309"/>
      <c r="BL474" s="309"/>
      <c r="BM474" s="309"/>
      <c r="BN474" s="309"/>
      <c r="BO474" s="309"/>
      <c r="BP474" s="309"/>
      <c r="BQ474" s="309"/>
      <c r="BR474" s="309"/>
      <c r="BS474" s="309"/>
      <c r="BT474" s="309"/>
      <c r="BU474" s="309"/>
      <c r="BV474" s="309"/>
      <c r="BW474" s="310"/>
      <c r="BX474" s="310"/>
      <c r="BY474" s="310"/>
      <c r="BZ474" s="310"/>
      <c r="CA474" s="310"/>
      <c r="CB474" s="310"/>
      <c r="CC474" s="310"/>
      <c r="CD474" s="310"/>
      <c r="CE474" s="310"/>
      <c r="CF474" s="310"/>
      <c r="CG474" s="310"/>
      <c r="CH474" s="310"/>
      <c r="CI474" s="310"/>
      <c r="CJ474" s="310"/>
      <c r="CK474" s="310"/>
      <c r="CL474" s="310"/>
      <c r="CM474" s="310"/>
      <c r="CN474" s="310"/>
      <c r="CO474" s="310"/>
      <c r="CP474" s="310"/>
      <c r="CQ474" s="310"/>
      <c r="CR474" s="310"/>
      <c r="CS474" s="310"/>
      <c r="CT474" s="310"/>
      <c r="CU474" s="310"/>
      <c r="CV474" s="310"/>
      <c r="CW474" s="310"/>
      <c r="CX474" s="310"/>
      <c r="CY474" s="310"/>
      <c r="CZ474" s="310"/>
    </row>
    <row r="475" s="314" customFormat="true" ht="25.15" customHeight="true" x14ac:dyDescent="0.2">
      <c r="C475" s="843" t="s">
        <v>426</v>
      </c>
      <c r="D475" s="844"/>
      <c r="E475" s="615">
        <v>6.8065889928221724E-5</v>
      </c>
      <c r="F475" s="496"/>
      <c r="G475" s="496"/>
      <c r="H475" s="843" t="s">
        <v>419</v>
      </c>
      <c r="I475" s="844"/>
      <c r="J475" s="609">
        <v>2.1600503818487425E-3</v>
      </c>
      <c r="K475" s="496"/>
      <c r="L475" s="496"/>
      <c r="M475" s="852"/>
      <c r="N475" s="844"/>
      <c r="O475" s="512"/>
      <c r="P475" s="496"/>
      <c r="Q475" s="496"/>
      <c r="W475" s="307"/>
      <c r="X475" s="307"/>
      <c r="Y475" s="307"/>
      <c r="Z475" s="307"/>
      <c r="AA475" s="307"/>
      <c r="AB475" s="307"/>
      <c r="AC475" s="307"/>
      <c r="AD475" s="307"/>
      <c r="AE475" s="307"/>
      <c r="AF475" s="307"/>
      <c r="AG475" s="307"/>
      <c r="AH475" s="307"/>
      <c r="AI475" s="307"/>
      <c r="AJ475" s="307"/>
      <c r="AK475" s="307"/>
      <c r="AL475" s="307"/>
      <c r="AM475" s="307"/>
      <c r="AN475" s="307"/>
      <c r="AO475" s="307"/>
      <c r="AP475" s="307"/>
      <c r="AQ475" s="307"/>
      <c r="AR475" s="307"/>
      <c r="AS475" s="307"/>
      <c r="AT475" s="307"/>
      <c r="AU475" s="307"/>
      <c r="AV475" s="307"/>
      <c r="AW475" s="307"/>
      <c r="AX475" s="307"/>
      <c r="AY475" s="307"/>
      <c r="AZ475" s="307"/>
      <c r="BA475" s="309"/>
      <c r="BB475" s="359"/>
      <c r="BC475" s="309"/>
      <c r="BD475" s="309"/>
      <c r="BE475" s="309"/>
      <c r="BF475" s="309"/>
      <c r="BG475" s="309"/>
      <c r="BH475" s="309"/>
      <c r="BI475" s="309"/>
      <c r="BJ475" s="309"/>
      <c r="BK475" s="309"/>
      <c r="BL475" s="309"/>
      <c r="BM475" s="309"/>
      <c r="BN475" s="309"/>
      <c r="BO475" s="309"/>
      <c r="BP475" s="309"/>
      <c r="BQ475" s="309"/>
      <c r="BR475" s="309"/>
      <c r="BS475" s="309"/>
      <c r="BT475" s="309"/>
      <c r="BU475" s="309"/>
      <c r="BV475" s="309"/>
      <c r="BW475" s="310"/>
      <c r="BX475" s="310"/>
      <c r="BY475" s="310"/>
      <c r="BZ475" s="310"/>
      <c r="CA475" s="310"/>
      <c r="CB475" s="310"/>
      <c r="CC475" s="310"/>
      <c r="CD475" s="310"/>
      <c r="CE475" s="310"/>
      <c r="CF475" s="310"/>
      <c r="CG475" s="310"/>
      <c r="CH475" s="310"/>
      <c r="CI475" s="310"/>
      <c r="CJ475" s="310"/>
      <c r="CK475" s="310"/>
      <c r="CL475" s="310"/>
      <c r="CM475" s="310"/>
      <c r="CN475" s="310"/>
      <c r="CO475" s="310"/>
      <c r="CP475" s="310"/>
      <c r="CQ475" s="310"/>
      <c r="CR475" s="310"/>
      <c r="CS475" s="310"/>
      <c r="CT475" s="310"/>
      <c r="CU475" s="310"/>
      <c r="CV475" s="310"/>
      <c r="CW475" s="310"/>
      <c r="CX475" s="310"/>
      <c r="CY475" s="310"/>
      <c r="CZ475" s="310"/>
    </row>
    <row r="476" s="314" customFormat="true" ht="25.15" customHeight="true" x14ac:dyDescent="0.2">
      <c r="C476" s="843" t="s">
        <v>384</v>
      </c>
      <c r="D476" s="844"/>
      <c r="E476" s="608">
        <v>0.13221524521261013</v>
      </c>
      <c r="F476" s="496"/>
      <c r="G476" s="496"/>
      <c r="H476" s="843" t="s">
        <v>373</v>
      </c>
      <c r="I476" s="844"/>
      <c r="J476" s="609">
        <v>0.58248321533562208</v>
      </c>
      <c r="K476" s="496"/>
      <c r="L476" s="496"/>
      <c r="M476" s="852"/>
      <c r="N476" s="844"/>
      <c r="O476" s="512"/>
      <c r="P476" s="496"/>
      <c r="Q476" s="496"/>
      <c r="W476" s="307"/>
      <c r="X476" s="307"/>
      <c r="Y476" s="307"/>
      <c r="Z476" s="307"/>
      <c r="AA476" s="307"/>
      <c r="AB476" s="307"/>
      <c r="AC476" s="307"/>
      <c r="AD476" s="307"/>
      <c r="AE476" s="307"/>
      <c r="AF476" s="307"/>
      <c r="AG476" s="307"/>
      <c r="AH476" s="307"/>
      <c r="AI476" s="307"/>
      <c r="AJ476" s="307"/>
      <c r="AK476" s="307"/>
      <c r="AL476" s="307"/>
      <c r="AM476" s="307"/>
      <c r="AN476" s="307"/>
      <c r="AO476" s="307"/>
      <c r="AP476" s="307"/>
      <c r="AQ476" s="307"/>
      <c r="AR476" s="307"/>
      <c r="AS476" s="307"/>
      <c r="AT476" s="307"/>
      <c r="AU476" s="307"/>
      <c r="AV476" s="307"/>
      <c r="AW476" s="307"/>
      <c r="AX476" s="307"/>
      <c r="AY476" s="307"/>
      <c r="AZ476" s="307"/>
      <c r="BA476" s="309"/>
      <c r="BB476" s="359"/>
      <c r="BC476" s="309"/>
      <c r="BD476" s="309"/>
      <c r="BE476" s="309"/>
      <c r="BF476" s="309"/>
      <c r="BG476" s="309"/>
      <c r="BH476" s="309"/>
      <c r="BI476" s="309"/>
      <c r="BJ476" s="309"/>
      <c r="BK476" s="309"/>
      <c r="BL476" s="309"/>
      <c r="BM476" s="309"/>
      <c r="BN476" s="309"/>
      <c r="BO476" s="309"/>
      <c r="BP476" s="309"/>
      <c r="BQ476" s="309"/>
      <c r="BR476" s="309"/>
      <c r="BS476" s="309"/>
      <c r="BT476" s="309"/>
      <c r="BU476" s="309"/>
      <c r="BV476" s="309"/>
      <c r="BW476" s="310"/>
      <c r="BX476" s="310"/>
      <c r="BY476" s="310"/>
      <c r="BZ476" s="310"/>
      <c r="CA476" s="310"/>
      <c r="CB476" s="310"/>
      <c r="CC476" s="310"/>
      <c r="CD476" s="310"/>
      <c r="CE476" s="310"/>
      <c r="CF476" s="310"/>
      <c r="CG476" s="310"/>
      <c r="CH476" s="310"/>
      <c r="CI476" s="310"/>
      <c r="CJ476" s="310"/>
      <c r="CK476" s="310"/>
      <c r="CL476" s="310"/>
      <c r="CM476" s="310"/>
      <c r="CN476" s="310"/>
      <c r="CO476" s="310"/>
      <c r="CP476" s="310"/>
      <c r="CQ476" s="310"/>
      <c r="CR476" s="310"/>
      <c r="CS476" s="310"/>
      <c r="CT476" s="310"/>
      <c r="CU476" s="310"/>
      <c r="CV476" s="310"/>
      <c r="CW476" s="310"/>
      <c r="CX476" s="310"/>
      <c r="CY476" s="310"/>
      <c r="CZ476" s="310"/>
    </row>
    <row r="477" s="314" customFormat="true" ht="25.15" customHeight="true" x14ac:dyDescent="0.2">
      <c r="C477" s="843" t="s">
        <v>424</v>
      </c>
      <c r="D477" s="844"/>
      <c r="E477" s="615">
        <v>9.4937024809002877E-5</v>
      </c>
      <c r="F477" s="496"/>
      <c r="G477" s="496"/>
      <c r="H477" s="843" t="s">
        <v>374</v>
      </c>
      <c r="I477" s="844"/>
      <c r="J477" s="609">
        <v>0.46027538186877992</v>
      </c>
      <c r="K477" s="496"/>
      <c r="L477" s="496"/>
      <c r="M477" s="852"/>
      <c r="N477" s="844"/>
      <c r="O477" s="496"/>
      <c r="P477" s="496"/>
      <c r="Q477" s="496"/>
      <c r="W477" s="307"/>
      <c r="X477" s="307"/>
      <c r="Y477" s="307"/>
      <c r="Z477" s="307"/>
      <c r="AA477" s="307"/>
      <c r="AB477" s="307"/>
      <c r="AC477" s="307"/>
      <c r="AD477" s="307"/>
      <c r="AE477" s="307"/>
      <c r="AF477" s="307"/>
      <c r="AG477" s="307"/>
      <c r="AH477" s="307"/>
      <c r="AI477" s="307"/>
      <c r="AJ477" s="307"/>
      <c r="AK477" s="307"/>
      <c r="AL477" s="307"/>
      <c r="AM477" s="307"/>
      <c r="AN477" s="307"/>
      <c r="AO477" s="307"/>
      <c r="AP477" s="307"/>
      <c r="AQ477" s="307"/>
      <c r="AR477" s="307"/>
      <c r="AS477" s="307"/>
      <c r="AT477" s="307"/>
      <c r="AU477" s="307"/>
      <c r="AV477" s="307"/>
      <c r="AW477" s="307"/>
      <c r="AX477" s="307"/>
      <c r="AY477" s="307"/>
      <c r="AZ477" s="307"/>
      <c r="BA477" s="309"/>
      <c r="BB477" s="359"/>
      <c r="BC477" s="309"/>
      <c r="BD477" s="309"/>
      <c r="BE477" s="309"/>
      <c r="BF477" s="309"/>
      <c r="BG477" s="309"/>
      <c r="BH477" s="309"/>
      <c r="BI477" s="309"/>
      <c r="BJ477" s="309"/>
      <c r="BK477" s="309"/>
      <c r="BL477" s="309"/>
      <c r="BM477" s="309"/>
      <c r="BN477" s="309"/>
      <c r="BO477" s="309"/>
      <c r="BP477" s="309"/>
      <c r="BQ477" s="309"/>
      <c r="BR477" s="309"/>
      <c r="BS477" s="309"/>
      <c r="BT477" s="309"/>
      <c r="BU477" s="309"/>
      <c r="BV477" s="309"/>
      <c r="BW477" s="310"/>
      <c r="BX477" s="310"/>
      <c r="BY477" s="310"/>
      <c r="BZ477" s="310"/>
      <c r="CA477" s="310"/>
      <c r="CB477" s="310"/>
      <c r="CC477" s="310"/>
      <c r="CD477" s="310"/>
      <c r="CE477" s="310"/>
      <c r="CF477" s="310"/>
      <c r="CG477" s="310"/>
      <c r="CH477" s="310"/>
      <c r="CI477" s="310"/>
      <c r="CJ477" s="310"/>
      <c r="CK477" s="310"/>
      <c r="CL477" s="310"/>
      <c r="CM477" s="310"/>
      <c r="CN477" s="310"/>
      <c r="CO477" s="310"/>
      <c r="CP477" s="310"/>
      <c r="CQ477" s="310"/>
      <c r="CR477" s="310"/>
      <c r="CS477" s="310"/>
      <c r="CT477" s="310"/>
      <c r="CU477" s="310"/>
      <c r="CV477" s="310"/>
      <c r="CW477" s="310"/>
      <c r="CX477" s="310"/>
      <c r="CY477" s="310"/>
      <c r="CZ477" s="310"/>
    </row>
    <row r="478" s="314" customFormat="true" ht="25.15" customHeight="true" x14ac:dyDescent="0.2">
      <c r="C478" s="843" t="s">
        <v>397</v>
      </c>
      <c r="D478" s="844"/>
      <c r="E478" s="608">
        <v>2.0837620139369732E-2</v>
      </c>
      <c r="F478" s="496"/>
      <c r="G478" s="496"/>
      <c r="H478" s="843" t="s">
        <v>393</v>
      </c>
      <c r="I478" s="844"/>
      <c r="J478" s="609">
        <v>1.595549548196875E-2</v>
      </c>
      <c r="K478" s="496"/>
      <c r="L478" s="496"/>
      <c r="M478" s="853" t="s">
        <v>267</v>
      </c>
      <c r="N478" s="844"/>
      <c r="O478" s="844"/>
      <c r="P478" s="496"/>
      <c r="Q478" s="496"/>
      <c r="W478" s="307"/>
      <c r="X478" s="307"/>
      <c r="Y478" s="307"/>
      <c r="Z478" s="307"/>
      <c r="AA478" s="307"/>
      <c r="AB478" s="307"/>
      <c r="AC478" s="307"/>
      <c r="AD478" s="307"/>
      <c r="AE478" s="307"/>
      <c r="AF478" s="307"/>
      <c r="AG478" s="307"/>
      <c r="AH478" s="307"/>
      <c r="AI478" s="307"/>
      <c r="AJ478" s="307"/>
      <c r="AK478" s="307"/>
      <c r="AL478" s="307"/>
      <c r="AM478" s="307"/>
      <c r="AN478" s="307"/>
      <c r="AO478" s="307"/>
      <c r="AP478" s="307"/>
      <c r="AQ478" s="307"/>
      <c r="AR478" s="307"/>
      <c r="AS478" s="307"/>
      <c r="AT478" s="307"/>
      <c r="AU478" s="307"/>
      <c r="AV478" s="307"/>
      <c r="AW478" s="307"/>
      <c r="AX478" s="307"/>
      <c r="AY478" s="307"/>
      <c r="AZ478" s="307"/>
      <c r="BA478" s="309"/>
      <c r="BB478" s="359"/>
      <c r="BC478" s="309"/>
      <c r="BD478" s="309"/>
      <c r="BE478" s="309"/>
      <c r="BF478" s="309"/>
      <c r="BG478" s="309"/>
      <c r="BH478" s="309"/>
      <c r="BI478" s="309"/>
      <c r="BJ478" s="309"/>
      <c r="BK478" s="309"/>
      <c r="BL478" s="309"/>
      <c r="BM478" s="309"/>
      <c r="BN478" s="309"/>
      <c r="BO478" s="309"/>
      <c r="BP478" s="309"/>
      <c r="BQ478" s="309"/>
      <c r="BR478" s="309"/>
      <c r="BS478" s="309"/>
      <c r="BT478" s="309"/>
      <c r="BU478" s="309"/>
      <c r="BV478" s="309"/>
      <c r="BW478" s="310"/>
      <c r="BX478" s="310"/>
      <c r="BY478" s="310"/>
      <c r="BZ478" s="310"/>
      <c r="CA478" s="310"/>
      <c r="CB478" s="310"/>
      <c r="CC478" s="310"/>
      <c r="CD478" s="310"/>
      <c r="CE478" s="310"/>
      <c r="CF478" s="310"/>
      <c r="CG478" s="310"/>
      <c r="CH478" s="310"/>
      <c r="CI478" s="310"/>
      <c r="CJ478" s="310"/>
      <c r="CK478" s="310"/>
      <c r="CL478" s="310"/>
      <c r="CM478" s="310"/>
      <c r="CN478" s="310"/>
      <c r="CO478" s="310"/>
      <c r="CP478" s="310"/>
      <c r="CQ478" s="310"/>
      <c r="CR478" s="310"/>
      <c r="CS478" s="310"/>
      <c r="CT478" s="310"/>
      <c r="CU478" s="310"/>
      <c r="CV478" s="310"/>
      <c r="CW478" s="310"/>
      <c r="CX478" s="310"/>
      <c r="CY478" s="310"/>
      <c r="CZ478" s="310"/>
    </row>
    <row r="479" s="314" customFormat="true" ht="25.15" customHeight="true" x14ac:dyDescent="0.2">
      <c r="C479" s="843" t="s">
        <v>398</v>
      </c>
      <c r="D479" s="844"/>
      <c r="E479" s="608">
        <v>1.4306088730267804E-2</v>
      </c>
      <c r="F479" s="496"/>
      <c r="G479" s="496"/>
      <c r="H479" s="843" t="s">
        <v>404</v>
      </c>
      <c r="I479" s="844"/>
      <c r="J479" s="609">
        <v>4.5663799614712175E-3</v>
      </c>
      <c r="K479" s="496"/>
      <c r="L479" s="496"/>
      <c r="M479" s="852"/>
      <c r="N479" s="844"/>
      <c r="O479" s="592" t="s">
        <v>268</v>
      </c>
      <c r="P479" s="496"/>
      <c r="Q479" s="496"/>
      <c r="W479" s="307"/>
      <c r="X479" s="307"/>
      <c r="Y479" s="307"/>
      <c r="Z479" s="307"/>
      <c r="AA479" s="307"/>
      <c r="AB479" s="307"/>
      <c r="AC479" s="307"/>
      <c r="AD479" s="307"/>
      <c r="AE479" s="307"/>
      <c r="AF479" s="307"/>
      <c r="AG479" s="307"/>
      <c r="AH479" s="307"/>
      <c r="AI479" s="307"/>
      <c r="AJ479" s="307"/>
      <c r="AK479" s="307"/>
      <c r="AL479" s="307"/>
      <c r="AM479" s="307"/>
      <c r="AN479" s="307"/>
      <c r="AO479" s="307"/>
      <c r="AP479" s="307"/>
      <c r="AQ479" s="307"/>
      <c r="AR479" s="307"/>
      <c r="AS479" s="307"/>
      <c r="AT479" s="307"/>
      <c r="AU479" s="307"/>
      <c r="AV479" s="307"/>
      <c r="AW479" s="307"/>
      <c r="AX479" s="307"/>
      <c r="AY479" s="307"/>
      <c r="AZ479" s="307"/>
      <c r="BA479" s="309"/>
      <c r="BB479" s="359"/>
      <c r="BC479" s="309"/>
      <c r="BD479" s="309"/>
      <c r="BE479" s="309"/>
      <c r="BF479" s="309"/>
      <c r="BG479" s="309"/>
      <c r="BH479" s="309"/>
      <c r="BI479" s="309"/>
      <c r="BJ479" s="309"/>
      <c r="BK479" s="309"/>
      <c r="BL479" s="309"/>
      <c r="BM479" s="309"/>
      <c r="BN479" s="309"/>
      <c r="BO479" s="309"/>
      <c r="BP479" s="309"/>
      <c r="BQ479" s="309"/>
      <c r="BR479" s="309"/>
      <c r="BS479" s="309"/>
      <c r="BT479" s="309"/>
      <c r="BU479" s="309"/>
      <c r="BV479" s="309"/>
      <c r="BW479" s="310"/>
      <c r="BX479" s="310"/>
      <c r="BY479" s="310"/>
      <c r="BZ479" s="310"/>
      <c r="CA479" s="310"/>
      <c r="CB479" s="310"/>
      <c r="CC479" s="310"/>
      <c r="CD479" s="310"/>
      <c r="CE479" s="310"/>
      <c r="CF479" s="310"/>
      <c r="CG479" s="310"/>
      <c r="CH479" s="310"/>
      <c r="CI479" s="310"/>
      <c r="CJ479" s="310"/>
      <c r="CK479" s="310"/>
      <c r="CL479" s="310"/>
      <c r="CM479" s="310"/>
      <c r="CN479" s="310"/>
      <c r="CO479" s="310"/>
      <c r="CP479" s="310"/>
      <c r="CQ479" s="310"/>
      <c r="CR479" s="310"/>
      <c r="CS479" s="310"/>
      <c r="CT479" s="310"/>
      <c r="CU479" s="310"/>
      <c r="CV479" s="310"/>
      <c r="CW479" s="310"/>
      <c r="CX479" s="310"/>
      <c r="CY479" s="310"/>
      <c r="CZ479" s="310"/>
    </row>
    <row r="480" s="314" customFormat="true" ht="25.15" customHeight="true" x14ac:dyDescent="0.2">
      <c r="C480" s="843" t="s">
        <v>381</v>
      </c>
      <c r="D480" s="844"/>
      <c r="E480" s="608">
        <v>0.29823317183995851</v>
      </c>
      <c r="F480" s="496"/>
      <c r="G480" s="496"/>
      <c r="H480" s="843" t="s">
        <v>410</v>
      </c>
      <c r="I480" s="844"/>
      <c r="J480" s="609">
        <v>3.2870147926124921E-3</v>
      </c>
      <c r="K480" s="496"/>
      <c r="L480" s="496"/>
      <c r="M480" s="843" t="s">
        <v>313</v>
      </c>
      <c r="N480" s="844"/>
      <c r="O480" s="607">
        <v>0.1270350341632891</v>
      </c>
      <c r="P480" s="496"/>
      <c r="Q480" s="496"/>
      <c r="W480" s="307"/>
      <c r="X480" s="307"/>
      <c r="Y480" s="307"/>
      <c r="Z480" s="307"/>
      <c r="AA480" s="307"/>
      <c r="AB480" s="307"/>
      <c r="AC480" s="307"/>
      <c r="AD480" s="307"/>
      <c r="AE480" s="307"/>
      <c r="AF480" s="307"/>
      <c r="AG480" s="307"/>
      <c r="AH480" s="307"/>
      <c r="AI480" s="307"/>
      <c r="AJ480" s="307"/>
      <c r="AK480" s="307"/>
      <c r="AL480" s="307"/>
      <c r="AM480" s="307"/>
      <c r="AN480" s="307"/>
      <c r="AO480" s="307"/>
      <c r="AP480" s="307"/>
      <c r="AQ480" s="307"/>
      <c r="AR480" s="307"/>
      <c r="AS480" s="307"/>
      <c r="AT480" s="307"/>
      <c r="AU480" s="307"/>
      <c r="AV480" s="307"/>
      <c r="AW480" s="307"/>
      <c r="AX480" s="307"/>
      <c r="AY480" s="307"/>
      <c r="AZ480" s="307"/>
      <c r="BA480" s="309"/>
      <c r="BB480" s="359"/>
      <c r="BC480" s="309"/>
      <c r="BD480" s="309"/>
      <c r="BE480" s="309"/>
      <c r="BF480" s="309"/>
      <c r="BG480" s="309"/>
      <c r="BH480" s="309"/>
      <c r="BI480" s="309"/>
      <c r="BJ480" s="309"/>
      <c r="BK480" s="309"/>
      <c r="BL480" s="309"/>
      <c r="BM480" s="309"/>
      <c r="BN480" s="309"/>
      <c r="BO480" s="309"/>
      <c r="BP480" s="309"/>
      <c r="BQ480" s="309"/>
      <c r="BR480" s="309"/>
      <c r="BS480" s="309"/>
      <c r="BT480" s="309"/>
      <c r="BU480" s="309"/>
      <c r="BV480" s="309"/>
      <c r="BW480" s="310"/>
      <c r="BX480" s="310"/>
      <c r="BY480" s="310"/>
      <c r="BZ480" s="310"/>
      <c r="CA480" s="310"/>
      <c r="CB480" s="310"/>
      <c r="CC480" s="310"/>
      <c r="CD480" s="310"/>
      <c r="CE480" s="310"/>
      <c r="CF480" s="310"/>
      <c r="CG480" s="310"/>
      <c r="CH480" s="310"/>
      <c r="CI480" s="310"/>
      <c r="CJ480" s="310"/>
      <c r="CK480" s="310"/>
      <c r="CL480" s="310"/>
      <c r="CM480" s="310"/>
      <c r="CN480" s="310"/>
      <c r="CO480" s="310"/>
      <c r="CP480" s="310"/>
      <c r="CQ480" s="310"/>
      <c r="CR480" s="310"/>
      <c r="CS480" s="310"/>
      <c r="CT480" s="310"/>
      <c r="CU480" s="310"/>
      <c r="CV480" s="310"/>
      <c r="CW480" s="310"/>
      <c r="CX480" s="310"/>
      <c r="CY480" s="310"/>
      <c r="CZ480" s="310"/>
    </row>
    <row r="481" s="314" customFormat="true" ht="25.15" customHeight="true" x14ac:dyDescent="0.2">
      <c r="C481" s="843" t="s">
        <v>399</v>
      </c>
      <c r="D481" s="844"/>
      <c r="E481" s="608">
        <v>1.9458949480563051E-2</v>
      </c>
      <c r="F481" s="496"/>
      <c r="G481" s="496"/>
      <c r="H481" s="843" t="s">
        <v>415</v>
      </c>
      <c r="I481" s="844"/>
      <c r="J481" s="609">
        <v>6.6728798468951743E-3</v>
      </c>
      <c r="K481" s="496"/>
      <c r="L481" s="496"/>
      <c r="M481" s="843" t="s">
        <v>327</v>
      </c>
      <c r="N481" s="844"/>
      <c r="O481" s="610">
        <v>0.18654087044058448</v>
      </c>
      <c r="P481" s="496"/>
      <c r="Q481" s="496"/>
      <c r="W481" s="307"/>
      <c r="X481" s="307"/>
      <c r="Y481" s="307"/>
      <c r="Z481" s="307"/>
      <c r="AA481" s="307"/>
      <c r="AB481" s="307"/>
      <c r="AC481" s="307"/>
      <c r="AD481" s="307"/>
      <c r="AE481" s="307"/>
      <c r="AF481" s="307"/>
      <c r="AG481" s="307"/>
      <c r="AH481" s="307"/>
      <c r="AI481" s="307"/>
      <c r="AJ481" s="307"/>
      <c r="AK481" s="307"/>
      <c r="AL481" s="307"/>
      <c r="AM481" s="307"/>
      <c r="AN481" s="307"/>
      <c r="AO481" s="307"/>
      <c r="AP481" s="307"/>
      <c r="AQ481" s="307"/>
      <c r="AR481" s="307"/>
      <c r="AS481" s="307"/>
      <c r="AT481" s="307"/>
      <c r="AU481" s="307"/>
      <c r="AV481" s="307"/>
      <c r="AW481" s="307"/>
      <c r="AX481" s="307"/>
      <c r="AY481" s="307"/>
      <c r="AZ481" s="307"/>
      <c r="BA481" s="309"/>
      <c r="BB481" s="359"/>
      <c r="BC481" s="309"/>
      <c r="BD481" s="309"/>
      <c r="BE481" s="309"/>
      <c r="BF481" s="309"/>
      <c r="BG481" s="309"/>
      <c r="BH481" s="309"/>
      <c r="BI481" s="309"/>
      <c r="BJ481" s="309"/>
      <c r="BK481" s="309"/>
      <c r="BL481" s="309"/>
      <c r="BM481" s="309"/>
      <c r="BN481" s="309"/>
      <c r="BO481" s="309"/>
      <c r="BP481" s="309"/>
      <c r="BQ481" s="309"/>
      <c r="BR481" s="309"/>
      <c r="BS481" s="309"/>
      <c r="BT481" s="309"/>
      <c r="BU481" s="309"/>
      <c r="BV481" s="309"/>
      <c r="BW481" s="310"/>
      <c r="BX481" s="310"/>
      <c r="BY481" s="310"/>
      <c r="BZ481" s="310"/>
      <c r="CA481" s="310"/>
      <c r="CB481" s="310"/>
      <c r="CC481" s="310"/>
      <c r="CD481" s="310"/>
      <c r="CE481" s="310"/>
      <c r="CF481" s="310"/>
      <c r="CG481" s="310"/>
      <c r="CH481" s="310"/>
      <c r="CI481" s="310"/>
      <c r="CJ481" s="310"/>
      <c r="CK481" s="310"/>
      <c r="CL481" s="310"/>
      <c r="CM481" s="310"/>
      <c r="CN481" s="310"/>
      <c r="CO481" s="310"/>
      <c r="CP481" s="310"/>
      <c r="CQ481" s="310"/>
      <c r="CR481" s="310"/>
      <c r="CS481" s="310"/>
      <c r="CT481" s="310"/>
      <c r="CU481" s="310"/>
      <c r="CV481" s="310"/>
      <c r="CW481" s="310"/>
      <c r="CX481" s="310"/>
      <c r="CY481" s="310"/>
      <c r="CZ481" s="310"/>
    </row>
    <row r="482" s="314" customFormat="true" ht="25.15" customHeight="true" x14ac:dyDescent="0.2">
      <c r="C482" s="843" t="s">
        <v>392</v>
      </c>
      <c r="D482" s="844"/>
      <c r="E482" s="608">
        <v>1.6512682314715938E-2</v>
      </c>
      <c r="F482" s="496"/>
      <c r="G482" s="496"/>
      <c r="H482" s="843" t="s">
        <v>405</v>
      </c>
      <c r="I482" s="844"/>
      <c r="J482" s="613">
        <v>7.6642299677059564E-5</v>
      </c>
      <c r="K482" s="496"/>
      <c r="L482" s="496"/>
      <c r="M482" s="843" t="s">
        <v>314</v>
      </c>
      <c r="N482" s="844"/>
      <c r="O482" s="610">
        <v>0.11961361121825086</v>
      </c>
      <c r="P482" s="496"/>
      <c r="Q482" s="496"/>
      <c r="W482" s="307"/>
      <c r="X482" s="307"/>
      <c r="Y482" s="307"/>
      <c r="Z482" s="307"/>
      <c r="AA482" s="307"/>
      <c r="AB482" s="307"/>
      <c r="AC482" s="307"/>
      <c r="AD482" s="307"/>
      <c r="AE482" s="307"/>
      <c r="AF482" s="307"/>
      <c r="AG482" s="307"/>
      <c r="AH482" s="307"/>
      <c r="AI482" s="307"/>
      <c r="AJ482" s="307"/>
      <c r="AK482" s="307"/>
      <c r="AL482" s="307"/>
      <c r="AM482" s="307"/>
      <c r="AN482" s="307"/>
      <c r="AO482" s="307"/>
      <c r="AP482" s="307"/>
      <c r="AQ482" s="307"/>
      <c r="AR482" s="307"/>
      <c r="AS482" s="307"/>
      <c r="AT482" s="307"/>
      <c r="AU482" s="307"/>
      <c r="AV482" s="307"/>
      <c r="AW482" s="307"/>
      <c r="AX482" s="307"/>
      <c r="AY482" s="307"/>
      <c r="AZ482" s="307"/>
      <c r="BA482" s="309"/>
      <c r="BB482" s="359"/>
      <c r="BC482" s="309"/>
      <c r="BD482" s="309"/>
      <c r="BE482" s="309"/>
      <c r="BF482" s="309"/>
      <c r="BG482" s="309"/>
      <c r="BH482" s="309"/>
      <c r="BI482" s="309"/>
      <c r="BJ482" s="309"/>
      <c r="BK482" s="309"/>
      <c r="BL482" s="309"/>
      <c r="BM482" s="309"/>
      <c r="BN482" s="309"/>
      <c r="BO482" s="309"/>
      <c r="BP482" s="309"/>
      <c r="BQ482" s="309"/>
      <c r="BR482" s="309"/>
      <c r="BS482" s="309"/>
      <c r="BT482" s="309"/>
      <c r="BU482" s="309"/>
      <c r="BV482" s="309"/>
      <c r="BW482" s="310"/>
      <c r="BX482" s="310"/>
      <c r="BY482" s="310"/>
      <c r="BZ482" s="310"/>
      <c r="CA482" s="310"/>
      <c r="CB482" s="310"/>
      <c r="CC482" s="310"/>
      <c r="CD482" s="310"/>
      <c r="CE482" s="310"/>
      <c r="CF482" s="310"/>
      <c r="CG482" s="310"/>
      <c r="CH482" s="310"/>
      <c r="CI482" s="310"/>
      <c r="CJ482" s="310"/>
      <c r="CK482" s="310"/>
      <c r="CL482" s="310"/>
      <c r="CM482" s="310"/>
      <c r="CN482" s="310"/>
      <c r="CO482" s="310"/>
      <c r="CP482" s="310"/>
      <c r="CQ482" s="310"/>
      <c r="CR482" s="310"/>
      <c r="CS482" s="310"/>
      <c r="CT482" s="310"/>
      <c r="CU482" s="310"/>
      <c r="CV482" s="310"/>
      <c r="CW482" s="310"/>
      <c r="CX482" s="310"/>
      <c r="CY482" s="310"/>
      <c r="CZ482" s="310"/>
    </row>
    <row r="483" s="314" customFormat="true" ht="25.15" customHeight="true" x14ac:dyDescent="0.2">
      <c r="C483" s="843" t="s">
        <v>421</v>
      </c>
      <c r="D483" s="844"/>
      <c r="E483" s="608">
        <v>1.9507709072132665E-4</v>
      </c>
      <c r="F483" s="496"/>
      <c r="G483" s="496"/>
      <c r="H483" s="843" t="s">
        <v>390</v>
      </c>
      <c r="I483" s="844"/>
      <c r="J483" s="609">
        <v>3.5396440477182878E-2</v>
      </c>
      <c r="K483" s="496"/>
      <c r="L483" s="496"/>
      <c r="M483" s="843" t="s">
        <v>318</v>
      </c>
      <c r="N483" s="844"/>
      <c r="O483" s="610">
        <v>0.15150871376119587</v>
      </c>
      <c r="P483" s="496"/>
      <c r="Q483" s="496"/>
      <c r="W483" s="307"/>
      <c r="X483" s="307"/>
      <c r="Y483" s="307"/>
      <c r="Z483" s="307"/>
      <c r="AA483" s="307"/>
      <c r="AB483" s="307"/>
      <c r="AC483" s="307"/>
      <c r="AD483" s="307"/>
      <c r="AE483" s="307"/>
      <c r="AF483" s="307"/>
      <c r="AG483" s="307"/>
      <c r="AH483" s="307"/>
      <c r="AI483" s="307"/>
      <c r="AJ483" s="307"/>
      <c r="AK483" s="307"/>
      <c r="AL483" s="307"/>
      <c r="AM483" s="307"/>
      <c r="AN483" s="307"/>
      <c r="AO483" s="307"/>
      <c r="AP483" s="307"/>
      <c r="AQ483" s="307"/>
      <c r="AR483" s="307"/>
      <c r="AS483" s="307"/>
      <c r="AT483" s="307"/>
      <c r="AU483" s="307"/>
      <c r="AV483" s="307"/>
      <c r="AW483" s="307"/>
      <c r="AX483" s="307"/>
      <c r="AY483" s="307"/>
      <c r="AZ483" s="307"/>
      <c r="BA483" s="309"/>
      <c r="BB483" s="359"/>
      <c r="BC483" s="309"/>
      <c r="BD483" s="309"/>
      <c r="BE483" s="309"/>
      <c r="BF483" s="309"/>
      <c r="BG483" s="309"/>
      <c r="BH483" s="309"/>
      <c r="BI483" s="309"/>
      <c r="BJ483" s="309"/>
      <c r="BK483" s="309"/>
      <c r="BL483" s="309"/>
      <c r="BM483" s="309"/>
      <c r="BN483" s="309"/>
      <c r="BO483" s="309"/>
      <c r="BP483" s="309"/>
      <c r="BQ483" s="309"/>
      <c r="BR483" s="309"/>
      <c r="BS483" s="309"/>
      <c r="BT483" s="309"/>
      <c r="BU483" s="309"/>
      <c r="BV483" s="309"/>
      <c r="BW483" s="310"/>
      <c r="BX483" s="310"/>
      <c r="BY483" s="310"/>
      <c r="BZ483" s="310"/>
      <c r="CA483" s="310"/>
      <c r="CB483" s="310"/>
      <c r="CC483" s="310"/>
      <c r="CD483" s="310"/>
      <c r="CE483" s="310"/>
      <c r="CF483" s="310"/>
      <c r="CG483" s="310"/>
      <c r="CH483" s="310"/>
      <c r="CI483" s="310"/>
      <c r="CJ483" s="310"/>
      <c r="CK483" s="310"/>
      <c r="CL483" s="310"/>
      <c r="CM483" s="310"/>
      <c r="CN483" s="310"/>
      <c r="CO483" s="310"/>
      <c r="CP483" s="310"/>
      <c r="CQ483" s="310"/>
      <c r="CR483" s="310"/>
      <c r="CS483" s="310"/>
      <c r="CT483" s="310"/>
      <c r="CU483" s="310"/>
      <c r="CV483" s="310"/>
      <c r="CW483" s="310"/>
      <c r="CX483" s="310"/>
      <c r="CY483" s="310"/>
      <c r="CZ483" s="310"/>
    </row>
    <row r="484" s="314" customFormat="true" ht="25.15" customHeight="true" x14ac:dyDescent="0.2">
      <c r="C484" s="843" t="s">
        <v>423</v>
      </c>
      <c r="D484" s="844"/>
      <c r="E484" s="608">
        <v>1.2971526101606683E-4</v>
      </c>
      <c r="F484" s="496"/>
      <c r="G484" s="496"/>
      <c r="H484" s="843" t="s">
        <v>426</v>
      </c>
      <c r="I484" s="844"/>
      <c r="J484" s="609">
        <v>1.0853029127214425E-3</v>
      </c>
      <c r="K484" s="496"/>
      <c r="L484" s="496"/>
      <c r="M484" s="843" t="s">
        <v>336</v>
      </c>
      <c r="N484" s="844"/>
      <c r="O484" s="610">
        <v>8.0752840916779617E-2</v>
      </c>
      <c r="P484" s="496"/>
      <c r="Q484" s="496"/>
      <c r="W484" s="307"/>
      <c r="X484" s="307"/>
      <c r="Y484" s="307"/>
      <c r="Z484" s="307"/>
      <c r="AA484" s="307"/>
      <c r="AB484" s="307"/>
      <c r="AC484" s="307"/>
      <c r="AD484" s="307"/>
      <c r="AE484" s="307"/>
      <c r="AF484" s="307"/>
      <c r="AG484" s="307"/>
      <c r="AH484" s="307"/>
      <c r="AI484" s="307"/>
      <c r="AJ484" s="307"/>
      <c r="AK484" s="307"/>
      <c r="AL484" s="307"/>
      <c r="AM484" s="307"/>
      <c r="AN484" s="307"/>
      <c r="AO484" s="307"/>
      <c r="AP484" s="307"/>
      <c r="AQ484" s="307"/>
      <c r="AR484" s="307"/>
      <c r="AS484" s="307"/>
      <c r="AT484" s="307"/>
      <c r="AU484" s="307"/>
      <c r="AV484" s="307"/>
      <c r="AW484" s="307"/>
      <c r="AX484" s="307"/>
      <c r="AY484" s="307"/>
      <c r="AZ484" s="307"/>
      <c r="BA484" s="309"/>
      <c r="BB484" s="359"/>
      <c r="BC484" s="309"/>
      <c r="BD484" s="309"/>
      <c r="BE484" s="309"/>
      <c r="BF484" s="309"/>
      <c r="BG484" s="309"/>
      <c r="BH484" s="309"/>
      <c r="BI484" s="309"/>
      <c r="BJ484" s="309"/>
      <c r="BK484" s="309"/>
      <c r="BL484" s="309"/>
      <c r="BM484" s="309"/>
      <c r="BN484" s="309"/>
      <c r="BO484" s="309"/>
      <c r="BP484" s="309"/>
      <c r="BQ484" s="309"/>
      <c r="BR484" s="309"/>
      <c r="BS484" s="309"/>
      <c r="BT484" s="309"/>
      <c r="BU484" s="309"/>
      <c r="BV484" s="309"/>
      <c r="BW484" s="310"/>
      <c r="BX484" s="310"/>
      <c r="BY484" s="310"/>
      <c r="BZ484" s="310"/>
      <c r="CA484" s="310"/>
      <c r="CB484" s="310"/>
      <c r="CC484" s="310"/>
      <c r="CD484" s="310"/>
      <c r="CE484" s="310"/>
      <c r="CF484" s="310"/>
      <c r="CG484" s="310"/>
      <c r="CH484" s="310"/>
      <c r="CI484" s="310"/>
      <c r="CJ484" s="310"/>
      <c r="CK484" s="310"/>
      <c r="CL484" s="310"/>
      <c r="CM484" s="310"/>
      <c r="CN484" s="310"/>
      <c r="CO484" s="310"/>
      <c r="CP484" s="310"/>
      <c r="CQ484" s="310"/>
      <c r="CR484" s="310"/>
      <c r="CS484" s="310"/>
      <c r="CT484" s="310"/>
      <c r="CU484" s="310"/>
      <c r="CV484" s="310"/>
      <c r="CW484" s="310"/>
      <c r="CX484" s="310"/>
      <c r="CY484" s="310"/>
      <c r="CZ484" s="310"/>
    </row>
    <row r="485" s="314" customFormat="true" ht="25.15" customHeight="true" x14ac:dyDescent="0.2">
      <c r="C485" s="843" t="s">
        <v>378</v>
      </c>
      <c r="D485" s="844"/>
      <c r="E485" s="608">
        <v>0.13104408079895644</v>
      </c>
      <c r="F485" s="496"/>
      <c r="G485" s="496"/>
      <c r="H485" s="843" t="s">
        <v>384</v>
      </c>
      <c r="I485" s="844"/>
      <c r="J485" s="609">
        <v>0.25466297421245598</v>
      </c>
      <c r="K485" s="496"/>
      <c r="L485" s="496"/>
      <c r="M485" s="843" t="s">
        <v>337</v>
      </c>
      <c r="N485" s="844"/>
      <c r="O485" s="610">
        <v>4.9079566323888518E-2</v>
      </c>
      <c r="P485" s="496"/>
      <c r="Q485" s="496"/>
      <c r="W485" s="307"/>
      <c r="X485" s="307"/>
      <c r="Y485" s="307"/>
      <c r="Z485" s="307"/>
      <c r="AA485" s="307"/>
      <c r="AB485" s="307"/>
      <c r="AC485" s="307"/>
      <c r="AD485" s="307"/>
      <c r="AE485" s="307"/>
      <c r="AF485" s="307"/>
      <c r="AG485" s="307"/>
      <c r="AH485" s="307"/>
      <c r="AI485" s="307"/>
      <c r="AJ485" s="307"/>
      <c r="AK485" s="307"/>
      <c r="AL485" s="307"/>
      <c r="AM485" s="307"/>
      <c r="AN485" s="307"/>
      <c r="AO485" s="307"/>
      <c r="AP485" s="307"/>
      <c r="AQ485" s="307"/>
      <c r="AR485" s="307"/>
      <c r="AS485" s="307"/>
      <c r="AT485" s="307"/>
      <c r="AU485" s="307"/>
      <c r="AV485" s="307"/>
      <c r="AW485" s="307"/>
      <c r="AX485" s="307"/>
      <c r="AY485" s="307"/>
      <c r="AZ485" s="307"/>
      <c r="BA485" s="309"/>
      <c r="BB485" s="359"/>
      <c r="BC485" s="309"/>
      <c r="BD485" s="309"/>
      <c r="BE485" s="309"/>
      <c r="BF485" s="309"/>
      <c r="BG485" s="309"/>
      <c r="BH485" s="309"/>
      <c r="BI485" s="309"/>
      <c r="BJ485" s="309"/>
      <c r="BK485" s="309"/>
      <c r="BL485" s="309"/>
      <c r="BM485" s="309"/>
      <c r="BN485" s="309"/>
      <c r="BO485" s="309"/>
      <c r="BP485" s="309"/>
      <c r="BQ485" s="309"/>
      <c r="BR485" s="309"/>
      <c r="BS485" s="309"/>
      <c r="BT485" s="309"/>
      <c r="BU485" s="309"/>
      <c r="BV485" s="309"/>
      <c r="BW485" s="310"/>
      <c r="BX485" s="310"/>
      <c r="BY485" s="310"/>
      <c r="BZ485" s="310"/>
      <c r="CA485" s="310"/>
      <c r="CB485" s="310"/>
      <c r="CC485" s="310"/>
      <c r="CD485" s="310"/>
      <c r="CE485" s="310"/>
      <c r="CF485" s="310"/>
      <c r="CG485" s="310"/>
      <c r="CH485" s="310"/>
      <c r="CI485" s="310"/>
      <c r="CJ485" s="310"/>
      <c r="CK485" s="310"/>
      <c r="CL485" s="310"/>
      <c r="CM485" s="310"/>
      <c r="CN485" s="310"/>
      <c r="CO485" s="310"/>
      <c r="CP485" s="310"/>
      <c r="CQ485" s="310"/>
      <c r="CR485" s="310"/>
      <c r="CS485" s="310"/>
      <c r="CT485" s="310"/>
      <c r="CU485" s="310"/>
      <c r="CV485" s="310"/>
      <c r="CW485" s="310"/>
      <c r="CX485" s="310"/>
      <c r="CY485" s="310"/>
      <c r="CZ485" s="310"/>
    </row>
    <row r="486" s="314" customFormat="true" ht="25.15" customHeight="true" x14ac:dyDescent="0.2">
      <c r="C486" s="843" t="s">
        <v>420</v>
      </c>
      <c r="D486" s="844"/>
      <c r="E486" s="608">
        <v>2.5207451401542384E-4</v>
      </c>
      <c r="F486" s="496"/>
      <c r="G486" s="496"/>
      <c r="H486" s="843" t="s">
        <v>397</v>
      </c>
      <c r="I486" s="844"/>
      <c r="J486" s="609">
        <v>1.0497456364701651E-2</v>
      </c>
      <c r="K486" s="496"/>
      <c r="L486" s="496"/>
      <c r="M486" s="843" t="s">
        <v>323</v>
      </c>
      <c r="N486" s="844"/>
      <c r="O486" s="610">
        <v>0.10320048170331377</v>
      </c>
      <c r="P486" s="496"/>
      <c r="Q486" s="496"/>
      <c r="W486" s="307"/>
      <c r="X486" s="307"/>
      <c r="Y486" s="307"/>
      <c r="Z486" s="307"/>
      <c r="AA486" s="307"/>
      <c r="AB486" s="307"/>
      <c r="AC486" s="307"/>
      <c r="AD486" s="307"/>
      <c r="AE486" s="307"/>
      <c r="AF486" s="307"/>
      <c r="AG486" s="307"/>
      <c r="AH486" s="307"/>
      <c r="AI486" s="307"/>
      <c r="AJ486" s="307"/>
      <c r="AK486" s="307"/>
      <c r="AL486" s="307"/>
      <c r="AM486" s="307"/>
      <c r="AN486" s="307"/>
      <c r="AO486" s="307"/>
      <c r="AP486" s="307"/>
      <c r="AQ486" s="307"/>
      <c r="AR486" s="307"/>
      <c r="AS486" s="307"/>
      <c r="AT486" s="307"/>
      <c r="AU486" s="307"/>
      <c r="AV486" s="307"/>
      <c r="AW486" s="307"/>
      <c r="AX486" s="307"/>
      <c r="AY486" s="307"/>
      <c r="AZ486" s="307"/>
      <c r="BA486" s="309"/>
      <c r="BB486" s="359"/>
      <c r="BC486" s="309"/>
      <c r="BD486" s="309"/>
      <c r="BE486" s="309"/>
      <c r="BF486" s="309"/>
      <c r="BG486" s="309"/>
      <c r="BH486" s="309"/>
      <c r="BI486" s="309"/>
      <c r="BJ486" s="309"/>
      <c r="BK486" s="309"/>
      <c r="BL486" s="309"/>
      <c r="BM486" s="309"/>
      <c r="BN486" s="309"/>
      <c r="BO486" s="309"/>
      <c r="BP486" s="309"/>
      <c r="BQ486" s="309"/>
      <c r="BR486" s="309"/>
      <c r="BS486" s="309"/>
      <c r="BT486" s="309"/>
      <c r="BU486" s="309"/>
      <c r="BV486" s="309"/>
      <c r="BW486" s="310"/>
      <c r="BX486" s="310"/>
      <c r="BY486" s="310"/>
      <c r="BZ486" s="310"/>
      <c r="CA486" s="310"/>
      <c r="CB486" s="310"/>
      <c r="CC486" s="310"/>
      <c r="CD486" s="310"/>
      <c r="CE486" s="310"/>
      <c r="CF486" s="310"/>
      <c r="CG486" s="310"/>
      <c r="CH486" s="310"/>
      <c r="CI486" s="310"/>
      <c r="CJ486" s="310"/>
      <c r="CK486" s="310"/>
      <c r="CL486" s="310"/>
      <c r="CM486" s="310"/>
      <c r="CN486" s="310"/>
      <c r="CO486" s="310"/>
      <c r="CP486" s="310"/>
      <c r="CQ486" s="310"/>
      <c r="CR486" s="310"/>
      <c r="CS486" s="310"/>
      <c r="CT486" s="310"/>
      <c r="CU486" s="310"/>
      <c r="CV486" s="310"/>
      <c r="CW486" s="310"/>
      <c r="CX486" s="310"/>
      <c r="CY486" s="310"/>
      <c r="CZ486" s="310"/>
    </row>
    <row r="487" s="314" customFormat="true" ht="25.15" customHeight="true" x14ac:dyDescent="0.2">
      <c r="C487" s="843" t="s">
        <v>379</v>
      </c>
      <c r="D487" s="844"/>
      <c r="E487" s="608">
        <v>0.32141525707152935</v>
      </c>
      <c r="F487" s="496"/>
      <c r="G487" s="496"/>
      <c r="H487" s="843" t="s">
        <v>398</v>
      </c>
      <c r="I487" s="844"/>
      <c r="J487" s="609">
        <v>2.8046401343874276E-3</v>
      </c>
      <c r="K487" s="496"/>
      <c r="L487" s="496"/>
      <c r="M487" s="843" t="s">
        <v>326</v>
      </c>
      <c r="N487" s="844"/>
      <c r="O487" s="610">
        <v>6.4104853573552487E-2</v>
      </c>
      <c r="P487" s="496"/>
      <c r="Q487" s="496"/>
      <c r="W487" s="307"/>
      <c r="X487" s="307"/>
      <c r="Y487" s="307"/>
      <c r="Z487" s="307"/>
      <c r="AA487" s="307"/>
      <c r="AB487" s="307"/>
      <c r="AC487" s="307"/>
      <c r="AD487" s="307"/>
      <c r="AE487" s="307"/>
      <c r="AF487" s="307"/>
      <c r="AG487" s="307"/>
      <c r="AH487" s="307"/>
      <c r="AI487" s="307"/>
      <c r="AJ487" s="307"/>
      <c r="AK487" s="307"/>
      <c r="AL487" s="307"/>
      <c r="AM487" s="307"/>
      <c r="AN487" s="307"/>
      <c r="AO487" s="307"/>
      <c r="AP487" s="307"/>
      <c r="AQ487" s="307"/>
      <c r="AR487" s="307"/>
      <c r="AS487" s="307"/>
      <c r="AT487" s="307"/>
      <c r="AU487" s="307"/>
      <c r="AV487" s="307"/>
      <c r="AW487" s="307"/>
      <c r="AX487" s="307"/>
      <c r="AY487" s="307"/>
      <c r="AZ487" s="307"/>
      <c r="BA487" s="309"/>
      <c r="BB487" s="359"/>
      <c r="BC487" s="309"/>
      <c r="BD487" s="309"/>
      <c r="BE487" s="309"/>
      <c r="BF487" s="309"/>
      <c r="BG487" s="309"/>
      <c r="BH487" s="309"/>
      <c r="BI487" s="309"/>
      <c r="BJ487" s="309"/>
      <c r="BK487" s="309"/>
      <c r="BL487" s="309"/>
      <c r="BM487" s="309"/>
      <c r="BN487" s="309"/>
      <c r="BO487" s="309"/>
      <c r="BP487" s="309"/>
      <c r="BQ487" s="309"/>
      <c r="BR487" s="309"/>
      <c r="BS487" s="309"/>
      <c r="BT487" s="309"/>
      <c r="BU487" s="309"/>
      <c r="BV487" s="309"/>
      <c r="BW487" s="310"/>
      <c r="BX487" s="310"/>
      <c r="BY487" s="310"/>
      <c r="BZ487" s="310"/>
      <c r="CA487" s="310"/>
      <c r="CB487" s="310"/>
      <c r="CC487" s="310"/>
      <c r="CD487" s="310"/>
      <c r="CE487" s="310"/>
      <c r="CF487" s="310"/>
      <c r="CG487" s="310"/>
      <c r="CH487" s="310"/>
      <c r="CI487" s="310"/>
      <c r="CJ487" s="310"/>
      <c r="CK487" s="310"/>
      <c r="CL487" s="310"/>
      <c r="CM487" s="310"/>
      <c r="CN487" s="310"/>
      <c r="CO487" s="310"/>
      <c r="CP487" s="310"/>
      <c r="CQ487" s="310"/>
      <c r="CR487" s="310"/>
      <c r="CS487" s="310"/>
      <c r="CT487" s="310"/>
      <c r="CU487" s="310"/>
      <c r="CV487" s="310"/>
      <c r="CW487" s="310"/>
      <c r="CX487" s="310"/>
      <c r="CY487" s="310"/>
      <c r="CZ487" s="310"/>
    </row>
    <row r="488" s="314" customFormat="true" ht="25.15" customHeight="true" x14ac:dyDescent="0.2">
      <c r="C488" s="843" t="s">
        <v>428</v>
      </c>
      <c r="D488" s="844"/>
      <c r="E488" s="615">
        <v>3.4165257832538884E-5</v>
      </c>
      <c r="F488" s="496"/>
      <c r="G488" s="496"/>
      <c r="H488" s="843" t="s">
        <v>381</v>
      </c>
      <c r="I488" s="844"/>
      <c r="J488" s="609">
        <v>0.27206540714569294</v>
      </c>
      <c r="K488" s="496"/>
      <c r="L488" s="496"/>
      <c r="M488" s="843" t="s">
        <v>317</v>
      </c>
      <c r="N488" s="844"/>
      <c r="O488" s="610">
        <v>0.20316073292414638</v>
      </c>
      <c r="P488" s="496"/>
      <c r="Q488" s="496"/>
      <c r="W488" s="307"/>
      <c r="X488" s="307"/>
      <c r="Y488" s="307"/>
      <c r="Z488" s="307"/>
      <c r="AA488" s="307"/>
      <c r="AB488" s="307"/>
      <c r="AC488" s="307"/>
      <c r="AD488" s="307"/>
      <c r="AE488" s="307"/>
      <c r="AF488" s="307"/>
      <c r="AG488" s="307"/>
      <c r="AH488" s="307"/>
      <c r="AI488" s="307"/>
      <c r="AJ488" s="307"/>
      <c r="AK488" s="307"/>
      <c r="AL488" s="307"/>
      <c r="AM488" s="307"/>
      <c r="AN488" s="307"/>
      <c r="AO488" s="307"/>
      <c r="AP488" s="307"/>
      <c r="AQ488" s="307"/>
      <c r="AR488" s="307"/>
      <c r="AS488" s="307"/>
      <c r="AT488" s="307"/>
      <c r="AU488" s="307"/>
      <c r="AV488" s="307"/>
      <c r="AW488" s="307"/>
      <c r="AX488" s="307"/>
      <c r="AY488" s="307"/>
      <c r="AZ488" s="307"/>
      <c r="BA488" s="309"/>
      <c r="BB488" s="359"/>
      <c r="BC488" s="309"/>
      <c r="BD488" s="309"/>
      <c r="BE488" s="309"/>
      <c r="BF488" s="309"/>
      <c r="BG488" s="309"/>
      <c r="BH488" s="309"/>
      <c r="BI488" s="309"/>
      <c r="BJ488" s="309"/>
      <c r="BK488" s="309"/>
      <c r="BL488" s="309"/>
      <c r="BM488" s="309"/>
      <c r="BN488" s="309"/>
      <c r="BO488" s="309"/>
      <c r="BP488" s="309"/>
      <c r="BQ488" s="309"/>
      <c r="BR488" s="309"/>
      <c r="BS488" s="309"/>
      <c r="BT488" s="309"/>
      <c r="BU488" s="309"/>
      <c r="BV488" s="309"/>
      <c r="BW488" s="310"/>
      <c r="BX488" s="310"/>
      <c r="BY488" s="310"/>
      <c r="BZ488" s="310"/>
      <c r="CA488" s="310"/>
      <c r="CB488" s="310"/>
      <c r="CC488" s="310"/>
      <c r="CD488" s="310"/>
      <c r="CE488" s="310"/>
      <c r="CF488" s="310"/>
      <c r="CG488" s="310"/>
      <c r="CH488" s="310"/>
      <c r="CI488" s="310"/>
      <c r="CJ488" s="310"/>
      <c r="CK488" s="310"/>
      <c r="CL488" s="310"/>
      <c r="CM488" s="310"/>
      <c r="CN488" s="310"/>
      <c r="CO488" s="310"/>
      <c r="CP488" s="310"/>
      <c r="CQ488" s="310"/>
      <c r="CR488" s="310"/>
      <c r="CS488" s="310"/>
      <c r="CT488" s="310"/>
      <c r="CU488" s="310"/>
      <c r="CV488" s="310"/>
      <c r="CW488" s="310"/>
      <c r="CX488" s="310"/>
      <c r="CY488" s="310"/>
      <c r="CZ488" s="310"/>
    </row>
    <row r="489" s="314" customFormat="true" ht="25.15" customHeight="true" x14ac:dyDescent="0.2">
      <c r="C489" s="843" t="s">
        <v>413</v>
      </c>
      <c r="D489" s="844"/>
      <c r="E489" s="608">
        <v>8.6400081913232119E-4</v>
      </c>
      <c r="F489" s="496"/>
      <c r="G489" s="496"/>
      <c r="H489" s="843" t="s">
        <v>399</v>
      </c>
      <c r="I489" s="844"/>
      <c r="J489" s="609">
        <v>1.2900658193751356E-3</v>
      </c>
      <c r="K489" s="496"/>
      <c r="L489" s="496"/>
      <c r="M489" s="843" t="s">
        <v>331</v>
      </c>
      <c r="N489" s="844"/>
      <c r="O489" s="610">
        <v>5.2109784122009263E-2</v>
      </c>
      <c r="P489" s="496"/>
      <c r="Q489" s="496"/>
      <c r="W489" s="307"/>
      <c r="X489" s="307"/>
      <c r="Y489" s="307"/>
      <c r="Z489" s="307"/>
      <c r="AA489" s="307"/>
      <c r="AB489" s="307"/>
      <c r="AC489" s="307"/>
      <c r="AD489" s="307"/>
      <c r="AE489" s="307"/>
      <c r="AF489" s="307"/>
      <c r="AG489" s="307"/>
      <c r="AH489" s="307"/>
      <c r="AI489" s="307"/>
      <c r="AJ489" s="307"/>
      <c r="AK489" s="307"/>
      <c r="AL489" s="307"/>
      <c r="AM489" s="307"/>
      <c r="AN489" s="307"/>
      <c r="AO489" s="307"/>
      <c r="AP489" s="307"/>
      <c r="AQ489" s="307"/>
      <c r="AR489" s="307"/>
      <c r="AS489" s="307"/>
      <c r="AT489" s="307"/>
      <c r="AU489" s="307"/>
      <c r="AV489" s="307"/>
      <c r="AW489" s="307"/>
      <c r="AX489" s="307"/>
      <c r="AY489" s="307"/>
      <c r="AZ489" s="307"/>
      <c r="BA489" s="309"/>
      <c r="BB489" s="359"/>
      <c r="BC489" s="309"/>
      <c r="BD489" s="309"/>
      <c r="BE489" s="309"/>
      <c r="BF489" s="309"/>
      <c r="BG489" s="309"/>
      <c r="BH489" s="309"/>
      <c r="BI489" s="309"/>
      <c r="BJ489" s="309"/>
      <c r="BK489" s="309"/>
      <c r="BL489" s="309"/>
      <c r="BM489" s="309"/>
      <c r="BN489" s="309"/>
      <c r="BO489" s="309"/>
      <c r="BP489" s="309"/>
      <c r="BQ489" s="309"/>
      <c r="BR489" s="309"/>
      <c r="BS489" s="309"/>
      <c r="BT489" s="309"/>
      <c r="BU489" s="309"/>
      <c r="BV489" s="309"/>
      <c r="BW489" s="310"/>
      <c r="BX489" s="310"/>
      <c r="BY489" s="310"/>
      <c r="BZ489" s="310"/>
      <c r="CA489" s="310"/>
      <c r="CB489" s="310"/>
      <c r="CC489" s="310"/>
      <c r="CD489" s="310"/>
      <c r="CE489" s="310"/>
      <c r="CF489" s="310"/>
      <c r="CG489" s="310"/>
      <c r="CH489" s="310"/>
      <c r="CI489" s="310"/>
      <c r="CJ489" s="310"/>
      <c r="CK489" s="310"/>
      <c r="CL489" s="310"/>
      <c r="CM489" s="310"/>
      <c r="CN489" s="310"/>
      <c r="CO489" s="310"/>
      <c r="CP489" s="310"/>
      <c r="CQ489" s="310"/>
      <c r="CR489" s="310"/>
      <c r="CS489" s="310"/>
      <c r="CT489" s="310"/>
      <c r="CU489" s="310"/>
      <c r="CV489" s="310"/>
      <c r="CW489" s="310"/>
      <c r="CX489" s="310"/>
      <c r="CY489" s="310"/>
      <c r="CZ489" s="310"/>
    </row>
    <row r="490" s="314" customFormat="true" ht="25.15" customHeight="true" x14ac:dyDescent="0.2">
      <c r="C490" s="843" t="s">
        <v>408</v>
      </c>
      <c r="D490" s="844"/>
      <c r="E490" s="608">
        <v>1.4797506375866778E-3</v>
      </c>
      <c r="F490" s="496"/>
      <c r="G490" s="496"/>
      <c r="H490" s="843" t="s">
        <v>392</v>
      </c>
      <c r="I490" s="844"/>
      <c r="J490" s="609">
        <v>1.9324910055885502E-2</v>
      </c>
      <c r="K490" s="496"/>
      <c r="L490" s="496"/>
      <c r="M490" s="843" t="s">
        <v>316</v>
      </c>
      <c r="N490" s="844"/>
      <c r="O490" s="610">
        <v>0.19107716600495422</v>
      </c>
      <c r="P490" s="496"/>
      <c r="Q490" s="496"/>
      <c r="W490" s="307"/>
      <c r="X490" s="307"/>
      <c r="Y490" s="307"/>
      <c r="Z490" s="307"/>
      <c r="AA490" s="307"/>
      <c r="AB490" s="307"/>
      <c r="AC490" s="307"/>
      <c r="AD490" s="307"/>
      <c r="AE490" s="307"/>
      <c r="AF490" s="307"/>
      <c r="AG490" s="307"/>
      <c r="AH490" s="307"/>
      <c r="AI490" s="307"/>
      <c r="AJ490" s="307"/>
      <c r="AK490" s="307"/>
      <c r="AL490" s="307"/>
      <c r="AM490" s="307"/>
      <c r="AN490" s="307"/>
      <c r="AO490" s="307"/>
      <c r="AP490" s="307"/>
      <c r="AQ490" s="307"/>
      <c r="AR490" s="307"/>
      <c r="AS490" s="307"/>
      <c r="AT490" s="307"/>
      <c r="AU490" s="307"/>
      <c r="AV490" s="307"/>
      <c r="AW490" s="307"/>
      <c r="AX490" s="307"/>
      <c r="AY490" s="307"/>
      <c r="AZ490" s="307"/>
      <c r="BA490" s="309"/>
      <c r="BB490" s="359"/>
      <c r="BC490" s="309"/>
      <c r="BD490" s="309"/>
      <c r="BE490" s="309"/>
      <c r="BF490" s="309"/>
      <c r="BG490" s="309"/>
      <c r="BH490" s="309"/>
      <c r="BI490" s="309"/>
      <c r="BJ490" s="309"/>
      <c r="BK490" s="309"/>
      <c r="BL490" s="309"/>
      <c r="BM490" s="309"/>
      <c r="BN490" s="309"/>
      <c r="BO490" s="309"/>
      <c r="BP490" s="309"/>
      <c r="BQ490" s="309"/>
      <c r="BR490" s="309"/>
      <c r="BS490" s="309"/>
      <c r="BT490" s="309"/>
      <c r="BU490" s="309"/>
      <c r="BV490" s="309"/>
      <c r="BW490" s="310"/>
      <c r="BX490" s="310"/>
      <c r="BY490" s="310"/>
      <c r="BZ490" s="310"/>
      <c r="CA490" s="310"/>
      <c r="CB490" s="310"/>
      <c r="CC490" s="310"/>
      <c r="CD490" s="310"/>
      <c r="CE490" s="310"/>
      <c r="CF490" s="310"/>
      <c r="CG490" s="310"/>
      <c r="CH490" s="310"/>
      <c r="CI490" s="310"/>
      <c r="CJ490" s="310"/>
      <c r="CK490" s="310"/>
      <c r="CL490" s="310"/>
      <c r="CM490" s="310"/>
      <c r="CN490" s="310"/>
      <c r="CO490" s="310"/>
      <c r="CP490" s="310"/>
      <c r="CQ490" s="310"/>
      <c r="CR490" s="310"/>
      <c r="CS490" s="310"/>
      <c r="CT490" s="310"/>
      <c r="CU490" s="310"/>
      <c r="CV490" s="310"/>
      <c r="CW490" s="310"/>
      <c r="CX490" s="310"/>
      <c r="CY490" s="310"/>
      <c r="CZ490" s="310"/>
    </row>
    <row r="491" s="314" customFormat="true" ht="25.15" customHeight="true" x14ac:dyDescent="0.2">
      <c r="C491" s="843" t="s">
        <v>383</v>
      </c>
      <c r="D491" s="844"/>
      <c r="E491" s="608">
        <v>8.0850382496938863E-2</v>
      </c>
      <c r="F491" s="496"/>
      <c r="G491" s="496"/>
      <c r="H491" s="843" t="s">
        <v>378</v>
      </c>
      <c r="I491" s="844"/>
      <c r="J491" s="609">
        <v>5.9104618712980929E-2</v>
      </c>
      <c r="K491" s="496"/>
      <c r="L491" s="496"/>
      <c r="M491" s="843" t="s">
        <v>419</v>
      </c>
      <c r="N491" s="844"/>
      <c r="O491" s="610">
        <v>3.7147253588257828E-3</v>
      </c>
      <c r="P491" s="496"/>
      <c r="Q491" s="496"/>
      <c r="W491" s="307"/>
      <c r="X491" s="307"/>
      <c r="Y491" s="307"/>
      <c r="Z491" s="307"/>
      <c r="AA491" s="307"/>
      <c r="AB491" s="307"/>
      <c r="AC491" s="307"/>
      <c r="AD491" s="307"/>
      <c r="AE491" s="307"/>
      <c r="AF491" s="307"/>
      <c r="AG491" s="307"/>
      <c r="AH491" s="307"/>
      <c r="AI491" s="307"/>
      <c r="AJ491" s="307"/>
      <c r="AK491" s="307"/>
      <c r="AL491" s="307"/>
      <c r="AM491" s="307"/>
      <c r="AN491" s="307"/>
      <c r="AO491" s="307"/>
      <c r="AP491" s="307"/>
      <c r="AQ491" s="307"/>
      <c r="AR491" s="307"/>
      <c r="AS491" s="307"/>
      <c r="AT491" s="307"/>
      <c r="AU491" s="307"/>
      <c r="AV491" s="307"/>
      <c r="AW491" s="307"/>
      <c r="AX491" s="307"/>
      <c r="AY491" s="307"/>
      <c r="AZ491" s="307"/>
      <c r="BA491" s="309"/>
      <c r="BB491" s="359"/>
      <c r="BC491" s="309"/>
      <c r="BD491" s="309"/>
      <c r="BE491" s="309"/>
      <c r="BF491" s="309"/>
      <c r="BG491" s="309"/>
      <c r="BH491" s="309"/>
      <c r="BI491" s="309"/>
      <c r="BJ491" s="309"/>
      <c r="BK491" s="309"/>
      <c r="BL491" s="309"/>
      <c r="BM491" s="309"/>
      <c r="BN491" s="309"/>
      <c r="BO491" s="309"/>
      <c r="BP491" s="309"/>
      <c r="BQ491" s="309"/>
      <c r="BR491" s="309"/>
      <c r="BS491" s="309"/>
      <c r="BT491" s="309"/>
      <c r="BU491" s="309"/>
      <c r="BV491" s="309"/>
      <c r="BW491" s="310"/>
      <c r="BX491" s="310"/>
      <c r="BY491" s="310"/>
      <c r="BZ491" s="310"/>
      <c r="CA491" s="310"/>
      <c r="CB491" s="310"/>
      <c r="CC491" s="310"/>
      <c r="CD491" s="310"/>
      <c r="CE491" s="310"/>
      <c r="CF491" s="310"/>
      <c r="CG491" s="310"/>
      <c r="CH491" s="310"/>
      <c r="CI491" s="310"/>
      <c r="CJ491" s="310"/>
      <c r="CK491" s="310"/>
      <c r="CL491" s="310"/>
      <c r="CM491" s="310"/>
      <c r="CN491" s="310"/>
      <c r="CO491" s="310"/>
      <c r="CP491" s="310"/>
      <c r="CQ491" s="310"/>
      <c r="CR491" s="310"/>
      <c r="CS491" s="310"/>
      <c r="CT491" s="310"/>
      <c r="CU491" s="310"/>
      <c r="CV491" s="310"/>
      <c r="CW491" s="310"/>
      <c r="CX491" s="310"/>
      <c r="CY491" s="310"/>
      <c r="CZ491" s="310"/>
    </row>
    <row r="492" s="314" customFormat="true" ht="25.15" customHeight="true" x14ac:dyDescent="0.2">
      <c r="C492" s="843" t="s">
        <v>418</v>
      </c>
      <c r="D492" s="844"/>
      <c r="E492" s="608">
        <v>5.2177803204890778E-4</v>
      </c>
      <c r="F492" s="496"/>
      <c r="G492" s="496"/>
      <c r="H492" s="843" t="s">
        <v>379</v>
      </c>
      <c r="I492" s="844"/>
      <c r="J492" s="609">
        <v>0.32027434890341666</v>
      </c>
      <c r="K492" s="496"/>
      <c r="L492" s="496"/>
      <c r="M492" s="843" t="s">
        <v>373</v>
      </c>
      <c r="N492" s="844"/>
      <c r="O492" s="610">
        <v>0.37121623496358913</v>
      </c>
      <c r="P492" s="496"/>
      <c r="Q492" s="496"/>
      <c r="W492" s="307"/>
      <c r="X492" s="307"/>
      <c r="Y492" s="307"/>
      <c r="Z492" s="307"/>
      <c r="AA492" s="307"/>
      <c r="AB492" s="307"/>
      <c r="AC492" s="307"/>
      <c r="AD492" s="307"/>
      <c r="AE492" s="307"/>
      <c r="AF492" s="307"/>
      <c r="AG492" s="307"/>
      <c r="AH492" s="307"/>
      <c r="AI492" s="307"/>
      <c r="AJ492" s="307"/>
      <c r="AK492" s="307"/>
      <c r="AL492" s="307"/>
      <c r="AM492" s="307"/>
      <c r="AN492" s="307"/>
      <c r="AO492" s="307"/>
      <c r="AP492" s="307"/>
      <c r="AQ492" s="307"/>
      <c r="AR492" s="307"/>
      <c r="AS492" s="307"/>
      <c r="AT492" s="307"/>
      <c r="AU492" s="307"/>
      <c r="AV492" s="307"/>
      <c r="AW492" s="307"/>
      <c r="AX492" s="307"/>
      <c r="AY492" s="307"/>
      <c r="AZ492" s="307"/>
      <c r="BA492" s="309"/>
      <c r="BB492" s="359"/>
      <c r="BC492" s="309"/>
      <c r="BD492" s="309"/>
      <c r="BE492" s="309"/>
      <c r="BF492" s="309"/>
      <c r="BG492" s="309"/>
      <c r="BH492" s="309"/>
      <c r="BI492" s="309"/>
      <c r="BJ492" s="309"/>
      <c r="BK492" s="309"/>
      <c r="BL492" s="309"/>
      <c r="BM492" s="309"/>
      <c r="BN492" s="309"/>
      <c r="BO492" s="309"/>
      <c r="BP492" s="309"/>
      <c r="BQ492" s="309"/>
      <c r="BR492" s="309"/>
      <c r="BS492" s="309"/>
      <c r="BT492" s="309"/>
      <c r="BU492" s="309"/>
      <c r="BV492" s="309"/>
      <c r="BW492" s="310"/>
      <c r="BX492" s="310"/>
      <c r="BY492" s="310"/>
      <c r="BZ492" s="310"/>
      <c r="CA492" s="310"/>
      <c r="CB492" s="310"/>
      <c r="CC492" s="310"/>
      <c r="CD492" s="310"/>
      <c r="CE492" s="310"/>
      <c r="CF492" s="310"/>
      <c r="CG492" s="310"/>
      <c r="CH492" s="310"/>
      <c r="CI492" s="310"/>
      <c r="CJ492" s="310"/>
      <c r="CK492" s="310"/>
      <c r="CL492" s="310"/>
      <c r="CM492" s="310"/>
      <c r="CN492" s="310"/>
      <c r="CO492" s="310"/>
      <c r="CP492" s="310"/>
      <c r="CQ492" s="310"/>
      <c r="CR492" s="310"/>
      <c r="CS492" s="310"/>
      <c r="CT492" s="310"/>
      <c r="CU492" s="310"/>
      <c r="CV492" s="310"/>
      <c r="CW492" s="310"/>
      <c r="CX492" s="310"/>
      <c r="CY492" s="310"/>
      <c r="CZ492" s="310"/>
    </row>
    <row r="493" s="314" customFormat="true" ht="25.15" customHeight="true" x14ac:dyDescent="0.2">
      <c r="C493" s="843" t="s">
        <v>427</v>
      </c>
      <c r="D493" s="844"/>
      <c r="E493" s="615">
        <v>5.4508856644973206E-5</v>
      </c>
      <c r="F493" s="496"/>
      <c r="G493" s="496"/>
      <c r="H493" s="843" t="s">
        <v>428</v>
      </c>
      <c r="I493" s="844"/>
      <c r="J493" s="609">
        <v>3.6318606038000437E-4</v>
      </c>
      <c r="K493" s="496"/>
      <c r="L493" s="496"/>
      <c r="M493" s="843" t="s">
        <v>374</v>
      </c>
      <c r="N493" s="844"/>
      <c r="O493" s="610">
        <v>0.35587592787739797</v>
      </c>
      <c r="P493" s="496"/>
      <c r="Q493" s="496"/>
      <c r="W493" s="307"/>
      <c r="X493" s="307"/>
      <c r="Y493" s="307"/>
      <c r="Z493" s="307"/>
      <c r="AA493" s="307"/>
      <c r="AB493" s="307"/>
      <c r="AC493" s="307"/>
      <c r="AD493" s="307"/>
      <c r="AE493" s="307"/>
      <c r="AF493" s="307"/>
      <c r="AG493" s="307"/>
      <c r="AH493" s="307"/>
      <c r="AI493" s="307"/>
      <c r="AJ493" s="307"/>
      <c r="AK493" s="307"/>
      <c r="AL493" s="307"/>
      <c r="AM493" s="307"/>
      <c r="AN493" s="307"/>
      <c r="AO493" s="307"/>
      <c r="AP493" s="307"/>
      <c r="AQ493" s="307"/>
      <c r="AR493" s="307"/>
      <c r="AS493" s="307"/>
      <c r="AT493" s="307"/>
      <c r="AU493" s="307"/>
      <c r="AV493" s="307"/>
      <c r="AW493" s="307"/>
      <c r="AX493" s="307"/>
      <c r="AY493" s="307"/>
      <c r="AZ493" s="307"/>
      <c r="BA493" s="309"/>
      <c r="BB493" s="359"/>
      <c r="BC493" s="309"/>
      <c r="BD493" s="309"/>
      <c r="BE493" s="309"/>
      <c r="BF493" s="309"/>
      <c r="BG493" s="309"/>
      <c r="BH493" s="309"/>
      <c r="BI493" s="309"/>
      <c r="BJ493" s="309"/>
      <c r="BK493" s="309"/>
      <c r="BL493" s="309"/>
      <c r="BM493" s="309"/>
      <c r="BN493" s="309"/>
      <c r="BO493" s="309"/>
      <c r="BP493" s="309"/>
      <c r="BQ493" s="309"/>
      <c r="BR493" s="309"/>
      <c r="BS493" s="309"/>
      <c r="BT493" s="309"/>
      <c r="BU493" s="309"/>
      <c r="BV493" s="309"/>
      <c r="BW493" s="310"/>
      <c r="BX493" s="310"/>
      <c r="BY493" s="310"/>
      <c r="BZ493" s="310"/>
      <c r="CA493" s="310"/>
      <c r="CB493" s="310"/>
      <c r="CC493" s="310"/>
      <c r="CD493" s="310"/>
      <c r="CE493" s="310"/>
      <c r="CF493" s="310"/>
      <c r="CG493" s="310"/>
      <c r="CH493" s="310"/>
      <c r="CI493" s="310"/>
      <c r="CJ493" s="310"/>
      <c r="CK493" s="310"/>
      <c r="CL493" s="310"/>
      <c r="CM493" s="310"/>
      <c r="CN493" s="310"/>
      <c r="CO493" s="310"/>
      <c r="CP493" s="310"/>
      <c r="CQ493" s="310"/>
      <c r="CR493" s="310"/>
      <c r="CS493" s="310"/>
      <c r="CT493" s="310"/>
      <c r="CU493" s="310"/>
      <c r="CV493" s="310"/>
      <c r="CW493" s="310"/>
      <c r="CX493" s="310"/>
      <c r="CY493" s="310"/>
      <c r="CZ493" s="310"/>
    </row>
    <row r="494" s="314" customFormat="true" ht="25.15" customHeight="true" x14ac:dyDescent="0.2">
      <c r="C494" s="843" t="s">
        <v>416</v>
      </c>
      <c r="D494" s="844"/>
      <c r="E494" s="608">
        <v>6.2898052991817337E-4</v>
      </c>
      <c r="F494" s="496"/>
      <c r="G494" s="496"/>
      <c r="H494" s="843" t="s">
        <v>413</v>
      </c>
      <c r="I494" s="844"/>
      <c r="J494" s="609">
        <v>9.5800619540192865E-4</v>
      </c>
      <c r="K494" s="496"/>
      <c r="L494" s="496"/>
      <c r="M494" s="843" t="s">
        <v>393</v>
      </c>
      <c r="N494" s="844"/>
      <c r="O494" s="610">
        <v>1.6892854747679639E-2</v>
      </c>
      <c r="P494" s="496"/>
      <c r="Q494" s="496"/>
      <c r="W494" s="307"/>
      <c r="X494" s="307"/>
      <c r="Y494" s="307"/>
      <c r="Z494" s="307"/>
      <c r="AA494" s="307"/>
      <c r="AB494" s="307"/>
      <c r="AC494" s="307"/>
      <c r="AD494" s="307"/>
      <c r="AE494" s="307"/>
      <c r="AF494" s="307"/>
      <c r="AG494" s="307"/>
      <c r="AH494" s="307"/>
      <c r="AI494" s="307"/>
      <c r="AJ494" s="307"/>
      <c r="AK494" s="307"/>
      <c r="AL494" s="307"/>
      <c r="AM494" s="307"/>
      <c r="AN494" s="307"/>
      <c r="AO494" s="307"/>
      <c r="AP494" s="307"/>
      <c r="AQ494" s="307"/>
      <c r="AR494" s="307"/>
      <c r="AS494" s="307"/>
      <c r="AT494" s="307"/>
      <c r="AU494" s="307"/>
      <c r="AV494" s="307"/>
      <c r="AW494" s="307"/>
      <c r="AX494" s="307"/>
      <c r="AY494" s="307"/>
      <c r="AZ494" s="307"/>
      <c r="BA494" s="309"/>
      <c r="BB494" s="359"/>
      <c r="BC494" s="309"/>
      <c r="BD494" s="309"/>
      <c r="BE494" s="309"/>
      <c r="BF494" s="309"/>
      <c r="BG494" s="309"/>
      <c r="BH494" s="309"/>
      <c r="BI494" s="309"/>
      <c r="BJ494" s="309"/>
      <c r="BK494" s="309"/>
      <c r="BL494" s="309"/>
      <c r="BM494" s="309"/>
      <c r="BN494" s="309"/>
      <c r="BO494" s="309"/>
      <c r="BP494" s="309"/>
      <c r="BQ494" s="309"/>
      <c r="BR494" s="309"/>
      <c r="BS494" s="309"/>
      <c r="BT494" s="309"/>
      <c r="BU494" s="309"/>
      <c r="BV494" s="309"/>
      <c r="BW494" s="310"/>
      <c r="BX494" s="310"/>
      <c r="BY494" s="310"/>
      <c r="BZ494" s="310"/>
      <c r="CA494" s="310"/>
      <c r="CB494" s="310"/>
      <c r="CC494" s="310"/>
      <c r="CD494" s="310"/>
      <c r="CE494" s="310"/>
      <c r="CF494" s="310"/>
      <c r="CG494" s="310"/>
      <c r="CH494" s="310"/>
      <c r="CI494" s="310"/>
      <c r="CJ494" s="310"/>
      <c r="CK494" s="310"/>
      <c r="CL494" s="310"/>
      <c r="CM494" s="310"/>
      <c r="CN494" s="310"/>
      <c r="CO494" s="310"/>
      <c r="CP494" s="310"/>
      <c r="CQ494" s="310"/>
      <c r="CR494" s="310"/>
      <c r="CS494" s="310"/>
      <c r="CT494" s="310"/>
      <c r="CU494" s="310"/>
      <c r="CV494" s="310"/>
      <c r="CW494" s="310"/>
      <c r="CX494" s="310"/>
      <c r="CY494" s="310"/>
      <c r="CZ494" s="310"/>
    </row>
    <row r="495" s="314" customFormat="true" ht="25.15" customHeight="true" x14ac:dyDescent="0.2">
      <c r="C495" s="843" t="s">
        <v>376</v>
      </c>
      <c r="D495" s="844"/>
      <c r="E495" s="608">
        <v>0.57280032276465276</v>
      </c>
      <c r="F495" s="496"/>
      <c r="G495" s="496"/>
      <c r="H495" s="843" t="s">
        <v>408</v>
      </c>
      <c r="I495" s="844"/>
      <c r="J495" s="609">
        <v>3.3101720461092984E-4</v>
      </c>
      <c r="K495" s="496"/>
      <c r="L495" s="496"/>
      <c r="M495" s="843" t="s">
        <v>410</v>
      </c>
      <c r="N495" s="844"/>
      <c r="O495" s="610">
        <v>5.342210247648603E-3</v>
      </c>
      <c r="P495" s="496"/>
      <c r="Q495" s="496"/>
      <c r="W495" s="307"/>
      <c r="X495" s="307"/>
      <c r="Y495" s="307"/>
      <c r="Z495" s="307"/>
      <c r="AA495" s="307"/>
      <c r="AB495" s="307"/>
      <c r="AC495" s="307"/>
      <c r="AD495" s="307"/>
      <c r="AE495" s="307"/>
      <c r="AF495" s="307"/>
      <c r="AG495" s="307"/>
      <c r="AH495" s="307"/>
      <c r="AI495" s="307"/>
      <c r="AJ495" s="307"/>
      <c r="AK495" s="307"/>
      <c r="AL495" s="307"/>
      <c r="AM495" s="307"/>
      <c r="AN495" s="307"/>
      <c r="AO495" s="307"/>
      <c r="AP495" s="307"/>
      <c r="AQ495" s="307"/>
      <c r="AR495" s="307"/>
      <c r="AS495" s="307"/>
      <c r="AT495" s="307"/>
      <c r="AU495" s="307"/>
      <c r="AV495" s="307"/>
      <c r="AW495" s="307"/>
      <c r="AX495" s="307"/>
      <c r="AY495" s="307"/>
      <c r="AZ495" s="307"/>
      <c r="BA495" s="309"/>
      <c r="BB495" s="359"/>
      <c r="BC495" s="309"/>
      <c r="BD495" s="309"/>
      <c r="BE495" s="309"/>
      <c r="BF495" s="309"/>
      <c r="BG495" s="309"/>
      <c r="BH495" s="309"/>
      <c r="BI495" s="309"/>
      <c r="BJ495" s="309"/>
      <c r="BK495" s="309"/>
      <c r="BL495" s="309"/>
      <c r="BM495" s="309"/>
      <c r="BN495" s="309"/>
      <c r="BO495" s="309"/>
      <c r="BP495" s="309"/>
      <c r="BQ495" s="309"/>
      <c r="BR495" s="309"/>
      <c r="BS495" s="309"/>
      <c r="BT495" s="309"/>
      <c r="BU495" s="309"/>
      <c r="BV495" s="309"/>
      <c r="BW495" s="310"/>
      <c r="BX495" s="310"/>
      <c r="BY495" s="310"/>
      <c r="BZ495" s="310"/>
      <c r="CA495" s="310"/>
      <c r="CB495" s="310"/>
      <c r="CC495" s="310"/>
      <c r="CD495" s="310"/>
      <c r="CE495" s="310"/>
      <c r="CF495" s="310"/>
      <c r="CG495" s="310"/>
      <c r="CH495" s="310"/>
      <c r="CI495" s="310"/>
      <c r="CJ495" s="310"/>
      <c r="CK495" s="310"/>
      <c r="CL495" s="310"/>
      <c r="CM495" s="310"/>
      <c r="CN495" s="310"/>
      <c r="CO495" s="310"/>
      <c r="CP495" s="310"/>
      <c r="CQ495" s="310"/>
      <c r="CR495" s="310"/>
      <c r="CS495" s="310"/>
      <c r="CT495" s="310"/>
      <c r="CU495" s="310"/>
      <c r="CV495" s="310"/>
      <c r="CW495" s="310"/>
      <c r="CX495" s="310"/>
      <c r="CY495" s="310"/>
      <c r="CZ495" s="310"/>
    </row>
    <row r="496" s="314" customFormat="true" ht="25.15" customHeight="true" x14ac:dyDescent="0.2">
      <c r="C496" s="843" t="s">
        <v>377</v>
      </c>
      <c r="D496" s="844"/>
      <c r="E496" s="608">
        <v>0.39598215737458026</v>
      </c>
      <c r="F496" s="496"/>
      <c r="G496" s="496"/>
      <c r="H496" s="843" t="s">
        <v>383</v>
      </c>
      <c r="I496" s="844"/>
      <c r="J496" s="609">
        <v>0.26481118322527697</v>
      </c>
      <c r="K496" s="496"/>
      <c r="L496" s="496"/>
      <c r="M496" s="843" t="s">
        <v>415</v>
      </c>
      <c r="N496" s="844"/>
      <c r="O496" s="610">
        <v>2.301232903904001E-3</v>
      </c>
      <c r="P496" s="496"/>
      <c r="Q496" s="496"/>
      <c r="W496" s="307"/>
      <c r="X496" s="307"/>
      <c r="Y496" s="307"/>
      <c r="Z496" s="307"/>
      <c r="AA496" s="307"/>
      <c r="AB496" s="307"/>
      <c r="AC496" s="307"/>
      <c r="AD496" s="307"/>
      <c r="AE496" s="307"/>
      <c r="AF496" s="307"/>
      <c r="AG496" s="307"/>
      <c r="AH496" s="307"/>
      <c r="AI496" s="307"/>
      <c r="AJ496" s="307"/>
      <c r="AK496" s="307"/>
      <c r="AL496" s="307"/>
      <c r="AM496" s="307"/>
      <c r="AN496" s="307"/>
      <c r="AO496" s="307"/>
      <c r="AP496" s="307"/>
      <c r="AQ496" s="307"/>
      <c r="AR496" s="307"/>
      <c r="AS496" s="307"/>
      <c r="AT496" s="307"/>
      <c r="AU496" s="307"/>
      <c r="AV496" s="307"/>
      <c r="AW496" s="307"/>
      <c r="AX496" s="307"/>
      <c r="AY496" s="307"/>
      <c r="AZ496" s="307"/>
      <c r="BA496" s="309"/>
      <c r="BB496" s="359"/>
      <c r="BC496" s="309"/>
      <c r="BD496" s="309"/>
      <c r="BE496" s="309"/>
      <c r="BF496" s="309"/>
      <c r="BG496" s="309"/>
      <c r="BH496" s="309"/>
      <c r="BI496" s="309"/>
      <c r="BJ496" s="309"/>
      <c r="BK496" s="309"/>
      <c r="BL496" s="309"/>
      <c r="BM496" s="309"/>
      <c r="BN496" s="309"/>
      <c r="BO496" s="309"/>
      <c r="BP496" s="309"/>
      <c r="BQ496" s="309"/>
      <c r="BR496" s="309"/>
      <c r="BS496" s="309"/>
      <c r="BT496" s="309"/>
      <c r="BU496" s="309"/>
      <c r="BV496" s="309"/>
      <c r="BW496" s="310"/>
      <c r="BX496" s="310"/>
      <c r="BY496" s="310"/>
      <c r="BZ496" s="310"/>
      <c r="CA496" s="310"/>
      <c r="CB496" s="310"/>
      <c r="CC496" s="310"/>
      <c r="CD496" s="310"/>
      <c r="CE496" s="310"/>
      <c r="CF496" s="310"/>
      <c r="CG496" s="310"/>
      <c r="CH496" s="310"/>
      <c r="CI496" s="310"/>
      <c r="CJ496" s="310"/>
      <c r="CK496" s="310"/>
      <c r="CL496" s="310"/>
      <c r="CM496" s="310"/>
      <c r="CN496" s="310"/>
      <c r="CO496" s="310"/>
      <c r="CP496" s="310"/>
      <c r="CQ496" s="310"/>
      <c r="CR496" s="310"/>
      <c r="CS496" s="310"/>
      <c r="CT496" s="310"/>
      <c r="CU496" s="310"/>
      <c r="CV496" s="310"/>
      <c r="CW496" s="310"/>
      <c r="CX496" s="310"/>
      <c r="CY496" s="310"/>
      <c r="CZ496" s="310"/>
    </row>
    <row r="497" s="314" customFormat="true" ht="25.15" customHeight="true" x14ac:dyDescent="0.2">
      <c r="C497" s="843" t="s">
        <v>401</v>
      </c>
      <c r="D497" s="844"/>
      <c r="E497" s="608">
        <v>3.7298691199387285E-3</v>
      </c>
      <c r="F497" s="496"/>
      <c r="G497" s="496"/>
      <c r="H497" s="843" t="s">
        <v>418</v>
      </c>
      <c r="I497" s="844"/>
      <c r="J497" s="609">
        <v>3.3063545301749097E-3</v>
      </c>
      <c r="K497" s="496"/>
      <c r="L497" s="496"/>
      <c r="M497" s="843" t="s">
        <v>405</v>
      </c>
      <c r="N497" s="844"/>
      <c r="O497" s="610">
        <v>1.1070113609809812E-2</v>
      </c>
      <c r="P497" s="496"/>
      <c r="Q497" s="496"/>
      <c r="W497" s="307"/>
      <c r="X497" s="307"/>
      <c r="Y497" s="307"/>
      <c r="Z497" s="307"/>
      <c r="AA497" s="307"/>
      <c r="AB497" s="307"/>
      <c r="AC497" s="307"/>
      <c r="AD497" s="307"/>
      <c r="AE497" s="307"/>
      <c r="AF497" s="307"/>
      <c r="AG497" s="307"/>
      <c r="AH497" s="307"/>
      <c r="AI497" s="307"/>
      <c r="AJ497" s="307"/>
      <c r="AK497" s="307"/>
      <c r="AL497" s="307"/>
      <c r="AM497" s="307"/>
      <c r="AN497" s="307"/>
      <c r="AO497" s="307"/>
      <c r="AP497" s="307"/>
      <c r="AQ497" s="307"/>
      <c r="AR497" s="307"/>
      <c r="AS497" s="307"/>
      <c r="AT497" s="307"/>
      <c r="AU497" s="307"/>
      <c r="AV497" s="307"/>
      <c r="AW497" s="307"/>
      <c r="AX497" s="307"/>
      <c r="AY497" s="307"/>
      <c r="AZ497" s="307"/>
      <c r="BA497" s="309"/>
      <c r="BB497" s="359"/>
      <c r="BC497" s="309"/>
      <c r="BD497" s="309"/>
      <c r="BE497" s="309"/>
      <c r="BF497" s="309"/>
      <c r="BG497" s="309"/>
      <c r="BH497" s="309"/>
      <c r="BI497" s="309"/>
      <c r="BJ497" s="309"/>
      <c r="BK497" s="309"/>
      <c r="BL497" s="309"/>
      <c r="BM497" s="309"/>
      <c r="BN497" s="309"/>
      <c r="BO497" s="309"/>
      <c r="BP497" s="309"/>
      <c r="BQ497" s="309"/>
      <c r="BR497" s="309"/>
      <c r="BS497" s="309"/>
      <c r="BT497" s="309"/>
      <c r="BU497" s="309"/>
      <c r="BV497" s="309"/>
      <c r="BW497" s="310"/>
      <c r="BX497" s="310"/>
      <c r="BY497" s="310"/>
      <c r="BZ497" s="310"/>
      <c r="CA497" s="310"/>
      <c r="CB497" s="310"/>
      <c r="CC497" s="310"/>
      <c r="CD497" s="310"/>
      <c r="CE497" s="310"/>
      <c r="CF497" s="310"/>
      <c r="CG497" s="310"/>
      <c r="CH497" s="310"/>
      <c r="CI497" s="310"/>
      <c r="CJ497" s="310"/>
      <c r="CK497" s="310"/>
      <c r="CL497" s="310"/>
      <c r="CM497" s="310"/>
      <c r="CN497" s="310"/>
      <c r="CO497" s="310"/>
      <c r="CP497" s="310"/>
      <c r="CQ497" s="310"/>
      <c r="CR497" s="310"/>
      <c r="CS497" s="310"/>
      <c r="CT497" s="310"/>
      <c r="CU497" s="310"/>
      <c r="CV497" s="310"/>
      <c r="CW497" s="310"/>
      <c r="CX497" s="310"/>
      <c r="CY497" s="310"/>
      <c r="CZ497" s="310"/>
    </row>
    <row r="498" s="314" customFormat="true" ht="25.15" customHeight="true" x14ac:dyDescent="0.2">
      <c r="C498" s="843" t="s">
        <v>411</v>
      </c>
      <c r="D498" s="844"/>
      <c r="E498" s="615">
        <v>6.7050137800394146E-5</v>
      </c>
      <c r="F498" s="496"/>
      <c r="G498" s="496"/>
      <c r="H498" s="843" t="s">
        <v>416</v>
      </c>
      <c r="I498" s="844"/>
      <c r="J498" s="609">
        <v>5.3940138807544386E-4</v>
      </c>
      <c r="K498" s="496"/>
      <c r="L498" s="496"/>
      <c r="M498" s="843" t="s">
        <v>390</v>
      </c>
      <c r="N498" s="844"/>
      <c r="O498" s="610">
        <v>4.7132183963275183E-2</v>
      </c>
      <c r="P498" s="496"/>
      <c r="Q498" s="496"/>
      <c r="W498" s="307"/>
      <c r="X498" s="307"/>
      <c r="Y498" s="307"/>
      <c r="Z498" s="307"/>
      <c r="AA498" s="307"/>
      <c r="AB498" s="307"/>
      <c r="AC498" s="307"/>
      <c r="AD498" s="307"/>
      <c r="AE498" s="307"/>
      <c r="AF498" s="307"/>
      <c r="AG498" s="307"/>
      <c r="AH498" s="307"/>
      <c r="AI498" s="307"/>
      <c r="AJ498" s="307"/>
      <c r="AK498" s="307"/>
      <c r="AL498" s="307"/>
      <c r="AM498" s="307"/>
      <c r="AN498" s="307"/>
      <c r="AO498" s="307"/>
      <c r="AP498" s="307"/>
      <c r="AQ498" s="307"/>
      <c r="AR498" s="307"/>
      <c r="AS498" s="307"/>
      <c r="AT498" s="307"/>
      <c r="AU498" s="307"/>
      <c r="AV498" s="307"/>
      <c r="AW498" s="307"/>
      <c r="AX498" s="307"/>
      <c r="AY498" s="307"/>
      <c r="AZ498" s="307"/>
      <c r="BA498" s="309"/>
      <c r="BB498" s="359"/>
      <c r="BC498" s="309"/>
      <c r="BD498" s="309"/>
      <c r="BE498" s="309"/>
      <c r="BF498" s="309"/>
      <c r="BG498" s="309"/>
      <c r="BH498" s="309"/>
      <c r="BI498" s="309"/>
      <c r="BJ498" s="309"/>
      <c r="BK498" s="309"/>
      <c r="BL498" s="309"/>
      <c r="BM498" s="309"/>
      <c r="BN498" s="309"/>
      <c r="BO498" s="309"/>
      <c r="BP498" s="309"/>
      <c r="BQ498" s="309"/>
      <c r="BR498" s="309"/>
      <c r="BS498" s="309"/>
      <c r="BT498" s="309"/>
      <c r="BU498" s="309"/>
      <c r="BV498" s="309"/>
      <c r="BW498" s="310"/>
      <c r="BX498" s="310"/>
      <c r="BY498" s="310"/>
      <c r="BZ498" s="310"/>
      <c r="CA498" s="310"/>
      <c r="CB498" s="310"/>
      <c r="CC498" s="310"/>
      <c r="CD498" s="310"/>
      <c r="CE498" s="310"/>
      <c r="CF498" s="310"/>
      <c r="CG498" s="310"/>
      <c r="CH498" s="310"/>
      <c r="CI498" s="310"/>
      <c r="CJ498" s="310"/>
      <c r="CK498" s="310"/>
      <c r="CL498" s="310"/>
      <c r="CM498" s="310"/>
      <c r="CN498" s="310"/>
      <c r="CO498" s="310"/>
      <c r="CP498" s="310"/>
      <c r="CQ498" s="310"/>
      <c r="CR498" s="310"/>
      <c r="CS498" s="310"/>
      <c r="CT498" s="310"/>
      <c r="CU498" s="310"/>
      <c r="CV498" s="310"/>
      <c r="CW498" s="310"/>
      <c r="CX498" s="310"/>
      <c r="CY498" s="310"/>
      <c r="CZ498" s="310"/>
    </row>
    <row r="499" s="314" customFormat="true" ht="25.15" customHeight="true" x14ac:dyDescent="0.2">
      <c r="C499" s="843" t="s">
        <v>396</v>
      </c>
      <c r="D499" s="844"/>
      <c r="E499" s="611">
        <v>2.9779584927838169E-2</v>
      </c>
      <c r="F499" s="496"/>
      <c r="G499" s="496"/>
      <c r="H499" s="843" t="s">
        <v>376</v>
      </c>
      <c r="I499" s="844"/>
      <c r="J499" s="609">
        <v>0.30289909701037782</v>
      </c>
      <c r="K499" s="496"/>
      <c r="L499" s="496"/>
      <c r="M499" s="843" t="s">
        <v>426</v>
      </c>
      <c r="N499" s="844"/>
      <c r="O499" s="616">
        <v>2.9291778024936639E-5</v>
      </c>
      <c r="P499" s="496"/>
      <c r="Q499" s="496"/>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9"/>
      <c r="BB499" s="359"/>
      <c r="BC499" s="309"/>
      <c r="BD499" s="309"/>
      <c r="BE499" s="309"/>
      <c r="BF499" s="309"/>
      <c r="BG499" s="309"/>
      <c r="BH499" s="309"/>
      <c r="BI499" s="309"/>
      <c r="BJ499" s="309"/>
      <c r="BK499" s="309"/>
      <c r="BL499" s="309"/>
      <c r="BM499" s="309"/>
      <c r="BN499" s="309"/>
      <c r="BO499" s="309"/>
      <c r="BP499" s="309"/>
      <c r="BQ499" s="309"/>
      <c r="BR499" s="309"/>
      <c r="BS499" s="309"/>
      <c r="BT499" s="309"/>
      <c r="BU499" s="309"/>
      <c r="BV499" s="309"/>
      <c r="BW499" s="310"/>
      <c r="BX499" s="310"/>
      <c r="BY499" s="310"/>
      <c r="BZ499" s="310"/>
      <c r="CA499" s="310"/>
      <c r="CB499" s="310"/>
      <c r="CC499" s="310"/>
      <c r="CD499" s="310"/>
      <c r="CE499" s="310"/>
      <c r="CF499" s="310"/>
      <c r="CG499" s="310"/>
      <c r="CH499" s="310"/>
      <c r="CI499" s="310"/>
      <c r="CJ499" s="310"/>
      <c r="CK499" s="310"/>
      <c r="CL499" s="310"/>
      <c r="CM499" s="310"/>
      <c r="CN499" s="310"/>
      <c r="CO499" s="310"/>
      <c r="CP499" s="310"/>
      <c r="CQ499" s="310"/>
      <c r="CR499" s="310"/>
      <c r="CS499" s="310"/>
      <c r="CT499" s="310"/>
      <c r="CU499" s="310"/>
      <c r="CV499" s="310"/>
      <c r="CW499" s="310"/>
      <c r="CX499" s="310"/>
      <c r="CY499" s="310"/>
      <c r="CZ499" s="310"/>
    </row>
    <row r="500" s="314" customFormat="true" ht="25.15" customHeight="true" x14ac:dyDescent="0.2">
      <c r="C500" s="852"/>
      <c r="D500" s="844"/>
      <c r="E500" s="512"/>
      <c r="F500" s="496"/>
      <c r="G500" s="496"/>
      <c r="H500" s="843" t="s">
        <v>377</v>
      </c>
      <c r="I500" s="844"/>
      <c r="J500" s="609">
        <v>0.36032296448992396</v>
      </c>
      <c r="K500" s="496"/>
      <c r="L500" s="496"/>
      <c r="M500" s="843" t="s">
        <v>384</v>
      </c>
      <c r="N500" s="844"/>
      <c r="O500" s="610">
        <v>4.4562602089812837E-2</v>
      </c>
      <c r="P500" s="496"/>
      <c r="Q500" s="496"/>
      <c r="W500" s="307"/>
      <c r="X500" s="307"/>
      <c r="Y500" s="307"/>
      <c r="Z500" s="307"/>
      <c r="AA500" s="307"/>
      <c r="AB500" s="307"/>
      <c r="AC500" s="307"/>
      <c r="AD500" s="307"/>
      <c r="AE500" s="307"/>
      <c r="AF500" s="307"/>
      <c r="AG500" s="307"/>
      <c r="AH500" s="307"/>
      <c r="AI500" s="307"/>
      <c r="AJ500" s="307"/>
      <c r="AK500" s="307"/>
      <c r="AL500" s="307"/>
      <c r="AM500" s="307"/>
      <c r="AN500" s="307"/>
      <c r="AO500" s="307"/>
      <c r="AP500" s="307"/>
      <c r="AQ500" s="307"/>
      <c r="AR500" s="307"/>
      <c r="AS500" s="307"/>
      <c r="AT500" s="307"/>
      <c r="AU500" s="307"/>
      <c r="AV500" s="307"/>
      <c r="AW500" s="307"/>
      <c r="AX500" s="307"/>
      <c r="AY500" s="307"/>
      <c r="AZ500" s="307"/>
      <c r="BA500" s="309"/>
      <c r="BB500" s="359"/>
      <c r="BC500" s="309"/>
      <c r="BD500" s="309"/>
      <c r="BE500" s="309"/>
      <c r="BF500" s="309"/>
      <c r="BG500" s="309"/>
      <c r="BH500" s="309"/>
      <c r="BI500" s="309"/>
      <c r="BJ500" s="309"/>
      <c r="BK500" s="309"/>
      <c r="BL500" s="309"/>
      <c r="BM500" s="309"/>
      <c r="BN500" s="309"/>
      <c r="BO500" s="309"/>
      <c r="BP500" s="309"/>
      <c r="BQ500" s="309"/>
      <c r="BR500" s="309"/>
      <c r="BS500" s="309"/>
      <c r="BT500" s="309"/>
      <c r="BU500" s="309"/>
      <c r="BV500" s="309"/>
      <c r="BW500" s="310"/>
      <c r="BX500" s="310"/>
      <c r="BY500" s="310"/>
      <c r="BZ500" s="310"/>
      <c r="CA500" s="310"/>
      <c r="CB500" s="310"/>
      <c r="CC500" s="310"/>
      <c r="CD500" s="310"/>
      <c r="CE500" s="310"/>
      <c r="CF500" s="310"/>
      <c r="CG500" s="310"/>
      <c r="CH500" s="310"/>
      <c r="CI500" s="310"/>
      <c r="CJ500" s="310"/>
      <c r="CK500" s="310"/>
      <c r="CL500" s="310"/>
      <c r="CM500" s="310"/>
      <c r="CN500" s="310"/>
      <c r="CO500" s="310"/>
      <c r="CP500" s="310"/>
      <c r="CQ500" s="310"/>
      <c r="CR500" s="310"/>
      <c r="CS500" s="310"/>
      <c r="CT500" s="310"/>
      <c r="CU500" s="310"/>
      <c r="CV500" s="310"/>
      <c r="CW500" s="310"/>
      <c r="CX500" s="310"/>
      <c r="CY500" s="310"/>
      <c r="CZ500" s="310"/>
    </row>
    <row r="501" s="314" customFormat="true" ht="25.15" customHeight="true" x14ac:dyDescent="0.2">
      <c r="C501" s="852"/>
      <c r="D501" s="844"/>
      <c r="E501" s="496"/>
      <c r="F501" s="496"/>
      <c r="G501" s="496"/>
      <c r="H501" s="843" t="s">
        <v>401</v>
      </c>
      <c r="I501" s="844"/>
      <c r="J501" s="609">
        <v>3.4333000106490839E-2</v>
      </c>
      <c r="K501" s="496"/>
      <c r="L501" s="496"/>
      <c r="M501" s="843" t="s">
        <v>424</v>
      </c>
      <c r="N501" s="844"/>
      <c r="O501" s="610">
        <v>2.5940056780528062E-4</v>
      </c>
      <c r="P501" s="496"/>
      <c r="Q501" s="496"/>
      <c r="W501" s="307"/>
      <c r="X501" s="307"/>
      <c r="Y501" s="307"/>
      <c r="Z501" s="307"/>
      <c r="AA501" s="307"/>
      <c r="AB501" s="307"/>
      <c r="AC501" s="307"/>
      <c r="AD501" s="307"/>
      <c r="AE501" s="307"/>
      <c r="AF501" s="307"/>
      <c r="AG501" s="307"/>
      <c r="AH501" s="307"/>
      <c r="AI501" s="307"/>
      <c r="AJ501" s="307"/>
      <c r="AK501" s="307"/>
      <c r="AL501" s="307"/>
      <c r="AM501" s="307"/>
      <c r="AN501" s="307"/>
      <c r="AO501" s="307"/>
      <c r="AP501" s="307"/>
      <c r="AQ501" s="307"/>
      <c r="AR501" s="307"/>
      <c r="AS501" s="307"/>
      <c r="AT501" s="307"/>
      <c r="AU501" s="307"/>
      <c r="AV501" s="307"/>
      <c r="AW501" s="307"/>
      <c r="AX501" s="307"/>
      <c r="AY501" s="307"/>
      <c r="AZ501" s="307"/>
      <c r="BA501" s="309"/>
      <c r="BB501" s="359"/>
      <c r="BC501" s="309"/>
      <c r="BD501" s="309"/>
      <c r="BE501" s="309"/>
      <c r="BF501" s="309"/>
      <c r="BG501" s="309"/>
      <c r="BH501" s="309"/>
      <c r="BI501" s="309"/>
      <c r="BJ501" s="309"/>
      <c r="BK501" s="309"/>
      <c r="BL501" s="309"/>
      <c r="BM501" s="309"/>
      <c r="BN501" s="309"/>
      <c r="BO501" s="309"/>
      <c r="BP501" s="309"/>
      <c r="BQ501" s="309"/>
      <c r="BR501" s="309"/>
      <c r="BS501" s="309"/>
      <c r="BT501" s="309"/>
      <c r="BU501" s="309"/>
      <c r="BV501" s="309"/>
      <c r="BW501" s="310"/>
      <c r="BX501" s="310"/>
      <c r="BY501" s="310"/>
      <c r="BZ501" s="310"/>
      <c r="CA501" s="310"/>
      <c r="CB501" s="310"/>
      <c r="CC501" s="310"/>
      <c r="CD501" s="310"/>
      <c r="CE501" s="310"/>
      <c r="CF501" s="310"/>
      <c r="CG501" s="310"/>
      <c r="CH501" s="310"/>
      <c r="CI501" s="310"/>
      <c r="CJ501" s="310"/>
      <c r="CK501" s="310"/>
      <c r="CL501" s="310"/>
      <c r="CM501" s="310"/>
      <c r="CN501" s="310"/>
      <c r="CO501" s="310"/>
      <c r="CP501" s="310"/>
      <c r="CQ501" s="310"/>
      <c r="CR501" s="310"/>
      <c r="CS501" s="310"/>
      <c r="CT501" s="310"/>
      <c r="CU501" s="310"/>
      <c r="CV501" s="310"/>
      <c r="CW501" s="310"/>
      <c r="CX501" s="310"/>
      <c r="CY501" s="310"/>
      <c r="CZ501" s="310"/>
    </row>
    <row r="502" s="314" customFormat="true" ht="25.15" customHeight="true" x14ac:dyDescent="0.2">
      <c r="C502" s="853" t="s">
        <v>269</v>
      </c>
      <c r="D502" s="844"/>
      <c r="E502" s="844"/>
      <c r="F502" s="844"/>
      <c r="G502" s="844"/>
      <c r="H502" s="843" t="s">
        <v>411</v>
      </c>
      <c r="I502" s="844"/>
      <c r="J502" s="609">
        <v>7.9344182147187432E-3</v>
      </c>
      <c r="K502" s="496"/>
      <c r="L502" s="496"/>
      <c r="M502" s="843" t="s">
        <v>397</v>
      </c>
      <c r="N502" s="844"/>
      <c r="O502" s="610">
        <v>2.7563708614882477E-3</v>
      </c>
      <c r="P502" s="496"/>
      <c r="Q502" s="496"/>
      <c r="W502" s="307"/>
      <c r="X502" s="307"/>
      <c r="Y502" s="307"/>
      <c r="Z502" s="307"/>
      <c r="AA502" s="307"/>
      <c r="AB502" s="307"/>
      <c r="AC502" s="307"/>
      <c r="AD502" s="307"/>
      <c r="AE502" s="307"/>
      <c r="AF502" s="307"/>
      <c r="AG502" s="307"/>
      <c r="AH502" s="307"/>
      <c r="AI502" s="307"/>
      <c r="AJ502" s="307"/>
      <c r="AK502" s="307"/>
      <c r="AL502" s="307"/>
      <c r="AM502" s="307"/>
      <c r="AN502" s="307"/>
      <c r="AO502" s="307"/>
      <c r="AP502" s="307"/>
      <c r="AQ502" s="307"/>
      <c r="AR502" s="307"/>
      <c r="AS502" s="307"/>
      <c r="AT502" s="307"/>
      <c r="AU502" s="307"/>
      <c r="AV502" s="307"/>
      <c r="AW502" s="307"/>
      <c r="AX502" s="307"/>
      <c r="AY502" s="307"/>
      <c r="AZ502" s="307"/>
      <c r="BA502" s="309"/>
      <c r="BB502" s="359"/>
      <c r="BC502" s="309"/>
      <c r="BD502" s="309"/>
      <c r="BE502" s="309"/>
      <c r="BF502" s="309"/>
      <c r="BG502" s="309"/>
      <c r="BH502" s="309"/>
      <c r="BI502" s="309"/>
      <c r="BJ502" s="309"/>
      <c r="BK502" s="309"/>
      <c r="BL502" s="309"/>
      <c r="BM502" s="309"/>
      <c r="BN502" s="309"/>
      <c r="BO502" s="309"/>
      <c r="BP502" s="309"/>
      <c r="BQ502" s="309"/>
      <c r="BR502" s="309"/>
      <c r="BS502" s="309"/>
      <c r="BT502" s="309"/>
      <c r="BU502" s="309"/>
      <c r="BV502" s="309"/>
      <c r="BW502" s="310"/>
      <c r="BX502" s="310"/>
      <c r="BY502" s="310"/>
      <c r="BZ502" s="310"/>
      <c r="CA502" s="310"/>
      <c r="CB502" s="310"/>
      <c r="CC502" s="310"/>
      <c r="CD502" s="310"/>
      <c r="CE502" s="310"/>
      <c r="CF502" s="310"/>
      <c r="CG502" s="310"/>
      <c r="CH502" s="310"/>
      <c r="CI502" s="310"/>
      <c r="CJ502" s="310"/>
      <c r="CK502" s="310"/>
      <c r="CL502" s="310"/>
      <c r="CM502" s="310"/>
      <c r="CN502" s="310"/>
      <c r="CO502" s="310"/>
      <c r="CP502" s="310"/>
      <c r="CQ502" s="310"/>
      <c r="CR502" s="310"/>
      <c r="CS502" s="310"/>
      <c r="CT502" s="310"/>
      <c r="CU502" s="310"/>
      <c r="CV502" s="310"/>
      <c r="CW502" s="310"/>
      <c r="CX502" s="310"/>
      <c r="CY502" s="310"/>
      <c r="CZ502" s="310"/>
    </row>
    <row r="503" s="314" customFormat="true" ht="25.15" customHeight="true" x14ac:dyDescent="0.2">
      <c r="C503" s="854" t="s">
        <v>191</v>
      </c>
      <c r="D503" s="844"/>
      <c r="E503" s="854" t="s">
        <v>270</v>
      </c>
      <c r="F503" s="855"/>
      <c r="G503" s="856"/>
      <c r="H503" s="843" t="s">
        <v>396</v>
      </c>
      <c r="I503" s="844"/>
      <c r="J503" s="609">
        <v>3.2421175947514312E-4</v>
      </c>
      <c r="K503" s="496"/>
      <c r="L503" s="496"/>
      <c r="M503" s="843" t="s">
        <v>398</v>
      </c>
      <c r="N503" s="844"/>
      <c r="O503" s="610">
        <v>6.3531413023363348E-2</v>
      </c>
      <c r="P503" s="496"/>
      <c r="Q503" s="496"/>
      <c r="W503" s="307"/>
      <c r="X503" s="307"/>
      <c r="Y503" s="307"/>
      <c r="Z503" s="307"/>
      <c r="AA503" s="307"/>
      <c r="AB503" s="307"/>
      <c r="AC503" s="307"/>
      <c r="AD503" s="307"/>
      <c r="AE503" s="307"/>
      <c r="AF503" s="307"/>
      <c r="AG503" s="307"/>
      <c r="AH503" s="307"/>
      <c r="AI503" s="307"/>
      <c r="AJ503" s="307"/>
      <c r="AK503" s="307"/>
      <c r="AL503" s="307"/>
      <c r="AM503" s="307"/>
      <c r="AN503" s="307"/>
      <c r="AO503" s="307"/>
      <c r="AP503" s="307"/>
      <c r="AQ503" s="307"/>
      <c r="AR503" s="307"/>
      <c r="AS503" s="307"/>
      <c r="AT503" s="307"/>
      <c r="AU503" s="307"/>
      <c r="AV503" s="307"/>
      <c r="AW503" s="307"/>
      <c r="AX503" s="307"/>
      <c r="AY503" s="307"/>
      <c r="AZ503" s="307"/>
      <c r="BA503" s="309"/>
      <c r="BB503" s="359"/>
      <c r="BC503" s="309"/>
      <c r="BD503" s="309"/>
      <c r="BE503" s="309"/>
      <c r="BF503" s="309"/>
      <c r="BG503" s="309"/>
      <c r="BH503" s="309"/>
      <c r="BI503" s="309"/>
      <c r="BJ503" s="309"/>
      <c r="BK503" s="309"/>
      <c r="BL503" s="309"/>
      <c r="BM503" s="309"/>
      <c r="BN503" s="309"/>
      <c r="BO503" s="309"/>
      <c r="BP503" s="309"/>
      <c r="BQ503" s="309"/>
      <c r="BR503" s="309"/>
      <c r="BS503" s="309"/>
      <c r="BT503" s="309"/>
      <c r="BU503" s="309"/>
      <c r="BV503" s="309"/>
      <c r="BW503" s="310"/>
      <c r="BX503" s="310"/>
      <c r="BY503" s="310"/>
      <c r="BZ503" s="310"/>
      <c r="CA503" s="310"/>
      <c r="CB503" s="310"/>
      <c r="CC503" s="310"/>
      <c r="CD503" s="310"/>
      <c r="CE503" s="310"/>
      <c r="CF503" s="310"/>
      <c r="CG503" s="310"/>
      <c r="CH503" s="310"/>
      <c r="CI503" s="310"/>
      <c r="CJ503" s="310"/>
      <c r="CK503" s="310"/>
      <c r="CL503" s="310"/>
      <c r="CM503" s="310"/>
      <c r="CN503" s="310"/>
      <c r="CO503" s="310"/>
      <c r="CP503" s="310"/>
      <c r="CQ503" s="310"/>
      <c r="CR503" s="310"/>
      <c r="CS503" s="310"/>
      <c r="CT503" s="310"/>
      <c r="CU503" s="310"/>
      <c r="CV503" s="310"/>
      <c r="CW503" s="310"/>
      <c r="CX503" s="310"/>
      <c r="CY503" s="310"/>
      <c r="CZ503" s="310"/>
    </row>
    <row r="504" s="314" customFormat="true" ht="25.15" customHeight="true" x14ac:dyDescent="0.2">
      <c r="C504" s="844"/>
      <c r="D504" s="844"/>
      <c r="E504" s="593" t="s">
        <v>179</v>
      </c>
      <c r="F504" s="594" t="s">
        <v>271</v>
      </c>
      <c r="G504" s="595" t="s">
        <v>272</v>
      </c>
      <c r="H504" s="843" t="s">
        <v>422</v>
      </c>
      <c r="I504" s="844"/>
      <c r="J504" s="609">
        <v>3.225965842839251E-3</v>
      </c>
      <c r="K504" s="496"/>
      <c r="L504" s="496"/>
      <c r="M504" s="843" t="s">
        <v>381</v>
      </c>
      <c r="N504" s="844"/>
      <c r="O504" s="610">
        <v>8.0125296258093448E-2</v>
      </c>
      <c r="P504" s="496"/>
      <c r="Q504" s="496"/>
      <c r="W504" s="307"/>
      <c r="X504" s="307"/>
      <c r="Y504" s="307"/>
      <c r="Z504" s="307"/>
      <c r="AA504" s="307"/>
      <c r="AB504" s="307"/>
      <c r="AC504" s="307"/>
      <c r="AD504" s="307"/>
      <c r="AE504" s="307"/>
      <c r="AF504" s="307"/>
      <c r="AG504" s="307"/>
      <c r="AH504" s="307"/>
      <c r="AI504" s="307"/>
      <c r="AJ504" s="307"/>
      <c r="AK504" s="307"/>
      <c r="AL504" s="307"/>
      <c r="AM504" s="307"/>
      <c r="AN504" s="307"/>
      <c r="AO504" s="307"/>
      <c r="AP504" s="307"/>
      <c r="AQ504" s="307"/>
      <c r="AR504" s="307"/>
      <c r="AS504" s="307"/>
      <c r="AT504" s="307"/>
      <c r="AU504" s="307"/>
      <c r="AV504" s="307"/>
      <c r="AW504" s="307"/>
      <c r="AX504" s="307"/>
      <c r="AY504" s="307"/>
      <c r="AZ504" s="307"/>
      <c r="BA504" s="309"/>
      <c r="BB504" s="359"/>
      <c r="BC504" s="309"/>
      <c r="BD504" s="309"/>
      <c r="BE504" s="309"/>
      <c r="BF504" s="309"/>
      <c r="BG504" s="309"/>
      <c r="BH504" s="309"/>
      <c r="BI504" s="309"/>
      <c r="BJ504" s="309"/>
      <c r="BK504" s="309"/>
      <c r="BL504" s="309"/>
      <c r="BM504" s="309"/>
      <c r="BN504" s="309"/>
      <c r="BO504" s="309"/>
      <c r="BP504" s="309"/>
      <c r="BQ504" s="309"/>
      <c r="BR504" s="309"/>
      <c r="BS504" s="309"/>
      <c r="BT504" s="309"/>
      <c r="BU504" s="309"/>
      <c r="BV504" s="309"/>
      <c r="BW504" s="310"/>
      <c r="BX504" s="310"/>
      <c r="BY504" s="310"/>
      <c r="BZ504" s="310"/>
      <c r="CA504" s="310"/>
      <c r="CB504" s="310"/>
      <c r="CC504" s="310"/>
      <c r="CD504" s="310"/>
      <c r="CE504" s="310"/>
      <c r="CF504" s="310"/>
      <c r="CG504" s="310"/>
      <c r="CH504" s="310"/>
      <c r="CI504" s="310"/>
      <c r="CJ504" s="310"/>
      <c r="CK504" s="310"/>
      <c r="CL504" s="310"/>
      <c r="CM504" s="310"/>
      <c r="CN504" s="310"/>
      <c r="CO504" s="310"/>
      <c r="CP504" s="310"/>
      <c r="CQ504" s="310"/>
      <c r="CR504" s="310"/>
      <c r="CS504" s="310"/>
      <c r="CT504" s="310"/>
      <c r="CU504" s="310"/>
      <c r="CV504" s="310"/>
      <c r="CW504" s="310"/>
      <c r="CX504" s="310"/>
      <c r="CY504" s="310"/>
      <c r="CZ504" s="310"/>
    </row>
    <row r="505" s="314" customFormat="true" ht="25.15" customHeight="true" x14ac:dyDescent="0.2">
      <c r="C505" s="843" t="s">
        <v>192</v>
      </c>
      <c r="D505" s="844"/>
      <c r="E505" s="617">
        <v>6.490926657553902</v>
      </c>
      <c r="F505" s="618">
        <v>14.11071012511718</v>
      </c>
      <c r="G505" s="619">
        <v>14.11071012511718</v>
      </c>
      <c r="H505" s="843" t="s">
        <v>375</v>
      </c>
      <c r="I505" s="844"/>
      <c r="J505" s="609">
        <v>7.3972640274491399E-3</v>
      </c>
      <c r="K505" s="496"/>
      <c r="L505" s="496"/>
      <c r="M505" s="843" t="s">
        <v>399</v>
      </c>
      <c r="N505" s="844"/>
      <c r="O505" s="610">
        <v>2.9428167223276644E-4</v>
      </c>
      <c r="P505" s="496"/>
      <c r="Q505" s="496"/>
      <c r="W505" s="307"/>
      <c r="X505" s="307"/>
      <c r="Y505" s="307"/>
      <c r="Z505" s="307"/>
      <c r="AA505" s="307"/>
      <c r="AB505" s="307"/>
      <c r="AC505" s="307"/>
      <c r="AD505" s="307"/>
      <c r="AE505" s="307"/>
      <c r="AF505" s="307"/>
      <c r="AG505" s="307"/>
      <c r="AH505" s="307"/>
      <c r="AI505" s="307"/>
      <c r="AJ505" s="307"/>
      <c r="AK505" s="307"/>
      <c r="AL505" s="307"/>
      <c r="AM505" s="307"/>
      <c r="AN505" s="307"/>
      <c r="AO505" s="307"/>
      <c r="AP505" s="307"/>
      <c r="AQ505" s="307"/>
      <c r="AR505" s="307"/>
      <c r="AS505" s="307"/>
      <c r="AT505" s="307"/>
      <c r="AU505" s="307"/>
      <c r="AV505" s="307"/>
      <c r="AW505" s="307"/>
      <c r="AX505" s="307"/>
      <c r="AY505" s="307"/>
      <c r="AZ505" s="307"/>
      <c r="BA505" s="309"/>
      <c r="BB505" s="359"/>
      <c r="BC505" s="309"/>
      <c r="BD505" s="309"/>
      <c r="BE505" s="309"/>
      <c r="BF505" s="309"/>
      <c r="BG505" s="309"/>
      <c r="BH505" s="309"/>
      <c r="BI505" s="309"/>
      <c r="BJ505" s="309"/>
      <c r="BK505" s="309"/>
      <c r="BL505" s="309"/>
      <c r="BM505" s="309"/>
      <c r="BN505" s="309"/>
      <c r="BO505" s="309"/>
      <c r="BP505" s="309"/>
      <c r="BQ505" s="309"/>
      <c r="BR505" s="309"/>
      <c r="BS505" s="309"/>
      <c r="BT505" s="309"/>
      <c r="BU505" s="309"/>
      <c r="BV505" s="309"/>
      <c r="BW505" s="310"/>
      <c r="BX505" s="310"/>
      <c r="BY505" s="310"/>
      <c r="BZ505" s="310"/>
      <c r="CA505" s="310"/>
      <c r="CB505" s="310"/>
      <c r="CC505" s="310"/>
      <c r="CD505" s="310"/>
      <c r="CE505" s="310"/>
      <c r="CF505" s="310"/>
      <c r="CG505" s="310"/>
      <c r="CH505" s="310"/>
      <c r="CI505" s="310"/>
      <c r="CJ505" s="310"/>
      <c r="CK505" s="310"/>
      <c r="CL505" s="310"/>
      <c r="CM505" s="310"/>
      <c r="CN505" s="310"/>
      <c r="CO505" s="310"/>
      <c r="CP505" s="310"/>
      <c r="CQ505" s="310"/>
      <c r="CR505" s="310"/>
      <c r="CS505" s="310"/>
      <c r="CT505" s="310"/>
      <c r="CU505" s="310"/>
      <c r="CV505" s="310"/>
      <c r="CW505" s="310"/>
      <c r="CX505" s="310"/>
      <c r="CY505" s="310"/>
      <c r="CZ505" s="310"/>
    </row>
    <row r="506" s="314" customFormat="true" ht="25.15" customHeight="true" x14ac:dyDescent="0.2">
      <c r="C506" s="852"/>
      <c r="D506" s="844"/>
      <c r="E506" s="512"/>
      <c r="F506" s="512"/>
      <c r="G506" s="512"/>
      <c r="H506" s="843" t="s">
        <v>380</v>
      </c>
      <c r="I506" s="844"/>
      <c r="J506" s="609">
        <v>9.1195360628458164E-3</v>
      </c>
      <c r="K506" s="496"/>
      <c r="L506" s="496"/>
      <c r="M506" s="843" t="s">
        <v>392</v>
      </c>
      <c r="N506" s="844"/>
      <c r="O506" s="610">
        <v>7.6426049233538199E-2</v>
      </c>
      <c r="P506" s="496"/>
      <c r="Q506" s="496"/>
      <c r="W506" s="307"/>
      <c r="X506" s="307"/>
      <c r="Y506" s="307"/>
      <c r="Z506" s="307"/>
      <c r="AA506" s="307"/>
      <c r="AB506" s="307"/>
      <c r="AC506" s="307"/>
      <c r="AD506" s="307"/>
      <c r="AE506" s="307"/>
      <c r="AF506" s="307"/>
      <c r="AG506" s="307"/>
      <c r="AH506" s="307"/>
      <c r="AI506" s="307"/>
      <c r="AJ506" s="307"/>
      <c r="AK506" s="307"/>
      <c r="AL506" s="307"/>
      <c r="AM506" s="307"/>
      <c r="AN506" s="307"/>
      <c r="AO506" s="307"/>
      <c r="AP506" s="307"/>
      <c r="AQ506" s="307"/>
      <c r="AR506" s="307"/>
      <c r="AS506" s="307"/>
      <c r="AT506" s="307"/>
      <c r="AU506" s="307"/>
      <c r="AV506" s="307"/>
      <c r="AW506" s="307"/>
      <c r="AX506" s="307"/>
      <c r="AY506" s="307"/>
      <c r="AZ506" s="307"/>
      <c r="BA506" s="309"/>
      <c r="BB506" s="359"/>
      <c r="BC506" s="309"/>
      <c r="BD506" s="309"/>
      <c r="BE506" s="309"/>
      <c r="BF506" s="309"/>
      <c r="BG506" s="309"/>
      <c r="BH506" s="309"/>
      <c r="BI506" s="309"/>
      <c r="BJ506" s="309"/>
      <c r="BK506" s="309"/>
      <c r="BL506" s="309"/>
      <c r="BM506" s="309"/>
      <c r="BN506" s="309"/>
      <c r="BO506" s="309"/>
      <c r="BP506" s="309"/>
      <c r="BQ506" s="309"/>
      <c r="BR506" s="309"/>
      <c r="BS506" s="309"/>
      <c r="BT506" s="309"/>
      <c r="BU506" s="309"/>
      <c r="BV506" s="309"/>
      <c r="BW506" s="310"/>
      <c r="BX506" s="310"/>
      <c r="BY506" s="310"/>
      <c r="BZ506" s="310"/>
      <c r="CA506" s="310"/>
      <c r="CB506" s="310"/>
      <c r="CC506" s="310"/>
      <c r="CD506" s="310"/>
      <c r="CE506" s="310"/>
      <c r="CF506" s="310"/>
      <c r="CG506" s="310"/>
      <c r="CH506" s="310"/>
      <c r="CI506" s="310"/>
      <c r="CJ506" s="310"/>
      <c r="CK506" s="310"/>
      <c r="CL506" s="310"/>
      <c r="CM506" s="310"/>
      <c r="CN506" s="310"/>
      <c r="CO506" s="310"/>
      <c r="CP506" s="310"/>
      <c r="CQ506" s="310"/>
      <c r="CR506" s="310"/>
      <c r="CS506" s="310"/>
      <c r="CT506" s="310"/>
      <c r="CU506" s="310"/>
      <c r="CV506" s="310"/>
      <c r="CW506" s="310"/>
      <c r="CX506" s="310"/>
      <c r="CY506" s="310"/>
      <c r="CZ506" s="310"/>
    </row>
    <row r="507" s="314" customFormat="true" ht="25.15" customHeight="true" x14ac:dyDescent="0.2">
      <c r="C507" s="852"/>
      <c r="D507" s="844"/>
      <c r="E507" s="496"/>
      <c r="F507" s="496"/>
      <c r="G507" s="496"/>
      <c r="H507" s="843" t="s">
        <v>407</v>
      </c>
      <c r="I507" s="844"/>
      <c r="J507" s="609">
        <v>4.3483577068336755E-4</v>
      </c>
      <c r="K507" s="496"/>
      <c r="L507" s="496"/>
      <c r="M507" s="843" t="s">
        <v>421</v>
      </c>
      <c r="N507" s="844"/>
      <c r="O507" s="610">
        <v>4.1475583431694311E-4</v>
      </c>
      <c r="P507" s="496"/>
      <c r="Q507" s="496"/>
      <c r="W507" s="307"/>
      <c r="X507" s="307"/>
      <c r="Y507" s="307"/>
      <c r="Z507" s="307"/>
      <c r="AA507" s="307"/>
      <c r="AB507" s="307"/>
      <c r="AC507" s="307"/>
      <c r="AD507" s="307"/>
      <c r="AE507" s="307"/>
      <c r="AF507" s="307"/>
      <c r="AG507" s="307"/>
      <c r="AH507" s="307"/>
      <c r="AI507" s="307"/>
      <c r="AJ507" s="307"/>
      <c r="AK507" s="307"/>
      <c r="AL507" s="307"/>
      <c r="AM507" s="307"/>
      <c r="AN507" s="307"/>
      <c r="AO507" s="307"/>
      <c r="AP507" s="307"/>
      <c r="AQ507" s="307"/>
      <c r="AR507" s="307"/>
      <c r="AS507" s="307"/>
      <c r="AT507" s="307"/>
      <c r="AU507" s="307"/>
      <c r="AV507" s="307"/>
      <c r="AW507" s="307"/>
      <c r="AX507" s="307"/>
      <c r="AY507" s="307"/>
      <c r="AZ507" s="307"/>
      <c r="BA507" s="309"/>
      <c r="BB507" s="359"/>
      <c r="BC507" s="309"/>
      <c r="BD507" s="309"/>
      <c r="BE507" s="309"/>
      <c r="BF507" s="309"/>
      <c r="BG507" s="309"/>
      <c r="BH507" s="309"/>
      <c r="BI507" s="309"/>
      <c r="BJ507" s="309"/>
      <c r="BK507" s="309"/>
      <c r="BL507" s="309"/>
      <c r="BM507" s="309"/>
      <c r="BN507" s="309"/>
      <c r="BO507" s="309"/>
      <c r="BP507" s="309"/>
      <c r="BQ507" s="309"/>
      <c r="BR507" s="309"/>
      <c r="BS507" s="309"/>
      <c r="BT507" s="309"/>
      <c r="BU507" s="309"/>
      <c r="BV507" s="309"/>
      <c r="BW507" s="310"/>
      <c r="BX507" s="310"/>
      <c r="BY507" s="310"/>
      <c r="BZ507" s="310"/>
      <c r="CA507" s="310"/>
      <c r="CB507" s="310"/>
      <c r="CC507" s="310"/>
      <c r="CD507" s="310"/>
      <c r="CE507" s="310"/>
      <c r="CF507" s="310"/>
      <c r="CG507" s="310"/>
      <c r="CH507" s="310"/>
      <c r="CI507" s="310"/>
      <c r="CJ507" s="310"/>
      <c r="CK507" s="310"/>
      <c r="CL507" s="310"/>
      <c r="CM507" s="310"/>
      <c r="CN507" s="310"/>
      <c r="CO507" s="310"/>
      <c r="CP507" s="310"/>
      <c r="CQ507" s="310"/>
      <c r="CR507" s="310"/>
      <c r="CS507" s="310"/>
      <c r="CT507" s="310"/>
      <c r="CU507" s="310"/>
      <c r="CV507" s="310"/>
      <c r="CW507" s="310"/>
      <c r="CX507" s="310"/>
      <c r="CY507" s="310"/>
      <c r="CZ507" s="310"/>
    </row>
    <row r="508" s="314" customFormat="true" ht="25.15" customHeight="true" x14ac:dyDescent="0.2">
      <c r="C508" s="853" t="s">
        <v>273</v>
      </c>
      <c r="D508" s="844"/>
      <c r="E508" s="844"/>
      <c r="F508" s="496"/>
      <c r="G508" s="496"/>
      <c r="H508" s="843" t="s">
        <v>391</v>
      </c>
      <c r="I508" s="844"/>
      <c r="J508" s="609">
        <v>9.3725209878956814E-2</v>
      </c>
      <c r="K508" s="496"/>
      <c r="L508" s="496"/>
      <c r="M508" s="843" t="s">
        <v>423</v>
      </c>
      <c r="N508" s="844"/>
      <c r="O508" s="616">
        <v>9.1833321079733913E-5</v>
      </c>
      <c r="P508" s="496"/>
      <c r="Q508" s="496"/>
      <c r="W508" s="307"/>
      <c r="X508" s="307"/>
      <c r="Y508" s="307"/>
      <c r="Z508" s="307"/>
      <c r="AA508" s="307"/>
      <c r="AB508" s="307"/>
      <c r="AC508" s="307"/>
      <c r="AD508" s="307"/>
      <c r="AE508" s="307"/>
      <c r="AF508" s="307"/>
      <c r="AG508" s="307"/>
      <c r="AH508" s="307"/>
      <c r="AI508" s="307"/>
      <c r="AJ508" s="307"/>
      <c r="AK508" s="307"/>
      <c r="AL508" s="307"/>
      <c r="AM508" s="307"/>
      <c r="AN508" s="307"/>
      <c r="AO508" s="307"/>
      <c r="AP508" s="307"/>
      <c r="AQ508" s="307"/>
      <c r="AR508" s="307"/>
      <c r="AS508" s="307"/>
      <c r="AT508" s="307"/>
      <c r="AU508" s="307"/>
      <c r="AV508" s="307"/>
      <c r="AW508" s="307"/>
      <c r="AX508" s="307"/>
      <c r="AY508" s="307"/>
      <c r="AZ508" s="307"/>
      <c r="BA508" s="309"/>
      <c r="BB508" s="359"/>
      <c r="BC508" s="309"/>
      <c r="BD508" s="309"/>
      <c r="BE508" s="309"/>
      <c r="BF508" s="309"/>
      <c r="BG508" s="309"/>
      <c r="BH508" s="309"/>
      <c r="BI508" s="309"/>
      <c r="BJ508" s="309"/>
      <c r="BK508" s="309"/>
      <c r="BL508" s="309"/>
      <c r="BM508" s="309"/>
      <c r="BN508" s="309"/>
      <c r="BO508" s="309"/>
      <c r="BP508" s="309"/>
      <c r="BQ508" s="309"/>
      <c r="BR508" s="309"/>
      <c r="BS508" s="309"/>
      <c r="BT508" s="309"/>
      <c r="BU508" s="309"/>
      <c r="BV508" s="309"/>
      <c r="BW508" s="310"/>
      <c r="BX508" s="310"/>
      <c r="BY508" s="310"/>
      <c r="BZ508" s="310"/>
      <c r="CA508" s="310"/>
      <c r="CB508" s="310"/>
      <c r="CC508" s="310"/>
      <c r="CD508" s="310"/>
      <c r="CE508" s="310"/>
      <c r="CF508" s="310"/>
      <c r="CG508" s="310"/>
      <c r="CH508" s="310"/>
      <c r="CI508" s="310"/>
      <c r="CJ508" s="310"/>
      <c r="CK508" s="310"/>
      <c r="CL508" s="310"/>
      <c r="CM508" s="310"/>
      <c r="CN508" s="310"/>
      <c r="CO508" s="310"/>
      <c r="CP508" s="310"/>
      <c r="CQ508" s="310"/>
      <c r="CR508" s="310"/>
      <c r="CS508" s="310"/>
      <c r="CT508" s="310"/>
      <c r="CU508" s="310"/>
      <c r="CV508" s="310"/>
      <c r="CW508" s="310"/>
      <c r="CX508" s="310"/>
      <c r="CY508" s="310"/>
      <c r="CZ508" s="310"/>
    </row>
    <row r="509" s="314" customFormat="true" ht="25.15" customHeight="true" x14ac:dyDescent="0.2">
      <c r="C509" s="852"/>
      <c r="D509" s="844"/>
      <c r="E509" s="596" t="s">
        <v>191</v>
      </c>
      <c r="F509" s="496"/>
      <c r="G509" s="496"/>
      <c r="H509" s="843" t="s">
        <v>394</v>
      </c>
      <c r="I509" s="844"/>
      <c r="J509" s="609">
        <v>9.012205197647824E-2</v>
      </c>
      <c r="K509" s="496"/>
      <c r="L509" s="496"/>
      <c r="M509" s="843" t="s">
        <v>378</v>
      </c>
      <c r="N509" s="844"/>
      <c r="O509" s="610">
        <v>0.1792127043453918</v>
      </c>
      <c r="P509" s="496"/>
      <c r="Q509" s="496"/>
      <c r="W509" s="307"/>
      <c r="X509" s="307"/>
      <c r="Y509" s="307"/>
      <c r="Z509" s="307"/>
      <c r="AA509" s="307"/>
      <c r="AB509" s="307"/>
      <c r="AC509" s="307"/>
      <c r="AD509" s="307"/>
      <c r="AE509" s="307"/>
      <c r="AF509" s="307"/>
      <c r="AG509" s="307"/>
      <c r="AH509" s="307"/>
      <c r="AI509" s="307"/>
      <c r="AJ509" s="307"/>
      <c r="AK509" s="307"/>
      <c r="AL509" s="307"/>
      <c r="AM509" s="307"/>
      <c r="AN509" s="307"/>
      <c r="AO509" s="307"/>
      <c r="AP509" s="307"/>
      <c r="AQ509" s="307"/>
      <c r="AR509" s="307"/>
      <c r="AS509" s="307"/>
      <c r="AT509" s="307"/>
      <c r="AU509" s="307"/>
      <c r="AV509" s="307"/>
      <c r="AW509" s="307"/>
      <c r="AX509" s="307"/>
      <c r="AY509" s="307"/>
      <c r="AZ509" s="307"/>
      <c r="BA509" s="309"/>
      <c r="BB509" s="359"/>
      <c r="BC509" s="309"/>
      <c r="BD509" s="309"/>
      <c r="BE509" s="309"/>
      <c r="BF509" s="309"/>
      <c r="BG509" s="309"/>
      <c r="BH509" s="309"/>
      <c r="BI509" s="309"/>
      <c r="BJ509" s="309"/>
      <c r="BK509" s="309"/>
      <c r="BL509" s="309"/>
      <c r="BM509" s="309"/>
      <c r="BN509" s="309"/>
      <c r="BO509" s="309"/>
      <c r="BP509" s="309"/>
      <c r="BQ509" s="309"/>
      <c r="BR509" s="309"/>
      <c r="BS509" s="309"/>
      <c r="BT509" s="309"/>
      <c r="BU509" s="309"/>
      <c r="BV509" s="309"/>
      <c r="BW509" s="310"/>
      <c r="BX509" s="310"/>
      <c r="BY509" s="310"/>
      <c r="BZ509" s="310"/>
      <c r="CA509" s="310"/>
      <c r="CB509" s="310"/>
      <c r="CC509" s="310"/>
      <c r="CD509" s="310"/>
      <c r="CE509" s="310"/>
      <c r="CF509" s="310"/>
      <c r="CG509" s="310"/>
      <c r="CH509" s="310"/>
      <c r="CI509" s="310"/>
      <c r="CJ509" s="310"/>
      <c r="CK509" s="310"/>
      <c r="CL509" s="310"/>
      <c r="CM509" s="310"/>
      <c r="CN509" s="310"/>
      <c r="CO509" s="310"/>
      <c r="CP509" s="310"/>
      <c r="CQ509" s="310"/>
      <c r="CR509" s="310"/>
      <c r="CS509" s="310"/>
      <c r="CT509" s="310"/>
      <c r="CU509" s="310"/>
      <c r="CV509" s="310"/>
      <c r="CW509" s="310"/>
      <c r="CX509" s="310"/>
      <c r="CY509" s="310"/>
      <c r="CZ509" s="310"/>
    </row>
    <row r="510" s="314" customFormat="true" ht="25.15" customHeight="true" x14ac:dyDescent="0.2">
      <c r="C510" s="844"/>
      <c r="D510" s="844"/>
      <c r="E510" s="620" t="s">
        <v>192</v>
      </c>
      <c r="F510" s="496"/>
      <c r="G510" s="496"/>
      <c r="H510" s="843" t="s">
        <v>414</v>
      </c>
      <c r="I510" s="844"/>
      <c r="J510" s="609">
        <v>7.461154883373758E-3</v>
      </c>
      <c r="K510" s="496"/>
      <c r="L510" s="496"/>
      <c r="M510" s="843" t="s">
        <v>420</v>
      </c>
      <c r="N510" s="844"/>
      <c r="O510" s="616">
        <v>9.8313199807023549E-6</v>
      </c>
      <c r="P510" s="496"/>
      <c r="Q510" s="496"/>
      <c r="W510" s="307"/>
      <c r="X510" s="307"/>
      <c r="Y510" s="307"/>
      <c r="Z510" s="307"/>
      <c r="AA510" s="307"/>
      <c r="AB510" s="307"/>
      <c r="AC510" s="307"/>
      <c r="AD510" s="307"/>
      <c r="AE510" s="307"/>
      <c r="AF510" s="307"/>
      <c r="AG510" s="307"/>
      <c r="AH510" s="307"/>
      <c r="AI510" s="307"/>
      <c r="AJ510" s="307"/>
      <c r="AK510" s="307"/>
      <c r="AL510" s="307"/>
      <c r="AM510" s="307"/>
      <c r="AN510" s="307"/>
      <c r="AO510" s="307"/>
      <c r="AP510" s="307"/>
      <c r="AQ510" s="307"/>
      <c r="AR510" s="307"/>
      <c r="AS510" s="307"/>
      <c r="AT510" s="307"/>
      <c r="AU510" s="307"/>
      <c r="AV510" s="307"/>
      <c r="AW510" s="307"/>
      <c r="AX510" s="307"/>
      <c r="AY510" s="307"/>
      <c r="AZ510" s="307"/>
      <c r="BA510" s="309"/>
      <c r="BB510" s="359"/>
      <c r="BC510" s="309"/>
      <c r="BD510" s="309"/>
      <c r="BE510" s="309"/>
      <c r="BF510" s="309"/>
      <c r="BG510" s="309"/>
      <c r="BH510" s="309"/>
      <c r="BI510" s="309"/>
      <c r="BJ510" s="309"/>
      <c r="BK510" s="309"/>
      <c r="BL510" s="309"/>
      <c r="BM510" s="309"/>
      <c r="BN510" s="309"/>
      <c r="BO510" s="309"/>
      <c r="BP510" s="309"/>
      <c r="BQ510" s="309"/>
      <c r="BR510" s="309"/>
      <c r="BS510" s="309"/>
      <c r="BT510" s="309"/>
      <c r="BU510" s="309"/>
      <c r="BV510" s="309"/>
      <c r="BW510" s="310"/>
      <c r="BX510" s="310"/>
      <c r="BY510" s="310"/>
      <c r="BZ510" s="310"/>
      <c r="CA510" s="310"/>
      <c r="CB510" s="310"/>
      <c r="CC510" s="310"/>
      <c r="CD510" s="310"/>
      <c r="CE510" s="310"/>
      <c r="CF510" s="310"/>
      <c r="CG510" s="310"/>
      <c r="CH510" s="310"/>
      <c r="CI510" s="310"/>
      <c r="CJ510" s="310"/>
      <c r="CK510" s="310"/>
      <c r="CL510" s="310"/>
      <c r="CM510" s="310"/>
      <c r="CN510" s="310"/>
      <c r="CO510" s="310"/>
      <c r="CP510" s="310"/>
      <c r="CQ510" s="310"/>
      <c r="CR510" s="310"/>
      <c r="CS510" s="310"/>
      <c r="CT510" s="310"/>
      <c r="CU510" s="310"/>
      <c r="CV510" s="310"/>
      <c r="CW510" s="310"/>
      <c r="CX510" s="310"/>
      <c r="CY510" s="310"/>
      <c r="CZ510" s="310"/>
    </row>
    <row r="511" s="314" customFormat="true" ht="25.15" customHeight="true" x14ac:dyDescent="0.2">
      <c r="C511" s="843" t="s">
        <v>313</v>
      </c>
      <c r="D511" s="844"/>
      <c r="E511" s="605">
        <v>0.12569985545358492</v>
      </c>
      <c r="F511" s="496"/>
      <c r="G511" s="496"/>
      <c r="H511" s="843" t="s">
        <v>417</v>
      </c>
      <c r="I511" s="844"/>
      <c r="J511" s="609">
        <v>8.6224294610854366E-4</v>
      </c>
      <c r="K511" s="496"/>
      <c r="L511" s="496"/>
      <c r="M511" s="843" t="s">
        <v>379</v>
      </c>
      <c r="N511" s="844"/>
      <c r="O511" s="610">
        <v>0.12342155206677669</v>
      </c>
      <c r="P511" s="496"/>
      <c r="Q511" s="496"/>
      <c r="W511" s="307"/>
      <c r="X511" s="307"/>
      <c r="Y511" s="307"/>
      <c r="Z511" s="307"/>
      <c r="AA511" s="307"/>
      <c r="AB511" s="307"/>
      <c r="AC511" s="307"/>
      <c r="AD511" s="307"/>
      <c r="AE511" s="307"/>
      <c r="AF511" s="307"/>
      <c r="AG511" s="307"/>
      <c r="AH511" s="307"/>
      <c r="AI511" s="307"/>
      <c r="AJ511" s="307"/>
      <c r="AK511" s="307"/>
      <c r="AL511" s="307"/>
      <c r="AM511" s="307"/>
      <c r="AN511" s="307"/>
      <c r="AO511" s="307"/>
      <c r="AP511" s="307"/>
      <c r="AQ511" s="307"/>
      <c r="AR511" s="307"/>
      <c r="AS511" s="307"/>
      <c r="AT511" s="307"/>
      <c r="AU511" s="307"/>
      <c r="AV511" s="307"/>
      <c r="AW511" s="307"/>
      <c r="AX511" s="307"/>
      <c r="AY511" s="307"/>
      <c r="AZ511" s="307"/>
      <c r="BA511" s="309"/>
      <c r="BB511" s="359"/>
      <c r="BC511" s="309"/>
      <c r="BD511" s="309"/>
      <c r="BE511" s="309"/>
      <c r="BF511" s="309"/>
      <c r="BG511" s="309"/>
      <c r="BH511" s="309"/>
      <c r="BI511" s="309"/>
      <c r="BJ511" s="309"/>
      <c r="BK511" s="309"/>
      <c r="BL511" s="309"/>
      <c r="BM511" s="309"/>
      <c r="BN511" s="309"/>
      <c r="BO511" s="309"/>
      <c r="BP511" s="309"/>
      <c r="BQ511" s="309"/>
      <c r="BR511" s="309"/>
      <c r="BS511" s="309"/>
      <c r="BT511" s="309"/>
      <c r="BU511" s="309"/>
      <c r="BV511" s="309"/>
      <c r="BW511" s="310"/>
      <c r="BX511" s="310"/>
      <c r="BY511" s="310"/>
      <c r="BZ511" s="310"/>
      <c r="CA511" s="310"/>
      <c r="CB511" s="310"/>
      <c r="CC511" s="310"/>
      <c r="CD511" s="310"/>
      <c r="CE511" s="310"/>
      <c r="CF511" s="310"/>
      <c r="CG511" s="310"/>
      <c r="CH511" s="310"/>
      <c r="CI511" s="310"/>
      <c r="CJ511" s="310"/>
      <c r="CK511" s="310"/>
      <c r="CL511" s="310"/>
      <c r="CM511" s="310"/>
      <c r="CN511" s="310"/>
      <c r="CO511" s="310"/>
      <c r="CP511" s="310"/>
      <c r="CQ511" s="310"/>
      <c r="CR511" s="310"/>
      <c r="CS511" s="310"/>
      <c r="CT511" s="310"/>
      <c r="CU511" s="310"/>
      <c r="CV511" s="310"/>
      <c r="CW511" s="310"/>
      <c r="CX511" s="310"/>
      <c r="CY511" s="310"/>
      <c r="CZ511" s="310"/>
    </row>
    <row r="512" s="314" customFormat="true" ht="25.15" customHeight="true" x14ac:dyDescent="0.2">
      <c r="C512" s="843" t="s">
        <v>327</v>
      </c>
      <c r="D512" s="844"/>
      <c r="E512" s="608">
        <v>5.5435787386287988E-2</v>
      </c>
      <c r="F512" s="496"/>
      <c r="G512" s="496"/>
      <c r="H512" s="843" t="s">
        <v>395</v>
      </c>
      <c r="I512" s="844"/>
      <c r="J512" s="609">
        <v>1.7721067727236566E-2</v>
      </c>
      <c r="K512" s="496"/>
      <c r="L512" s="496"/>
      <c r="M512" s="843" t="s">
        <v>428</v>
      </c>
      <c r="N512" s="844"/>
      <c r="O512" s="616">
        <v>1.4617040138624675E-5</v>
      </c>
      <c r="P512" s="496"/>
      <c r="Q512" s="496"/>
      <c r="W512" s="307"/>
      <c r="X512" s="307"/>
      <c r="Y512" s="307"/>
      <c r="Z512" s="307"/>
      <c r="AA512" s="307"/>
      <c r="AB512" s="307"/>
      <c r="AC512" s="307"/>
      <c r="AD512" s="307"/>
      <c r="AE512" s="307"/>
      <c r="AF512" s="307"/>
      <c r="AG512" s="307"/>
      <c r="AH512" s="307"/>
      <c r="AI512" s="307"/>
      <c r="AJ512" s="307"/>
      <c r="AK512" s="307"/>
      <c r="AL512" s="307"/>
      <c r="AM512" s="307"/>
      <c r="AN512" s="307"/>
      <c r="AO512" s="307"/>
      <c r="AP512" s="307"/>
      <c r="AQ512" s="307"/>
      <c r="AR512" s="307"/>
      <c r="AS512" s="307"/>
      <c r="AT512" s="307"/>
      <c r="AU512" s="307"/>
      <c r="AV512" s="307"/>
      <c r="AW512" s="307"/>
      <c r="AX512" s="307"/>
      <c r="AY512" s="307"/>
      <c r="AZ512" s="307"/>
      <c r="BA512" s="309"/>
      <c r="BB512" s="359"/>
      <c r="BC512" s="309"/>
      <c r="BD512" s="309"/>
      <c r="BE512" s="309"/>
      <c r="BF512" s="309"/>
      <c r="BG512" s="309"/>
      <c r="BH512" s="309"/>
      <c r="BI512" s="309"/>
      <c r="BJ512" s="309"/>
      <c r="BK512" s="309"/>
      <c r="BL512" s="309"/>
      <c r="BM512" s="309"/>
      <c r="BN512" s="309"/>
      <c r="BO512" s="309"/>
      <c r="BP512" s="309"/>
      <c r="BQ512" s="309"/>
      <c r="BR512" s="309"/>
      <c r="BS512" s="309"/>
      <c r="BT512" s="309"/>
      <c r="BU512" s="309"/>
      <c r="BV512" s="309"/>
      <c r="BW512" s="310"/>
      <c r="BX512" s="310"/>
      <c r="BY512" s="310"/>
      <c r="BZ512" s="310"/>
      <c r="CA512" s="310"/>
      <c r="CB512" s="310"/>
      <c r="CC512" s="310"/>
      <c r="CD512" s="310"/>
      <c r="CE512" s="310"/>
      <c r="CF512" s="310"/>
      <c r="CG512" s="310"/>
      <c r="CH512" s="310"/>
      <c r="CI512" s="310"/>
      <c r="CJ512" s="310"/>
      <c r="CK512" s="310"/>
      <c r="CL512" s="310"/>
      <c r="CM512" s="310"/>
      <c r="CN512" s="310"/>
      <c r="CO512" s="310"/>
      <c r="CP512" s="310"/>
      <c r="CQ512" s="310"/>
      <c r="CR512" s="310"/>
      <c r="CS512" s="310"/>
      <c r="CT512" s="310"/>
      <c r="CU512" s="310"/>
      <c r="CV512" s="310"/>
      <c r="CW512" s="310"/>
      <c r="CX512" s="310"/>
      <c r="CY512" s="310"/>
      <c r="CZ512" s="310"/>
    </row>
    <row r="513" s="314" customFormat="true" ht="25.15" customHeight="true" x14ac:dyDescent="0.2">
      <c r="C513" s="843" t="s">
        <v>314</v>
      </c>
      <c r="D513" s="844"/>
      <c r="E513" s="608">
        <v>0.11726101335093025</v>
      </c>
      <c r="F513" s="496"/>
      <c r="G513" s="496"/>
      <c r="H513" s="843" t="s">
        <v>400</v>
      </c>
      <c r="I513" s="844"/>
      <c r="J513" s="609">
        <v>1.7118923599475647E-2</v>
      </c>
      <c r="K513" s="496"/>
      <c r="L513" s="496"/>
      <c r="M513" s="843" t="s">
        <v>413</v>
      </c>
      <c r="N513" s="844"/>
      <c r="O513" s="610">
        <v>7.8112447347994591E-4</v>
      </c>
      <c r="P513" s="496"/>
      <c r="Q513" s="496"/>
      <c r="W513" s="307"/>
      <c r="X513" s="307"/>
      <c r="Y513" s="307"/>
      <c r="Z513" s="307"/>
      <c r="AA513" s="307"/>
      <c r="AB513" s="307"/>
      <c r="AC513" s="307"/>
      <c r="AD513" s="307"/>
      <c r="AE513" s="307"/>
      <c r="AF513" s="307"/>
      <c r="AG513" s="307"/>
      <c r="AH513" s="307"/>
      <c r="AI513" s="307"/>
      <c r="AJ513" s="307"/>
      <c r="AK513" s="307"/>
      <c r="AL513" s="307"/>
      <c r="AM513" s="307"/>
      <c r="AN513" s="307"/>
      <c r="AO513" s="307"/>
      <c r="AP513" s="307"/>
      <c r="AQ513" s="307"/>
      <c r="AR513" s="307"/>
      <c r="AS513" s="307"/>
      <c r="AT513" s="307"/>
      <c r="AU513" s="307"/>
      <c r="AV513" s="307"/>
      <c r="AW513" s="307"/>
      <c r="AX513" s="307"/>
      <c r="AY513" s="307"/>
      <c r="AZ513" s="307"/>
      <c r="BA513" s="309"/>
      <c r="BB513" s="359"/>
      <c r="BC513" s="309"/>
      <c r="BD513" s="309"/>
      <c r="BE513" s="309"/>
      <c r="BF513" s="309"/>
      <c r="BG513" s="309"/>
      <c r="BH513" s="309"/>
      <c r="BI513" s="309"/>
      <c r="BJ513" s="309"/>
      <c r="BK513" s="309"/>
      <c r="BL513" s="309"/>
      <c r="BM513" s="309"/>
      <c r="BN513" s="309"/>
      <c r="BO513" s="309"/>
      <c r="BP513" s="309"/>
      <c r="BQ513" s="309"/>
      <c r="BR513" s="309"/>
      <c r="BS513" s="309"/>
      <c r="BT513" s="309"/>
      <c r="BU513" s="309"/>
      <c r="BV513" s="309"/>
      <c r="BW513" s="310"/>
      <c r="BX513" s="310"/>
      <c r="BY513" s="310"/>
      <c r="BZ513" s="310"/>
      <c r="CA513" s="310"/>
      <c r="CB513" s="310"/>
      <c r="CC513" s="310"/>
      <c r="CD513" s="310"/>
      <c r="CE513" s="310"/>
      <c r="CF513" s="310"/>
      <c r="CG513" s="310"/>
      <c r="CH513" s="310"/>
      <c r="CI513" s="310"/>
      <c r="CJ513" s="310"/>
      <c r="CK513" s="310"/>
      <c r="CL513" s="310"/>
      <c r="CM513" s="310"/>
      <c r="CN513" s="310"/>
      <c r="CO513" s="310"/>
      <c r="CP513" s="310"/>
      <c r="CQ513" s="310"/>
      <c r="CR513" s="310"/>
      <c r="CS513" s="310"/>
      <c r="CT513" s="310"/>
      <c r="CU513" s="310"/>
      <c r="CV513" s="310"/>
      <c r="CW513" s="310"/>
      <c r="CX513" s="310"/>
      <c r="CY513" s="310"/>
      <c r="CZ513" s="310"/>
    </row>
    <row r="514" s="314" customFormat="true" ht="25.15" customHeight="true" x14ac:dyDescent="0.2">
      <c r="C514" s="843" t="s">
        <v>318</v>
      </c>
      <c r="D514" s="844"/>
      <c r="E514" s="608">
        <v>7.9765996611626117E-2</v>
      </c>
      <c r="F514" s="496"/>
      <c r="G514" s="496"/>
      <c r="H514" s="843" t="s">
        <v>425</v>
      </c>
      <c r="I514" s="844"/>
      <c r="J514" s="609">
        <v>9.0207893282668271E-4</v>
      </c>
      <c r="K514" s="496"/>
      <c r="L514" s="496"/>
      <c r="M514" s="843" t="s">
        <v>408</v>
      </c>
      <c r="N514" s="844"/>
      <c r="O514" s="610">
        <v>3.0092975673855055E-3</v>
      </c>
      <c r="P514" s="496"/>
      <c r="Q514" s="496"/>
      <c r="W514" s="307"/>
      <c r="X514" s="307"/>
      <c r="Y514" s="307"/>
      <c r="Z514" s="307"/>
      <c r="AA514" s="307"/>
      <c r="AB514" s="307"/>
      <c r="AC514" s="307"/>
      <c r="AD514" s="307"/>
      <c r="AE514" s="307"/>
      <c r="AF514" s="307"/>
      <c r="AG514" s="307"/>
      <c r="AH514" s="307"/>
      <c r="AI514" s="307"/>
      <c r="AJ514" s="307"/>
      <c r="AK514" s="307"/>
      <c r="AL514" s="307"/>
      <c r="AM514" s="307"/>
      <c r="AN514" s="307"/>
      <c r="AO514" s="307"/>
      <c r="AP514" s="307"/>
      <c r="AQ514" s="307"/>
      <c r="AR514" s="307"/>
      <c r="AS514" s="307"/>
      <c r="AT514" s="307"/>
      <c r="AU514" s="307"/>
      <c r="AV514" s="307"/>
      <c r="AW514" s="307"/>
      <c r="AX514" s="307"/>
      <c r="AY514" s="307"/>
      <c r="AZ514" s="307"/>
      <c r="BA514" s="309"/>
      <c r="BB514" s="359"/>
      <c r="BC514" s="309"/>
      <c r="BD514" s="309"/>
      <c r="BE514" s="309"/>
      <c r="BF514" s="309"/>
      <c r="BG514" s="309"/>
      <c r="BH514" s="309"/>
      <c r="BI514" s="309"/>
      <c r="BJ514" s="309"/>
      <c r="BK514" s="309"/>
      <c r="BL514" s="309"/>
      <c r="BM514" s="309"/>
      <c r="BN514" s="309"/>
      <c r="BO514" s="309"/>
      <c r="BP514" s="309"/>
      <c r="BQ514" s="309"/>
      <c r="BR514" s="309"/>
      <c r="BS514" s="309"/>
      <c r="BT514" s="309"/>
      <c r="BU514" s="309"/>
      <c r="BV514" s="309"/>
      <c r="BW514" s="310"/>
      <c r="BX514" s="310"/>
      <c r="BY514" s="310"/>
      <c r="BZ514" s="310"/>
      <c r="CA514" s="310"/>
      <c r="CB514" s="310"/>
      <c r="CC514" s="310"/>
      <c r="CD514" s="310"/>
      <c r="CE514" s="310"/>
      <c r="CF514" s="310"/>
      <c r="CG514" s="310"/>
      <c r="CH514" s="310"/>
      <c r="CI514" s="310"/>
      <c r="CJ514" s="310"/>
      <c r="CK514" s="310"/>
      <c r="CL514" s="310"/>
      <c r="CM514" s="310"/>
      <c r="CN514" s="310"/>
      <c r="CO514" s="310"/>
      <c r="CP514" s="310"/>
      <c r="CQ514" s="310"/>
      <c r="CR514" s="310"/>
      <c r="CS514" s="310"/>
      <c r="CT514" s="310"/>
      <c r="CU514" s="310"/>
      <c r="CV514" s="310"/>
      <c r="CW514" s="310"/>
      <c r="CX514" s="310"/>
      <c r="CY514" s="310"/>
      <c r="CZ514" s="310"/>
    </row>
    <row r="515" s="314" customFormat="true" ht="25.15" customHeight="true" x14ac:dyDescent="0.2">
      <c r="C515" s="843" t="s">
        <v>336</v>
      </c>
      <c r="D515" s="844"/>
      <c r="E515" s="608">
        <v>6.7769825212832934E-3</v>
      </c>
      <c r="F515" s="496"/>
      <c r="G515" s="496"/>
      <c r="H515" s="843" t="s">
        <v>403</v>
      </c>
      <c r="I515" s="844"/>
      <c r="J515" s="609">
        <v>1.9733733436984601E-2</v>
      </c>
      <c r="K515" s="496"/>
      <c r="L515" s="496"/>
      <c r="M515" s="843" t="s">
        <v>383</v>
      </c>
      <c r="N515" s="844"/>
      <c r="O515" s="610">
        <v>1.8887877487552571E-3</v>
      </c>
      <c r="P515" s="496"/>
      <c r="Q515" s="496"/>
      <c r="W515" s="307"/>
      <c r="X515" s="307"/>
      <c r="Y515" s="307"/>
      <c r="Z515" s="307"/>
      <c r="AA515" s="307"/>
      <c r="AB515" s="307"/>
      <c r="AC515" s="307"/>
      <c r="AD515" s="307"/>
      <c r="AE515" s="307"/>
      <c r="AF515" s="307"/>
      <c r="AG515" s="307"/>
      <c r="AH515" s="307"/>
      <c r="AI515" s="307"/>
      <c r="AJ515" s="307"/>
      <c r="AK515" s="307"/>
      <c r="AL515" s="307"/>
      <c r="AM515" s="307"/>
      <c r="AN515" s="307"/>
      <c r="AO515" s="307"/>
      <c r="AP515" s="307"/>
      <c r="AQ515" s="307"/>
      <c r="AR515" s="307"/>
      <c r="AS515" s="307"/>
      <c r="AT515" s="307"/>
      <c r="AU515" s="307"/>
      <c r="AV515" s="307"/>
      <c r="AW515" s="307"/>
      <c r="AX515" s="307"/>
      <c r="AY515" s="307"/>
      <c r="AZ515" s="307"/>
      <c r="BA515" s="309"/>
      <c r="BB515" s="359"/>
      <c r="BC515" s="309"/>
      <c r="BD515" s="309"/>
      <c r="BE515" s="309"/>
      <c r="BF515" s="309"/>
      <c r="BG515" s="309"/>
      <c r="BH515" s="309"/>
      <c r="BI515" s="309"/>
      <c r="BJ515" s="309"/>
      <c r="BK515" s="309"/>
      <c r="BL515" s="309"/>
      <c r="BM515" s="309"/>
      <c r="BN515" s="309"/>
      <c r="BO515" s="309"/>
      <c r="BP515" s="309"/>
      <c r="BQ515" s="309"/>
      <c r="BR515" s="309"/>
      <c r="BS515" s="309"/>
      <c r="BT515" s="309"/>
      <c r="BU515" s="309"/>
      <c r="BV515" s="309"/>
      <c r="BW515" s="310"/>
      <c r="BX515" s="310"/>
      <c r="BY515" s="310"/>
      <c r="BZ515" s="310"/>
      <c r="CA515" s="310"/>
      <c r="CB515" s="310"/>
      <c r="CC515" s="310"/>
      <c r="CD515" s="310"/>
      <c r="CE515" s="310"/>
      <c r="CF515" s="310"/>
      <c r="CG515" s="310"/>
      <c r="CH515" s="310"/>
      <c r="CI515" s="310"/>
      <c r="CJ515" s="310"/>
      <c r="CK515" s="310"/>
      <c r="CL515" s="310"/>
      <c r="CM515" s="310"/>
      <c r="CN515" s="310"/>
      <c r="CO515" s="310"/>
      <c r="CP515" s="310"/>
      <c r="CQ515" s="310"/>
      <c r="CR515" s="310"/>
      <c r="CS515" s="310"/>
      <c r="CT515" s="310"/>
      <c r="CU515" s="310"/>
      <c r="CV515" s="310"/>
      <c r="CW515" s="310"/>
      <c r="CX515" s="310"/>
      <c r="CY515" s="310"/>
      <c r="CZ515" s="310"/>
    </row>
    <row r="516" s="314" customFormat="true" ht="25.15" customHeight="true" x14ac:dyDescent="0.2">
      <c r="C516" s="843" t="s">
        <v>337</v>
      </c>
      <c r="D516" s="844"/>
      <c r="E516" s="608">
        <v>4.0466275833479004E-2</v>
      </c>
      <c r="F516" s="496"/>
      <c r="G516" s="496"/>
      <c r="H516" s="843" t="s">
        <v>387</v>
      </c>
      <c r="I516" s="844"/>
      <c r="J516" s="609">
        <v>9.7321514635389419E-2</v>
      </c>
      <c r="K516" s="496"/>
      <c r="L516" s="496"/>
      <c r="M516" s="843" t="s">
        <v>418</v>
      </c>
      <c r="N516" s="844"/>
      <c r="O516" s="610">
        <v>8.9024069351864479E-4</v>
      </c>
      <c r="P516" s="496"/>
      <c r="Q516" s="496"/>
      <c r="W516" s="307"/>
      <c r="X516" s="307"/>
      <c r="Y516" s="307"/>
      <c r="Z516" s="307"/>
      <c r="AA516" s="307"/>
      <c r="AB516" s="307"/>
      <c r="AC516" s="307"/>
      <c r="AD516" s="307"/>
      <c r="AE516" s="307"/>
      <c r="AF516" s="307"/>
      <c r="AG516" s="307"/>
      <c r="AH516" s="307"/>
      <c r="AI516" s="307"/>
      <c r="AJ516" s="307"/>
      <c r="AK516" s="307"/>
      <c r="AL516" s="307"/>
      <c r="AM516" s="307"/>
      <c r="AN516" s="307"/>
      <c r="AO516" s="307"/>
      <c r="AP516" s="307"/>
      <c r="AQ516" s="307"/>
      <c r="AR516" s="307"/>
      <c r="AS516" s="307"/>
      <c r="AT516" s="307"/>
      <c r="AU516" s="307"/>
      <c r="AV516" s="307"/>
      <c r="AW516" s="307"/>
      <c r="AX516" s="307"/>
      <c r="AY516" s="307"/>
      <c r="AZ516" s="307"/>
      <c r="BA516" s="309"/>
      <c r="BB516" s="359"/>
      <c r="BC516" s="309"/>
      <c r="BD516" s="309"/>
      <c r="BE516" s="309"/>
      <c r="BF516" s="309"/>
      <c r="BG516" s="309"/>
      <c r="BH516" s="309"/>
      <c r="BI516" s="309"/>
      <c r="BJ516" s="309"/>
      <c r="BK516" s="309"/>
      <c r="BL516" s="309"/>
      <c r="BM516" s="309"/>
      <c r="BN516" s="309"/>
      <c r="BO516" s="309"/>
      <c r="BP516" s="309"/>
      <c r="BQ516" s="309"/>
      <c r="BR516" s="309"/>
      <c r="BS516" s="309"/>
      <c r="BT516" s="309"/>
      <c r="BU516" s="309"/>
      <c r="BV516" s="309"/>
      <c r="BW516" s="310"/>
      <c r="BX516" s="310"/>
      <c r="BY516" s="310"/>
      <c r="BZ516" s="310"/>
      <c r="CA516" s="310"/>
      <c r="CB516" s="310"/>
      <c r="CC516" s="310"/>
      <c r="CD516" s="310"/>
      <c r="CE516" s="310"/>
      <c r="CF516" s="310"/>
      <c r="CG516" s="310"/>
      <c r="CH516" s="310"/>
      <c r="CI516" s="310"/>
      <c r="CJ516" s="310"/>
      <c r="CK516" s="310"/>
      <c r="CL516" s="310"/>
      <c r="CM516" s="310"/>
      <c r="CN516" s="310"/>
      <c r="CO516" s="310"/>
      <c r="CP516" s="310"/>
      <c r="CQ516" s="310"/>
      <c r="CR516" s="310"/>
      <c r="CS516" s="310"/>
      <c r="CT516" s="310"/>
      <c r="CU516" s="310"/>
      <c r="CV516" s="310"/>
      <c r="CW516" s="310"/>
      <c r="CX516" s="310"/>
      <c r="CY516" s="310"/>
      <c r="CZ516" s="310"/>
    </row>
    <row r="517" s="314" customFormat="true" ht="25.15" customHeight="true" x14ac:dyDescent="0.2">
      <c r="C517" s="843" t="s">
        <v>323</v>
      </c>
      <c r="D517" s="844"/>
      <c r="E517" s="608">
        <v>6.6760855326985807E-2</v>
      </c>
      <c r="F517" s="496"/>
      <c r="G517" s="496"/>
      <c r="H517" s="843" t="s">
        <v>389</v>
      </c>
      <c r="I517" s="844"/>
      <c r="J517" s="612">
        <v>9.7321514635387935E-2</v>
      </c>
      <c r="K517" s="496"/>
      <c r="L517" s="496"/>
      <c r="M517" s="843" t="s">
        <v>427</v>
      </c>
      <c r="N517" s="844"/>
      <c r="O517" s="610">
        <v>3.1440098253173219E-4</v>
      </c>
      <c r="P517" s="496"/>
      <c r="Q517" s="496"/>
      <c r="W517" s="307"/>
      <c r="X517" s="307"/>
      <c r="Y517" s="307"/>
      <c r="Z517" s="307"/>
      <c r="AA517" s="307"/>
      <c r="AB517" s="307"/>
      <c r="AC517" s="307"/>
      <c r="AD517" s="307"/>
      <c r="AE517" s="307"/>
      <c r="AF517" s="307"/>
      <c r="AG517" s="307"/>
      <c r="AH517" s="307"/>
      <c r="AI517" s="307"/>
      <c r="AJ517" s="307"/>
      <c r="AK517" s="307"/>
      <c r="AL517" s="307"/>
      <c r="AM517" s="307"/>
      <c r="AN517" s="307"/>
      <c r="AO517" s="307"/>
      <c r="AP517" s="307"/>
      <c r="AQ517" s="307"/>
      <c r="AR517" s="307"/>
      <c r="AS517" s="307"/>
      <c r="AT517" s="307"/>
      <c r="AU517" s="307"/>
      <c r="AV517" s="307"/>
      <c r="AW517" s="307"/>
      <c r="AX517" s="307"/>
      <c r="AY517" s="307"/>
      <c r="AZ517" s="307"/>
      <c r="BA517" s="309"/>
      <c r="BB517" s="359"/>
      <c r="BC517" s="309"/>
      <c r="BD517" s="309"/>
      <c r="BE517" s="309"/>
      <c r="BF517" s="309"/>
      <c r="BG517" s="309"/>
      <c r="BH517" s="309"/>
      <c r="BI517" s="309"/>
      <c r="BJ517" s="309"/>
      <c r="BK517" s="309"/>
      <c r="BL517" s="309"/>
      <c r="BM517" s="309"/>
      <c r="BN517" s="309"/>
      <c r="BO517" s="309"/>
      <c r="BP517" s="309"/>
      <c r="BQ517" s="309"/>
      <c r="BR517" s="309"/>
      <c r="BS517" s="309"/>
      <c r="BT517" s="309"/>
      <c r="BU517" s="309"/>
      <c r="BV517" s="309"/>
      <c r="BW517" s="310"/>
      <c r="BX517" s="310"/>
      <c r="BY517" s="310"/>
      <c r="BZ517" s="310"/>
      <c r="CA517" s="310"/>
      <c r="CB517" s="310"/>
      <c r="CC517" s="310"/>
      <c r="CD517" s="310"/>
      <c r="CE517" s="310"/>
      <c r="CF517" s="310"/>
      <c r="CG517" s="310"/>
      <c r="CH517" s="310"/>
      <c r="CI517" s="310"/>
      <c r="CJ517" s="310"/>
      <c r="CK517" s="310"/>
      <c r="CL517" s="310"/>
      <c r="CM517" s="310"/>
      <c r="CN517" s="310"/>
      <c r="CO517" s="310"/>
      <c r="CP517" s="310"/>
      <c r="CQ517" s="310"/>
      <c r="CR517" s="310"/>
      <c r="CS517" s="310"/>
      <c r="CT517" s="310"/>
      <c r="CU517" s="310"/>
      <c r="CV517" s="310"/>
      <c r="CW517" s="310"/>
      <c r="CX517" s="310"/>
      <c r="CY517" s="310"/>
      <c r="CZ517" s="310"/>
    </row>
    <row r="518" s="314" customFormat="true" ht="25.15" customHeight="true" x14ac:dyDescent="0.2">
      <c r="C518" s="843" t="s">
        <v>326</v>
      </c>
      <c r="D518" s="844"/>
      <c r="E518" s="608">
        <v>5.4129808070128092E-2</v>
      </c>
      <c r="F518" s="496"/>
      <c r="G518" s="496"/>
      <c r="H518" s="852"/>
      <c r="I518" s="844"/>
      <c r="J518" s="512"/>
      <c r="K518" s="496"/>
      <c r="L518" s="496"/>
      <c r="M518" s="843" t="s">
        <v>416</v>
      </c>
      <c r="N518" s="844"/>
      <c r="O518" s="610">
        <v>1.2628541028952699E-3</v>
      </c>
      <c r="P518" s="496"/>
      <c r="Q518" s="496"/>
      <c r="W518" s="307"/>
      <c r="X518" s="307"/>
      <c r="Y518" s="307"/>
      <c r="Z518" s="307"/>
      <c r="AA518" s="307"/>
      <c r="AB518" s="307"/>
      <c r="AC518" s="307"/>
      <c r="AD518" s="307"/>
      <c r="AE518" s="307"/>
      <c r="AF518" s="307"/>
      <c r="AG518" s="307"/>
      <c r="AH518" s="307"/>
      <c r="AI518" s="307"/>
      <c r="AJ518" s="307"/>
      <c r="AK518" s="307"/>
      <c r="AL518" s="307"/>
      <c r="AM518" s="307"/>
      <c r="AN518" s="307"/>
      <c r="AO518" s="307"/>
      <c r="AP518" s="307"/>
      <c r="AQ518" s="307"/>
      <c r="AR518" s="307"/>
      <c r="AS518" s="307"/>
      <c r="AT518" s="307"/>
      <c r="AU518" s="307"/>
      <c r="AV518" s="307"/>
      <c r="AW518" s="307"/>
      <c r="AX518" s="307"/>
      <c r="AY518" s="307"/>
      <c r="AZ518" s="307"/>
      <c r="BA518" s="309"/>
      <c r="BB518" s="359"/>
      <c r="BC518" s="309"/>
      <c r="BD518" s="309"/>
      <c r="BE518" s="309"/>
      <c r="BF518" s="309"/>
      <c r="BG518" s="309"/>
      <c r="BH518" s="309"/>
      <c r="BI518" s="309"/>
      <c r="BJ518" s="309"/>
      <c r="BK518" s="309"/>
      <c r="BL518" s="309"/>
      <c r="BM518" s="309"/>
      <c r="BN518" s="309"/>
      <c r="BO518" s="309"/>
      <c r="BP518" s="309"/>
      <c r="BQ518" s="309"/>
      <c r="BR518" s="309"/>
      <c r="BS518" s="309"/>
      <c r="BT518" s="309"/>
      <c r="BU518" s="309"/>
      <c r="BV518" s="309"/>
      <c r="BW518" s="310"/>
      <c r="BX518" s="310"/>
      <c r="BY518" s="310"/>
      <c r="BZ518" s="310"/>
      <c r="CA518" s="310"/>
      <c r="CB518" s="310"/>
      <c r="CC518" s="310"/>
      <c r="CD518" s="310"/>
      <c r="CE518" s="310"/>
      <c r="CF518" s="310"/>
      <c r="CG518" s="310"/>
      <c r="CH518" s="310"/>
      <c r="CI518" s="310"/>
      <c r="CJ518" s="310"/>
      <c r="CK518" s="310"/>
      <c r="CL518" s="310"/>
      <c r="CM518" s="310"/>
      <c r="CN518" s="310"/>
      <c r="CO518" s="310"/>
      <c r="CP518" s="310"/>
      <c r="CQ518" s="310"/>
      <c r="CR518" s="310"/>
      <c r="CS518" s="310"/>
      <c r="CT518" s="310"/>
      <c r="CU518" s="310"/>
      <c r="CV518" s="310"/>
      <c r="CW518" s="310"/>
      <c r="CX518" s="310"/>
      <c r="CY518" s="310"/>
      <c r="CZ518" s="310"/>
    </row>
    <row r="519" s="314" customFormat="true" ht="25.15" customHeight="true" x14ac:dyDescent="0.2">
      <c r="C519" s="843" t="s">
        <v>317</v>
      </c>
      <c r="D519" s="844"/>
      <c r="E519" s="608">
        <v>9.5557838560514294E-2</v>
      </c>
      <c r="F519" s="496"/>
      <c r="G519" s="496"/>
      <c r="H519" s="852"/>
      <c r="I519" s="844"/>
      <c r="J519" s="496"/>
      <c r="K519" s="496"/>
      <c r="L519" s="496"/>
      <c r="M519" s="843" t="s">
        <v>376</v>
      </c>
      <c r="N519" s="844"/>
      <c r="O519" s="610">
        <v>3.174345196368196E-2</v>
      </c>
      <c r="P519" s="496"/>
      <c r="Q519" s="496"/>
      <c r="W519" s="307"/>
      <c r="X519" s="307"/>
      <c r="Y519" s="307"/>
      <c r="Z519" s="307"/>
      <c r="AA519" s="307"/>
      <c r="AB519" s="307"/>
      <c r="AC519" s="307"/>
      <c r="AD519" s="307"/>
      <c r="AE519" s="307"/>
      <c r="AF519" s="307"/>
      <c r="AG519" s="307"/>
      <c r="AH519" s="307"/>
      <c r="AI519" s="307"/>
      <c r="AJ519" s="307"/>
      <c r="AK519" s="307"/>
      <c r="AL519" s="307"/>
      <c r="AM519" s="307"/>
      <c r="AN519" s="307"/>
      <c r="AO519" s="307"/>
      <c r="AP519" s="307"/>
      <c r="AQ519" s="307"/>
      <c r="AR519" s="307"/>
      <c r="AS519" s="307"/>
      <c r="AT519" s="307"/>
      <c r="AU519" s="307"/>
      <c r="AV519" s="307"/>
      <c r="AW519" s="307"/>
      <c r="AX519" s="307"/>
      <c r="AY519" s="307"/>
      <c r="AZ519" s="307"/>
      <c r="BA519" s="309"/>
      <c r="BB519" s="359"/>
      <c r="BC519" s="309"/>
      <c r="BD519" s="309"/>
      <c r="BE519" s="309"/>
      <c r="BF519" s="309"/>
      <c r="BG519" s="309"/>
      <c r="BH519" s="309"/>
      <c r="BI519" s="309"/>
      <c r="BJ519" s="309"/>
      <c r="BK519" s="309"/>
      <c r="BL519" s="309"/>
      <c r="BM519" s="309"/>
      <c r="BN519" s="309"/>
      <c r="BO519" s="309"/>
      <c r="BP519" s="309"/>
      <c r="BQ519" s="309"/>
      <c r="BR519" s="309"/>
      <c r="BS519" s="309"/>
      <c r="BT519" s="309"/>
      <c r="BU519" s="309"/>
      <c r="BV519" s="309"/>
      <c r="BW519" s="310"/>
      <c r="BX519" s="310"/>
      <c r="BY519" s="310"/>
      <c r="BZ519" s="310"/>
      <c r="CA519" s="310"/>
      <c r="CB519" s="310"/>
      <c r="CC519" s="310"/>
      <c r="CD519" s="310"/>
      <c r="CE519" s="310"/>
      <c r="CF519" s="310"/>
      <c r="CG519" s="310"/>
      <c r="CH519" s="310"/>
      <c r="CI519" s="310"/>
      <c r="CJ519" s="310"/>
      <c r="CK519" s="310"/>
      <c r="CL519" s="310"/>
      <c r="CM519" s="310"/>
      <c r="CN519" s="310"/>
      <c r="CO519" s="310"/>
      <c r="CP519" s="310"/>
      <c r="CQ519" s="310"/>
      <c r="CR519" s="310"/>
      <c r="CS519" s="310"/>
      <c r="CT519" s="310"/>
      <c r="CU519" s="310"/>
      <c r="CV519" s="310"/>
      <c r="CW519" s="310"/>
      <c r="CX519" s="310"/>
      <c r="CY519" s="310"/>
      <c r="CZ519" s="310"/>
    </row>
    <row r="520" s="314" customFormat="true" ht="25.15" customHeight="true" x14ac:dyDescent="0.2">
      <c r="C520" s="843" t="s">
        <v>331</v>
      </c>
      <c r="D520" s="844"/>
      <c r="E520" s="608">
        <v>4.2304086708685525E-2</v>
      </c>
      <c r="F520" s="496"/>
      <c r="G520" s="496"/>
      <c r="H520" s="853" t="s">
        <v>269</v>
      </c>
      <c r="I520" s="844"/>
      <c r="J520" s="844"/>
      <c r="K520" s="844"/>
      <c r="L520" s="844"/>
      <c r="M520" s="843" t="s">
        <v>377</v>
      </c>
      <c r="N520" s="844"/>
      <c r="O520" s="616">
        <v>1.4397382554927187E-5</v>
      </c>
      <c r="P520" s="496"/>
      <c r="Q520" s="496"/>
      <c r="W520" s="307"/>
      <c r="X520" s="307"/>
      <c r="Y520" s="307"/>
      <c r="Z520" s="307"/>
      <c r="AA520" s="307"/>
      <c r="AB520" s="307"/>
      <c r="AC520" s="307"/>
      <c r="AD520" s="307"/>
      <c r="AE520" s="307"/>
      <c r="AF520" s="307"/>
      <c r="AG520" s="307"/>
      <c r="AH520" s="307"/>
      <c r="AI520" s="307"/>
      <c r="AJ520" s="307"/>
      <c r="AK520" s="307"/>
      <c r="AL520" s="307"/>
      <c r="AM520" s="307"/>
      <c r="AN520" s="307"/>
      <c r="AO520" s="307"/>
      <c r="AP520" s="307"/>
      <c r="AQ520" s="307"/>
      <c r="AR520" s="307"/>
      <c r="AS520" s="307"/>
      <c r="AT520" s="307"/>
      <c r="AU520" s="307"/>
      <c r="AV520" s="307"/>
      <c r="AW520" s="307"/>
      <c r="AX520" s="307"/>
      <c r="AY520" s="307"/>
      <c r="AZ520" s="307"/>
      <c r="BA520" s="309"/>
      <c r="BB520" s="359"/>
      <c r="BC520" s="309"/>
      <c r="BD520" s="309"/>
      <c r="BE520" s="309"/>
      <c r="BF520" s="309"/>
      <c r="BG520" s="309"/>
      <c r="BH520" s="309"/>
      <c r="BI520" s="309"/>
      <c r="BJ520" s="309"/>
      <c r="BK520" s="309"/>
      <c r="BL520" s="309"/>
      <c r="BM520" s="309"/>
      <c r="BN520" s="309"/>
      <c r="BO520" s="309"/>
      <c r="BP520" s="309"/>
      <c r="BQ520" s="309"/>
      <c r="BR520" s="309"/>
      <c r="BS520" s="309"/>
      <c r="BT520" s="309"/>
      <c r="BU520" s="309"/>
      <c r="BV520" s="309"/>
      <c r="BW520" s="310"/>
      <c r="BX520" s="310"/>
      <c r="BY520" s="310"/>
      <c r="BZ520" s="310"/>
      <c r="CA520" s="310"/>
      <c r="CB520" s="310"/>
      <c r="CC520" s="310"/>
      <c r="CD520" s="310"/>
      <c r="CE520" s="310"/>
      <c r="CF520" s="310"/>
      <c r="CG520" s="310"/>
      <c r="CH520" s="310"/>
      <c r="CI520" s="310"/>
      <c r="CJ520" s="310"/>
      <c r="CK520" s="310"/>
      <c r="CL520" s="310"/>
      <c r="CM520" s="310"/>
      <c r="CN520" s="310"/>
      <c r="CO520" s="310"/>
      <c r="CP520" s="310"/>
      <c r="CQ520" s="310"/>
      <c r="CR520" s="310"/>
      <c r="CS520" s="310"/>
      <c r="CT520" s="310"/>
      <c r="CU520" s="310"/>
      <c r="CV520" s="310"/>
      <c r="CW520" s="310"/>
      <c r="CX520" s="310"/>
      <c r="CY520" s="310"/>
      <c r="CZ520" s="310"/>
    </row>
    <row r="521" s="314" customFormat="true" ht="25.15" customHeight="true" x14ac:dyDescent="0.2">
      <c r="C521" s="843" t="s">
        <v>352</v>
      </c>
      <c r="D521" s="844"/>
      <c r="E521" s="608">
        <v>5.542160768662715E-3</v>
      </c>
      <c r="F521" s="496"/>
      <c r="G521" s="496"/>
      <c r="H521" s="854" t="s">
        <v>191</v>
      </c>
      <c r="I521" s="844"/>
      <c r="J521" s="854" t="s">
        <v>270</v>
      </c>
      <c r="K521" s="855"/>
      <c r="L521" s="856"/>
      <c r="M521" s="843" t="s">
        <v>401</v>
      </c>
      <c r="N521" s="844"/>
      <c r="O521" s="610">
        <v>6.9781426050232525E-3</v>
      </c>
      <c r="P521" s="496"/>
      <c r="Q521" s="496"/>
      <c r="W521" s="307"/>
      <c r="X521" s="307"/>
      <c r="Y521" s="307"/>
      <c r="Z521" s="307"/>
      <c r="AA521" s="307"/>
      <c r="AB521" s="307"/>
      <c r="AC521" s="307"/>
      <c r="AD521" s="307"/>
      <c r="AE521" s="307"/>
      <c r="AF521" s="307"/>
      <c r="AG521" s="307"/>
      <c r="AH521" s="307"/>
      <c r="AI521" s="307"/>
      <c r="AJ521" s="307"/>
      <c r="AK521" s="307"/>
      <c r="AL521" s="307"/>
      <c r="AM521" s="307"/>
      <c r="AN521" s="307"/>
      <c r="AO521" s="307"/>
      <c r="AP521" s="307"/>
      <c r="AQ521" s="307"/>
      <c r="AR521" s="307"/>
      <c r="AS521" s="307"/>
      <c r="AT521" s="307"/>
      <c r="AU521" s="307"/>
      <c r="AV521" s="307"/>
      <c r="AW521" s="307"/>
      <c r="AX521" s="307"/>
      <c r="AY521" s="307"/>
      <c r="AZ521" s="307"/>
      <c r="BA521" s="309"/>
      <c r="BB521" s="359"/>
      <c r="BC521" s="309"/>
      <c r="BD521" s="309"/>
      <c r="BE521" s="309"/>
      <c r="BF521" s="309"/>
      <c r="BG521" s="309"/>
      <c r="BH521" s="309"/>
      <c r="BI521" s="309"/>
      <c r="BJ521" s="309"/>
      <c r="BK521" s="309"/>
      <c r="BL521" s="309"/>
      <c r="BM521" s="309"/>
      <c r="BN521" s="309"/>
      <c r="BO521" s="309"/>
      <c r="BP521" s="309"/>
      <c r="BQ521" s="309"/>
      <c r="BR521" s="309"/>
      <c r="BS521" s="309"/>
      <c r="BT521" s="309"/>
      <c r="BU521" s="309"/>
      <c r="BV521" s="309"/>
      <c r="BW521" s="310"/>
      <c r="BX521" s="310"/>
      <c r="BY521" s="310"/>
      <c r="BZ521" s="310"/>
      <c r="CA521" s="310"/>
      <c r="CB521" s="310"/>
      <c r="CC521" s="310"/>
      <c r="CD521" s="310"/>
      <c r="CE521" s="310"/>
      <c r="CF521" s="310"/>
      <c r="CG521" s="310"/>
      <c r="CH521" s="310"/>
      <c r="CI521" s="310"/>
      <c r="CJ521" s="310"/>
      <c r="CK521" s="310"/>
      <c r="CL521" s="310"/>
      <c r="CM521" s="310"/>
      <c r="CN521" s="310"/>
      <c r="CO521" s="310"/>
      <c r="CP521" s="310"/>
      <c r="CQ521" s="310"/>
      <c r="CR521" s="310"/>
      <c r="CS521" s="310"/>
      <c r="CT521" s="310"/>
      <c r="CU521" s="310"/>
      <c r="CV521" s="310"/>
      <c r="CW521" s="310"/>
      <c r="CX521" s="310"/>
      <c r="CY521" s="310"/>
      <c r="CZ521" s="310"/>
    </row>
    <row r="522" s="314" customFormat="true" ht="25.15" customHeight="true" x14ac:dyDescent="0.2">
      <c r="C522" s="843" t="s">
        <v>316</v>
      </c>
      <c r="D522" s="844"/>
      <c r="E522" s="608">
        <v>0.10735600329945774</v>
      </c>
      <c r="F522" s="496"/>
      <c r="G522" s="496"/>
      <c r="H522" s="844"/>
      <c r="I522" s="844"/>
      <c r="J522" s="597" t="s">
        <v>179</v>
      </c>
      <c r="K522" s="598" t="s">
        <v>271</v>
      </c>
      <c r="L522" s="599" t="s">
        <v>272</v>
      </c>
      <c r="M522" s="843" t="s">
        <v>411</v>
      </c>
      <c r="N522" s="844"/>
      <c r="O522" s="616">
        <v>7.2364279592478429E-5</v>
      </c>
      <c r="P522" s="496"/>
      <c r="Q522" s="496"/>
      <c r="W522" s="307"/>
      <c r="X522" s="307"/>
      <c r="Y522" s="307"/>
      <c r="Z522" s="307"/>
      <c r="AA522" s="307"/>
      <c r="AB522" s="307"/>
      <c r="AC522" s="307"/>
      <c r="AD522" s="307"/>
      <c r="AE522" s="307"/>
      <c r="AF522" s="307"/>
      <c r="AG522" s="307"/>
      <c r="AH522" s="307"/>
      <c r="AI522" s="307"/>
      <c r="AJ522" s="307"/>
      <c r="AK522" s="307"/>
      <c r="AL522" s="307"/>
      <c r="AM522" s="307"/>
      <c r="AN522" s="307"/>
      <c r="AO522" s="307"/>
      <c r="AP522" s="307"/>
      <c r="AQ522" s="307"/>
      <c r="AR522" s="307"/>
      <c r="AS522" s="307"/>
      <c r="AT522" s="307"/>
      <c r="AU522" s="307"/>
      <c r="AV522" s="307"/>
      <c r="AW522" s="307"/>
      <c r="AX522" s="307"/>
      <c r="AY522" s="307"/>
      <c r="AZ522" s="307"/>
      <c r="BA522" s="309"/>
      <c r="BB522" s="359"/>
      <c r="BC522" s="309"/>
      <c r="BD522" s="309"/>
      <c r="BE522" s="309"/>
      <c r="BF522" s="309"/>
      <c r="BG522" s="309"/>
      <c r="BH522" s="309"/>
      <c r="BI522" s="309"/>
      <c r="BJ522" s="309"/>
      <c r="BK522" s="309"/>
      <c r="BL522" s="309"/>
      <c r="BM522" s="309"/>
      <c r="BN522" s="309"/>
      <c r="BO522" s="309"/>
      <c r="BP522" s="309"/>
      <c r="BQ522" s="309"/>
      <c r="BR522" s="309"/>
      <c r="BS522" s="309"/>
      <c r="BT522" s="309"/>
      <c r="BU522" s="309"/>
      <c r="BV522" s="309"/>
      <c r="BW522" s="310"/>
      <c r="BX522" s="310"/>
      <c r="BY522" s="310"/>
      <c r="BZ522" s="310"/>
      <c r="CA522" s="310"/>
      <c r="CB522" s="310"/>
      <c r="CC522" s="310"/>
      <c r="CD522" s="310"/>
      <c r="CE522" s="310"/>
      <c r="CF522" s="310"/>
      <c r="CG522" s="310"/>
      <c r="CH522" s="310"/>
      <c r="CI522" s="310"/>
      <c r="CJ522" s="310"/>
      <c r="CK522" s="310"/>
      <c r="CL522" s="310"/>
      <c r="CM522" s="310"/>
      <c r="CN522" s="310"/>
      <c r="CO522" s="310"/>
      <c r="CP522" s="310"/>
      <c r="CQ522" s="310"/>
      <c r="CR522" s="310"/>
      <c r="CS522" s="310"/>
      <c r="CT522" s="310"/>
      <c r="CU522" s="310"/>
      <c r="CV522" s="310"/>
      <c r="CW522" s="310"/>
      <c r="CX522" s="310"/>
      <c r="CY522" s="310"/>
      <c r="CZ522" s="310"/>
    </row>
    <row r="523" s="314" customFormat="true" ht="25.15" customHeight="true" x14ac:dyDescent="0.2">
      <c r="C523" s="843" t="s">
        <v>419</v>
      </c>
      <c r="D523" s="844"/>
      <c r="E523" s="608">
        <v>-2.5334838514048806E-3</v>
      </c>
      <c r="F523" s="496"/>
      <c r="G523" s="496"/>
      <c r="H523" s="843" t="s">
        <v>192</v>
      </c>
      <c r="I523" s="844"/>
      <c r="J523" s="621">
        <v>6.0592898542244846</v>
      </c>
      <c r="K523" s="622">
        <v>11.016890644044517</v>
      </c>
      <c r="L523" s="623">
        <v>11.016890644044517</v>
      </c>
      <c r="M523" s="843" t="s">
        <v>396</v>
      </c>
      <c r="N523" s="844"/>
      <c r="O523" s="610">
        <v>4.3892321094370562E-4</v>
      </c>
      <c r="P523" s="496"/>
      <c r="Q523" s="496"/>
      <c r="W523" s="307"/>
      <c r="X523" s="307"/>
      <c r="Y523" s="307"/>
      <c r="Z523" s="307"/>
      <c r="AA523" s="307"/>
      <c r="AB523" s="307"/>
      <c r="AC523" s="307"/>
      <c r="AD523" s="307"/>
      <c r="AE523" s="307"/>
      <c r="AF523" s="307"/>
      <c r="AG523" s="307"/>
      <c r="AH523" s="307"/>
      <c r="AI523" s="307"/>
      <c r="AJ523" s="307"/>
      <c r="AK523" s="307"/>
      <c r="AL523" s="307"/>
      <c r="AM523" s="307"/>
      <c r="AN523" s="307"/>
      <c r="AO523" s="307"/>
      <c r="AP523" s="307"/>
      <c r="AQ523" s="307"/>
      <c r="AR523" s="307"/>
      <c r="AS523" s="307"/>
      <c r="AT523" s="307"/>
      <c r="AU523" s="307"/>
      <c r="AV523" s="307"/>
      <c r="AW523" s="307"/>
      <c r="AX523" s="307"/>
      <c r="AY523" s="307"/>
      <c r="AZ523" s="307"/>
      <c r="BA523" s="309"/>
      <c r="BB523" s="359"/>
      <c r="BC523" s="309"/>
      <c r="BD523" s="309"/>
      <c r="BE523" s="309"/>
      <c r="BF523" s="309"/>
      <c r="BG523" s="309"/>
      <c r="BH523" s="309"/>
      <c r="BI523" s="309"/>
      <c r="BJ523" s="309"/>
      <c r="BK523" s="309"/>
      <c r="BL523" s="309"/>
      <c r="BM523" s="309"/>
      <c r="BN523" s="309"/>
      <c r="BO523" s="309"/>
      <c r="BP523" s="309"/>
      <c r="BQ523" s="309"/>
      <c r="BR523" s="309"/>
      <c r="BS523" s="309"/>
      <c r="BT523" s="309"/>
      <c r="BU523" s="309"/>
      <c r="BV523" s="309"/>
      <c r="BW523" s="310"/>
      <c r="BX523" s="310"/>
      <c r="BY523" s="310"/>
      <c r="BZ523" s="310"/>
      <c r="CA523" s="310"/>
      <c r="CB523" s="310"/>
      <c r="CC523" s="310"/>
      <c r="CD523" s="310"/>
      <c r="CE523" s="310"/>
      <c r="CF523" s="310"/>
      <c r="CG523" s="310"/>
      <c r="CH523" s="310"/>
      <c r="CI523" s="310"/>
      <c r="CJ523" s="310"/>
      <c r="CK523" s="310"/>
      <c r="CL523" s="310"/>
      <c r="CM523" s="310"/>
      <c r="CN523" s="310"/>
      <c r="CO523" s="310"/>
      <c r="CP523" s="310"/>
      <c r="CQ523" s="310"/>
      <c r="CR523" s="310"/>
      <c r="CS523" s="310"/>
      <c r="CT523" s="310"/>
      <c r="CU523" s="310"/>
      <c r="CV523" s="310"/>
      <c r="CW523" s="310"/>
      <c r="CX523" s="310"/>
      <c r="CY523" s="310"/>
      <c r="CZ523" s="310"/>
    </row>
    <row r="524" s="314" customFormat="true" ht="25.15" customHeight="true" x14ac:dyDescent="0.2">
      <c r="C524" s="843" t="s">
        <v>373</v>
      </c>
      <c r="D524" s="844"/>
      <c r="E524" s="608">
        <v>-0.13035331227702468</v>
      </c>
      <c r="F524" s="496"/>
      <c r="G524" s="496"/>
      <c r="H524" s="852"/>
      <c r="I524" s="844"/>
      <c r="J524" s="512"/>
      <c r="K524" s="512"/>
      <c r="L524" s="512"/>
      <c r="M524" s="843" t="s">
        <v>422</v>
      </c>
      <c r="N524" s="844"/>
      <c r="O524" s="610">
        <v>1.5005532993553176E-4</v>
      </c>
      <c r="P524" s="496"/>
      <c r="Q524" s="496"/>
      <c r="W524" s="307"/>
      <c r="X524" s="307"/>
      <c r="Y524" s="307"/>
      <c r="Z524" s="307"/>
      <c r="AA524" s="307"/>
      <c r="AB524" s="307"/>
      <c r="AC524" s="307"/>
      <c r="AD524" s="307"/>
      <c r="AE524" s="307"/>
      <c r="AF524" s="307"/>
      <c r="AG524" s="307"/>
      <c r="AH524" s="307"/>
      <c r="AI524" s="307"/>
      <c r="AJ524" s="307"/>
      <c r="AK524" s="307"/>
      <c r="AL524" s="307"/>
      <c r="AM524" s="307"/>
      <c r="AN524" s="307"/>
      <c r="AO524" s="307"/>
      <c r="AP524" s="307"/>
      <c r="AQ524" s="307"/>
      <c r="AR524" s="307"/>
      <c r="AS524" s="307"/>
      <c r="AT524" s="307"/>
      <c r="AU524" s="307"/>
      <c r="AV524" s="307"/>
      <c r="AW524" s="307"/>
      <c r="AX524" s="307"/>
      <c r="AY524" s="307"/>
      <c r="AZ524" s="307"/>
      <c r="BA524" s="309"/>
      <c r="BB524" s="359"/>
      <c r="BC524" s="309"/>
      <c r="BD524" s="309"/>
      <c r="BE524" s="309"/>
      <c r="BF524" s="309"/>
      <c r="BG524" s="309"/>
      <c r="BH524" s="309"/>
      <c r="BI524" s="309"/>
      <c r="BJ524" s="309"/>
      <c r="BK524" s="309"/>
      <c r="BL524" s="309"/>
      <c r="BM524" s="309"/>
      <c r="BN524" s="309"/>
      <c r="BO524" s="309"/>
      <c r="BP524" s="309"/>
      <c r="BQ524" s="309"/>
      <c r="BR524" s="309"/>
      <c r="BS524" s="309"/>
      <c r="BT524" s="309"/>
      <c r="BU524" s="309"/>
      <c r="BV524" s="309"/>
      <c r="BW524" s="310"/>
      <c r="BX524" s="310"/>
      <c r="BY524" s="310"/>
      <c r="BZ524" s="310"/>
      <c r="CA524" s="310"/>
      <c r="CB524" s="310"/>
      <c r="CC524" s="310"/>
      <c r="CD524" s="310"/>
      <c r="CE524" s="310"/>
      <c r="CF524" s="310"/>
      <c r="CG524" s="310"/>
      <c r="CH524" s="310"/>
      <c r="CI524" s="310"/>
      <c r="CJ524" s="310"/>
      <c r="CK524" s="310"/>
      <c r="CL524" s="310"/>
      <c r="CM524" s="310"/>
      <c r="CN524" s="310"/>
      <c r="CO524" s="310"/>
      <c r="CP524" s="310"/>
      <c r="CQ524" s="310"/>
      <c r="CR524" s="310"/>
      <c r="CS524" s="310"/>
      <c r="CT524" s="310"/>
      <c r="CU524" s="310"/>
      <c r="CV524" s="310"/>
      <c r="CW524" s="310"/>
      <c r="CX524" s="310"/>
      <c r="CY524" s="310"/>
      <c r="CZ524" s="310"/>
    </row>
    <row r="525" s="314" customFormat="true" ht="25.15" customHeight="true" x14ac:dyDescent="0.2">
      <c r="C525" s="843" t="s">
        <v>374</v>
      </c>
      <c r="D525" s="844"/>
      <c r="E525" s="608">
        <v>0.1252610915108566</v>
      </c>
      <c r="F525" s="496"/>
      <c r="G525" s="496"/>
      <c r="H525" s="852"/>
      <c r="I525" s="844"/>
      <c r="J525" s="496"/>
      <c r="K525" s="496"/>
      <c r="L525" s="496"/>
      <c r="M525" s="843" t="s">
        <v>375</v>
      </c>
      <c r="N525" s="844"/>
      <c r="O525" s="610">
        <v>0.23050613480899743</v>
      </c>
      <c r="P525" s="496"/>
      <c r="Q525" s="496"/>
      <c r="W525" s="307"/>
      <c r="X525" s="307"/>
      <c r="Y525" s="307"/>
      <c r="Z525" s="307"/>
      <c r="AA525" s="307"/>
      <c r="AB525" s="307"/>
      <c r="AC525" s="307"/>
      <c r="AD525" s="307"/>
      <c r="AE525" s="307"/>
      <c r="AF525" s="307"/>
      <c r="AG525" s="307"/>
      <c r="AH525" s="307"/>
      <c r="AI525" s="307"/>
      <c r="AJ525" s="307"/>
      <c r="AK525" s="307"/>
      <c r="AL525" s="307"/>
      <c r="AM525" s="307"/>
      <c r="AN525" s="307"/>
      <c r="AO525" s="307"/>
      <c r="AP525" s="307"/>
      <c r="AQ525" s="307"/>
      <c r="AR525" s="307"/>
      <c r="AS525" s="307"/>
      <c r="AT525" s="307"/>
      <c r="AU525" s="307"/>
      <c r="AV525" s="307"/>
      <c r="AW525" s="307"/>
      <c r="AX525" s="307"/>
      <c r="AY525" s="307"/>
      <c r="AZ525" s="307"/>
      <c r="BA525" s="309"/>
      <c r="BB525" s="359"/>
      <c r="BC525" s="309"/>
      <c r="BD525" s="309"/>
      <c r="BE525" s="309"/>
      <c r="BF525" s="309"/>
      <c r="BG525" s="309"/>
      <c r="BH525" s="309"/>
      <c r="BI525" s="309"/>
      <c r="BJ525" s="309"/>
      <c r="BK525" s="309"/>
      <c r="BL525" s="309"/>
      <c r="BM525" s="309"/>
      <c r="BN525" s="309"/>
      <c r="BO525" s="309"/>
      <c r="BP525" s="309"/>
      <c r="BQ525" s="309"/>
      <c r="BR525" s="309"/>
      <c r="BS525" s="309"/>
      <c r="BT525" s="309"/>
      <c r="BU525" s="309"/>
      <c r="BV525" s="309"/>
      <c r="BW525" s="310"/>
      <c r="BX525" s="310"/>
      <c r="BY525" s="310"/>
      <c r="BZ525" s="310"/>
      <c r="CA525" s="310"/>
      <c r="CB525" s="310"/>
      <c r="CC525" s="310"/>
      <c r="CD525" s="310"/>
      <c r="CE525" s="310"/>
      <c r="CF525" s="310"/>
      <c r="CG525" s="310"/>
      <c r="CH525" s="310"/>
      <c r="CI525" s="310"/>
      <c r="CJ525" s="310"/>
      <c r="CK525" s="310"/>
      <c r="CL525" s="310"/>
      <c r="CM525" s="310"/>
      <c r="CN525" s="310"/>
      <c r="CO525" s="310"/>
      <c r="CP525" s="310"/>
      <c r="CQ525" s="310"/>
      <c r="CR525" s="310"/>
      <c r="CS525" s="310"/>
      <c r="CT525" s="310"/>
      <c r="CU525" s="310"/>
      <c r="CV525" s="310"/>
      <c r="CW525" s="310"/>
      <c r="CX525" s="310"/>
      <c r="CY525" s="310"/>
      <c r="CZ525" s="310"/>
    </row>
    <row r="526" s="314" customFormat="true" ht="25.15" customHeight="true" x14ac:dyDescent="0.2">
      <c r="C526" s="843" t="s">
        <v>393</v>
      </c>
      <c r="D526" s="844"/>
      <c r="E526" s="608">
        <v>2.8583522736282962E-2</v>
      </c>
      <c r="F526" s="496"/>
      <c r="G526" s="496"/>
      <c r="H526" s="853" t="s">
        <v>273</v>
      </c>
      <c r="I526" s="844"/>
      <c r="J526" s="844"/>
      <c r="K526" s="496"/>
      <c r="L526" s="496"/>
      <c r="M526" s="843" t="s">
        <v>380</v>
      </c>
      <c r="N526" s="844"/>
      <c r="O526" s="610">
        <v>0.17144403432877572</v>
      </c>
      <c r="P526" s="496"/>
      <c r="Q526" s="496"/>
      <c r="W526" s="307"/>
      <c r="X526" s="307"/>
      <c r="Y526" s="307"/>
      <c r="Z526" s="307"/>
      <c r="AA526" s="307"/>
      <c r="AB526" s="307"/>
      <c r="AC526" s="307"/>
      <c r="AD526" s="307"/>
      <c r="AE526" s="307"/>
      <c r="AF526" s="307"/>
      <c r="AG526" s="307"/>
      <c r="AH526" s="307"/>
      <c r="AI526" s="307"/>
      <c r="AJ526" s="307"/>
      <c r="AK526" s="307"/>
      <c r="AL526" s="307"/>
      <c r="AM526" s="307"/>
      <c r="AN526" s="307"/>
      <c r="AO526" s="307"/>
      <c r="AP526" s="307"/>
      <c r="AQ526" s="307"/>
      <c r="AR526" s="307"/>
      <c r="AS526" s="307"/>
      <c r="AT526" s="307"/>
      <c r="AU526" s="307"/>
      <c r="AV526" s="307"/>
      <c r="AW526" s="307"/>
      <c r="AX526" s="307"/>
      <c r="AY526" s="307"/>
      <c r="AZ526" s="307"/>
      <c r="BA526" s="309"/>
      <c r="BB526" s="359"/>
      <c r="BC526" s="309"/>
      <c r="BD526" s="309"/>
      <c r="BE526" s="309"/>
      <c r="BF526" s="309"/>
      <c r="BG526" s="309"/>
      <c r="BH526" s="309"/>
      <c r="BI526" s="309"/>
      <c r="BJ526" s="309"/>
      <c r="BK526" s="309"/>
      <c r="BL526" s="309"/>
      <c r="BM526" s="309"/>
      <c r="BN526" s="309"/>
      <c r="BO526" s="309"/>
      <c r="BP526" s="309"/>
      <c r="BQ526" s="309"/>
      <c r="BR526" s="309"/>
      <c r="BS526" s="309"/>
      <c r="BT526" s="309"/>
      <c r="BU526" s="309"/>
      <c r="BV526" s="309"/>
      <c r="BW526" s="310"/>
      <c r="BX526" s="310"/>
      <c r="BY526" s="310"/>
      <c r="BZ526" s="310"/>
      <c r="CA526" s="310"/>
      <c r="CB526" s="310"/>
      <c r="CC526" s="310"/>
      <c r="CD526" s="310"/>
      <c r="CE526" s="310"/>
      <c r="CF526" s="310"/>
      <c r="CG526" s="310"/>
      <c r="CH526" s="310"/>
      <c r="CI526" s="310"/>
      <c r="CJ526" s="310"/>
      <c r="CK526" s="310"/>
      <c r="CL526" s="310"/>
      <c r="CM526" s="310"/>
      <c r="CN526" s="310"/>
      <c r="CO526" s="310"/>
      <c r="CP526" s="310"/>
      <c r="CQ526" s="310"/>
      <c r="CR526" s="310"/>
      <c r="CS526" s="310"/>
      <c r="CT526" s="310"/>
      <c r="CU526" s="310"/>
      <c r="CV526" s="310"/>
      <c r="CW526" s="310"/>
      <c r="CX526" s="310"/>
      <c r="CY526" s="310"/>
      <c r="CZ526" s="310"/>
    </row>
    <row r="527" s="314" customFormat="true" ht="25.15" customHeight="true" x14ac:dyDescent="0.2">
      <c r="C527" s="843" t="s">
        <v>404</v>
      </c>
      <c r="D527" s="844"/>
      <c r="E527" s="608">
        <v>1.5270134668776044E-2</v>
      </c>
      <c r="F527" s="496"/>
      <c r="G527" s="496"/>
      <c r="H527" s="852"/>
      <c r="I527" s="844"/>
      <c r="J527" s="600" t="s">
        <v>191</v>
      </c>
      <c r="K527" s="496"/>
      <c r="L527" s="496"/>
      <c r="M527" s="843" t="s">
        <v>407</v>
      </c>
      <c r="N527" s="844"/>
      <c r="O527" s="610">
        <v>4.4586712728806613E-2</v>
      </c>
      <c r="P527" s="496"/>
      <c r="Q527" s="496"/>
      <c r="W527" s="307"/>
      <c r="X527" s="307"/>
      <c r="Y527" s="307"/>
      <c r="Z527" s="307"/>
      <c r="AA527" s="307"/>
      <c r="AB527" s="307"/>
      <c r="AC527" s="307"/>
      <c r="AD527" s="307"/>
      <c r="AE527" s="307"/>
      <c r="AF527" s="307"/>
      <c r="AG527" s="307"/>
      <c r="AH527" s="307"/>
      <c r="AI527" s="307"/>
      <c r="AJ527" s="307"/>
      <c r="AK527" s="307"/>
      <c r="AL527" s="307"/>
      <c r="AM527" s="307"/>
      <c r="AN527" s="307"/>
      <c r="AO527" s="307"/>
      <c r="AP527" s="307"/>
      <c r="AQ527" s="307"/>
      <c r="AR527" s="307"/>
      <c r="AS527" s="307"/>
      <c r="AT527" s="307"/>
      <c r="AU527" s="307"/>
      <c r="AV527" s="307"/>
      <c r="AW527" s="307"/>
      <c r="AX527" s="307"/>
      <c r="AY527" s="307"/>
      <c r="AZ527" s="307"/>
      <c r="BA527" s="309"/>
      <c r="BB527" s="359"/>
      <c r="BC527" s="309"/>
      <c r="BD527" s="309"/>
      <c r="BE527" s="309"/>
      <c r="BF527" s="309"/>
      <c r="BG527" s="309"/>
      <c r="BH527" s="309"/>
      <c r="BI527" s="309"/>
      <c r="BJ527" s="309"/>
      <c r="BK527" s="309"/>
      <c r="BL527" s="309"/>
      <c r="BM527" s="309"/>
      <c r="BN527" s="309"/>
      <c r="BO527" s="309"/>
      <c r="BP527" s="309"/>
      <c r="BQ527" s="309"/>
      <c r="BR527" s="309"/>
      <c r="BS527" s="309"/>
      <c r="BT527" s="309"/>
      <c r="BU527" s="309"/>
      <c r="BV527" s="309"/>
      <c r="BW527" s="310"/>
      <c r="BX527" s="310"/>
      <c r="BY527" s="310"/>
      <c r="BZ527" s="310"/>
      <c r="CA527" s="310"/>
      <c r="CB527" s="310"/>
      <c r="CC527" s="310"/>
      <c r="CD527" s="310"/>
      <c r="CE527" s="310"/>
      <c r="CF527" s="310"/>
      <c r="CG527" s="310"/>
      <c r="CH527" s="310"/>
      <c r="CI527" s="310"/>
      <c r="CJ527" s="310"/>
      <c r="CK527" s="310"/>
      <c r="CL527" s="310"/>
      <c r="CM527" s="310"/>
      <c r="CN527" s="310"/>
      <c r="CO527" s="310"/>
      <c r="CP527" s="310"/>
      <c r="CQ527" s="310"/>
      <c r="CR527" s="310"/>
      <c r="CS527" s="310"/>
      <c r="CT527" s="310"/>
      <c r="CU527" s="310"/>
      <c r="CV527" s="310"/>
      <c r="CW527" s="310"/>
      <c r="CX527" s="310"/>
      <c r="CY527" s="310"/>
      <c r="CZ527" s="310"/>
    </row>
    <row r="528" s="314" customFormat="true" ht="25.15" customHeight="true" x14ac:dyDescent="0.2">
      <c r="C528" s="843" t="s">
        <v>410</v>
      </c>
      <c r="D528" s="844"/>
      <c r="E528" s="608">
        <v>5.383358812438171E-3</v>
      </c>
      <c r="F528" s="496"/>
      <c r="G528" s="496"/>
      <c r="H528" s="844"/>
      <c r="I528" s="844"/>
      <c r="J528" s="624" t="s">
        <v>192</v>
      </c>
      <c r="K528" s="496"/>
      <c r="L528" s="496"/>
      <c r="M528" s="843" t="s">
        <v>385</v>
      </c>
      <c r="N528" s="844"/>
      <c r="O528" s="610">
        <v>0.1182056449319879</v>
      </c>
      <c r="P528" s="496"/>
      <c r="Q528" s="496"/>
      <c r="W528" s="307"/>
      <c r="X528" s="307"/>
      <c r="Y528" s="307"/>
      <c r="Z528" s="307"/>
      <c r="AA528" s="307"/>
      <c r="AB528" s="307"/>
      <c r="AC528" s="307"/>
      <c r="AD528" s="307"/>
      <c r="AE528" s="307"/>
      <c r="AF528" s="307"/>
      <c r="AG528" s="307"/>
      <c r="AH528" s="307"/>
      <c r="AI528" s="307"/>
      <c r="AJ528" s="307"/>
      <c r="AK528" s="307"/>
      <c r="AL528" s="307"/>
      <c r="AM528" s="307"/>
      <c r="AN528" s="307"/>
      <c r="AO528" s="307"/>
      <c r="AP528" s="307"/>
      <c r="AQ528" s="307"/>
      <c r="AR528" s="307"/>
      <c r="AS528" s="307"/>
      <c r="AT528" s="307"/>
      <c r="AU528" s="307"/>
      <c r="AV528" s="307"/>
      <c r="AW528" s="307"/>
      <c r="AX528" s="307"/>
      <c r="AY528" s="307"/>
      <c r="AZ528" s="307"/>
      <c r="BA528" s="309"/>
      <c r="BB528" s="359"/>
      <c r="BC528" s="309"/>
      <c r="BD528" s="309"/>
      <c r="BE528" s="309"/>
      <c r="BF528" s="309"/>
      <c r="BG528" s="309"/>
      <c r="BH528" s="309"/>
      <c r="BI528" s="309"/>
      <c r="BJ528" s="309"/>
      <c r="BK528" s="309"/>
      <c r="BL528" s="309"/>
      <c r="BM528" s="309"/>
      <c r="BN528" s="309"/>
      <c r="BO528" s="309"/>
      <c r="BP528" s="309"/>
      <c r="BQ528" s="309"/>
      <c r="BR528" s="309"/>
      <c r="BS528" s="309"/>
      <c r="BT528" s="309"/>
      <c r="BU528" s="309"/>
      <c r="BV528" s="309"/>
      <c r="BW528" s="310"/>
      <c r="BX528" s="310"/>
      <c r="BY528" s="310"/>
      <c r="BZ528" s="310"/>
      <c r="CA528" s="310"/>
      <c r="CB528" s="310"/>
      <c r="CC528" s="310"/>
      <c r="CD528" s="310"/>
      <c r="CE528" s="310"/>
      <c r="CF528" s="310"/>
      <c r="CG528" s="310"/>
      <c r="CH528" s="310"/>
      <c r="CI528" s="310"/>
      <c r="CJ528" s="310"/>
      <c r="CK528" s="310"/>
      <c r="CL528" s="310"/>
      <c r="CM528" s="310"/>
      <c r="CN528" s="310"/>
      <c r="CO528" s="310"/>
      <c r="CP528" s="310"/>
      <c r="CQ528" s="310"/>
      <c r="CR528" s="310"/>
      <c r="CS528" s="310"/>
      <c r="CT528" s="310"/>
      <c r="CU528" s="310"/>
      <c r="CV528" s="310"/>
      <c r="CW528" s="310"/>
      <c r="CX528" s="310"/>
      <c r="CY528" s="310"/>
      <c r="CZ528" s="310"/>
    </row>
    <row r="529" s="314" customFormat="true" ht="25.15" customHeight="true" x14ac:dyDescent="0.2">
      <c r="C529" s="843" t="s">
        <v>415</v>
      </c>
      <c r="D529" s="844"/>
      <c r="E529" s="608">
        <v>-4.2334722849955977E-3</v>
      </c>
      <c r="F529" s="496"/>
      <c r="G529" s="496"/>
      <c r="H529" s="843" t="s">
        <v>313</v>
      </c>
      <c r="I529" s="844"/>
      <c r="J529" s="606">
        <v>0.1173744034424312</v>
      </c>
      <c r="K529" s="496"/>
      <c r="L529" s="496"/>
      <c r="M529" s="843" t="s">
        <v>432</v>
      </c>
      <c r="N529" s="844"/>
      <c r="O529" s="616">
        <v>5.2124724874511616E-5</v>
      </c>
      <c r="P529" s="496"/>
      <c r="Q529" s="496"/>
      <c r="W529" s="307"/>
      <c r="X529" s="307"/>
      <c r="Y529" s="307"/>
      <c r="Z529" s="307"/>
      <c r="AA529" s="307"/>
      <c r="AB529" s="307"/>
      <c r="AC529" s="307"/>
      <c r="AD529" s="307"/>
      <c r="AE529" s="307"/>
      <c r="AF529" s="307"/>
      <c r="AG529" s="307"/>
      <c r="AH529" s="307"/>
      <c r="AI529" s="307"/>
      <c r="AJ529" s="307"/>
      <c r="AK529" s="307"/>
      <c r="AL529" s="307"/>
      <c r="AM529" s="307"/>
      <c r="AN529" s="307"/>
      <c r="AO529" s="307"/>
      <c r="AP529" s="307"/>
      <c r="AQ529" s="307"/>
      <c r="AR529" s="307"/>
      <c r="AS529" s="307"/>
      <c r="AT529" s="307"/>
      <c r="AU529" s="307"/>
      <c r="AV529" s="307"/>
      <c r="AW529" s="307"/>
      <c r="AX529" s="307"/>
      <c r="AY529" s="307"/>
      <c r="AZ529" s="307"/>
      <c r="BA529" s="309"/>
      <c r="BB529" s="359"/>
      <c r="BC529" s="309"/>
      <c r="BD529" s="309"/>
      <c r="BE529" s="309"/>
      <c r="BF529" s="309"/>
      <c r="BG529" s="309"/>
      <c r="BH529" s="309"/>
      <c r="BI529" s="309"/>
      <c r="BJ529" s="309"/>
      <c r="BK529" s="309"/>
      <c r="BL529" s="309"/>
      <c r="BM529" s="309"/>
      <c r="BN529" s="309"/>
      <c r="BO529" s="309"/>
      <c r="BP529" s="309"/>
      <c r="BQ529" s="309"/>
      <c r="BR529" s="309"/>
      <c r="BS529" s="309"/>
      <c r="BT529" s="309"/>
      <c r="BU529" s="309"/>
      <c r="BV529" s="309"/>
      <c r="BW529" s="310"/>
      <c r="BX529" s="310"/>
      <c r="BY529" s="310"/>
      <c r="BZ529" s="310"/>
      <c r="CA529" s="310"/>
      <c r="CB529" s="310"/>
      <c r="CC529" s="310"/>
      <c r="CD529" s="310"/>
      <c r="CE529" s="310"/>
      <c r="CF529" s="310"/>
      <c r="CG529" s="310"/>
      <c r="CH529" s="310"/>
      <c r="CI529" s="310"/>
      <c r="CJ529" s="310"/>
      <c r="CK529" s="310"/>
      <c r="CL529" s="310"/>
      <c r="CM529" s="310"/>
      <c r="CN529" s="310"/>
      <c r="CO529" s="310"/>
      <c r="CP529" s="310"/>
      <c r="CQ529" s="310"/>
      <c r="CR529" s="310"/>
      <c r="CS529" s="310"/>
      <c r="CT529" s="310"/>
      <c r="CU529" s="310"/>
      <c r="CV529" s="310"/>
      <c r="CW529" s="310"/>
      <c r="CX529" s="310"/>
      <c r="CY529" s="310"/>
      <c r="CZ529" s="310"/>
    </row>
    <row r="530" s="314" customFormat="true" ht="25.15" customHeight="true" x14ac:dyDescent="0.2">
      <c r="C530" s="843" t="s">
        <v>405</v>
      </c>
      <c r="D530" s="844"/>
      <c r="E530" s="608">
        <v>-1.3498710225826353E-2</v>
      </c>
      <c r="F530" s="496"/>
      <c r="G530" s="496"/>
      <c r="H530" s="843" t="s">
        <v>327</v>
      </c>
      <c r="I530" s="844"/>
      <c r="J530" s="609">
        <v>7.5661227608161352E-2</v>
      </c>
      <c r="K530" s="496"/>
      <c r="L530" s="496"/>
      <c r="M530" s="843" t="s">
        <v>431</v>
      </c>
      <c r="N530" s="844"/>
      <c r="O530" s="616">
        <v>6.4645433593198308E-5</v>
      </c>
      <c r="P530" s="496"/>
      <c r="Q530" s="496"/>
      <c r="W530" s="307"/>
      <c r="X530" s="307"/>
      <c r="Y530" s="307"/>
      <c r="Z530" s="307"/>
      <c r="AA530" s="307"/>
      <c r="AB530" s="307"/>
      <c r="AC530" s="307"/>
      <c r="AD530" s="307"/>
      <c r="AE530" s="307"/>
      <c r="AF530" s="307"/>
      <c r="AG530" s="307"/>
      <c r="AH530" s="307"/>
      <c r="AI530" s="307"/>
      <c r="AJ530" s="307"/>
      <c r="AK530" s="307"/>
      <c r="AL530" s="307"/>
      <c r="AM530" s="307"/>
      <c r="AN530" s="307"/>
      <c r="AO530" s="307"/>
      <c r="AP530" s="307"/>
      <c r="AQ530" s="307"/>
      <c r="AR530" s="307"/>
      <c r="AS530" s="307"/>
      <c r="AT530" s="307"/>
      <c r="AU530" s="307"/>
      <c r="AV530" s="307"/>
      <c r="AW530" s="307"/>
      <c r="AX530" s="307"/>
      <c r="AY530" s="307"/>
      <c r="AZ530" s="307"/>
      <c r="BA530" s="309"/>
      <c r="BB530" s="359"/>
      <c r="BC530" s="309"/>
      <c r="BD530" s="309"/>
      <c r="BE530" s="309"/>
      <c r="BF530" s="309"/>
      <c r="BG530" s="309"/>
      <c r="BH530" s="309"/>
      <c r="BI530" s="309"/>
      <c r="BJ530" s="309"/>
      <c r="BK530" s="309"/>
      <c r="BL530" s="309"/>
      <c r="BM530" s="309"/>
      <c r="BN530" s="309"/>
      <c r="BO530" s="309"/>
      <c r="BP530" s="309"/>
      <c r="BQ530" s="309"/>
      <c r="BR530" s="309"/>
      <c r="BS530" s="309"/>
      <c r="BT530" s="309"/>
      <c r="BU530" s="309"/>
      <c r="BV530" s="309"/>
      <c r="BW530" s="310"/>
      <c r="BX530" s="310"/>
      <c r="BY530" s="310"/>
      <c r="BZ530" s="310"/>
      <c r="CA530" s="310"/>
      <c r="CB530" s="310"/>
      <c r="CC530" s="310"/>
      <c r="CD530" s="310"/>
      <c r="CE530" s="310"/>
      <c r="CF530" s="310"/>
      <c r="CG530" s="310"/>
      <c r="CH530" s="310"/>
      <c r="CI530" s="310"/>
      <c r="CJ530" s="310"/>
      <c r="CK530" s="310"/>
      <c r="CL530" s="310"/>
      <c r="CM530" s="310"/>
      <c r="CN530" s="310"/>
      <c r="CO530" s="310"/>
      <c r="CP530" s="310"/>
      <c r="CQ530" s="310"/>
      <c r="CR530" s="310"/>
      <c r="CS530" s="310"/>
      <c r="CT530" s="310"/>
      <c r="CU530" s="310"/>
      <c r="CV530" s="310"/>
      <c r="CW530" s="310"/>
      <c r="CX530" s="310"/>
      <c r="CY530" s="310"/>
      <c r="CZ530" s="310"/>
    </row>
    <row r="531" s="314" customFormat="true" ht="25.15" customHeight="true" x14ac:dyDescent="0.2">
      <c r="C531" s="843" t="s">
        <v>390</v>
      </c>
      <c r="D531" s="844"/>
      <c r="E531" s="608">
        <v>-3.3216349426662121E-2</v>
      </c>
      <c r="F531" s="496"/>
      <c r="G531" s="496"/>
      <c r="H531" s="843" t="s">
        <v>314</v>
      </c>
      <c r="I531" s="844"/>
      <c r="J531" s="609">
        <v>0.10985661962612024</v>
      </c>
      <c r="K531" s="496"/>
      <c r="L531" s="496"/>
      <c r="M531" s="843" t="s">
        <v>434</v>
      </c>
      <c r="N531" s="844"/>
      <c r="O531" s="616">
        <v>3.7594116022670568E-9</v>
      </c>
      <c r="P531" s="496"/>
      <c r="Q531" s="496"/>
      <c r="W531" s="307"/>
      <c r="X531" s="307"/>
      <c r="Y531" s="307"/>
      <c r="Z531" s="307"/>
      <c r="AA531" s="307"/>
      <c r="AB531" s="307"/>
      <c r="AC531" s="307"/>
      <c r="AD531" s="307"/>
      <c r="AE531" s="307"/>
      <c r="AF531" s="307"/>
      <c r="AG531" s="307"/>
      <c r="AH531" s="307"/>
      <c r="AI531" s="307"/>
      <c r="AJ531" s="307"/>
      <c r="AK531" s="307"/>
      <c r="AL531" s="307"/>
      <c r="AM531" s="307"/>
      <c r="AN531" s="307"/>
      <c r="AO531" s="307"/>
      <c r="AP531" s="307"/>
      <c r="AQ531" s="307"/>
      <c r="AR531" s="307"/>
      <c r="AS531" s="307"/>
      <c r="AT531" s="307"/>
      <c r="AU531" s="307"/>
      <c r="AV531" s="307"/>
      <c r="AW531" s="307"/>
      <c r="AX531" s="307"/>
      <c r="AY531" s="307"/>
      <c r="AZ531" s="307"/>
      <c r="BA531" s="309"/>
      <c r="BB531" s="359"/>
      <c r="BC531" s="309"/>
      <c r="BD531" s="309"/>
      <c r="BE531" s="309"/>
      <c r="BF531" s="309"/>
      <c r="BG531" s="309"/>
      <c r="BH531" s="309"/>
      <c r="BI531" s="309"/>
      <c r="BJ531" s="309"/>
      <c r="BK531" s="309"/>
      <c r="BL531" s="309"/>
      <c r="BM531" s="309"/>
      <c r="BN531" s="309"/>
      <c r="BO531" s="309"/>
      <c r="BP531" s="309"/>
      <c r="BQ531" s="309"/>
      <c r="BR531" s="309"/>
      <c r="BS531" s="309"/>
      <c r="BT531" s="309"/>
      <c r="BU531" s="309"/>
      <c r="BV531" s="309"/>
      <c r="BW531" s="310"/>
      <c r="BX531" s="310"/>
      <c r="BY531" s="310"/>
      <c r="BZ531" s="310"/>
      <c r="CA531" s="310"/>
      <c r="CB531" s="310"/>
      <c r="CC531" s="310"/>
      <c r="CD531" s="310"/>
      <c r="CE531" s="310"/>
      <c r="CF531" s="310"/>
      <c r="CG531" s="310"/>
      <c r="CH531" s="310"/>
      <c r="CI531" s="310"/>
      <c r="CJ531" s="310"/>
      <c r="CK531" s="310"/>
      <c r="CL531" s="310"/>
      <c r="CM531" s="310"/>
      <c r="CN531" s="310"/>
      <c r="CO531" s="310"/>
      <c r="CP531" s="310"/>
      <c r="CQ531" s="310"/>
      <c r="CR531" s="310"/>
      <c r="CS531" s="310"/>
      <c r="CT531" s="310"/>
      <c r="CU531" s="310"/>
      <c r="CV531" s="310"/>
      <c r="CW531" s="310"/>
      <c r="CX531" s="310"/>
      <c r="CY531" s="310"/>
      <c r="CZ531" s="310"/>
    </row>
    <row r="532" s="314" customFormat="true" ht="25.15" customHeight="true" x14ac:dyDescent="0.2">
      <c r="C532" s="843" t="s">
        <v>426</v>
      </c>
      <c r="D532" s="844"/>
      <c r="E532" s="608">
        <v>1.27103661509345E-3</v>
      </c>
      <c r="F532" s="496"/>
      <c r="G532" s="496"/>
      <c r="H532" s="843" t="s">
        <v>318</v>
      </c>
      <c r="I532" s="844"/>
      <c r="J532" s="609">
        <v>7.4047320131180192E-2</v>
      </c>
      <c r="K532" s="496"/>
      <c r="L532" s="496"/>
      <c r="M532" s="843" t="s">
        <v>391</v>
      </c>
      <c r="N532" s="844"/>
      <c r="O532" s="610">
        <v>3.0580486284223225E-2</v>
      </c>
      <c r="P532" s="496"/>
      <c r="Q532" s="496"/>
      <c r="W532" s="307"/>
      <c r="X532" s="307"/>
      <c r="Y532" s="307"/>
      <c r="Z532" s="307"/>
      <c r="AA532" s="307"/>
      <c r="AB532" s="307"/>
      <c r="AC532" s="307"/>
      <c r="AD532" s="307"/>
      <c r="AE532" s="307"/>
      <c r="AF532" s="307"/>
      <c r="AG532" s="307"/>
      <c r="AH532" s="307"/>
      <c r="AI532" s="307"/>
      <c r="AJ532" s="307"/>
      <c r="AK532" s="307"/>
      <c r="AL532" s="307"/>
      <c r="AM532" s="307"/>
      <c r="AN532" s="307"/>
      <c r="AO532" s="307"/>
      <c r="AP532" s="307"/>
      <c r="AQ532" s="307"/>
      <c r="AR532" s="307"/>
      <c r="AS532" s="307"/>
      <c r="AT532" s="307"/>
      <c r="AU532" s="307"/>
      <c r="AV532" s="307"/>
      <c r="AW532" s="307"/>
      <c r="AX532" s="307"/>
      <c r="AY532" s="307"/>
      <c r="AZ532" s="307"/>
      <c r="BA532" s="309"/>
      <c r="BB532" s="359"/>
      <c r="BC532" s="309"/>
      <c r="BD532" s="309"/>
      <c r="BE532" s="309"/>
      <c r="BF532" s="309"/>
      <c r="BG532" s="309"/>
      <c r="BH532" s="309"/>
      <c r="BI532" s="309"/>
      <c r="BJ532" s="309"/>
      <c r="BK532" s="309"/>
      <c r="BL532" s="309"/>
      <c r="BM532" s="309"/>
      <c r="BN532" s="309"/>
      <c r="BO532" s="309"/>
      <c r="BP532" s="309"/>
      <c r="BQ532" s="309"/>
      <c r="BR532" s="309"/>
      <c r="BS532" s="309"/>
      <c r="BT532" s="309"/>
      <c r="BU532" s="309"/>
      <c r="BV532" s="309"/>
      <c r="BW532" s="310"/>
      <c r="BX532" s="310"/>
      <c r="BY532" s="310"/>
      <c r="BZ532" s="310"/>
      <c r="CA532" s="310"/>
      <c r="CB532" s="310"/>
      <c r="CC532" s="310"/>
      <c r="CD532" s="310"/>
      <c r="CE532" s="310"/>
      <c r="CF532" s="310"/>
      <c r="CG532" s="310"/>
      <c r="CH532" s="310"/>
      <c r="CI532" s="310"/>
      <c r="CJ532" s="310"/>
      <c r="CK532" s="310"/>
      <c r="CL532" s="310"/>
      <c r="CM532" s="310"/>
      <c r="CN532" s="310"/>
      <c r="CO532" s="310"/>
      <c r="CP532" s="310"/>
      <c r="CQ532" s="310"/>
      <c r="CR532" s="310"/>
      <c r="CS532" s="310"/>
      <c r="CT532" s="310"/>
      <c r="CU532" s="310"/>
      <c r="CV532" s="310"/>
      <c r="CW532" s="310"/>
      <c r="CX532" s="310"/>
      <c r="CY532" s="310"/>
      <c r="CZ532" s="310"/>
    </row>
    <row r="533" s="314" customFormat="true" ht="25.15" customHeight="true" x14ac:dyDescent="0.2">
      <c r="C533" s="843" t="s">
        <v>384</v>
      </c>
      <c r="D533" s="844"/>
      <c r="E533" s="608">
        <v>-5.6018834057147041E-2</v>
      </c>
      <c r="F533" s="496"/>
      <c r="G533" s="496"/>
      <c r="H533" s="843" t="s">
        <v>336</v>
      </c>
      <c r="I533" s="844"/>
      <c r="J533" s="609">
        <v>-2.3060280447850458E-3</v>
      </c>
      <c r="K533" s="496"/>
      <c r="L533" s="496"/>
      <c r="M533" s="843" t="s">
        <v>394</v>
      </c>
      <c r="N533" s="844"/>
      <c r="O533" s="610">
        <v>7.4878093825985377E-3</v>
      </c>
      <c r="P533" s="496"/>
      <c r="Q533" s="496"/>
      <c r="W533" s="307"/>
      <c r="X533" s="307"/>
      <c r="Y533" s="307"/>
      <c r="Z533" s="307"/>
      <c r="AA533" s="307"/>
      <c r="AB533" s="307"/>
      <c r="AC533" s="307"/>
      <c r="AD533" s="307"/>
      <c r="AE533" s="307"/>
      <c r="AF533" s="307"/>
      <c r="AG533" s="307"/>
      <c r="AH533" s="307"/>
      <c r="AI533" s="307"/>
      <c r="AJ533" s="307"/>
      <c r="AK533" s="307"/>
      <c r="AL533" s="307"/>
      <c r="AM533" s="307"/>
      <c r="AN533" s="307"/>
      <c r="AO533" s="307"/>
      <c r="AP533" s="307"/>
      <c r="AQ533" s="307"/>
      <c r="AR533" s="307"/>
      <c r="AS533" s="307"/>
      <c r="AT533" s="307"/>
      <c r="AU533" s="307"/>
      <c r="AV533" s="307"/>
      <c r="AW533" s="307"/>
      <c r="AX533" s="307"/>
      <c r="AY533" s="307"/>
      <c r="AZ533" s="307"/>
      <c r="BA533" s="309"/>
      <c r="BB533" s="359"/>
      <c r="BC533" s="309"/>
      <c r="BD533" s="309"/>
      <c r="BE533" s="309"/>
      <c r="BF533" s="309"/>
      <c r="BG533" s="309"/>
      <c r="BH533" s="309"/>
      <c r="BI533" s="309"/>
      <c r="BJ533" s="309"/>
      <c r="BK533" s="309"/>
      <c r="BL533" s="309"/>
      <c r="BM533" s="309"/>
      <c r="BN533" s="309"/>
      <c r="BO533" s="309"/>
      <c r="BP533" s="309"/>
      <c r="BQ533" s="309"/>
      <c r="BR533" s="309"/>
      <c r="BS533" s="309"/>
      <c r="BT533" s="309"/>
      <c r="BU533" s="309"/>
      <c r="BV533" s="309"/>
      <c r="BW533" s="310"/>
      <c r="BX533" s="310"/>
      <c r="BY533" s="310"/>
      <c r="BZ533" s="310"/>
      <c r="CA533" s="310"/>
      <c r="CB533" s="310"/>
      <c r="CC533" s="310"/>
      <c r="CD533" s="310"/>
      <c r="CE533" s="310"/>
      <c r="CF533" s="310"/>
      <c r="CG533" s="310"/>
      <c r="CH533" s="310"/>
      <c r="CI533" s="310"/>
      <c r="CJ533" s="310"/>
      <c r="CK533" s="310"/>
      <c r="CL533" s="310"/>
      <c r="CM533" s="310"/>
      <c r="CN533" s="310"/>
      <c r="CO533" s="310"/>
      <c r="CP533" s="310"/>
      <c r="CQ533" s="310"/>
      <c r="CR533" s="310"/>
      <c r="CS533" s="310"/>
      <c r="CT533" s="310"/>
      <c r="CU533" s="310"/>
      <c r="CV533" s="310"/>
      <c r="CW533" s="310"/>
      <c r="CX533" s="310"/>
      <c r="CY533" s="310"/>
      <c r="CZ533" s="310"/>
    </row>
    <row r="534" s="314" customFormat="true" ht="25.15" customHeight="true" x14ac:dyDescent="0.2">
      <c r="C534" s="843" t="s">
        <v>424</v>
      </c>
      <c r="D534" s="844"/>
      <c r="E534" s="608">
        <v>-1.5011051216818757E-3</v>
      </c>
      <c r="F534" s="496"/>
      <c r="G534" s="496"/>
      <c r="H534" s="843" t="s">
        <v>337</v>
      </c>
      <c r="I534" s="844"/>
      <c r="J534" s="609">
        <v>3.1802362990516128E-2</v>
      </c>
      <c r="K534" s="496"/>
      <c r="L534" s="496"/>
      <c r="M534" s="843" t="s">
        <v>414</v>
      </c>
      <c r="N534" s="844"/>
      <c r="O534" s="610">
        <v>1.8223582511860067E-2</v>
      </c>
      <c r="P534" s="496"/>
      <c r="Q534" s="496"/>
      <c r="W534" s="307"/>
      <c r="X534" s="307"/>
      <c r="Y534" s="307"/>
      <c r="Z534" s="307"/>
      <c r="AA534" s="307"/>
      <c r="AB534" s="307"/>
      <c r="AC534" s="307"/>
      <c r="AD534" s="307"/>
      <c r="AE534" s="307"/>
      <c r="AF534" s="307"/>
      <c r="AG534" s="307"/>
      <c r="AH534" s="307"/>
      <c r="AI534" s="307"/>
      <c r="AJ534" s="307"/>
      <c r="AK534" s="307"/>
      <c r="AL534" s="307"/>
      <c r="AM534" s="307"/>
      <c r="AN534" s="307"/>
      <c r="AO534" s="307"/>
      <c r="AP534" s="307"/>
      <c r="AQ534" s="307"/>
      <c r="AR534" s="307"/>
      <c r="AS534" s="307"/>
      <c r="AT534" s="307"/>
      <c r="AU534" s="307"/>
      <c r="AV534" s="307"/>
      <c r="AW534" s="307"/>
      <c r="AX534" s="307"/>
      <c r="AY534" s="307"/>
      <c r="AZ534" s="307"/>
      <c r="BA534" s="309"/>
      <c r="BB534" s="359"/>
      <c r="BC534" s="309"/>
      <c r="BD534" s="309"/>
      <c r="BE534" s="309"/>
      <c r="BF534" s="309"/>
      <c r="BG534" s="309"/>
      <c r="BH534" s="309"/>
      <c r="BI534" s="309"/>
      <c r="BJ534" s="309"/>
      <c r="BK534" s="309"/>
      <c r="BL534" s="309"/>
      <c r="BM534" s="309"/>
      <c r="BN534" s="309"/>
      <c r="BO534" s="309"/>
      <c r="BP534" s="309"/>
      <c r="BQ534" s="309"/>
      <c r="BR534" s="309"/>
      <c r="BS534" s="309"/>
      <c r="BT534" s="309"/>
      <c r="BU534" s="309"/>
      <c r="BV534" s="309"/>
      <c r="BW534" s="310"/>
      <c r="BX534" s="310"/>
      <c r="BY534" s="310"/>
      <c r="BZ534" s="310"/>
      <c r="CA534" s="310"/>
      <c r="CB534" s="310"/>
      <c r="CC534" s="310"/>
      <c r="CD534" s="310"/>
      <c r="CE534" s="310"/>
      <c r="CF534" s="310"/>
      <c r="CG534" s="310"/>
      <c r="CH534" s="310"/>
      <c r="CI534" s="310"/>
      <c r="CJ534" s="310"/>
      <c r="CK534" s="310"/>
      <c r="CL534" s="310"/>
      <c r="CM534" s="310"/>
      <c r="CN534" s="310"/>
      <c r="CO534" s="310"/>
      <c r="CP534" s="310"/>
      <c r="CQ534" s="310"/>
      <c r="CR534" s="310"/>
      <c r="CS534" s="310"/>
      <c r="CT534" s="310"/>
      <c r="CU534" s="310"/>
      <c r="CV534" s="310"/>
      <c r="CW534" s="310"/>
      <c r="CX534" s="310"/>
      <c r="CY534" s="310"/>
      <c r="CZ534" s="310"/>
    </row>
    <row r="535" s="314" customFormat="true" ht="25.15" customHeight="true" x14ac:dyDescent="0.2">
      <c r="C535" s="843" t="s">
        <v>397</v>
      </c>
      <c r="D535" s="844"/>
      <c r="E535" s="608">
        <v>2.2239107616060051E-2</v>
      </c>
      <c r="F535" s="496"/>
      <c r="G535" s="496"/>
      <c r="H535" s="843" t="s">
        <v>323</v>
      </c>
      <c r="I535" s="844"/>
      <c r="J535" s="609">
        <v>5.9794376847803456E-2</v>
      </c>
      <c r="K535" s="496"/>
      <c r="L535" s="496"/>
      <c r="M535" s="843" t="s">
        <v>417</v>
      </c>
      <c r="N535" s="844"/>
      <c r="O535" s="610">
        <v>2.6560225108903563E-2</v>
      </c>
      <c r="P535" s="496"/>
      <c r="Q535" s="496"/>
      <c r="W535" s="307"/>
      <c r="X535" s="307"/>
      <c r="Y535" s="307"/>
      <c r="Z535" s="307"/>
      <c r="AA535" s="307"/>
      <c r="AB535" s="307"/>
      <c r="AC535" s="307"/>
      <c r="AD535" s="307"/>
      <c r="AE535" s="307"/>
      <c r="AF535" s="307"/>
      <c r="AG535" s="307"/>
      <c r="AH535" s="307"/>
      <c r="AI535" s="307"/>
      <c r="AJ535" s="307"/>
      <c r="AK535" s="307"/>
      <c r="AL535" s="307"/>
      <c r="AM535" s="307"/>
      <c r="AN535" s="307"/>
      <c r="AO535" s="307"/>
      <c r="AP535" s="307"/>
      <c r="AQ535" s="307"/>
      <c r="AR535" s="307"/>
      <c r="AS535" s="307"/>
      <c r="AT535" s="307"/>
      <c r="AU535" s="307"/>
      <c r="AV535" s="307"/>
      <c r="AW535" s="307"/>
      <c r="AX535" s="307"/>
      <c r="AY535" s="307"/>
      <c r="AZ535" s="307"/>
      <c r="BA535" s="309"/>
      <c r="BB535" s="359"/>
      <c r="BC535" s="309"/>
      <c r="BD535" s="309"/>
      <c r="BE535" s="309"/>
      <c r="BF535" s="309"/>
      <c r="BG535" s="309"/>
      <c r="BH535" s="309"/>
      <c r="BI535" s="309"/>
      <c r="BJ535" s="309"/>
      <c r="BK535" s="309"/>
      <c r="BL535" s="309"/>
      <c r="BM535" s="309"/>
      <c r="BN535" s="309"/>
      <c r="BO535" s="309"/>
      <c r="BP535" s="309"/>
      <c r="BQ535" s="309"/>
      <c r="BR535" s="309"/>
      <c r="BS535" s="309"/>
      <c r="BT535" s="309"/>
      <c r="BU535" s="309"/>
      <c r="BV535" s="309"/>
      <c r="BW535" s="310"/>
      <c r="BX535" s="310"/>
      <c r="BY535" s="310"/>
      <c r="BZ535" s="310"/>
      <c r="CA535" s="310"/>
      <c r="CB535" s="310"/>
      <c r="CC535" s="310"/>
      <c r="CD535" s="310"/>
      <c r="CE535" s="310"/>
      <c r="CF535" s="310"/>
      <c r="CG535" s="310"/>
      <c r="CH535" s="310"/>
      <c r="CI535" s="310"/>
      <c r="CJ535" s="310"/>
      <c r="CK535" s="310"/>
      <c r="CL535" s="310"/>
      <c r="CM535" s="310"/>
      <c r="CN535" s="310"/>
      <c r="CO535" s="310"/>
      <c r="CP535" s="310"/>
      <c r="CQ535" s="310"/>
      <c r="CR535" s="310"/>
      <c r="CS535" s="310"/>
      <c r="CT535" s="310"/>
      <c r="CU535" s="310"/>
      <c r="CV535" s="310"/>
      <c r="CW535" s="310"/>
      <c r="CX535" s="310"/>
      <c r="CY535" s="310"/>
      <c r="CZ535" s="310"/>
    </row>
    <row r="536" s="314" customFormat="true" ht="25.15" customHeight="true" x14ac:dyDescent="0.2">
      <c r="C536" s="843" t="s">
        <v>398</v>
      </c>
      <c r="D536" s="844"/>
      <c r="E536" s="608">
        <v>1.842696263447139E-2</v>
      </c>
      <c r="F536" s="496"/>
      <c r="G536" s="496"/>
      <c r="H536" s="843" t="s">
        <v>326</v>
      </c>
      <c r="I536" s="844"/>
      <c r="J536" s="609">
        <v>5.0663962577164996E-2</v>
      </c>
      <c r="K536" s="496"/>
      <c r="L536" s="496"/>
      <c r="M536" s="843" t="s">
        <v>395</v>
      </c>
      <c r="N536" s="844"/>
      <c r="O536" s="610">
        <v>7.0914576489630399E-2</v>
      </c>
      <c r="P536" s="496"/>
      <c r="Q536" s="496"/>
      <c r="W536" s="307"/>
      <c r="X536" s="307"/>
      <c r="Y536" s="307"/>
      <c r="Z536" s="307"/>
      <c r="AA536" s="307"/>
      <c r="AB536" s="307"/>
      <c r="AC536" s="307"/>
      <c r="AD536" s="307"/>
      <c r="AE536" s="307"/>
      <c r="AF536" s="307"/>
      <c r="AG536" s="307"/>
      <c r="AH536" s="307"/>
      <c r="AI536" s="307"/>
      <c r="AJ536" s="307"/>
      <c r="AK536" s="307"/>
      <c r="AL536" s="307"/>
      <c r="AM536" s="307"/>
      <c r="AN536" s="307"/>
      <c r="AO536" s="307"/>
      <c r="AP536" s="307"/>
      <c r="AQ536" s="307"/>
      <c r="AR536" s="307"/>
      <c r="AS536" s="307"/>
      <c r="AT536" s="307"/>
      <c r="AU536" s="307"/>
      <c r="AV536" s="307"/>
      <c r="AW536" s="307"/>
      <c r="AX536" s="307"/>
      <c r="AY536" s="307"/>
      <c r="AZ536" s="307"/>
      <c r="BA536" s="309"/>
      <c r="BB536" s="359"/>
      <c r="BC536" s="309"/>
      <c r="BD536" s="309"/>
      <c r="BE536" s="309"/>
      <c r="BF536" s="309"/>
      <c r="BG536" s="309"/>
      <c r="BH536" s="309"/>
      <c r="BI536" s="309"/>
      <c r="BJ536" s="309"/>
      <c r="BK536" s="309"/>
      <c r="BL536" s="309"/>
      <c r="BM536" s="309"/>
      <c r="BN536" s="309"/>
      <c r="BO536" s="309"/>
      <c r="BP536" s="309"/>
      <c r="BQ536" s="309"/>
      <c r="BR536" s="309"/>
      <c r="BS536" s="309"/>
      <c r="BT536" s="309"/>
      <c r="BU536" s="309"/>
      <c r="BV536" s="309"/>
      <c r="BW536" s="310"/>
      <c r="BX536" s="310"/>
      <c r="BY536" s="310"/>
      <c r="BZ536" s="310"/>
      <c r="CA536" s="310"/>
      <c r="CB536" s="310"/>
      <c r="CC536" s="310"/>
      <c r="CD536" s="310"/>
      <c r="CE536" s="310"/>
      <c r="CF536" s="310"/>
      <c r="CG536" s="310"/>
      <c r="CH536" s="310"/>
      <c r="CI536" s="310"/>
      <c r="CJ536" s="310"/>
      <c r="CK536" s="310"/>
      <c r="CL536" s="310"/>
      <c r="CM536" s="310"/>
      <c r="CN536" s="310"/>
      <c r="CO536" s="310"/>
      <c r="CP536" s="310"/>
      <c r="CQ536" s="310"/>
      <c r="CR536" s="310"/>
      <c r="CS536" s="310"/>
      <c r="CT536" s="310"/>
      <c r="CU536" s="310"/>
      <c r="CV536" s="310"/>
      <c r="CW536" s="310"/>
      <c r="CX536" s="310"/>
      <c r="CY536" s="310"/>
      <c r="CZ536" s="310"/>
    </row>
    <row r="537" s="314" customFormat="true" ht="25.15" customHeight="true" x14ac:dyDescent="0.2">
      <c r="C537" s="843" t="s">
        <v>381</v>
      </c>
      <c r="D537" s="844"/>
      <c r="E537" s="608">
        <v>8.4133948585434284E-2</v>
      </c>
      <c r="F537" s="496"/>
      <c r="G537" s="496"/>
      <c r="H537" s="843" t="s">
        <v>317</v>
      </c>
      <c r="I537" s="844"/>
      <c r="J537" s="609">
        <v>0.10166718069860782</v>
      </c>
      <c r="K537" s="496"/>
      <c r="L537" s="496"/>
      <c r="M537" s="843" t="s">
        <v>400</v>
      </c>
      <c r="N537" s="844"/>
      <c r="O537" s="610">
        <v>6.1562083507105257E-2</v>
      </c>
      <c r="P537" s="496"/>
      <c r="Q537" s="496"/>
      <c r="W537" s="307"/>
      <c r="X537" s="307"/>
      <c r="Y537" s="307"/>
      <c r="Z537" s="307"/>
      <c r="AA537" s="307"/>
      <c r="AB537" s="307"/>
      <c r="AC537" s="307"/>
      <c r="AD537" s="307"/>
      <c r="AE537" s="307"/>
      <c r="AF537" s="307"/>
      <c r="AG537" s="307"/>
      <c r="AH537" s="307"/>
      <c r="AI537" s="307"/>
      <c r="AJ537" s="307"/>
      <c r="AK537" s="307"/>
      <c r="AL537" s="307"/>
      <c r="AM537" s="307"/>
      <c r="AN537" s="307"/>
      <c r="AO537" s="307"/>
      <c r="AP537" s="307"/>
      <c r="AQ537" s="307"/>
      <c r="AR537" s="307"/>
      <c r="AS537" s="307"/>
      <c r="AT537" s="307"/>
      <c r="AU537" s="307"/>
      <c r="AV537" s="307"/>
      <c r="AW537" s="307"/>
      <c r="AX537" s="307"/>
      <c r="AY537" s="307"/>
      <c r="AZ537" s="307"/>
      <c r="BA537" s="309"/>
      <c r="BB537" s="359"/>
      <c r="BC537" s="309"/>
      <c r="BD537" s="309"/>
      <c r="BE537" s="309"/>
      <c r="BF537" s="309"/>
      <c r="BG537" s="309"/>
      <c r="BH537" s="309"/>
      <c r="BI537" s="309"/>
      <c r="BJ537" s="309"/>
      <c r="BK537" s="309"/>
      <c r="BL537" s="309"/>
      <c r="BM537" s="309"/>
      <c r="BN537" s="309"/>
      <c r="BO537" s="309"/>
      <c r="BP537" s="309"/>
      <c r="BQ537" s="309"/>
      <c r="BR537" s="309"/>
      <c r="BS537" s="309"/>
      <c r="BT537" s="309"/>
      <c r="BU537" s="309"/>
      <c r="BV537" s="309"/>
      <c r="BW537" s="310"/>
      <c r="BX537" s="310"/>
      <c r="BY537" s="310"/>
      <c r="BZ537" s="310"/>
      <c r="CA537" s="310"/>
      <c r="CB537" s="310"/>
      <c r="CC537" s="310"/>
      <c r="CD537" s="310"/>
      <c r="CE537" s="310"/>
      <c r="CF537" s="310"/>
      <c r="CG537" s="310"/>
      <c r="CH537" s="310"/>
      <c r="CI537" s="310"/>
      <c r="CJ537" s="310"/>
      <c r="CK537" s="310"/>
      <c r="CL537" s="310"/>
      <c r="CM537" s="310"/>
      <c r="CN537" s="310"/>
      <c r="CO537" s="310"/>
      <c r="CP537" s="310"/>
      <c r="CQ537" s="310"/>
      <c r="CR537" s="310"/>
      <c r="CS537" s="310"/>
      <c r="CT537" s="310"/>
      <c r="CU537" s="310"/>
      <c r="CV537" s="310"/>
      <c r="CW537" s="310"/>
      <c r="CX537" s="310"/>
      <c r="CY537" s="310"/>
      <c r="CZ537" s="310"/>
    </row>
    <row r="538" s="314" customFormat="true" ht="25.15" customHeight="true" x14ac:dyDescent="0.2">
      <c r="C538" s="843" t="s">
        <v>399</v>
      </c>
      <c r="D538" s="844"/>
      <c r="E538" s="608">
        <v>2.1490820328371709E-2</v>
      </c>
      <c r="F538" s="496"/>
      <c r="G538" s="496"/>
      <c r="H538" s="843" t="s">
        <v>331</v>
      </c>
      <c r="I538" s="844"/>
      <c r="J538" s="609">
        <v>7.4174175085558236E-2</v>
      </c>
      <c r="K538" s="496"/>
      <c r="L538" s="496"/>
      <c r="M538" s="843" t="s">
        <v>425</v>
      </c>
      <c r="N538" s="844"/>
      <c r="O538" s="610">
        <v>9.5807048117779632E-3</v>
      </c>
      <c r="P538" s="496"/>
      <c r="Q538" s="496"/>
      <c r="W538" s="307"/>
      <c r="X538" s="307"/>
      <c r="Y538" s="307"/>
      <c r="Z538" s="307"/>
      <c r="AA538" s="307"/>
      <c r="AB538" s="307"/>
      <c r="AC538" s="307"/>
      <c r="AD538" s="307"/>
      <c r="AE538" s="307"/>
      <c r="AF538" s="307"/>
      <c r="AG538" s="307"/>
      <c r="AH538" s="307"/>
      <c r="AI538" s="307"/>
      <c r="AJ538" s="307"/>
      <c r="AK538" s="307"/>
      <c r="AL538" s="307"/>
      <c r="AM538" s="307"/>
      <c r="AN538" s="307"/>
      <c r="AO538" s="307"/>
      <c r="AP538" s="307"/>
      <c r="AQ538" s="307"/>
      <c r="AR538" s="307"/>
      <c r="AS538" s="307"/>
      <c r="AT538" s="307"/>
      <c r="AU538" s="307"/>
      <c r="AV538" s="307"/>
      <c r="AW538" s="307"/>
      <c r="AX538" s="307"/>
      <c r="AY538" s="307"/>
      <c r="AZ538" s="307"/>
      <c r="BA538" s="309"/>
      <c r="BB538" s="359"/>
      <c r="BC538" s="309"/>
      <c r="BD538" s="309"/>
      <c r="BE538" s="309"/>
      <c r="BF538" s="309"/>
      <c r="BG538" s="309"/>
      <c r="BH538" s="309"/>
      <c r="BI538" s="309"/>
      <c r="BJ538" s="309"/>
      <c r="BK538" s="309"/>
      <c r="BL538" s="309"/>
      <c r="BM538" s="309"/>
      <c r="BN538" s="309"/>
      <c r="BO538" s="309"/>
      <c r="BP538" s="309"/>
      <c r="BQ538" s="309"/>
      <c r="BR538" s="309"/>
      <c r="BS538" s="309"/>
      <c r="BT538" s="309"/>
      <c r="BU538" s="309"/>
      <c r="BV538" s="309"/>
      <c r="BW538" s="310"/>
      <c r="BX538" s="310"/>
      <c r="BY538" s="310"/>
      <c r="BZ538" s="310"/>
      <c r="CA538" s="310"/>
      <c r="CB538" s="310"/>
      <c r="CC538" s="310"/>
      <c r="CD538" s="310"/>
      <c r="CE538" s="310"/>
      <c r="CF538" s="310"/>
      <c r="CG538" s="310"/>
      <c r="CH538" s="310"/>
      <c r="CI538" s="310"/>
      <c r="CJ538" s="310"/>
      <c r="CK538" s="310"/>
      <c r="CL538" s="310"/>
      <c r="CM538" s="310"/>
      <c r="CN538" s="310"/>
      <c r="CO538" s="310"/>
      <c r="CP538" s="310"/>
      <c r="CQ538" s="310"/>
      <c r="CR538" s="310"/>
      <c r="CS538" s="310"/>
      <c r="CT538" s="310"/>
      <c r="CU538" s="310"/>
      <c r="CV538" s="310"/>
      <c r="CW538" s="310"/>
      <c r="CX538" s="310"/>
      <c r="CY538" s="310"/>
      <c r="CZ538" s="310"/>
    </row>
    <row r="539" s="314" customFormat="true" ht="25.15" customHeight="true" x14ac:dyDescent="0.2">
      <c r="C539" s="843" t="s">
        <v>392</v>
      </c>
      <c r="D539" s="844"/>
      <c r="E539" s="608">
        <v>1.9797124344005962E-2</v>
      </c>
      <c r="F539" s="496"/>
      <c r="G539" s="496"/>
      <c r="H539" s="843" t="s">
        <v>352</v>
      </c>
      <c r="I539" s="844"/>
      <c r="J539" s="609">
        <v>1.4190977689489766E-3</v>
      </c>
      <c r="K539" s="496"/>
      <c r="L539" s="496"/>
      <c r="M539" s="843" t="s">
        <v>433</v>
      </c>
      <c r="N539" s="844"/>
      <c r="O539" s="616">
        <v>2.058556830575182E-7</v>
      </c>
      <c r="P539" s="496"/>
      <c r="Q539" s="496"/>
      <c r="W539" s="307"/>
      <c r="X539" s="307"/>
      <c r="Y539" s="307"/>
      <c r="Z539" s="307"/>
      <c r="AA539" s="307"/>
      <c r="AB539" s="307"/>
      <c r="AC539" s="307"/>
      <c r="AD539" s="307"/>
      <c r="AE539" s="307"/>
      <c r="AF539" s="307"/>
      <c r="AG539" s="307"/>
      <c r="AH539" s="307"/>
      <c r="AI539" s="307"/>
      <c r="AJ539" s="307"/>
      <c r="AK539" s="307"/>
      <c r="AL539" s="307"/>
      <c r="AM539" s="307"/>
      <c r="AN539" s="307"/>
      <c r="AO539" s="307"/>
      <c r="AP539" s="307"/>
      <c r="AQ539" s="307"/>
      <c r="AR539" s="307"/>
      <c r="AS539" s="307"/>
      <c r="AT539" s="307"/>
      <c r="AU539" s="307"/>
      <c r="AV539" s="307"/>
      <c r="AW539" s="307"/>
      <c r="AX539" s="307"/>
      <c r="AY539" s="307"/>
      <c r="AZ539" s="307"/>
      <c r="BA539" s="309"/>
      <c r="BB539" s="359"/>
      <c r="BC539" s="309"/>
      <c r="BD539" s="309"/>
      <c r="BE539" s="309"/>
      <c r="BF539" s="309"/>
      <c r="BG539" s="309"/>
      <c r="BH539" s="309"/>
      <c r="BI539" s="309"/>
      <c r="BJ539" s="309"/>
      <c r="BK539" s="309"/>
      <c r="BL539" s="309"/>
      <c r="BM539" s="309"/>
      <c r="BN539" s="309"/>
      <c r="BO539" s="309"/>
      <c r="BP539" s="309"/>
      <c r="BQ539" s="309"/>
      <c r="BR539" s="309"/>
      <c r="BS539" s="309"/>
      <c r="BT539" s="309"/>
      <c r="BU539" s="309"/>
      <c r="BV539" s="309"/>
      <c r="BW539" s="310"/>
      <c r="BX539" s="310"/>
      <c r="BY539" s="310"/>
      <c r="BZ539" s="310"/>
      <c r="CA539" s="310"/>
      <c r="CB539" s="310"/>
      <c r="CC539" s="310"/>
      <c r="CD539" s="310"/>
      <c r="CE539" s="310"/>
      <c r="CF539" s="310"/>
      <c r="CG539" s="310"/>
      <c r="CH539" s="310"/>
      <c r="CI539" s="310"/>
      <c r="CJ539" s="310"/>
      <c r="CK539" s="310"/>
      <c r="CL539" s="310"/>
      <c r="CM539" s="310"/>
      <c r="CN539" s="310"/>
      <c r="CO539" s="310"/>
      <c r="CP539" s="310"/>
      <c r="CQ539" s="310"/>
      <c r="CR539" s="310"/>
      <c r="CS539" s="310"/>
      <c r="CT539" s="310"/>
      <c r="CU539" s="310"/>
      <c r="CV539" s="310"/>
      <c r="CW539" s="310"/>
      <c r="CX539" s="310"/>
      <c r="CY539" s="310"/>
      <c r="CZ539" s="310"/>
    </row>
    <row r="540" s="314" customFormat="true" ht="25.15" customHeight="true" x14ac:dyDescent="0.2">
      <c r="C540" s="843" t="s">
        <v>421</v>
      </c>
      <c r="D540" s="844"/>
      <c r="E540" s="608">
        <v>-2.1517728975364286E-3</v>
      </c>
      <c r="F540" s="496"/>
      <c r="G540" s="496"/>
      <c r="H540" s="843" t="s">
        <v>316</v>
      </c>
      <c r="I540" s="844"/>
      <c r="J540" s="609">
        <v>9.9558487816613431E-2</v>
      </c>
      <c r="K540" s="496"/>
      <c r="L540" s="496"/>
      <c r="M540" s="843" t="s">
        <v>382</v>
      </c>
      <c r="N540" s="844"/>
      <c r="O540" s="610">
        <v>0.14574605559222972</v>
      </c>
      <c r="P540" s="496"/>
      <c r="Q540" s="496"/>
      <c r="W540" s="307"/>
      <c r="X540" s="307"/>
      <c r="Y540" s="307"/>
      <c r="Z540" s="307"/>
      <c r="AA540" s="307"/>
      <c r="AB540" s="307"/>
      <c r="AC540" s="307"/>
      <c r="AD540" s="307"/>
      <c r="AE540" s="307"/>
      <c r="AF540" s="307"/>
      <c r="AG540" s="307"/>
      <c r="AH540" s="307"/>
      <c r="AI540" s="307"/>
      <c r="AJ540" s="307"/>
      <c r="AK540" s="307"/>
      <c r="AL540" s="307"/>
      <c r="AM540" s="307"/>
      <c r="AN540" s="307"/>
      <c r="AO540" s="307"/>
      <c r="AP540" s="307"/>
      <c r="AQ540" s="307"/>
      <c r="AR540" s="307"/>
      <c r="AS540" s="307"/>
      <c r="AT540" s="307"/>
      <c r="AU540" s="307"/>
      <c r="AV540" s="307"/>
      <c r="AW540" s="307"/>
      <c r="AX540" s="307"/>
      <c r="AY540" s="307"/>
      <c r="AZ540" s="307"/>
      <c r="BA540" s="309"/>
      <c r="BB540" s="359"/>
      <c r="BC540" s="309"/>
      <c r="BD540" s="309"/>
      <c r="BE540" s="309"/>
      <c r="BF540" s="309"/>
      <c r="BG540" s="309"/>
      <c r="BH540" s="309"/>
      <c r="BI540" s="309"/>
      <c r="BJ540" s="309"/>
      <c r="BK540" s="309"/>
      <c r="BL540" s="309"/>
      <c r="BM540" s="309"/>
      <c r="BN540" s="309"/>
      <c r="BO540" s="309"/>
      <c r="BP540" s="309"/>
      <c r="BQ540" s="309"/>
      <c r="BR540" s="309"/>
      <c r="BS540" s="309"/>
      <c r="BT540" s="309"/>
      <c r="BU540" s="309"/>
      <c r="BV540" s="309"/>
      <c r="BW540" s="310"/>
      <c r="BX540" s="310"/>
      <c r="BY540" s="310"/>
      <c r="BZ540" s="310"/>
      <c r="CA540" s="310"/>
      <c r="CB540" s="310"/>
      <c r="CC540" s="310"/>
      <c r="CD540" s="310"/>
      <c r="CE540" s="310"/>
      <c r="CF540" s="310"/>
      <c r="CG540" s="310"/>
      <c r="CH540" s="310"/>
      <c r="CI540" s="310"/>
      <c r="CJ540" s="310"/>
      <c r="CK540" s="310"/>
      <c r="CL540" s="310"/>
      <c r="CM540" s="310"/>
      <c r="CN540" s="310"/>
      <c r="CO540" s="310"/>
      <c r="CP540" s="310"/>
      <c r="CQ540" s="310"/>
      <c r="CR540" s="310"/>
      <c r="CS540" s="310"/>
      <c r="CT540" s="310"/>
      <c r="CU540" s="310"/>
      <c r="CV540" s="310"/>
      <c r="CW540" s="310"/>
      <c r="CX540" s="310"/>
      <c r="CY540" s="310"/>
      <c r="CZ540" s="310"/>
    </row>
    <row r="541" s="314" customFormat="true" ht="25.15" customHeight="true" x14ac:dyDescent="0.2">
      <c r="C541" s="843" t="s">
        <v>423</v>
      </c>
      <c r="D541" s="844"/>
      <c r="E541" s="608">
        <v>-1.7546432699881279E-3</v>
      </c>
      <c r="F541" s="496"/>
      <c r="G541" s="496"/>
      <c r="H541" s="843" t="s">
        <v>419</v>
      </c>
      <c r="I541" s="844"/>
      <c r="J541" s="609">
        <v>-7.6702622406019244E-3</v>
      </c>
      <c r="K541" s="496"/>
      <c r="L541" s="496"/>
      <c r="M541" s="843" t="s">
        <v>386</v>
      </c>
      <c r="N541" s="844"/>
      <c r="O541" s="610">
        <v>0.10292296246410158</v>
      </c>
      <c r="P541" s="496"/>
      <c r="Q541" s="496"/>
      <c r="W541" s="307"/>
      <c r="X541" s="307"/>
      <c r="Y541" s="307"/>
      <c r="Z541" s="307"/>
      <c r="AA541" s="307"/>
      <c r="AB541" s="307"/>
      <c r="AC541" s="307"/>
      <c r="AD541" s="307"/>
      <c r="AE541" s="307"/>
      <c r="AF541" s="307"/>
      <c r="AG541" s="307"/>
      <c r="AH541" s="307"/>
      <c r="AI541" s="307"/>
      <c r="AJ541" s="307"/>
      <c r="AK541" s="307"/>
      <c r="AL541" s="307"/>
      <c r="AM541" s="307"/>
      <c r="AN541" s="307"/>
      <c r="AO541" s="307"/>
      <c r="AP541" s="307"/>
      <c r="AQ541" s="307"/>
      <c r="AR541" s="307"/>
      <c r="AS541" s="307"/>
      <c r="AT541" s="307"/>
      <c r="AU541" s="307"/>
      <c r="AV541" s="307"/>
      <c r="AW541" s="307"/>
      <c r="AX541" s="307"/>
      <c r="AY541" s="307"/>
      <c r="AZ541" s="307"/>
      <c r="BA541" s="309"/>
      <c r="BB541" s="359"/>
      <c r="BC541" s="309"/>
      <c r="BD541" s="309"/>
      <c r="BE541" s="309"/>
      <c r="BF541" s="309"/>
      <c r="BG541" s="309"/>
      <c r="BH541" s="309"/>
      <c r="BI541" s="309"/>
      <c r="BJ541" s="309"/>
      <c r="BK541" s="309"/>
      <c r="BL541" s="309"/>
      <c r="BM541" s="309"/>
      <c r="BN541" s="309"/>
      <c r="BO541" s="309"/>
      <c r="BP541" s="309"/>
      <c r="BQ541" s="309"/>
      <c r="BR541" s="309"/>
      <c r="BS541" s="309"/>
      <c r="BT541" s="309"/>
      <c r="BU541" s="309"/>
      <c r="BV541" s="309"/>
      <c r="BW541" s="310"/>
      <c r="BX541" s="310"/>
      <c r="BY541" s="310"/>
      <c r="BZ541" s="310"/>
      <c r="CA541" s="310"/>
      <c r="CB541" s="310"/>
      <c r="CC541" s="310"/>
      <c r="CD541" s="310"/>
      <c r="CE541" s="310"/>
      <c r="CF541" s="310"/>
      <c r="CG541" s="310"/>
      <c r="CH541" s="310"/>
      <c r="CI541" s="310"/>
      <c r="CJ541" s="310"/>
      <c r="CK541" s="310"/>
      <c r="CL541" s="310"/>
      <c r="CM541" s="310"/>
      <c r="CN541" s="310"/>
      <c r="CO541" s="310"/>
      <c r="CP541" s="310"/>
      <c r="CQ541" s="310"/>
      <c r="CR541" s="310"/>
      <c r="CS541" s="310"/>
      <c r="CT541" s="310"/>
      <c r="CU541" s="310"/>
      <c r="CV541" s="310"/>
      <c r="CW541" s="310"/>
      <c r="CX541" s="310"/>
      <c r="CY541" s="310"/>
      <c r="CZ541" s="310"/>
    </row>
    <row r="542" s="314" customFormat="true" ht="25.15" customHeight="true" x14ac:dyDescent="0.2">
      <c r="C542" s="843" t="s">
        <v>378</v>
      </c>
      <c r="D542" s="844"/>
      <c r="E542" s="608">
        <v>-5.5770174383262976E-2</v>
      </c>
      <c r="F542" s="496"/>
      <c r="G542" s="496"/>
      <c r="H542" s="843" t="s">
        <v>373</v>
      </c>
      <c r="I542" s="844"/>
      <c r="J542" s="609">
        <v>-0.12595632465298465</v>
      </c>
      <c r="K542" s="496"/>
      <c r="L542" s="496"/>
      <c r="M542" s="843" t="s">
        <v>406</v>
      </c>
      <c r="N542" s="844"/>
      <c r="O542" s="610">
        <v>4.7152105939644758E-2</v>
      </c>
      <c r="P542" s="496"/>
      <c r="Q542" s="496"/>
      <c r="W542" s="307"/>
      <c r="X542" s="307"/>
      <c r="Y542" s="307"/>
      <c r="Z542" s="307"/>
      <c r="AA542" s="307"/>
      <c r="AB542" s="307"/>
      <c r="AC542" s="307"/>
      <c r="AD542" s="307"/>
      <c r="AE542" s="307"/>
      <c r="AF542" s="307"/>
      <c r="AG542" s="307"/>
      <c r="AH542" s="307"/>
      <c r="AI542" s="307"/>
      <c r="AJ542" s="307"/>
      <c r="AK542" s="307"/>
      <c r="AL542" s="307"/>
      <c r="AM542" s="307"/>
      <c r="AN542" s="307"/>
      <c r="AO542" s="307"/>
      <c r="AP542" s="307"/>
      <c r="AQ542" s="307"/>
      <c r="AR542" s="307"/>
      <c r="AS542" s="307"/>
      <c r="AT542" s="307"/>
      <c r="AU542" s="307"/>
      <c r="AV542" s="307"/>
      <c r="AW542" s="307"/>
      <c r="AX542" s="307"/>
      <c r="AY542" s="307"/>
      <c r="AZ542" s="307"/>
      <c r="BA542" s="309"/>
      <c r="BB542" s="359"/>
      <c r="BC542" s="309"/>
      <c r="BD542" s="309"/>
      <c r="BE542" s="309"/>
      <c r="BF542" s="309"/>
      <c r="BG542" s="309"/>
      <c r="BH542" s="309"/>
      <c r="BI542" s="309"/>
      <c r="BJ542" s="309"/>
      <c r="BK542" s="309"/>
      <c r="BL542" s="309"/>
      <c r="BM542" s="309"/>
      <c r="BN542" s="309"/>
      <c r="BO542" s="309"/>
      <c r="BP542" s="309"/>
      <c r="BQ542" s="309"/>
      <c r="BR542" s="309"/>
      <c r="BS542" s="309"/>
      <c r="BT542" s="309"/>
      <c r="BU542" s="309"/>
      <c r="BV542" s="309"/>
      <c r="BW542" s="310"/>
      <c r="BX542" s="310"/>
      <c r="BY542" s="310"/>
      <c r="BZ542" s="310"/>
      <c r="CA542" s="310"/>
      <c r="CB542" s="310"/>
      <c r="CC542" s="310"/>
      <c r="CD542" s="310"/>
      <c r="CE542" s="310"/>
      <c r="CF542" s="310"/>
      <c r="CG542" s="310"/>
      <c r="CH542" s="310"/>
      <c r="CI542" s="310"/>
      <c r="CJ542" s="310"/>
      <c r="CK542" s="310"/>
      <c r="CL542" s="310"/>
      <c r="CM542" s="310"/>
      <c r="CN542" s="310"/>
      <c r="CO542" s="310"/>
      <c r="CP542" s="310"/>
      <c r="CQ542" s="310"/>
      <c r="CR542" s="310"/>
      <c r="CS542" s="310"/>
      <c r="CT542" s="310"/>
      <c r="CU542" s="310"/>
      <c r="CV542" s="310"/>
      <c r="CW542" s="310"/>
      <c r="CX542" s="310"/>
      <c r="CY542" s="310"/>
      <c r="CZ542" s="310"/>
    </row>
    <row r="543" s="314" customFormat="true" ht="25.15" customHeight="true" x14ac:dyDescent="0.2">
      <c r="C543" s="843" t="s">
        <v>420</v>
      </c>
      <c r="D543" s="844"/>
      <c r="E543" s="608">
        <v>-2.4460074040927541E-3</v>
      </c>
      <c r="F543" s="496"/>
      <c r="G543" s="496"/>
      <c r="H543" s="843" t="s">
        <v>374</v>
      </c>
      <c r="I543" s="844"/>
      <c r="J543" s="609">
        <v>0.11196625321889835</v>
      </c>
      <c r="K543" s="496"/>
      <c r="L543" s="496"/>
      <c r="M543" s="843" t="s">
        <v>429</v>
      </c>
      <c r="N543" s="844"/>
      <c r="O543" s="610">
        <v>1.369604715922597E-3</v>
      </c>
      <c r="P543" s="496"/>
      <c r="Q543" s="496"/>
      <c r="W543" s="307"/>
      <c r="X543" s="307"/>
      <c r="Y543" s="307"/>
      <c r="Z543" s="307"/>
      <c r="AA543" s="307"/>
      <c r="AB543" s="307"/>
      <c r="AC543" s="307"/>
      <c r="AD543" s="307"/>
      <c r="AE543" s="307"/>
      <c r="AF543" s="307"/>
      <c r="AG543" s="307"/>
      <c r="AH543" s="307"/>
      <c r="AI543" s="307"/>
      <c r="AJ543" s="307"/>
      <c r="AK543" s="307"/>
      <c r="AL543" s="307"/>
      <c r="AM543" s="307"/>
      <c r="AN543" s="307"/>
      <c r="AO543" s="307"/>
      <c r="AP543" s="307"/>
      <c r="AQ543" s="307"/>
      <c r="AR543" s="307"/>
      <c r="AS543" s="307"/>
      <c r="AT543" s="307"/>
      <c r="AU543" s="307"/>
      <c r="AV543" s="307"/>
      <c r="AW543" s="307"/>
      <c r="AX543" s="307"/>
      <c r="AY543" s="307"/>
      <c r="AZ543" s="307"/>
      <c r="BA543" s="309"/>
      <c r="BB543" s="359"/>
      <c r="BC543" s="309"/>
      <c r="BD543" s="309"/>
      <c r="BE543" s="309"/>
      <c r="BF543" s="309"/>
      <c r="BG543" s="309"/>
      <c r="BH543" s="309"/>
      <c r="BI543" s="309"/>
      <c r="BJ543" s="309"/>
      <c r="BK543" s="309"/>
      <c r="BL543" s="309"/>
      <c r="BM543" s="309"/>
      <c r="BN543" s="309"/>
      <c r="BO543" s="309"/>
      <c r="BP543" s="309"/>
      <c r="BQ543" s="309"/>
      <c r="BR543" s="309"/>
      <c r="BS543" s="309"/>
      <c r="BT543" s="309"/>
      <c r="BU543" s="309"/>
      <c r="BV543" s="309"/>
      <c r="BW543" s="310"/>
      <c r="BX543" s="310"/>
      <c r="BY543" s="310"/>
      <c r="BZ543" s="310"/>
      <c r="CA543" s="310"/>
      <c r="CB543" s="310"/>
      <c r="CC543" s="310"/>
      <c r="CD543" s="310"/>
      <c r="CE543" s="310"/>
      <c r="CF543" s="310"/>
      <c r="CG543" s="310"/>
      <c r="CH543" s="310"/>
      <c r="CI543" s="310"/>
      <c r="CJ543" s="310"/>
      <c r="CK543" s="310"/>
      <c r="CL543" s="310"/>
      <c r="CM543" s="310"/>
      <c r="CN543" s="310"/>
      <c r="CO543" s="310"/>
      <c r="CP543" s="310"/>
      <c r="CQ543" s="310"/>
      <c r="CR543" s="310"/>
      <c r="CS543" s="310"/>
      <c r="CT543" s="310"/>
      <c r="CU543" s="310"/>
      <c r="CV543" s="310"/>
      <c r="CW543" s="310"/>
      <c r="CX543" s="310"/>
      <c r="CY543" s="310"/>
      <c r="CZ543" s="310"/>
    </row>
    <row r="544" s="314" customFormat="true" ht="25.15" customHeight="true" x14ac:dyDescent="0.2">
      <c r="C544" s="843" t="s">
        <v>379</v>
      </c>
      <c r="D544" s="844"/>
      <c r="E544" s="608">
        <v>8.7342685743223278E-2</v>
      </c>
      <c r="F544" s="496"/>
      <c r="G544" s="496"/>
      <c r="H544" s="843" t="s">
        <v>393</v>
      </c>
      <c r="I544" s="844"/>
      <c r="J544" s="609">
        <v>2.0846512939601547E-2</v>
      </c>
      <c r="K544" s="496"/>
      <c r="L544" s="496"/>
      <c r="M544" s="843" t="s">
        <v>402</v>
      </c>
      <c r="N544" s="844"/>
      <c r="O544" s="610">
        <v>5.5113982959310817E-2</v>
      </c>
      <c r="P544" s="496"/>
      <c r="Q544" s="496"/>
      <c r="W544" s="307"/>
      <c r="X544" s="307"/>
      <c r="Y544" s="307"/>
      <c r="Z544" s="307"/>
      <c r="AA544" s="307"/>
      <c r="AB544" s="307"/>
      <c r="AC544" s="307"/>
      <c r="AD544" s="307"/>
      <c r="AE544" s="307"/>
      <c r="AF544" s="307"/>
      <c r="AG544" s="307"/>
      <c r="AH544" s="307"/>
      <c r="AI544" s="307"/>
      <c r="AJ544" s="307"/>
      <c r="AK544" s="307"/>
      <c r="AL544" s="307"/>
      <c r="AM544" s="307"/>
      <c r="AN544" s="307"/>
      <c r="AO544" s="307"/>
      <c r="AP544" s="307"/>
      <c r="AQ544" s="307"/>
      <c r="AR544" s="307"/>
      <c r="AS544" s="307"/>
      <c r="AT544" s="307"/>
      <c r="AU544" s="307"/>
      <c r="AV544" s="307"/>
      <c r="AW544" s="307"/>
      <c r="AX544" s="307"/>
      <c r="AY544" s="307"/>
      <c r="AZ544" s="307"/>
      <c r="BA544" s="309"/>
      <c r="BB544" s="359"/>
      <c r="BC544" s="309"/>
      <c r="BD544" s="309"/>
      <c r="BE544" s="309"/>
      <c r="BF544" s="309"/>
      <c r="BG544" s="309"/>
      <c r="BH544" s="309"/>
      <c r="BI544" s="309"/>
      <c r="BJ544" s="309"/>
      <c r="BK544" s="309"/>
      <c r="BL544" s="309"/>
      <c r="BM544" s="309"/>
      <c r="BN544" s="309"/>
      <c r="BO544" s="309"/>
      <c r="BP544" s="309"/>
      <c r="BQ544" s="309"/>
      <c r="BR544" s="309"/>
      <c r="BS544" s="309"/>
      <c r="BT544" s="309"/>
      <c r="BU544" s="309"/>
      <c r="BV544" s="309"/>
      <c r="BW544" s="310"/>
      <c r="BX544" s="310"/>
      <c r="BY544" s="310"/>
      <c r="BZ544" s="310"/>
      <c r="CA544" s="310"/>
      <c r="CB544" s="310"/>
      <c r="CC544" s="310"/>
      <c r="CD544" s="310"/>
      <c r="CE544" s="310"/>
      <c r="CF544" s="310"/>
      <c r="CG544" s="310"/>
      <c r="CH544" s="310"/>
      <c r="CI544" s="310"/>
      <c r="CJ544" s="310"/>
      <c r="CK544" s="310"/>
      <c r="CL544" s="310"/>
      <c r="CM544" s="310"/>
      <c r="CN544" s="310"/>
      <c r="CO544" s="310"/>
      <c r="CP544" s="310"/>
      <c r="CQ544" s="310"/>
      <c r="CR544" s="310"/>
      <c r="CS544" s="310"/>
      <c r="CT544" s="310"/>
      <c r="CU544" s="310"/>
      <c r="CV544" s="310"/>
      <c r="CW544" s="310"/>
      <c r="CX544" s="310"/>
      <c r="CY544" s="310"/>
      <c r="CZ544" s="310"/>
    </row>
    <row r="545" s="314" customFormat="true" ht="25.15" customHeight="true" x14ac:dyDescent="0.2">
      <c r="C545" s="843" t="s">
        <v>428</v>
      </c>
      <c r="D545" s="844"/>
      <c r="E545" s="608">
        <v>9.0050400626324936E-4</v>
      </c>
      <c r="F545" s="496"/>
      <c r="G545" s="496"/>
      <c r="H545" s="843" t="s">
        <v>404</v>
      </c>
      <c r="I545" s="844"/>
      <c r="J545" s="609">
        <v>1.11522961792815E-2</v>
      </c>
      <c r="K545" s="496"/>
      <c r="L545" s="496"/>
      <c r="M545" s="843" t="s">
        <v>409</v>
      </c>
      <c r="N545" s="844"/>
      <c r="O545" s="610">
        <v>4.03909320523934E-2</v>
      </c>
      <c r="P545" s="496"/>
      <c r="Q545" s="496"/>
      <c r="W545" s="307"/>
      <c r="X545" s="307"/>
      <c r="Y545" s="307"/>
      <c r="Z545" s="307"/>
      <c r="AA545" s="307"/>
      <c r="AB545" s="307"/>
      <c r="AC545" s="307"/>
      <c r="AD545" s="307"/>
      <c r="AE545" s="307"/>
      <c r="AF545" s="307"/>
      <c r="AG545" s="307"/>
      <c r="AH545" s="307"/>
      <c r="AI545" s="307"/>
      <c r="AJ545" s="307"/>
      <c r="AK545" s="307"/>
      <c r="AL545" s="307"/>
      <c r="AM545" s="307"/>
      <c r="AN545" s="307"/>
      <c r="AO545" s="307"/>
      <c r="AP545" s="307"/>
      <c r="AQ545" s="307"/>
      <c r="AR545" s="307"/>
      <c r="AS545" s="307"/>
      <c r="AT545" s="307"/>
      <c r="AU545" s="307"/>
      <c r="AV545" s="307"/>
      <c r="AW545" s="307"/>
      <c r="AX545" s="307"/>
      <c r="AY545" s="307"/>
      <c r="AZ545" s="307"/>
      <c r="BA545" s="309"/>
      <c r="BB545" s="359"/>
      <c r="BC545" s="309"/>
      <c r="BD545" s="309"/>
      <c r="BE545" s="309"/>
      <c r="BF545" s="309"/>
      <c r="BG545" s="309"/>
      <c r="BH545" s="309"/>
      <c r="BI545" s="309"/>
      <c r="BJ545" s="309"/>
      <c r="BK545" s="309"/>
      <c r="BL545" s="309"/>
      <c r="BM545" s="309"/>
      <c r="BN545" s="309"/>
      <c r="BO545" s="309"/>
      <c r="BP545" s="309"/>
      <c r="BQ545" s="309"/>
      <c r="BR545" s="309"/>
      <c r="BS545" s="309"/>
      <c r="BT545" s="309"/>
      <c r="BU545" s="309"/>
      <c r="BV545" s="309"/>
      <c r="BW545" s="310"/>
      <c r="BX545" s="310"/>
      <c r="BY545" s="310"/>
      <c r="BZ545" s="310"/>
      <c r="CA545" s="310"/>
      <c r="CB545" s="310"/>
      <c r="CC545" s="310"/>
      <c r="CD545" s="310"/>
      <c r="CE545" s="310"/>
      <c r="CF545" s="310"/>
      <c r="CG545" s="310"/>
      <c r="CH545" s="310"/>
      <c r="CI545" s="310"/>
      <c r="CJ545" s="310"/>
      <c r="CK545" s="310"/>
      <c r="CL545" s="310"/>
      <c r="CM545" s="310"/>
      <c r="CN545" s="310"/>
      <c r="CO545" s="310"/>
      <c r="CP545" s="310"/>
      <c r="CQ545" s="310"/>
      <c r="CR545" s="310"/>
      <c r="CS545" s="310"/>
      <c r="CT545" s="310"/>
      <c r="CU545" s="310"/>
      <c r="CV545" s="310"/>
      <c r="CW545" s="310"/>
      <c r="CX545" s="310"/>
      <c r="CY545" s="310"/>
      <c r="CZ545" s="310"/>
    </row>
    <row r="546" s="314" customFormat="true" ht="25.15" customHeight="true" x14ac:dyDescent="0.2">
      <c r="C546" s="843" t="s">
        <v>413</v>
      </c>
      <c r="D546" s="844"/>
      <c r="E546" s="608">
        <v>4.5284583231133954E-3</v>
      </c>
      <c r="F546" s="496"/>
      <c r="G546" s="496"/>
      <c r="H546" s="843" t="s">
        <v>410</v>
      </c>
      <c r="I546" s="844"/>
      <c r="J546" s="609">
        <v>-9.4619162838532403E-3</v>
      </c>
      <c r="K546" s="496"/>
      <c r="L546" s="496"/>
      <c r="M546" s="843" t="s">
        <v>403</v>
      </c>
      <c r="N546" s="844"/>
      <c r="O546" s="610">
        <v>1.1185361610421562E-2</v>
      </c>
      <c r="P546" s="496"/>
      <c r="Q546" s="496"/>
      <c r="W546" s="307"/>
      <c r="X546" s="307"/>
      <c r="Y546" s="307"/>
      <c r="Z546" s="307"/>
      <c r="AA546" s="307"/>
      <c r="AB546" s="307"/>
      <c r="AC546" s="307"/>
      <c r="AD546" s="307"/>
      <c r="AE546" s="307"/>
      <c r="AF546" s="307"/>
      <c r="AG546" s="307"/>
      <c r="AH546" s="307"/>
      <c r="AI546" s="307"/>
      <c r="AJ546" s="307"/>
      <c r="AK546" s="307"/>
      <c r="AL546" s="307"/>
      <c r="AM546" s="307"/>
      <c r="AN546" s="307"/>
      <c r="AO546" s="307"/>
      <c r="AP546" s="307"/>
      <c r="AQ546" s="307"/>
      <c r="AR546" s="307"/>
      <c r="AS546" s="307"/>
      <c r="AT546" s="307"/>
      <c r="AU546" s="307"/>
      <c r="AV546" s="307"/>
      <c r="AW546" s="307"/>
      <c r="AX546" s="307"/>
      <c r="AY546" s="307"/>
      <c r="AZ546" s="307"/>
      <c r="BA546" s="309"/>
      <c r="BB546" s="359"/>
      <c r="BC546" s="309"/>
      <c r="BD546" s="309"/>
      <c r="BE546" s="309"/>
      <c r="BF546" s="309"/>
      <c r="BG546" s="309"/>
      <c r="BH546" s="309"/>
      <c r="BI546" s="309"/>
      <c r="BJ546" s="309"/>
      <c r="BK546" s="309"/>
      <c r="BL546" s="309"/>
      <c r="BM546" s="309"/>
      <c r="BN546" s="309"/>
      <c r="BO546" s="309"/>
      <c r="BP546" s="309"/>
      <c r="BQ546" s="309"/>
      <c r="BR546" s="309"/>
      <c r="BS546" s="309"/>
      <c r="BT546" s="309"/>
      <c r="BU546" s="309"/>
      <c r="BV546" s="309"/>
      <c r="BW546" s="310"/>
      <c r="BX546" s="310"/>
      <c r="BY546" s="310"/>
      <c r="BZ546" s="310"/>
      <c r="CA546" s="310"/>
      <c r="CB546" s="310"/>
      <c r="CC546" s="310"/>
      <c r="CD546" s="310"/>
      <c r="CE546" s="310"/>
      <c r="CF546" s="310"/>
      <c r="CG546" s="310"/>
      <c r="CH546" s="310"/>
      <c r="CI546" s="310"/>
      <c r="CJ546" s="310"/>
      <c r="CK546" s="310"/>
      <c r="CL546" s="310"/>
      <c r="CM546" s="310"/>
      <c r="CN546" s="310"/>
      <c r="CO546" s="310"/>
      <c r="CP546" s="310"/>
      <c r="CQ546" s="310"/>
      <c r="CR546" s="310"/>
      <c r="CS546" s="310"/>
      <c r="CT546" s="310"/>
      <c r="CU546" s="310"/>
      <c r="CV546" s="310"/>
      <c r="CW546" s="310"/>
      <c r="CX546" s="310"/>
      <c r="CY546" s="310"/>
      <c r="CZ546" s="310"/>
    </row>
    <row r="547" s="314" customFormat="true" ht="25.15" customHeight="true" x14ac:dyDescent="0.2">
      <c r="C547" s="843" t="s">
        <v>408</v>
      </c>
      <c r="D547" s="844"/>
      <c r="E547" s="608">
        <v>5.9263536753118243E-3</v>
      </c>
      <c r="F547" s="496"/>
      <c r="G547" s="496"/>
      <c r="H547" s="843" t="s">
        <v>415</v>
      </c>
      <c r="I547" s="844"/>
      <c r="J547" s="609">
        <v>-1.3481397820592621E-2</v>
      </c>
      <c r="K547" s="496"/>
      <c r="L547" s="496"/>
      <c r="M547" s="843" t="s">
        <v>388</v>
      </c>
      <c r="N547" s="844"/>
      <c r="O547" s="610">
        <v>9.9115769030562267E-2</v>
      </c>
      <c r="P547" s="496"/>
      <c r="Q547" s="496"/>
      <c r="W547" s="307"/>
      <c r="X547" s="307"/>
      <c r="Y547" s="307"/>
      <c r="Z547" s="307"/>
      <c r="AA547" s="307"/>
      <c r="AB547" s="307"/>
      <c r="AC547" s="307"/>
      <c r="AD547" s="307"/>
      <c r="AE547" s="307"/>
      <c r="AF547" s="307"/>
      <c r="AG547" s="307"/>
      <c r="AH547" s="307"/>
      <c r="AI547" s="307"/>
      <c r="AJ547" s="307"/>
      <c r="AK547" s="307"/>
      <c r="AL547" s="307"/>
      <c r="AM547" s="307"/>
      <c r="AN547" s="307"/>
      <c r="AO547" s="307"/>
      <c r="AP547" s="307"/>
      <c r="AQ547" s="307"/>
      <c r="AR547" s="307"/>
      <c r="AS547" s="307"/>
      <c r="AT547" s="307"/>
      <c r="AU547" s="307"/>
      <c r="AV547" s="307"/>
      <c r="AW547" s="307"/>
      <c r="AX547" s="307"/>
      <c r="AY547" s="307"/>
      <c r="AZ547" s="307"/>
      <c r="BA547" s="309"/>
      <c r="BB547" s="359"/>
      <c r="BC547" s="309"/>
      <c r="BD547" s="309"/>
      <c r="BE547" s="309"/>
      <c r="BF547" s="309"/>
      <c r="BG547" s="309"/>
      <c r="BH547" s="309"/>
      <c r="BI547" s="309"/>
      <c r="BJ547" s="309"/>
      <c r="BK547" s="309"/>
      <c r="BL547" s="309"/>
      <c r="BM547" s="309"/>
      <c r="BN547" s="309"/>
      <c r="BO547" s="309"/>
      <c r="BP547" s="309"/>
      <c r="BQ547" s="309"/>
      <c r="BR547" s="309"/>
      <c r="BS547" s="309"/>
      <c r="BT547" s="309"/>
      <c r="BU547" s="309"/>
      <c r="BV547" s="309"/>
      <c r="BW547" s="310"/>
      <c r="BX547" s="310"/>
      <c r="BY547" s="310"/>
      <c r="BZ547" s="310"/>
      <c r="CA547" s="310"/>
      <c r="CB547" s="310"/>
      <c r="CC547" s="310"/>
      <c r="CD547" s="310"/>
      <c r="CE547" s="310"/>
      <c r="CF547" s="310"/>
      <c r="CG547" s="310"/>
      <c r="CH547" s="310"/>
      <c r="CI547" s="310"/>
      <c r="CJ547" s="310"/>
      <c r="CK547" s="310"/>
      <c r="CL547" s="310"/>
      <c r="CM547" s="310"/>
      <c r="CN547" s="310"/>
      <c r="CO547" s="310"/>
      <c r="CP547" s="310"/>
      <c r="CQ547" s="310"/>
      <c r="CR547" s="310"/>
      <c r="CS547" s="310"/>
      <c r="CT547" s="310"/>
      <c r="CU547" s="310"/>
      <c r="CV547" s="310"/>
      <c r="CW547" s="310"/>
      <c r="CX547" s="310"/>
      <c r="CY547" s="310"/>
      <c r="CZ547" s="310"/>
    </row>
    <row r="548" s="314" customFormat="true" ht="25.15" customHeight="true" x14ac:dyDescent="0.2">
      <c r="C548" s="843" t="s">
        <v>383</v>
      </c>
      <c r="D548" s="844"/>
      <c r="E548" s="608">
        <v>-4.3806074504362059E-2</v>
      </c>
      <c r="F548" s="496"/>
      <c r="G548" s="496"/>
      <c r="H548" s="843" t="s">
        <v>405</v>
      </c>
      <c r="I548" s="844"/>
      <c r="J548" s="609">
        <v>-1.4448159775465065E-3</v>
      </c>
      <c r="K548" s="496"/>
      <c r="L548" s="496"/>
      <c r="M548" s="843" t="s">
        <v>430</v>
      </c>
      <c r="N548" s="844"/>
      <c r="O548" s="610">
        <v>8.9486892893391574E-4</v>
      </c>
      <c r="P548" s="496"/>
      <c r="Q548" s="496"/>
      <c r="W548" s="307"/>
      <c r="X548" s="307"/>
      <c r="Y548" s="307"/>
      <c r="Z548" s="307"/>
      <c r="AA548" s="307"/>
      <c r="AB548" s="307"/>
      <c r="AC548" s="307"/>
      <c r="AD548" s="307"/>
      <c r="AE548" s="307"/>
      <c r="AF548" s="307"/>
      <c r="AG548" s="307"/>
      <c r="AH548" s="307"/>
      <c r="AI548" s="307"/>
      <c r="AJ548" s="307"/>
      <c r="AK548" s="307"/>
      <c r="AL548" s="307"/>
      <c r="AM548" s="307"/>
      <c r="AN548" s="307"/>
      <c r="AO548" s="307"/>
      <c r="AP548" s="307"/>
      <c r="AQ548" s="307"/>
      <c r="AR548" s="307"/>
      <c r="AS548" s="307"/>
      <c r="AT548" s="307"/>
      <c r="AU548" s="307"/>
      <c r="AV548" s="307"/>
      <c r="AW548" s="307"/>
      <c r="AX548" s="307"/>
      <c r="AY548" s="307"/>
      <c r="AZ548" s="307"/>
      <c r="BA548" s="309"/>
      <c r="BB548" s="359"/>
      <c r="BC548" s="309"/>
      <c r="BD548" s="309"/>
      <c r="BE548" s="309"/>
      <c r="BF548" s="309"/>
      <c r="BG548" s="309"/>
      <c r="BH548" s="309"/>
      <c r="BI548" s="309"/>
      <c r="BJ548" s="309"/>
      <c r="BK548" s="309"/>
      <c r="BL548" s="309"/>
      <c r="BM548" s="309"/>
      <c r="BN548" s="309"/>
      <c r="BO548" s="309"/>
      <c r="BP548" s="309"/>
      <c r="BQ548" s="309"/>
      <c r="BR548" s="309"/>
      <c r="BS548" s="309"/>
      <c r="BT548" s="309"/>
      <c r="BU548" s="309"/>
      <c r="BV548" s="309"/>
      <c r="BW548" s="310"/>
      <c r="BX548" s="310"/>
      <c r="BY548" s="310"/>
      <c r="BZ548" s="310"/>
      <c r="CA548" s="310"/>
      <c r="CB548" s="310"/>
      <c r="CC548" s="310"/>
      <c r="CD548" s="310"/>
      <c r="CE548" s="310"/>
      <c r="CF548" s="310"/>
      <c r="CG548" s="310"/>
      <c r="CH548" s="310"/>
      <c r="CI548" s="310"/>
      <c r="CJ548" s="310"/>
      <c r="CK548" s="310"/>
      <c r="CL548" s="310"/>
      <c r="CM548" s="310"/>
      <c r="CN548" s="310"/>
      <c r="CO548" s="310"/>
      <c r="CP548" s="310"/>
      <c r="CQ548" s="310"/>
      <c r="CR548" s="310"/>
      <c r="CS548" s="310"/>
      <c r="CT548" s="310"/>
      <c r="CU548" s="310"/>
      <c r="CV548" s="310"/>
      <c r="CW548" s="310"/>
      <c r="CX548" s="310"/>
      <c r="CY548" s="310"/>
      <c r="CZ548" s="310"/>
    </row>
    <row r="549" s="314" customFormat="true" ht="25.15" customHeight="true" x14ac:dyDescent="0.2">
      <c r="C549" s="843" t="s">
        <v>418</v>
      </c>
      <c r="D549" s="844"/>
      <c r="E549" s="608">
        <v>-3.5191371539926232E-3</v>
      </c>
      <c r="F549" s="496"/>
      <c r="G549" s="496"/>
      <c r="H549" s="843" t="s">
        <v>390</v>
      </c>
      <c r="I549" s="844"/>
      <c r="J549" s="609">
        <v>-3.1049747113209489E-2</v>
      </c>
      <c r="K549" s="496"/>
      <c r="L549" s="496"/>
      <c r="M549" s="843" t="s">
        <v>387</v>
      </c>
      <c r="N549" s="844"/>
      <c r="O549" s="610">
        <v>1.705594974014904E-2</v>
      </c>
      <c r="P549" s="496"/>
      <c r="Q549" s="496"/>
      <c r="W549" s="307"/>
      <c r="X549" s="307"/>
      <c r="Y549" s="307"/>
      <c r="Z549" s="307"/>
      <c r="AA549" s="307"/>
      <c r="AB549" s="307"/>
      <c r="AC549" s="307"/>
      <c r="AD549" s="307"/>
      <c r="AE549" s="307"/>
      <c r="AF549" s="307"/>
      <c r="AG549" s="307"/>
      <c r="AH549" s="307"/>
      <c r="AI549" s="307"/>
      <c r="AJ549" s="307"/>
      <c r="AK549" s="307"/>
      <c r="AL549" s="307"/>
      <c r="AM549" s="307"/>
      <c r="AN549" s="307"/>
      <c r="AO549" s="307"/>
      <c r="AP549" s="307"/>
      <c r="AQ549" s="307"/>
      <c r="AR549" s="307"/>
      <c r="AS549" s="307"/>
      <c r="AT549" s="307"/>
      <c r="AU549" s="307"/>
      <c r="AV549" s="307"/>
      <c r="AW549" s="307"/>
      <c r="AX549" s="307"/>
      <c r="AY549" s="307"/>
      <c r="AZ549" s="307"/>
      <c r="BA549" s="309"/>
      <c r="BB549" s="359"/>
      <c r="BC549" s="309"/>
      <c r="BD549" s="309"/>
      <c r="BE549" s="309"/>
      <c r="BF549" s="309"/>
      <c r="BG549" s="309"/>
      <c r="BH549" s="309"/>
      <c r="BI549" s="309"/>
      <c r="BJ549" s="309"/>
      <c r="BK549" s="309"/>
      <c r="BL549" s="309"/>
      <c r="BM549" s="309"/>
      <c r="BN549" s="309"/>
      <c r="BO549" s="309"/>
      <c r="BP549" s="309"/>
      <c r="BQ549" s="309"/>
      <c r="BR549" s="309"/>
      <c r="BS549" s="309"/>
      <c r="BT549" s="309"/>
      <c r="BU549" s="309"/>
      <c r="BV549" s="309"/>
      <c r="BW549" s="310"/>
      <c r="BX549" s="310"/>
      <c r="BY549" s="310"/>
      <c r="BZ549" s="310"/>
      <c r="CA549" s="310"/>
      <c r="CB549" s="310"/>
      <c r="CC549" s="310"/>
      <c r="CD549" s="310"/>
      <c r="CE549" s="310"/>
      <c r="CF549" s="310"/>
      <c r="CG549" s="310"/>
      <c r="CH549" s="310"/>
      <c r="CI549" s="310"/>
      <c r="CJ549" s="310"/>
      <c r="CK549" s="310"/>
      <c r="CL549" s="310"/>
      <c r="CM549" s="310"/>
      <c r="CN549" s="310"/>
      <c r="CO549" s="310"/>
      <c r="CP549" s="310"/>
      <c r="CQ549" s="310"/>
      <c r="CR549" s="310"/>
      <c r="CS549" s="310"/>
      <c r="CT549" s="310"/>
      <c r="CU549" s="310"/>
      <c r="CV549" s="310"/>
      <c r="CW549" s="310"/>
      <c r="CX549" s="310"/>
      <c r="CY549" s="310"/>
      <c r="CZ549" s="310"/>
    </row>
    <row r="550" s="314" customFormat="true" ht="25.15" customHeight="true" x14ac:dyDescent="0.2">
      <c r="C550" s="843" t="s">
        <v>427</v>
      </c>
      <c r="D550" s="844"/>
      <c r="E550" s="608">
        <v>-1.1374356456245716E-3</v>
      </c>
      <c r="F550" s="496"/>
      <c r="G550" s="496"/>
      <c r="H550" s="843" t="s">
        <v>426</v>
      </c>
      <c r="I550" s="844"/>
      <c r="J550" s="609">
        <v>-5.436930184009643E-3</v>
      </c>
      <c r="K550" s="496"/>
      <c r="L550" s="496"/>
      <c r="M550" s="843" t="s">
        <v>389</v>
      </c>
      <c r="N550" s="844"/>
      <c r="O550" s="610">
        <v>8.6458468526370378E-3</v>
      </c>
      <c r="P550" s="496"/>
      <c r="Q550" s="496"/>
      <c r="W550" s="307"/>
      <c r="X550" s="307"/>
      <c r="Y550" s="307"/>
      <c r="Z550" s="307"/>
      <c r="AA550" s="307"/>
      <c r="AB550" s="307"/>
      <c r="AC550" s="307"/>
      <c r="AD550" s="307"/>
      <c r="AE550" s="307"/>
      <c r="AF550" s="307"/>
      <c r="AG550" s="307"/>
      <c r="AH550" s="307"/>
      <c r="AI550" s="307"/>
      <c r="AJ550" s="307"/>
      <c r="AK550" s="307"/>
      <c r="AL550" s="307"/>
      <c r="AM550" s="307"/>
      <c r="AN550" s="307"/>
      <c r="AO550" s="307"/>
      <c r="AP550" s="307"/>
      <c r="AQ550" s="307"/>
      <c r="AR550" s="307"/>
      <c r="AS550" s="307"/>
      <c r="AT550" s="307"/>
      <c r="AU550" s="307"/>
      <c r="AV550" s="307"/>
      <c r="AW550" s="307"/>
      <c r="AX550" s="307"/>
      <c r="AY550" s="307"/>
      <c r="AZ550" s="307"/>
      <c r="BA550" s="309"/>
      <c r="BB550" s="359"/>
      <c r="BC550" s="309"/>
      <c r="BD550" s="309"/>
      <c r="BE550" s="309"/>
      <c r="BF550" s="309"/>
      <c r="BG550" s="309"/>
      <c r="BH550" s="309"/>
      <c r="BI550" s="309"/>
      <c r="BJ550" s="309"/>
      <c r="BK550" s="309"/>
      <c r="BL550" s="309"/>
      <c r="BM550" s="309"/>
      <c r="BN550" s="309"/>
      <c r="BO550" s="309"/>
      <c r="BP550" s="309"/>
      <c r="BQ550" s="309"/>
      <c r="BR550" s="309"/>
      <c r="BS550" s="309"/>
      <c r="BT550" s="309"/>
      <c r="BU550" s="309"/>
      <c r="BV550" s="309"/>
      <c r="BW550" s="310"/>
      <c r="BX550" s="310"/>
      <c r="BY550" s="310"/>
      <c r="BZ550" s="310"/>
      <c r="CA550" s="310"/>
      <c r="CB550" s="310"/>
      <c r="CC550" s="310"/>
      <c r="CD550" s="310"/>
      <c r="CE550" s="310"/>
      <c r="CF550" s="310"/>
      <c r="CG550" s="310"/>
      <c r="CH550" s="310"/>
      <c r="CI550" s="310"/>
      <c r="CJ550" s="310"/>
      <c r="CK550" s="310"/>
      <c r="CL550" s="310"/>
      <c r="CM550" s="310"/>
      <c r="CN550" s="310"/>
      <c r="CO550" s="310"/>
      <c r="CP550" s="310"/>
      <c r="CQ550" s="310"/>
      <c r="CR550" s="310"/>
      <c r="CS550" s="310"/>
      <c r="CT550" s="310"/>
      <c r="CU550" s="310"/>
      <c r="CV550" s="310"/>
      <c r="CW550" s="310"/>
      <c r="CX550" s="310"/>
      <c r="CY550" s="310"/>
      <c r="CZ550" s="310"/>
    </row>
    <row r="551" s="314" customFormat="true" ht="25.15" customHeight="true" x14ac:dyDescent="0.2">
      <c r="C551" s="843" t="s">
        <v>416</v>
      </c>
      <c r="D551" s="844"/>
      <c r="E551" s="608">
        <v>3.8637756312155688E-3</v>
      </c>
      <c r="F551" s="496"/>
      <c r="G551" s="496"/>
      <c r="H551" s="843" t="s">
        <v>384</v>
      </c>
      <c r="I551" s="844"/>
      <c r="J551" s="609">
        <v>-8.3283923276232547E-2</v>
      </c>
      <c r="K551" s="496"/>
      <c r="L551" s="496"/>
      <c r="M551" s="843" t="s">
        <v>412</v>
      </c>
      <c r="N551" s="844"/>
      <c r="O551" s="614">
        <v>3.1743754471793971E-2</v>
      </c>
      <c r="P551" s="496"/>
      <c r="Q551" s="496"/>
      <c r="W551" s="307"/>
      <c r="X551" s="307"/>
      <c r="Y551" s="307"/>
      <c r="Z551" s="307"/>
      <c r="AA551" s="307"/>
      <c r="AB551" s="307"/>
      <c r="AC551" s="307"/>
      <c r="AD551" s="307"/>
      <c r="AE551" s="307"/>
      <c r="AF551" s="307"/>
      <c r="AG551" s="307"/>
      <c r="AH551" s="307"/>
      <c r="AI551" s="307"/>
      <c r="AJ551" s="307"/>
      <c r="AK551" s="307"/>
      <c r="AL551" s="307"/>
      <c r="AM551" s="307"/>
      <c r="AN551" s="307"/>
      <c r="AO551" s="307"/>
      <c r="AP551" s="307"/>
      <c r="AQ551" s="307"/>
      <c r="AR551" s="307"/>
      <c r="AS551" s="307"/>
      <c r="AT551" s="307"/>
      <c r="AU551" s="307"/>
      <c r="AV551" s="307"/>
      <c r="AW551" s="307"/>
      <c r="AX551" s="307"/>
      <c r="AY551" s="307"/>
      <c r="AZ551" s="307"/>
      <c r="BA551" s="309"/>
      <c r="BB551" s="359"/>
      <c r="BC551" s="309"/>
      <c r="BD551" s="309"/>
      <c r="BE551" s="309"/>
      <c r="BF551" s="309"/>
      <c r="BG551" s="309"/>
      <c r="BH551" s="309"/>
      <c r="BI551" s="309"/>
      <c r="BJ551" s="309"/>
      <c r="BK551" s="309"/>
      <c r="BL551" s="309"/>
      <c r="BM551" s="309"/>
      <c r="BN551" s="309"/>
      <c r="BO551" s="309"/>
      <c r="BP551" s="309"/>
      <c r="BQ551" s="309"/>
      <c r="BR551" s="309"/>
      <c r="BS551" s="309"/>
      <c r="BT551" s="309"/>
      <c r="BU551" s="309"/>
      <c r="BV551" s="309"/>
      <c r="BW551" s="310"/>
      <c r="BX551" s="310"/>
      <c r="BY551" s="310"/>
      <c r="BZ551" s="310"/>
      <c r="CA551" s="310"/>
      <c r="CB551" s="310"/>
      <c r="CC551" s="310"/>
      <c r="CD551" s="310"/>
      <c r="CE551" s="310"/>
      <c r="CF551" s="310"/>
      <c r="CG551" s="310"/>
      <c r="CH551" s="310"/>
      <c r="CI551" s="310"/>
      <c r="CJ551" s="310"/>
      <c r="CK551" s="310"/>
      <c r="CL551" s="310"/>
      <c r="CM551" s="310"/>
      <c r="CN551" s="310"/>
      <c r="CO551" s="310"/>
      <c r="CP551" s="310"/>
      <c r="CQ551" s="310"/>
      <c r="CR551" s="310"/>
      <c r="CS551" s="310"/>
      <c r="CT551" s="310"/>
      <c r="CU551" s="310"/>
      <c r="CV551" s="310"/>
      <c r="CW551" s="310"/>
      <c r="CX551" s="310"/>
      <c r="CY551" s="310"/>
      <c r="CZ551" s="310"/>
    </row>
    <row r="552" s="314" customFormat="true" ht="25.15" customHeight="true" x14ac:dyDescent="0.2">
      <c r="C552" s="843" t="s">
        <v>376</v>
      </c>
      <c r="D552" s="844"/>
      <c r="E552" s="608">
        <v>0.11659902665657099</v>
      </c>
      <c r="F552" s="496"/>
      <c r="G552" s="496"/>
      <c r="H552" s="843" t="s">
        <v>397</v>
      </c>
      <c r="I552" s="844"/>
      <c r="J552" s="609">
        <v>1.6909092930588537E-2</v>
      </c>
      <c r="K552" s="496"/>
      <c r="L552" s="496"/>
      <c r="M552" s="852"/>
      <c r="N552" s="844"/>
      <c r="O552" s="512"/>
      <c r="P552" s="496"/>
      <c r="Q552" s="496"/>
      <c r="W552" s="307"/>
      <c r="X552" s="307"/>
      <c r="Y552" s="307"/>
      <c r="Z552" s="307"/>
      <c r="AA552" s="307"/>
      <c r="AB552" s="307"/>
      <c r="AC552" s="307"/>
      <c r="AD552" s="307"/>
      <c r="AE552" s="307"/>
      <c r="AF552" s="307"/>
      <c r="AG552" s="307"/>
      <c r="AH552" s="307"/>
      <c r="AI552" s="307"/>
      <c r="AJ552" s="307"/>
      <c r="AK552" s="307"/>
      <c r="AL552" s="307"/>
      <c r="AM552" s="307"/>
      <c r="AN552" s="307"/>
      <c r="AO552" s="307"/>
      <c r="AP552" s="307"/>
      <c r="AQ552" s="307"/>
      <c r="AR552" s="307"/>
      <c r="AS552" s="307"/>
      <c r="AT552" s="307"/>
      <c r="AU552" s="307"/>
      <c r="AV552" s="307"/>
      <c r="AW552" s="307"/>
      <c r="AX552" s="307"/>
      <c r="AY552" s="307"/>
      <c r="AZ552" s="307"/>
      <c r="BA552" s="309"/>
      <c r="BB552" s="359"/>
      <c r="BC552" s="309"/>
      <c r="BD552" s="309"/>
      <c r="BE552" s="309"/>
      <c r="BF552" s="309"/>
      <c r="BG552" s="309"/>
      <c r="BH552" s="309"/>
      <c r="BI552" s="309"/>
      <c r="BJ552" s="309"/>
      <c r="BK552" s="309"/>
      <c r="BL552" s="309"/>
      <c r="BM552" s="309"/>
      <c r="BN552" s="309"/>
      <c r="BO552" s="309"/>
      <c r="BP552" s="309"/>
      <c r="BQ552" s="309"/>
      <c r="BR552" s="309"/>
      <c r="BS552" s="309"/>
      <c r="BT552" s="309"/>
      <c r="BU552" s="309"/>
      <c r="BV552" s="309"/>
      <c r="BW552" s="310"/>
      <c r="BX552" s="310"/>
      <c r="BY552" s="310"/>
      <c r="BZ552" s="310"/>
      <c r="CA552" s="310"/>
      <c r="CB552" s="310"/>
      <c r="CC552" s="310"/>
      <c r="CD552" s="310"/>
      <c r="CE552" s="310"/>
      <c r="CF552" s="310"/>
      <c r="CG552" s="310"/>
      <c r="CH552" s="310"/>
      <c r="CI552" s="310"/>
      <c r="CJ552" s="310"/>
      <c r="CK552" s="310"/>
      <c r="CL552" s="310"/>
      <c r="CM552" s="310"/>
      <c r="CN552" s="310"/>
      <c r="CO552" s="310"/>
      <c r="CP552" s="310"/>
      <c r="CQ552" s="310"/>
      <c r="CR552" s="310"/>
      <c r="CS552" s="310"/>
      <c r="CT552" s="310"/>
      <c r="CU552" s="310"/>
      <c r="CV552" s="310"/>
      <c r="CW552" s="310"/>
      <c r="CX552" s="310"/>
      <c r="CY552" s="310"/>
      <c r="CZ552" s="310"/>
    </row>
    <row r="553" s="314" customFormat="true" ht="25.15" customHeight="true" x14ac:dyDescent="0.2">
      <c r="C553" s="843" t="s">
        <v>377</v>
      </c>
      <c r="D553" s="844"/>
      <c r="E553" s="608">
        <v>-9.6946270547294794E-2</v>
      </c>
      <c r="F553" s="496"/>
      <c r="G553" s="496"/>
      <c r="H553" s="843" t="s">
        <v>398</v>
      </c>
      <c r="I553" s="844"/>
      <c r="J553" s="609">
        <v>8.7401089061899268E-3</v>
      </c>
      <c r="K553" s="496"/>
      <c r="L553" s="496"/>
      <c r="M553" s="852"/>
      <c r="N553" s="844"/>
      <c r="O553" s="496"/>
      <c r="P553" s="496"/>
      <c r="Q553" s="496"/>
      <c r="W553" s="307"/>
      <c r="X553" s="307"/>
      <c r="Y553" s="307"/>
      <c r="Z553" s="307"/>
      <c r="AA553" s="307"/>
      <c r="AB553" s="307"/>
      <c r="AC553" s="307"/>
      <c r="AD553" s="307"/>
      <c r="AE553" s="307"/>
      <c r="AF553" s="307"/>
      <c r="AG553" s="307"/>
      <c r="AH553" s="307"/>
      <c r="AI553" s="307"/>
      <c r="AJ553" s="307"/>
      <c r="AK553" s="307"/>
      <c r="AL553" s="307"/>
      <c r="AM553" s="307"/>
      <c r="AN553" s="307"/>
      <c r="AO553" s="307"/>
      <c r="AP553" s="307"/>
      <c r="AQ553" s="307"/>
      <c r="AR553" s="307"/>
      <c r="AS553" s="307"/>
      <c r="AT553" s="307"/>
      <c r="AU553" s="307"/>
      <c r="AV553" s="307"/>
      <c r="AW553" s="307"/>
      <c r="AX553" s="307"/>
      <c r="AY553" s="307"/>
      <c r="AZ553" s="307"/>
      <c r="BA553" s="309"/>
      <c r="BB553" s="359"/>
      <c r="BC553" s="309"/>
      <c r="BD553" s="309"/>
      <c r="BE553" s="309"/>
      <c r="BF553" s="309"/>
      <c r="BG553" s="309"/>
      <c r="BH553" s="309"/>
      <c r="BI553" s="309"/>
      <c r="BJ553" s="309"/>
      <c r="BK553" s="309"/>
      <c r="BL553" s="309"/>
      <c r="BM553" s="309"/>
      <c r="BN553" s="309"/>
      <c r="BO553" s="309"/>
      <c r="BP553" s="309"/>
      <c r="BQ553" s="309"/>
      <c r="BR553" s="309"/>
      <c r="BS553" s="309"/>
      <c r="BT553" s="309"/>
      <c r="BU553" s="309"/>
      <c r="BV553" s="309"/>
      <c r="BW553" s="310"/>
      <c r="BX553" s="310"/>
      <c r="BY553" s="310"/>
      <c r="BZ553" s="310"/>
      <c r="CA553" s="310"/>
      <c r="CB553" s="310"/>
      <c r="CC553" s="310"/>
      <c r="CD553" s="310"/>
      <c r="CE553" s="310"/>
      <c r="CF553" s="310"/>
      <c r="CG553" s="310"/>
      <c r="CH553" s="310"/>
      <c r="CI553" s="310"/>
      <c r="CJ553" s="310"/>
      <c r="CK553" s="310"/>
      <c r="CL553" s="310"/>
      <c r="CM553" s="310"/>
      <c r="CN553" s="310"/>
      <c r="CO553" s="310"/>
      <c r="CP553" s="310"/>
      <c r="CQ553" s="310"/>
      <c r="CR553" s="310"/>
      <c r="CS553" s="310"/>
      <c r="CT553" s="310"/>
      <c r="CU553" s="310"/>
      <c r="CV553" s="310"/>
      <c r="CW553" s="310"/>
      <c r="CX553" s="310"/>
      <c r="CY553" s="310"/>
      <c r="CZ553" s="310"/>
    </row>
    <row r="554" s="314" customFormat="true" ht="25.15" customHeight="true" x14ac:dyDescent="0.2">
      <c r="C554" s="843" t="s">
        <v>401</v>
      </c>
      <c r="D554" s="844"/>
      <c r="E554" s="608">
        <v>-9.4089269003799405E-3</v>
      </c>
      <c r="F554" s="496"/>
      <c r="G554" s="496"/>
      <c r="H554" s="843" t="s">
        <v>381</v>
      </c>
      <c r="I554" s="844"/>
      <c r="J554" s="609">
        <v>8.6082512544232742E-2</v>
      </c>
      <c r="K554" s="496"/>
      <c r="L554" s="496"/>
      <c r="M554" s="853" t="s">
        <v>269</v>
      </c>
      <c r="N554" s="844"/>
      <c r="O554" s="844"/>
      <c r="P554" s="844"/>
      <c r="Q554" s="844"/>
      <c r="W554" s="307"/>
      <c r="X554" s="307"/>
      <c r="Y554" s="307"/>
      <c r="Z554" s="307"/>
      <c r="AA554" s="307"/>
      <c r="AB554" s="307"/>
      <c r="AC554" s="307"/>
      <c r="AD554" s="307"/>
      <c r="AE554" s="307"/>
      <c r="AF554" s="307"/>
      <c r="AG554" s="307"/>
      <c r="AH554" s="307"/>
      <c r="AI554" s="307"/>
      <c r="AJ554" s="307"/>
      <c r="AK554" s="307"/>
      <c r="AL554" s="307"/>
      <c r="AM554" s="307"/>
      <c r="AN554" s="307"/>
      <c r="AO554" s="307"/>
      <c r="AP554" s="307"/>
      <c r="AQ554" s="307"/>
      <c r="AR554" s="307"/>
      <c r="AS554" s="307"/>
      <c r="AT554" s="307"/>
      <c r="AU554" s="307"/>
      <c r="AV554" s="307"/>
      <c r="AW554" s="307"/>
      <c r="AX554" s="307"/>
      <c r="AY554" s="307"/>
      <c r="AZ554" s="307"/>
      <c r="BA554" s="309"/>
      <c r="BB554" s="359"/>
      <c r="BC554" s="309"/>
      <c r="BD554" s="309"/>
      <c r="BE554" s="309"/>
      <c r="BF554" s="309"/>
      <c r="BG554" s="309"/>
      <c r="BH554" s="309"/>
      <c r="BI554" s="309"/>
      <c r="BJ554" s="309"/>
      <c r="BK554" s="309"/>
      <c r="BL554" s="309"/>
      <c r="BM554" s="309"/>
      <c r="BN554" s="309"/>
      <c r="BO554" s="309"/>
      <c r="BP554" s="309"/>
      <c r="BQ554" s="309"/>
      <c r="BR554" s="309"/>
      <c r="BS554" s="309"/>
      <c r="BT554" s="309"/>
      <c r="BU554" s="309"/>
      <c r="BV554" s="309"/>
      <c r="BW554" s="310"/>
      <c r="BX554" s="310"/>
      <c r="BY554" s="310"/>
      <c r="BZ554" s="310"/>
      <c r="CA554" s="310"/>
      <c r="CB554" s="310"/>
      <c r="CC554" s="310"/>
      <c r="CD554" s="310"/>
      <c r="CE554" s="310"/>
      <c r="CF554" s="310"/>
      <c r="CG554" s="310"/>
      <c r="CH554" s="310"/>
      <c r="CI554" s="310"/>
      <c r="CJ554" s="310"/>
      <c r="CK554" s="310"/>
      <c r="CL554" s="310"/>
      <c r="CM554" s="310"/>
      <c r="CN554" s="310"/>
      <c r="CO554" s="310"/>
      <c r="CP554" s="310"/>
      <c r="CQ554" s="310"/>
      <c r="CR554" s="310"/>
      <c r="CS554" s="310"/>
      <c r="CT554" s="310"/>
      <c r="CU554" s="310"/>
      <c r="CV554" s="310"/>
      <c r="CW554" s="310"/>
      <c r="CX554" s="310"/>
      <c r="CY554" s="310"/>
      <c r="CZ554" s="310"/>
    </row>
    <row r="555" s="314" customFormat="true" ht="25.15" customHeight="true" x14ac:dyDescent="0.2">
      <c r="C555" s="843" t="s">
        <v>411</v>
      </c>
      <c r="D555" s="844"/>
      <c r="E555" s="608">
        <v>-1.261517081416981E-3</v>
      </c>
      <c r="F555" s="496"/>
      <c r="G555" s="496"/>
      <c r="H555" s="843" t="s">
        <v>399</v>
      </c>
      <c r="I555" s="844"/>
      <c r="J555" s="609">
        <v>5.9276725698932473E-3</v>
      </c>
      <c r="K555" s="496"/>
      <c r="L555" s="496"/>
      <c r="M555" s="854" t="s">
        <v>191</v>
      </c>
      <c r="N555" s="844"/>
      <c r="O555" s="854" t="s">
        <v>270</v>
      </c>
      <c r="P555" s="855"/>
      <c r="Q555" s="856"/>
      <c r="W555" s="307"/>
      <c r="X555" s="307"/>
      <c r="Y555" s="307"/>
      <c r="Z555" s="307"/>
      <c r="AA555" s="307"/>
      <c r="AB555" s="307"/>
      <c r="AC555" s="307"/>
      <c r="AD555" s="307"/>
      <c r="AE555" s="307"/>
      <c r="AF555" s="307"/>
      <c r="AG555" s="307"/>
      <c r="AH555" s="307"/>
      <c r="AI555" s="307"/>
      <c r="AJ555" s="307"/>
      <c r="AK555" s="307"/>
      <c r="AL555" s="307"/>
      <c r="AM555" s="307"/>
      <c r="AN555" s="307"/>
      <c r="AO555" s="307"/>
      <c r="AP555" s="307"/>
      <c r="AQ555" s="307"/>
      <c r="AR555" s="307"/>
      <c r="AS555" s="307"/>
      <c r="AT555" s="307"/>
      <c r="AU555" s="307"/>
      <c r="AV555" s="307"/>
      <c r="AW555" s="307"/>
      <c r="AX555" s="307"/>
      <c r="AY555" s="307"/>
      <c r="AZ555" s="307"/>
      <c r="BA555" s="309"/>
      <c r="BB555" s="359"/>
      <c r="BC555" s="309"/>
      <c r="BD555" s="309"/>
      <c r="BE555" s="309"/>
      <c r="BF555" s="309"/>
      <c r="BG555" s="309"/>
      <c r="BH555" s="309"/>
      <c r="BI555" s="309"/>
      <c r="BJ555" s="309"/>
      <c r="BK555" s="309"/>
      <c r="BL555" s="309"/>
      <c r="BM555" s="309"/>
      <c r="BN555" s="309"/>
      <c r="BO555" s="309"/>
      <c r="BP555" s="309"/>
      <c r="BQ555" s="309"/>
      <c r="BR555" s="309"/>
      <c r="BS555" s="309"/>
      <c r="BT555" s="309"/>
      <c r="BU555" s="309"/>
      <c r="BV555" s="309"/>
      <c r="BW555" s="310"/>
      <c r="BX555" s="310"/>
      <c r="BY555" s="310"/>
      <c r="BZ555" s="310"/>
      <c r="CA555" s="310"/>
      <c r="CB555" s="310"/>
      <c r="CC555" s="310"/>
      <c r="CD555" s="310"/>
      <c r="CE555" s="310"/>
      <c r="CF555" s="310"/>
      <c r="CG555" s="310"/>
      <c r="CH555" s="310"/>
      <c r="CI555" s="310"/>
      <c r="CJ555" s="310"/>
      <c r="CK555" s="310"/>
      <c r="CL555" s="310"/>
      <c r="CM555" s="310"/>
      <c r="CN555" s="310"/>
      <c r="CO555" s="310"/>
      <c r="CP555" s="310"/>
      <c r="CQ555" s="310"/>
      <c r="CR555" s="310"/>
      <c r="CS555" s="310"/>
      <c r="CT555" s="310"/>
      <c r="CU555" s="310"/>
      <c r="CV555" s="310"/>
      <c r="CW555" s="310"/>
      <c r="CX555" s="310"/>
      <c r="CY555" s="310"/>
      <c r="CZ555" s="310"/>
    </row>
    <row r="556" s="314" customFormat="true" ht="25.15" customHeight="true" x14ac:dyDescent="0.2">
      <c r="C556" s="843" t="s">
        <v>396</v>
      </c>
      <c r="D556" s="844"/>
      <c r="E556" s="611">
        <v>2.6585976597962913E-2</v>
      </c>
      <c r="F556" s="496"/>
      <c r="G556" s="496"/>
      <c r="H556" s="843" t="s">
        <v>392</v>
      </c>
      <c r="I556" s="844"/>
      <c r="J556" s="609">
        <v>-2.2942303072164175E-2</v>
      </c>
      <c r="K556" s="496"/>
      <c r="L556" s="496"/>
      <c r="M556" s="844"/>
      <c r="N556" s="844"/>
      <c r="O556" s="601" t="s">
        <v>179</v>
      </c>
      <c r="P556" s="602" t="s">
        <v>271</v>
      </c>
      <c r="Q556" s="603" t="s">
        <v>272</v>
      </c>
      <c r="W556" s="307"/>
      <c r="X556" s="307"/>
      <c r="Y556" s="307"/>
      <c r="Z556" s="307"/>
      <c r="AA556" s="307"/>
      <c r="AB556" s="307"/>
      <c r="AC556" s="307"/>
      <c r="AD556" s="307"/>
      <c r="AE556" s="307"/>
      <c r="AF556" s="307"/>
      <c r="AG556" s="307"/>
      <c r="AH556" s="307"/>
      <c r="AI556" s="307"/>
      <c r="AJ556" s="307"/>
      <c r="AK556" s="307"/>
      <c r="AL556" s="307"/>
      <c r="AM556" s="307"/>
      <c r="AN556" s="307"/>
      <c r="AO556" s="307"/>
      <c r="AP556" s="307"/>
      <c r="AQ556" s="307"/>
      <c r="AR556" s="307"/>
      <c r="AS556" s="307"/>
      <c r="AT556" s="307"/>
      <c r="AU556" s="307"/>
      <c r="AV556" s="307"/>
      <c r="AW556" s="307"/>
      <c r="AX556" s="307"/>
      <c r="AY556" s="307"/>
      <c r="AZ556" s="307"/>
      <c r="BA556" s="309"/>
      <c r="BB556" s="359"/>
      <c r="BC556" s="309"/>
      <c r="BD556" s="309"/>
      <c r="BE556" s="309"/>
      <c r="BF556" s="309"/>
      <c r="BG556" s="309"/>
      <c r="BH556" s="309"/>
      <c r="BI556" s="309"/>
      <c r="BJ556" s="309"/>
      <c r="BK556" s="309"/>
      <c r="BL556" s="309"/>
      <c r="BM556" s="309"/>
      <c r="BN556" s="309"/>
      <c r="BO556" s="309"/>
      <c r="BP556" s="309"/>
      <c r="BQ556" s="309"/>
      <c r="BR556" s="309"/>
      <c r="BS556" s="309"/>
      <c r="BT556" s="309"/>
      <c r="BU556" s="309"/>
      <c r="BV556" s="309"/>
      <c r="BW556" s="310"/>
      <c r="BX556" s="310"/>
      <c r="BY556" s="310"/>
      <c r="BZ556" s="310"/>
      <c r="CA556" s="310"/>
      <c r="CB556" s="310"/>
      <c r="CC556" s="310"/>
      <c r="CD556" s="310"/>
      <c r="CE556" s="310"/>
      <c r="CF556" s="310"/>
      <c r="CG556" s="310"/>
      <c r="CH556" s="310"/>
      <c r="CI556" s="310"/>
      <c r="CJ556" s="310"/>
      <c r="CK556" s="310"/>
      <c r="CL556" s="310"/>
      <c r="CM556" s="310"/>
      <c r="CN556" s="310"/>
      <c r="CO556" s="310"/>
      <c r="CP556" s="310"/>
      <c r="CQ556" s="310"/>
      <c r="CR556" s="310"/>
      <c r="CS556" s="310"/>
      <c r="CT556" s="310"/>
      <c r="CU556" s="310"/>
      <c r="CV556" s="310"/>
      <c r="CW556" s="310"/>
      <c r="CX556" s="310"/>
      <c r="CY556" s="310"/>
      <c r="CZ556" s="310"/>
    </row>
    <row r="557" s="314" customFormat="true" ht="25.15" customHeight="true" x14ac:dyDescent="0.2">
      <c r="C557" s="852"/>
      <c r="D557" s="844"/>
      <c r="E557" s="512"/>
      <c r="F557" s="496"/>
      <c r="G557" s="496"/>
      <c r="H557" s="843" t="s">
        <v>378</v>
      </c>
      <c r="I557" s="844"/>
      <c r="J557" s="609">
        <v>-4.0122592037916613E-2</v>
      </c>
      <c r="K557" s="496"/>
      <c r="L557" s="496"/>
      <c r="M557" s="843" t="s">
        <v>192</v>
      </c>
      <c r="N557" s="844"/>
      <c r="O557" s="625">
        <v>4.111529347602767</v>
      </c>
      <c r="P557" s="626">
        <v>5.7104574272260651</v>
      </c>
      <c r="Q557" s="627">
        <v>5.7104574272260651</v>
      </c>
      <c r="W557" s="307"/>
      <c r="X557" s="307"/>
      <c r="Y557" s="307"/>
      <c r="Z557" s="307"/>
      <c r="AA557" s="307"/>
      <c r="AB557" s="307"/>
      <c r="AC557" s="307"/>
      <c r="AD557" s="307"/>
      <c r="AE557" s="307"/>
      <c r="AF557" s="307"/>
      <c r="AG557" s="307"/>
      <c r="AH557" s="307"/>
      <c r="AI557" s="307"/>
      <c r="AJ557" s="307"/>
      <c r="AK557" s="307"/>
      <c r="AL557" s="307"/>
      <c r="AM557" s="307"/>
      <c r="AN557" s="307"/>
      <c r="AO557" s="307"/>
      <c r="AP557" s="307"/>
      <c r="AQ557" s="307"/>
      <c r="AR557" s="307"/>
      <c r="AS557" s="307"/>
      <c r="AT557" s="307"/>
      <c r="AU557" s="307"/>
      <c r="AV557" s="307"/>
      <c r="AW557" s="307"/>
      <c r="AX557" s="307"/>
      <c r="AY557" s="307"/>
      <c r="AZ557" s="307"/>
      <c r="BA557" s="309"/>
      <c r="BB557" s="359"/>
      <c r="BC557" s="309"/>
      <c r="BD557" s="309"/>
      <c r="BE557" s="309"/>
      <c r="BF557" s="309"/>
      <c r="BG557" s="309"/>
      <c r="BH557" s="309"/>
      <c r="BI557" s="309"/>
      <c r="BJ557" s="309"/>
      <c r="BK557" s="309"/>
      <c r="BL557" s="309"/>
      <c r="BM557" s="309"/>
      <c r="BN557" s="309"/>
      <c r="BO557" s="309"/>
      <c r="BP557" s="309"/>
      <c r="BQ557" s="309"/>
      <c r="BR557" s="309"/>
      <c r="BS557" s="309"/>
      <c r="BT557" s="309"/>
      <c r="BU557" s="309"/>
      <c r="BV557" s="309"/>
      <c r="BW557" s="310"/>
      <c r="BX557" s="310"/>
      <c r="BY557" s="310"/>
      <c r="BZ557" s="310"/>
      <c r="CA557" s="310"/>
      <c r="CB557" s="310"/>
      <c r="CC557" s="310"/>
      <c r="CD557" s="310"/>
      <c r="CE557" s="310"/>
      <c r="CF557" s="310"/>
      <c r="CG557" s="310"/>
      <c r="CH557" s="310"/>
      <c r="CI557" s="310"/>
      <c r="CJ557" s="310"/>
      <c r="CK557" s="310"/>
      <c r="CL557" s="310"/>
      <c r="CM557" s="310"/>
      <c r="CN557" s="310"/>
      <c r="CO557" s="310"/>
      <c r="CP557" s="310"/>
      <c r="CQ557" s="310"/>
      <c r="CR557" s="310"/>
      <c r="CS557" s="310"/>
      <c r="CT557" s="310"/>
      <c r="CU557" s="310"/>
      <c r="CV557" s="310"/>
      <c r="CW557" s="310"/>
      <c r="CX557" s="310"/>
      <c r="CY557" s="310"/>
      <c r="CZ557" s="310"/>
    </row>
    <row r="558" s="314" customFormat="true" ht="25.15" customHeight="true" x14ac:dyDescent="0.2">
      <c r="C558" s="852"/>
      <c r="D558" s="844"/>
      <c r="E558" s="496"/>
      <c r="F558" s="496"/>
      <c r="G558" s="496"/>
      <c r="H558" s="843" t="s">
        <v>379</v>
      </c>
      <c r="I558" s="844"/>
      <c r="J558" s="609">
        <v>9.3398381505850184E-2</v>
      </c>
      <c r="K558" s="496"/>
      <c r="L558" s="496"/>
      <c r="M558" s="852"/>
      <c r="N558" s="844"/>
      <c r="O558" s="512"/>
      <c r="P558" s="512"/>
      <c r="Q558" s="512"/>
      <c r="W558" s="307"/>
      <c r="X558" s="307"/>
      <c r="Y558" s="307"/>
      <c r="Z558" s="307"/>
      <c r="AA558" s="307"/>
      <c r="AB558" s="307"/>
      <c r="AC558" s="307"/>
      <c r="AD558" s="307"/>
      <c r="AE558" s="307"/>
      <c r="AF558" s="307"/>
      <c r="AG558" s="307"/>
      <c r="AH558" s="307"/>
      <c r="AI558" s="307"/>
      <c r="AJ558" s="307"/>
      <c r="AK558" s="307"/>
      <c r="AL558" s="307"/>
      <c r="AM558" s="307"/>
      <c r="AN558" s="307"/>
      <c r="AO558" s="307"/>
      <c r="AP558" s="307"/>
      <c r="AQ558" s="307"/>
      <c r="AR558" s="307"/>
      <c r="AS558" s="307"/>
      <c r="AT558" s="307"/>
      <c r="AU558" s="307"/>
      <c r="AV558" s="307"/>
      <c r="AW558" s="307"/>
      <c r="AX558" s="307"/>
      <c r="AY558" s="307"/>
      <c r="AZ558" s="307"/>
      <c r="BA558" s="309"/>
      <c r="BB558" s="359"/>
      <c r="BC558" s="309"/>
      <c r="BD558" s="309"/>
      <c r="BE558" s="309"/>
      <c r="BF558" s="309"/>
      <c r="BG558" s="309"/>
      <c r="BH558" s="309"/>
      <c r="BI558" s="309"/>
      <c r="BJ558" s="309"/>
      <c r="BK558" s="309"/>
      <c r="BL558" s="309"/>
      <c r="BM558" s="309"/>
      <c r="BN558" s="309"/>
      <c r="BO558" s="309"/>
      <c r="BP558" s="309"/>
      <c r="BQ558" s="309"/>
      <c r="BR558" s="309"/>
      <c r="BS558" s="309"/>
      <c r="BT558" s="309"/>
      <c r="BU558" s="309"/>
      <c r="BV558" s="309"/>
      <c r="BW558" s="310"/>
      <c r="BX558" s="310"/>
      <c r="BY558" s="310"/>
      <c r="BZ558" s="310"/>
      <c r="CA558" s="310"/>
      <c r="CB558" s="310"/>
      <c r="CC558" s="310"/>
      <c r="CD558" s="310"/>
      <c r="CE558" s="310"/>
      <c r="CF558" s="310"/>
      <c r="CG558" s="310"/>
      <c r="CH558" s="310"/>
      <c r="CI558" s="310"/>
      <c r="CJ558" s="310"/>
      <c r="CK558" s="310"/>
      <c r="CL558" s="310"/>
      <c r="CM558" s="310"/>
      <c r="CN558" s="310"/>
      <c r="CO558" s="310"/>
      <c r="CP558" s="310"/>
      <c r="CQ558" s="310"/>
      <c r="CR558" s="310"/>
      <c r="CS558" s="310"/>
      <c r="CT558" s="310"/>
      <c r="CU558" s="310"/>
      <c r="CV558" s="310"/>
      <c r="CW558" s="310"/>
      <c r="CX558" s="310"/>
      <c r="CY558" s="310"/>
      <c r="CZ558" s="310"/>
    </row>
    <row r="559" s="314" customFormat="true" ht="25.15" customHeight="true" x14ac:dyDescent="0.2">
      <c r="C559" s="853" t="s">
        <v>274</v>
      </c>
      <c r="D559" s="844"/>
      <c r="E559" s="844"/>
      <c r="F559" s="496"/>
      <c r="G559" s="496"/>
      <c r="H559" s="843" t="s">
        <v>428</v>
      </c>
      <c r="I559" s="844"/>
      <c r="J559" s="609">
        <v>-3.1451608249275964E-3</v>
      </c>
      <c r="K559" s="496"/>
      <c r="L559" s="496"/>
      <c r="M559" s="852"/>
      <c r="N559" s="844"/>
      <c r="O559" s="496"/>
      <c r="P559" s="496"/>
      <c r="Q559" s="496"/>
      <c r="W559" s="307"/>
      <c r="X559" s="307"/>
      <c r="Y559" s="307"/>
      <c r="Z559" s="307"/>
      <c r="AA559" s="307"/>
      <c r="AB559" s="307"/>
      <c r="AC559" s="307"/>
      <c r="AD559" s="307"/>
      <c r="AE559" s="307"/>
      <c r="AF559" s="307"/>
      <c r="AG559" s="307"/>
      <c r="AH559" s="307"/>
      <c r="AI559" s="307"/>
      <c r="AJ559" s="307"/>
      <c r="AK559" s="307"/>
      <c r="AL559" s="307"/>
      <c r="AM559" s="307"/>
      <c r="AN559" s="307"/>
      <c r="AO559" s="307"/>
      <c r="AP559" s="307"/>
      <c r="AQ559" s="307"/>
      <c r="AR559" s="307"/>
      <c r="AS559" s="307"/>
      <c r="AT559" s="307"/>
      <c r="AU559" s="307"/>
      <c r="AV559" s="307"/>
      <c r="AW559" s="307"/>
      <c r="AX559" s="307"/>
      <c r="AY559" s="307"/>
      <c r="AZ559" s="307"/>
      <c r="BA559" s="309"/>
      <c r="BB559" s="359"/>
      <c r="BC559" s="309"/>
      <c r="BD559" s="309"/>
      <c r="BE559" s="309"/>
      <c r="BF559" s="309"/>
      <c r="BG559" s="309"/>
      <c r="BH559" s="309"/>
      <c r="BI559" s="309"/>
      <c r="BJ559" s="309"/>
      <c r="BK559" s="309"/>
      <c r="BL559" s="309"/>
      <c r="BM559" s="309"/>
      <c r="BN559" s="309"/>
      <c r="BO559" s="309"/>
      <c r="BP559" s="309"/>
      <c r="BQ559" s="309"/>
      <c r="BR559" s="309"/>
      <c r="BS559" s="309"/>
      <c r="BT559" s="309"/>
      <c r="BU559" s="309"/>
      <c r="BV559" s="309"/>
      <c r="BW559" s="310"/>
      <c r="BX559" s="310"/>
      <c r="BY559" s="310"/>
      <c r="BZ559" s="310"/>
      <c r="CA559" s="310"/>
      <c r="CB559" s="310"/>
      <c r="CC559" s="310"/>
      <c r="CD559" s="310"/>
      <c r="CE559" s="310"/>
      <c r="CF559" s="310"/>
      <c r="CG559" s="310"/>
      <c r="CH559" s="310"/>
      <c r="CI559" s="310"/>
      <c r="CJ559" s="310"/>
      <c r="CK559" s="310"/>
      <c r="CL559" s="310"/>
      <c r="CM559" s="310"/>
      <c r="CN559" s="310"/>
      <c r="CO559" s="310"/>
      <c r="CP559" s="310"/>
      <c r="CQ559" s="310"/>
      <c r="CR559" s="310"/>
      <c r="CS559" s="310"/>
      <c r="CT559" s="310"/>
      <c r="CU559" s="310"/>
      <c r="CV559" s="310"/>
      <c r="CW559" s="310"/>
      <c r="CX559" s="310"/>
      <c r="CY559" s="310"/>
      <c r="CZ559" s="310"/>
    </row>
    <row r="560" s="314" customFormat="true" ht="25.15" customHeight="true" x14ac:dyDescent="0.2">
      <c r="C560" s="854" t="s">
        <v>191</v>
      </c>
      <c r="D560" s="844"/>
      <c r="E560" s="628" t="s">
        <v>192</v>
      </c>
      <c r="F560" s="496"/>
      <c r="G560" s="496"/>
      <c r="H560" s="843" t="s">
        <v>413</v>
      </c>
      <c r="I560" s="844"/>
      <c r="J560" s="609">
        <v>-5.1081357564564459E-3</v>
      </c>
      <c r="K560" s="496"/>
      <c r="L560" s="496"/>
      <c r="M560" s="853" t="s">
        <v>273</v>
      </c>
      <c r="N560" s="844"/>
      <c r="O560" s="844"/>
      <c r="P560" s="496"/>
      <c r="Q560" s="496"/>
      <c r="W560" s="307"/>
      <c r="X560" s="307"/>
      <c r="Y560" s="307"/>
      <c r="Z560" s="307"/>
      <c r="AA560" s="307"/>
      <c r="AB560" s="307"/>
      <c r="AC560" s="307"/>
      <c r="AD560" s="307"/>
      <c r="AE560" s="307"/>
      <c r="AF560" s="307"/>
      <c r="AG560" s="307"/>
      <c r="AH560" s="307"/>
      <c r="AI560" s="307"/>
      <c r="AJ560" s="307"/>
      <c r="AK560" s="307"/>
      <c r="AL560" s="307"/>
      <c r="AM560" s="307"/>
      <c r="AN560" s="307"/>
      <c r="AO560" s="307"/>
      <c r="AP560" s="307"/>
      <c r="AQ560" s="307"/>
      <c r="AR560" s="307"/>
      <c r="AS560" s="307"/>
      <c r="AT560" s="307"/>
      <c r="AU560" s="307"/>
      <c r="AV560" s="307"/>
      <c r="AW560" s="307"/>
      <c r="AX560" s="307"/>
      <c r="AY560" s="307"/>
      <c r="AZ560" s="307"/>
      <c r="BA560" s="309"/>
      <c r="BB560" s="359"/>
      <c r="BC560" s="309"/>
      <c r="BD560" s="309"/>
      <c r="BE560" s="309"/>
      <c r="BF560" s="309"/>
      <c r="BG560" s="309"/>
      <c r="BH560" s="309"/>
      <c r="BI560" s="309"/>
      <c r="BJ560" s="309"/>
      <c r="BK560" s="309"/>
      <c r="BL560" s="309"/>
      <c r="BM560" s="309"/>
      <c r="BN560" s="309"/>
      <c r="BO560" s="309"/>
      <c r="BP560" s="309"/>
      <c r="BQ560" s="309"/>
      <c r="BR560" s="309"/>
      <c r="BS560" s="309"/>
      <c r="BT560" s="309"/>
      <c r="BU560" s="309"/>
      <c r="BV560" s="309"/>
      <c r="BW560" s="310"/>
      <c r="BX560" s="310"/>
      <c r="BY560" s="310"/>
      <c r="BZ560" s="310"/>
      <c r="CA560" s="310"/>
      <c r="CB560" s="310"/>
      <c r="CC560" s="310"/>
      <c r="CD560" s="310"/>
      <c r="CE560" s="310"/>
      <c r="CF560" s="310"/>
      <c r="CG560" s="310"/>
      <c r="CH560" s="310"/>
      <c r="CI560" s="310"/>
      <c r="CJ560" s="310"/>
      <c r="CK560" s="310"/>
      <c r="CL560" s="310"/>
      <c r="CM560" s="310"/>
      <c r="CN560" s="310"/>
      <c r="CO560" s="310"/>
      <c r="CP560" s="310"/>
      <c r="CQ560" s="310"/>
      <c r="CR560" s="310"/>
      <c r="CS560" s="310"/>
      <c r="CT560" s="310"/>
      <c r="CU560" s="310"/>
      <c r="CV560" s="310"/>
      <c r="CW560" s="310"/>
      <c r="CX560" s="310"/>
      <c r="CY560" s="310"/>
      <c r="CZ560" s="310"/>
    </row>
    <row r="561" s="314" customFormat="true" ht="25.15" customHeight="true" x14ac:dyDescent="0.2">
      <c r="C561" s="843" t="s">
        <v>192</v>
      </c>
      <c r="D561" s="844"/>
      <c r="E561" s="629">
        <v>1.0000000000000004</v>
      </c>
      <c r="F561" s="496"/>
      <c r="G561" s="496"/>
      <c r="H561" s="843" t="s">
        <v>408</v>
      </c>
      <c r="I561" s="844"/>
      <c r="J561" s="609">
        <v>3.002642001900941E-3</v>
      </c>
      <c r="K561" s="496"/>
      <c r="L561" s="496"/>
      <c r="M561" s="852"/>
      <c r="N561" s="844"/>
      <c r="O561" s="604" t="s">
        <v>191</v>
      </c>
      <c r="P561" s="496"/>
      <c r="Q561" s="496"/>
      <c r="W561" s="307"/>
      <c r="X561" s="307"/>
      <c r="Y561" s="307"/>
      <c r="Z561" s="307"/>
      <c r="AA561" s="307"/>
      <c r="AB561" s="307"/>
      <c r="AC561" s="307"/>
      <c r="AD561" s="307"/>
      <c r="AE561" s="307"/>
      <c r="AF561" s="307"/>
      <c r="AG561" s="307"/>
      <c r="AH561" s="307"/>
      <c r="AI561" s="307"/>
      <c r="AJ561" s="307"/>
      <c r="AK561" s="307"/>
      <c r="AL561" s="307"/>
      <c r="AM561" s="307"/>
      <c r="AN561" s="307"/>
      <c r="AO561" s="307"/>
      <c r="AP561" s="307"/>
      <c r="AQ561" s="307"/>
      <c r="AR561" s="307"/>
      <c r="AS561" s="307"/>
      <c r="AT561" s="307"/>
      <c r="AU561" s="307"/>
      <c r="AV561" s="307"/>
      <c r="AW561" s="307"/>
      <c r="AX561" s="307"/>
      <c r="AY561" s="307"/>
      <c r="AZ561" s="307"/>
      <c r="BA561" s="309"/>
      <c r="BB561" s="359"/>
      <c r="BC561" s="309"/>
      <c r="BD561" s="309"/>
      <c r="BE561" s="309"/>
      <c r="BF561" s="309"/>
      <c r="BG561" s="309"/>
      <c r="BH561" s="309"/>
      <c r="BI561" s="309"/>
      <c r="BJ561" s="309"/>
      <c r="BK561" s="309"/>
      <c r="BL561" s="309"/>
      <c r="BM561" s="309"/>
      <c r="BN561" s="309"/>
      <c r="BO561" s="309"/>
      <c r="BP561" s="309"/>
      <c r="BQ561" s="309"/>
      <c r="BR561" s="309"/>
      <c r="BS561" s="309"/>
      <c r="BT561" s="309"/>
      <c r="BU561" s="309"/>
      <c r="BV561" s="309"/>
      <c r="BW561" s="310"/>
      <c r="BX561" s="310"/>
      <c r="BY561" s="310"/>
      <c r="BZ561" s="310"/>
      <c r="CA561" s="310"/>
      <c r="CB561" s="310"/>
      <c r="CC561" s="310"/>
      <c r="CD561" s="310"/>
      <c r="CE561" s="310"/>
      <c r="CF561" s="310"/>
      <c r="CG561" s="310"/>
      <c r="CH561" s="310"/>
      <c r="CI561" s="310"/>
      <c r="CJ561" s="310"/>
      <c r="CK561" s="310"/>
      <c r="CL561" s="310"/>
      <c r="CM561" s="310"/>
      <c r="CN561" s="310"/>
      <c r="CO561" s="310"/>
      <c r="CP561" s="310"/>
      <c r="CQ561" s="310"/>
      <c r="CR561" s="310"/>
      <c r="CS561" s="310"/>
      <c r="CT561" s="310"/>
      <c r="CU561" s="310"/>
      <c r="CV561" s="310"/>
      <c r="CW561" s="310"/>
      <c r="CX561" s="310"/>
      <c r="CY561" s="310"/>
      <c r="CZ561" s="310"/>
    </row>
    <row r="562" s="314" customFormat="true" ht="25.15" customHeight="true" x14ac:dyDescent="0.2">
      <c r="C562" s="852"/>
      <c r="D562" s="844"/>
      <c r="E562" s="512"/>
      <c r="F562" s="496"/>
      <c r="G562" s="496"/>
      <c r="H562" s="843" t="s">
        <v>383</v>
      </c>
      <c r="I562" s="844"/>
      <c r="J562" s="609">
        <v>-8.4927127053854912E-2</v>
      </c>
      <c r="K562" s="496"/>
      <c r="L562" s="496"/>
      <c r="M562" s="844"/>
      <c r="N562" s="844"/>
      <c r="O562" s="630" t="s">
        <v>192</v>
      </c>
      <c r="P562" s="496"/>
      <c r="Q562" s="496"/>
      <c r="W562" s="307"/>
      <c r="X562" s="307"/>
      <c r="Y562" s="307"/>
      <c r="Z562" s="307"/>
      <c r="AA562" s="307"/>
      <c r="AB562" s="307"/>
      <c r="AC562" s="307"/>
      <c r="AD562" s="307"/>
      <c r="AE562" s="307"/>
      <c r="AF562" s="307"/>
      <c r="AG562" s="307"/>
      <c r="AH562" s="307"/>
      <c r="AI562" s="307"/>
      <c r="AJ562" s="307"/>
      <c r="AK562" s="307"/>
      <c r="AL562" s="307"/>
      <c r="AM562" s="307"/>
      <c r="AN562" s="307"/>
      <c r="AO562" s="307"/>
      <c r="AP562" s="307"/>
      <c r="AQ562" s="307"/>
      <c r="AR562" s="307"/>
      <c r="AS562" s="307"/>
      <c r="AT562" s="307"/>
      <c r="AU562" s="307"/>
      <c r="AV562" s="307"/>
      <c r="AW562" s="307"/>
      <c r="AX562" s="307"/>
      <c r="AY562" s="307"/>
      <c r="AZ562" s="307"/>
      <c r="BA562" s="309"/>
      <c r="BB562" s="359"/>
      <c r="BC562" s="309"/>
      <c r="BD562" s="309"/>
      <c r="BE562" s="309"/>
      <c r="BF562" s="309"/>
      <c r="BG562" s="309"/>
      <c r="BH562" s="309"/>
      <c r="BI562" s="309"/>
      <c r="BJ562" s="309"/>
      <c r="BK562" s="309"/>
      <c r="BL562" s="309"/>
      <c r="BM562" s="309"/>
      <c r="BN562" s="309"/>
      <c r="BO562" s="309"/>
      <c r="BP562" s="309"/>
      <c r="BQ562" s="309"/>
      <c r="BR562" s="309"/>
      <c r="BS562" s="309"/>
      <c r="BT562" s="309"/>
      <c r="BU562" s="309"/>
      <c r="BV562" s="309"/>
      <c r="BW562" s="310"/>
      <c r="BX562" s="310"/>
      <c r="BY562" s="310"/>
      <c r="BZ562" s="310"/>
      <c r="CA562" s="310"/>
      <c r="CB562" s="310"/>
      <c r="CC562" s="310"/>
      <c r="CD562" s="310"/>
      <c r="CE562" s="310"/>
      <c r="CF562" s="310"/>
      <c r="CG562" s="310"/>
      <c r="CH562" s="310"/>
      <c r="CI562" s="310"/>
      <c r="CJ562" s="310"/>
      <c r="CK562" s="310"/>
      <c r="CL562" s="310"/>
      <c r="CM562" s="310"/>
      <c r="CN562" s="310"/>
      <c r="CO562" s="310"/>
      <c r="CP562" s="310"/>
      <c r="CQ562" s="310"/>
      <c r="CR562" s="310"/>
      <c r="CS562" s="310"/>
      <c r="CT562" s="310"/>
      <c r="CU562" s="310"/>
      <c r="CV562" s="310"/>
      <c r="CW562" s="310"/>
      <c r="CX562" s="310"/>
      <c r="CY562" s="310"/>
      <c r="CZ562" s="310"/>
    </row>
    <row r="563" s="314" customFormat="true" ht="25.15" customHeight="true" x14ac:dyDescent="0.2">
      <c r="C563" s="852"/>
      <c r="D563" s="844"/>
      <c r="E563" s="496"/>
      <c r="F563" s="496"/>
      <c r="G563" s="496"/>
      <c r="H563" s="843" t="s">
        <v>418</v>
      </c>
      <c r="I563" s="844"/>
      <c r="J563" s="609">
        <v>-9.489710895868312E-3</v>
      </c>
      <c r="K563" s="496"/>
      <c r="L563" s="496"/>
      <c r="M563" s="843" t="s">
        <v>313</v>
      </c>
      <c r="N563" s="844"/>
      <c r="O563" s="607">
        <v>8.6687875536846357E-2</v>
      </c>
      <c r="P563" s="496"/>
      <c r="Q563" s="496"/>
      <c r="W563" s="307"/>
      <c r="X563" s="307"/>
      <c r="Y563" s="307"/>
      <c r="Z563" s="307"/>
      <c r="AA563" s="307"/>
      <c r="AB563" s="307"/>
      <c r="AC563" s="307"/>
      <c r="AD563" s="307"/>
      <c r="AE563" s="307"/>
      <c r="AF563" s="307"/>
      <c r="AG563" s="307"/>
      <c r="AH563" s="307"/>
      <c r="AI563" s="307"/>
      <c r="AJ563" s="307"/>
      <c r="AK563" s="307"/>
      <c r="AL563" s="307"/>
      <c r="AM563" s="307"/>
      <c r="AN563" s="307"/>
      <c r="AO563" s="307"/>
      <c r="AP563" s="307"/>
      <c r="AQ563" s="307"/>
      <c r="AR563" s="307"/>
      <c r="AS563" s="307"/>
      <c r="AT563" s="307"/>
      <c r="AU563" s="307"/>
      <c r="AV563" s="307"/>
      <c r="AW563" s="307"/>
      <c r="AX563" s="307"/>
      <c r="AY563" s="307"/>
      <c r="AZ563" s="307"/>
      <c r="BA563" s="309"/>
      <c r="BB563" s="359"/>
      <c r="BC563" s="309"/>
      <c r="BD563" s="309"/>
      <c r="BE563" s="309"/>
      <c r="BF563" s="309"/>
      <c r="BG563" s="309"/>
      <c r="BH563" s="309"/>
      <c r="BI563" s="309"/>
      <c r="BJ563" s="309"/>
      <c r="BK563" s="309"/>
      <c r="BL563" s="309"/>
      <c r="BM563" s="309"/>
      <c r="BN563" s="309"/>
      <c r="BO563" s="309"/>
      <c r="BP563" s="309"/>
      <c r="BQ563" s="309"/>
      <c r="BR563" s="309"/>
      <c r="BS563" s="309"/>
      <c r="BT563" s="309"/>
      <c r="BU563" s="309"/>
      <c r="BV563" s="309"/>
      <c r="BW563" s="310"/>
      <c r="BX563" s="310"/>
      <c r="BY563" s="310"/>
      <c r="BZ563" s="310"/>
      <c r="CA563" s="310"/>
      <c r="CB563" s="310"/>
      <c r="CC563" s="310"/>
      <c r="CD563" s="310"/>
      <c r="CE563" s="310"/>
      <c r="CF563" s="310"/>
      <c r="CG563" s="310"/>
      <c r="CH563" s="310"/>
      <c r="CI563" s="310"/>
      <c r="CJ563" s="310"/>
      <c r="CK563" s="310"/>
      <c r="CL563" s="310"/>
      <c r="CM563" s="310"/>
      <c r="CN563" s="310"/>
      <c r="CO563" s="310"/>
      <c r="CP563" s="310"/>
      <c r="CQ563" s="310"/>
      <c r="CR563" s="310"/>
      <c r="CS563" s="310"/>
      <c r="CT563" s="310"/>
      <c r="CU563" s="310"/>
      <c r="CV563" s="310"/>
      <c r="CW563" s="310"/>
      <c r="CX563" s="310"/>
      <c r="CY563" s="310"/>
      <c r="CZ563" s="310"/>
    </row>
    <row r="564" s="314" customFormat="true" ht="25.15" customHeight="true" x14ac:dyDescent="0.2">
      <c r="C564" s="852"/>
      <c r="D564" s="844"/>
      <c r="E564" s="496"/>
      <c r="F564" s="496"/>
      <c r="G564" s="496"/>
      <c r="H564" s="843" t="s">
        <v>416</v>
      </c>
      <c r="I564" s="844"/>
      <c r="J564" s="609">
        <v>-3.8329601300870104E-3</v>
      </c>
      <c r="K564" s="496"/>
      <c r="L564" s="496"/>
      <c r="M564" s="843" t="s">
        <v>327</v>
      </c>
      <c r="N564" s="844"/>
      <c r="O564" s="610">
        <v>0.10504698811578392</v>
      </c>
      <c r="P564" s="496"/>
      <c r="Q564" s="496"/>
      <c r="W564" s="307"/>
      <c r="X564" s="307"/>
      <c r="Y564" s="307"/>
      <c r="Z564" s="307"/>
      <c r="AA564" s="307"/>
      <c r="AB564" s="307"/>
      <c r="AC564" s="307"/>
      <c r="AD564" s="307"/>
      <c r="AE564" s="307"/>
      <c r="AF564" s="307"/>
      <c r="AG564" s="307"/>
      <c r="AH564" s="307"/>
      <c r="AI564" s="307"/>
      <c r="AJ564" s="307"/>
      <c r="AK564" s="307"/>
      <c r="AL564" s="307"/>
      <c r="AM564" s="307"/>
      <c r="AN564" s="307"/>
      <c r="AO564" s="307"/>
      <c r="AP564" s="307"/>
      <c r="AQ564" s="307"/>
      <c r="AR564" s="307"/>
      <c r="AS564" s="307"/>
      <c r="AT564" s="307"/>
      <c r="AU564" s="307"/>
      <c r="AV564" s="307"/>
      <c r="AW564" s="307"/>
      <c r="AX564" s="307"/>
      <c r="AY564" s="307"/>
      <c r="AZ564" s="307"/>
      <c r="BA564" s="309"/>
      <c r="BB564" s="359"/>
      <c r="BC564" s="309"/>
      <c r="BD564" s="309"/>
      <c r="BE564" s="309"/>
      <c r="BF564" s="309"/>
      <c r="BG564" s="309"/>
      <c r="BH564" s="309"/>
      <c r="BI564" s="309"/>
      <c r="BJ564" s="309"/>
      <c r="BK564" s="309"/>
      <c r="BL564" s="309"/>
      <c r="BM564" s="309"/>
      <c r="BN564" s="309"/>
      <c r="BO564" s="309"/>
      <c r="BP564" s="309"/>
      <c r="BQ564" s="309"/>
      <c r="BR564" s="309"/>
      <c r="BS564" s="309"/>
      <c r="BT564" s="309"/>
      <c r="BU564" s="309"/>
      <c r="BV564" s="309"/>
      <c r="BW564" s="310"/>
      <c r="BX564" s="310"/>
      <c r="BY564" s="310"/>
      <c r="BZ564" s="310"/>
      <c r="CA564" s="310"/>
      <c r="CB564" s="310"/>
      <c r="CC564" s="310"/>
      <c r="CD564" s="310"/>
      <c r="CE564" s="310"/>
      <c r="CF564" s="310"/>
      <c r="CG564" s="310"/>
      <c r="CH564" s="310"/>
      <c r="CI564" s="310"/>
      <c r="CJ564" s="310"/>
      <c r="CK564" s="310"/>
      <c r="CL564" s="310"/>
      <c r="CM564" s="310"/>
      <c r="CN564" s="310"/>
      <c r="CO564" s="310"/>
      <c r="CP564" s="310"/>
      <c r="CQ564" s="310"/>
      <c r="CR564" s="310"/>
      <c r="CS564" s="310"/>
      <c r="CT564" s="310"/>
      <c r="CU564" s="310"/>
      <c r="CV564" s="310"/>
      <c r="CW564" s="310"/>
      <c r="CX564" s="310"/>
      <c r="CY564" s="310"/>
      <c r="CZ564" s="310"/>
    </row>
    <row r="565" s="314" customFormat="true" ht="25.15" customHeight="true" x14ac:dyDescent="0.2">
      <c r="C565" s="852"/>
      <c r="D565" s="844"/>
      <c r="E565" s="496"/>
      <c r="F565" s="496"/>
      <c r="G565" s="496"/>
      <c r="H565" s="843" t="s">
        <v>376</v>
      </c>
      <c r="I565" s="844"/>
      <c r="J565" s="609">
        <v>9.0829570645297703E-2</v>
      </c>
      <c r="K565" s="496"/>
      <c r="L565" s="496"/>
      <c r="M565" s="843" t="s">
        <v>314</v>
      </c>
      <c r="N565" s="844"/>
      <c r="O565" s="610">
        <v>8.411760647762101E-2</v>
      </c>
      <c r="P565" s="496"/>
      <c r="Q565" s="496"/>
      <c r="W565" s="307"/>
      <c r="X565" s="307"/>
      <c r="Y565" s="307"/>
      <c r="Z565" s="307"/>
      <c r="AA565" s="307"/>
      <c r="AB565" s="307"/>
      <c r="AC565" s="307"/>
      <c r="AD565" s="307"/>
      <c r="AE565" s="307"/>
      <c r="AF565" s="307"/>
      <c r="AG565" s="307"/>
      <c r="AH565" s="307"/>
      <c r="AI565" s="307"/>
      <c r="AJ565" s="307"/>
      <c r="AK565" s="307"/>
      <c r="AL565" s="307"/>
      <c r="AM565" s="307"/>
      <c r="AN565" s="307"/>
      <c r="AO565" s="307"/>
      <c r="AP565" s="307"/>
      <c r="AQ565" s="307"/>
      <c r="AR565" s="307"/>
      <c r="AS565" s="307"/>
      <c r="AT565" s="307"/>
      <c r="AU565" s="307"/>
      <c r="AV565" s="307"/>
      <c r="AW565" s="307"/>
      <c r="AX565" s="307"/>
      <c r="AY565" s="307"/>
      <c r="AZ565" s="307"/>
      <c r="BA565" s="309"/>
      <c r="BB565" s="359"/>
      <c r="BC565" s="309"/>
      <c r="BD565" s="309"/>
      <c r="BE565" s="309"/>
      <c r="BF565" s="309"/>
      <c r="BG565" s="309"/>
      <c r="BH565" s="309"/>
      <c r="BI565" s="309"/>
      <c r="BJ565" s="309"/>
      <c r="BK565" s="309"/>
      <c r="BL565" s="309"/>
      <c r="BM565" s="309"/>
      <c r="BN565" s="309"/>
      <c r="BO565" s="309"/>
      <c r="BP565" s="309"/>
      <c r="BQ565" s="309"/>
      <c r="BR565" s="309"/>
      <c r="BS565" s="309"/>
      <c r="BT565" s="309"/>
      <c r="BU565" s="309"/>
      <c r="BV565" s="309"/>
      <c r="BW565" s="310"/>
      <c r="BX565" s="310"/>
      <c r="BY565" s="310"/>
      <c r="BZ565" s="310"/>
      <c r="CA565" s="310"/>
      <c r="CB565" s="310"/>
      <c r="CC565" s="310"/>
      <c r="CD565" s="310"/>
      <c r="CE565" s="310"/>
      <c r="CF565" s="310"/>
      <c r="CG565" s="310"/>
      <c r="CH565" s="310"/>
      <c r="CI565" s="310"/>
      <c r="CJ565" s="310"/>
      <c r="CK565" s="310"/>
      <c r="CL565" s="310"/>
      <c r="CM565" s="310"/>
      <c r="CN565" s="310"/>
      <c r="CO565" s="310"/>
      <c r="CP565" s="310"/>
      <c r="CQ565" s="310"/>
      <c r="CR565" s="310"/>
      <c r="CS565" s="310"/>
      <c r="CT565" s="310"/>
      <c r="CU565" s="310"/>
      <c r="CV565" s="310"/>
      <c r="CW565" s="310"/>
      <c r="CX565" s="310"/>
      <c r="CY565" s="310"/>
      <c r="CZ565" s="310"/>
    </row>
    <row r="566" s="314" customFormat="true" ht="25.15" customHeight="true" x14ac:dyDescent="0.2">
      <c r="C566" s="852"/>
      <c r="D566" s="844"/>
      <c r="E566" s="496"/>
      <c r="F566" s="496"/>
      <c r="G566" s="496"/>
      <c r="H566" s="843" t="s">
        <v>377</v>
      </c>
      <c r="I566" s="844"/>
      <c r="J566" s="609">
        <v>-9.9065912207713741E-2</v>
      </c>
      <c r="K566" s="496"/>
      <c r="L566" s="496"/>
      <c r="M566" s="843" t="s">
        <v>318</v>
      </c>
      <c r="N566" s="844"/>
      <c r="O566" s="610">
        <v>9.467066136234252E-2</v>
      </c>
      <c r="P566" s="496"/>
      <c r="Q566" s="496"/>
      <c r="W566" s="307"/>
      <c r="X566" s="307"/>
      <c r="Y566" s="307"/>
      <c r="Z566" s="307"/>
      <c r="AA566" s="307"/>
      <c r="AB566" s="307"/>
      <c r="AC566" s="307"/>
      <c r="AD566" s="307"/>
      <c r="AE566" s="307"/>
      <c r="AF566" s="307"/>
      <c r="AG566" s="307"/>
      <c r="AH566" s="307"/>
      <c r="AI566" s="307"/>
      <c r="AJ566" s="307"/>
      <c r="AK566" s="307"/>
      <c r="AL566" s="307"/>
      <c r="AM566" s="307"/>
      <c r="AN566" s="307"/>
      <c r="AO566" s="307"/>
      <c r="AP566" s="307"/>
      <c r="AQ566" s="307"/>
      <c r="AR566" s="307"/>
      <c r="AS566" s="307"/>
      <c r="AT566" s="307"/>
      <c r="AU566" s="307"/>
      <c r="AV566" s="307"/>
      <c r="AW566" s="307"/>
      <c r="AX566" s="307"/>
      <c r="AY566" s="307"/>
      <c r="AZ566" s="307"/>
      <c r="BA566" s="309"/>
      <c r="BB566" s="359"/>
      <c r="BC566" s="309"/>
      <c r="BD566" s="309"/>
      <c r="BE566" s="309"/>
      <c r="BF566" s="309"/>
      <c r="BG566" s="309"/>
      <c r="BH566" s="309"/>
      <c r="BI566" s="309"/>
      <c r="BJ566" s="309"/>
      <c r="BK566" s="309"/>
      <c r="BL566" s="309"/>
      <c r="BM566" s="309"/>
      <c r="BN566" s="309"/>
      <c r="BO566" s="309"/>
      <c r="BP566" s="309"/>
      <c r="BQ566" s="309"/>
      <c r="BR566" s="309"/>
      <c r="BS566" s="309"/>
      <c r="BT566" s="309"/>
      <c r="BU566" s="309"/>
      <c r="BV566" s="309"/>
      <c r="BW566" s="310"/>
      <c r="BX566" s="310"/>
      <c r="BY566" s="310"/>
      <c r="BZ566" s="310"/>
      <c r="CA566" s="310"/>
      <c r="CB566" s="310"/>
      <c r="CC566" s="310"/>
      <c r="CD566" s="310"/>
      <c r="CE566" s="310"/>
      <c r="CF566" s="310"/>
      <c r="CG566" s="310"/>
      <c r="CH566" s="310"/>
      <c r="CI566" s="310"/>
      <c r="CJ566" s="310"/>
      <c r="CK566" s="310"/>
      <c r="CL566" s="310"/>
      <c r="CM566" s="310"/>
      <c r="CN566" s="310"/>
      <c r="CO566" s="310"/>
      <c r="CP566" s="310"/>
      <c r="CQ566" s="310"/>
      <c r="CR566" s="310"/>
      <c r="CS566" s="310"/>
      <c r="CT566" s="310"/>
      <c r="CU566" s="310"/>
      <c r="CV566" s="310"/>
      <c r="CW566" s="310"/>
      <c r="CX566" s="310"/>
      <c r="CY566" s="310"/>
      <c r="CZ566" s="310"/>
    </row>
    <row r="567" s="314" customFormat="true" ht="25.15" customHeight="true" x14ac:dyDescent="0.2">
      <c r="C567" s="852"/>
      <c r="D567" s="844"/>
      <c r="E567" s="496"/>
      <c r="F567" s="496"/>
      <c r="G567" s="496"/>
      <c r="H567" s="843" t="s">
        <v>401</v>
      </c>
      <c r="I567" s="844"/>
      <c r="J567" s="609">
        <v>-3.0579765406013155E-2</v>
      </c>
      <c r="K567" s="496"/>
      <c r="L567" s="496"/>
      <c r="M567" s="843" t="s">
        <v>336</v>
      </c>
      <c r="N567" s="844"/>
      <c r="O567" s="610">
        <v>6.9115508950804955E-2</v>
      </c>
      <c r="P567" s="496"/>
      <c r="Q567" s="496"/>
      <c r="W567" s="307"/>
      <c r="X567" s="307"/>
      <c r="Y567" s="307"/>
      <c r="Z567" s="307"/>
      <c r="AA567" s="307"/>
      <c r="AB567" s="307"/>
      <c r="AC567" s="307"/>
      <c r="AD567" s="307"/>
      <c r="AE567" s="307"/>
      <c r="AF567" s="307"/>
      <c r="AG567" s="307"/>
      <c r="AH567" s="307"/>
      <c r="AI567" s="307"/>
      <c r="AJ567" s="307"/>
      <c r="AK567" s="307"/>
      <c r="AL567" s="307"/>
      <c r="AM567" s="307"/>
      <c r="AN567" s="307"/>
      <c r="AO567" s="307"/>
      <c r="AP567" s="307"/>
      <c r="AQ567" s="307"/>
      <c r="AR567" s="307"/>
      <c r="AS567" s="307"/>
      <c r="AT567" s="307"/>
      <c r="AU567" s="307"/>
      <c r="AV567" s="307"/>
      <c r="AW567" s="307"/>
      <c r="AX567" s="307"/>
      <c r="AY567" s="307"/>
      <c r="AZ567" s="307"/>
      <c r="BA567" s="309"/>
      <c r="BB567" s="359"/>
      <c r="BC567" s="309"/>
      <c r="BD567" s="309"/>
      <c r="BE567" s="309"/>
      <c r="BF567" s="309"/>
      <c r="BG567" s="309"/>
      <c r="BH567" s="309"/>
      <c r="BI567" s="309"/>
      <c r="BJ567" s="309"/>
      <c r="BK567" s="309"/>
      <c r="BL567" s="309"/>
      <c r="BM567" s="309"/>
      <c r="BN567" s="309"/>
      <c r="BO567" s="309"/>
      <c r="BP567" s="309"/>
      <c r="BQ567" s="309"/>
      <c r="BR567" s="309"/>
      <c r="BS567" s="309"/>
      <c r="BT567" s="309"/>
      <c r="BU567" s="309"/>
      <c r="BV567" s="309"/>
      <c r="BW567" s="310"/>
      <c r="BX567" s="310"/>
      <c r="BY567" s="310"/>
      <c r="BZ567" s="310"/>
      <c r="CA567" s="310"/>
      <c r="CB567" s="310"/>
      <c r="CC567" s="310"/>
      <c r="CD567" s="310"/>
      <c r="CE567" s="310"/>
      <c r="CF567" s="310"/>
      <c r="CG567" s="310"/>
      <c r="CH567" s="310"/>
      <c r="CI567" s="310"/>
      <c r="CJ567" s="310"/>
      <c r="CK567" s="310"/>
      <c r="CL567" s="310"/>
      <c r="CM567" s="310"/>
      <c r="CN567" s="310"/>
      <c r="CO567" s="310"/>
      <c r="CP567" s="310"/>
      <c r="CQ567" s="310"/>
      <c r="CR567" s="310"/>
      <c r="CS567" s="310"/>
      <c r="CT567" s="310"/>
      <c r="CU567" s="310"/>
      <c r="CV567" s="310"/>
      <c r="CW567" s="310"/>
      <c r="CX567" s="310"/>
      <c r="CY567" s="310"/>
      <c r="CZ567" s="310"/>
    </row>
    <row r="568" s="314" customFormat="true" ht="25.15" customHeight="true" x14ac:dyDescent="0.2">
      <c r="C568" s="852"/>
      <c r="D568" s="844"/>
      <c r="E568" s="496"/>
      <c r="F568" s="496"/>
      <c r="G568" s="496"/>
      <c r="H568" s="843" t="s">
        <v>411</v>
      </c>
      <c r="I568" s="844"/>
      <c r="J568" s="609">
        <v>-1.4700625564029096E-2</v>
      </c>
      <c r="K568" s="496"/>
      <c r="L568" s="496"/>
      <c r="M568" s="843" t="s">
        <v>337</v>
      </c>
      <c r="N568" s="844"/>
      <c r="O568" s="610">
        <v>5.3882403988667643E-2</v>
      </c>
      <c r="P568" s="496"/>
      <c r="Q568" s="496"/>
      <c r="W568" s="307"/>
      <c r="X568" s="307"/>
      <c r="Y568" s="307"/>
      <c r="Z568" s="307"/>
      <c r="AA568" s="307"/>
      <c r="AB568" s="307"/>
      <c r="AC568" s="307"/>
      <c r="AD568" s="307"/>
      <c r="AE568" s="307"/>
      <c r="AF568" s="307"/>
      <c r="AG568" s="307"/>
      <c r="AH568" s="307"/>
      <c r="AI568" s="307"/>
      <c r="AJ568" s="307"/>
      <c r="AK568" s="307"/>
      <c r="AL568" s="307"/>
      <c r="AM568" s="307"/>
      <c r="AN568" s="307"/>
      <c r="AO568" s="307"/>
      <c r="AP568" s="307"/>
      <c r="AQ568" s="307"/>
      <c r="AR568" s="307"/>
      <c r="AS568" s="307"/>
      <c r="AT568" s="307"/>
      <c r="AU568" s="307"/>
      <c r="AV568" s="307"/>
      <c r="AW568" s="307"/>
      <c r="AX568" s="307"/>
      <c r="AY568" s="307"/>
      <c r="AZ568" s="307"/>
      <c r="BA568" s="309"/>
      <c r="BB568" s="359"/>
      <c r="BC568" s="309"/>
      <c r="BD568" s="309"/>
      <c r="BE568" s="309"/>
      <c r="BF568" s="309"/>
      <c r="BG568" s="309"/>
      <c r="BH568" s="309"/>
      <c r="BI568" s="309"/>
      <c r="BJ568" s="309"/>
      <c r="BK568" s="309"/>
      <c r="BL568" s="309"/>
      <c r="BM568" s="309"/>
      <c r="BN568" s="309"/>
      <c r="BO568" s="309"/>
      <c r="BP568" s="309"/>
      <c r="BQ568" s="309"/>
      <c r="BR568" s="309"/>
      <c r="BS568" s="309"/>
      <c r="BT568" s="309"/>
      <c r="BU568" s="309"/>
      <c r="BV568" s="309"/>
      <c r="BW568" s="310"/>
      <c r="BX568" s="310"/>
      <c r="BY568" s="310"/>
      <c r="BZ568" s="310"/>
      <c r="CA568" s="310"/>
      <c r="CB568" s="310"/>
      <c r="CC568" s="310"/>
      <c r="CD568" s="310"/>
      <c r="CE568" s="310"/>
      <c r="CF568" s="310"/>
      <c r="CG568" s="310"/>
      <c r="CH568" s="310"/>
      <c r="CI568" s="310"/>
      <c r="CJ568" s="310"/>
      <c r="CK568" s="310"/>
      <c r="CL568" s="310"/>
      <c r="CM568" s="310"/>
      <c r="CN568" s="310"/>
      <c r="CO568" s="310"/>
      <c r="CP568" s="310"/>
      <c r="CQ568" s="310"/>
      <c r="CR568" s="310"/>
      <c r="CS568" s="310"/>
      <c r="CT568" s="310"/>
      <c r="CU568" s="310"/>
      <c r="CV568" s="310"/>
      <c r="CW568" s="310"/>
      <c r="CX568" s="310"/>
      <c r="CY568" s="310"/>
      <c r="CZ568" s="310"/>
    </row>
    <row r="569" s="314" customFormat="true" ht="25.15" customHeight="true" x14ac:dyDescent="0.2">
      <c r="C569" s="852"/>
      <c r="D569" s="844"/>
      <c r="E569" s="496"/>
      <c r="F569" s="496"/>
      <c r="G569" s="496"/>
      <c r="H569" s="843" t="s">
        <v>396</v>
      </c>
      <c r="I569" s="844"/>
      <c r="J569" s="609">
        <v>2.9716157635670745E-3</v>
      </c>
      <c r="K569" s="496"/>
      <c r="L569" s="496"/>
      <c r="M569" s="843" t="s">
        <v>323</v>
      </c>
      <c r="N569" s="844"/>
      <c r="O569" s="610">
        <v>7.8133533938914798E-2</v>
      </c>
      <c r="P569" s="496"/>
      <c r="Q569" s="496"/>
      <c r="W569" s="307"/>
      <c r="X569" s="307"/>
      <c r="Y569" s="307"/>
      <c r="Z569" s="307"/>
      <c r="AA569" s="307"/>
      <c r="AB569" s="307"/>
      <c r="AC569" s="307"/>
      <c r="AD569" s="307"/>
      <c r="AE569" s="307"/>
      <c r="AF569" s="307"/>
      <c r="AG569" s="307"/>
      <c r="AH569" s="307"/>
      <c r="AI569" s="307"/>
      <c r="AJ569" s="307"/>
      <c r="AK569" s="307"/>
      <c r="AL569" s="307"/>
      <c r="AM569" s="307"/>
      <c r="AN569" s="307"/>
      <c r="AO569" s="307"/>
      <c r="AP569" s="307"/>
      <c r="AQ569" s="307"/>
      <c r="AR569" s="307"/>
      <c r="AS569" s="307"/>
      <c r="AT569" s="307"/>
      <c r="AU569" s="307"/>
      <c r="AV569" s="307"/>
      <c r="AW569" s="307"/>
      <c r="AX569" s="307"/>
      <c r="AY569" s="307"/>
      <c r="AZ569" s="307"/>
      <c r="BA569" s="309"/>
      <c r="BB569" s="359"/>
      <c r="BC569" s="309"/>
      <c r="BD569" s="309"/>
      <c r="BE569" s="309"/>
      <c r="BF569" s="309"/>
      <c r="BG569" s="309"/>
      <c r="BH569" s="309"/>
      <c r="BI569" s="309"/>
      <c r="BJ569" s="309"/>
      <c r="BK569" s="309"/>
      <c r="BL569" s="309"/>
      <c r="BM569" s="309"/>
      <c r="BN569" s="309"/>
      <c r="BO569" s="309"/>
      <c r="BP569" s="309"/>
      <c r="BQ569" s="309"/>
      <c r="BR569" s="309"/>
      <c r="BS569" s="309"/>
      <c r="BT569" s="309"/>
      <c r="BU569" s="309"/>
      <c r="BV569" s="309"/>
      <c r="BW569" s="310"/>
      <c r="BX569" s="310"/>
      <c r="BY569" s="310"/>
      <c r="BZ569" s="310"/>
      <c r="CA569" s="310"/>
      <c r="CB569" s="310"/>
      <c r="CC569" s="310"/>
      <c r="CD569" s="310"/>
      <c r="CE569" s="310"/>
      <c r="CF569" s="310"/>
      <c r="CG569" s="310"/>
      <c r="CH569" s="310"/>
      <c r="CI569" s="310"/>
      <c r="CJ569" s="310"/>
      <c r="CK569" s="310"/>
      <c r="CL569" s="310"/>
      <c r="CM569" s="310"/>
      <c r="CN569" s="310"/>
      <c r="CO569" s="310"/>
      <c r="CP569" s="310"/>
      <c r="CQ569" s="310"/>
      <c r="CR569" s="310"/>
      <c r="CS569" s="310"/>
      <c r="CT569" s="310"/>
      <c r="CU569" s="310"/>
      <c r="CV569" s="310"/>
      <c r="CW569" s="310"/>
      <c r="CX569" s="310"/>
      <c r="CY569" s="310"/>
      <c r="CZ569" s="310"/>
    </row>
    <row r="570" s="314" customFormat="true" ht="25.15" customHeight="true" x14ac:dyDescent="0.2">
      <c r="C570" s="852"/>
      <c r="D570" s="844"/>
      <c r="E570" s="496"/>
      <c r="F570" s="496"/>
      <c r="G570" s="496"/>
      <c r="H570" s="843" t="s">
        <v>422</v>
      </c>
      <c r="I570" s="844"/>
      <c r="J570" s="609">
        <v>-9.3736374987640897E-3</v>
      </c>
      <c r="K570" s="496"/>
      <c r="L570" s="496"/>
      <c r="M570" s="843" t="s">
        <v>326</v>
      </c>
      <c r="N570" s="844"/>
      <c r="O570" s="610">
        <v>6.1580337063895318E-2</v>
      </c>
      <c r="P570" s="496"/>
      <c r="Q570" s="496"/>
      <c r="W570" s="307"/>
      <c r="X570" s="307"/>
      <c r="Y570" s="307"/>
      <c r="Z570" s="307"/>
      <c r="AA570" s="307"/>
      <c r="AB570" s="307"/>
      <c r="AC570" s="307"/>
      <c r="AD570" s="307"/>
      <c r="AE570" s="307"/>
      <c r="AF570" s="307"/>
      <c r="AG570" s="307"/>
      <c r="AH570" s="307"/>
      <c r="AI570" s="307"/>
      <c r="AJ570" s="307"/>
      <c r="AK570" s="307"/>
      <c r="AL570" s="307"/>
      <c r="AM570" s="307"/>
      <c r="AN570" s="307"/>
      <c r="AO570" s="307"/>
      <c r="AP570" s="307"/>
      <c r="AQ570" s="307"/>
      <c r="AR570" s="307"/>
      <c r="AS570" s="307"/>
      <c r="AT570" s="307"/>
      <c r="AU570" s="307"/>
      <c r="AV570" s="307"/>
      <c r="AW570" s="307"/>
      <c r="AX570" s="307"/>
      <c r="AY570" s="307"/>
      <c r="AZ570" s="307"/>
      <c r="BA570" s="309"/>
      <c r="BB570" s="359"/>
      <c r="BC570" s="309"/>
      <c r="BD570" s="309"/>
      <c r="BE570" s="309"/>
      <c r="BF570" s="309"/>
      <c r="BG570" s="309"/>
      <c r="BH570" s="309"/>
      <c r="BI570" s="309"/>
      <c r="BJ570" s="309"/>
      <c r="BK570" s="309"/>
      <c r="BL570" s="309"/>
      <c r="BM570" s="309"/>
      <c r="BN570" s="309"/>
      <c r="BO570" s="309"/>
      <c r="BP570" s="309"/>
      <c r="BQ570" s="309"/>
      <c r="BR570" s="309"/>
      <c r="BS570" s="309"/>
      <c r="BT570" s="309"/>
      <c r="BU570" s="309"/>
      <c r="BV570" s="309"/>
      <c r="BW570" s="310"/>
      <c r="BX570" s="310"/>
      <c r="BY570" s="310"/>
      <c r="BZ570" s="310"/>
      <c r="CA570" s="310"/>
      <c r="CB570" s="310"/>
      <c r="CC570" s="310"/>
      <c r="CD570" s="310"/>
      <c r="CE570" s="310"/>
      <c r="CF570" s="310"/>
      <c r="CG570" s="310"/>
      <c r="CH570" s="310"/>
      <c r="CI570" s="310"/>
      <c r="CJ570" s="310"/>
      <c r="CK570" s="310"/>
      <c r="CL570" s="310"/>
      <c r="CM570" s="310"/>
      <c r="CN570" s="310"/>
      <c r="CO570" s="310"/>
      <c r="CP570" s="310"/>
      <c r="CQ570" s="310"/>
      <c r="CR570" s="310"/>
      <c r="CS570" s="310"/>
      <c r="CT570" s="310"/>
      <c r="CU570" s="310"/>
      <c r="CV570" s="310"/>
      <c r="CW570" s="310"/>
      <c r="CX570" s="310"/>
      <c r="CY570" s="310"/>
      <c r="CZ570" s="310"/>
    </row>
    <row r="571" s="314" customFormat="true" ht="25.15" customHeight="true" x14ac:dyDescent="0.2">
      <c r="C571" s="852"/>
      <c r="D571" s="844"/>
      <c r="E571" s="496"/>
      <c r="F571" s="496"/>
      <c r="G571" s="496"/>
      <c r="H571" s="843" t="s">
        <v>375</v>
      </c>
      <c r="I571" s="844"/>
      <c r="J571" s="609">
        <v>1.4194295165276174E-2</v>
      </c>
      <c r="K571" s="496"/>
      <c r="L571" s="496"/>
      <c r="M571" s="843" t="s">
        <v>317</v>
      </c>
      <c r="N571" s="844"/>
      <c r="O571" s="610">
        <v>0.10962673781535914</v>
      </c>
      <c r="P571" s="496"/>
      <c r="Q571" s="496"/>
      <c r="W571" s="307"/>
      <c r="X571" s="307"/>
      <c r="Y571" s="307"/>
      <c r="Z571" s="307"/>
      <c r="AA571" s="307"/>
      <c r="AB571" s="307"/>
      <c r="AC571" s="307"/>
      <c r="AD571" s="307"/>
      <c r="AE571" s="307"/>
      <c r="AF571" s="307"/>
      <c r="AG571" s="307"/>
      <c r="AH571" s="307"/>
      <c r="AI571" s="307"/>
      <c r="AJ571" s="307"/>
      <c r="AK571" s="307"/>
      <c r="AL571" s="307"/>
      <c r="AM571" s="307"/>
      <c r="AN571" s="307"/>
      <c r="AO571" s="307"/>
      <c r="AP571" s="307"/>
      <c r="AQ571" s="307"/>
      <c r="AR571" s="307"/>
      <c r="AS571" s="307"/>
      <c r="AT571" s="307"/>
      <c r="AU571" s="307"/>
      <c r="AV571" s="307"/>
      <c r="AW571" s="307"/>
      <c r="AX571" s="307"/>
      <c r="AY571" s="307"/>
      <c r="AZ571" s="307"/>
      <c r="BA571" s="309"/>
      <c r="BB571" s="359"/>
      <c r="BC571" s="309"/>
      <c r="BD571" s="309"/>
      <c r="BE571" s="309"/>
      <c r="BF571" s="309"/>
      <c r="BG571" s="309"/>
      <c r="BH571" s="309"/>
      <c r="BI571" s="309"/>
      <c r="BJ571" s="309"/>
      <c r="BK571" s="309"/>
      <c r="BL571" s="309"/>
      <c r="BM571" s="309"/>
      <c r="BN571" s="309"/>
      <c r="BO571" s="309"/>
      <c r="BP571" s="309"/>
      <c r="BQ571" s="309"/>
      <c r="BR571" s="309"/>
      <c r="BS571" s="309"/>
      <c r="BT571" s="309"/>
      <c r="BU571" s="309"/>
      <c r="BV571" s="309"/>
      <c r="BW571" s="310"/>
      <c r="BX571" s="310"/>
      <c r="BY571" s="310"/>
      <c r="BZ571" s="310"/>
      <c r="CA571" s="310"/>
      <c r="CB571" s="310"/>
      <c r="CC571" s="310"/>
      <c r="CD571" s="310"/>
      <c r="CE571" s="310"/>
      <c r="CF571" s="310"/>
      <c r="CG571" s="310"/>
      <c r="CH571" s="310"/>
      <c r="CI571" s="310"/>
      <c r="CJ571" s="310"/>
      <c r="CK571" s="310"/>
      <c r="CL571" s="310"/>
      <c r="CM571" s="310"/>
      <c r="CN571" s="310"/>
      <c r="CO571" s="310"/>
      <c r="CP571" s="310"/>
      <c r="CQ571" s="310"/>
      <c r="CR571" s="310"/>
      <c r="CS571" s="310"/>
      <c r="CT571" s="310"/>
      <c r="CU571" s="310"/>
      <c r="CV571" s="310"/>
      <c r="CW571" s="310"/>
      <c r="CX571" s="310"/>
      <c r="CY571" s="310"/>
      <c r="CZ571" s="310"/>
    </row>
    <row r="572" s="314" customFormat="true" ht="25.15" customHeight="true" x14ac:dyDescent="0.2">
      <c r="C572" s="852"/>
      <c r="D572" s="844"/>
      <c r="E572" s="496"/>
      <c r="F572" s="496"/>
      <c r="G572" s="496"/>
      <c r="H572" s="843" t="s">
        <v>380</v>
      </c>
      <c r="I572" s="844"/>
      <c r="J572" s="609">
        <v>-1.5760305965460197E-2</v>
      </c>
      <c r="K572" s="496"/>
      <c r="L572" s="496"/>
      <c r="M572" s="843" t="s">
        <v>331</v>
      </c>
      <c r="N572" s="844"/>
      <c r="O572" s="610">
        <v>5.5520867398312523E-2</v>
      </c>
      <c r="P572" s="496"/>
      <c r="Q572" s="496"/>
      <c r="W572" s="307"/>
      <c r="X572" s="307"/>
      <c r="Y572" s="307"/>
      <c r="Z572" s="307"/>
      <c r="AA572" s="307"/>
      <c r="AB572" s="307"/>
      <c r="AC572" s="307"/>
      <c r="AD572" s="307"/>
      <c r="AE572" s="307"/>
      <c r="AF572" s="307"/>
      <c r="AG572" s="307"/>
      <c r="AH572" s="307"/>
      <c r="AI572" s="307"/>
      <c r="AJ572" s="307"/>
      <c r="AK572" s="307"/>
      <c r="AL572" s="307"/>
      <c r="AM572" s="307"/>
      <c r="AN572" s="307"/>
      <c r="AO572" s="307"/>
      <c r="AP572" s="307"/>
      <c r="AQ572" s="307"/>
      <c r="AR572" s="307"/>
      <c r="AS572" s="307"/>
      <c r="AT572" s="307"/>
      <c r="AU572" s="307"/>
      <c r="AV572" s="307"/>
      <c r="AW572" s="307"/>
      <c r="AX572" s="307"/>
      <c r="AY572" s="307"/>
      <c r="AZ572" s="307"/>
      <c r="BA572" s="309"/>
      <c r="BB572" s="359"/>
      <c r="BC572" s="309"/>
      <c r="BD572" s="309"/>
      <c r="BE572" s="309"/>
      <c r="BF572" s="309"/>
      <c r="BG572" s="309"/>
      <c r="BH572" s="309"/>
      <c r="BI572" s="309"/>
      <c r="BJ572" s="309"/>
      <c r="BK572" s="309"/>
      <c r="BL572" s="309"/>
      <c r="BM572" s="309"/>
      <c r="BN572" s="309"/>
      <c r="BO572" s="309"/>
      <c r="BP572" s="309"/>
      <c r="BQ572" s="309"/>
      <c r="BR572" s="309"/>
      <c r="BS572" s="309"/>
      <c r="BT572" s="309"/>
      <c r="BU572" s="309"/>
      <c r="BV572" s="309"/>
      <c r="BW572" s="310"/>
      <c r="BX572" s="310"/>
      <c r="BY572" s="310"/>
      <c r="BZ572" s="310"/>
      <c r="CA572" s="310"/>
      <c r="CB572" s="310"/>
      <c r="CC572" s="310"/>
      <c r="CD572" s="310"/>
      <c r="CE572" s="310"/>
      <c r="CF572" s="310"/>
      <c r="CG572" s="310"/>
      <c r="CH572" s="310"/>
      <c r="CI572" s="310"/>
      <c r="CJ572" s="310"/>
      <c r="CK572" s="310"/>
      <c r="CL572" s="310"/>
      <c r="CM572" s="310"/>
      <c r="CN572" s="310"/>
      <c r="CO572" s="310"/>
      <c r="CP572" s="310"/>
      <c r="CQ572" s="310"/>
      <c r="CR572" s="310"/>
      <c r="CS572" s="310"/>
      <c r="CT572" s="310"/>
      <c r="CU572" s="310"/>
      <c r="CV572" s="310"/>
      <c r="CW572" s="310"/>
      <c r="CX572" s="310"/>
      <c r="CY572" s="310"/>
      <c r="CZ572" s="310"/>
    </row>
    <row r="573" s="314" customFormat="true" ht="25.15" customHeight="true" x14ac:dyDescent="0.2">
      <c r="C573" s="852"/>
      <c r="D573" s="844"/>
      <c r="E573" s="496"/>
      <c r="F573" s="496"/>
      <c r="G573" s="496"/>
      <c r="H573" s="843" t="s">
        <v>407</v>
      </c>
      <c r="I573" s="844"/>
      <c r="J573" s="609">
        <v>3.4414455568397197E-3</v>
      </c>
      <c r="K573" s="496"/>
      <c r="L573" s="496"/>
      <c r="M573" s="843" t="s">
        <v>316</v>
      </c>
      <c r="N573" s="844"/>
      <c r="O573" s="610">
        <v>0.10631658082808756</v>
      </c>
      <c r="P573" s="496"/>
      <c r="Q573" s="496"/>
      <c r="W573" s="307"/>
      <c r="X573" s="307"/>
      <c r="Y573" s="307"/>
      <c r="Z573" s="307"/>
      <c r="AA573" s="307"/>
      <c r="AB573" s="307"/>
      <c r="AC573" s="307"/>
      <c r="AD573" s="307"/>
      <c r="AE573" s="307"/>
      <c r="AF573" s="307"/>
      <c r="AG573" s="307"/>
      <c r="AH573" s="307"/>
      <c r="AI573" s="307"/>
      <c r="AJ573" s="307"/>
      <c r="AK573" s="307"/>
      <c r="AL573" s="307"/>
      <c r="AM573" s="307"/>
      <c r="AN573" s="307"/>
      <c r="AO573" s="307"/>
      <c r="AP573" s="307"/>
      <c r="AQ573" s="307"/>
      <c r="AR573" s="307"/>
      <c r="AS573" s="307"/>
      <c r="AT573" s="307"/>
      <c r="AU573" s="307"/>
      <c r="AV573" s="307"/>
      <c r="AW573" s="307"/>
      <c r="AX573" s="307"/>
      <c r="AY573" s="307"/>
      <c r="AZ573" s="307"/>
      <c r="BA573" s="309"/>
      <c r="BB573" s="359"/>
      <c r="BC573" s="309"/>
      <c r="BD573" s="309"/>
      <c r="BE573" s="309"/>
      <c r="BF573" s="309"/>
      <c r="BG573" s="309"/>
      <c r="BH573" s="309"/>
      <c r="BI573" s="309"/>
      <c r="BJ573" s="309"/>
      <c r="BK573" s="309"/>
      <c r="BL573" s="309"/>
      <c r="BM573" s="309"/>
      <c r="BN573" s="309"/>
      <c r="BO573" s="309"/>
      <c r="BP573" s="309"/>
      <c r="BQ573" s="309"/>
      <c r="BR573" s="309"/>
      <c r="BS573" s="309"/>
      <c r="BT573" s="309"/>
      <c r="BU573" s="309"/>
      <c r="BV573" s="309"/>
      <c r="BW573" s="310"/>
      <c r="BX573" s="310"/>
      <c r="BY573" s="310"/>
      <c r="BZ573" s="310"/>
      <c r="CA573" s="310"/>
      <c r="CB573" s="310"/>
      <c r="CC573" s="310"/>
      <c r="CD573" s="310"/>
      <c r="CE573" s="310"/>
      <c r="CF573" s="310"/>
      <c r="CG573" s="310"/>
      <c r="CH573" s="310"/>
      <c r="CI573" s="310"/>
      <c r="CJ573" s="310"/>
      <c r="CK573" s="310"/>
      <c r="CL573" s="310"/>
      <c r="CM573" s="310"/>
      <c r="CN573" s="310"/>
      <c r="CO573" s="310"/>
      <c r="CP573" s="310"/>
      <c r="CQ573" s="310"/>
      <c r="CR573" s="310"/>
      <c r="CS573" s="310"/>
      <c r="CT573" s="310"/>
      <c r="CU573" s="310"/>
      <c r="CV573" s="310"/>
      <c r="CW573" s="310"/>
      <c r="CX573" s="310"/>
      <c r="CY573" s="310"/>
      <c r="CZ573" s="310"/>
    </row>
    <row r="574" s="314" customFormat="true" ht="25.15" customHeight="true" x14ac:dyDescent="0.2">
      <c r="C574" s="852"/>
      <c r="D574" s="844"/>
      <c r="E574" s="496"/>
      <c r="F574" s="496"/>
      <c r="G574" s="496"/>
      <c r="H574" s="843" t="s">
        <v>391</v>
      </c>
      <c r="I574" s="844"/>
      <c r="J574" s="609">
        <v>5.0525018680168676E-2</v>
      </c>
      <c r="K574" s="496"/>
      <c r="L574" s="496"/>
      <c r="M574" s="843" t="s">
        <v>419</v>
      </c>
      <c r="N574" s="844"/>
      <c r="O574" s="610">
        <v>-1.482381412411744E-2</v>
      </c>
      <c r="P574" s="496"/>
      <c r="Q574" s="496"/>
      <c r="W574" s="307"/>
      <c r="X574" s="307"/>
      <c r="Y574" s="307"/>
      <c r="Z574" s="307"/>
      <c r="AA574" s="307"/>
      <c r="AB574" s="307"/>
      <c r="AC574" s="307"/>
      <c r="AD574" s="307"/>
      <c r="AE574" s="307"/>
      <c r="AF574" s="307"/>
      <c r="AG574" s="307"/>
      <c r="AH574" s="307"/>
      <c r="AI574" s="307"/>
      <c r="AJ574" s="307"/>
      <c r="AK574" s="307"/>
      <c r="AL574" s="307"/>
      <c r="AM574" s="307"/>
      <c r="AN574" s="307"/>
      <c r="AO574" s="307"/>
      <c r="AP574" s="307"/>
      <c r="AQ574" s="307"/>
      <c r="AR574" s="307"/>
      <c r="AS574" s="307"/>
      <c r="AT574" s="307"/>
      <c r="AU574" s="307"/>
      <c r="AV574" s="307"/>
      <c r="AW574" s="307"/>
      <c r="AX574" s="307"/>
      <c r="AY574" s="307"/>
      <c r="AZ574" s="307"/>
      <c r="BA574" s="309"/>
      <c r="BB574" s="359"/>
      <c r="BC574" s="309"/>
      <c r="BD574" s="309"/>
      <c r="BE574" s="309"/>
      <c r="BF574" s="309"/>
      <c r="BG574" s="309"/>
      <c r="BH574" s="309"/>
      <c r="BI574" s="309"/>
      <c r="BJ574" s="309"/>
      <c r="BK574" s="309"/>
      <c r="BL574" s="309"/>
      <c r="BM574" s="309"/>
      <c r="BN574" s="309"/>
      <c r="BO574" s="309"/>
      <c r="BP574" s="309"/>
      <c r="BQ574" s="309"/>
      <c r="BR574" s="309"/>
      <c r="BS574" s="309"/>
      <c r="BT574" s="309"/>
      <c r="BU574" s="309"/>
      <c r="BV574" s="309"/>
      <c r="BW574" s="310"/>
      <c r="BX574" s="310"/>
      <c r="BY574" s="310"/>
      <c r="BZ574" s="310"/>
      <c r="CA574" s="310"/>
      <c r="CB574" s="310"/>
      <c r="CC574" s="310"/>
      <c r="CD574" s="310"/>
      <c r="CE574" s="310"/>
      <c r="CF574" s="310"/>
      <c r="CG574" s="310"/>
      <c r="CH574" s="310"/>
      <c r="CI574" s="310"/>
      <c r="CJ574" s="310"/>
      <c r="CK574" s="310"/>
      <c r="CL574" s="310"/>
      <c r="CM574" s="310"/>
      <c r="CN574" s="310"/>
      <c r="CO574" s="310"/>
      <c r="CP574" s="310"/>
      <c r="CQ574" s="310"/>
      <c r="CR574" s="310"/>
      <c r="CS574" s="310"/>
      <c r="CT574" s="310"/>
      <c r="CU574" s="310"/>
      <c r="CV574" s="310"/>
      <c r="CW574" s="310"/>
      <c r="CX574" s="310"/>
      <c r="CY574" s="310"/>
      <c r="CZ574" s="310"/>
    </row>
    <row r="575" s="314" customFormat="true" ht="25.15" customHeight="true" x14ac:dyDescent="0.2">
      <c r="C575" s="852"/>
      <c r="D575" s="844"/>
      <c r="E575" s="496"/>
      <c r="F575" s="496"/>
      <c r="G575" s="496"/>
      <c r="H575" s="843" t="s">
        <v>394</v>
      </c>
      <c r="I575" s="844"/>
      <c r="J575" s="609">
        <v>-4.9544312661010566E-2</v>
      </c>
      <c r="K575" s="496"/>
      <c r="L575" s="496"/>
      <c r="M575" s="843" t="s">
        <v>373</v>
      </c>
      <c r="N575" s="844"/>
      <c r="O575" s="610">
        <v>-0.14818699327742907</v>
      </c>
      <c r="P575" s="496"/>
      <c r="Q575" s="496"/>
      <c r="W575" s="307"/>
      <c r="X575" s="307"/>
      <c r="Y575" s="307"/>
      <c r="Z575" s="307"/>
      <c r="AA575" s="307"/>
      <c r="AB575" s="307"/>
      <c r="AC575" s="307"/>
      <c r="AD575" s="307"/>
      <c r="AE575" s="307"/>
      <c r="AF575" s="307"/>
      <c r="AG575" s="307"/>
      <c r="AH575" s="307"/>
      <c r="AI575" s="307"/>
      <c r="AJ575" s="307"/>
      <c r="AK575" s="307"/>
      <c r="AL575" s="307"/>
      <c r="AM575" s="307"/>
      <c r="AN575" s="307"/>
      <c r="AO575" s="307"/>
      <c r="AP575" s="307"/>
      <c r="AQ575" s="307"/>
      <c r="AR575" s="307"/>
      <c r="AS575" s="307"/>
      <c r="AT575" s="307"/>
      <c r="AU575" s="307"/>
      <c r="AV575" s="307"/>
      <c r="AW575" s="307"/>
      <c r="AX575" s="307"/>
      <c r="AY575" s="307"/>
      <c r="AZ575" s="307"/>
      <c r="BA575" s="309"/>
      <c r="BB575" s="359"/>
      <c r="BC575" s="309"/>
      <c r="BD575" s="309"/>
      <c r="BE575" s="309"/>
      <c r="BF575" s="309"/>
      <c r="BG575" s="309"/>
      <c r="BH575" s="309"/>
      <c r="BI575" s="309"/>
      <c r="BJ575" s="309"/>
      <c r="BK575" s="309"/>
      <c r="BL575" s="309"/>
      <c r="BM575" s="309"/>
      <c r="BN575" s="309"/>
      <c r="BO575" s="309"/>
      <c r="BP575" s="309"/>
      <c r="BQ575" s="309"/>
      <c r="BR575" s="309"/>
      <c r="BS575" s="309"/>
      <c r="BT575" s="309"/>
      <c r="BU575" s="309"/>
      <c r="BV575" s="309"/>
      <c r="BW575" s="310"/>
      <c r="BX575" s="310"/>
      <c r="BY575" s="310"/>
      <c r="BZ575" s="310"/>
      <c r="CA575" s="310"/>
      <c r="CB575" s="310"/>
      <c r="CC575" s="310"/>
      <c r="CD575" s="310"/>
      <c r="CE575" s="310"/>
      <c r="CF575" s="310"/>
      <c r="CG575" s="310"/>
      <c r="CH575" s="310"/>
      <c r="CI575" s="310"/>
      <c r="CJ575" s="310"/>
      <c r="CK575" s="310"/>
      <c r="CL575" s="310"/>
      <c r="CM575" s="310"/>
      <c r="CN575" s="310"/>
      <c r="CO575" s="310"/>
      <c r="CP575" s="310"/>
      <c r="CQ575" s="310"/>
      <c r="CR575" s="310"/>
      <c r="CS575" s="310"/>
      <c r="CT575" s="310"/>
      <c r="CU575" s="310"/>
      <c r="CV575" s="310"/>
      <c r="CW575" s="310"/>
      <c r="CX575" s="310"/>
      <c r="CY575" s="310"/>
      <c r="CZ575" s="310"/>
    </row>
    <row r="576" s="314" customFormat="true" ht="25.15" customHeight="true" x14ac:dyDescent="0.2">
      <c r="C576" s="852"/>
      <c r="D576" s="844"/>
      <c r="E576" s="496"/>
      <c r="F576" s="496"/>
      <c r="G576" s="496"/>
      <c r="H576" s="843" t="s">
        <v>414</v>
      </c>
      <c r="I576" s="844"/>
      <c r="J576" s="609">
        <v>-1.4255462095464215E-2</v>
      </c>
      <c r="K576" s="496"/>
      <c r="L576" s="496"/>
      <c r="M576" s="843" t="s">
        <v>374</v>
      </c>
      <c r="N576" s="844"/>
      <c r="O576" s="610">
        <v>0.14509281667155341</v>
      </c>
      <c r="P576" s="496"/>
      <c r="Q576" s="496"/>
      <c r="W576" s="307"/>
      <c r="X576" s="307"/>
      <c r="Y576" s="307"/>
      <c r="Z576" s="307"/>
      <c r="AA576" s="307"/>
      <c r="AB576" s="307"/>
      <c r="AC576" s="307"/>
      <c r="AD576" s="307"/>
      <c r="AE576" s="307"/>
      <c r="AF576" s="307"/>
      <c r="AG576" s="307"/>
      <c r="AH576" s="307"/>
      <c r="AI576" s="307"/>
      <c r="AJ576" s="307"/>
      <c r="AK576" s="307"/>
      <c r="AL576" s="307"/>
      <c r="AM576" s="307"/>
      <c r="AN576" s="307"/>
      <c r="AO576" s="307"/>
      <c r="AP576" s="307"/>
      <c r="AQ576" s="307"/>
      <c r="AR576" s="307"/>
      <c r="AS576" s="307"/>
      <c r="AT576" s="307"/>
      <c r="AU576" s="307"/>
      <c r="AV576" s="307"/>
      <c r="AW576" s="307"/>
      <c r="AX576" s="307"/>
      <c r="AY576" s="307"/>
      <c r="AZ576" s="307"/>
      <c r="BA576" s="309"/>
      <c r="BB576" s="359"/>
      <c r="BC576" s="309"/>
      <c r="BD576" s="309"/>
      <c r="BE576" s="309"/>
      <c r="BF576" s="309"/>
      <c r="BG576" s="309"/>
      <c r="BH576" s="309"/>
      <c r="BI576" s="309"/>
      <c r="BJ576" s="309"/>
      <c r="BK576" s="309"/>
      <c r="BL576" s="309"/>
      <c r="BM576" s="309"/>
      <c r="BN576" s="309"/>
      <c r="BO576" s="309"/>
      <c r="BP576" s="309"/>
      <c r="BQ576" s="309"/>
      <c r="BR576" s="309"/>
      <c r="BS576" s="309"/>
      <c r="BT576" s="309"/>
      <c r="BU576" s="309"/>
      <c r="BV576" s="309"/>
      <c r="BW576" s="310"/>
      <c r="BX576" s="310"/>
      <c r="BY576" s="310"/>
      <c r="BZ576" s="310"/>
      <c r="CA576" s="310"/>
      <c r="CB576" s="310"/>
      <c r="CC576" s="310"/>
      <c r="CD576" s="310"/>
      <c r="CE576" s="310"/>
      <c r="CF576" s="310"/>
      <c r="CG576" s="310"/>
      <c r="CH576" s="310"/>
      <c r="CI576" s="310"/>
      <c r="CJ576" s="310"/>
      <c r="CK576" s="310"/>
      <c r="CL576" s="310"/>
      <c r="CM576" s="310"/>
      <c r="CN576" s="310"/>
      <c r="CO576" s="310"/>
      <c r="CP576" s="310"/>
      <c r="CQ576" s="310"/>
      <c r="CR576" s="310"/>
      <c r="CS576" s="310"/>
      <c r="CT576" s="310"/>
      <c r="CU576" s="310"/>
      <c r="CV576" s="310"/>
      <c r="CW576" s="310"/>
      <c r="CX576" s="310"/>
      <c r="CY576" s="310"/>
      <c r="CZ576" s="310"/>
    </row>
    <row r="577" s="314" customFormat="true" ht="25.15" customHeight="true" x14ac:dyDescent="0.2">
      <c r="C577" s="852"/>
      <c r="D577" s="844"/>
      <c r="E577" s="496"/>
      <c r="F577" s="496"/>
      <c r="G577" s="496"/>
      <c r="H577" s="843" t="s">
        <v>417</v>
      </c>
      <c r="I577" s="844"/>
      <c r="J577" s="609">
        <v>-4.8461080944167184E-3</v>
      </c>
      <c r="K577" s="496"/>
      <c r="L577" s="496"/>
      <c r="M577" s="843" t="s">
        <v>393</v>
      </c>
      <c r="N577" s="844"/>
      <c r="O577" s="610">
        <v>3.1611720205932697E-2</v>
      </c>
      <c r="P577" s="496"/>
      <c r="Q577" s="496"/>
      <c r="W577" s="307"/>
      <c r="X577" s="307"/>
      <c r="Y577" s="307"/>
      <c r="Z577" s="307"/>
      <c r="AA577" s="307"/>
      <c r="AB577" s="307"/>
      <c r="AC577" s="307"/>
      <c r="AD577" s="307"/>
      <c r="AE577" s="307"/>
      <c r="AF577" s="307"/>
      <c r="AG577" s="307"/>
      <c r="AH577" s="307"/>
      <c r="AI577" s="307"/>
      <c r="AJ577" s="307"/>
      <c r="AK577" s="307"/>
      <c r="AL577" s="307"/>
      <c r="AM577" s="307"/>
      <c r="AN577" s="307"/>
      <c r="AO577" s="307"/>
      <c r="AP577" s="307"/>
      <c r="AQ577" s="307"/>
      <c r="AR577" s="307"/>
      <c r="AS577" s="307"/>
      <c r="AT577" s="307"/>
      <c r="AU577" s="307"/>
      <c r="AV577" s="307"/>
      <c r="AW577" s="307"/>
      <c r="AX577" s="307"/>
      <c r="AY577" s="307"/>
      <c r="AZ577" s="307"/>
      <c r="BA577" s="309"/>
      <c r="BB577" s="359"/>
      <c r="BC577" s="309"/>
      <c r="BD577" s="309"/>
      <c r="BE577" s="309"/>
      <c r="BF577" s="309"/>
      <c r="BG577" s="309"/>
      <c r="BH577" s="309"/>
      <c r="BI577" s="309"/>
      <c r="BJ577" s="309"/>
      <c r="BK577" s="309"/>
      <c r="BL577" s="309"/>
      <c r="BM577" s="309"/>
      <c r="BN577" s="309"/>
      <c r="BO577" s="309"/>
      <c r="BP577" s="309"/>
      <c r="BQ577" s="309"/>
      <c r="BR577" s="309"/>
      <c r="BS577" s="309"/>
      <c r="BT577" s="309"/>
      <c r="BU577" s="309"/>
      <c r="BV577" s="309"/>
      <c r="BW577" s="310"/>
      <c r="BX577" s="310"/>
      <c r="BY577" s="310"/>
      <c r="BZ577" s="310"/>
      <c r="CA577" s="310"/>
      <c r="CB577" s="310"/>
      <c r="CC577" s="310"/>
      <c r="CD577" s="310"/>
      <c r="CE577" s="310"/>
      <c r="CF577" s="310"/>
      <c r="CG577" s="310"/>
      <c r="CH577" s="310"/>
      <c r="CI577" s="310"/>
      <c r="CJ577" s="310"/>
      <c r="CK577" s="310"/>
      <c r="CL577" s="310"/>
      <c r="CM577" s="310"/>
      <c r="CN577" s="310"/>
      <c r="CO577" s="310"/>
      <c r="CP577" s="310"/>
      <c r="CQ577" s="310"/>
      <c r="CR577" s="310"/>
      <c r="CS577" s="310"/>
      <c r="CT577" s="310"/>
      <c r="CU577" s="310"/>
      <c r="CV577" s="310"/>
      <c r="CW577" s="310"/>
      <c r="CX577" s="310"/>
      <c r="CY577" s="310"/>
      <c r="CZ577" s="310"/>
    </row>
    <row r="578" s="314" customFormat="true" ht="25.15" customHeight="true" x14ac:dyDescent="0.2">
      <c r="C578" s="852"/>
      <c r="D578" s="844"/>
      <c r="E578" s="496"/>
      <c r="F578" s="496"/>
      <c r="G578" s="496"/>
      <c r="H578" s="843" t="s">
        <v>395</v>
      </c>
      <c r="I578" s="844"/>
      <c r="J578" s="609">
        <v>2.1969653867050135E-2</v>
      </c>
      <c r="K578" s="496"/>
      <c r="L578" s="496"/>
      <c r="M578" s="843" t="s">
        <v>410</v>
      </c>
      <c r="N578" s="844"/>
      <c r="O578" s="610">
        <v>1.7776943556551305E-2</v>
      </c>
      <c r="P578" s="496"/>
      <c r="Q578" s="496"/>
      <c r="W578" s="307"/>
      <c r="X578" s="307"/>
      <c r="Y578" s="307"/>
      <c r="Z578" s="307"/>
      <c r="AA578" s="307"/>
      <c r="AB578" s="307"/>
      <c r="AC578" s="307"/>
      <c r="AD578" s="307"/>
      <c r="AE578" s="307"/>
      <c r="AF578" s="307"/>
      <c r="AG578" s="307"/>
      <c r="AH578" s="307"/>
      <c r="AI578" s="307"/>
      <c r="AJ578" s="307"/>
      <c r="AK578" s="307"/>
      <c r="AL578" s="307"/>
      <c r="AM578" s="307"/>
      <c r="AN578" s="307"/>
      <c r="AO578" s="307"/>
      <c r="AP578" s="307"/>
      <c r="AQ578" s="307"/>
      <c r="AR578" s="307"/>
      <c r="AS578" s="307"/>
      <c r="AT578" s="307"/>
      <c r="AU578" s="307"/>
      <c r="AV578" s="307"/>
      <c r="AW578" s="307"/>
      <c r="AX578" s="307"/>
      <c r="AY578" s="307"/>
      <c r="AZ578" s="307"/>
      <c r="BA578" s="309"/>
      <c r="BB578" s="359"/>
      <c r="BC578" s="309"/>
      <c r="BD578" s="309"/>
      <c r="BE578" s="309"/>
      <c r="BF578" s="309"/>
      <c r="BG578" s="309"/>
      <c r="BH578" s="309"/>
      <c r="BI578" s="309"/>
      <c r="BJ578" s="309"/>
      <c r="BK578" s="309"/>
      <c r="BL578" s="309"/>
      <c r="BM578" s="309"/>
      <c r="BN578" s="309"/>
      <c r="BO578" s="309"/>
      <c r="BP578" s="309"/>
      <c r="BQ578" s="309"/>
      <c r="BR578" s="309"/>
      <c r="BS578" s="309"/>
      <c r="BT578" s="309"/>
      <c r="BU578" s="309"/>
      <c r="BV578" s="309"/>
      <c r="BW578" s="310"/>
      <c r="BX578" s="310"/>
      <c r="BY578" s="310"/>
      <c r="BZ578" s="310"/>
      <c r="CA578" s="310"/>
      <c r="CB578" s="310"/>
      <c r="CC578" s="310"/>
      <c r="CD578" s="310"/>
      <c r="CE578" s="310"/>
      <c r="CF578" s="310"/>
      <c r="CG578" s="310"/>
      <c r="CH578" s="310"/>
      <c r="CI578" s="310"/>
      <c r="CJ578" s="310"/>
      <c r="CK578" s="310"/>
      <c r="CL578" s="310"/>
      <c r="CM578" s="310"/>
      <c r="CN578" s="310"/>
      <c r="CO578" s="310"/>
      <c r="CP578" s="310"/>
      <c r="CQ578" s="310"/>
      <c r="CR578" s="310"/>
      <c r="CS578" s="310"/>
      <c r="CT578" s="310"/>
      <c r="CU578" s="310"/>
      <c r="CV578" s="310"/>
      <c r="CW578" s="310"/>
      <c r="CX578" s="310"/>
      <c r="CY578" s="310"/>
      <c r="CZ578" s="310"/>
    </row>
    <row r="579" s="314" customFormat="true" ht="25.15" customHeight="true" x14ac:dyDescent="0.2">
      <c r="C579" s="852"/>
      <c r="D579" s="844"/>
      <c r="E579" s="496"/>
      <c r="F579" s="496"/>
      <c r="G579" s="496"/>
      <c r="H579" s="843" t="s">
        <v>400</v>
      </c>
      <c r="I579" s="844"/>
      <c r="J579" s="609">
        <v>-2.1593174718150528E-2</v>
      </c>
      <c r="K579" s="496"/>
      <c r="L579" s="496"/>
      <c r="M579" s="843" t="s">
        <v>415</v>
      </c>
      <c r="N579" s="844"/>
      <c r="O579" s="610">
        <v>-1.1667475376466814E-2</v>
      </c>
      <c r="P579" s="496"/>
      <c r="Q579" s="496"/>
      <c r="W579" s="307"/>
      <c r="X579" s="307"/>
      <c r="Y579" s="307"/>
      <c r="Z579" s="307"/>
      <c r="AA579" s="307"/>
      <c r="AB579" s="307"/>
      <c r="AC579" s="307"/>
      <c r="AD579" s="307"/>
      <c r="AE579" s="307"/>
      <c r="AF579" s="307"/>
      <c r="AG579" s="307"/>
      <c r="AH579" s="307"/>
      <c r="AI579" s="307"/>
      <c r="AJ579" s="307"/>
      <c r="AK579" s="307"/>
      <c r="AL579" s="307"/>
      <c r="AM579" s="307"/>
      <c r="AN579" s="307"/>
      <c r="AO579" s="307"/>
      <c r="AP579" s="307"/>
      <c r="AQ579" s="307"/>
      <c r="AR579" s="307"/>
      <c r="AS579" s="307"/>
      <c r="AT579" s="307"/>
      <c r="AU579" s="307"/>
      <c r="AV579" s="307"/>
      <c r="AW579" s="307"/>
      <c r="AX579" s="307"/>
      <c r="AY579" s="307"/>
      <c r="AZ579" s="307"/>
      <c r="BA579" s="309"/>
      <c r="BB579" s="359"/>
      <c r="BC579" s="309"/>
      <c r="BD579" s="309"/>
      <c r="BE579" s="309"/>
      <c r="BF579" s="309"/>
      <c r="BG579" s="309"/>
      <c r="BH579" s="309"/>
      <c r="BI579" s="309"/>
      <c r="BJ579" s="309"/>
      <c r="BK579" s="309"/>
      <c r="BL579" s="309"/>
      <c r="BM579" s="309"/>
      <c r="BN579" s="309"/>
      <c r="BO579" s="309"/>
      <c r="BP579" s="309"/>
      <c r="BQ579" s="309"/>
      <c r="BR579" s="309"/>
      <c r="BS579" s="309"/>
      <c r="BT579" s="309"/>
      <c r="BU579" s="309"/>
      <c r="BV579" s="309"/>
      <c r="BW579" s="310"/>
      <c r="BX579" s="310"/>
      <c r="BY579" s="310"/>
      <c r="BZ579" s="310"/>
      <c r="CA579" s="310"/>
      <c r="CB579" s="310"/>
      <c r="CC579" s="310"/>
      <c r="CD579" s="310"/>
      <c r="CE579" s="310"/>
      <c r="CF579" s="310"/>
      <c r="CG579" s="310"/>
      <c r="CH579" s="310"/>
      <c r="CI579" s="310"/>
      <c r="CJ579" s="310"/>
      <c r="CK579" s="310"/>
      <c r="CL579" s="310"/>
      <c r="CM579" s="310"/>
      <c r="CN579" s="310"/>
      <c r="CO579" s="310"/>
      <c r="CP579" s="310"/>
      <c r="CQ579" s="310"/>
      <c r="CR579" s="310"/>
      <c r="CS579" s="310"/>
      <c r="CT579" s="310"/>
      <c r="CU579" s="310"/>
      <c r="CV579" s="310"/>
      <c r="CW579" s="310"/>
      <c r="CX579" s="310"/>
      <c r="CY579" s="310"/>
      <c r="CZ579" s="310"/>
    </row>
    <row r="580" s="314" customFormat="true" ht="25.15" customHeight="true" x14ac:dyDescent="0.2">
      <c r="C580" s="852"/>
      <c r="D580" s="844"/>
      <c r="E580" s="496"/>
      <c r="F580" s="496"/>
      <c r="G580" s="496"/>
      <c r="H580" s="843" t="s">
        <v>425</v>
      </c>
      <c r="I580" s="844"/>
      <c r="J580" s="609">
        <v>-4.956790253811562E-3</v>
      </c>
      <c r="K580" s="496"/>
      <c r="L580" s="496"/>
      <c r="M580" s="843" t="s">
        <v>405</v>
      </c>
      <c r="N580" s="844"/>
      <c r="O580" s="610">
        <v>-2.5590138973188729E-2</v>
      </c>
      <c r="P580" s="496"/>
      <c r="Q580" s="496"/>
      <c r="W580" s="307"/>
      <c r="X580" s="307"/>
      <c r="Y580" s="307"/>
      <c r="Z580" s="307"/>
      <c r="AA580" s="307"/>
      <c r="AB580" s="307"/>
      <c r="AC580" s="307"/>
      <c r="AD580" s="307"/>
      <c r="AE580" s="307"/>
      <c r="AF580" s="307"/>
      <c r="AG580" s="307"/>
      <c r="AH580" s="307"/>
      <c r="AI580" s="307"/>
      <c r="AJ580" s="307"/>
      <c r="AK580" s="307"/>
      <c r="AL580" s="307"/>
      <c r="AM580" s="307"/>
      <c r="AN580" s="307"/>
      <c r="AO580" s="307"/>
      <c r="AP580" s="307"/>
      <c r="AQ580" s="307"/>
      <c r="AR580" s="307"/>
      <c r="AS580" s="307"/>
      <c r="AT580" s="307"/>
      <c r="AU580" s="307"/>
      <c r="AV580" s="307"/>
      <c r="AW580" s="307"/>
      <c r="AX580" s="307"/>
      <c r="AY580" s="307"/>
      <c r="AZ580" s="307"/>
      <c r="BA580" s="309"/>
      <c r="BB580" s="359"/>
      <c r="BC580" s="309"/>
      <c r="BD580" s="309"/>
      <c r="BE580" s="309"/>
      <c r="BF580" s="309"/>
      <c r="BG580" s="309"/>
      <c r="BH580" s="309"/>
      <c r="BI580" s="309"/>
      <c r="BJ580" s="309"/>
      <c r="BK580" s="309"/>
      <c r="BL580" s="309"/>
      <c r="BM580" s="309"/>
      <c r="BN580" s="309"/>
      <c r="BO580" s="309"/>
      <c r="BP580" s="309"/>
      <c r="BQ580" s="309"/>
      <c r="BR580" s="309"/>
      <c r="BS580" s="309"/>
      <c r="BT580" s="309"/>
      <c r="BU580" s="309"/>
      <c r="BV580" s="309"/>
      <c r="BW580" s="310"/>
      <c r="BX580" s="310"/>
      <c r="BY580" s="310"/>
      <c r="BZ580" s="310"/>
      <c r="CA580" s="310"/>
      <c r="CB580" s="310"/>
      <c r="CC580" s="310"/>
      <c r="CD580" s="310"/>
      <c r="CE580" s="310"/>
      <c r="CF580" s="310"/>
      <c r="CG580" s="310"/>
      <c r="CH580" s="310"/>
      <c r="CI580" s="310"/>
      <c r="CJ580" s="310"/>
      <c r="CK580" s="310"/>
      <c r="CL580" s="310"/>
      <c r="CM580" s="310"/>
      <c r="CN580" s="310"/>
      <c r="CO580" s="310"/>
      <c r="CP580" s="310"/>
      <c r="CQ580" s="310"/>
      <c r="CR580" s="310"/>
      <c r="CS580" s="310"/>
      <c r="CT580" s="310"/>
      <c r="CU580" s="310"/>
      <c r="CV580" s="310"/>
      <c r="CW580" s="310"/>
      <c r="CX580" s="310"/>
      <c r="CY580" s="310"/>
      <c r="CZ580" s="310"/>
    </row>
    <row r="581" s="314" customFormat="true" ht="25.15" customHeight="true" x14ac:dyDescent="0.2">
      <c r="C581" s="852"/>
      <c r="D581" s="844"/>
      <c r="E581" s="496"/>
      <c r="F581" s="496"/>
      <c r="G581" s="496"/>
      <c r="H581" s="843" t="s">
        <v>403</v>
      </c>
      <c r="I581" s="844"/>
      <c r="J581" s="609">
        <v>-2.318370813242018E-2</v>
      </c>
      <c r="K581" s="496"/>
      <c r="L581" s="496"/>
      <c r="M581" s="843" t="s">
        <v>390</v>
      </c>
      <c r="N581" s="844"/>
      <c r="O581" s="610">
        <v>-5.2802609701401972E-2</v>
      </c>
      <c r="P581" s="496"/>
      <c r="Q581" s="496"/>
      <c r="W581" s="307"/>
      <c r="X581" s="307"/>
      <c r="Y581" s="307"/>
      <c r="Z581" s="307"/>
      <c r="AA581" s="307"/>
      <c r="AB581" s="307"/>
      <c r="AC581" s="307"/>
      <c r="AD581" s="307"/>
      <c r="AE581" s="307"/>
      <c r="AF581" s="307"/>
      <c r="AG581" s="307"/>
      <c r="AH581" s="307"/>
      <c r="AI581" s="307"/>
      <c r="AJ581" s="307"/>
      <c r="AK581" s="307"/>
      <c r="AL581" s="307"/>
      <c r="AM581" s="307"/>
      <c r="AN581" s="307"/>
      <c r="AO581" s="307"/>
      <c r="AP581" s="307"/>
      <c r="AQ581" s="307"/>
      <c r="AR581" s="307"/>
      <c r="AS581" s="307"/>
      <c r="AT581" s="307"/>
      <c r="AU581" s="307"/>
      <c r="AV581" s="307"/>
      <c r="AW581" s="307"/>
      <c r="AX581" s="307"/>
      <c r="AY581" s="307"/>
      <c r="AZ581" s="307"/>
      <c r="BA581" s="309"/>
      <c r="BB581" s="359"/>
      <c r="BC581" s="309"/>
      <c r="BD581" s="309"/>
      <c r="BE581" s="309"/>
      <c r="BF581" s="309"/>
      <c r="BG581" s="309"/>
      <c r="BH581" s="309"/>
      <c r="BI581" s="309"/>
      <c r="BJ581" s="309"/>
      <c r="BK581" s="309"/>
      <c r="BL581" s="309"/>
      <c r="BM581" s="309"/>
      <c r="BN581" s="309"/>
      <c r="BO581" s="309"/>
      <c r="BP581" s="309"/>
      <c r="BQ581" s="309"/>
      <c r="BR581" s="309"/>
      <c r="BS581" s="309"/>
      <c r="BT581" s="309"/>
      <c r="BU581" s="309"/>
      <c r="BV581" s="309"/>
      <c r="BW581" s="310"/>
      <c r="BX581" s="310"/>
      <c r="BY581" s="310"/>
      <c r="BZ581" s="310"/>
      <c r="CA581" s="310"/>
      <c r="CB581" s="310"/>
      <c r="CC581" s="310"/>
      <c r="CD581" s="310"/>
      <c r="CE581" s="310"/>
      <c r="CF581" s="310"/>
      <c r="CG581" s="310"/>
      <c r="CH581" s="310"/>
      <c r="CI581" s="310"/>
      <c r="CJ581" s="310"/>
      <c r="CK581" s="310"/>
      <c r="CL581" s="310"/>
      <c r="CM581" s="310"/>
      <c r="CN581" s="310"/>
      <c r="CO581" s="310"/>
      <c r="CP581" s="310"/>
      <c r="CQ581" s="310"/>
      <c r="CR581" s="310"/>
      <c r="CS581" s="310"/>
      <c r="CT581" s="310"/>
      <c r="CU581" s="310"/>
      <c r="CV581" s="310"/>
      <c r="CW581" s="310"/>
      <c r="CX581" s="310"/>
      <c r="CY581" s="310"/>
      <c r="CZ581" s="310"/>
    </row>
    <row r="582" s="314" customFormat="true" ht="25.15" customHeight="true" x14ac:dyDescent="0.2">
      <c r="C582" s="852"/>
      <c r="D582" s="844"/>
      <c r="E582" s="496"/>
      <c r="F582" s="496"/>
      <c r="G582" s="496"/>
      <c r="H582" s="843" t="s">
        <v>387</v>
      </c>
      <c r="I582" s="844"/>
      <c r="J582" s="609">
        <v>5.1485235264529812E-2</v>
      </c>
      <c r="K582" s="496"/>
      <c r="L582" s="496"/>
      <c r="M582" s="843" t="s">
        <v>426</v>
      </c>
      <c r="N582" s="844"/>
      <c r="O582" s="610">
        <v>1.3163442255227555E-3</v>
      </c>
      <c r="P582" s="496"/>
      <c r="Q582" s="496"/>
      <c r="W582" s="307"/>
      <c r="X582" s="307"/>
      <c r="Y582" s="307"/>
      <c r="Z582" s="307"/>
      <c r="AA582" s="307"/>
      <c r="AB582" s="307"/>
      <c r="AC582" s="307"/>
      <c r="AD582" s="307"/>
      <c r="AE582" s="307"/>
      <c r="AF582" s="307"/>
      <c r="AG582" s="307"/>
      <c r="AH582" s="307"/>
      <c r="AI582" s="307"/>
      <c r="AJ582" s="307"/>
      <c r="AK582" s="307"/>
      <c r="AL582" s="307"/>
      <c r="AM582" s="307"/>
      <c r="AN582" s="307"/>
      <c r="AO582" s="307"/>
      <c r="AP582" s="307"/>
      <c r="AQ582" s="307"/>
      <c r="AR582" s="307"/>
      <c r="AS582" s="307"/>
      <c r="AT582" s="307"/>
      <c r="AU582" s="307"/>
      <c r="AV582" s="307"/>
      <c r="AW582" s="307"/>
      <c r="AX582" s="307"/>
      <c r="AY582" s="307"/>
      <c r="AZ582" s="307"/>
      <c r="BA582" s="309"/>
      <c r="BB582" s="359"/>
      <c r="BC582" s="309"/>
      <c r="BD582" s="309"/>
      <c r="BE582" s="309"/>
      <c r="BF582" s="309"/>
      <c r="BG582" s="309"/>
      <c r="BH582" s="309"/>
      <c r="BI582" s="309"/>
      <c r="BJ582" s="309"/>
      <c r="BK582" s="309"/>
      <c r="BL582" s="309"/>
      <c r="BM582" s="309"/>
      <c r="BN582" s="309"/>
      <c r="BO582" s="309"/>
      <c r="BP582" s="309"/>
      <c r="BQ582" s="309"/>
      <c r="BR582" s="309"/>
      <c r="BS582" s="309"/>
      <c r="BT582" s="309"/>
      <c r="BU582" s="309"/>
      <c r="BV582" s="309"/>
      <c r="BW582" s="310"/>
      <c r="BX582" s="310"/>
      <c r="BY582" s="310"/>
      <c r="BZ582" s="310"/>
      <c r="CA582" s="310"/>
      <c r="CB582" s="310"/>
      <c r="CC582" s="310"/>
      <c r="CD582" s="310"/>
      <c r="CE582" s="310"/>
      <c r="CF582" s="310"/>
      <c r="CG582" s="310"/>
      <c r="CH582" s="310"/>
      <c r="CI582" s="310"/>
      <c r="CJ582" s="310"/>
      <c r="CK582" s="310"/>
      <c r="CL582" s="310"/>
      <c r="CM582" s="310"/>
      <c r="CN582" s="310"/>
      <c r="CO582" s="310"/>
      <c r="CP582" s="310"/>
      <c r="CQ582" s="310"/>
      <c r="CR582" s="310"/>
      <c r="CS582" s="310"/>
      <c r="CT582" s="310"/>
      <c r="CU582" s="310"/>
      <c r="CV582" s="310"/>
      <c r="CW582" s="310"/>
      <c r="CX582" s="310"/>
      <c r="CY582" s="310"/>
      <c r="CZ582" s="310"/>
    </row>
    <row r="583" s="314" customFormat="true" ht="25.15" customHeight="true" x14ac:dyDescent="0.2">
      <c r="C583" s="852"/>
      <c r="D583" s="844"/>
      <c r="E583" s="496"/>
      <c r="F583" s="496"/>
      <c r="G583" s="496"/>
      <c r="H583" s="843" t="s">
        <v>389</v>
      </c>
      <c r="I583" s="844"/>
      <c r="J583" s="612">
        <v>-5.1485235264529416E-2</v>
      </c>
      <c r="K583" s="496"/>
      <c r="L583" s="496"/>
      <c r="M583" s="843" t="s">
        <v>384</v>
      </c>
      <c r="N583" s="844"/>
      <c r="O583" s="610">
        <v>-5.134307511512793E-2</v>
      </c>
      <c r="P583" s="496"/>
      <c r="Q583" s="496"/>
      <c r="W583" s="307"/>
      <c r="X583" s="307"/>
      <c r="Y583" s="307"/>
      <c r="Z583" s="307"/>
      <c r="AA583" s="307"/>
      <c r="AB583" s="307"/>
      <c r="AC583" s="307"/>
      <c r="AD583" s="307"/>
      <c r="AE583" s="307"/>
      <c r="AF583" s="307"/>
      <c r="AG583" s="307"/>
      <c r="AH583" s="307"/>
      <c r="AI583" s="307"/>
      <c r="AJ583" s="307"/>
      <c r="AK583" s="307"/>
      <c r="AL583" s="307"/>
      <c r="AM583" s="307"/>
      <c r="AN583" s="307"/>
      <c r="AO583" s="307"/>
      <c r="AP583" s="307"/>
      <c r="AQ583" s="307"/>
      <c r="AR583" s="307"/>
      <c r="AS583" s="307"/>
      <c r="AT583" s="307"/>
      <c r="AU583" s="307"/>
      <c r="AV583" s="307"/>
      <c r="AW583" s="307"/>
      <c r="AX583" s="307"/>
      <c r="AY583" s="307"/>
      <c r="AZ583" s="307"/>
      <c r="BA583" s="309"/>
      <c r="BB583" s="359"/>
      <c r="BC583" s="309"/>
      <c r="BD583" s="309"/>
      <c r="BE583" s="309"/>
      <c r="BF583" s="309"/>
      <c r="BG583" s="309"/>
      <c r="BH583" s="309"/>
      <c r="BI583" s="309"/>
      <c r="BJ583" s="309"/>
      <c r="BK583" s="309"/>
      <c r="BL583" s="309"/>
      <c r="BM583" s="309"/>
      <c r="BN583" s="309"/>
      <c r="BO583" s="309"/>
      <c r="BP583" s="309"/>
      <c r="BQ583" s="309"/>
      <c r="BR583" s="309"/>
      <c r="BS583" s="309"/>
      <c r="BT583" s="309"/>
      <c r="BU583" s="309"/>
      <c r="BV583" s="309"/>
      <c r="BW583" s="310"/>
      <c r="BX583" s="310"/>
      <c r="BY583" s="310"/>
      <c r="BZ583" s="310"/>
      <c r="CA583" s="310"/>
      <c r="CB583" s="310"/>
      <c r="CC583" s="310"/>
      <c r="CD583" s="310"/>
      <c r="CE583" s="310"/>
      <c r="CF583" s="310"/>
      <c r="CG583" s="310"/>
      <c r="CH583" s="310"/>
      <c r="CI583" s="310"/>
      <c r="CJ583" s="310"/>
      <c r="CK583" s="310"/>
      <c r="CL583" s="310"/>
      <c r="CM583" s="310"/>
      <c r="CN583" s="310"/>
      <c r="CO583" s="310"/>
      <c r="CP583" s="310"/>
      <c r="CQ583" s="310"/>
      <c r="CR583" s="310"/>
      <c r="CS583" s="310"/>
      <c r="CT583" s="310"/>
      <c r="CU583" s="310"/>
      <c r="CV583" s="310"/>
      <c r="CW583" s="310"/>
      <c r="CX583" s="310"/>
      <c r="CY583" s="310"/>
      <c r="CZ583" s="310"/>
    </row>
    <row r="584" s="314" customFormat="true" ht="25.15" customHeight="true" x14ac:dyDescent="0.2">
      <c r="C584" s="852"/>
      <c r="D584" s="844"/>
      <c r="E584" s="496"/>
      <c r="F584" s="496"/>
      <c r="G584" s="496"/>
      <c r="H584" s="852"/>
      <c r="I584" s="844"/>
      <c r="J584" s="512"/>
      <c r="K584" s="496"/>
      <c r="L584" s="496"/>
      <c r="M584" s="843" t="s">
        <v>424</v>
      </c>
      <c r="N584" s="844"/>
      <c r="O584" s="610">
        <v>-3.9172570121277905E-3</v>
      </c>
      <c r="P584" s="496"/>
      <c r="Q584" s="496"/>
      <c r="W584" s="307"/>
      <c r="X584" s="307"/>
      <c r="Y584" s="307"/>
      <c r="Z584" s="307"/>
      <c r="AA584" s="307"/>
      <c r="AB584" s="307"/>
      <c r="AC584" s="307"/>
      <c r="AD584" s="307"/>
      <c r="AE584" s="307"/>
      <c r="AF584" s="307"/>
      <c r="AG584" s="307"/>
      <c r="AH584" s="307"/>
      <c r="AI584" s="307"/>
      <c r="AJ584" s="307"/>
      <c r="AK584" s="307"/>
      <c r="AL584" s="307"/>
      <c r="AM584" s="307"/>
      <c r="AN584" s="307"/>
      <c r="AO584" s="307"/>
      <c r="AP584" s="307"/>
      <c r="AQ584" s="307"/>
      <c r="AR584" s="307"/>
      <c r="AS584" s="307"/>
      <c r="AT584" s="307"/>
      <c r="AU584" s="307"/>
      <c r="AV584" s="307"/>
      <c r="AW584" s="307"/>
      <c r="AX584" s="307"/>
      <c r="AY584" s="307"/>
      <c r="AZ584" s="307"/>
      <c r="BA584" s="309"/>
      <c r="BB584" s="359"/>
      <c r="BC584" s="309"/>
      <c r="BD584" s="309"/>
      <c r="BE584" s="309"/>
      <c r="BF584" s="309"/>
      <c r="BG584" s="309"/>
      <c r="BH584" s="309"/>
      <c r="BI584" s="309"/>
      <c r="BJ584" s="309"/>
      <c r="BK584" s="309"/>
      <c r="BL584" s="309"/>
      <c r="BM584" s="309"/>
      <c r="BN584" s="309"/>
      <c r="BO584" s="309"/>
      <c r="BP584" s="309"/>
      <c r="BQ584" s="309"/>
      <c r="BR584" s="309"/>
      <c r="BS584" s="309"/>
      <c r="BT584" s="309"/>
      <c r="BU584" s="309"/>
      <c r="BV584" s="309"/>
      <c r="BW584" s="310"/>
      <c r="BX584" s="310"/>
      <c r="BY584" s="310"/>
      <c r="BZ584" s="310"/>
      <c r="CA584" s="310"/>
      <c r="CB584" s="310"/>
      <c r="CC584" s="310"/>
      <c r="CD584" s="310"/>
      <c r="CE584" s="310"/>
      <c r="CF584" s="310"/>
      <c r="CG584" s="310"/>
      <c r="CH584" s="310"/>
      <c r="CI584" s="310"/>
      <c r="CJ584" s="310"/>
      <c r="CK584" s="310"/>
      <c r="CL584" s="310"/>
      <c r="CM584" s="310"/>
      <c r="CN584" s="310"/>
      <c r="CO584" s="310"/>
      <c r="CP584" s="310"/>
      <c r="CQ584" s="310"/>
      <c r="CR584" s="310"/>
      <c r="CS584" s="310"/>
      <c r="CT584" s="310"/>
      <c r="CU584" s="310"/>
      <c r="CV584" s="310"/>
      <c r="CW584" s="310"/>
      <c r="CX584" s="310"/>
      <c r="CY584" s="310"/>
      <c r="CZ584" s="310"/>
    </row>
    <row r="585" s="314" customFormat="true" ht="25.15" customHeight="true" x14ac:dyDescent="0.2">
      <c r="C585" s="852"/>
      <c r="D585" s="844"/>
      <c r="E585" s="496"/>
      <c r="F585" s="496"/>
      <c r="G585" s="496"/>
      <c r="H585" s="852"/>
      <c r="I585" s="844"/>
      <c r="J585" s="496"/>
      <c r="K585" s="496"/>
      <c r="L585" s="496"/>
      <c r="M585" s="843" t="s">
        <v>397</v>
      </c>
      <c r="N585" s="844"/>
      <c r="O585" s="610">
        <v>1.276925119841002E-2</v>
      </c>
      <c r="P585" s="496"/>
      <c r="Q585" s="496"/>
      <c r="W585" s="307"/>
      <c r="X585" s="307"/>
      <c r="Y585" s="307"/>
      <c r="Z585" s="307"/>
      <c r="AA585" s="307"/>
      <c r="AB585" s="307"/>
      <c r="AC585" s="307"/>
      <c r="AD585" s="307"/>
      <c r="AE585" s="307"/>
      <c r="AF585" s="307"/>
      <c r="AG585" s="307"/>
      <c r="AH585" s="307"/>
      <c r="AI585" s="307"/>
      <c r="AJ585" s="307"/>
      <c r="AK585" s="307"/>
      <c r="AL585" s="307"/>
      <c r="AM585" s="307"/>
      <c r="AN585" s="307"/>
      <c r="AO585" s="307"/>
      <c r="AP585" s="307"/>
      <c r="AQ585" s="307"/>
      <c r="AR585" s="307"/>
      <c r="AS585" s="307"/>
      <c r="AT585" s="307"/>
      <c r="AU585" s="307"/>
      <c r="AV585" s="307"/>
      <c r="AW585" s="307"/>
      <c r="AX585" s="307"/>
      <c r="AY585" s="307"/>
      <c r="AZ585" s="307"/>
      <c r="BA585" s="309"/>
      <c r="BB585" s="359"/>
      <c r="BC585" s="309"/>
      <c r="BD585" s="309"/>
      <c r="BE585" s="309"/>
      <c r="BF585" s="309"/>
      <c r="BG585" s="309"/>
      <c r="BH585" s="309"/>
      <c r="BI585" s="309"/>
      <c r="BJ585" s="309"/>
      <c r="BK585" s="309"/>
      <c r="BL585" s="309"/>
      <c r="BM585" s="309"/>
      <c r="BN585" s="309"/>
      <c r="BO585" s="309"/>
      <c r="BP585" s="309"/>
      <c r="BQ585" s="309"/>
      <c r="BR585" s="309"/>
      <c r="BS585" s="309"/>
      <c r="BT585" s="309"/>
      <c r="BU585" s="309"/>
      <c r="BV585" s="309"/>
      <c r="BW585" s="310"/>
      <c r="BX585" s="310"/>
      <c r="BY585" s="310"/>
      <c r="BZ585" s="310"/>
      <c r="CA585" s="310"/>
      <c r="CB585" s="310"/>
      <c r="CC585" s="310"/>
      <c r="CD585" s="310"/>
      <c r="CE585" s="310"/>
      <c r="CF585" s="310"/>
      <c r="CG585" s="310"/>
      <c r="CH585" s="310"/>
      <c r="CI585" s="310"/>
      <c r="CJ585" s="310"/>
      <c r="CK585" s="310"/>
      <c r="CL585" s="310"/>
      <c r="CM585" s="310"/>
      <c r="CN585" s="310"/>
      <c r="CO585" s="310"/>
      <c r="CP585" s="310"/>
      <c r="CQ585" s="310"/>
      <c r="CR585" s="310"/>
      <c r="CS585" s="310"/>
      <c r="CT585" s="310"/>
      <c r="CU585" s="310"/>
      <c r="CV585" s="310"/>
      <c r="CW585" s="310"/>
      <c r="CX585" s="310"/>
      <c r="CY585" s="310"/>
      <c r="CZ585" s="310"/>
    </row>
    <row r="586" s="314" customFormat="true" ht="25.15" customHeight="true" x14ac:dyDescent="0.2">
      <c r="C586" s="852"/>
      <c r="D586" s="844"/>
      <c r="E586" s="496"/>
      <c r="F586" s="496"/>
      <c r="G586" s="496"/>
      <c r="H586" s="853" t="s">
        <v>274</v>
      </c>
      <c r="I586" s="844"/>
      <c r="J586" s="844"/>
      <c r="K586" s="496"/>
      <c r="L586" s="496"/>
      <c r="M586" s="843" t="s">
        <v>398</v>
      </c>
      <c r="N586" s="844"/>
      <c r="O586" s="610">
        <v>6.1304289411873707E-2</v>
      </c>
      <c r="P586" s="496"/>
      <c r="Q586" s="496"/>
      <c r="W586" s="307"/>
      <c r="X586" s="307"/>
      <c r="Y586" s="307"/>
      <c r="Z586" s="307"/>
      <c r="AA586" s="307"/>
      <c r="AB586" s="307"/>
      <c r="AC586" s="307"/>
      <c r="AD586" s="307"/>
      <c r="AE586" s="307"/>
      <c r="AF586" s="307"/>
      <c r="AG586" s="307"/>
      <c r="AH586" s="307"/>
      <c r="AI586" s="307"/>
      <c r="AJ586" s="307"/>
      <c r="AK586" s="307"/>
      <c r="AL586" s="307"/>
      <c r="AM586" s="307"/>
      <c r="AN586" s="307"/>
      <c r="AO586" s="307"/>
      <c r="AP586" s="307"/>
      <c r="AQ586" s="307"/>
      <c r="AR586" s="307"/>
      <c r="AS586" s="307"/>
      <c r="AT586" s="307"/>
      <c r="AU586" s="307"/>
      <c r="AV586" s="307"/>
      <c r="AW586" s="307"/>
      <c r="AX586" s="307"/>
      <c r="AY586" s="307"/>
      <c r="AZ586" s="307"/>
      <c r="BA586" s="309"/>
      <c r="BB586" s="359"/>
      <c r="BC586" s="309"/>
      <c r="BD586" s="309"/>
      <c r="BE586" s="309"/>
      <c r="BF586" s="309"/>
      <c r="BG586" s="309"/>
      <c r="BH586" s="309"/>
      <c r="BI586" s="309"/>
      <c r="BJ586" s="309"/>
      <c r="BK586" s="309"/>
      <c r="BL586" s="309"/>
      <c r="BM586" s="309"/>
      <c r="BN586" s="309"/>
      <c r="BO586" s="309"/>
      <c r="BP586" s="309"/>
      <c r="BQ586" s="309"/>
      <c r="BR586" s="309"/>
      <c r="BS586" s="309"/>
      <c r="BT586" s="309"/>
      <c r="BU586" s="309"/>
      <c r="BV586" s="309"/>
      <c r="BW586" s="310"/>
      <c r="BX586" s="310"/>
      <c r="BY586" s="310"/>
      <c r="BZ586" s="310"/>
      <c r="CA586" s="310"/>
      <c r="CB586" s="310"/>
      <c r="CC586" s="310"/>
      <c r="CD586" s="310"/>
      <c r="CE586" s="310"/>
      <c r="CF586" s="310"/>
      <c r="CG586" s="310"/>
      <c r="CH586" s="310"/>
      <c r="CI586" s="310"/>
      <c r="CJ586" s="310"/>
      <c r="CK586" s="310"/>
      <c r="CL586" s="310"/>
      <c r="CM586" s="310"/>
      <c r="CN586" s="310"/>
      <c r="CO586" s="310"/>
      <c r="CP586" s="310"/>
      <c r="CQ586" s="310"/>
      <c r="CR586" s="310"/>
      <c r="CS586" s="310"/>
      <c r="CT586" s="310"/>
      <c r="CU586" s="310"/>
      <c r="CV586" s="310"/>
      <c r="CW586" s="310"/>
      <c r="CX586" s="310"/>
      <c r="CY586" s="310"/>
      <c r="CZ586" s="310"/>
    </row>
    <row r="587" s="314" customFormat="true" ht="25.15" customHeight="true" x14ac:dyDescent="0.2">
      <c r="C587" s="852"/>
      <c r="D587" s="844"/>
      <c r="E587" s="496"/>
      <c r="F587" s="496"/>
      <c r="G587" s="496"/>
      <c r="H587" s="854" t="s">
        <v>191</v>
      </c>
      <c r="I587" s="844"/>
      <c r="J587" s="631" t="s">
        <v>192</v>
      </c>
      <c r="K587" s="496"/>
      <c r="L587" s="496"/>
      <c r="M587" s="843" t="s">
        <v>381</v>
      </c>
      <c r="N587" s="844"/>
      <c r="O587" s="610">
        <v>6.8846430724254434E-2</v>
      </c>
      <c r="P587" s="496"/>
      <c r="Q587" s="496"/>
      <c r="W587" s="307"/>
      <c r="X587" s="307"/>
      <c r="Y587" s="307"/>
      <c r="Z587" s="307"/>
      <c r="AA587" s="307"/>
      <c r="AB587" s="307"/>
      <c r="AC587" s="307"/>
      <c r="AD587" s="307"/>
      <c r="AE587" s="307"/>
      <c r="AF587" s="307"/>
      <c r="AG587" s="307"/>
      <c r="AH587" s="307"/>
      <c r="AI587" s="307"/>
      <c r="AJ587" s="307"/>
      <c r="AK587" s="307"/>
      <c r="AL587" s="307"/>
      <c r="AM587" s="307"/>
      <c r="AN587" s="307"/>
      <c r="AO587" s="307"/>
      <c r="AP587" s="307"/>
      <c r="AQ587" s="307"/>
      <c r="AR587" s="307"/>
      <c r="AS587" s="307"/>
      <c r="AT587" s="307"/>
      <c r="AU587" s="307"/>
      <c r="AV587" s="307"/>
      <c r="AW587" s="307"/>
      <c r="AX587" s="307"/>
      <c r="AY587" s="307"/>
      <c r="AZ587" s="307"/>
      <c r="BA587" s="309"/>
      <c r="BB587" s="359"/>
      <c r="BC587" s="309"/>
      <c r="BD587" s="309"/>
      <c r="BE587" s="309"/>
      <c r="BF587" s="309"/>
      <c r="BG587" s="309"/>
      <c r="BH587" s="309"/>
      <c r="BI587" s="309"/>
      <c r="BJ587" s="309"/>
      <c r="BK587" s="309"/>
      <c r="BL587" s="309"/>
      <c r="BM587" s="309"/>
      <c r="BN587" s="309"/>
      <c r="BO587" s="309"/>
      <c r="BP587" s="309"/>
      <c r="BQ587" s="309"/>
      <c r="BR587" s="309"/>
      <c r="BS587" s="309"/>
      <c r="BT587" s="309"/>
      <c r="BU587" s="309"/>
      <c r="BV587" s="309"/>
      <c r="BW587" s="310"/>
      <c r="BX587" s="310"/>
      <c r="BY587" s="310"/>
      <c r="BZ587" s="310"/>
      <c r="CA587" s="310"/>
      <c r="CB587" s="310"/>
      <c r="CC587" s="310"/>
      <c r="CD587" s="310"/>
      <c r="CE587" s="310"/>
      <c r="CF587" s="310"/>
      <c r="CG587" s="310"/>
      <c r="CH587" s="310"/>
      <c r="CI587" s="310"/>
      <c r="CJ587" s="310"/>
      <c r="CK587" s="310"/>
      <c r="CL587" s="310"/>
      <c r="CM587" s="310"/>
      <c r="CN587" s="310"/>
      <c r="CO587" s="310"/>
      <c r="CP587" s="310"/>
      <c r="CQ587" s="310"/>
      <c r="CR587" s="310"/>
      <c r="CS587" s="310"/>
      <c r="CT587" s="310"/>
      <c r="CU587" s="310"/>
      <c r="CV587" s="310"/>
      <c r="CW587" s="310"/>
      <c r="CX587" s="310"/>
      <c r="CY587" s="310"/>
      <c r="CZ587" s="310"/>
    </row>
    <row r="588" s="314" customFormat="true" ht="25.15" customHeight="true" x14ac:dyDescent="0.2">
      <c r="C588" s="852"/>
      <c r="D588" s="844"/>
      <c r="E588" s="496"/>
      <c r="F588" s="496"/>
      <c r="G588" s="496"/>
      <c r="H588" s="843" t="s">
        <v>192</v>
      </c>
      <c r="I588" s="844"/>
      <c r="J588" s="632">
        <v>1</v>
      </c>
      <c r="K588" s="496"/>
      <c r="L588" s="496"/>
      <c r="M588" s="843" t="s">
        <v>399</v>
      </c>
      <c r="N588" s="844"/>
      <c r="O588" s="610">
        <v>-4.1723257970184991E-3</v>
      </c>
      <c r="P588" s="496"/>
      <c r="Q588" s="496"/>
      <c r="W588" s="307"/>
      <c r="X588" s="307"/>
      <c r="Y588" s="307"/>
      <c r="Z588" s="307"/>
      <c r="AA588" s="307"/>
      <c r="AB588" s="307"/>
      <c r="AC588" s="307"/>
      <c r="AD588" s="307"/>
      <c r="AE588" s="307"/>
      <c r="AF588" s="307"/>
      <c r="AG588" s="307"/>
      <c r="AH588" s="307"/>
      <c r="AI588" s="307"/>
      <c r="AJ588" s="307"/>
      <c r="AK588" s="307"/>
      <c r="AL588" s="307"/>
      <c r="AM588" s="307"/>
      <c r="AN588" s="307"/>
      <c r="AO588" s="307"/>
      <c r="AP588" s="307"/>
      <c r="AQ588" s="307"/>
      <c r="AR588" s="307"/>
      <c r="AS588" s="307"/>
      <c r="AT588" s="307"/>
      <c r="AU588" s="307"/>
      <c r="AV588" s="307"/>
      <c r="AW588" s="307"/>
      <c r="AX588" s="307"/>
      <c r="AY588" s="307"/>
      <c r="AZ588" s="307"/>
      <c r="BA588" s="309"/>
      <c r="BB588" s="359"/>
      <c r="BC588" s="309"/>
      <c r="BD588" s="309"/>
      <c r="BE588" s="309"/>
      <c r="BF588" s="309"/>
      <c r="BG588" s="309"/>
      <c r="BH588" s="309"/>
      <c r="BI588" s="309"/>
      <c r="BJ588" s="309"/>
      <c r="BK588" s="309"/>
      <c r="BL588" s="309"/>
      <c r="BM588" s="309"/>
      <c r="BN588" s="309"/>
      <c r="BO588" s="309"/>
      <c r="BP588" s="309"/>
      <c r="BQ588" s="309"/>
      <c r="BR588" s="309"/>
      <c r="BS588" s="309"/>
      <c r="BT588" s="309"/>
      <c r="BU588" s="309"/>
      <c r="BV588" s="309"/>
      <c r="BW588" s="310"/>
      <c r="BX588" s="310"/>
      <c r="BY588" s="310"/>
      <c r="BZ588" s="310"/>
      <c r="CA588" s="310"/>
      <c r="CB588" s="310"/>
      <c r="CC588" s="310"/>
      <c r="CD588" s="310"/>
      <c r="CE588" s="310"/>
      <c r="CF588" s="310"/>
      <c r="CG588" s="310"/>
      <c r="CH588" s="310"/>
      <c r="CI588" s="310"/>
      <c r="CJ588" s="310"/>
      <c r="CK588" s="310"/>
      <c r="CL588" s="310"/>
      <c r="CM588" s="310"/>
      <c r="CN588" s="310"/>
      <c r="CO588" s="310"/>
      <c r="CP588" s="310"/>
      <c r="CQ588" s="310"/>
      <c r="CR588" s="310"/>
      <c r="CS588" s="310"/>
      <c r="CT588" s="310"/>
      <c r="CU588" s="310"/>
      <c r="CV588" s="310"/>
      <c r="CW588" s="310"/>
      <c r="CX588" s="310"/>
      <c r="CY588" s="310"/>
      <c r="CZ588" s="310"/>
    </row>
    <row r="589" s="314" customFormat="true" ht="25.15" customHeight="true" x14ac:dyDescent="0.2">
      <c r="C589" s="852"/>
      <c r="D589" s="844"/>
      <c r="E589" s="496"/>
      <c r="F589" s="496"/>
      <c r="G589" s="496"/>
      <c r="H589" s="852"/>
      <c r="I589" s="844"/>
      <c r="J589" s="512"/>
      <c r="K589" s="496"/>
      <c r="L589" s="496"/>
      <c r="M589" s="843" t="s">
        <v>392</v>
      </c>
      <c r="N589" s="844"/>
      <c r="O589" s="610">
        <v>6.7238390691933825E-2</v>
      </c>
      <c r="P589" s="496"/>
      <c r="Q589" s="496"/>
      <c r="W589" s="307"/>
      <c r="X589" s="307"/>
      <c r="Y589" s="307"/>
      <c r="Z589" s="307"/>
      <c r="AA589" s="307"/>
      <c r="AB589" s="307"/>
      <c r="AC589" s="307"/>
      <c r="AD589" s="307"/>
      <c r="AE589" s="307"/>
      <c r="AF589" s="307"/>
      <c r="AG589" s="307"/>
      <c r="AH589" s="307"/>
      <c r="AI589" s="307"/>
      <c r="AJ589" s="307"/>
      <c r="AK589" s="307"/>
      <c r="AL589" s="307"/>
      <c r="AM589" s="307"/>
      <c r="AN589" s="307"/>
      <c r="AO589" s="307"/>
      <c r="AP589" s="307"/>
      <c r="AQ589" s="307"/>
      <c r="AR589" s="307"/>
      <c r="AS589" s="307"/>
      <c r="AT589" s="307"/>
      <c r="AU589" s="307"/>
      <c r="AV589" s="307"/>
      <c r="AW589" s="307"/>
      <c r="AX589" s="307"/>
      <c r="AY589" s="307"/>
      <c r="AZ589" s="307"/>
      <c r="BA589" s="309"/>
      <c r="BB589" s="359"/>
      <c r="BC589" s="309"/>
      <c r="BD589" s="309"/>
      <c r="BE589" s="309"/>
      <c r="BF589" s="309"/>
      <c r="BG589" s="309"/>
      <c r="BH589" s="309"/>
      <c r="BI589" s="309"/>
      <c r="BJ589" s="309"/>
      <c r="BK589" s="309"/>
      <c r="BL589" s="309"/>
      <c r="BM589" s="309"/>
      <c r="BN589" s="309"/>
      <c r="BO589" s="309"/>
      <c r="BP589" s="309"/>
      <c r="BQ589" s="309"/>
      <c r="BR589" s="309"/>
      <c r="BS589" s="309"/>
      <c r="BT589" s="309"/>
      <c r="BU589" s="309"/>
      <c r="BV589" s="309"/>
      <c r="BW589" s="310"/>
      <c r="BX589" s="310"/>
      <c r="BY589" s="310"/>
      <c r="BZ589" s="310"/>
      <c r="CA589" s="310"/>
      <c r="CB589" s="310"/>
      <c r="CC589" s="310"/>
      <c r="CD589" s="310"/>
      <c r="CE589" s="310"/>
      <c r="CF589" s="310"/>
      <c r="CG589" s="310"/>
      <c r="CH589" s="310"/>
      <c r="CI589" s="310"/>
      <c r="CJ589" s="310"/>
      <c r="CK589" s="310"/>
      <c r="CL589" s="310"/>
      <c r="CM589" s="310"/>
      <c r="CN589" s="310"/>
      <c r="CO589" s="310"/>
      <c r="CP589" s="310"/>
      <c r="CQ589" s="310"/>
      <c r="CR589" s="310"/>
      <c r="CS589" s="310"/>
      <c r="CT589" s="310"/>
      <c r="CU589" s="310"/>
      <c r="CV589" s="310"/>
      <c r="CW589" s="310"/>
      <c r="CX589" s="310"/>
      <c r="CY589" s="310"/>
      <c r="CZ589" s="310"/>
    </row>
    <row r="590" s="314" customFormat="true" ht="25.15" customHeight="true" x14ac:dyDescent="0.2">
      <c r="C590" s="852"/>
      <c r="D590" s="844"/>
      <c r="E590" s="496"/>
      <c r="F590" s="496"/>
      <c r="G590" s="496"/>
      <c r="H590" s="852"/>
      <c r="I590" s="844"/>
      <c r="J590" s="496"/>
      <c r="K590" s="496"/>
      <c r="L590" s="496"/>
      <c r="M590" s="843" t="s">
        <v>421</v>
      </c>
      <c r="N590" s="844"/>
      <c r="O590" s="610">
        <v>-4.9532797586901468E-3</v>
      </c>
      <c r="P590" s="496"/>
      <c r="Q590" s="496"/>
      <c r="W590" s="307"/>
      <c r="X590" s="307"/>
      <c r="Y590" s="307"/>
      <c r="Z590" s="307"/>
      <c r="AA590" s="307"/>
      <c r="AB590" s="307"/>
      <c r="AC590" s="307"/>
      <c r="AD590" s="307"/>
      <c r="AE590" s="307"/>
      <c r="AF590" s="307"/>
      <c r="AG590" s="307"/>
      <c r="AH590" s="307"/>
      <c r="AI590" s="307"/>
      <c r="AJ590" s="307"/>
      <c r="AK590" s="307"/>
      <c r="AL590" s="307"/>
      <c r="AM590" s="307"/>
      <c r="AN590" s="307"/>
      <c r="AO590" s="307"/>
      <c r="AP590" s="307"/>
      <c r="AQ590" s="307"/>
      <c r="AR590" s="307"/>
      <c r="AS590" s="307"/>
      <c r="AT590" s="307"/>
      <c r="AU590" s="307"/>
      <c r="AV590" s="307"/>
      <c r="AW590" s="307"/>
      <c r="AX590" s="307"/>
      <c r="AY590" s="307"/>
      <c r="AZ590" s="307"/>
      <c r="BA590" s="309"/>
      <c r="BB590" s="359"/>
      <c r="BC590" s="309"/>
      <c r="BD590" s="309"/>
      <c r="BE590" s="309"/>
      <c r="BF590" s="309"/>
      <c r="BG590" s="309"/>
      <c r="BH590" s="309"/>
      <c r="BI590" s="309"/>
      <c r="BJ590" s="309"/>
      <c r="BK590" s="309"/>
      <c r="BL590" s="309"/>
      <c r="BM590" s="309"/>
      <c r="BN590" s="309"/>
      <c r="BO590" s="309"/>
      <c r="BP590" s="309"/>
      <c r="BQ590" s="309"/>
      <c r="BR590" s="309"/>
      <c r="BS590" s="309"/>
      <c r="BT590" s="309"/>
      <c r="BU590" s="309"/>
      <c r="BV590" s="309"/>
      <c r="BW590" s="310"/>
      <c r="BX590" s="310"/>
      <c r="BY590" s="310"/>
      <c r="BZ590" s="310"/>
      <c r="CA590" s="310"/>
      <c r="CB590" s="310"/>
      <c r="CC590" s="310"/>
      <c r="CD590" s="310"/>
      <c r="CE590" s="310"/>
      <c r="CF590" s="310"/>
      <c r="CG590" s="310"/>
      <c r="CH590" s="310"/>
      <c r="CI590" s="310"/>
      <c r="CJ590" s="310"/>
      <c r="CK590" s="310"/>
      <c r="CL590" s="310"/>
      <c r="CM590" s="310"/>
      <c r="CN590" s="310"/>
      <c r="CO590" s="310"/>
      <c r="CP590" s="310"/>
      <c r="CQ590" s="310"/>
      <c r="CR590" s="310"/>
      <c r="CS590" s="310"/>
      <c r="CT590" s="310"/>
      <c r="CU590" s="310"/>
      <c r="CV590" s="310"/>
      <c r="CW590" s="310"/>
      <c r="CX590" s="310"/>
      <c r="CY590" s="310"/>
      <c r="CZ590" s="310"/>
    </row>
    <row r="591" s="314" customFormat="true" ht="25.15" customHeight="true" x14ac:dyDescent="0.2">
      <c r="C591" s="852"/>
      <c r="D591" s="844"/>
      <c r="E591" s="496"/>
      <c r="F591" s="496"/>
      <c r="G591" s="496"/>
      <c r="H591" s="852"/>
      <c r="I591" s="844"/>
      <c r="J591" s="496"/>
      <c r="K591" s="496"/>
      <c r="L591" s="496"/>
      <c r="M591" s="843" t="s">
        <v>423</v>
      </c>
      <c r="N591" s="844"/>
      <c r="O591" s="610">
        <v>-2.3307556770544046E-3</v>
      </c>
      <c r="P591" s="496"/>
      <c r="Q591" s="496"/>
      <c r="W591" s="307"/>
      <c r="X591" s="307"/>
      <c r="Y591" s="307"/>
      <c r="Z591" s="307"/>
      <c r="AA591" s="307"/>
      <c r="AB591" s="307"/>
      <c r="AC591" s="307"/>
      <c r="AD591" s="307"/>
      <c r="AE591" s="307"/>
      <c r="AF591" s="307"/>
      <c r="AG591" s="307"/>
      <c r="AH591" s="307"/>
      <c r="AI591" s="307"/>
      <c r="AJ591" s="307"/>
      <c r="AK591" s="307"/>
      <c r="AL591" s="307"/>
      <c r="AM591" s="307"/>
      <c r="AN591" s="307"/>
      <c r="AO591" s="307"/>
      <c r="AP591" s="307"/>
      <c r="AQ591" s="307"/>
      <c r="AR591" s="307"/>
      <c r="AS591" s="307"/>
      <c r="AT591" s="307"/>
      <c r="AU591" s="307"/>
      <c r="AV591" s="307"/>
      <c r="AW591" s="307"/>
      <c r="AX591" s="307"/>
      <c r="AY591" s="307"/>
      <c r="AZ591" s="307"/>
      <c r="BA591" s="309"/>
      <c r="BB591" s="359"/>
      <c r="BC591" s="309"/>
      <c r="BD591" s="309"/>
      <c r="BE591" s="309"/>
      <c r="BF591" s="309"/>
      <c r="BG591" s="309"/>
      <c r="BH591" s="309"/>
      <c r="BI591" s="309"/>
      <c r="BJ591" s="309"/>
      <c r="BK591" s="309"/>
      <c r="BL591" s="309"/>
      <c r="BM591" s="309"/>
      <c r="BN591" s="309"/>
      <c r="BO591" s="309"/>
      <c r="BP591" s="309"/>
      <c r="BQ591" s="309"/>
      <c r="BR591" s="309"/>
      <c r="BS591" s="309"/>
      <c r="BT591" s="309"/>
      <c r="BU591" s="309"/>
      <c r="BV591" s="309"/>
      <c r="BW591" s="310"/>
      <c r="BX591" s="310"/>
      <c r="BY591" s="310"/>
      <c r="BZ591" s="310"/>
      <c r="CA591" s="310"/>
      <c r="CB591" s="310"/>
      <c r="CC591" s="310"/>
      <c r="CD591" s="310"/>
      <c r="CE591" s="310"/>
      <c r="CF591" s="310"/>
      <c r="CG591" s="310"/>
      <c r="CH591" s="310"/>
      <c r="CI591" s="310"/>
      <c r="CJ591" s="310"/>
      <c r="CK591" s="310"/>
      <c r="CL591" s="310"/>
      <c r="CM591" s="310"/>
      <c r="CN591" s="310"/>
      <c r="CO591" s="310"/>
      <c r="CP591" s="310"/>
      <c r="CQ591" s="310"/>
      <c r="CR591" s="310"/>
      <c r="CS591" s="310"/>
      <c r="CT591" s="310"/>
      <c r="CU591" s="310"/>
      <c r="CV591" s="310"/>
      <c r="CW591" s="310"/>
      <c r="CX591" s="310"/>
      <c r="CY591" s="310"/>
      <c r="CZ591" s="310"/>
    </row>
    <row r="592" s="314" customFormat="true" ht="25.15" customHeight="true" x14ac:dyDescent="0.2">
      <c r="C592" s="852"/>
      <c r="D592" s="844"/>
      <c r="E592" s="496"/>
      <c r="F592" s="496"/>
      <c r="G592" s="496"/>
      <c r="H592" s="852"/>
      <c r="I592" s="844"/>
      <c r="J592" s="496"/>
      <c r="K592" s="496"/>
      <c r="L592" s="496"/>
      <c r="M592" s="843" t="s">
        <v>378</v>
      </c>
      <c r="N592" s="844"/>
      <c r="O592" s="610">
        <v>-0.10296295594940837</v>
      </c>
      <c r="P592" s="496"/>
      <c r="Q592" s="496"/>
      <c r="W592" s="307"/>
      <c r="X592" s="307"/>
      <c r="Y592" s="307"/>
      <c r="Z592" s="307"/>
      <c r="AA592" s="307"/>
      <c r="AB592" s="307"/>
      <c r="AC592" s="307"/>
      <c r="AD592" s="307"/>
      <c r="AE592" s="307"/>
      <c r="AF592" s="307"/>
      <c r="AG592" s="307"/>
      <c r="AH592" s="307"/>
      <c r="AI592" s="307"/>
      <c r="AJ592" s="307"/>
      <c r="AK592" s="307"/>
      <c r="AL592" s="307"/>
      <c r="AM592" s="307"/>
      <c r="AN592" s="307"/>
      <c r="AO592" s="307"/>
      <c r="AP592" s="307"/>
      <c r="AQ592" s="307"/>
      <c r="AR592" s="307"/>
      <c r="AS592" s="307"/>
      <c r="AT592" s="307"/>
      <c r="AU592" s="307"/>
      <c r="AV592" s="307"/>
      <c r="AW592" s="307"/>
      <c r="AX592" s="307"/>
      <c r="AY592" s="307"/>
      <c r="AZ592" s="307"/>
      <c r="BA592" s="309"/>
      <c r="BB592" s="359"/>
      <c r="BC592" s="309"/>
      <c r="BD592" s="309"/>
      <c r="BE592" s="309"/>
      <c r="BF592" s="309"/>
      <c r="BG592" s="309"/>
      <c r="BH592" s="309"/>
      <c r="BI592" s="309"/>
      <c r="BJ592" s="309"/>
      <c r="BK592" s="309"/>
      <c r="BL592" s="309"/>
      <c r="BM592" s="309"/>
      <c r="BN592" s="309"/>
      <c r="BO592" s="309"/>
      <c r="BP592" s="309"/>
      <c r="BQ592" s="309"/>
      <c r="BR592" s="309"/>
      <c r="BS592" s="309"/>
      <c r="BT592" s="309"/>
      <c r="BU592" s="309"/>
      <c r="BV592" s="309"/>
      <c r="BW592" s="310"/>
      <c r="BX592" s="310"/>
      <c r="BY592" s="310"/>
      <c r="BZ592" s="310"/>
      <c r="CA592" s="310"/>
      <c r="CB592" s="310"/>
      <c r="CC592" s="310"/>
      <c r="CD592" s="310"/>
      <c r="CE592" s="310"/>
      <c r="CF592" s="310"/>
      <c r="CG592" s="310"/>
      <c r="CH592" s="310"/>
      <c r="CI592" s="310"/>
      <c r="CJ592" s="310"/>
      <c r="CK592" s="310"/>
      <c r="CL592" s="310"/>
      <c r="CM592" s="310"/>
      <c r="CN592" s="310"/>
      <c r="CO592" s="310"/>
      <c r="CP592" s="310"/>
      <c r="CQ592" s="310"/>
      <c r="CR592" s="310"/>
      <c r="CS592" s="310"/>
      <c r="CT592" s="310"/>
      <c r="CU592" s="310"/>
      <c r="CV592" s="310"/>
      <c r="CW592" s="310"/>
      <c r="CX592" s="310"/>
      <c r="CY592" s="310"/>
      <c r="CZ592" s="310"/>
    </row>
    <row r="593" s="314" customFormat="true" ht="25.15" customHeight="true" x14ac:dyDescent="0.2">
      <c r="C593" s="852"/>
      <c r="D593" s="844"/>
      <c r="E593" s="496"/>
      <c r="F593" s="496"/>
      <c r="G593" s="496"/>
      <c r="H593" s="852"/>
      <c r="I593" s="844"/>
      <c r="J593" s="496"/>
      <c r="K593" s="496"/>
      <c r="L593" s="496"/>
      <c r="M593" s="843" t="s">
        <v>420</v>
      </c>
      <c r="N593" s="844"/>
      <c r="O593" s="610">
        <v>-7.6261004443765738E-4</v>
      </c>
      <c r="P593" s="496"/>
      <c r="Q593" s="496"/>
      <c r="W593" s="307"/>
      <c r="X593" s="307"/>
      <c r="Y593" s="307"/>
      <c r="Z593" s="307"/>
      <c r="AA593" s="307"/>
      <c r="AB593" s="307"/>
      <c r="AC593" s="307"/>
      <c r="AD593" s="307"/>
      <c r="AE593" s="307"/>
      <c r="AF593" s="307"/>
      <c r="AG593" s="307"/>
      <c r="AH593" s="307"/>
      <c r="AI593" s="307"/>
      <c r="AJ593" s="307"/>
      <c r="AK593" s="307"/>
      <c r="AL593" s="307"/>
      <c r="AM593" s="307"/>
      <c r="AN593" s="307"/>
      <c r="AO593" s="307"/>
      <c r="AP593" s="307"/>
      <c r="AQ593" s="307"/>
      <c r="AR593" s="307"/>
      <c r="AS593" s="307"/>
      <c r="AT593" s="307"/>
      <c r="AU593" s="307"/>
      <c r="AV593" s="307"/>
      <c r="AW593" s="307"/>
      <c r="AX593" s="307"/>
      <c r="AY593" s="307"/>
      <c r="AZ593" s="307"/>
      <c r="BA593" s="309"/>
      <c r="BB593" s="359"/>
      <c r="BC593" s="309"/>
      <c r="BD593" s="309"/>
      <c r="BE593" s="309"/>
      <c r="BF593" s="309"/>
      <c r="BG593" s="309"/>
      <c r="BH593" s="309"/>
      <c r="BI593" s="309"/>
      <c r="BJ593" s="309"/>
      <c r="BK593" s="309"/>
      <c r="BL593" s="309"/>
      <c r="BM593" s="309"/>
      <c r="BN593" s="309"/>
      <c r="BO593" s="309"/>
      <c r="BP593" s="309"/>
      <c r="BQ593" s="309"/>
      <c r="BR593" s="309"/>
      <c r="BS593" s="309"/>
      <c r="BT593" s="309"/>
      <c r="BU593" s="309"/>
      <c r="BV593" s="309"/>
      <c r="BW593" s="310"/>
      <c r="BX593" s="310"/>
      <c r="BY593" s="310"/>
      <c r="BZ593" s="310"/>
      <c r="CA593" s="310"/>
      <c r="CB593" s="310"/>
      <c r="CC593" s="310"/>
      <c r="CD593" s="310"/>
      <c r="CE593" s="310"/>
      <c r="CF593" s="310"/>
      <c r="CG593" s="310"/>
      <c r="CH593" s="310"/>
      <c r="CI593" s="310"/>
      <c r="CJ593" s="310"/>
      <c r="CK593" s="310"/>
      <c r="CL593" s="310"/>
      <c r="CM593" s="310"/>
      <c r="CN593" s="310"/>
      <c r="CO593" s="310"/>
      <c r="CP593" s="310"/>
      <c r="CQ593" s="310"/>
      <c r="CR593" s="310"/>
      <c r="CS593" s="310"/>
      <c r="CT593" s="310"/>
      <c r="CU593" s="310"/>
      <c r="CV593" s="310"/>
      <c r="CW593" s="310"/>
      <c r="CX593" s="310"/>
      <c r="CY593" s="310"/>
      <c r="CZ593" s="310"/>
    </row>
    <row r="594" s="314" customFormat="true" ht="25.15" customHeight="true" x14ac:dyDescent="0.2">
      <c r="C594" s="852"/>
      <c r="D594" s="844"/>
      <c r="E594" s="496"/>
      <c r="F594" s="496"/>
      <c r="G594" s="496"/>
      <c r="H594" s="852"/>
      <c r="I594" s="844"/>
      <c r="J594" s="496"/>
      <c r="K594" s="496"/>
      <c r="L594" s="496"/>
      <c r="M594" s="843" t="s">
        <v>379</v>
      </c>
      <c r="N594" s="844"/>
      <c r="O594" s="610">
        <v>8.5446072872022785E-2</v>
      </c>
      <c r="P594" s="496"/>
      <c r="Q594" s="496"/>
      <c r="W594" s="307"/>
      <c r="X594" s="307"/>
      <c r="Y594" s="307"/>
      <c r="Z594" s="307"/>
      <c r="AA594" s="307"/>
      <c r="AB594" s="307"/>
      <c r="AC594" s="307"/>
      <c r="AD594" s="307"/>
      <c r="AE594" s="307"/>
      <c r="AF594" s="307"/>
      <c r="AG594" s="307"/>
      <c r="AH594" s="307"/>
      <c r="AI594" s="307"/>
      <c r="AJ594" s="307"/>
      <c r="AK594" s="307"/>
      <c r="AL594" s="307"/>
      <c r="AM594" s="307"/>
      <c r="AN594" s="307"/>
      <c r="AO594" s="307"/>
      <c r="AP594" s="307"/>
      <c r="AQ594" s="307"/>
      <c r="AR594" s="307"/>
      <c r="AS594" s="307"/>
      <c r="AT594" s="307"/>
      <c r="AU594" s="307"/>
      <c r="AV594" s="307"/>
      <c r="AW594" s="307"/>
      <c r="AX594" s="307"/>
      <c r="AY594" s="307"/>
      <c r="AZ594" s="307"/>
      <c r="BA594" s="309"/>
      <c r="BB594" s="359"/>
      <c r="BC594" s="309"/>
      <c r="BD594" s="309"/>
      <c r="BE594" s="309"/>
      <c r="BF594" s="309"/>
      <c r="BG594" s="309"/>
      <c r="BH594" s="309"/>
      <c r="BI594" s="309"/>
      <c r="BJ594" s="309"/>
      <c r="BK594" s="309"/>
      <c r="BL594" s="309"/>
      <c r="BM594" s="309"/>
      <c r="BN594" s="309"/>
      <c r="BO594" s="309"/>
      <c r="BP594" s="309"/>
      <c r="BQ594" s="309"/>
      <c r="BR594" s="309"/>
      <c r="BS594" s="309"/>
      <c r="BT594" s="309"/>
      <c r="BU594" s="309"/>
      <c r="BV594" s="309"/>
      <c r="BW594" s="310"/>
      <c r="BX594" s="310"/>
      <c r="BY594" s="310"/>
      <c r="BZ594" s="310"/>
      <c r="CA594" s="310"/>
      <c r="CB594" s="310"/>
      <c r="CC594" s="310"/>
      <c r="CD594" s="310"/>
      <c r="CE594" s="310"/>
      <c r="CF594" s="310"/>
      <c r="CG594" s="310"/>
      <c r="CH594" s="310"/>
      <c r="CI594" s="310"/>
      <c r="CJ594" s="310"/>
      <c r="CK594" s="310"/>
      <c r="CL594" s="310"/>
      <c r="CM594" s="310"/>
      <c r="CN594" s="310"/>
      <c r="CO594" s="310"/>
      <c r="CP594" s="310"/>
      <c r="CQ594" s="310"/>
      <c r="CR594" s="310"/>
      <c r="CS594" s="310"/>
      <c r="CT594" s="310"/>
      <c r="CU594" s="310"/>
      <c r="CV594" s="310"/>
      <c r="CW594" s="310"/>
      <c r="CX594" s="310"/>
      <c r="CY594" s="310"/>
      <c r="CZ594" s="310"/>
    </row>
    <row r="595" s="314" customFormat="true" ht="25.15" customHeight="true" x14ac:dyDescent="0.2">
      <c r="C595" s="852"/>
      <c r="D595" s="844"/>
      <c r="E595" s="496"/>
      <c r="F595" s="496"/>
      <c r="G595" s="496"/>
      <c r="H595" s="852"/>
      <c r="I595" s="844"/>
      <c r="J595" s="496"/>
      <c r="K595" s="496"/>
      <c r="L595" s="496"/>
      <c r="M595" s="843" t="s">
        <v>428</v>
      </c>
      <c r="N595" s="844"/>
      <c r="O595" s="610">
        <v>-9.2987875447072979E-4</v>
      </c>
      <c r="P595" s="496"/>
      <c r="Q595" s="496"/>
      <c r="W595" s="307"/>
      <c r="X595" s="307"/>
      <c r="Y595" s="307"/>
      <c r="Z595" s="307"/>
      <c r="AA595" s="307"/>
      <c r="AB595" s="307"/>
      <c r="AC595" s="307"/>
      <c r="AD595" s="307"/>
      <c r="AE595" s="307"/>
      <c r="AF595" s="307"/>
      <c r="AG595" s="307"/>
      <c r="AH595" s="307"/>
      <c r="AI595" s="307"/>
      <c r="AJ595" s="307"/>
      <c r="AK595" s="307"/>
      <c r="AL595" s="307"/>
      <c r="AM595" s="307"/>
      <c r="AN595" s="307"/>
      <c r="AO595" s="307"/>
      <c r="AP595" s="307"/>
      <c r="AQ595" s="307"/>
      <c r="AR595" s="307"/>
      <c r="AS595" s="307"/>
      <c r="AT595" s="307"/>
      <c r="AU595" s="307"/>
      <c r="AV595" s="307"/>
      <c r="AW595" s="307"/>
      <c r="AX595" s="307"/>
      <c r="AY595" s="307"/>
      <c r="AZ595" s="307"/>
      <c r="BA595" s="309"/>
      <c r="BB595" s="359"/>
      <c r="BC595" s="309"/>
      <c r="BD595" s="309"/>
      <c r="BE595" s="309"/>
      <c r="BF595" s="309"/>
      <c r="BG595" s="309"/>
      <c r="BH595" s="309"/>
      <c r="BI595" s="309"/>
      <c r="BJ595" s="309"/>
      <c r="BK595" s="309"/>
      <c r="BL595" s="309"/>
      <c r="BM595" s="309"/>
      <c r="BN595" s="309"/>
      <c r="BO595" s="309"/>
      <c r="BP595" s="309"/>
      <c r="BQ595" s="309"/>
      <c r="BR595" s="309"/>
      <c r="BS595" s="309"/>
      <c r="BT595" s="309"/>
      <c r="BU595" s="309"/>
      <c r="BV595" s="309"/>
      <c r="BW595" s="310"/>
      <c r="BX595" s="310"/>
      <c r="BY595" s="310"/>
      <c r="BZ595" s="310"/>
      <c r="CA595" s="310"/>
      <c r="CB595" s="310"/>
      <c r="CC595" s="310"/>
      <c r="CD595" s="310"/>
      <c r="CE595" s="310"/>
      <c r="CF595" s="310"/>
      <c r="CG595" s="310"/>
      <c r="CH595" s="310"/>
      <c r="CI595" s="310"/>
      <c r="CJ595" s="310"/>
      <c r="CK595" s="310"/>
      <c r="CL595" s="310"/>
      <c r="CM595" s="310"/>
      <c r="CN595" s="310"/>
      <c r="CO595" s="310"/>
      <c r="CP595" s="310"/>
      <c r="CQ595" s="310"/>
      <c r="CR595" s="310"/>
      <c r="CS595" s="310"/>
      <c r="CT595" s="310"/>
      <c r="CU595" s="310"/>
      <c r="CV595" s="310"/>
      <c r="CW595" s="310"/>
      <c r="CX595" s="310"/>
      <c r="CY595" s="310"/>
      <c r="CZ595" s="310"/>
    </row>
    <row r="596" s="314" customFormat="true" ht="25.15" customHeight="true" x14ac:dyDescent="0.2">
      <c r="C596" s="852"/>
      <c r="D596" s="844"/>
      <c r="E596" s="496"/>
      <c r="F596" s="496"/>
      <c r="G596" s="496"/>
      <c r="H596" s="852"/>
      <c r="I596" s="844"/>
      <c r="J596" s="496"/>
      <c r="K596" s="496"/>
      <c r="L596" s="496"/>
      <c r="M596" s="843" t="s">
        <v>413</v>
      </c>
      <c r="N596" s="844"/>
      <c r="O596" s="610">
        <v>6.7976175722017484E-3</v>
      </c>
      <c r="P596" s="496"/>
      <c r="Q596" s="496"/>
      <c r="W596" s="307"/>
      <c r="X596" s="307"/>
      <c r="Y596" s="307"/>
      <c r="Z596" s="307"/>
      <c r="AA596" s="307"/>
      <c r="AB596" s="307"/>
      <c r="AC596" s="307"/>
      <c r="AD596" s="307"/>
      <c r="AE596" s="307"/>
      <c r="AF596" s="307"/>
      <c r="AG596" s="307"/>
      <c r="AH596" s="307"/>
      <c r="AI596" s="307"/>
      <c r="AJ596" s="307"/>
      <c r="AK596" s="307"/>
      <c r="AL596" s="307"/>
      <c r="AM596" s="307"/>
      <c r="AN596" s="307"/>
      <c r="AO596" s="307"/>
      <c r="AP596" s="307"/>
      <c r="AQ596" s="307"/>
      <c r="AR596" s="307"/>
      <c r="AS596" s="307"/>
      <c r="AT596" s="307"/>
      <c r="AU596" s="307"/>
      <c r="AV596" s="307"/>
      <c r="AW596" s="307"/>
      <c r="AX596" s="307"/>
      <c r="AY596" s="307"/>
      <c r="AZ596" s="307"/>
      <c r="BA596" s="309"/>
      <c r="BB596" s="359"/>
      <c r="BC596" s="309"/>
      <c r="BD596" s="309"/>
      <c r="BE596" s="309"/>
      <c r="BF596" s="309"/>
      <c r="BG596" s="309"/>
      <c r="BH596" s="309"/>
      <c r="BI596" s="309"/>
      <c r="BJ596" s="309"/>
      <c r="BK596" s="309"/>
      <c r="BL596" s="309"/>
      <c r="BM596" s="309"/>
      <c r="BN596" s="309"/>
      <c r="BO596" s="309"/>
      <c r="BP596" s="309"/>
      <c r="BQ596" s="309"/>
      <c r="BR596" s="309"/>
      <c r="BS596" s="309"/>
      <c r="BT596" s="309"/>
      <c r="BU596" s="309"/>
      <c r="BV596" s="309"/>
      <c r="BW596" s="310"/>
      <c r="BX596" s="310"/>
      <c r="BY596" s="310"/>
      <c r="BZ596" s="310"/>
      <c r="CA596" s="310"/>
      <c r="CB596" s="310"/>
      <c r="CC596" s="310"/>
      <c r="CD596" s="310"/>
      <c r="CE596" s="310"/>
      <c r="CF596" s="310"/>
      <c r="CG596" s="310"/>
      <c r="CH596" s="310"/>
      <c r="CI596" s="310"/>
      <c r="CJ596" s="310"/>
      <c r="CK596" s="310"/>
      <c r="CL596" s="310"/>
      <c r="CM596" s="310"/>
      <c r="CN596" s="310"/>
      <c r="CO596" s="310"/>
      <c r="CP596" s="310"/>
      <c r="CQ596" s="310"/>
      <c r="CR596" s="310"/>
      <c r="CS596" s="310"/>
      <c r="CT596" s="310"/>
      <c r="CU596" s="310"/>
      <c r="CV596" s="310"/>
      <c r="CW596" s="310"/>
      <c r="CX596" s="310"/>
      <c r="CY596" s="310"/>
      <c r="CZ596" s="310"/>
    </row>
    <row r="597" s="314" customFormat="true" ht="25.15" customHeight="true" x14ac:dyDescent="0.2">
      <c r="C597" s="852"/>
      <c r="D597" s="844"/>
      <c r="E597" s="496"/>
      <c r="F597" s="496"/>
      <c r="G597" s="496"/>
      <c r="H597" s="852"/>
      <c r="I597" s="844"/>
      <c r="J597" s="496"/>
      <c r="K597" s="496"/>
      <c r="L597" s="496"/>
      <c r="M597" s="843" t="s">
        <v>408</v>
      </c>
      <c r="N597" s="844"/>
      <c r="O597" s="610">
        <v>1.3342253026415332E-2</v>
      </c>
      <c r="P597" s="496"/>
      <c r="Q597" s="496"/>
      <c r="W597" s="307"/>
      <c r="X597" s="307"/>
      <c r="Y597" s="307"/>
      <c r="Z597" s="307"/>
      <c r="AA597" s="307"/>
      <c r="AB597" s="307"/>
      <c r="AC597" s="307"/>
      <c r="AD597" s="307"/>
      <c r="AE597" s="307"/>
      <c r="AF597" s="307"/>
      <c r="AG597" s="307"/>
      <c r="AH597" s="307"/>
      <c r="AI597" s="307"/>
      <c r="AJ597" s="307"/>
      <c r="AK597" s="307"/>
      <c r="AL597" s="307"/>
      <c r="AM597" s="307"/>
      <c r="AN597" s="307"/>
      <c r="AO597" s="307"/>
      <c r="AP597" s="307"/>
      <c r="AQ597" s="307"/>
      <c r="AR597" s="307"/>
      <c r="AS597" s="307"/>
      <c r="AT597" s="307"/>
      <c r="AU597" s="307"/>
      <c r="AV597" s="307"/>
      <c r="AW597" s="307"/>
      <c r="AX597" s="307"/>
      <c r="AY597" s="307"/>
      <c r="AZ597" s="307"/>
      <c r="BA597" s="309"/>
      <c r="BB597" s="359"/>
      <c r="BC597" s="309"/>
      <c r="BD597" s="309"/>
      <c r="BE597" s="309"/>
      <c r="BF597" s="309"/>
      <c r="BG597" s="309"/>
      <c r="BH597" s="309"/>
      <c r="BI597" s="309"/>
      <c r="BJ597" s="309"/>
      <c r="BK597" s="309"/>
      <c r="BL597" s="309"/>
      <c r="BM597" s="309"/>
      <c r="BN597" s="309"/>
      <c r="BO597" s="309"/>
      <c r="BP597" s="309"/>
      <c r="BQ597" s="309"/>
      <c r="BR597" s="309"/>
      <c r="BS597" s="309"/>
      <c r="BT597" s="309"/>
      <c r="BU597" s="309"/>
      <c r="BV597" s="309"/>
      <c r="BW597" s="310"/>
      <c r="BX597" s="310"/>
      <c r="BY597" s="310"/>
      <c r="BZ597" s="310"/>
      <c r="CA597" s="310"/>
      <c r="CB597" s="310"/>
      <c r="CC597" s="310"/>
      <c r="CD597" s="310"/>
      <c r="CE597" s="310"/>
      <c r="CF597" s="310"/>
      <c r="CG597" s="310"/>
      <c r="CH597" s="310"/>
      <c r="CI597" s="310"/>
      <c r="CJ597" s="310"/>
      <c r="CK597" s="310"/>
      <c r="CL597" s="310"/>
      <c r="CM597" s="310"/>
      <c r="CN597" s="310"/>
      <c r="CO597" s="310"/>
      <c r="CP597" s="310"/>
      <c r="CQ597" s="310"/>
      <c r="CR597" s="310"/>
      <c r="CS597" s="310"/>
      <c r="CT597" s="310"/>
      <c r="CU597" s="310"/>
      <c r="CV597" s="310"/>
      <c r="CW597" s="310"/>
      <c r="CX597" s="310"/>
      <c r="CY597" s="310"/>
      <c r="CZ597" s="310"/>
    </row>
    <row r="598" s="314" customFormat="true" ht="25.15" customHeight="true" x14ac:dyDescent="0.2">
      <c r="C598" s="852"/>
      <c r="D598" s="844"/>
      <c r="E598" s="496"/>
      <c r="F598" s="496"/>
      <c r="G598" s="496"/>
      <c r="H598" s="852"/>
      <c r="I598" s="844"/>
      <c r="J598" s="496"/>
      <c r="K598" s="496"/>
      <c r="L598" s="496"/>
      <c r="M598" s="843" t="s">
        <v>383</v>
      </c>
      <c r="N598" s="844"/>
      <c r="O598" s="610">
        <v>1.0570321190497915E-2</v>
      </c>
      <c r="P598" s="496"/>
      <c r="Q598" s="496"/>
      <c r="W598" s="307"/>
      <c r="X598" s="307"/>
      <c r="Y598" s="307"/>
      <c r="Z598" s="307"/>
      <c r="AA598" s="307"/>
      <c r="AB598" s="307"/>
      <c r="AC598" s="307"/>
      <c r="AD598" s="307"/>
      <c r="AE598" s="307"/>
      <c r="AF598" s="307"/>
      <c r="AG598" s="307"/>
      <c r="AH598" s="307"/>
      <c r="AI598" s="307"/>
      <c r="AJ598" s="307"/>
      <c r="AK598" s="307"/>
      <c r="AL598" s="307"/>
      <c r="AM598" s="307"/>
      <c r="AN598" s="307"/>
      <c r="AO598" s="307"/>
      <c r="AP598" s="307"/>
      <c r="AQ598" s="307"/>
      <c r="AR598" s="307"/>
      <c r="AS598" s="307"/>
      <c r="AT598" s="307"/>
      <c r="AU598" s="307"/>
      <c r="AV598" s="307"/>
      <c r="AW598" s="307"/>
      <c r="AX598" s="307"/>
      <c r="AY598" s="307"/>
      <c r="AZ598" s="307"/>
      <c r="BA598" s="309"/>
      <c r="BB598" s="359"/>
      <c r="BC598" s="309"/>
      <c r="BD598" s="309"/>
      <c r="BE598" s="309"/>
      <c r="BF598" s="309"/>
      <c r="BG598" s="309"/>
      <c r="BH598" s="309"/>
      <c r="BI598" s="309"/>
      <c r="BJ598" s="309"/>
      <c r="BK598" s="309"/>
      <c r="BL598" s="309"/>
      <c r="BM598" s="309"/>
      <c r="BN598" s="309"/>
      <c r="BO598" s="309"/>
      <c r="BP598" s="309"/>
      <c r="BQ598" s="309"/>
      <c r="BR598" s="309"/>
      <c r="BS598" s="309"/>
      <c r="BT598" s="309"/>
      <c r="BU598" s="309"/>
      <c r="BV598" s="309"/>
      <c r="BW598" s="310"/>
      <c r="BX598" s="310"/>
      <c r="BY598" s="310"/>
      <c r="BZ598" s="310"/>
      <c r="CA598" s="310"/>
      <c r="CB598" s="310"/>
      <c r="CC598" s="310"/>
      <c r="CD598" s="310"/>
      <c r="CE598" s="310"/>
      <c r="CF598" s="310"/>
      <c r="CG598" s="310"/>
      <c r="CH598" s="310"/>
      <c r="CI598" s="310"/>
      <c r="CJ598" s="310"/>
      <c r="CK598" s="310"/>
      <c r="CL598" s="310"/>
      <c r="CM598" s="310"/>
      <c r="CN598" s="310"/>
      <c r="CO598" s="310"/>
      <c r="CP598" s="310"/>
      <c r="CQ598" s="310"/>
      <c r="CR598" s="310"/>
      <c r="CS598" s="310"/>
      <c r="CT598" s="310"/>
      <c r="CU598" s="310"/>
      <c r="CV598" s="310"/>
      <c r="CW598" s="310"/>
      <c r="CX598" s="310"/>
      <c r="CY598" s="310"/>
      <c r="CZ598" s="310"/>
    </row>
    <row r="599" s="314" customFormat="true" ht="25.15" customHeight="true" x14ac:dyDescent="0.2">
      <c r="C599" s="852"/>
      <c r="D599" s="844"/>
      <c r="E599" s="496"/>
      <c r="F599" s="496"/>
      <c r="G599" s="496"/>
      <c r="H599" s="852"/>
      <c r="I599" s="844"/>
      <c r="J599" s="496"/>
      <c r="K599" s="496"/>
      <c r="L599" s="496"/>
      <c r="M599" s="843" t="s">
        <v>418</v>
      </c>
      <c r="N599" s="844"/>
      <c r="O599" s="610">
        <v>-7.2568864326799992E-3</v>
      </c>
      <c r="P599" s="496"/>
      <c r="Q599" s="496"/>
      <c r="W599" s="307"/>
      <c r="X599" s="307"/>
      <c r="Y599" s="307"/>
      <c r="Z599" s="307"/>
      <c r="AA599" s="307"/>
      <c r="AB599" s="307"/>
      <c r="AC599" s="307"/>
      <c r="AD599" s="307"/>
      <c r="AE599" s="307"/>
      <c r="AF599" s="307"/>
      <c r="AG599" s="307"/>
      <c r="AH599" s="307"/>
      <c r="AI599" s="307"/>
      <c r="AJ599" s="307"/>
      <c r="AK599" s="307"/>
      <c r="AL599" s="307"/>
      <c r="AM599" s="307"/>
      <c r="AN599" s="307"/>
      <c r="AO599" s="307"/>
      <c r="AP599" s="307"/>
      <c r="AQ599" s="307"/>
      <c r="AR599" s="307"/>
      <c r="AS599" s="307"/>
      <c r="AT599" s="307"/>
      <c r="AU599" s="307"/>
      <c r="AV599" s="307"/>
      <c r="AW599" s="307"/>
      <c r="AX599" s="307"/>
      <c r="AY599" s="307"/>
      <c r="AZ599" s="307"/>
      <c r="BA599" s="309"/>
      <c r="BB599" s="359"/>
      <c r="BC599" s="309"/>
      <c r="BD599" s="309"/>
      <c r="BE599" s="309"/>
      <c r="BF599" s="309"/>
      <c r="BG599" s="309"/>
      <c r="BH599" s="309"/>
      <c r="BI599" s="309"/>
      <c r="BJ599" s="309"/>
      <c r="BK599" s="309"/>
      <c r="BL599" s="309"/>
      <c r="BM599" s="309"/>
      <c r="BN599" s="309"/>
      <c r="BO599" s="309"/>
      <c r="BP599" s="309"/>
      <c r="BQ599" s="309"/>
      <c r="BR599" s="309"/>
      <c r="BS599" s="309"/>
      <c r="BT599" s="309"/>
      <c r="BU599" s="309"/>
      <c r="BV599" s="309"/>
      <c r="BW599" s="310"/>
      <c r="BX599" s="310"/>
      <c r="BY599" s="310"/>
      <c r="BZ599" s="310"/>
      <c r="CA599" s="310"/>
      <c r="CB599" s="310"/>
      <c r="CC599" s="310"/>
      <c r="CD599" s="310"/>
      <c r="CE599" s="310"/>
      <c r="CF599" s="310"/>
      <c r="CG599" s="310"/>
      <c r="CH599" s="310"/>
      <c r="CI599" s="310"/>
      <c r="CJ599" s="310"/>
      <c r="CK599" s="310"/>
      <c r="CL599" s="310"/>
      <c r="CM599" s="310"/>
      <c r="CN599" s="310"/>
      <c r="CO599" s="310"/>
      <c r="CP599" s="310"/>
      <c r="CQ599" s="310"/>
      <c r="CR599" s="310"/>
      <c r="CS599" s="310"/>
      <c r="CT599" s="310"/>
      <c r="CU599" s="310"/>
      <c r="CV599" s="310"/>
      <c r="CW599" s="310"/>
      <c r="CX599" s="310"/>
      <c r="CY599" s="310"/>
      <c r="CZ599" s="310"/>
    </row>
    <row r="600" s="314" customFormat="true" ht="25.15" customHeight="true" x14ac:dyDescent="0.2">
      <c r="C600" s="852"/>
      <c r="D600" s="844"/>
      <c r="E600" s="496"/>
      <c r="F600" s="496"/>
      <c r="G600" s="496"/>
      <c r="H600" s="852"/>
      <c r="I600" s="844"/>
      <c r="J600" s="496"/>
      <c r="K600" s="496"/>
      <c r="L600" s="496"/>
      <c r="M600" s="843" t="s">
        <v>427</v>
      </c>
      <c r="N600" s="844"/>
      <c r="O600" s="610">
        <v>-4.3125937855345662E-3</v>
      </c>
      <c r="P600" s="496"/>
      <c r="Q600" s="496"/>
      <c r="W600" s="307"/>
      <c r="X600" s="307"/>
      <c r="Y600" s="307"/>
      <c r="Z600" s="307"/>
      <c r="AA600" s="307"/>
      <c r="AB600" s="307"/>
      <c r="AC600" s="307"/>
      <c r="AD600" s="307"/>
      <c r="AE600" s="307"/>
      <c r="AF600" s="307"/>
      <c r="AG600" s="307"/>
      <c r="AH600" s="307"/>
      <c r="AI600" s="307"/>
      <c r="AJ600" s="307"/>
      <c r="AK600" s="307"/>
      <c r="AL600" s="307"/>
      <c r="AM600" s="307"/>
      <c r="AN600" s="307"/>
      <c r="AO600" s="307"/>
      <c r="AP600" s="307"/>
      <c r="AQ600" s="307"/>
      <c r="AR600" s="307"/>
      <c r="AS600" s="307"/>
      <c r="AT600" s="307"/>
      <c r="AU600" s="307"/>
      <c r="AV600" s="307"/>
      <c r="AW600" s="307"/>
      <c r="AX600" s="307"/>
      <c r="AY600" s="307"/>
      <c r="AZ600" s="307"/>
      <c r="BA600" s="309"/>
      <c r="BB600" s="359"/>
      <c r="BC600" s="309"/>
      <c r="BD600" s="309"/>
      <c r="BE600" s="309"/>
      <c r="BF600" s="309"/>
      <c r="BG600" s="309"/>
      <c r="BH600" s="309"/>
      <c r="BI600" s="309"/>
      <c r="BJ600" s="309"/>
      <c r="BK600" s="309"/>
      <c r="BL600" s="309"/>
      <c r="BM600" s="309"/>
      <c r="BN600" s="309"/>
      <c r="BO600" s="309"/>
      <c r="BP600" s="309"/>
      <c r="BQ600" s="309"/>
      <c r="BR600" s="309"/>
      <c r="BS600" s="309"/>
      <c r="BT600" s="309"/>
      <c r="BU600" s="309"/>
      <c r="BV600" s="309"/>
      <c r="BW600" s="310"/>
      <c r="BX600" s="310"/>
      <c r="BY600" s="310"/>
      <c r="BZ600" s="310"/>
      <c r="CA600" s="310"/>
      <c r="CB600" s="310"/>
      <c r="CC600" s="310"/>
      <c r="CD600" s="310"/>
      <c r="CE600" s="310"/>
      <c r="CF600" s="310"/>
      <c r="CG600" s="310"/>
      <c r="CH600" s="310"/>
      <c r="CI600" s="310"/>
      <c r="CJ600" s="310"/>
      <c r="CK600" s="310"/>
      <c r="CL600" s="310"/>
      <c r="CM600" s="310"/>
      <c r="CN600" s="310"/>
      <c r="CO600" s="310"/>
      <c r="CP600" s="310"/>
      <c r="CQ600" s="310"/>
      <c r="CR600" s="310"/>
      <c r="CS600" s="310"/>
      <c r="CT600" s="310"/>
      <c r="CU600" s="310"/>
      <c r="CV600" s="310"/>
      <c r="CW600" s="310"/>
      <c r="CX600" s="310"/>
      <c r="CY600" s="310"/>
      <c r="CZ600" s="310"/>
    </row>
    <row r="601" s="314" customFormat="true" ht="25.15" customHeight="true" x14ac:dyDescent="0.2">
      <c r="C601" s="852"/>
      <c r="D601" s="844"/>
      <c r="E601" s="496"/>
      <c r="F601" s="496"/>
      <c r="G601" s="496"/>
      <c r="H601" s="852"/>
      <c r="I601" s="844"/>
      <c r="J601" s="496"/>
      <c r="K601" s="496"/>
      <c r="L601" s="496"/>
      <c r="M601" s="843" t="s">
        <v>416</v>
      </c>
      <c r="N601" s="844"/>
      <c r="O601" s="610">
        <v>8.6431727889290429E-3</v>
      </c>
      <c r="P601" s="496"/>
      <c r="Q601" s="496"/>
      <c r="W601" s="307"/>
      <c r="X601" s="307"/>
      <c r="Y601" s="307"/>
      <c r="Z601" s="307"/>
      <c r="AA601" s="307"/>
      <c r="AB601" s="307"/>
      <c r="AC601" s="307"/>
      <c r="AD601" s="307"/>
      <c r="AE601" s="307"/>
      <c r="AF601" s="307"/>
      <c r="AG601" s="307"/>
      <c r="AH601" s="307"/>
      <c r="AI601" s="307"/>
      <c r="AJ601" s="307"/>
      <c r="AK601" s="307"/>
      <c r="AL601" s="307"/>
      <c r="AM601" s="307"/>
      <c r="AN601" s="307"/>
      <c r="AO601" s="307"/>
      <c r="AP601" s="307"/>
      <c r="AQ601" s="307"/>
      <c r="AR601" s="307"/>
      <c r="AS601" s="307"/>
      <c r="AT601" s="307"/>
      <c r="AU601" s="307"/>
      <c r="AV601" s="307"/>
      <c r="AW601" s="307"/>
      <c r="AX601" s="307"/>
      <c r="AY601" s="307"/>
      <c r="AZ601" s="307"/>
      <c r="BA601" s="309"/>
      <c r="BB601" s="359"/>
      <c r="BC601" s="309"/>
      <c r="BD601" s="309"/>
      <c r="BE601" s="309"/>
      <c r="BF601" s="309"/>
      <c r="BG601" s="309"/>
      <c r="BH601" s="309"/>
      <c r="BI601" s="309"/>
      <c r="BJ601" s="309"/>
      <c r="BK601" s="309"/>
      <c r="BL601" s="309"/>
      <c r="BM601" s="309"/>
      <c r="BN601" s="309"/>
      <c r="BO601" s="309"/>
      <c r="BP601" s="309"/>
      <c r="BQ601" s="309"/>
      <c r="BR601" s="309"/>
      <c r="BS601" s="309"/>
      <c r="BT601" s="309"/>
      <c r="BU601" s="309"/>
      <c r="BV601" s="309"/>
      <c r="BW601" s="310"/>
      <c r="BX601" s="310"/>
      <c r="BY601" s="310"/>
      <c r="BZ601" s="310"/>
      <c r="CA601" s="310"/>
      <c r="CB601" s="310"/>
      <c r="CC601" s="310"/>
      <c r="CD601" s="310"/>
      <c r="CE601" s="310"/>
      <c r="CF601" s="310"/>
      <c r="CG601" s="310"/>
      <c r="CH601" s="310"/>
      <c r="CI601" s="310"/>
      <c r="CJ601" s="310"/>
      <c r="CK601" s="310"/>
      <c r="CL601" s="310"/>
      <c r="CM601" s="310"/>
      <c r="CN601" s="310"/>
      <c r="CO601" s="310"/>
      <c r="CP601" s="310"/>
      <c r="CQ601" s="310"/>
      <c r="CR601" s="310"/>
      <c r="CS601" s="310"/>
      <c r="CT601" s="310"/>
      <c r="CU601" s="310"/>
      <c r="CV601" s="310"/>
      <c r="CW601" s="310"/>
      <c r="CX601" s="310"/>
      <c r="CY601" s="310"/>
      <c r="CZ601" s="310"/>
    </row>
    <row r="602" s="314" customFormat="true" ht="25.15" customHeight="true" x14ac:dyDescent="0.2">
      <c r="C602" s="852"/>
      <c r="D602" s="844"/>
      <c r="E602" s="496"/>
      <c r="F602" s="496"/>
      <c r="G602" s="496"/>
      <c r="H602" s="852"/>
      <c r="I602" s="844"/>
      <c r="J602" s="496"/>
      <c r="K602" s="496"/>
      <c r="L602" s="496"/>
      <c r="M602" s="843" t="s">
        <v>376</v>
      </c>
      <c r="N602" s="844"/>
      <c r="O602" s="610">
        <v>4.3333491401559371E-2</v>
      </c>
      <c r="P602" s="496"/>
      <c r="Q602" s="496"/>
      <c r="W602" s="307"/>
      <c r="X602" s="307"/>
      <c r="Y602" s="307"/>
      <c r="Z602" s="307"/>
      <c r="AA602" s="307"/>
      <c r="AB602" s="307"/>
      <c r="AC602" s="307"/>
      <c r="AD602" s="307"/>
      <c r="AE602" s="307"/>
      <c r="AF602" s="307"/>
      <c r="AG602" s="307"/>
      <c r="AH602" s="307"/>
      <c r="AI602" s="307"/>
      <c r="AJ602" s="307"/>
      <c r="AK602" s="307"/>
      <c r="AL602" s="307"/>
      <c r="AM602" s="307"/>
      <c r="AN602" s="307"/>
      <c r="AO602" s="307"/>
      <c r="AP602" s="307"/>
      <c r="AQ602" s="307"/>
      <c r="AR602" s="307"/>
      <c r="AS602" s="307"/>
      <c r="AT602" s="307"/>
      <c r="AU602" s="307"/>
      <c r="AV602" s="307"/>
      <c r="AW602" s="307"/>
      <c r="AX602" s="307"/>
      <c r="AY602" s="307"/>
      <c r="AZ602" s="307"/>
      <c r="BA602" s="309"/>
      <c r="BB602" s="359"/>
      <c r="BC602" s="309"/>
      <c r="BD602" s="309"/>
      <c r="BE602" s="309"/>
      <c r="BF602" s="309"/>
      <c r="BG602" s="309"/>
      <c r="BH602" s="309"/>
      <c r="BI602" s="309"/>
      <c r="BJ602" s="309"/>
      <c r="BK602" s="309"/>
      <c r="BL602" s="309"/>
      <c r="BM602" s="309"/>
      <c r="BN602" s="309"/>
      <c r="BO602" s="309"/>
      <c r="BP602" s="309"/>
      <c r="BQ602" s="309"/>
      <c r="BR602" s="309"/>
      <c r="BS602" s="309"/>
      <c r="BT602" s="309"/>
      <c r="BU602" s="309"/>
      <c r="BV602" s="309"/>
      <c r="BW602" s="310"/>
      <c r="BX602" s="310"/>
      <c r="BY602" s="310"/>
      <c r="BZ602" s="310"/>
      <c r="CA602" s="310"/>
      <c r="CB602" s="310"/>
      <c r="CC602" s="310"/>
      <c r="CD602" s="310"/>
      <c r="CE602" s="310"/>
      <c r="CF602" s="310"/>
      <c r="CG602" s="310"/>
      <c r="CH602" s="310"/>
      <c r="CI602" s="310"/>
      <c r="CJ602" s="310"/>
      <c r="CK602" s="310"/>
      <c r="CL602" s="310"/>
      <c r="CM602" s="310"/>
      <c r="CN602" s="310"/>
      <c r="CO602" s="310"/>
      <c r="CP602" s="310"/>
      <c r="CQ602" s="310"/>
      <c r="CR602" s="310"/>
      <c r="CS602" s="310"/>
      <c r="CT602" s="310"/>
      <c r="CU602" s="310"/>
      <c r="CV602" s="310"/>
      <c r="CW602" s="310"/>
      <c r="CX602" s="310"/>
      <c r="CY602" s="310"/>
      <c r="CZ602" s="310"/>
    </row>
    <row r="603" s="314" customFormat="true" ht="25.15" customHeight="true" x14ac:dyDescent="0.2">
      <c r="C603" s="852"/>
      <c r="D603" s="844"/>
      <c r="E603" s="496"/>
      <c r="F603" s="496"/>
      <c r="G603" s="496"/>
      <c r="H603" s="852"/>
      <c r="I603" s="844"/>
      <c r="J603" s="496"/>
      <c r="K603" s="496"/>
      <c r="L603" s="496"/>
      <c r="M603" s="843" t="s">
        <v>377</v>
      </c>
      <c r="N603" s="844"/>
      <c r="O603" s="610">
        <v>-9.2286542964141601E-4</v>
      </c>
      <c r="P603" s="496"/>
      <c r="Q603" s="496"/>
      <c r="W603" s="307"/>
      <c r="X603" s="307"/>
      <c r="Y603" s="307"/>
      <c r="Z603" s="307"/>
      <c r="AA603" s="307"/>
      <c r="AB603" s="307"/>
      <c r="AC603" s="307"/>
      <c r="AD603" s="307"/>
      <c r="AE603" s="307"/>
      <c r="AF603" s="307"/>
      <c r="AG603" s="307"/>
      <c r="AH603" s="307"/>
      <c r="AI603" s="307"/>
      <c r="AJ603" s="307"/>
      <c r="AK603" s="307"/>
      <c r="AL603" s="307"/>
      <c r="AM603" s="307"/>
      <c r="AN603" s="307"/>
      <c r="AO603" s="307"/>
      <c r="AP603" s="307"/>
      <c r="AQ603" s="307"/>
      <c r="AR603" s="307"/>
      <c r="AS603" s="307"/>
      <c r="AT603" s="307"/>
      <c r="AU603" s="307"/>
      <c r="AV603" s="307"/>
      <c r="AW603" s="307"/>
      <c r="AX603" s="307"/>
      <c r="AY603" s="307"/>
      <c r="AZ603" s="307"/>
      <c r="BA603" s="309"/>
      <c r="BB603" s="359"/>
      <c r="BC603" s="309"/>
      <c r="BD603" s="309"/>
      <c r="BE603" s="309"/>
      <c r="BF603" s="309"/>
      <c r="BG603" s="309"/>
      <c r="BH603" s="309"/>
      <c r="BI603" s="309"/>
      <c r="BJ603" s="309"/>
      <c r="BK603" s="309"/>
      <c r="BL603" s="309"/>
      <c r="BM603" s="309"/>
      <c r="BN603" s="309"/>
      <c r="BO603" s="309"/>
      <c r="BP603" s="309"/>
      <c r="BQ603" s="309"/>
      <c r="BR603" s="309"/>
      <c r="BS603" s="309"/>
      <c r="BT603" s="309"/>
      <c r="BU603" s="309"/>
      <c r="BV603" s="309"/>
      <c r="BW603" s="310"/>
      <c r="BX603" s="310"/>
      <c r="BY603" s="310"/>
      <c r="BZ603" s="310"/>
      <c r="CA603" s="310"/>
      <c r="CB603" s="310"/>
      <c r="CC603" s="310"/>
      <c r="CD603" s="310"/>
      <c r="CE603" s="310"/>
      <c r="CF603" s="310"/>
      <c r="CG603" s="310"/>
      <c r="CH603" s="310"/>
      <c r="CI603" s="310"/>
      <c r="CJ603" s="310"/>
      <c r="CK603" s="310"/>
      <c r="CL603" s="310"/>
      <c r="CM603" s="310"/>
      <c r="CN603" s="310"/>
      <c r="CO603" s="310"/>
      <c r="CP603" s="310"/>
      <c r="CQ603" s="310"/>
      <c r="CR603" s="310"/>
      <c r="CS603" s="310"/>
      <c r="CT603" s="310"/>
      <c r="CU603" s="310"/>
      <c r="CV603" s="310"/>
      <c r="CW603" s="310"/>
      <c r="CX603" s="310"/>
      <c r="CY603" s="310"/>
      <c r="CZ603" s="310"/>
    </row>
    <row r="604" s="314" customFormat="true" ht="25.15" customHeight="true" x14ac:dyDescent="0.2">
      <c r="C604" s="852"/>
      <c r="D604" s="844"/>
      <c r="E604" s="496"/>
      <c r="F604" s="496"/>
      <c r="G604" s="496"/>
      <c r="H604" s="852"/>
      <c r="I604" s="844"/>
      <c r="J604" s="496"/>
      <c r="K604" s="496"/>
      <c r="L604" s="496"/>
      <c r="M604" s="843" t="s">
        <v>401</v>
      </c>
      <c r="N604" s="844"/>
      <c r="O604" s="610">
        <v>-2.031732490407041E-2</v>
      </c>
      <c r="P604" s="496"/>
      <c r="Q604" s="496"/>
      <c r="W604" s="307"/>
      <c r="X604" s="307"/>
      <c r="Y604" s="307"/>
      <c r="Z604" s="307"/>
      <c r="AA604" s="307"/>
      <c r="AB604" s="307"/>
      <c r="AC604" s="307"/>
      <c r="AD604" s="307"/>
      <c r="AE604" s="307"/>
      <c r="AF604" s="307"/>
      <c r="AG604" s="307"/>
      <c r="AH604" s="307"/>
      <c r="AI604" s="307"/>
      <c r="AJ604" s="307"/>
      <c r="AK604" s="307"/>
      <c r="AL604" s="307"/>
      <c r="AM604" s="307"/>
      <c r="AN604" s="307"/>
      <c r="AO604" s="307"/>
      <c r="AP604" s="307"/>
      <c r="AQ604" s="307"/>
      <c r="AR604" s="307"/>
      <c r="AS604" s="307"/>
      <c r="AT604" s="307"/>
      <c r="AU604" s="307"/>
      <c r="AV604" s="307"/>
      <c r="AW604" s="307"/>
      <c r="AX604" s="307"/>
      <c r="AY604" s="307"/>
      <c r="AZ604" s="307"/>
      <c r="BA604" s="310"/>
      <c r="BB604" s="360"/>
      <c r="BC604" s="310"/>
      <c r="BD604" s="310"/>
      <c r="BE604" s="310"/>
      <c r="BF604" s="310"/>
      <c r="BG604" s="310"/>
      <c r="BH604" s="310"/>
      <c r="BI604" s="310"/>
      <c r="BJ604" s="310"/>
      <c r="BK604" s="310"/>
      <c r="BL604" s="310"/>
      <c r="BM604" s="310"/>
      <c r="BN604" s="310"/>
      <c r="BO604" s="310"/>
      <c r="BP604" s="310"/>
      <c r="BQ604" s="310"/>
      <c r="BR604" s="310"/>
      <c r="BS604" s="310"/>
      <c r="BT604" s="310"/>
      <c r="BU604" s="310"/>
      <c r="BV604" s="310"/>
      <c r="BW604" s="310"/>
      <c r="BX604" s="310"/>
      <c r="BY604" s="310"/>
      <c r="BZ604" s="310"/>
      <c r="CA604" s="310"/>
      <c r="CB604" s="310"/>
      <c r="CC604" s="310"/>
      <c r="CD604" s="310"/>
      <c r="CE604" s="310"/>
      <c r="CF604" s="310"/>
      <c r="CG604" s="310"/>
      <c r="CH604" s="310"/>
      <c r="CI604" s="310"/>
      <c r="CJ604" s="310"/>
      <c r="CK604" s="310"/>
      <c r="CL604" s="310"/>
      <c r="CM604" s="310"/>
      <c r="CN604" s="310"/>
      <c r="CO604" s="310"/>
      <c r="CP604" s="310"/>
      <c r="CQ604" s="310"/>
      <c r="CR604" s="310"/>
      <c r="CS604" s="310"/>
      <c r="CT604" s="310"/>
      <c r="CU604" s="310"/>
      <c r="CV604" s="310"/>
      <c r="CW604" s="310"/>
      <c r="CX604" s="310"/>
      <c r="CY604" s="310"/>
      <c r="CZ604" s="310"/>
    </row>
    <row r="605" s="314" customFormat="true" ht="25.15" customHeight="true" x14ac:dyDescent="0.2">
      <c r="C605" s="852"/>
      <c r="D605" s="844"/>
      <c r="E605" s="496"/>
      <c r="F605" s="496"/>
      <c r="G605" s="496"/>
      <c r="H605" s="852"/>
      <c r="I605" s="844"/>
      <c r="J605" s="496"/>
      <c r="K605" s="496"/>
      <c r="L605" s="496"/>
      <c r="M605" s="843" t="s">
        <v>411</v>
      </c>
      <c r="N605" s="844"/>
      <c r="O605" s="610">
        <v>-2.0689915974481214E-3</v>
      </c>
      <c r="P605" s="496"/>
      <c r="Q605" s="496"/>
      <c r="W605" s="307"/>
      <c r="X605" s="307"/>
      <c r="Y605" s="307"/>
      <c r="Z605" s="307"/>
      <c r="AA605" s="307"/>
      <c r="AB605" s="307"/>
      <c r="AC605" s="307"/>
      <c r="AD605" s="307"/>
      <c r="AE605" s="307"/>
      <c r="AF605" s="307"/>
      <c r="AG605" s="307"/>
      <c r="AH605" s="307"/>
      <c r="AI605" s="307"/>
      <c r="AJ605" s="307"/>
      <c r="AK605" s="307"/>
      <c r="AL605" s="307"/>
      <c r="AM605" s="307"/>
      <c r="AN605" s="307"/>
      <c r="AO605" s="307"/>
      <c r="AP605" s="307"/>
      <c r="AQ605" s="307"/>
      <c r="AR605" s="307"/>
      <c r="AS605" s="307"/>
      <c r="AT605" s="307"/>
      <c r="AU605" s="307"/>
      <c r="AV605" s="307"/>
      <c r="AW605" s="307"/>
      <c r="AX605" s="307"/>
      <c r="AY605" s="307"/>
      <c r="AZ605" s="307"/>
      <c r="BA605" s="310"/>
      <c r="BB605" s="360"/>
      <c r="BC605" s="310"/>
      <c r="BD605" s="310"/>
      <c r="BE605" s="310"/>
      <c r="BF605" s="310"/>
      <c r="BG605" s="310"/>
      <c r="BH605" s="310"/>
      <c r="BI605" s="310"/>
      <c r="BJ605" s="310"/>
      <c r="BK605" s="310"/>
      <c r="BL605" s="310"/>
      <c r="BM605" s="310"/>
      <c r="BN605" s="310"/>
      <c r="BO605" s="310"/>
      <c r="BP605" s="310"/>
      <c r="BQ605" s="310"/>
      <c r="BR605" s="310"/>
      <c r="BS605" s="310"/>
      <c r="BT605" s="310"/>
      <c r="BU605" s="310"/>
      <c r="BV605" s="310"/>
      <c r="BW605" s="310"/>
      <c r="BX605" s="310"/>
      <c r="BY605" s="310"/>
      <c r="BZ605" s="310"/>
      <c r="CA605" s="310"/>
      <c r="CB605" s="310"/>
      <c r="CC605" s="310"/>
      <c r="CD605" s="310"/>
      <c r="CE605" s="310"/>
      <c r="CF605" s="310"/>
      <c r="CG605" s="310"/>
      <c r="CH605" s="310"/>
      <c r="CI605" s="310"/>
      <c r="CJ605" s="310"/>
      <c r="CK605" s="310"/>
      <c r="CL605" s="310"/>
      <c r="CM605" s="310"/>
      <c r="CN605" s="310"/>
      <c r="CO605" s="310"/>
      <c r="CP605" s="310"/>
      <c r="CQ605" s="310"/>
      <c r="CR605" s="310"/>
      <c r="CS605" s="310"/>
      <c r="CT605" s="310"/>
      <c r="CU605" s="310"/>
      <c r="CV605" s="310"/>
      <c r="CW605" s="310"/>
      <c r="CX605" s="310"/>
      <c r="CY605" s="310"/>
      <c r="CZ605" s="310"/>
    </row>
    <row r="606" s="314" customFormat="true" ht="25.15" customHeight="true" x14ac:dyDescent="0.2">
      <c r="C606" s="852"/>
      <c r="D606" s="844"/>
      <c r="E606" s="496"/>
      <c r="F606" s="496"/>
      <c r="G606" s="496"/>
      <c r="H606" s="852"/>
      <c r="I606" s="844"/>
      <c r="J606" s="496"/>
      <c r="K606" s="496"/>
      <c r="L606" s="496"/>
      <c r="M606" s="843" t="s">
        <v>396</v>
      </c>
      <c r="N606" s="844"/>
      <c r="O606" s="610">
        <v>-5.0955477919629429E-3</v>
      </c>
      <c r="P606" s="496"/>
      <c r="Q606" s="496"/>
      <c r="W606" s="307"/>
      <c r="X606" s="307"/>
      <c r="Y606" s="307"/>
      <c r="Z606" s="307"/>
      <c r="AA606" s="307"/>
      <c r="AB606" s="307"/>
      <c r="AC606" s="307"/>
      <c r="AD606" s="307"/>
      <c r="AE606" s="307"/>
      <c r="AF606" s="307"/>
      <c r="AG606" s="307"/>
      <c r="AH606" s="307"/>
      <c r="AI606" s="307"/>
      <c r="AJ606" s="307"/>
      <c r="AK606" s="307"/>
      <c r="AL606" s="307"/>
      <c r="AM606" s="307"/>
      <c r="AN606" s="307"/>
      <c r="AO606" s="307"/>
      <c r="AP606" s="307"/>
      <c r="AQ606" s="307"/>
      <c r="AR606" s="307"/>
      <c r="AS606" s="307"/>
      <c r="AT606" s="307"/>
      <c r="AU606" s="307"/>
      <c r="AV606" s="307"/>
      <c r="AW606" s="307"/>
      <c r="AX606" s="307"/>
      <c r="AY606" s="307"/>
      <c r="AZ606" s="307"/>
      <c r="BA606" s="310"/>
      <c r="BB606" s="360"/>
      <c r="BC606" s="310"/>
      <c r="BD606" s="310"/>
      <c r="BE606" s="310"/>
      <c r="BF606" s="310"/>
      <c r="BG606" s="310"/>
      <c r="BH606" s="310"/>
      <c r="BI606" s="310"/>
      <c r="BJ606" s="310"/>
      <c r="BK606" s="310"/>
      <c r="BL606" s="310"/>
      <c r="BM606" s="310"/>
      <c r="BN606" s="310"/>
      <c r="BO606" s="310"/>
      <c r="BP606" s="310"/>
      <c r="BQ606" s="310"/>
      <c r="BR606" s="310"/>
      <c r="BS606" s="310"/>
      <c r="BT606" s="310"/>
      <c r="BU606" s="310"/>
      <c r="BV606" s="310"/>
      <c r="BW606" s="310"/>
      <c r="BX606" s="310"/>
      <c r="BY606" s="310"/>
      <c r="BZ606" s="310"/>
      <c r="CA606" s="310"/>
      <c r="CB606" s="310"/>
      <c r="CC606" s="310"/>
      <c r="CD606" s="310"/>
      <c r="CE606" s="310"/>
      <c r="CF606" s="310"/>
      <c r="CG606" s="310"/>
      <c r="CH606" s="310"/>
      <c r="CI606" s="310"/>
      <c r="CJ606" s="310"/>
      <c r="CK606" s="310"/>
      <c r="CL606" s="310"/>
      <c r="CM606" s="310"/>
      <c r="CN606" s="310"/>
      <c r="CO606" s="310"/>
      <c r="CP606" s="310"/>
      <c r="CQ606" s="310"/>
      <c r="CR606" s="310"/>
      <c r="CS606" s="310"/>
      <c r="CT606" s="310"/>
      <c r="CU606" s="310"/>
      <c r="CV606" s="310"/>
      <c r="CW606" s="310"/>
      <c r="CX606" s="310"/>
      <c r="CY606" s="310"/>
      <c r="CZ606" s="310"/>
    </row>
    <row r="607" s="314" customFormat="true" ht="25.15" customHeight="true" x14ac:dyDescent="0.2">
      <c r="C607" s="852"/>
      <c r="D607" s="844"/>
      <c r="E607" s="496"/>
      <c r="F607" s="496"/>
      <c r="G607" s="496"/>
      <c r="H607" s="852"/>
      <c r="I607" s="844"/>
      <c r="J607" s="496"/>
      <c r="K607" s="496"/>
      <c r="L607" s="496"/>
      <c r="M607" s="843" t="s">
        <v>422</v>
      </c>
      <c r="N607" s="844"/>
      <c r="O607" s="610">
        <v>2.9793554429944011E-3</v>
      </c>
      <c r="P607" s="496"/>
      <c r="Q607" s="496"/>
      <c r="W607" s="307"/>
      <c r="X607" s="307"/>
      <c r="Y607" s="307"/>
      <c r="Z607" s="307"/>
      <c r="AA607" s="307"/>
      <c r="AB607" s="307"/>
      <c r="AC607" s="307"/>
      <c r="AD607" s="307"/>
      <c r="AE607" s="307"/>
      <c r="AF607" s="307"/>
      <c r="AG607" s="307"/>
      <c r="AH607" s="307"/>
      <c r="AI607" s="307"/>
      <c r="AJ607" s="307"/>
      <c r="AK607" s="307"/>
      <c r="AL607" s="307"/>
      <c r="AM607" s="307"/>
      <c r="AN607" s="307"/>
      <c r="AO607" s="307"/>
      <c r="AP607" s="307"/>
      <c r="AQ607" s="307"/>
      <c r="AR607" s="307"/>
      <c r="AS607" s="307"/>
      <c r="AT607" s="307"/>
      <c r="AU607" s="307"/>
      <c r="AV607" s="307"/>
      <c r="AW607" s="307"/>
      <c r="AX607" s="307"/>
      <c r="AY607" s="307"/>
      <c r="AZ607" s="307"/>
      <c r="BA607" s="310"/>
      <c r="BB607" s="360"/>
      <c r="BC607" s="310"/>
      <c r="BD607" s="310"/>
      <c r="BE607" s="310"/>
      <c r="BF607" s="310"/>
      <c r="BG607" s="310"/>
      <c r="BH607" s="310"/>
      <c r="BI607" s="310"/>
      <c r="BJ607" s="310"/>
      <c r="BK607" s="310"/>
      <c r="BL607" s="310"/>
      <c r="BM607" s="310"/>
      <c r="BN607" s="310"/>
      <c r="BO607" s="310"/>
      <c r="BP607" s="310"/>
      <c r="BQ607" s="310"/>
      <c r="BR607" s="310"/>
      <c r="BS607" s="310"/>
      <c r="BT607" s="310"/>
      <c r="BU607" s="310"/>
      <c r="BV607" s="310"/>
      <c r="BW607" s="310"/>
      <c r="BX607" s="310"/>
      <c r="BY607" s="310"/>
      <c r="BZ607" s="310"/>
      <c r="CA607" s="310"/>
      <c r="CB607" s="310"/>
      <c r="CC607" s="310"/>
      <c r="CD607" s="310"/>
      <c r="CE607" s="310"/>
      <c r="CF607" s="310"/>
      <c r="CG607" s="310"/>
      <c r="CH607" s="310"/>
      <c r="CI607" s="310"/>
      <c r="CJ607" s="310"/>
      <c r="CK607" s="310"/>
      <c r="CL607" s="310"/>
      <c r="CM607" s="310"/>
      <c r="CN607" s="310"/>
      <c r="CO607" s="310"/>
      <c r="CP607" s="310"/>
      <c r="CQ607" s="310"/>
      <c r="CR607" s="310"/>
      <c r="CS607" s="310"/>
      <c r="CT607" s="310"/>
      <c r="CU607" s="310"/>
      <c r="CV607" s="310"/>
      <c r="CW607" s="310"/>
      <c r="CX607" s="310"/>
      <c r="CY607" s="310"/>
      <c r="CZ607" s="310"/>
    </row>
    <row r="608" s="314" customFormat="true" ht="25.15" customHeight="true" x14ac:dyDescent="0.2">
      <c r="C608" s="852"/>
      <c r="D608" s="844"/>
      <c r="E608" s="496"/>
      <c r="F608" s="496"/>
      <c r="G608" s="496"/>
      <c r="H608" s="852"/>
      <c r="I608" s="844"/>
      <c r="J608" s="496"/>
      <c r="K608" s="496"/>
      <c r="L608" s="496"/>
      <c r="M608" s="843" t="s">
        <v>375</v>
      </c>
      <c r="N608" s="844"/>
      <c r="O608" s="610">
        <v>-0.11677176636071183</v>
      </c>
      <c r="P608" s="496"/>
      <c r="Q608" s="496"/>
      <c r="W608" s="307"/>
      <c r="X608" s="307"/>
      <c r="Y608" s="307"/>
      <c r="Z608" s="307"/>
      <c r="AA608" s="307"/>
      <c r="AB608" s="307"/>
      <c r="AC608" s="307"/>
      <c r="AD608" s="307"/>
      <c r="AE608" s="307"/>
      <c r="AF608" s="307"/>
      <c r="AG608" s="307"/>
      <c r="AH608" s="307"/>
      <c r="AI608" s="307"/>
      <c r="AJ608" s="307"/>
      <c r="AK608" s="307"/>
      <c r="AL608" s="307"/>
      <c r="AM608" s="307"/>
      <c r="AN608" s="307"/>
      <c r="AO608" s="307"/>
      <c r="AP608" s="307"/>
      <c r="AQ608" s="307"/>
      <c r="AR608" s="307"/>
      <c r="AS608" s="307"/>
      <c r="AT608" s="307"/>
      <c r="AU608" s="307"/>
      <c r="AV608" s="307"/>
      <c r="AW608" s="307"/>
      <c r="AX608" s="307"/>
      <c r="AY608" s="307"/>
      <c r="AZ608" s="307"/>
      <c r="BA608" s="310"/>
      <c r="BB608" s="360"/>
      <c r="BC608" s="310"/>
      <c r="BD608" s="310"/>
      <c r="BE608" s="310"/>
      <c r="BF608" s="310"/>
      <c r="BG608" s="310"/>
      <c r="BH608" s="310"/>
      <c r="BI608" s="310"/>
      <c r="BJ608" s="310"/>
      <c r="BK608" s="310"/>
      <c r="BL608" s="310"/>
      <c r="BM608" s="310"/>
      <c r="BN608" s="310"/>
      <c r="BO608" s="310"/>
      <c r="BP608" s="310"/>
      <c r="BQ608" s="310"/>
      <c r="BR608" s="310"/>
      <c r="BS608" s="310"/>
      <c r="BT608" s="310"/>
      <c r="BU608" s="310"/>
      <c r="BV608" s="310"/>
      <c r="BW608" s="310"/>
      <c r="BX608" s="310"/>
      <c r="BY608" s="310"/>
      <c r="BZ608" s="310"/>
      <c r="CA608" s="310"/>
      <c r="CB608" s="310"/>
      <c r="CC608" s="310"/>
      <c r="CD608" s="310"/>
      <c r="CE608" s="310"/>
      <c r="CF608" s="310"/>
      <c r="CG608" s="310"/>
      <c r="CH608" s="310"/>
      <c r="CI608" s="310"/>
      <c r="CJ608" s="310"/>
      <c r="CK608" s="310"/>
      <c r="CL608" s="310"/>
      <c r="CM608" s="310"/>
      <c r="CN608" s="310"/>
      <c r="CO608" s="310"/>
      <c r="CP608" s="310"/>
      <c r="CQ608" s="310"/>
      <c r="CR608" s="310"/>
      <c r="CS608" s="310"/>
      <c r="CT608" s="310"/>
      <c r="CU608" s="310"/>
      <c r="CV608" s="310"/>
      <c r="CW608" s="310"/>
      <c r="CX608" s="310"/>
      <c r="CY608" s="310"/>
      <c r="CZ608" s="310"/>
    </row>
    <row r="609" s="314" customFormat="true" ht="25.15" customHeight="true" x14ac:dyDescent="0.2">
      <c r="C609" s="852"/>
      <c r="D609" s="844"/>
      <c r="E609" s="496"/>
      <c r="F609" s="496"/>
      <c r="G609" s="496"/>
      <c r="H609" s="852"/>
      <c r="I609" s="844"/>
      <c r="J609" s="496"/>
      <c r="K609" s="496"/>
      <c r="L609" s="496"/>
      <c r="M609" s="843" t="s">
        <v>380</v>
      </c>
      <c r="N609" s="844"/>
      <c r="O609" s="610">
        <v>0.10070656765512415</v>
      </c>
      <c r="P609" s="496"/>
      <c r="Q609" s="496"/>
      <c r="W609" s="307"/>
      <c r="X609" s="307"/>
      <c r="Y609" s="307"/>
      <c r="Z609" s="307"/>
      <c r="AA609" s="307"/>
      <c r="AB609" s="307"/>
      <c r="AC609" s="307"/>
      <c r="AD609" s="307"/>
      <c r="AE609" s="307"/>
      <c r="AF609" s="307"/>
      <c r="AG609" s="307"/>
      <c r="AH609" s="307"/>
      <c r="AI609" s="307"/>
      <c r="AJ609" s="307"/>
      <c r="AK609" s="307"/>
      <c r="AL609" s="307"/>
      <c r="AM609" s="307"/>
      <c r="AN609" s="307"/>
      <c r="AO609" s="307"/>
      <c r="AP609" s="307"/>
      <c r="AQ609" s="307"/>
      <c r="AR609" s="307"/>
      <c r="AS609" s="307"/>
      <c r="AT609" s="307"/>
      <c r="AU609" s="307"/>
      <c r="AV609" s="307"/>
      <c r="AW609" s="307"/>
      <c r="AX609" s="307"/>
      <c r="AY609" s="307"/>
      <c r="AZ609" s="307"/>
      <c r="BA609" s="310"/>
      <c r="BB609" s="360"/>
      <c r="BC609" s="310"/>
      <c r="BD609" s="310"/>
      <c r="BE609" s="310"/>
      <c r="BF609" s="310"/>
      <c r="BG609" s="310"/>
      <c r="BH609" s="310"/>
      <c r="BI609" s="310"/>
      <c r="BJ609" s="310"/>
      <c r="BK609" s="310"/>
      <c r="BL609" s="310"/>
      <c r="BM609" s="310"/>
      <c r="BN609" s="310"/>
      <c r="BO609" s="310"/>
      <c r="BP609" s="310"/>
      <c r="BQ609" s="310"/>
      <c r="BR609" s="310"/>
      <c r="BS609" s="310"/>
      <c r="BT609" s="310"/>
      <c r="BU609" s="310"/>
      <c r="BV609" s="310"/>
      <c r="BW609" s="310"/>
      <c r="BX609" s="310"/>
      <c r="BY609" s="310"/>
      <c r="BZ609" s="310"/>
      <c r="CA609" s="310"/>
      <c r="CB609" s="310"/>
      <c r="CC609" s="310"/>
      <c r="CD609" s="310"/>
      <c r="CE609" s="310"/>
      <c r="CF609" s="310"/>
      <c r="CG609" s="310"/>
      <c r="CH609" s="310"/>
      <c r="CI609" s="310"/>
      <c r="CJ609" s="310"/>
      <c r="CK609" s="310"/>
      <c r="CL609" s="310"/>
      <c r="CM609" s="310"/>
      <c r="CN609" s="310"/>
      <c r="CO609" s="310"/>
      <c r="CP609" s="310"/>
      <c r="CQ609" s="310"/>
      <c r="CR609" s="310"/>
      <c r="CS609" s="310"/>
      <c r="CT609" s="310"/>
      <c r="CU609" s="310"/>
      <c r="CV609" s="310"/>
      <c r="CW609" s="310"/>
      <c r="CX609" s="310"/>
      <c r="CY609" s="310"/>
      <c r="CZ609" s="310"/>
    </row>
    <row r="610" s="314" customFormat="true" ht="25.15" customHeight="true" x14ac:dyDescent="0.2">
      <c r="C610" s="852"/>
      <c r="D610" s="844"/>
      <c r="E610" s="496"/>
      <c r="F610" s="496"/>
      <c r="G610" s="496"/>
      <c r="H610" s="852"/>
      <c r="I610" s="844"/>
      <c r="J610" s="496"/>
      <c r="K610" s="496"/>
      <c r="L610" s="496"/>
      <c r="M610" s="843" t="s">
        <v>407</v>
      </c>
      <c r="N610" s="844"/>
      <c r="O610" s="610">
        <v>5.135696284713278E-2</v>
      </c>
      <c r="P610" s="496"/>
      <c r="Q610" s="496"/>
      <c r="W610" s="307"/>
      <c r="X610" s="307"/>
      <c r="Y610" s="307"/>
      <c r="Z610" s="307"/>
      <c r="AA610" s="307"/>
      <c r="AB610" s="307"/>
      <c r="AC610" s="307"/>
      <c r="AD610" s="307"/>
      <c r="AE610" s="307"/>
      <c r="AF610" s="307"/>
      <c r="AG610" s="307"/>
      <c r="AH610" s="307"/>
      <c r="AI610" s="307"/>
      <c r="AJ610" s="307"/>
      <c r="AK610" s="307"/>
      <c r="AL610" s="307"/>
      <c r="AM610" s="307"/>
      <c r="AN610" s="307"/>
      <c r="AO610" s="307"/>
      <c r="AP610" s="307"/>
      <c r="AQ610" s="307"/>
      <c r="AR610" s="307"/>
      <c r="AS610" s="307"/>
      <c r="AT610" s="307"/>
      <c r="AU610" s="307"/>
      <c r="AV610" s="307"/>
      <c r="AW610" s="307"/>
      <c r="AX610" s="307"/>
      <c r="AY610" s="307"/>
      <c r="AZ610" s="307"/>
      <c r="BA610" s="310"/>
      <c r="BB610" s="360"/>
      <c r="BC610" s="310"/>
      <c r="BD610" s="310"/>
      <c r="BE610" s="310"/>
      <c r="BF610" s="310"/>
      <c r="BG610" s="310"/>
      <c r="BH610" s="310"/>
      <c r="BI610" s="310"/>
      <c r="BJ610" s="310"/>
      <c r="BK610" s="310"/>
      <c r="BL610" s="310"/>
      <c r="BM610" s="310"/>
      <c r="BN610" s="310"/>
      <c r="BO610" s="310"/>
      <c r="BP610" s="310"/>
      <c r="BQ610" s="310"/>
      <c r="BR610" s="310"/>
      <c r="BS610" s="310"/>
      <c r="BT610" s="310"/>
      <c r="BU610" s="310"/>
      <c r="BV610" s="310"/>
      <c r="BW610" s="310"/>
      <c r="BX610" s="310"/>
      <c r="BY610" s="310"/>
      <c r="BZ610" s="310"/>
      <c r="CA610" s="310"/>
      <c r="CB610" s="310"/>
      <c r="CC610" s="310"/>
      <c r="CD610" s="310"/>
      <c r="CE610" s="310"/>
      <c r="CF610" s="310"/>
      <c r="CG610" s="310"/>
      <c r="CH610" s="310"/>
      <c r="CI610" s="310"/>
      <c r="CJ610" s="310"/>
      <c r="CK610" s="310"/>
      <c r="CL610" s="310"/>
      <c r="CM610" s="310"/>
      <c r="CN610" s="310"/>
      <c r="CO610" s="310"/>
      <c r="CP610" s="310"/>
      <c r="CQ610" s="310"/>
      <c r="CR610" s="310"/>
      <c r="CS610" s="310"/>
      <c r="CT610" s="310"/>
      <c r="CU610" s="310"/>
      <c r="CV610" s="310"/>
      <c r="CW610" s="310"/>
      <c r="CX610" s="310"/>
      <c r="CY610" s="310"/>
      <c r="CZ610" s="310"/>
    </row>
    <row r="611" s="314" customFormat="true" ht="25.15" customHeight="true" x14ac:dyDescent="0.2">
      <c r="C611" s="852"/>
      <c r="D611" s="844"/>
      <c r="E611" s="496"/>
      <c r="F611" s="496"/>
      <c r="G611" s="496"/>
      <c r="H611" s="852"/>
      <c r="I611" s="844"/>
      <c r="J611" s="496"/>
      <c r="K611" s="496"/>
      <c r="L611" s="496"/>
      <c r="M611" s="843" t="s">
        <v>385</v>
      </c>
      <c r="N611" s="844"/>
      <c r="O611" s="610">
        <v>8.3621068743612192E-2</v>
      </c>
      <c r="P611" s="496"/>
      <c r="Q611" s="496"/>
      <c r="W611" s="307"/>
      <c r="X611" s="307"/>
      <c r="Y611" s="307"/>
      <c r="Z611" s="307"/>
      <c r="AA611" s="307"/>
      <c r="AB611" s="307"/>
      <c r="AC611" s="307"/>
      <c r="AD611" s="307"/>
      <c r="AE611" s="307"/>
      <c r="AF611" s="307"/>
      <c r="AG611" s="307"/>
      <c r="AH611" s="307"/>
      <c r="AI611" s="307"/>
      <c r="AJ611" s="307"/>
      <c r="AK611" s="307"/>
      <c r="AL611" s="307"/>
      <c r="AM611" s="307"/>
      <c r="AN611" s="307"/>
      <c r="AO611" s="307"/>
      <c r="AP611" s="307"/>
      <c r="AQ611" s="307"/>
      <c r="AR611" s="307"/>
      <c r="AS611" s="307"/>
      <c r="AT611" s="307"/>
      <c r="AU611" s="307"/>
      <c r="AV611" s="307"/>
      <c r="AW611" s="307"/>
      <c r="AX611" s="307"/>
      <c r="AY611" s="307"/>
      <c r="AZ611" s="307"/>
      <c r="BA611" s="310"/>
      <c r="BB611" s="360"/>
      <c r="BC611" s="310"/>
      <c r="BD611" s="310"/>
      <c r="BE611" s="310"/>
      <c r="BF611" s="310"/>
      <c r="BG611" s="310"/>
      <c r="BH611" s="310"/>
      <c r="BI611" s="310"/>
      <c r="BJ611" s="310"/>
      <c r="BK611" s="310"/>
      <c r="BL611" s="310"/>
      <c r="BM611" s="310"/>
      <c r="BN611" s="310"/>
      <c r="BO611" s="310"/>
      <c r="BP611" s="310"/>
      <c r="BQ611" s="310"/>
      <c r="BR611" s="310"/>
      <c r="BS611" s="310"/>
      <c r="BT611" s="310"/>
      <c r="BU611" s="310"/>
      <c r="BV611" s="310"/>
      <c r="BW611" s="310"/>
      <c r="BX611" s="310"/>
      <c r="BY611" s="310"/>
      <c r="BZ611" s="310"/>
      <c r="CA611" s="310"/>
      <c r="CB611" s="310"/>
      <c r="CC611" s="310"/>
      <c r="CD611" s="310"/>
      <c r="CE611" s="310"/>
      <c r="CF611" s="310"/>
      <c r="CG611" s="310"/>
      <c r="CH611" s="310"/>
      <c r="CI611" s="310"/>
      <c r="CJ611" s="310"/>
      <c r="CK611" s="310"/>
      <c r="CL611" s="310"/>
      <c r="CM611" s="310"/>
      <c r="CN611" s="310"/>
      <c r="CO611" s="310"/>
      <c r="CP611" s="310"/>
      <c r="CQ611" s="310"/>
      <c r="CR611" s="310"/>
      <c r="CS611" s="310"/>
      <c r="CT611" s="310"/>
      <c r="CU611" s="310"/>
      <c r="CV611" s="310"/>
      <c r="CW611" s="310"/>
      <c r="CX611" s="310"/>
      <c r="CY611" s="310"/>
      <c r="CZ611" s="310"/>
    </row>
    <row r="612" s="314" customFormat="true" ht="25.15" customHeight="true" x14ac:dyDescent="0.2">
      <c r="C612" s="852"/>
      <c r="D612" s="844"/>
      <c r="E612" s="496"/>
      <c r="F612" s="496"/>
      <c r="G612" s="496"/>
      <c r="H612" s="852"/>
      <c r="I612" s="844"/>
      <c r="J612" s="496"/>
      <c r="K612" s="496"/>
      <c r="L612" s="496"/>
      <c r="M612" s="843" t="s">
        <v>432</v>
      </c>
      <c r="N612" s="844"/>
      <c r="O612" s="610">
        <v>1.7559756662440269E-3</v>
      </c>
      <c r="P612" s="496"/>
      <c r="Q612" s="496"/>
      <c r="W612" s="307"/>
      <c r="X612" s="307"/>
      <c r="Y612" s="307"/>
      <c r="Z612" s="307"/>
      <c r="AA612" s="307"/>
      <c r="AB612" s="307"/>
      <c r="AC612" s="307"/>
      <c r="AD612" s="307"/>
      <c r="AE612" s="307"/>
      <c r="AF612" s="307"/>
      <c r="AG612" s="307"/>
      <c r="AH612" s="307"/>
      <c r="AI612" s="307"/>
      <c r="AJ612" s="307"/>
      <c r="AK612" s="307"/>
      <c r="AL612" s="307"/>
      <c r="AM612" s="307"/>
      <c r="AN612" s="307"/>
      <c r="AO612" s="307"/>
      <c r="AP612" s="307"/>
      <c r="AQ612" s="307"/>
      <c r="AR612" s="307"/>
      <c r="AS612" s="307"/>
      <c r="AT612" s="307"/>
      <c r="AU612" s="307"/>
      <c r="AV612" s="307"/>
      <c r="AW612" s="307"/>
      <c r="AX612" s="307"/>
      <c r="AY612" s="307"/>
      <c r="AZ612" s="307"/>
      <c r="BA612" s="310"/>
      <c r="BB612" s="360"/>
      <c r="BC612" s="310"/>
      <c r="BD612" s="310"/>
      <c r="BE612" s="310"/>
      <c r="BF612" s="310"/>
      <c r="BG612" s="310"/>
      <c r="BH612" s="310"/>
      <c r="BI612" s="310"/>
      <c r="BJ612" s="310"/>
      <c r="BK612" s="310"/>
      <c r="BL612" s="310"/>
      <c r="BM612" s="310"/>
      <c r="BN612" s="310"/>
      <c r="BO612" s="310"/>
      <c r="BP612" s="310"/>
      <c r="BQ612" s="310"/>
      <c r="BR612" s="310"/>
      <c r="BS612" s="310"/>
      <c r="BT612" s="310"/>
      <c r="BU612" s="310"/>
      <c r="BV612" s="310"/>
      <c r="BW612" s="310"/>
      <c r="BX612" s="310"/>
      <c r="BY612" s="310"/>
      <c r="BZ612" s="310"/>
      <c r="CA612" s="310"/>
      <c r="CB612" s="310"/>
      <c r="CC612" s="310"/>
      <c r="CD612" s="310"/>
      <c r="CE612" s="310"/>
      <c r="CF612" s="310"/>
      <c r="CG612" s="310"/>
      <c r="CH612" s="310"/>
      <c r="CI612" s="310"/>
      <c r="CJ612" s="310"/>
      <c r="CK612" s="310"/>
      <c r="CL612" s="310"/>
      <c r="CM612" s="310"/>
      <c r="CN612" s="310"/>
      <c r="CO612" s="310"/>
      <c r="CP612" s="310"/>
      <c r="CQ612" s="310"/>
      <c r="CR612" s="310"/>
      <c r="CS612" s="310"/>
      <c r="CT612" s="310"/>
      <c r="CU612" s="310"/>
      <c r="CV612" s="310"/>
      <c r="CW612" s="310"/>
      <c r="CX612" s="310"/>
      <c r="CY612" s="310"/>
      <c r="CZ612" s="310"/>
    </row>
    <row r="613" s="314" customFormat="true" ht="25.15" customHeight="true" x14ac:dyDescent="0.2">
      <c r="C613" s="852"/>
      <c r="D613" s="844"/>
      <c r="E613" s="496"/>
      <c r="F613" s="496"/>
      <c r="G613" s="496"/>
      <c r="H613" s="852"/>
      <c r="I613" s="844"/>
      <c r="J613" s="496"/>
      <c r="K613" s="496"/>
      <c r="L613" s="496"/>
      <c r="M613" s="843" t="s">
        <v>431</v>
      </c>
      <c r="N613" s="844"/>
      <c r="O613" s="610">
        <v>-1.9555347230320692E-3</v>
      </c>
      <c r="P613" s="496"/>
      <c r="Q613" s="496"/>
      <c r="W613" s="307"/>
      <c r="X613" s="307"/>
      <c r="Y613" s="307"/>
      <c r="Z613" s="307"/>
      <c r="AA613" s="307"/>
      <c r="AB613" s="307"/>
      <c r="AC613" s="307"/>
      <c r="AD613" s="307"/>
      <c r="AE613" s="307"/>
      <c r="AF613" s="307"/>
      <c r="AG613" s="307"/>
      <c r="AH613" s="307"/>
      <c r="AI613" s="307"/>
      <c r="AJ613" s="307"/>
      <c r="AK613" s="307"/>
      <c r="AL613" s="307"/>
      <c r="AM613" s="307"/>
      <c r="AN613" s="307"/>
      <c r="AO613" s="307"/>
      <c r="AP613" s="307"/>
      <c r="AQ613" s="307"/>
      <c r="AR613" s="307"/>
      <c r="AS613" s="307"/>
      <c r="AT613" s="307"/>
      <c r="AU613" s="307"/>
      <c r="AV613" s="307"/>
      <c r="AW613" s="307"/>
      <c r="AX613" s="307"/>
      <c r="AY613" s="307"/>
      <c r="AZ613" s="307"/>
      <c r="BA613" s="310"/>
      <c r="BB613" s="360"/>
      <c r="BC613" s="310"/>
      <c r="BD613" s="310"/>
      <c r="BE613" s="310"/>
      <c r="BF613" s="310"/>
      <c r="BG613" s="310"/>
      <c r="BH613" s="310"/>
      <c r="BI613" s="310"/>
      <c r="BJ613" s="310"/>
      <c r="BK613" s="310"/>
      <c r="BL613" s="310"/>
      <c r="BM613" s="310"/>
      <c r="BN613" s="310"/>
      <c r="BO613" s="310"/>
      <c r="BP613" s="310"/>
      <c r="BQ613" s="310"/>
      <c r="BR613" s="310"/>
      <c r="BS613" s="310"/>
      <c r="BT613" s="310"/>
      <c r="BU613" s="310"/>
      <c r="BV613" s="310"/>
      <c r="BW613" s="310"/>
      <c r="BX613" s="310"/>
      <c r="BY613" s="310"/>
      <c r="BZ613" s="310"/>
      <c r="CA613" s="310"/>
      <c r="CB613" s="310"/>
      <c r="CC613" s="310"/>
      <c r="CD613" s="310"/>
      <c r="CE613" s="310"/>
      <c r="CF613" s="310"/>
      <c r="CG613" s="310"/>
      <c r="CH613" s="310"/>
      <c r="CI613" s="310"/>
      <c r="CJ613" s="310"/>
      <c r="CK613" s="310"/>
      <c r="CL613" s="310"/>
      <c r="CM613" s="310"/>
      <c r="CN613" s="310"/>
      <c r="CO613" s="310"/>
      <c r="CP613" s="310"/>
      <c r="CQ613" s="310"/>
      <c r="CR613" s="310"/>
      <c r="CS613" s="310"/>
      <c r="CT613" s="310"/>
      <c r="CU613" s="310"/>
      <c r="CV613" s="310"/>
      <c r="CW613" s="310"/>
      <c r="CX613" s="310"/>
      <c r="CY613" s="310"/>
      <c r="CZ613" s="310"/>
    </row>
    <row r="614" s="314" customFormat="true" ht="25.15" customHeight="true" x14ac:dyDescent="0.2">
      <c r="C614" s="852"/>
      <c r="D614" s="844"/>
      <c r="E614" s="496"/>
      <c r="F614" s="496"/>
      <c r="G614" s="496"/>
      <c r="H614" s="852"/>
      <c r="I614" s="844"/>
      <c r="J614" s="496"/>
      <c r="K614" s="496"/>
      <c r="L614" s="496"/>
      <c r="M614" s="843" t="s">
        <v>434</v>
      </c>
      <c r="N614" s="844"/>
      <c r="O614" s="610">
        <v>-1.491270902895635E-5</v>
      </c>
      <c r="P614" s="496"/>
      <c r="Q614" s="496"/>
      <c r="W614" s="307"/>
      <c r="X614" s="307"/>
      <c r="Y614" s="307"/>
      <c r="Z614" s="307"/>
      <c r="AA614" s="307"/>
      <c r="AB614" s="307"/>
      <c r="AC614" s="307"/>
      <c r="AD614" s="307"/>
      <c r="AE614" s="307"/>
      <c r="AF614" s="307"/>
      <c r="AG614" s="307"/>
      <c r="AH614" s="307"/>
      <c r="AI614" s="307"/>
      <c r="AJ614" s="307"/>
      <c r="AK614" s="307"/>
      <c r="AL614" s="307"/>
      <c r="AM614" s="307"/>
      <c r="AN614" s="307"/>
      <c r="AO614" s="307"/>
      <c r="AP614" s="307"/>
      <c r="AQ614" s="307"/>
      <c r="AR614" s="307"/>
      <c r="AS614" s="307"/>
      <c r="AT614" s="307"/>
      <c r="AU614" s="307"/>
      <c r="AV614" s="307"/>
      <c r="AW614" s="307"/>
      <c r="AX614" s="307"/>
      <c r="AY614" s="307"/>
      <c r="AZ614" s="307"/>
      <c r="BA614" s="310"/>
      <c r="BB614" s="360"/>
      <c r="BC614" s="310"/>
      <c r="BD614" s="310"/>
      <c r="BE614" s="310"/>
      <c r="BF614" s="310"/>
      <c r="BG614" s="310"/>
      <c r="BH614" s="310"/>
      <c r="BI614" s="310"/>
      <c r="BJ614" s="310"/>
      <c r="BK614" s="310"/>
      <c r="BL614" s="310"/>
      <c r="BM614" s="310"/>
      <c r="BN614" s="310"/>
      <c r="BO614" s="310"/>
      <c r="BP614" s="310"/>
      <c r="BQ614" s="310"/>
      <c r="BR614" s="310"/>
      <c r="BS614" s="310"/>
      <c r="BT614" s="310"/>
      <c r="BU614" s="310"/>
      <c r="BV614" s="310"/>
      <c r="BW614" s="310"/>
      <c r="BX614" s="310"/>
      <c r="BY614" s="310"/>
      <c r="BZ614" s="310"/>
      <c r="CA614" s="310"/>
      <c r="CB614" s="310"/>
      <c r="CC614" s="310"/>
      <c r="CD614" s="310"/>
      <c r="CE614" s="310"/>
      <c r="CF614" s="310"/>
      <c r="CG614" s="310"/>
      <c r="CH614" s="310"/>
      <c r="CI614" s="310"/>
      <c r="CJ614" s="310"/>
      <c r="CK614" s="310"/>
      <c r="CL614" s="310"/>
      <c r="CM614" s="310"/>
      <c r="CN614" s="310"/>
      <c r="CO614" s="310"/>
      <c r="CP614" s="310"/>
      <c r="CQ614" s="310"/>
      <c r="CR614" s="310"/>
      <c r="CS614" s="310"/>
      <c r="CT614" s="310"/>
      <c r="CU614" s="310"/>
      <c r="CV614" s="310"/>
      <c r="CW614" s="310"/>
      <c r="CX614" s="310"/>
      <c r="CY614" s="310"/>
      <c r="CZ614" s="310"/>
    </row>
    <row r="615" s="314" customFormat="true" ht="25.15" customHeight="true" x14ac:dyDescent="0.2">
      <c r="C615" s="852"/>
      <c r="D615" s="844"/>
      <c r="E615" s="496"/>
      <c r="F615" s="496"/>
      <c r="G615" s="496"/>
      <c r="H615" s="852"/>
      <c r="I615" s="844"/>
      <c r="J615" s="496"/>
      <c r="K615" s="496"/>
      <c r="L615" s="496"/>
      <c r="M615" s="843" t="s">
        <v>391</v>
      </c>
      <c r="N615" s="844"/>
      <c r="O615" s="610">
        <v>-4.2532293198442372E-2</v>
      </c>
      <c r="P615" s="496"/>
      <c r="Q615" s="496"/>
      <c r="W615" s="307"/>
      <c r="X615" s="307"/>
      <c r="Y615" s="307"/>
      <c r="Z615" s="307"/>
      <c r="AA615" s="307"/>
      <c r="AB615" s="307"/>
      <c r="AC615" s="307"/>
      <c r="AD615" s="307"/>
      <c r="AE615" s="307"/>
      <c r="AF615" s="307"/>
      <c r="AG615" s="307"/>
      <c r="AH615" s="307"/>
      <c r="AI615" s="307"/>
      <c r="AJ615" s="307"/>
      <c r="AK615" s="307"/>
      <c r="AL615" s="307"/>
      <c r="AM615" s="307"/>
      <c r="AN615" s="307"/>
      <c r="AO615" s="307"/>
      <c r="AP615" s="307"/>
      <c r="AQ615" s="307"/>
      <c r="AR615" s="307"/>
      <c r="AS615" s="307"/>
      <c r="AT615" s="307"/>
      <c r="AU615" s="307"/>
      <c r="AV615" s="307"/>
      <c r="AW615" s="307"/>
      <c r="AX615" s="307"/>
      <c r="AY615" s="307"/>
      <c r="AZ615" s="307"/>
      <c r="BA615" s="310"/>
      <c r="BB615" s="360"/>
      <c r="BC615" s="310"/>
      <c r="BD615" s="310"/>
      <c r="BE615" s="310"/>
      <c r="BF615" s="310"/>
      <c r="BG615" s="310"/>
      <c r="BH615" s="310"/>
      <c r="BI615" s="310"/>
      <c r="BJ615" s="310"/>
      <c r="BK615" s="310"/>
      <c r="BL615" s="310"/>
      <c r="BM615" s="310"/>
      <c r="BN615" s="310"/>
      <c r="BO615" s="310"/>
      <c r="BP615" s="310"/>
      <c r="BQ615" s="310"/>
      <c r="BR615" s="310"/>
      <c r="BS615" s="310"/>
      <c r="BT615" s="310"/>
      <c r="BU615" s="310"/>
      <c r="BV615" s="310"/>
      <c r="BW615" s="310"/>
      <c r="BX615" s="310"/>
      <c r="BY615" s="310"/>
      <c r="BZ615" s="310"/>
      <c r="CA615" s="310"/>
      <c r="CB615" s="310"/>
      <c r="CC615" s="310"/>
      <c r="CD615" s="310"/>
      <c r="CE615" s="310"/>
      <c r="CF615" s="310"/>
      <c r="CG615" s="310"/>
      <c r="CH615" s="310"/>
      <c r="CI615" s="310"/>
      <c r="CJ615" s="310"/>
      <c r="CK615" s="310"/>
      <c r="CL615" s="310"/>
      <c r="CM615" s="310"/>
      <c r="CN615" s="310"/>
      <c r="CO615" s="310"/>
      <c r="CP615" s="310"/>
      <c r="CQ615" s="310"/>
      <c r="CR615" s="310"/>
      <c r="CS615" s="310"/>
      <c r="CT615" s="310"/>
      <c r="CU615" s="310"/>
      <c r="CV615" s="310"/>
      <c r="CW615" s="310"/>
      <c r="CX615" s="310"/>
      <c r="CY615" s="310"/>
      <c r="CZ615" s="310"/>
    </row>
    <row r="616" s="314" customFormat="true" ht="25.15" customHeight="true" x14ac:dyDescent="0.2">
      <c r="C616" s="852"/>
      <c r="D616" s="844"/>
      <c r="E616" s="496"/>
      <c r="F616" s="496"/>
      <c r="G616" s="496"/>
      <c r="H616" s="852"/>
      <c r="I616" s="844"/>
      <c r="J616" s="496"/>
      <c r="K616" s="496"/>
      <c r="L616" s="496"/>
      <c r="M616" s="843" t="s">
        <v>394</v>
      </c>
      <c r="N616" s="844"/>
      <c r="O616" s="610">
        <v>2.1046214650764047E-2</v>
      </c>
      <c r="P616" s="496"/>
      <c r="Q616" s="496"/>
      <c r="W616" s="307"/>
      <c r="X616" s="307"/>
      <c r="Y616" s="307"/>
      <c r="Z616" s="307"/>
      <c r="AA616" s="307"/>
      <c r="AB616" s="307"/>
      <c r="AC616" s="307"/>
      <c r="AD616" s="307"/>
      <c r="AE616" s="307"/>
      <c r="AF616" s="307"/>
      <c r="AG616" s="307"/>
      <c r="AH616" s="307"/>
      <c r="AI616" s="307"/>
      <c r="AJ616" s="307"/>
      <c r="AK616" s="307"/>
      <c r="AL616" s="307"/>
      <c r="AM616" s="307"/>
      <c r="AN616" s="307"/>
      <c r="AO616" s="307"/>
      <c r="AP616" s="307"/>
      <c r="AQ616" s="307"/>
      <c r="AR616" s="307"/>
      <c r="AS616" s="307"/>
      <c r="AT616" s="307"/>
      <c r="AU616" s="307"/>
      <c r="AV616" s="307"/>
      <c r="AW616" s="307"/>
      <c r="AX616" s="307"/>
      <c r="AY616" s="307"/>
      <c r="AZ616" s="307"/>
      <c r="BA616" s="310"/>
      <c r="BB616" s="360"/>
      <c r="BC616" s="310"/>
      <c r="BD616" s="310"/>
      <c r="BE616" s="310"/>
      <c r="BF616" s="310"/>
      <c r="BG616" s="310"/>
      <c r="BH616" s="310"/>
      <c r="BI616" s="310"/>
      <c r="BJ616" s="310"/>
      <c r="BK616" s="310"/>
      <c r="BL616" s="310"/>
      <c r="BM616" s="310"/>
      <c r="BN616" s="310"/>
      <c r="BO616" s="310"/>
      <c r="BP616" s="310"/>
      <c r="BQ616" s="310"/>
      <c r="BR616" s="310"/>
      <c r="BS616" s="310"/>
      <c r="BT616" s="310"/>
      <c r="BU616" s="310"/>
      <c r="BV616" s="310"/>
      <c r="BW616" s="310"/>
      <c r="BX616" s="310"/>
      <c r="BY616" s="310"/>
      <c r="BZ616" s="310"/>
      <c r="CA616" s="310"/>
      <c r="CB616" s="310"/>
      <c r="CC616" s="310"/>
      <c r="CD616" s="310"/>
      <c r="CE616" s="310"/>
      <c r="CF616" s="310"/>
      <c r="CG616" s="310"/>
      <c r="CH616" s="310"/>
      <c r="CI616" s="310"/>
      <c r="CJ616" s="310"/>
      <c r="CK616" s="310"/>
      <c r="CL616" s="310"/>
      <c r="CM616" s="310"/>
      <c r="CN616" s="310"/>
      <c r="CO616" s="310"/>
      <c r="CP616" s="310"/>
      <c r="CQ616" s="310"/>
      <c r="CR616" s="310"/>
      <c r="CS616" s="310"/>
      <c r="CT616" s="310"/>
      <c r="CU616" s="310"/>
      <c r="CV616" s="310"/>
      <c r="CW616" s="310"/>
      <c r="CX616" s="310"/>
      <c r="CY616" s="310"/>
      <c r="CZ616" s="310"/>
    </row>
    <row r="617" s="314" customFormat="true" ht="25.15" customHeight="true" x14ac:dyDescent="0.2">
      <c r="C617" s="852"/>
      <c r="D617" s="844"/>
      <c r="E617" s="496"/>
      <c r="F617" s="496"/>
      <c r="G617" s="496"/>
      <c r="H617" s="852"/>
      <c r="I617" s="844"/>
      <c r="J617" s="496"/>
      <c r="K617" s="496"/>
      <c r="L617" s="496"/>
      <c r="M617" s="843" t="s">
        <v>414</v>
      </c>
      <c r="N617" s="844"/>
      <c r="O617" s="610">
        <v>3.2833220568047126E-2</v>
      </c>
      <c r="P617" s="496"/>
      <c r="Q617" s="496"/>
      <c r="W617" s="307"/>
      <c r="X617" s="307"/>
      <c r="Y617" s="307"/>
      <c r="Z617" s="307"/>
      <c r="AA617" s="307"/>
      <c r="AB617" s="307"/>
      <c r="AC617" s="307"/>
      <c r="AD617" s="307"/>
      <c r="AE617" s="307"/>
      <c r="AF617" s="307"/>
      <c r="AG617" s="307"/>
      <c r="AH617" s="307"/>
      <c r="AI617" s="307"/>
      <c r="AJ617" s="307"/>
      <c r="AK617" s="307"/>
      <c r="AL617" s="307"/>
      <c r="AM617" s="307"/>
      <c r="AN617" s="307"/>
      <c r="AO617" s="307"/>
      <c r="AP617" s="307"/>
      <c r="AQ617" s="307"/>
      <c r="AR617" s="307"/>
      <c r="AS617" s="307"/>
      <c r="AT617" s="307"/>
      <c r="AU617" s="307"/>
      <c r="AV617" s="307"/>
      <c r="AW617" s="307"/>
      <c r="AX617" s="307"/>
      <c r="AY617" s="307"/>
      <c r="AZ617" s="307"/>
      <c r="BA617" s="310"/>
      <c r="BB617" s="360"/>
      <c r="BC617" s="310"/>
      <c r="BD617" s="310"/>
      <c r="BE617" s="310"/>
      <c r="BF617" s="310"/>
      <c r="BG617" s="310"/>
      <c r="BH617" s="310"/>
      <c r="BI617" s="310"/>
      <c r="BJ617" s="310"/>
      <c r="BK617" s="310"/>
      <c r="BL617" s="310"/>
      <c r="BM617" s="310"/>
      <c r="BN617" s="310"/>
      <c r="BO617" s="310"/>
      <c r="BP617" s="310"/>
      <c r="BQ617" s="310"/>
      <c r="BR617" s="310"/>
      <c r="BS617" s="310"/>
      <c r="BT617" s="310"/>
      <c r="BU617" s="310"/>
      <c r="BV617" s="310"/>
      <c r="BW617" s="310"/>
      <c r="BX617" s="310"/>
      <c r="BY617" s="310"/>
      <c r="BZ617" s="310"/>
      <c r="CA617" s="310"/>
      <c r="CB617" s="310"/>
      <c r="CC617" s="310"/>
      <c r="CD617" s="310"/>
      <c r="CE617" s="310"/>
      <c r="CF617" s="310"/>
      <c r="CG617" s="310"/>
      <c r="CH617" s="310"/>
      <c r="CI617" s="310"/>
      <c r="CJ617" s="310"/>
      <c r="CK617" s="310"/>
      <c r="CL617" s="310"/>
      <c r="CM617" s="310"/>
      <c r="CN617" s="310"/>
      <c r="CO617" s="310"/>
      <c r="CP617" s="310"/>
      <c r="CQ617" s="310"/>
      <c r="CR617" s="310"/>
      <c r="CS617" s="310"/>
      <c r="CT617" s="310"/>
      <c r="CU617" s="310"/>
      <c r="CV617" s="310"/>
      <c r="CW617" s="310"/>
      <c r="CX617" s="310"/>
      <c r="CY617" s="310"/>
      <c r="CZ617" s="310"/>
    </row>
    <row r="618" s="314" customFormat="true" ht="25.15" customHeight="true" x14ac:dyDescent="0.2">
      <c r="C618" s="852"/>
      <c r="D618" s="844"/>
      <c r="E618" s="496"/>
      <c r="F618" s="496"/>
      <c r="G618" s="496"/>
      <c r="H618" s="852"/>
      <c r="I618" s="844"/>
      <c r="J618" s="496"/>
      <c r="K618" s="496"/>
      <c r="L618" s="496"/>
      <c r="M618" s="843" t="s">
        <v>417</v>
      </c>
      <c r="N618" s="844"/>
      <c r="O618" s="610">
        <v>3.9638068260015528E-2</v>
      </c>
      <c r="P618" s="496"/>
      <c r="Q618" s="496"/>
      <c r="W618" s="307"/>
      <c r="X618" s="307"/>
      <c r="Y618" s="307"/>
      <c r="Z618" s="307"/>
      <c r="AA618" s="307"/>
      <c r="AB618" s="307"/>
      <c r="AC618" s="307"/>
      <c r="AD618" s="307"/>
      <c r="AE618" s="307"/>
      <c r="AF618" s="307"/>
      <c r="AG618" s="307"/>
      <c r="AH618" s="307"/>
      <c r="AI618" s="307"/>
      <c r="AJ618" s="307"/>
      <c r="AK618" s="307"/>
      <c r="AL618" s="307"/>
      <c r="AM618" s="307"/>
      <c r="AN618" s="307"/>
      <c r="AO618" s="307"/>
      <c r="AP618" s="307"/>
      <c r="AQ618" s="307"/>
      <c r="AR618" s="307"/>
      <c r="AS618" s="307"/>
      <c r="AT618" s="307"/>
      <c r="AU618" s="307"/>
      <c r="AV618" s="307"/>
      <c r="AW618" s="307"/>
      <c r="AX618" s="307"/>
      <c r="AY618" s="307"/>
      <c r="AZ618" s="307"/>
      <c r="BA618" s="310"/>
      <c r="BB618" s="360"/>
      <c r="BC618" s="310"/>
      <c r="BD618" s="310"/>
      <c r="BE618" s="310"/>
      <c r="BF618" s="310"/>
      <c r="BG618" s="310"/>
      <c r="BH618" s="310"/>
      <c r="BI618" s="310"/>
      <c r="BJ618" s="310"/>
      <c r="BK618" s="310"/>
      <c r="BL618" s="310"/>
      <c r="BM618" s="310"/>
      <c r="BN618" s="310"/>
      <c r="BO618" s="310"/>
      <c r="BP618" s="310"/>
      <c r="BQ618" s="310"/>
      <c r="BR618" s="310"/>
      <c r="BS618" s="310"/>
      <c r="BT618" s="310"/>
      <c r="BU618" s="310"/>
      <c r="BV618" s="310"/>
      <c r="BW618" s="310"/>
      <c r="BX618" s="310"/>
      <c r="BY618" s="310"/>
      <c r="BZ618" s="310"/>
      <c r="CA618" s="310"/>
      <c r="CB618" s="310"/>
      <c r="CC618" s="310"/>
      <c r="CD618" s="310"/>
      <c r="CE618" s="310"/>
      <c r="CF618" s="310"/>
      <c r="CG618" s="310"/>
      <c r="CH618" s="310"/>
      <c r="CI618" s="310"/>
      <c r="CJ618" s="310"/>
      <c r="CK618" s="310"/>
      <c r="CL618" s="310"/>
      <c r="CM618" s="310"/>
      <c r="CN618" s="310"/>
      <c r="CO618" s="310"/>
      <c r="CP618" s="310"/>
      <c r="CQ618" s="310"/>
      <c r="CR618" s="310"/>
      <c r="CS618" s="310"/>
      <c r="CT618" s="310"/>
      <c r="CU618" s="310"/>
      <c r="CV618" s="310"/>
      <c r="CW618" s="310"/>
      <c r="CX618" s="310"/>
      <c r="CY618" s="310"/>
      <c r="CZ618" s="310"/>
    </row>
    <row r="619" s="314" customFormat="true" ht="25.15" customHeight="true" x14ac:dyDescent="0.2">
      <c r="C619" s="852"/>
      <c r="D619" s="844"/>
      <c r="E619" s="496"/>
      <c r="F619" s="496"/>
      <c r="G619" s="496"/>
      <c r="H619" s="852"/>
      <c r="I619" s="844"/>
      <c r="J619" s="496"/>
      <c r="K619" s="496"/>
      <c r="L619" s="496"/>
      <c r="M619" s="843" t="s">
        <v>395</v>
      </c>
      <c r="N619" s="844"/>
      <c r="O619" s="610">
        <v>-6.47685780086657E-2</v>
      </c>
      <c r="P619" s="496"/>
      <c r="Q619" s="496"/>
      <c r="W619" s="307"/>
      <c r="X619" s="307"/>
      <c r="Y619" s="307"/>
      <c r="Z619" s="307"/>
      <c r="AA619" s="307"/>
      <c r="AB619" s="307"/>
      <c r="AC619" s="307"/>
      <c r="AD619" s="307"/>
      <c r="AE619" s="307"/>
      <c r="AF619" s="307"/>
      <c r="AG619" s="307"/>
      <c r="AH619" s="307"/>
      <c r="AI619" s="307"/>
      <c r="AJ619" s="307"/>
      <c r="AK619" s="307"/>
      <c r="AL619" s="307"/>
      <c r="AM619" s="307"/>
      <c r="AN619" s="307"/>
      <c r="AO619" s="307"/>
      <c r="AP619" s="307"/>
      <c r="AQ619" s="307"/>
      <c r="AR619" s="307"/>
      <c r="AS619" s="307"/>
      <c r="AT619" s="307"/>
      <c r="AU619" s="307"/>
      <c r="AV619" s="307"/>
      <c r="AW619" s="307"/>
      <c r="AX619" s="307"/>
      <c r="AY619" s="307"/>
      <c r="AZ619" s="307"/>
      <c r="BA619" s="310"/>
      <c r="BB619" s="360"/>
      <c r="BC619" s="310"/>
      <c r="BD619" s="310"/>
      <c r="BE619" s="310"/>
      <c r="BF619" s="310"/>
      <c r="BG619" s="310"/>
      <c r="BH619" s="310"/>
      <c r="BI619" s="310"/>
      <c r="BJ619" s="310"/>
      <c r="BK619" s="310"/>
      <c r="BL619" s="310"/>
      <c r="BM619" s="310"/>
      <c r="BN619" s="310"/>
      <c r="BO619" s="310"/>
      <c r="BP619" s="310"/>
      <c r="BQ619" s="310"/>
      <c r="BR619" s="310"/>
      <c r="BS619" s="310"/>
      <c r="BT619" s="310"/>
      <c r="BU619" s="310"/>
      <c r="BV619" s="310"/>
      <c r="BW619" s="310"/>
      <c r="BX619" s="310"/>
      <c r="BY619" s="310"/>
      <c r="BZ619" s="310"/>
      <c r="CA619" s="310"/>
      <c r="CB619" s="310"/>
      <c r="CC619" s="310"/>
      <c r="CD619" s="310"/>
      <c r="CE619" s="310"/>
      <c r="CF619" s="310"/>
      <c r="CG619" s="310"/>
      <c r="CH619" s="310"/>
      <c r="CI619" s="310"/>
      <c r="CJ619" s="310"/>
      <c r="CK619" s="310"/>
      <c r="CL619" s="310"/>
      <c r="CM619" s="310"/>
      <c r="CN619" s="310"/>
      <c r="CO619" s="310"/>
      <c r="CP619" s="310"/>
      <c r="CQ619" s="310"/>
      <c r="CR619" s="310"/>
      <c r="CS619" s="310"/>
      <c r="CT619" s="310"/>
      <c r="CU619" s="310"/>
      <c r="CV619" s="310"/>
      <c r="CW619" s="310"/>
      <c r="CX619" s="310"/>
      <c r="CY619" s="310"/>
      <c r="CZ619" s="310"/>
    </row>
    <row r="620" s="314" customFormat="true" ht="25.15" customHeight="true" x14ac:dyDescent="0.2">
      <c r="C620" s="852"/>
      <c r="D620" s="844"/>
      <c r="E620" s="496"/>
      <c r="F620" s="496"/>
      <c r="G620" s="496"/>
      <c r="H620" s="852"/>
      <c r="I620" s="844"/>
      <c r="J620" s="496"/>
      <c r="K620" s="496"/>
      <c r="L620" s="496"/>
      <c r="M620" s="843" t="s">
        <v>400</v>
      </c>
      <c r="N620" s="844"/>
      <c r="O620" s="610">
        <v>6.0346663062220196E-2</v>
      </c>
      <c r="P620" s="496"/>
      <c r="Q620" s="496"/>
      <c r="W620" s="307"/>
      <c r="X620" s="307"/>
      <c r="Y620" s="307"/>
      <c r="Z620" s="307"/>
      <c r="AA620" s="307"/>
      <c r="AB620" s="307"/>
      <c r="AC620" s="307"/>
      <c r="AD620" s="307"/>
      <c r="AE620" s="307"/>
      <c r="AF620" s="307"/>
      <c r="AG620" s="307"/>
      <c r="AH620" s="307"/>
      <c r="AI620" s="307"/>
      <c r="AJ620" s="307"/>
      <c r="AK620" s="307"/>
      <c r="AL620" s="307"/>
      <c r="AM620" s="307"/>
      <c r="AN620" s="307"/>
      <c r="AO620" s="307"/>
      <c r="AP620" s="307"/>
      <c r="AQ620" s="307"/>
      <c r="AR620" s="307"/>
      <c r="AS620" s="307"/>
      <c r="AT620" s="307"/>
      <c r="AU620" s="307"/>
      <c r="AV620" s="307"/>
      <c r="AW620" s="307"/>
      <c r="AX620" s="307"/>
      <c r="AY620" s="307"/>
      <c r="AZ620" s="307"/>
      <c r="BA620" s="310"/>
      <c r="BB620" s="360"/>
      <c r="BC620" s="310"/>
      <c r="BD620" s="310"/>
      <c r="BE620" s="310"/>
      <c r="BF620" s="310"/>
      <c r="BG620" s="310"/>
      <c r="BH620" s="310"/>
      <c r="BI620" s="310"/>
      <c r="BJ620" s="310"/>
      <c r="BK620" s="310"/>
      <c r="BL620" s="310"/>
      <c r="BM620" s="310"/>
      <c r="BN620" s="310"/>
      <c r="BO620" s="310"/>
      <c r="BP620" s="310"/>
      <c r="BQ620" s="310"/>
      <c r="BR620" s="310"/>
      <c r="BS620" s="310"/>
      <c r="BT620" s="310"/>
      <c r="BU620" s="310"/>
      <c r="BV620" s="310"/>
      <c r="BW620" s="310"/>
      <c r="BX620" s="310"/>
      <c r="BY620" s="310"/>
      <c r="BZ620" s="310"/>
      <c r="CA620" s="310"/>
      <c r="CB620" s="310"/>
      <c r="CC620" s="310"/>
      <c r="CD620" s="310"/>
      <c r="CE620" s="310"/>
      <c r="CF620" s="310"/>
      <c r="CG620" s="310"/>
      <c r="CH620" s="310"/>
      <c r="CI620" s="310"/>
      <c r="CJ620" s="310"/>
      <c r="CK620" s="310"/>
      <c r="CL620" s="310"/>
      <c r="CM620" s="310"/>
      <c r="CN620" s="310"/>
      <c r="CO620" s="310"/>
      <c r="CP620" s="310"/>
      <c r="CQ620" s="310"/>
      <c r="CR620" s="310"/>
      <c r="CS620" s="310"/>
      <c r="CT620" s="310"/>
      <c r="CU620" s="310"/>
      <c r="CV620" s="310"/>
      <c r="CW620" s="310"/>
      <c r="CX620" s="310"/>
      <c r="CY620" s="310"/>
      <c r="CZ620" s="310"/>
    </row>
    <row r="621" s="314" customFormat="true" ht="25.15" customHeight="true" x14ac:dyDescent="0.2">
      <c r="C621" s="852"/>
      <c r="D621" s="844"/>
      <c r="E621" s="496"/>
      <c r="F621" s="496"/>
      <c r="G621" s="496"/>
      <c r="H621" s="852"/>
      <c r="I621" s="844"/>
      <c r="J621" s="496"/>
      <c r="K621" s="496"/>
      <c r="L621" s="496"/>
      <c r="M621" s="843" t="s">
        <v>425</v>
      </c>
      <c r="N621" s="844"/>
      <c r="O621" s="610">
        <v>2.3806488185907044E-2</v>
      </c>
      <c r="P621" s="496"/>
      <c r="Q621" s="496"/>
      <c r="W621" s="307"/>
      <c r="X621" s="307"/>
      <c r="Y621" s="307"/>
      <c r="Z621" s="307"/>
      <c r="AA621" s="307"/>
      <c r="AB621" s="307"/>
      <c r="AC621" s="307"/>
      <c r="AD621" s="307"/>
      <c r="AE621" s="307"/>
      <c r="AF621" s="307"/>
      <c r="AG621" s="307"/>
      <c r="AH621" s="307"/>
      <c r="AI621" s="307"/>
      <c r="AJ621" s="307"/>
      <c r="AK621" s="307"/>
      <c r="AL621" s="307"/>
      <c r="AM621" s="307"/>
      <c r="AN621" s="307"/>
      <c r="AO621" s="307"/>
      <c r="AP621" s="307"/>
      <c r="AQ621" s="307"/>
      <c r="AR621" s="307"/>
      <c r="AS621" s="307"/>
      <c r="AT621" s="307"/>
      <c r="AU621" s="307"/>
      <c r="AV621" s="307"/>
      <c r="AW621" s="307"/>
      <c r="AX621" s="307"/>
      <c r="AY621" s="307"/>
      <c r="AZ621" s="307"/>
      <c r="BA621" s="310"/>
      <c r="BB621" s="360"/>
      <c r="BC621" s="310"/>
      <c r="BD621" s="310"/>
      <c r="BE621" s="310"/>
      <c r="BF621" s="310"/>
      <c r="BG621" s="310"/>
      <c r="BH621" s="310"/>
      <c r="BI621" s="310"/>
      <c r="BJ621" s="310"/>
      <c r="BK621" s="310"/>
      <c r="BL621" s="310"/>
      <c r="BM621" s="310"/>
      <c r="BN621" s="310"/>
      <c r="BO621" s="310"/>
      <c r="BP621" s="310"/>
      <c r="BQ621" s="310"/>
      <c r="BR621" s="310"/>
      <c r="BS621" s="310"/>
      <c r="BT621" s="310"/>
      <c r="BU621" s="310"/>
      <c r="BV621" s="310"/>
      <c r="BW621" s="310"/>
      <c r="BX621" s="310"/>
      <c r="BY621" s="310"/>
      <c r="BZ621" s="310"/>
      <c r="CA621" s="310"/>
      <c r="CB621" s="310"/>
      <c r="CC621" s="310"/>
      <c r="CD621" s="310"/>
      <c r="CE621" s="310"/>
      <c r="CF621" s="310"/>
      <c r="CG621" s="310"/>
      <c r="CH621" s="310"/>
      <c r="CI621" s="310"/>
      <c r="CJ621" s="310"/>
      <c r="CK621" s="310"/>
      <c r="CL621" s="310"/>
      <c r="CM621" s="310"/>
      <c r="CN621" s="310"/>
      <c r="CO621" s="310"/>
      <c r="CP621" s="310"/>
      <c r="CQ621" s="310"/>
      <c r="CR621" s="310"/>
      <c r="CS621" s="310"/>
      <c r="CT621" s="310"/>
      <c r="CU621" s="310"/>
      <c r="CV621" s="310"/>
      <c r="CW621" s="310"/>
      <c r="CX621" s="310"/>
      <c r="CY621" s="310"/>
      <c r="CZ621" s="310"/>
    </row>
    <row r="622" s="314" customFormat="true" ht="25.15" customHeight="true" x14ac:dyDescent="0.2">
      <c r="C622" s="852"/>
      <c r="D622" s="844"/>
      <c r="E622" s="496"/>
      <c r="F622" s="496"/>
      <c r="G622" s="496"/>
      <c r="H622" s="852"/>
      <c r="I622" s="844"/>
      <c r="J622" s="496"/>
      <c r="K622" s="496"/>
      <c r="L622" s="496"/>
      <c r="M622" s="843" t="s">
        <v>433</v>
      </c>
      <c r="N622" s="844"/>
      <c r="O622" s="610">
        <v>1.1035144793963837E-4</v>
      </c>
      <c r="P622" s="496"/>
      <c r="Q622" s="496"/>
      <c r="W622" s="307"/>
      <c r="X622" s="307"/>
      <c r="Y622" s="307"/>
      <c r="Z622" s="307"/>
      <c r="AA622" s="307"/>
      <c r="AB622" s="307"/>
      <c r="AC622" s="307"/>
      <c r="AD622" s="307"/>
      <c r="AE622" s="307"/>
      <c r="AF622" s="307"/>
      <c r="AG622" s="307"/>
      <c r="AH622" s="307"/>
      <c r="AI622" s="307"/>
      <c r="AJ622" s="307"/>
      <c r="AK622" s="307"/>
      <c r="AL622" s="307"/>
      <c r="AM622" s="307"/>
      <c r="AN622" s="307"/>
      <c r="AO622" s="307"/>
      <c r="AP622" s="307"/>
      <c r="AQ622" s="307"/>
      <c r="AR622" s="307"/>
      <c r="AS622" s="307"/>
      <c r="AT622" s="307"/>
      <c r="AU622" s="307"/>
      <c r="AV622" s="307"/>
      <c r="AW622" s="307"/>
      <c r="AX622" s="307"/>
      <c r="AY622" s="307"/>
      <c r="AZ622" s="307"/>
      <c r="BA622" s="310"/>
      <c r="BB622" s="360"/>
      <c r="BC622" s="310"/>
      <c r="BD622" s="310"/>
      <c r="BE622" s="310"/>
      <c r="BF622" s="310"/>
      <c r="BG622" s="310"/>
      <c r="BH622" s="310"/>
      <c r="BI622" s="310"/>
      <c r="BJ622" s="310"/>
      <c r="BK622" s="310"/>
      <c r="BL622" s="310"/>
      <c r="BM622" s="310"/>
      <c r="BN622" s="310"/>
      <c r="BO622" s="310"/>
      <c r="BP622" s="310"/>
      <c r="BQ622" s="310"/>
      <c r="BR622" s="310"/>
      <c r="BS622" s="310"/>
      <c r="BT622" s="310"/>
      <c r="BU622" s="310"/>
      <c r="BV622" s="310"/>
      <c r="BW622" s="310"/>
      <c r="BX622" s="310"/>
      <c r="BY622" s="310"/>
      <c r="BZ622" s="310"/>
      <c r="CA622" s="310"/>
      <c r="CB622" s="310"/>
      <c r="CC622" s="310"/>
      <c r="CD622" s="310"/>
      <c r="CE622" s="310"/>
      <c r="CF622" s="310"/>
      <c r="CG622" s="310"/>
      <c r="CH622" s="310"/>
      <c r="CI622" s="310"/>
      <c r="CJ622" s="310"/>
      <c r="CK622" s="310"/>
      <c r="CL622" s="310"/>
      <c r="CM622" s="310"/>
      <c r="CN622" s="310"/>
      <c r="CO622" s="310"/>
      <c r="CP622" s="310"/>
      <c r="CQ622" s="310"/>
      <c r="CR622" s="310"/>
      <c r="CS622" s="310"/>
      <c r="CT622" s="310"/>
      <c r="CU622" s="310"/>
      <c r="CV622" s="310"/>
      <c r="CW622" s="310"/>
      <c r="CX622" s="310"/>
      <c r="CY622" s="310"/>
      <c r="CZ622" s="310"/>
    </row>
    <row r="623" s="314" customFormat="true" ht="25.15" customHeight="true" x14ac:dyDescent="0.2">
      <c r="C623" s="852"/>
      <c r="D623" s="844"/>
      <c r="E623" s="496"/>
      <c r="F623" s="496"/>
      <c r="G623" s="496"/>
      <c r="H623" s="852"/>
      <c r="I623" s="844"/>
      <c r="J623" s="496"/>
      <c r="K623" s="496"/>
      <c r="L623" s="496"/>
      <c r="M623" s="843" t="s">
        <v>382</v>
      </c>
      <c r="N623" s="844"/>
      <c r="O623" s="610">
        <v>-9.285280126866198E-2</v>
      </c>
      <c r="P623" s="496"/>
      <c r="Q623" s="496"/>
      <c r="W623" s="307"/>
      <c r="X623" s="307"/>
      <c r="Y623" s="307"/>
      <c r="Z623" s="307"/>
      <c r="AA623" s="307"/>
      <c r="AB623" s="307"/>
      <c r="AC623" s="307"/>
      <c r="AD623" s="307"/>
      <c r="AE623" s="307"/>
      <c r="AF623" s="307"/>
      <c r="AG623" s="307"/>
      <c r="AH623" s="307"/>
      <c r="AI623" s="307"/>
      <c r="AJ623" s="307"/>
      <c r="AK623" s="307"/>
      <c r="AL623" s="307"/>
      <c r="AM623" s="307"/>
      <c r="AN623" s="307"/>
      <c r="AO623" s="307"/>
      <c r="AP623" s="307"/>
      <c r="AQ623" s="307"/>
      <c r="AR623" s="307"/>
      <c r="AS623" s="307"/>
      <c r="AT623" s="307"/>
      <c r="AU623" s="307"/>
      <c r="AV623" s="307"/>
      <c r="AW623" s="307"/>
      <c r="AX623" s="307"/>
      <c r="AY623" s="307"/>
      <c r="AZ623" s="307"/>
      <c r="BA623" s="310"/>
      <c r="BB623" s="360"/>
      <c r="BC623" s="310"/>
      <c r="BD623" s="310"/>
      <c r="BE623" s="310"/>
      <c r="BF623" s="310"/>
      <c r="BG623" s="310"/>
      <c r="BH623" s="310"/>
      <c r="BI623" s="310"/>
      <c r="BJ623" s="310"/>
      <c r="BK623" s="310"/>
      <c r="BL623" s="310"/>
      <c r="BM623" s="310"/>
      <c r="BN623" s="310"/>
      <c r="BO623" s="310"/>
      <c r="BP623" s="310"/>
      <c r="BQ623" s="310"/>
      <c r="BR623" s="310"/>
      <c r="BS623" s="310"/>
      <c r="BT623" s="310"/>
      <c r="BU623" s="310"/>
      <c r="BV623" s="310"/>
      <c r="BW623" s="310"/>
      <c r="BX623" s="310"/>
      <c r="BY623" s="310"/>
      <c r="BZ623" s="310"/>
      <c r="CA623" s="310"/>
      <c r="CB623" s="310"/>
      <c r="CC623" s="310"/>
      <c r="CD623" s="310"/>
      <c r="CE623" s="310"/>
      <c r="CF623" s="310"/>
      <c r="CG623" s="310"/>
      <c r="CH623" s="310"/>
      <c r="CI623" s="310"/>
      <c r="CJ623" s="310"/>
      <c r="CK623" s="310"/>
      <c r="CL623" s="310"/>
      <c r="CM623" s="310"/>
      <c r="CN623" s="310"/>
      <c r="CO623" s="310"/>
      <c r="CP623" s="310"/>
      <c r="CQ623" s="310"/>
      <c r="CR623" s="310"/>
      <c r="CS623" s="310"/>
      <c r="CT623" s="310"/>
      <c r="CU623" s="310"/>
      <c r="CV623" s="310"/>
      <c r="CW623" s="310"/>
      <c r="CX623" s="310"/>
      <c r="CY623" s="310"/>
      <c r="CZ623" s="310"/>
    </row>
    <row r="624" s="314" customFormat="true" ht="25.15" customHeight="true" x14ac:dyDescent="0.2">
      <c r="C624" s="852"/>
      <c r="D624" s="844"/>
      <c r="E624" s="496"/>
      <c r="F624" s="496"/>
      <c r="G624" s="496"/>
      <c r="H624" s="852"/>
      <c r="I624" s="844"/>
      <c r="J624" s="496"/>
      <c r="K624" s="496"/>
      <c r="L624" s="496"/>
      <c r="M624" s="843" t="s">
        <v>386</v>
      </c>
      <c r="N624" s="844"/>
      <c r="O624" s="610">
        <v>7.8028407704842137E-2</v>
      </c>
      <c r="P624" s="496"/>
      <c r="Q624" s="496"/>
      <c r="W624" s="307"/>
      <c r="X624" s="307"/>
      <c r="Y624" s="307"/>
      <c r="Z624" s="307"/>
      <c r="AA624" s="307"/>
      <c r="AB624" s="307"/>
      <c r="AC624" s="307"/>
      <c r="AD624" s="307"/>
      <c r="AE624" s="307"/>
      <c r="AF624" s="307"/>
      <c r="AG624" s="307"/>
      <c r="AH624" s="307"/>
      <c r="AI624" s="307"/>
      <c r="AJ624" s="307"/>
      <c r="AK624" s="307"/>
      <c r="AL624" s="307"/>
      <c r="AM624" s="307"/>
      <c r="AN624" s="307"/>
      <c r="AO624" s="307"/>
      <c r="AP624" s="307"/>
      <c r="AQ624" s="307"/>
      <c r="AR624" s="307"/>
      <c r="AS624" s="307"/>
      <c r="AT624" s="307"/>
      <c r="AU624" s="307"/>
      <c r="AV624" s="307"/>
      <c r="AW624" s="307"/>
      <c r="AX624" s="307"/>
      <c r="AY624" s="307"/>
      <c r="AZ624" s="307"/>
      <c r="BA624" s="310"/>
      <c r="BB624" s="360"/>
      <c r="BC624" s="310"/>
      <c r="BD624" s="310"/>
      <c r="BE624" s="310"/>
      <c r="BF624" s="310"/>
      <c r="BG624" s="310"/>
      <c r="BH624" s="310"/>
      <c r="BI624" s="310"/>
      <c r="BJ624" s="310"/>
      <c r="BK624" s="310"/>
      <c r="BL624" s="310"/>
      <c r="BM624" s="310"/>
      <c r="BN624" s="310"/>
      <c r="BO624" s="310"/>
      <c r="BP624" s="310"/>
      <c r="BQ624" s="310"/>
      <c r="BR624" s="310"/>
      <c r="BS624" s="310"/>
      <c r="BT624" s="310"/>
      <c r="BU624" s="310"/>
      <c r="BV624" s="310"/>
      <c r="BW624" s="310"/>
      <c r="BX624" s="310"/>
      <c r="BY624" s="310"/>
      <c r="BZ624" s="310"/>
      <c r="CA624" s="310"/>
      <c r="CB624" s="310"/>
      <c r="CC624" s="310"/>
      <c r="CD624" s="310"/>
      <c r="CE624" s="310"/>
      <c r="CF624" s="310"/>
      <c r="CG624" s="310"/>
      <c r="CH624" s="310"/>
      <c r="CI624" s="310"/>
      <c r="CJ624" s="310"/>
      <c r="CK624" s="310"/>
      <c r="CL624" s="310"/>
      <c r="CM624" s="310"/>
      <c r="CN624" s="310"/>
      <c r="CO624" s="310"/>
      <c r="CP624" s="310"/>
      <c r="CQ624" s="310"/>
      <c r="CR624" s="310"/>
      <c r="CS624" s="310"/>
      <c r="CT624" s="310"/>
      <c r="CU624" s="310"/>
      <c r="CV624" s="310"/>
      <c r="CW624" s="310"/>
      <c r="CX624" s="310"/>
      <c r="CY624" s="310"/>
      <c r="CZ624" s="310"/>
    </row>
    <row r="625" s="314" customFormat="true" ht="25.15" customHeight="true" x14ac:dyDescent="0.2">
      <c r="C625" s="852"/>
      <c r="D625" s="844"/>
      <c r="E625" s="496"/>
      <c r="F625" s="496"/>
      <c r="G625" s="496"/>
      <c r="H625" s="852"/>
      <c r="I625" s="844"/>
      <c r="J625" s="496"/>
      <c r="K625" s="496"/>
      <c r="L625" s="496"/>
      <c r="M625" s="843" t="s">
        <v>406</v>
      </c>
      <c r="N625" s="844"/>
      <c r="O625" s="610">
        <v>5.2813767907104153E-2</v>
      </c>
      <c r="P625" s="496"/>
      <c r="Q625" s="496"/>
      <c r="W625" s="307"/>
      <c r="X625" s="307"/>
      <c r="Y625" s="307"/>
      <c r="Z625" s="307"/>
      <c r="AA625" s="307"/>
      <c r="AB625" s="307"/>
      <c r="AC625" s="307"/>
      <c r="AD625" s="307"/>
      <c r="AE625" s="307"/>
      <c r="AF625" s="307"/>
      <c r="AG625" s="307"/>
      <c r="AH625" s="307"/>
      <c r="AI625" s="307"/>
      <c r="AJ625" s="307"/>
      <c r="AK625" s="307"/>
      <c r="AL625" s="307"/>
      <c r="AM625" s="307"/>
      <c r="AN625" s="307"/>
      <c r="AO625" s="307"/>
      <c r="AP625" s="307"/>
      <c r="AQ625" s="307"/>
      <c r="AR625" s="307"/>
      <c r="AS625" s="307"/>
      <c r="AT625" s="307"/>
      <c r="AU625" s="307"/>
      <c r="AV625" s="307"/>
      <c r="AW625" s="307"/>
      <c r="AX625" s="307"/>
      <c r="AY625" s="307"/>
      <c r="AZ625" s="307"/>
      <c r="BA625" s="310"/>
      <c r="BB625" s="360"/>
      <c r="BC625" s="310"/>
      <c r="BD625" s="310"/>
      <c r="BE625" s="310"/>
      <c r="BF625" s="310"/>
      <c r="BG625" s="310"/>
      <c r="BH625" s="310"/>
      <c r="BI625" s="310"/>
      <c r="BJ625" s="310"/>
      <c r="BK625" s="310"/>
      <c r="BL625" s="310"/>
      <c r="BM625" s="310"/>
      <c r="BN625" s="310"/>
      <c r="BO625" s="310"/>
      <c r="BP625" s="310"/>
      <c r="BQ625" s="310"/>
      <c r="BR625" s="310"/>
      <c r="BS625" s="310"/>
      <c r="BT625" s="310"/>
      <c r="BU625" s="310"/>
      <c r="BV625" s="310"/>
      <c r="BW625" s="310"/>
      <c r="BX625" s="310"/>
      <c r="BY625" s="310"/>
      <c r="BZ625" s="310"/>
      <c r="CA625" s="310"/>
      <c r="CB625" s="310"/>
      <c r="CC625" s="310"/>
      <c r="CD625" s="310"/>
      <c r="CE625" s="310"/>
      <c r="CF625" s="310"/>
      <c r="CG625" s="310"/>
      <c r="CH625" s="310"/>
      <c r="CI625" s="310"/>
      <c r="CJ625" s="310"/>
      <c r="CK625" s="310"/>
      <c r="CL625" s="310"/>
      <c r="CM625" s="310"/>
      <c r="CN625" s="310"/>
      <c r="CO625" s="310"/>
      <c r="CP625" s="310"/>
      <c r="CQ625" s="310"/>
      <c r="CR625" s="310"/>
      <c r="CS625" s="310"/>
      <c r="CT625" s="310"/>
      <c r="CU625" s="310"/>
      <c r="CV625" s="310"/>
      <c r="CW625" s="310"/>
      <c r="CX625" s="310"/>
      <c r="CY625" s="310"/>
      <c r="CZ625" s="310"/>
    </row>
    <row r="626" s="314" customFormat="true" ht="25.15" customHeight="true" x14ac:dyDescent="0.2">
      <c r="C626" s="852"/>
      <c r="D626" s="844"/>
      <c r="E626" s="496"/>
      <c r="F626" s="496"/>
      <c r="G626" s="496"/>
      <c r="H626" s="852"/>
      <c r="I626" s="844"/>
      <c r="J626" s="496"/>
      <c r="K626" s="496"/>
      <c r="L626" s="496"/>
      <c r="M626" s="843" t="s">
        <v>429</v>
      </c>
      <c r="N626" s="844"/>
      <c r="O626" s="610">
        <v>9.0010718167805315E-3</v>
      </c>
      <c r="P626" s="496"/>
      <c r="Q626" s="496"/>
      <c r="W626" s="307"/>
      <c r="X626" s="307"/>
      <c r="Y626" s="307"/>
      <c r="Z626" s="307"/>
      <c r="AA626" s="307"/>
      <c r="AB626" s="307"/>
      <c r="AC626" s="307"/>
      <c r="AD626" s="307"/>
      <c r="AE626" s="307"/>
      <c r="AF626" s="307"/>
      <c r="AG626" s="307"/>
      <c r="AH626" s="307"/>
      <c r="AI626" s="307"/>
      <c r="AJ626" s="307"/>
      <c r="AK626" s="307"/>
      <c r="AL626" s="307"/>
      <c r="AM626" s="307"/>
      <c r="AN626" s="307"/>
      <c r="AO626" s="307"/>
      <c r="AP626" s="307"/>
      <c r="AQ626" s="307"/>
      <c r="AR626" s="307"/>
      <c r="AS626" s="307"/>
      <c r="AT626" s="307"/>
      <c r="AU626" s="307"/>
      <c r="AV626" s="307"/>
      <c r="AW626" s="307"/>
      <c r="AX626" s="307"/>
      <c r="AY626" s="307"/>
      <c r="AZ626" s="307"/>
      <c r="BA626" s="310"/>
      <c r="BB626" s="360"/>
      <c r="BC626" s="310"/>
      <c r="BD626" s="310"/>
      <c r="BE626" s="310"/>
      <c r="BF626" s="310"/>
      <c r="BG626" s="310"/>
      <c r="BH626" s="310"/>
      <c r="BI626" s="310"/>
      <c r="BJ626" s="310"/>
      <c r="BK626" s="310"/>
      <c r="BL626" s="310"/>
      <c r="BM626" s="310"/>
      <c r="BN626" s="310"/>
      <c r="BO626" s="310"/>
      <c r="BP626" s="310"/>
      <c r="BQ626" s="310"/>
      <c r="BR626" s="310"/>
      <c r="BS626" s="310"/>
      <c r="BT626" s="310"/>
      <c r="BU626" s="310"/>
      <c r="BV626" s="310"/>
      <c r="BW626" s="310"/>
      <c r="BX626" s="310"/>
      <c r="BY626" s="310"/>
      <c r="BZ626" s="310"/>
      <c r="CA626" s="310"/>
      <c r="CB626" s="310"/>
      <c r="CC626" s="310"/>
      <c r="CD626" s="310"/>
      <c r="CE626" s="310"/>
      <c r="CF626" s="310"/>
      <c r="CG626" s="310"/>
      <c r="CH626" s="310"/>
      <c r="CI626" s="310"/>
      <c r="CJ626" s="310"/>
      <c r="CK626" s="310"/>
      <c r="CL626" s="310"/>
      <c r="CM626" s="310"/>
      <c r="CN626" s="310"/>
      <c r="CO626" s="310"/>
      <c r="CP626" s="310"/>
      <c r="CQ626" s="310"/>
      <c r="CR626" s="310"/>
      <c r="CS626" s="310"/>
      <c r="CT626" s="310"/>
      <c r="CU626" s="310"/>
      <c r="CV626" s="310"/>
      <c r="CW626" s="310"/>
      <c r="CX626" s="310"/>
      <c r="CY626" s="310"/>
      <c r="CZ626" s="310"/>
    </row>
    <row r="627" s="314" customFormat="true" ht="25.15" customHeight="true" x14ac:dyDescent="0.2">
      <c r="C627" s="852"/>
      <c r="D627" s="844"/>
      <c r="E627" s="496"/>
      <c r="F627" s="496"/>
      <c r="G627" s="496"/>
      <c r="H627" s="852"/>
      <c r="I627" s="844"/>
      <c r="J627" s="496"/>
      <c r="K627" s="496"/>
      <c r="L627" s="496"/>
      <c r="M627" s="843" t="s">
        <v>402</v>
      </c>
      <c r="N627" s="844"/>
      <c r="O627" s="610">
        <v>-5.7098868779397662E-2</v>
      </c>
      <c r="P627" s="496"/>
      <c r="Q627" s="496"/>
      <c r="W627" s="307"/>
      <c r="X627" s="307"/>
      <c r="Y627" s="307"/>
      <c r="Z627" s="307"/>
      <c r="AA627" s="307"/>
      <c r="AB627" s="307"/>
      <c r="AC627" s="307"/>
      <c r="AD627" s="307"/>
      <c r="AE627" s="307"/>
      <c r="AF627" s="307"/>
      <c r="AG627" s="307"/>
      <c r="AH627" s="307"/>
      <c r="AI627" s="307"/>
      <c r="AJ627" s="307"/>
      <c r="AK627" s="307"/>
      <c r="AL627" s="307"/>
      <c r="AM627" s="307"/>
      <c r="AN627" s="307"/>
      <c r="AO627" s="307"/>
      <c r="AP627" s="307"/>
      <c r="AQ627" s="307"/>
      <c r="AR627" s="307"/>
      <c r="AS627" s="307"/>
      <c r="AT627" s="307"/>
      <c r="AU627" s="307"/>
      <c r="AV627" s="307"/>
      <c r="AW627" s="307"/>
      <c r="AX627" s="307"/>
      <c r="AY627" s="307"/>
      <c r="AZ627" s="307"/>
      <c r="BA627" s="310"/>
      <c r="BB627" s="360"/>
      <c r="BC627" s="310"/>
      <c r="BD627" s="310"/>
      <c r="BE627" s="310"/>
      <c r="BF627" s="310"/>
      <c r="BG627" s="310"/>
      <c r="BH627" s="310"/>
      <c r="BI627" s="310"/>
      <c r="BJ627" s="310"/>
      <c r="BK627" s="310"/>
      <c r="BL627" s="310"/>
      <c r="BM627" s="310"/>
      <c r="BN627" s="310"/>
      <c r="BO627" s="310"/>
      <c r="BP627" s="310"/>
      <c r="BQ627" s="310"/>
      <c r="BR627" s="310"/>
      <c r="BS627" s="310"/>
      <c r="BT627" s="310"/>
      <c r="BU627" s="310"/>
      <c r="BV627" s="310"/>
      <c r="BW627" s="310"/>
      <c r="BX627" s="310"/>
      <c r="BY627" s="310"/>
      <c r="BZ627" s="310"/>
      <c r="CA627" s="310"/>
      <c r="CB627" s="310"/>
      <c r="CC627" s="310"/>
      <c r="CD627" s="310"/>
      <c r="CE627" s="310"/>
      <c r="CF627" s="310"/>
      <c r="CG627" s="310"/>
      <c r="CH627" s="310"/>
      <c r="CI627" s="310"/>
      <c r="CJ627" s="310"/>
      <c r="CK627" s="310"/>
      <c r="CL627" s="310"/>
      <c r="CM627" s="310"/>
      <c r="CN627" s="310"/>
      <c r="CO627" s="310"/>
      <c r="CP627" s="310"/>
      <c r="CQ627" s="310"/>
      <c r="CR627" s="310"/>
      <c r="CS627" s="310"/>
      <c r="CT627" s="310"/>
      <c r="CU627" s="310"/>
      <c r="CV627" s="310"/>
      <c r="CW627" s="310"/>
      <c r="CX627" s="310"/>
      <c r="CY627" s="310"/>
      <c r="CZ627" s="310"/>
    </row>
    <row r="628" s="314" customFormat="true" ht="25.15" customHeight="true" x14ac:dyDescent="0.2">
      <c r="C628" s="852"/>
      <c r="D628" s="844"/>
      <c r="E628" s="496"/>
      <c r="F628" s="496"/>
      <c r="G628" s="496"/>
      <c r="H628" s="852"/>
      <c r="I628" s="844"/>
      <c r="J628" s="496"/>
      <c r="K628" s="496"/>
      <c r="L628" s="496"/>
      <c r="M628" s="843" t="s">
        <v>409</v>
      </c>
      <c r="N628" s="844"/>
      <c r="O628" s="610">
        <v>4.8880826768490024E-2</v>
      </c>
      <c r="P628" s="496"/>
      <c r="Q628" s="496"/>
      <c r="W628" s="307"/>
      <c r="X628" s="307"/>
      <c r="Y628" s="307"/>
      <c r="Z628" s="307"/>
      <c r="AA628" s="307"/>
      <c r="AB628" s="307"/>
      <c r="AC628" s="307"/>
      <c r="AD628" s="307"/>
      <c r="AE628" s="307"/>
      <c r="AF628" s="307"/>
      <c r="AG628" s="307"/>
      <c r="AH628" s="307"/>
      <c r="AI628" s="307"/>
      <c r="AJ628" s="307"/>
      <c r="AK628" s="307"/>
      <c r="AL628" s="307"/>
      <c r="AM628" s="307"/>
      <c r="AN628" s="307"/>
      <c r="AO628" s="307"/>
      <c r="AP628" s="307"/>
      <c r="AQ628" s="307"/>
      <c r="AR628" s="307"/>
      <c r="AS628" s="307"/>
      <c r="AT628" s="307"/>
      <c r="AU628" s="307"/>
      <c r="AV628" s="307"/>
      <c r="AW628" s="307"/>
      <c r="AX628" s="307"/>
      <c r="AY628" s="307"/>
      <c r="AZ628" s="307"/>
      <c r="BA628" s="310"/>
      <c r="BB628" s="360"/>
      <c r="BC628" s="310"/>
      <c r="BD628" s="310"/>
      <c r="BE628" s="310"/>
      <c r="BF628" s="310"/>
      <c r="BG628" s="310"/>
      <c r="BH628" s="310"/>
      <c r="BI628" s="310"/>
      <c r="BJ628" s="310"/>
      <c r="BK628" s="310"/>
      <c r="BL628" s="310"/>
      <c r="BM628" s="310"/>
      <c r="BN628" s="310"/>
      <c r="BO628" s="310"/>
      <c r="BP628" s="310"/>
      <c r="BQ628" s="310"/>
      <c r="BR628" s="310"/>
      <c r="BS628" s="310"/>
      <c r="BT628" s="310"/>
      <c r="BU628" s="310"/>
      <c r="BV628" s="310"/>
      <c r="BW628" s="310"/>
      <c r="BX628" s="310"/>
      <c r="BY628" s="310"/>
      <c r="BZ628" s="310"/>
      <c r="CA628" s="310"/>
      <c r="CB628" s="310"/>
      <c r="CC628" s="310"/>
      <c r="CD628" s="310"/>
      <c r="CE628" s="310"/>
      <c r="CF628" s="310"/>
      <c r="CG628" s="310"/>
      <c r="CH628" s="310"/>
      <c r="CI628" s="310"/>
      <c r="CJ628" s="310"/>
      <c r="CK628" s="310"/>
      <c r="CL628" s="310"/>
      <c r="CM628" s="310"/>
      <c r="CN628" s="310"/>
      <c r="CO628" s="310"/>
      <c r="CP628" s="310"/>
      <c r="CQ628" s="310"/>
      <c r="CR628" s="310"/>
      <c r="CS628" s="310"/>
      <c r="CT628" s="310"/>
      <c r="CU628" s="310"/>
      <c r="CV628" s="310"/>
      <c r="CW628" s="310"/>
      <c r="CX628" s="310"/>
      <c r="CY628" s="310"/>
      <c r="CZ628" s="310"/>
    </row>
    <row r="629" s="314" customFormat="true" ht="25.15" customHeight="true" x14ac:dyDescent="0.2">
      <c r="C629" s="852"/>
      <c r="D629" s="844"/>
      <c r="E629" s="496"/>
      <c r="F629" s="496"/>
      <c r="G629" s="496"/>
      <c r="H629" s="852"/>
      <c r="I629" s="844"/>
      <c r="J629" s="496"/>
      <c r="K629" s="496"/>
      <c r="L629" s="496"/>
      <c r="M629" s="843" t="s">
        <v>403</v>
      </c>
      <c r="N629" s="844"/>
      <c r="O629" s="610">
        <v>2.572300012924773E-2</v>
      </c>
      <c r="P629" s="496"/>
      <c r="Q629" s="496"/>
      <c r="W629" s="307"/>
      <c r="X629" s="307"/>
      <c r="Y629" s="307"/>
      <c r="Z629" s="307"/>
      <c r="AA629" s="307"/>
      <c r="AB629" s="307"/>
      <c r="AC629" s="307"/>
      <c r="AD629" s="307"/>
      <c r="AE629" s="307"/>
      <c r="AF629" s="307"/>
      <c r="AG629" s="307"/>
      <c r="AH629" s="307"/>
      <c r="AI629" s="307"/>
      <c r="AJ629" s="307"/>
      <c r="AK629" s="307"/>
      <c r="AL629" s="307"/>
      <c r="AM629" s="307"/>
      <c r="AN629" s="307"/>
      <c r="AO629" s="307"/>
      <c r="AP629" s="307"/>
      <c r="AQ629" s="307"/>
      <c r="AR629" s="307"/>
      <c r="AS629" s="307"/>
      <c r="AT629" s="307"/>
      <c r="AU629" s="307"/>
      <c r="AV629" s="307"/>
      <c r="AW629" s="307"/>
      <c r="AX629" s="307"/>
      <c r="AY629" s="307"/>
      <c r="AZ629" s="307"/>
      <c r="BA629" s="310"/>
      <c r="BB629" s="360"/>
      <c r="BC629" s="310"/>
      <c r="BD629" s="310"/>
      <c r="BE629" s="310"/>
      <c r="BF629" s="310"/>
      <c r="BG629" s="310"/>
      <c r="BH629" s="310"/>
      <c r="BI629" s="310"/>
      <c r="BJ629" s="310"/>
      <c r="BK629" s="310"/>
      <c r="BL629" s="310"/>
      <c r="BM629" s="310"/>
      <c r="BN629" s="310"/>
      <c r="BO629" s="310"/>
      <c r="BP629" s="310"/>
      <c r="BQ629" s="310"/>
      <c r="BR629" s="310"/>
      <c r="BS629" s="310"/>
      <c r="BT629" s="310"/>
      <c r="BU629" s="310"/>
      <c r="BV629" s="310"/>
      <c r="BW629" s="310"/>
      <c r="BX629" s="310"/>
      <c r="BY629" s="310"/>
      <c r="BZ629" s="310"/>
      <c r="CA629" s="310"/>
      <c r="CB629" s="310"/>
      <c r="CC629" s="310"/>
      <c r="CD629" s="310"/>
      <c r="CE629" s="310"/>
      <c r="CF629" s="310"/>
      <c r="CG629" s="310"/>
      <c r="CH629" s="310"/>
      <c r="CI629" s="310"/>
      <c r="CJ629" s="310"/>
      <c r="CK629" s="310"/>
      <c r="CL629" s="310"/>
      <c r="CM629" s="310"/>
      <c r="CN629" s="310"/>
      <c r="CO629" s="310"/>
      <c r="CP629" s="310"/>
      <c r="CQ629" s="310"/>
      <c r="CR629" s="310"/>
      <c r="CS629" s="310"/>
      <c r="CT629" s="310"/>
      <c r="CU629" s="310"/>
      <c r="CV629" s="310"/>
      <c r="CW629" s="310"/>
      <c r="CX629" s="310"/>
      <c r="CY629" s="310"/>
      <c r="CZ629" s="310"/>
    </row>
    <row r="630" s="314" customFormat="true" ht="25.15" customHeight="true" x14ac:dyDescent="0.2">
      <c r="C630" s="852"/>
      <c r="D630" s="844"/>
      <c r="E630" s="496"/>
      <c r="F630" s="496"/>
      <c r="G630" s="496"/>
      <c r="H630" s="852"/>
      <c r="I630" s="844"/>
      <c r="J630" s="496"/>
      <c r="K630" s="496"/>
      <c r="L630" s="496"/>
      <c r="M630" s="843" t="s">
        <v>388</v>
      </c>
      <c r="N630" s="844"/>
      <c r="O630" s="610">
        <v>7.6571646010372932E-2</v>
      </c>
      <c r="P630" s="496"/>
      <c r="Q630" s="496"/>
      <c r="W630" s="307"/>
      <c r="X630" s="307"/>
      <c r="Y630" s="307"/>
      <c r="Z630" s="307"/>
      <c r="AA630" s="307"/>
      <c r="AB630" s="307"/>
      <c r="AC630" s="307"/>
      <c r="AD630" s="307"/>
      <c r="AE630" s="307"/>
      <c r="AF630" s="307"/>
      <c r="AG630" s="307"/>
      <c r="AH630" s="307"/>
      <c r="AI630" s="307"/>
      <c r="AJ630" s="307"/>
      <c r="AK630" s="307"/>
      <c r="AL630" s="307"/>
      <c r="AM630" s="307"/>
      <c r="AN630" s="307"/>
      <c r="AO630" s="307"/>
      <c r="AP630" s="307"/>
      <c r="AQ630" s="307"/>
      <c r="AR630" s="307"/>
      <c r="AS630" s="307"/>
      <c r="AT630" s="307"/>
      <c r="AU630" s="307"/>
      <c r="AV630" s="307"/>
      <c r="AW630" s="307"/>
      <c r="AX630" s="307"/>
      <c r="AY630" s="307"/>
      <c r="AZ630" s="307"/>
      <c r="BA630" s="310"/>
      <c r="BB630" s="360"/>
      <c r="BC630" s="310"/>
      <c r="BD630" s="310"/>
      <c r="BE630" s="310"/>
      <c r="BF630" s="310"/>
      <c r="BG630" s="310"/>
      <c r="BH630" s="310"/>
      <c r="BI630" s="310"/>
      <c r="BJ630" s="310"/>
      <c r="BK630" s="310"/>
      <c r="BL630" s="310"/>
      <c r="BM630" s="310"/>
      <c r="BN630" s="310"/>
      <c r="BO630" s="310"/>
      <c r="BP630" s="310"/>
      <c r="BQ630" s="310"/>
      <c r="BR630" s="310"/>
      <c r="BS630" s="310"/>
      <c r="BT630" s="310"/>
      <c r="BU630" s="310"/>
      <c r="BV630" s="310"/>
      <c r="BW630" s="310"/>
      <c r="BX630" s="310"/>
      <c r="BY630" s="310"/>
      <c r="BZ630" s="310"/>
      <c r="CA630" s="310"/>
      <c r="CB630" s="310"/>
      <c r="CC630" s="310"/>
      <c r="CD630" s="310"/>
      <c r="CE630" s="310"/>
      <c r="CF630" s="310"/>
      <c r="CG630" s="310"/>
      <c r="CH630" s="310"/>
      <c r="CI630" s="310"/>
      <c r="CJ630" s="310"/>
      <c r="CK630" s="310"/>
      <c r="CL630" s="310"/>
      <c r="CM630" s="310"/>
      <c r="CN630" s="310"/>
      <c r="CO630" s="310"/>
      <c r="CP630" s="310"/>
      <c r="CQ630" s="310"/>
      <c r="CR630" s="310"/>
      <c r="CS630" s="310"/>
      <c r="CT630" s="310"/>
      <c r="CU630" s="310"/>
      <c r="CV630" s="310"/>
      <c r="CW630" s="310"/>
      <c r="CX630" s="310"/>
      <c r="CY630" s="310"/>
      <c r="CZ630" s="310"/>
    </row>
    <row r="631" s="314" customFormat="true" ht="25.15" customHeight="true" x14ac:dyDescent="0.2">
      <c r="C631" s="852"/>
      <c r="D631" s="844"/>
      <c r="E631" s="496"/>
      <c r="F631" s="496"/>
      <c r="G631" s="496"/>
      <c r="H631" s="852"/>
      <c r="I631" s="844"/>
      <c r="J631" s="496"/>
      <c r="K631" s="496"/>
      <c r="L631" s="496"/>
      <c r="M631" s="843" t="s">
        <v>430</v>
      </c>
      <c r="N631" s="844"/>
      <c r="O631" s="610">
        <v>7.2757257416298897E-3</v>
      </c>
      <c r="P631" s="496"/>
      <c r="Q631" s="496"/>
      <c r="W631" s="307"/>
      <c r="X631" s="307"/>
      <c r="Y631" s="307"/>
      <c r="Z631" s="307"/>
      <c r="AA631" s="307"/>
      <c r="AB631" s="307"/>
      <c r="AC631" s="307"/>
      <c r="AD631" s="307"/>
      <c r="AE631" s="307"/>
      <c r="AF631" s="307"/>
      <c r="AG631" s="307"/>
      <c r="AH631" s="307"/>
      <c r="AI631" s="307"/>
      <c r="AJ631" s="307"/>
      <c r="AK631" s="307"/>
      <c r="AL631" s="307"/>
      <c r="AM631" s="307"/>
      <c r="AN631" s="307"/>
      <c r="AO631" s="307"/>
      <c r="AP631" s="307"/>
      <c r="AQ631" s="307"/>
      <c r="AR631" s="307"/>
      <c r="AS631" s="307"/>
      <c r="AT631" s="307"/>
      <c r="AU631" s="307"/>
      <c r="AV631" s="307"/>
      <c r="AW631" s="307"/>
      <c r="AX631" s="307"/>
      <c r="AY631" s="307"/>
      <c r="AZ631" s="307"/>
      <c r="BA631" s="310"/>
      <c r="BB631" s="360"/>
      <c r="BC631" s="310"/>
      <c r="BD631" s="310"/>
      <c r="BE631" s="310"/>
      <c r="BF631" s="310"/>
      <c r="BG631" s="310"/>
      <c r="BH631" s="310"/>
      <c r="BI631" s="310"/>
      <c r="BJ631" s="310"/>
      <c r="BK631" s="310"/>
      <c r="BL631" s="310"/>
      <c r="BM631" s="310"/>
      <c r="BN631" s="310"/>
      <c r="BO631" s="310"/>
      <c r="BP631" s="310"/>
      <c r="BQ631" s="310"/>
      <c r="BR631" s="310"/>
      <c r="BS631" s="310"/>
      <c r="BT631" s="310"/>
      <c r="BU631" s="310"/>
      <c r="BV631" s="310"/>
      <c r="BW631" s="310"/>
      <c r="BX631" s="310"/>
      <c r="BY631" s="310"/>
      <c r="BZ631" s="310"/>
      <c r="CA631" s="310"/>
      <c r="CB631" s="310"/>
      <c r="CC631" s="310"/>
      <c r="CD631" s="310"/>
      <c r="CE631" s="310"/>
      <c r="CF631" s="310"/>
      <c r="CG631" s="310"/>
      <c r="CH631" s="310"/>
      <c r="CI631" s="310"/>
      <c r="CJ631" s="310"/>
      <c r="CK631" s="310"/>
      <c r="CL631" s="310"/>
      <c r="CM631" s="310"/>
      <c r="CN631" s="310"/>
      <c r="CO631" s="310"/>
      <c r="CP631" s="310"/>
      <c r="CQ631" s="310"/>
      <c r="CR631" s="310"/>
      <c r="CS631" s="310"/>
      <c r="CT631" s="310"/>
      <c r="CU631" s="310"/>
      <c r="CV631" s="310"/>
      <c r="CW631" s="310"/>
      <c r="CX631" s="310"/>
      <c r="CY631" s="310"/>
      <c r="CZ631" s="310"/>
    </row>
    <row r="632" s="314" customFormat="true" ht="25.15" customHeight="true" x14ac:dyDescent="0.2">
      <c r="C632" s="852"/>
      <c r="D632" s="844"/>
      <c r="E632" s="496"/>
      <c r="F632" s="496"/>
      <c r="G632" s="496"/>
      <c r="H632" s="852"/>
      <c r="I632" s="844"/>
      <c r="J632" s="496"/>
      <c r="K632" s="496"/>
      <c r="L632" s="496"/>
      <c r="M632" s="843" t="s">
        <v>387</v>
      </c>
      <c r="N632" s="844"/>
      <c r="O632" s="610">
        <v>-3.1763954060903876E-2</v>
      </c>
      <c r="P632" s="496"/>
      <c r="Q632" s="496"/>
      <c r="W632" s="307"/>
      <c r="X632" s="307"/>
      <c r="Y632" s="307"/>
      <c r="Z632" s="307"/>
      <c r="AA632" s="307"/>
      <c r="AB632" s="307"/>
      <c r="AC632" s="307"/>
      <c r="AD632" s="307"/>
      <c r="AE632" s="307"/>
      <c r="AF632" s="307"/>
      <c r="AG632" s="307"/>
      <c r="AH632" s="307"/>
      <c r="AI632" s="307"/>
      <c r="AJ632" s="307"/>
      <c r="AK632" s="307"/>
      <c r="AL632" s="307"/>
      <c r="AM632" s="307"/>
      <c r="AN632" s="307"/>
      <c r="AO632" s="307"/>
      <c r="AP632" s="307"/>
      <c r="AQ632" s="307"/>
      <c r="AR632" s="307"/>
      <c r="AS632" s="307"/>
      <c r="AT632" s="307"/>
      <c r="AU632" s="307"/>
      <c r="AV632" s="307"/>
      <c r="AW632" s="307"/>
      <c r="AX632" s="307"/>
      <c r="AY632" s="307"/>
      <c r="AZ632" s="307"/>
      <c r="BA632" s="310"/>
      <c r="BB632" s="360"/>
      <c r="BC632" s="310"/>
      <c r="BD632" s="310"/>
      <c r="BE632" s="310"/>
      <c r="BF632" s="310"/>
      <c r="BG632" s="310"/>
      <c r="BH632" s="310"/>
      <c r="BI632" s="310"/>
      <c r="BJ632" s="310"/>
      <c r="BK632" s="310"/>
      <c r="BL632" s="310"/>
      <c r="BM632" s="310"/>
      <c r="BN632" s="310"/>
      <c r="BO632" s="310"/>
      <c r="BP632" s="310"/>
      <c r="BQ632" s="310"/>
      <c r="BR632" s="310"/>
      <c r="BS632" s="310"/>
      <c r="BT632" s="310"/>
      <c r="BU632" s="310"/>
      <c r="BV632" s="310"/>
      <c r="BW632" s="310"/>
      <c r="BX632" s="310"/>
      <c r="BY632" s="310"/>
      <c r="BZ632" s="310"/>
      <c r="CA632" s="310"/>
      <c r="CB632" s="310"/>
      <c r="CC632" s="310"/>
      <c r="CD632" s="310"/>
      <c r="CE632" s="310"/>
      <c r="CF632" s="310"/>
      <c r="CG632" s="310"/>
      <c r="CH632" s="310"/>
      <c r="CI632" s="310"/>
      <c r="CJ632" s="310"/>
      <c r="CK632" s="310"/>
      <c r="CL632" s="310"/>
      <c r="CM632" s="310"/>
      <c r="CN632" s="310"/>
      <c r="CO632" s="310"/>
      <c r="CP632" s="310"/>
      <c r="CQ632" s="310"/>
      <c r="CR632" s="310"/>
      <c r="CS632" s="310"/>
      <c r="CT632" s="310"/>
      <c r="CU632" s="310"/>
      <c r="CV632" s="310"/>
      <c r="CW632" s="310"/>
      <c r="CX632" s="310"/>
      <c r="CY632" s="310"/>
      <c r="CZ632" s="310"/>
    </row>
    <row r="633" s="314" customFormat="true" ht="25.15" customHeight="true" x14ac:dyDescent="0.2">
      <c r="C633" s="852"/>
      <c r="D633" s="844"/>
      <c r="E633" s="496"/>
      <c r="F633" s="496"/>
      <c r="G633" s="496"/>
      <c r="H633" s="852"/>
      <c r="I633" s="844"/>
      <c r="J633" s="496"/>
      <c r="K633" s="496"/>
      <c r="L633" s="496"/>
      <c r="M633" s="843" t="s">
        <v>389</v>
      </c>
      <c r="N633" s="844"/>
      <c r="O633" s="610">
        <v>2.2615196971336095E-2</v>
      </c>
      <c r="P633" s="496"/>
      <c r="Q633" s="496"/>
      <c r="W633" s="307"/>
      <c r="X633" s="307"/>
      <c r="Y633" s="307"/>
      <c r="Z633" s="307"/>
      <c r="AA633" s="307"/>
      <c r="AB633" s="307"/>
      <c r="AC633" s="307"/>
      <c r="AD633" s="307"/>
      <c r="AE633" s="307"/>
      <c r="AF633" s="307"/>
      <c r="AG633" s="307"/>
      <c r="AH633" s="307"/>
      <c r="AI633" s="307"/>
      <c r="AJ633" s="307"/>
      <c r="AK633" s="307"/>
      <c r="AL633" s="307"/>
      <c r="AM633" s="307"/>
      <c r="AN633" s="307"/>
      <c r="AO633" s="307"/>
      <c r="AP633" s="307"/>
      <c r="AQ633" s="307"/>
      <c r="AR633" s="307"/>
      <c r="AS633" s="307"/>
      <c r="AT633" s="307"/>
      <c r="AU633" s="307"/>
      <c r="AV633" s="307"/>
      <c r="AW633" s="307"/>
      <c r="AX633" s="307"/>
      <c r="AY633" s="307"/>
      <c r="AZ633" s="307"/>
      <c r="BA633" s="310"/>
      <c r="BB633" s="360"/>
      <c r="BC633" s="310"/>
      <c r="BD633" s="310"/>
      <c r="BE633" s="310"/>
      <c r="BF633" s="310"/>
      <c r="BG633" s="310"/>
      <c r="BH633" s="310"/>
      <c r="BI633" s="310"/>
      <c r="BJ633" s="310"/>
      <c r="BK633" s="310"/>
      <c r="BL633" s="310"/>
      <c r="BM633" s="310"/>
      <c r="BN633" s="310"/>
      <c r="BO633" s="310"/>
      <c r="BP633" s="310"/>
      <c r="BQ633" s="310"/>
      <c r="BR633" s="310"/>
      <c r="BS633" s="310"/>
      <c r="BT633" s="310"/>
      <c r="BU633" s="310"/>
      <c r="BV633" s="310"/>
      <c r="BW633" s="310"/>
      <c r="BX633" s="310"/>
      <c r="BY633" s="310"/>
      <c r="BZ633" s="310"/>
      <c r="CA633" s="310"/>
      <c r="CB633" s="310"/>
      <c r="CC633" s="310"/>
      <c r="CD633" s="310"/>
      <c r="CE633" s="310"/>
      <c r="CF633" s="310"/>
      <c r="CG633" s="310"/>
      <c r="CH633" s="310"/>
      <c r="CI633" s="310"/>
      <c r="CJ633" s="310"/>
      <c r="CK633" s="310"/>
      <c r="CL633" s="310"/>
      <c r="CM633" s="310"/>
      <c r="CN633" s="310"/>
      <c r="CO633" s="310"/>
      <c r="CP633" s="310"/>
      <c r="CQ633" s="310"/>
      <c r="CR633" s="310"/>
      <c r="CS633" s="310"/>
      <c r="CT633" s="310"/>
      <c r="CU633" s="310"/>
      <c r="CV633" s="310"/>
      <c r="CW633" s="310"/>
      <c r="CX633" s="310"/>
      <c r="CY633" s="310"/>
      <c r="CZ633" s="310"/>
    </row>
    <row r="634" s="314" customFormat="true" ht="25.15" customHeight="true" x14ac:dyDescent="0.2">
      <c r="C634" s="852"/>
      <c r="D634" s="844"/>
      <c r="E634" s="496"/>
      <c r="F634" s="496"/>
      <c r="G634" s="496"/>
      <c r="H634" s="852"/>
      <c r="I634" s="844"/>
      <c r="J634" s="496"/>
      <c r="K634" s="496"/>
      <c r="L634" s="496"/>
      <c r="M634" s="843" t="s">
        <v>412</v>
      </c>
      <c r="N634" s="844"/>
      <c r="O634" s="614">
        <v>4.3333697880386171E-2</v>
      </c>
      <c r="P634" s="496"/>
      <c r="Q634" s="496"/>
      <c r="W634" s="307"/>
      <c r="X634" s="307"/>
      <c r="Y634" s="307"/>
      <c r="Z634" s="307"/>
      <c r="AA634" s="307"/>
      <c r="AB634" s="307"/>
      <c r="AC634" s="307"/>
      <c r="AD634" s="307"/>
      <c r="AE634" s="307"/>
      <c r="AF634" s="307"/>
      <c r="AG634" s="307"/>
      <c r="AH634" s="307"/>
      <c r="AI634" s="307"/>
      <c r="AJ634" s="307"/>
      <c r="AK634" s="307"/>
      <c r="AL634" s="307"/>
      <c r="AM634" s="307"/>
      <c r="AN634" s="307"/>
      <c r="AO634" s="307"/>
      <c r="AP634" s="307"/>
      <c r="AQ634" s="307"/>
      <c r="AR634" s="307"/>
      <c r="AS634" s="307"/>
      <c r="AT634" s="307"/>
      <c r="AU634" s="307"/>
      <c r="AV634" s="307"/>
      <c r="AW634" s="307"/>
      <c r="AX634" s="307"/>
      <c r="AY634" s="307"/>
      <c r="AZ634" s="307"/>
      <c r="BA634" s="310"/>
      <c r="BB634" s="360"/>
      <c r="BC634" s="310"/>
      <c r="BD634" s="310"/>
      <c r="BE634" s="310"/>
      <c r="BF634" s="310"/>
      <c r="BG634" s="310"/>
      <c r="BH634" s="310"/>
      <c r="BI634" s="310"/>
      <c r="BJ634" s="310"/>
      <c r="BK634" s="310"/>
      <c r="BL634" s="310"/>
      <c r="BM634" s="310"/>
      <c r="BN634" s="310"/>
      <c r="BO634" s="310"/>
      <c r="BP634" s="310"/>
      <c r="BQ634" s="310"/>
      <c r="BR634" s="310"/>
      <c r="BS634" s="310"/>
      <c r="BT634" s="310"/>
      <c r="BU634" s="310"/>
      <c r="BV634" s="310"/>
      <c r="BW634" s="310"/>
      <c r="BX634" s="310"/>
      <c r="BY634" s="310"/>
      <c r="BZ634" s="310"/>
      <c r="CA634" s="310"/>
      <c r="CB634" s="310"/>
      <c r="CC634" s="310"/>
      <c r="CD634" s="310"/>
      <c r="CE634" s="310"/>
      <c r="CF634" s="310"/>
      <c r="CG634" s="310"/>
      <c r="CH634" s="310"/>
      <c r="CI634" s="310"/>
      <c r="CJ634" s="310"/>
      <c r="CK634" s="310"/>
      <c r="CL634" s="310"/>
      <c r="CM634" s="310"/>
      <c r="CN634" s="310"/>
      <c r="CO634" s="310"/>
      <c r="CP634" s="310"/>
      <c r="CQ634" s="310"/>
      <c r="CR634" s="310"/>
      <c r="CS634" s="310"/>
      <c r="CT634" s="310"/>
      <c r="CU634" s="310"/>
      <c r="CV634" s="310"/>
      <c r="CW634" s="310"/>
      <c r="CX634" s="310"/>
      <c r="CY634" s="310"/>
      <c r="CZ634" s="310"/>
    </row>
    <row r="635" s="314" customFormat="true" ht="25.15" customHeight="true" x14ac:dyDescent="0.2">
      <c r="C635" s="852"/>
      <c r="D635" s="844"/>
      <c r="E635" s="496"/>
      <c r="F635" s="496"/>
      <c r="G635" s="496"/>
      <c r="H635" s="852"/>
      <c r="I635" s="844"/>
      <c r="J635" s="496"/>
      <c r="K635" s="496"/>
      <c r="L635" s="496"/>
      <c r="M635" s="852"/>
      <c r="N635" s="844"/>
      <c r="O635" s="512"/>
      <c r="P635" s="496"/>
      <c r="Q635" s="496"/>
      <c r="W635" s="307"/>
      <c r="X635" s="307"/>
      <c r="Y635" s="307"/>
      <c r="Z635" s="307"/>
      <c r="AA635" s="307"/>
      <c r="AB635" s="307"/>
      <c r="AC635" s="307"/>
      <c r="AD635" s="307"/>
      <c r="AE635" s="307"/>
      <c r="AF635" s="307"/>
      <c r="AG635" s="307"/>
      <c r="AH635" s="307"/>
      <c r="AI635" s="307"/>
      <c r="AJ635" s="307"/>
      <c r="AK635" s="307"/>
      <c r="AL635" s="307"/>
      <c r="AM635" s="307"/>
      <c r="AN635" s="307"/>
      <c r="AO635" s="307"/>
      <c r="AP635" s="307"/>
      <c r="AQ635" s="307"/>
      <c r="AR635" s="307"/>
      <c r="AS635" s="307"/>
      <c r="AT635" s="307"/>
      <c r="AU635" s="307"/>
      <c r="AV635" s="307"/>
      <c r="AW635" s="307"/>
      <c r="AX635" s="307"/>
      <c r="AY635" s="307"/>
      <c r="AZ635" s="307"/>
      <c r="BA635" s="310"/>
      <c r="BB635" s="360"/>
      <c r="BC635" s="310"/>
      <c r="BD635" s="310"/>
      <c r="BE635" s="310"/>
      <c r="BF635" s="310"/>
      <c r="BG635" s="310"/>
      <c r="BH635" s="310"/>
      <c r="BI635" s="310"/>
      <c r="BJ635" s="310"/>
      <c r="BK635" s="310"/>
      <c r="BL635" s="310"/>
      <c r="BM635" s="310"/>
      <c r="BN635" s="310"/>
      <c r="BO635" s="310"/>
      <c r="BP635" s="310"/>
      <c r="BQ635" s="310"/>
      <c r="BR635" s="310"/>
      <c r="BS635" s="310"/>
      <c r="BT635" s="310"/>
      <c r="BU635" s="310"/>
      <c r="BV635" s="310"/>
      <c r="BW635" s="310"/>
      <c r="BX635" s="310"/>
      <c r="BY635" s="310"/>
      <c r="BZ635" s="310"/>
      <c r="CA635" s="310"/>
      <c r="CB635" s="310"/>
      <c r="CC635" s="310"/>
      <c r="CD635" s="310"/>
      <c r="CE635" s="310"/>
      <c r="CF635" s="310"/>
      <c r="CG635" s="310"/>
      <c r="CH635" s="310"/>
      <c r="CI635" s="310"/>
      <c r="CJ635" s="310"/>
      <c r="CK635" s="310"/>
      <c r="CL635" s="310"/>
      <c r="CM635" s="310"/>
      <c r="CN635" s="310"/>
      <c r="CO635" s="310"/>
      <c r="CP635" s="310"/>
      <c r="CQ635" s="310"/>
      <c r="CR635" s="310"/>
      <c r="CS635" s="310"/>
      <c r="CT635" s="310"/>
      <c r="CU635" s="310"/>
      <c r="CV635" s="310"/>
      <c r="CW635" s="310"/>
      <c r="CX635" s="310"/>
      <c r="CY635" s="310"/>
      <c r="CZ635" s="310"/>
    </row>
    <row r="636" s="314" customFormat="true" ht="25.15" customHeight="true" x14ac:dyDescent="0.2">
      <c r="C636" s="852"/>
      <c r="D636" s="844"/>
      <c r="E636" s="496"/>
      <c r="F636" s="496"/>
      <c r="G636" s="496"/>
      <c r="H636" s="852"/>
      <c r="I636" s="844"/>
      <c r="J636" s="496"/>
      <c r="K636" s="496"/>
      <c r="L636" s="496"/>
      <c r="M636" s="852"/>
      <c r="N636" s="844"/>
      <c r="O636" s="496"/>
      <c r="P636" s="496"/>
      <c r="Q636" s="496"/>
      <c r="W636" s="307"/>
      <c r="X636" s="307"/>
      <c r="Y636" s="307"/>
      <c r="Z636" s="307"/>
      <c r="AA636" s="307"/>
      <c r="AB636" s="307"/>
      <c r="AC636" s="307"/>
      <c r="AD636" s="307"/>
      <c r="AE636" s="307"/>
      <c r="AF636" s="307"/>
      <c r="AG636" s="307"/>
      <c r="AH636" s="307"/>
      <c r="AI636" s="307"/>
      <c r="AJ636" s="307"/>
      <c r="AK636" s="307"/>
      <c r="AL636" s="307"/>
      <c r="AM636" s="307"/>
      <c r="AN636" s="307"/>
      <c r="AO636" s="307"/>
      <c r="AP636" s="307"/>
      <c r="AQ636" s="307"/>
      <c r="AR636" s="307"/>
      <c r="AS636" s="307"/>
      <c r="AT636" s="307"/>
      <c r="AU636" s="307"/>
      <c r="AV636" s="307"/>
      <c r="AW636" s="307"/>
      <c r="AX636" s="307"/>
      <c r="AY636" s="307"/>
      <c r="AZ636" s="307"/>
      <c r="BA636" s="310"/>
      <c r="BB636" s="360"/>
      <c r="BC636" s="310"/>
      <c r="BD636" s="310"/>
      <c r="BE636" s="310"/>
      <c r="BF636" s="310"/>
      <c r="BG636" s="310"/>
      <c r="BH636" s="310"/>
      <c r="BI636" s="310"/>
      <c r="BJ636" s="310"/>
      <c r="BK636" s="310"/>
      <c r="BL636" s="310"/>
      <c r="BM636" s="310"/>
      <c r="BN636" s="310"/>
      <c r="BO636" s="310"/>
      <c r="BP636" s="310"/>
      <c r="BQ636" s="310"/>
      <c r="BR636" s="310"/>
      <c r="BS636" s="310"/>
      <c r="BT636" s="310"/>
      <c r="BU636" s="310"/>
      <c r="BV636" s="310"/>
      <c r="BW636" s="310"/>
      <c r="BX636" s="310"/>
      <c r="BY636" s="310"/>
      <c r="BZ636" s="310"/>
      <c r="CA636" s="310"/>
      <c r="CB636" s="310"/>
      <c r="CC636" s="310"/>
      <c r="CD636" s="310"/>
      <c r="CE636" s="310"/>
      <c r="CF636" s="310"/>
      <c r="CG636" s="310"/>
      <c r="CH636" s="310"/>
      <c r="CI636" s="310"/>
      <c r="CJ636" s="310"/>
      <c r="CK636" s="310"/>
      <c r="CL636" s="310"/>
      <c r="CM636" s="310"/>
      <c r="CN636" s="310"/>
      <c r="CO636" s="310"/>
      <c r="CP636" s="310"/>
      <c r="CQ636" s="310"/>
      <c r="CR636" s="310"/>
      <c r="CS636" s="310"/>
      <c r="CT636" s="310"/>
      <c r="CU636" s="310"/>
      <c r="CV636" s="310"/>
      <c r="CW636" s="310"/>
      <c r="CX636" s="310"/>
      <c r="CY636" s="310"/>
      <c r="CZ636" s="310"/>
    </row>
    <row r="637" s="314" customFormat="true" ht="25.15" customHeight="true" x14ac:dyDescent="0.2">
      <c r="C637" s="852"/>
      <c r="D637" s="844"/>
      <c r="E637" s="496"/>
      <c r="F637" s="496"/>
      <c r="G637" s="496"/>
      <c r="H637" s="852"/>
      <c r="I637" s="844"/>
      <c r="J637" s="496"/>
      <c r="K637" s="496"/>
      <c r="L637" s="496"/>
      <c r="M637" s="853" t="s">
        <v>274</v>
      </c>
      <c r="N637" s="844"/>
      <c r="O637" s="844"/>
      <c r="P637" s="496"/>
      <c r="Q637" s="496"/>
      <c r="W637" s="307"/>
      <c r="X637" s="307"/>
      <c r="Y637" s="307"/>
      <c r="Z637" s="307"/>
      <c r="AA637" s="307"/>
      <c r="AB637" s="307"/>
      <c r="AC637" s="307"/>
      <c r="AD637" s="307"/>
      <c r="AE637" s="307"/>
      <c r="AF637" s="307"/>
      <c r="AG637" s="307"/>
      <c r="AH637" s="307"/>
      <c r="AI637" s="307"/>
      <c r="AJ637" s="307"/>
      <c r="AK637" s="307"/>
      <c r="AL637" s="307"/>
      <c r="AM637" s="307"/>
      <c r="AN637" s="307"/>
      <c r="AO637" s="307"/>
      <c r="AP637" s="307"/>
      <c r="AQ637" s="307"/>
      <c r="AR637" s="307"/>
      <c r="AS637" s="307"/>
      <c r="AT637" s="307"/>
      <c r="AU637" s="307"/>
      <c r="AV637" s="307"/>
      <c r="AW637" s="307"/>
      <c r="AX637" s="307"/>
      <c r="AY637" s="307"/>
      <c r="AZ637" s="307"/>
      <c r="BA637" s="310"/>
      <c r="BB637" s="360"/>
      <c r="BC637" s="310"/>
      <c r="BD637" s="310"/>
      <c r="BE637" s="310"/>
      <c r="BF637" s="310"/>
      <c r="BG637" s="310"/>
      <c r="BH637" s="310"/>
      <c r="BI637" s="310"/>
      <c r="BJ637" s="310"/>
      <c r="BK637" s="310"/>
      <c r="BL637" s="310"/>
      <c r="BM637" s="310"/>
      <c r="BN637" s="310"/>
      <c r="BO637" s="310"/>
      <c r="BP637" s="310"/>
      <c r="BQ637" s="310"/>
      <c r="BR637" s="310"/>
      <c r="BS637" s="310"/>
      <c r="BT637" s="310"/>
      <c r="BU637" s="310"/>
      <c r="BV637" s="310"/>
      <c r="BW637" s="310"/>
      <c r="BX637" s="310"/>
      <c r="BY637" s="310"/>
      <c r="BZ637" s="310"/>
      <c r="CA637" s="310"/>
      <c r="CB637" s="310"/>
      <c r="CC637" s="310"/>
      <c r="CD637" s="310"/>
      <c r="CE637" s="310"/>
      <c r="CF637" s="310"/>
      <c r="CG637" s="310"/>
      <c r="CH637" s="310"/>
      <c r="CI637" s="310"/>
      <c r="CJ637" s="310"/>
      <c r="CK637" s="310"/>
      <c r="CL637" s="310"/>
      <c r="CM637" s="310"/>
      <c r="CN637" s="310"/>
      <c r="CO637" s="310"/>
      <c r="CP637" s="310"/>
      <c r="CQ637" s="310"/>
      <c r="CR637" s="310"/>
      <c r="CS637" s="310"/>
      <c r="CT637" s="310"/>
      <c r="CU637" s="310"/>
      <c r="CV637" s="310"/>
      <c r="CW637" s="310"/>
      <c r="CX637" s="310"/>
      <c r="CY637" s="310"/>
      <c r="CZ637" s="310"/>
    </row>
    <row r="638" s="314" customFormat="true" ht="25.15" customHeight="true" x14ac:dyDescent="0.2">
      <c r="C638" s="852"/>
      <c r="D638" s="844"/>
      <c r="E638" s="496"/>
      <c r="F638" s="496"/>
      <c r="G638" s="496"/>
      <c r="H638" s="852"/>
      <c r="I638" s="844"/>
      <c r="J638" s="496"/>
      <c r="K638" s="496"/>
      <c r="L638" s="496"/>
      <c r="M638" s="854" t="s">
        <v>191</v>
      </c>
      <c r="N638" s="844"/>
      <c r="O638" s="633" t="s">
        <v>192</v>
      </c>
      <c r="P638" s="496"/>
      <c r="Q638" s="496"/>
      <c r="W638" s="307"/>
      <c r="X638" s="307"/>
      <c r="Y638" s="307"/>
      <c r="Z638" s="307"/>
      <c r="AA638" s="307"/>
      <c r="AB638" s="307"/>
      <c r="AC638" s="307"/>
      <c r="AD638" s="307"/>
      <c r="AE638" s="307"/>
      <c r="AF638" s="307"/>
      <c r="AG638" s="307"/>
      <c r="AH638" s="307"/>
      <c r="AI638" s="307"/>
      <c r="AJ638" s="307"/>
      <c r="AK638" s="307"/>
      <c r="AL638" s="307"/>
      <c r="AM638" s="307"/>
      <c r="AN638" s="307"/>
      <c r="AO638" s="307"/>
      <c r="AP638" s="307"/>
      <c r="AQ638" s="307"/>
      <c r="AR638" s="307"/>
      <c r="AS638" s="307"/>
      <c r="AT638" s="307"/>
      <c r="AU638" s="307"/>
      <c r="AV638" s="307"/>
      <c r="AW638" s="307"/>
      <c r="AX638" s="307"/>
      <c r="AY638" s="307"/>
      <c r="AZ638" s="307"/>
      <c r="BA638" s="310"/>
      <c r="BB638" s="360"/>
      <c r="BC638" s="310"/>
      <c r="BD638" s="310"/>
      <c r="BE638" s="310"/>
      <c r="BF638" s="310"/>
      <c r="BG638" s="310"/>
      <c r="BH638" s="310"/>
      <c r="BI638" s="310"/>
      <c r="BJ638" s="310"/>
      <c r="BK638" s="310"/>
      <c r="BL638" s="310"/>
      <c r="BM638" s="310"/>
      <c r="BN638" s="310"/>
      <c r="BO638" s="310"/>
      <c r="BP638" s="310"/>
      <c r="BQ638" s="310"/>
      <c r="BR638" s="310"/>
      <c r="BS638" s="310"/>
      <c r="BT638" s="310"/>
      <c r="BU638" s="310"/>
      <c r="BV638" s="310"/>
      <c r="BW638" s="310"/>
      <c r="BX638" s="310"/>
      <c r="BY638" s="310"/>
      <c r="BZ638" s="310"/>
      <c r="CA638" s="310"/>
      <c r="CB638" s="310"/>
      <c r="CC638" s="310"/>
      <c r="CD638" s="310"/>
      <c r="CE638" s="310"/>
      <c r="CF638" s="310"/>
      <c r="CG638" s="310"/>
      <c r="CH638" s="310"/>
      <c r="CI638" s="310"/>
      <c r="CJ638" s="310"/>
      <c r="CK638" s="310"/>
      <c r="CL638" s="310"/>
      <c r="CM638" s="310"/>
      <c r="CN638" s="310"/>
      <c r="CO638" s="310"/>
      <c r="CP638" s="310"/>
      <c r="CQ638" s="310"/>
      <c r="CR638" s="310"/>
      <c r="CS638" s="310"/>
      <c r="CT638" s="310"/>
      <c r="CU638" s="310"/>
      <c r="CV638" s="310"/>
      <c r="CW638" s="310"/>
      <c r="CX638" s="310"/>
      <c r="CY638" s="310"/>
      <c r="CZ638" s="310"/>
    </row>
    <row r="639" s="314" customFormat="true" ht="25.15" customHeight="true" x14ac:dyDescent="0.2">
      <c r="C639" s="852"/>
      <c r="D639" s="844"/>
      <c r="E639" s="496"/>
      <c r="F639" s="496"/>
      <c r="G639" s="496"/>
      <c r="H639" s="852"/>
      <c r="I639" s="844"/>
      <c r="J639" s="496"/>
      <c r="K639" s="496"/>
      <c r="L639" s="496"/>
      <c r="M639" s="843" t="s">
        <v>192</v>
      </c>
      <c r="N639" s="844"/>
      <c r="O639" s="634">
        <v>0.99999999999999956</v>
      </c>
      <c r="P639" s="496"/>
      <c r="Q639" s="496"/>
      <c r="W639" s="307"/>
      <c r="X639" s="307"/>
      <c r="Y639" s="307"/>
      <c r="Z639" s="307"/>
      <c r="AA639" s="307"/>
      <c r="AB639" s="307"/>
      <c r="AC639" s="307"/>
      <c r="AD639" s="307"/>
      <c r="AE639" s="307"/>
      <c r="AF639" s="307"/>
      <c r="AG639" s="307"/>
      <c r="AH639" s="307"/>
      <c r="AI639" s="307"/>
      <c r="AJ639" s="307"/>
      <c r="AK639" s="307"/>
      <c r="AL639" s="307"/>
      <c r="AM639" s="307"/>
      <c r="AN639" s="307"/>
      <c r="AO639" s="307"/>
      <c r="AP639" s="307"/>
      <c r="AQ639" s="307"/>
      <c r="AR639" s="307"/>
      <c r="AS639" s="307"/>
      <c r="AT639" s="307"/>
      <c r="AU639" s="307"/>
      <c r="AV639" s="307"/>
      <c r="AW639" s="307"/>
      <c r="AX639" s="307"/>
      <c r="AY639" s="307"/>
      <c r="AZ639" s="307"/>
      <c r="BA639" s="310"/>
      <c r="BB639" s="360"/>
      <c r="BC639" s="310"/>
      <c r="BD639" s="310"/>
      <c r="BE639" s="310"/>
      <c r="BF639" s="310"/>
      <c r="BG639" s="310"/>
      <c r="BH639" s="310"/>
      <c r="BI639" s="310"/>
      <c r="BJ639" s="310"/>
      <c r="BK639" s="310"/>
      <c r="BL639" s="310"/>
      <c r="BM639" s="310"/>
      <c r="BN639" s="310"/>
      <c r="BO639" s="310"/>
      <c r="BP639" s="310"/>
      <c r="BQ639" s="310"/>
      <c r="BR639" s="310"/>
      <c r="BS639" s="310"/>
      <c r="BT639" s="310"/>
      <c r="BU639" s="310"/>
      <c r="BV639" s="310"/>
      <c r="BW639" s="310"/>
      <c r="BX639" s="310"/>
      <c r="BY639" s="310"/>
      <c r="BZ639" s="310"/>
      <c r="CA639" s="310"/>
      <c r="CB639" s="310"/>
      <c r="CC639" s="310"/>
      <c r="CD639" s="310"/>
      <c r="CE639" s="310"/>
      <c r="CF639" s="310"/>
      <c r="CG639" s="310"/>
      <c r="CH639" s="310"/>
      <c r="CI639" s="310"/>
      <c r="CJ639" s="310"/>
      <c r="CK639" s="310"/>
      <c r="CL639" s="310"/>
      <c r="CM639" s="310"/>
      <c r="CN639" s="310"/>
      <c r="CO639" s="310"/>
      <c r="CP639" s="310"/>
      <c r="CQ639" s="310"/>
      <c r="CR639" s="310"/>
      <c r="CS639" s="310"/>
      <c r="CT639" s="310"/>
      <c r="CU639" s="310"/>
      <c r="CV639" s="310"/>
      <c r="CW639" s="310"/>
      <c r="CX639" s="310"/>
      <c r="CY639" s="310"/>
      <c r="CZ639" s="310"/>
    </row>
    <row r="640" s="314" customFormat="true" ht="25.15" customHeight="true" x14ac:dyDescent="0.2">
      <c r="C640" s="852"/>
      <c r="D640" s="844"/>
      <c r="E640" s="496"/>
      <c r="F640" s="496"/>
      <c r="G640" s="496"/>
      <c r="H640" s="852"/>
      <c r="I640" s="844"/>
      <c r="J640" s="496"/>
      <c r="K640" s="496"/>
      <c r="L640" s="496"/>
      <c r="M640" s="852"/>
      <c r="N640" s="844"/>
      <c r="O640" s="512"/>
      <c r="P640" s="496"/>
      <c r="Q640" s="496"/>
      <c r="W640" s="307"/>
      <c r="X640" s="307"/>
      <c r="Y640" s="307"/>
      <c r="Z640" s="307"/>
      <c r="AA640" s="307"/>
      <c r="AB640" s="307"/>
      <c r="AC640" s="307"/>
      <c r="AD640" s="307"/>
      <c r="AE640" s="307"/>
      <c r="AF640" s="307"/>
      <c r="AG640" s="307"/>
      <c r="AH640" s="307"/>
      <c r="AI640" s="307"/>
      <c r="AJ640" s="307"/>
      <c r="AK640" s="307"/>
      <c r="AL640" s="307"/>
      <c r="AM640" s="307"/>
      <c r="AN640" s="307"/>
      <c r="AO640" s="307"/>
      <c r="AP640" s="307"/>
      <c r="AQ640" s="307"/>
      <c r="AR640" s="307"/>
      <c r="AS640" s="307"/>
      <c r="AT640" s="307"/>
      <c r="AU640" s="307"/>
      <c r="AV640" s="307"/>
      <c r="AW640" s="307"/>
      <c r="AX640" s="307"/>
      <c r="AY640" s="307"/>
      <c r="AZ640" s="307"/>
      <c r="BA640" s="310"/>
      <c r="BB640" s="360"/>
      <c r="BC640" s="310"/>
      <c r="BD640" s="310"/>
      <c r="BE640" s="310"/>
      <c r="BF640" s="310"/>
      <c r="BG640" s="310"/>
      <c r="BH640" s="310"/>
      <c r="BI640" s="310"/>
      <c r="BJ640" s="310"/>
      <c r="BK640" s="310"/>
      <c r="BL640" s="310"/>
      <c r="BM640" s="310"/>
      <c r="BN640" s="310"/>
      <c r="BO640" s="310"/>
      <c r="BP640" s="310"/>
      <c r="BQ640" s="310"/>
      <c r="BR640" s="310"/>
      <c r="BS640" s="310"/>
      <c r="BT640" s="310"/>
      <c r="BU640" s="310"/>
      <c r="BV640" s="310"/>
      <c r="BW640" s="310"/>
      <c r="BX640" s="310"/>
      <c r="BY640" s="310"/>
      <c r="BZ640" s="310"/>
      <c r="CA640" s="310"/>
      <c r="CB640" s="310"/>
      <c r="CC640" s="310"/>
      <c r="CD640" s="310"/>
      <c r="CE640" s="310"/>
      <c r="CF640" s="310"/>
      <c r="CG640" s="310"/>
      <c r="CH640" s="310"/>
      <c r="CI640" s="310"/>
      <c r="CJ640" s="310"/>
      <c r="CK640" s="310"/>
      <c r="CL640" s="310"/>
      <c r="CM640" s="310"/>
      <c r="CN640" s="310"/>
      <c r="CO640" s="310"/>
      <c r="CP640" s="310"/>
      <c r="CQ640" s="310"/>
      <c r="CR640" s="310"/>
      <c r="CS640" s="310"/>
      <c r="CT640" s="310"/>
      <c r="CU640" s="310"/>
      <c r="CV640" s="310"/>
      <c r="CW640" s="310"/>
      <c r="CX640" s="310"/>
      <c r="CY640" s="310"/>
      <c r="CZ640" s="310"/>
    </row>
    <row r="641" s="314" customFormat="true" ht="25.15" customHeight="true" x14ac:dyDescent="0.2">
      <c r="C641" s="852"/>
      <c r="D641" s="844"/>
      <c r="E641" s="496"/>
      <c r="F641" s="496"/>
      <c r="G641" s="496"/>
      <c r="H641" s="852"/>
      <c r="I641" s="844"/>
      <c r="J641" s="496"/>
      <c r="K641" s="496"/>
      <c r="L641" s="496"/>
      <c r="M641" s="852"/>
      <c r="N641" s="844"/>
      <c r="O641" s="496"/>
      <c r="P641" s="496"/>
      <c r="Q641" s="496"/>
      <c r="W641" s="307"/>
      <c r="X641" s="307"/>
      <c r="Y641" s="307"/>
      <c r="Z641" s="307"/>
      <c r="AA641" s="307"/>
      <c r="AB641" s="307"/>
      <c r="AC641" s="307"/>
      <c r="AD641" s="307"/>
      <c r="AE641" s="307"/>
      <c r="AF641" s="307"/>
      <c r="AG641" s="307"/>
      <c r="AH641" s="307"/>
      <c r="AI641" s="307"/>
      <c r="AJ641" s="307"/>
      <c r="AK641" s="307"/>
      <c r="AL641" s="307"/>
      <c r="AM641" s="307"/>
      <c r="AN641" s="307"/>
      <c r="AO641" s="307"/>
      <c r="AP641" s="307"/>
      <c r="AQ641" s="307"/>
      <c r="AR641" s="307"/>
      <c r="AS641" s="307"/>
      <c r="AT641" s="307"/>
      <c r="AU641" s="307"/>
      <c r="AV641" s="307"/>
      <c r="AW641" s="307"/>
      <c r="AX641" s="307"/>
      <c r="AY641" s="307"/>
      <c r="AZ641" s="307"/>
      <c r="BA641" s="310"/>
      <c r="BB641" s="360"/>
      <c r="BC641" s="310"/>
      <c r="BD641" s="310"/>
      <c r="BE641" s="310"/>
      <c r="BF641" s="310"/>
      <c r="BG641" s="310"/>
      <c r="BH641" s="310"/>
      <c r="BI641" s="310"/>
      <c r="BJ641" s="310"/>
      <c r="BK641" s="310"/>
      <c r="BL641" s="310"/>
      <c r="BM641" s="310"/>
      <c r="BN641" s="310"/>
      <c r="BO641" s="310"/>
      <c r="BP641" s="310"/>
      <c r="BQ641" s="310"/>
      <c r="BR641" s="310"/>
      <c r="BS641" s="310"/>
      <c r="BT641" s="310"/>
      <c r="BU641" s="310"/>
      <c r="BV641" s="310"/>
      <c r="BW641" s="310"/>
      <c r="BX641" s="310"/>
      <c r="BY641" s="310"/>
      <c r="BZ641" s="310"/>
      <c r="CA641" s="310"/>
      <c r="CB641" s="310"/>
      <c r="CC641" s="310"/>
      <c r="CD641" s="310"/>
      <c r="CE641" s="310"/>
      <c r="CF641" s="310"/>
      <c r="CG641" s="310"/>
      <c r="CH641" s="310"/>
      <c r="CI641" s="310"/>
      <c r="CJ641" s="310"/>
      <c r="CK641" s="310"/>
      <c r="CL641" s="310"/>
      <c r="CM641" s="310"/>
      <c r="CN641" s="310"/>
      <c r="CO641" s="310"/>
      <c r="CP641" s="310"/>
      <c r="CQ641" s="310"/>
      <c r="CR641" s="310"/>
      <c r="CS641" s="310"/>
      <c r="CT641" s="310"/>
      <c r="CU641" s="310"/>
      <c r="CV641" s="310"/>
      <c r="CW641" s="310"/>
      <c r="CX641" s="310"/>
      <c r="CY641" s="310"/>
      <c r="CZ641" s="310"/>
    </row>
    <row r="642" s="314" customFormat="true" ht="25.15" customHeight="true" x14ac:dyDescent="0.2">
      <c r="C642" s="852"/>
      <c r="D642" s="844"/>
      <c r="E642" s="496"/>
      <c r="F642" s="496"/>
      <c r="G642" s="496"/>
      <c r="H642" s="852"/>
      <c r="I642" s="844"/>
      <c r="J642" s="496"/>
      <c r="K642" s="496"/>
      <c r="L642" s="496"/>
      <c r="M642" s="852"/>
      <c r="N642" s="844"/>
      <c r="O642" s="496"/>
      <c r="P642" s="496"/>
      <c r="Q642" s="496"/>
      <c r="W642" s="307"/>
      <c r="X642" s="307"/>
      <c r="Y642" s="307"/>
      <c r="Z642" s="307"/>
      <c r="AA642" s="307"/>
      <c r="AB642" s="307"/>
      <c r="AC642" s="307"/>
      <c r="AD642" s="307"/>
      <c r="AE642" s="307"/>
      <c r="AF642" s="307"/>
      <c r="AG642" s="307"/>
      <c r="AH642" s="307"/>
      <c r="AI642" s="307"/>
      <c r="AJ642" s="307"/>
      <c r="AK642" s="307"/>
      <c r="AL642" s="307"/>
      <c r="AM642" s="307"/>
      <c r="AN642" s="307"/>
      <c r="AO642" s="307"/>
      <c r="AP642" s="307"/>
      <c r="AQ642" s="307"/>
      <c r="AR642" s="307"/>
      <c r="AS642" s="307"/>
      <c r="AT642" s="307"/>
      <c r="AU642" s="307"/>
      <c r="AV642" s="307"/>
      <c r="AW642" s="307"/>
      <c r="AX642" s="307"/>
      <c r="AY642" s="307"/>
      <c r="AZ642" s="307"/>
      <c r="BA642" s="310"/>
      <c r="BB642" s="360"/>
      <c r="BC642" s="310"/>
      <c r="BD642" s="310"/>
      <c r="BE642" s="310"/>
      <c r="BF642" s="310"/>
      <c r="BG642" s="310"/>
      <c r="BH642" s="310"/>
      <c r="BI642" s="310"/>
      <c r="BJ642" s="310"/>
      <c r="BK642" s="310"/>
      <c r="BL642" s="310"/>
      <c r="BM642" s="310"/>
      <c r="BN642" s="310"/>
      <c r="BO642" s="310"/>
      <c r="BP642" s="310"/>
      <c r="BQ642" s="310"/>
      <c r="BR642" s="310"/>
      <c r="BS642" s="310"/>
      <c r="BT642" s="310"/>
      <c r="BU642" s="310"/>
      <c r="BV642" s="310"/>
      <c r="BW642" s="310"/>
      <c r="BX642" s="310"/>
      <c r="BY642" s="310"/>
      <c r="BZ642" s="310"/>
      <c r="CA642" s="310"/>
      <c r="CB642" s="310"/>
      <c r="CC642" s="310"/>
      <c r="CD642" s="310"/>
      <c r="CE642" s="310"/>
      <c r="CF642" s="310"/>
      <c r="CG642" s="310"/>
      <c r="CH642" s="310"/>
      <c r="CI642" s="310"/>
      <c r="CJ642" s="310"/>
      <c r="CK642" s="310"/>
      <c r="CL642" s="310"/>
      <c r="CM642" s="310"/>
      <c r="CN642" s="310"/>
      <c r="CO642" s="310"/>
      <c r="CP642" s="310"/>
      <c r="CQ642" s="310"/>
      <c r="CR642" s="310"/>
      <c r="CS642" s="310"/>
      <c r="CT642" s="310"/>
      <c r="CU642" s="310"/>
      <c r="CV642" s="310"/>
      <c r="CW642" s="310"/>
      <c r="CX642" s="310"/>
      <c r="CY642" s="310"/>
      <c r="CZ642" s="310"/>
    </row>
    <row r="643" s="314" customFormat="true" ht="25.15" customHeight="true" x14ac:dyDescent="0.2">
      <c r="C643" s="852"/>
      <c r="D643" s="844"/>
      <c r="E643" s="496"/>
      <c r="F643" s="496"/>
      <c r="G643" s="496"/>
      <c r="H643" s="852"/>
      <c r="I643" s="844"/>
      <c r="J643" s="496"/>
      <c r="K643" s="496"/>
      <c r="L643" s="496"/>
      <c r="M643" s="852"/>
      <c r="N643" s="844"/>
      <c r="O643" s="496"/>
      <c r="P643" s="496"/>
      <c r="Q643" s="496"/>
      <c r="W643" s="307"/>
      <c r="X643" s="307"/>
      <c r="Y643" s="307"/>
      <c r="Z643" s="307"/>
      <c r="AA643" s="307"/>
      <c r="AB643" s="307"/>
      <c r="AC643" s="307"/>
      <c r="AD643" s="307"/>
      <c r="AE643" s="307"/>
      <c r="AF643" s="307"/>
      <c r="AG643" s="307"/>
      <c r="AH643" s="307"/>
      <c r="AI643" s="307"/>
      <c r="AJ643" s="307"/>
      <c r="AK643" s="307"/>
      <c r="AL643" s="307"/>
      <c r="AM643" s="307"/>
      <c r="AN643" s="307"/>
      <c r="AO643" s="307"/>
      <c r="AP643" s="307"/>
      <c r="AQ643" s="307"/>
      <c r="AR643" s="307"/>
      <c r="AS643" s="307"/>
      <c r="AT643" s="307"/>
      <c r="AU643" s="307"/>
      <c r="AV643" s="307"/>
      <c r="AW643" s="307"/>
      <c r="AX643" s="307"/>
      <c r="AY643" s="307"/>
      <c r="AZ643" s="307"/>
      <c r="BA643" s="310"/>
      <c r="BB643" s="360"/>
      <c r="BC643" s="310"/>
      <c r="BD643" s="310"/>
      <c r="BE643" s="310"/>
      <c r="BF643" s="310"/>
      <c r="BG643" s="310"/>
      <c r="BH643" s="310"/>
      <c r="BI643" s="310"/>
      <c r="BJ643" s="310"/>
      <c r="BK643" s="310"/>
      <c r="BL643" s="310"/>
      <c r="BM643" s="310"/>
      <c r="BN643" s="310"/>
      <c r="BO643" s="310"/>
      <c r="BP643" s="310"/>
      <c r="BQ643" s="310"/>
      <c r="BR643" s="310"/>
      <c r="BS643" s="310"/>
      <c r="BT643" s="310"/>
      <c r="BU643" s="310"/>
      <c r="BV643" s="310"/>
      <c r="BW643" s="310"/>
      <c r="BX643" s="310"/>
      <c r="BY643" s="310"/>
      <c r="BZ643" s="310"/>
      <c r="CA643" s="310"/>
      <c r="CB643" s="310"/>
      <c r="CC643" s="310"/>
      <c r="CD643" s="310"/>
      <c r="CE643" s="310"/>
      <c r="CF643" s="310"/>
      <c r="CG643" s="310"/>
      <c r="CH643" s="310"/>
      <c r="CI643" s="310"/>
      <c r="CJ643" s="310"/>
      <c r="CK643" s="310"/>
      <c r="CL643" s="310"/>
      <c r="CM643" s="310"/>
      <c r="CN643" s="310"/>
      <c r="CO643" s="310"/>
      <c r="CP643" s="310"/>
      <c r="CQ643" s="310"/>
      <c r="CR643" s="310"/>
      <c r="CS643" s="310"/>
      <c r="CT643" s="310"/>
      <c r="CU643" s="310"/>
      <c r="CV643" s="310"/>
      <c r="CW643" s="310"/>
      <c r="CX643" s="310"/>
      <c r="CY643" s="310"/>
      <c r="CZ643" s="310"/>
    </row>
    <row r="644" s="314" customFormat="true" ht="25.15" customHeight="true" x14ac:dyDescent="0.2">
      <c r="C644" s="852"/>
      <c r="D644" s="844"/>
      <c r="E644" s="496"/>
      <c r="F644" s="496"/>
      <c r="G644" s="496"/>
      <c r="H644" s="852"/>
      <c r="I644" s="844"/>
      <c r="J644" s="496"/>
      <c r="K644" s="496"/>
      <c r="L644" s="496"/>
      <c r="M644" s="852"/>
      <c r="N644" s="844"/>
      <c r="O644" s="496"/>
      <c r="P644" s="496"/>
      <c r="Q644" s="496"/>
      <c r="W644" s="307"/>
      <c r="X644" s="307"/>
      <c r="Y644" s="307"/>
      <c r="Z644" s="307"/>
      <c r="AA644" s="307"/>
      <c r="AB644" s="307"/>
      <c r="AC644" s="307"/>
      <c r="AD644" s="307"/>
      <c r="AE644" s="307"/>
      <c r="AF644" s="307"/>
      <c r="AG644" s="307"/>
      <c r="AH644" s="307"/>
      <c r="AI644" s="307"/>
      <c r="AJ644" s="307"/>
      <c r="AK644" s="307"/>
      <c r="AL644" s="307"/>
      <c r="AM644" s="307"/>
      <c r="AN644" s="307"/>
      <c r="AO644" s="307"/>
      <c r="AP644" s="307"/>
      <c r="AQ644" s="307"/>
      <c r="AR644" s="307"/>
      <c r="AS644" s="307"/>
      <c r="AT644" s="307"/>
      <c r="AU644" s="307"/>
      <c r="AV644" s="307"/>
      <c r="AW644" s="307"/>
      <c r="AX644" s="307"/>
      <c r="AY644" s="307"/>
      <c r="AZ644" s="307"/>
      <c r="BA644" s="310"/>
      <c r="BB644" s="360"/>
      <c r="BC644" s="310"/>
      <c r="BD644" s="310"/>
      <c r="BE644" s="310"/>
      <c r="BF644" s="310"/>
      <c r="BG644" s="310"/>
      <c r="BH644" s="310"/>
      <c r="BI644" s="310"/>
      <c r="BJ644" s="310"/>
      <c r="BK644" s="310"/>
      <c r="BL644" s="310"/>
      <c r="BM644" s="310"/>
      <c r="BN644" s="310"/>
      <c r="BO644" s="310"/>
      <c r="BP644" s="310"/>
      <c r="BQ644" s="310"/>
      <c r="BR644" s="310"/>
      <c r="BS644" s="310"/>
      <c r="BT644" s="310"/>
      <c r="BU644" s="310"/>
      <c r="BV644" s="310"/>
      <c r="BW644" s="310"/>
      <c r="BX644" s="310"/>
      <c r="BY644" s="310"/>
      <c r="BZ644" s="310"/>
      <c r="CA644" s="310"/>
      <c r="CB644" s="310"/>
      <c r="CC644" s="310"/>
      <c r="CD644" s="310"/>
      <c r="CE644" s="310"/>
      <c r="CF644" s="310"/>
      <c r="CG644" s="310"/>
      <c r="CH644" s="310"/>
      <c r="CI644" s="310"/>
      <c r="CJ644" s="310"/>
      <c r="CK644" s="310"/>
      <c r="CL644" s="310"/>
      <c r="CM644" s="310"/>
      <c r="CN644" s="310"/>
      <c r="CO644" s="310"/>
      <c r="CP644" s="310"/>
      <c r="CQ644" s="310"/>
      <c r="CR644" s="310"/>
      <c r="CS644" s="310"/>
      <c r="CT644" s="310"/>
      <c r="CU644" s="310"/>
      <c r="CV644" s="310"/>
      <c r="CW644" s="310"/>
      <c r="CX644" s="310"/>
      <c r="CY644" s="310"/>
      <c r="CZ644" s="310"/>
    </row>
    <row r="645" s="314" customFormat="true" ht="25.15" customHeight="true" x14ac:dyDescent="0.2">
      <c r="C645" s="852"/>
      <c r="D645" s="844"/>
      <c r="E645" s="496"/>
      <c r="F645" s="496"/>
      <c r="G645" s="496"/>
      <c r="H645" s="852"/>
      <c r="I645" s="844"/>
      <c r="J645" s="496"/>
      <c r="K645" s="496"/>
      <c r="L645" s="496"/>
      <c r="M645" s="852"/>
      <c r="N645" s="844"/>
      <c r="O645" s="496"/>
      <c r="P645" s="496"/>
      <c r="Q645" s="496"/>
      <c r="W645" s="307"/>
      <c r="X645" s="307"/>
      <c r="Y645" s="307"/>
      <c r="Z645" s="307"/>
      <c r="AA645" s="307"/>
      <c r="AB645" s="307"/>
      <c r="AC645" s="307"/>
      <c r="AD645" s="307"/>
      <c r="AE645" s="307"/>
      <c r="AF645" s="307"/>
      <c r="AG645" s="307"/>
      <c r="AH645" s="307"/>
      <c r="AI645" s="307"/>
      <c r="AJ645" s="307"/>
      <c r="AK645" s="307"/>
      <c r="AL645" s="307"/>
      <c r="AM645" s="307"/>
      <c r="AN645" s="307"/>
      <c r="AO645" s="307"/>
      <c r="AP645" s="307"/>
      <c r="AQ645" s="307"/>
      <c r="AR645" s="307"/>
      <c r="AS645" s="307"/>
      <c r="AT645" s="307"/>
      <c r="AU645" s="307"/>
      <c r="AV645" s="307"/>
      <c r="AW645" s="307"/>
      <c r="AX645" s="307"/>
      <c r="AY645" s="307"/>
      <c r="AZ645" s="307"/>
      <c r="BA645" s="310"/>
      <c r="BB645" s="360"/>
      <c r="BC645" s="310"/>
      <c r="BD645" s="310"/>
      <c r="BE645" s="310"/>
      <c r="BF645" s="310"/>
      <c r="BG645" s="310"/>
      <c r="BH645" s="310"/>
      <c r="BI645" s="310"/>
      <c r="BJ645" s="310"/>
      <c r="BK645" s="310"/>
      <c r="BL645" s="310"/>
      <c r="BM645" s="310"/>
      <c r="BN645" s="310"/>
      <c r="BO645" s="310"/>
      <c r="BP645" s="310"/>
      <c r="BQ645" s="310"/>
      <c r="BR645" s="310"/>
      <c r="BS645" s="310"/>
      <c r="BT645" s="310"/>
      <c r="BU645" s="310"/>
      <c r="BV645" s="310"/>
      <c r="BW645" s="310"/>
      <c r="BX645" s="310"/>
      <c r="BY645" s="310"/>
      <c r="BZ645" s="310"/>
      <c r="CA645" s="310"/>
      <c r="CB645" s="310"/>
      <c r="CC645" s="310"/>
      <c r="CD645" s="310"/>
      <c r="CE645" s="310"/>
      <c r="CF645" s="310"/>
      <c r="CG645" s="310"/>
      <c r="CH645" s="310"/>
      <c r="CI645" s="310"/>
      <c r="CJ645" s="310"/>
      <c r="CK645" s="310"/>
      <c r="CL645" s="310"/>
      <c r="CM645" s="310"/>
      <c r="CN645" s="310"/>
      <c r="CO645" s="310"/>
      <c r="CP645" s="310"/>
      <c r="CQ645" s="310"/>
      <c r="CR645" s="310"/>
      <c r="CS645" s="310"/>
      <c r="CT645" s="310"/>
      <c r="CU645" s="310"/>
      <c r="CV645" s="310"/>
      <c r="CW645" s="310"/>
      <c r="CX645" s="310"/>
      <c r="CY645" s="310"/>
      <c r="CZ645" s="310"/>
    </row>
    <row r="646" s="314" customFormat="true" ht="25.15" customHeight="true" x14ac:dyDescent="0.2">
      <c r="C646" s="852"/>
      <c r="D646" s="844"/>
      <c r="E646" s="496"/>
      <c r="F646" s="496"/>
      <c r="G646" s="496"/>
      <c r="H646" s="852"/>
      <c r="I646" s="844"/>
      <c r="J646" s="496"/>
      <c r="K646" s="496"/>
      <c r="L646" s="496"/>
      <c r="M646" s="852"/>
      <c r="N646" s="844"/>
      <c r="O646" s="496"/>
      <c r="P646" s="496"/>
      <c r="Q646" s="496"/>
      <c r="W646" s="307"/>
      <c r="X646" s="307"/>
      <c r="Y646" s="307"/>
      <c r="Z646" s="307"/>
      <c r="AA646" s="307"/>
      <c r="AB646" s="307"/>
      <c r="AC646" s="307"/>
      <c r="AD646" s="307"/>
      <c r="AE646" s="307"/>
      <c r="AF646" s="307"/>
      <c r="AG646" s="307"/>
      <c r="AH646" s="307"/>
      <c r="AI646" s="307"/>
      <c r="AJ646" s="307"/>
      <c r="AK646" s="307"/>
      <c r="AL646" s="307"/>
      <c r="AM646" s="307"/>
      <c r="AN646" s="307"/>
      <c r="AO646" s="307"/>
      <c r="AP646" s="307"/>
      <c r="AQ646" s="307"/>
      <c r="AR646" s="307"/>
      <c r="AS646" s="307"/>
      <c r="AT646" s="307"/>
      <c r="AU646" s="307"/>
      <c r="AV646" s="307"/>
      <c r="AW646" s="307"/>
      <c r="AX646" s="307"/>
      <c r="AY646" s="307"/>
      <c r="AZ646" s="307"/>
      <c r="BA646" s="310"/>
      <c r="BB646" s="360"/>
      <c r="BC646" s="310"/>
      <c r="BD646" s="310"/>
      <c r="BE646" s="310"/>
      <c r="BF646" s="310"/>
      <c r="BG646" s="310"/>
      <c r="BH646" s="310"/>
      <c r="BI646" s="310"/>
      <c r="BJ646" s="310"/>
      <c r="BK646" s="310"/>
      <c r="BL646" s="310"/>
      <c r="BM646" s="310"/>
      <c r="BN646" s="310"/>
      <c r="BO646" s="310"/>
      <c r="BP646" s="310"/>
      <c r="BQ646" s="310"/>
      <c r="BR646" s="310"/>
      <c r="BS646" s="310"/>
      <c r="BT646" s="310"/>
      <c r="BU646" s="310"/>
      <c r="BV646" s="310"/>
      <c r="BW646" s="310"/>
      <c r="BX646" s="310"/>
      <c r="BY646" s="310"/>
      <c r="BZ646" s="310"/>
      <c r="CA646" s="310"/>
      <c r="CB646" s="310"/>
      <c r="CC646" s="310"/>
      <c r="CD646" s="310"/>
      <c r="CE646" s="310"/>
      <c r="CF646" s="310"/>
      <c r="CG646" s="310"/>
      <c r="CH646" s="310"/>
      <c r="CI646" s="310"/>
      <c r="CJ646" s="310"/>
      <c r="CK646" s="310"/>
      <c r="CL646" s="310"/>
      <c r="CM646" s="310"/>
      <c r="CN646" s="310"/>
      <c r="CO646" s="310"/>
      <c r="CP646" s="310"/>
      <c r="CQ646" s="310"/>
      <c r="CR646" s="310"/>
      <c r="CS646" s="310"/>
      <c r="CT646" s="310"/>
      <c r="CU646" s="310"/>
      <c r="CV646" s="310"/>
      <c r="CW646" s="310"/>
      <c r="CX646" s="310"/>
      <c r="CY646" s="310"/>
      <c r="CZ646" s="310"/>
    </row>
    <row r="647" s="314" customFormat="true" ht="25.15" customHeight="true" x14ac:dyDescent="0.2">
      <c r="C647" s="852"/>
      <c r="D647" s="844"/>
      <c r="E647" s="496"/>
      <c r="F647" s="496"/>
      <c r="G647" s="496"/>
      <c r="H647" s="852"/>
      <c r="I647" s="844"/>
      <c r="J647" s="496"/>
      <c r="K647" s="496"/>
      <c r="L647" s="496"/>
      <c r="M647" s="852"/>
      <c r="N647" s="844"/>
      <c r="O647" s="496"/>
      <c r="P647" s="496"/>
      <c r="Q647" s="496"/>
      <c r="W647" s="307"/>
      <c r="X647" s="307"/>
      <c r="Y647" s="307"/>
      <c r="Z647" s="307"/>
      <c r="AA647" s="307"/>
      <c r="AB647" s="307"/>
      <c r="AC647" s="307"/>
      <c r="AD647" s="307"/>
      <c r="AE647" s="307"/>
      <c r="AF647" s="307"/>
      <c r="AG647" s="307"/>
      <c r="AH647" s="307"/>
      <c r="AI647" s="307"/>
      <c r="AJ647" s="307"/>
      <c r="AK647" s="307"/>
      <c r="AL647" s="307"/>
      <c r="AM647" s="307"/>
      <c r="AN647" s="307"/>
      <c r="AO647" s="307"/>
      <c r="AP647" s="307"/>
      <c r="AQ647" s="307"/>
      <c r="AR647" s="307"/>
      <c r="AS647" s="307"/>
      <c r="AT647" s="307"/>
      <c r="AU647" s="307"/>
      <c r="AV647" s="307"/>
      <c r="AW647" s="307"/>
      <c r="AX647" s="307"/>
      <c r="AY647" s="307"/>
      <c r="AZ647" s="307"/>
      <c r="BA647" s="310"/>
      <c r="BB647" s="360"/>
      <c r="BC647" s="310"/>
      <c r="BD647" s="310"/>
      <c r="BE647" s="310"/>
      <c r="BF647" s="310"/>
      <c r="BG647" s="310"/>
      <c r="BH647" s="310"/>
      <c r="BI647" s="310"/>
      <c r="BJ647" s="310"/>
      <c r="BK647" s="310"/>
      <c r="BL647" s="310"/>
      <c r="BM647" s="310"/>
      <c r="BN647" s="310"/>
      <c r="BO647" s="310"/>
      <c r="BP647" s="310"/>
      <c r="BQ647" s="310"/>
      <c r="BR647" s="310"/>
      <c r="BS647" s="310"/>
      <c r="BT647" s="310"/>
      <c r="BU647" s="310"/>
      <c r="BV647" s="310"/>
      <c r="BW647" s="310"/>
      <c r="BX647" s="310"/>
      <c r="BY647" s="310"/>
      <c r="BZ647" s="310"/>
      <c r="CA647" s="310"/>
      <c r="CB647" s="310"/>
      <c r="CC647" s="310"/>
      <c r="CD647" s="310"/>
      <c r="CE647" s="310"/>
      <c r="CF647" s="310"/>
      <c r="CG647" s="310"/>
      <c r="CH647" s="310"/>
      <c r="CI647" s="310"/>
      <c r="CJ647" s="310"/>
      <c r="CK647" s="310"/>
      <c r="CL647" s="310"/>
      <c r="CM647" s="310"/>
      <c r="CN647" s="310"/>
      <c r="CO647" s="310"/>
      <c r="CP647" s="310"/>
      <c r="CQ647" s="310"/>
      <c r="CR647" s="310"/>
      <c r="CS647" s="310"/>
      <c r="CT647" s="310"/>
      <c r="CU647" s="310"/>
      <c r="CV647" s="310"/>
      <c r="CW647" s="310"/>
      <c r="CX647" s="310"/>
      <c r="CY647" s="310"/>
      <c r="CZ647" s="310"/>
    </row>
    <row r="648" s="314" customFormat="true" ht="25.15" customHeight="true" x14ac:dyDescent="0.2">
      <c r="C648" s="852"/>
      <c r="D648" s="844"/>
      <c r="E648" s="496"/>
      <c r="F648" s="496"/>
      <c r="G648" s="496"/>
      <c r="H648" s="852"/>
      <c r="I648" s="844"/>
      <c r="J648" s="496"/>
      <c r="K648" s="496"/>
      <c r="L648" s="496"/>
      <c r="M648" s="852"/>
      <c r="N648" s="844"/>
      <c r="O648" s="496"/>
      <c r="P648" s="496"/>
      <c r="Q648" s="496"/>
      <c r="W648" s="307"/>
      <c r="X648" s="307"/>
      <c r="Y648" s="307"/>
      <c r="Z648" s="307"/>
      <c r="AA648" s="307"/>
      <c r="AB648" s="307"/>
      <c r="AC648" s="307"/>
      <c r="AD648" s="307"/>
      <c r="AE648" s="307"/>
      <c r="AF648" s="307"/>
      <c r="AG648" s="307"/>
      <c r="AH648" s="307"/>
      <c r="AI648" s="307"/>
      <c r="AJ648" s="307"/>
      <c r="AK648" s="307"/>
      <c r="AL648" s="307"/>
      <c r="AM648" s="307"/>
      <c r="AN648" s="307"/>
      <c r="AO648" s="307"/>
      <c r="AP648" s="307"/>
      <c r="AQ648" s="307"/>
      <c r="AR648" s="307"/>
      <c r="AS648" s="307"/>
      <c r="AT648" s="307"/>
      <c r="AU648" s="307"/>
      <c r="AV648" s="307"/>
      <c r="AW648" s="307"/>
      <c r="AX648" s="307"/>
      <c r="AY648" s="307"/>
      <c r="AZ648" s="307"/>
      <c r="BA648" s="310"/>
      <c r="BB648" s="360"/>
      <c r="BC648" s="310"/>
      <c r="BD648" s="310"/>
      <c r="BE648" s="310"/>
      <c r="BF648" s="310"/>
      <c r="BG648" s="310"/>
      <c r="BH648" s="310"/>
      <c r="BI648" s="310"/>
      <c r="BJ648" s="310"/>
      <c r="BK648" s="310"/>
      <c r="BL648" s="310"/>
      <c r="BM648" s="310"/>
      <c r="BN648" s="310"/>
      <c r="BO648" s="310"/>
      <c r="BP648" s="310"/>
      <c r="BQ648" s="310"/>
      <c r="BR648" s="310"/>
      <c r="BS648" s="310"/>
      <c r="BT648" s="310"/>
      <c r="BU648" s="310"/>
      <c r="BV648" s="310"/>
      <c r="BW648" s="310"/>
      <c r="BX648" s="310"/>
      <c r="BY648" s="310"/>
      <c r="BZ648" s="310"/>
      <c r="CA648" s="310"/>
      <c r="CB648" s="310"/>
      <c r="CC648" s="310"/>
      <c r="CD648" s="310"/>
      <c r="CE648" s="310"/>
      <c r="CF648" s="310"/>
      <c r="CG648" s="310"/>
      <c r="CH648" s="310"/>
      <c r="CI648" s="310"/>
      <c r="CJ648" s="310"/>
      <c r="CK648" s="310"/>
      <c r="CL648" s="310"/>
      <c r="CM648" s="310"/>
      <c r="CN648" s="310"/>
      <c r="CO648" s="310"/>
      <c r="CP648" s="310"/>
      <c r="CQ648" s="310"/>
      <c r="CR648" s="310"/>
      <c r="CS648" s="310"/>
      <c r="CT648" s="310"/>
      <c r="CU648" s="310"/>
      <c r="CV648" s="310"/>
      <c r="CW648" s="310"/>
      <c r="CX648" s="310"/>
      <c r="CY648" s="310"/>
      <c r="CZ648" s="310"/>
    </row>
    <row r="649" s="314" customFormat="true" ht="25.15" customHeight="true" x14ac:dyDescent="0.2">
      <c r="C649" s="852"/>
      <c r="D649" s="844"/>
      <c r="E649" s="496"/>
      <c r="F649" s="496"/>
      <c r="G649" s="496"/>
      <c r="H649" s="852"/>
      <c r="I649" s="844"/>
      <c r="J649" s="496"/>
      <c r="K649" s="496"/>
      <c r="L649" s="496"/>
      <c r="M649" s="852"/>
      <c r="N649" s="844"/>
      <c r="O649" s="496"/>
      <c r="P649" s="496"/>
      <c r="Q649" s="496"/>
      <c r="W649" s="307"/>
      <c r="X649" s="307"/>
      <c r="Y649" s="307"/>
      <c r="Z649" s="307"/>
      <c r="AA649" s="307"/>
      <c r="AB649" s="307"/>
      <c r="AC649" s="307"/>
      <c r="AD649" s="307"/>
      <c r="AE649" s="307"/>
      <c r="AF649" s="307"/>
      <c r="AG649" s="307"/>
      <c r="AH649" s="307"/>
      <c r="AI649" s="307"/>
      <c r="AJ649" s="307"/>
      <c r="AK649" s="307"/>
      <c r="AL649" s="307"/>
      <c r="AM649" s="307"/>
      <c r="AN649" s="307"/>
      <c r="AO649" s="307"/>
      <c r="AP649" s="307"/>
      <c r="AQ649" s="307"/>
      <c r="AR649" s="307"/>
      <c r="AS649" s="307"/>
      <c r="AT649" s="307"/>
      <c r="AU649" s="307"/>
      <c r="AV649" s="307"/>
      <c r="AW649" s="307"/>
      <c r="AX649" s="307"/>
      <c r="AY649" s="307"/>
      <c r="AZ649" s="307"/>
      <c r="BA649" s="310"/>
      <c r="BB649" s="360"/>
      <c r="BC649" s="310"/>
      <c r="BD649" s="310"/>
      <c r="BE649" s="310"/>
      <c r="BF649" s="310"/>
      <c r="BG649" s="310"/>
      <c r="BH649" s="310"/>
      <c r="BI649" s="310"/>
      <c r="BJ649" s="310"/>
      <c r="BK649" s="310"/>
      <c r="BL649" s="310"/>
      <c r="BM649" s="310"/>
      <c r="BN649" s="310"/>
      <c r="BO649" s="310"/>
      <c r="BP649" s="310"/>
      <c r="BQ649" s="310"/>
      <c r="BR649" s="310"/>
      <c r="BS649" s="310"/>
      <c r="BT649" s="310"/>
      <c r="BU649" s="310"/>
      <c r="BV649" s="310"/>
      <c r="BW649" s="310"/>
      <c r="BX649" s="310"/>
      <c r="BY649" s="310"/>
      <c r="BZ649" s="310"/>
      <c r="CA649" s="310"/>
      <c r="CB649" s="310"/>
      <c r="CC649" s="310"/>
      <c r="CD649" s="310"/>
      <c r="CE649" s="310"/>
      <c r="CF649" s="310"/>
      <c r="CG649" s="310"/>
      <c r="CH649" s="310"/>
      <c r="CI649" s="310"/>
      <c r="CJ649" s="310"/>
      <c r="CK649" s="310"/>
      <c r="CL649" s="310"/>
      <c r="CM649" s="310"/>
      <c r="CN649" s="310"/>
      <c r="CO649" s="310"/>
      <c r="CP649" s="310"/>
      <c r="CQ649" s="310"/>
      <c r="CR649" s="310"/>
      <c r="CS649" s="310"/>
      <c r="CT649" s="310"/>
      <c r="CU649" s="310"/>
      <c r="CV649" s="310"/>
      <c r="CW649" s="310"/>
      <c r="CX649" s="310"/>
      <c r="CY649" s="310"/>
      <c r="CZ649" s="310"/>
    </row>
    <row r="650" s="314" customFormat="true" ht="25.15" customHeight="true" x14ac:dyDescent="0.2">
      <c r="C650" s="852"/>
      <c r="D650" s="844"/>
      <c r="E650" s="496"/>
      <c r="F650" s="496"/>
      <c r="G650" s="496"/>
      <c r="H650" s="852"/>
      <c r="I650" s="844"/>
      <c r="J650" s="496"/>
      <c r="K650" s="496"/>
      <c r="L650" s="496"/>
      <c r="M650" s="852"/>
      <c r="N650" s="844"/>
      <c r="O650" s="496"/>
      <c r="P650" s="496"/>
      <c r="Q650" s="496"/>
      <c r="W650" s="307"/>
      <c r="X650" s="307"/>
      <c r="Y650" s="307"/>
      <c r="Z650" s="307"/>
      <c r="AA650" s="307"/>
      <c r="AB650" s="307"/>
      <c r="AC650" s="307"/>
      <c r="AD650" s="307"/>
      <c r="AE650" s="307"/>
      <c r="AF650" s="307"/>
      <c r="AG650" s="307"/>
      <c r="AH650" s="307"/>
      <c r="AI650" s="307"/>
      <c r="AJ650" s="307"/>
      <c r="AK650" s="307"/>
      <c r="AL650" s="307"/>
      <c r="AM650" s="307"/>
      <c r="AN650" s="307"/>
      <c r="AO650" s="307"/>
      <c r="AP650" s="307"/>
      <c r="AQ650" s="307"/>
      <c r="AR650" s="307"/>
      <c r="AS650" s="307"/>
      <c r="AT650" s="307"/>
      <c r="AU650" s="307"/>
      <c r="AV650" s="307"/>
      <c r="AW650" s="307"/>
      <c r="AX650" s="307"/>
      <c r="AY650" s="307"/>
      <c r="AZ650" s="307"/>
      <c r="BA650" s="310"/>
      <c r="BB650" s="360"/>
      <c r="BC650" s="310"/>
      <c r="BD650" s="310"/>
      <c r="BE650" s="310"/>
      <c r="BF650" s="310"/>
      <c r="BG650" s="310"/>
      <c r="BH650" s="310"/>
      <c r="BI650" s="310"/>
      <c r="BJ650" s="310"/>
      <c r="BK650" s="310"/>
      <c r="BL650" s="310"/>
      <c r="BM650" s="310"/>
      <c r="BN650" s="310"/>
      <c r="BO650" s="310"/>
      <c r="BP650" s="310"/>
      <c r="BQ650" s="310"/>
      <c r="BR650" s="310"/>
      <c r="BS650" s="310"/>
      <c r="BT650" s="310"/>
      <c r="BU650" s="310"/>
      <c r="BV650" s="310"/>
      <c r="BW650" s="310"/>
      <c r="BX650" s="310"/>
      <c r="BY650" s="310"/>
      <c r="BZ650" s="310"/>
      <c r="CA650" s="310"/>
      <c r="CB650" s="310"/>
      <c r="CC650" s="310"/>
      <c r="CD650" s="310"/>
      <c r="CE650" s="310"/>
      <c r="CF650" s="310"/>
      <c r="CG650" s="310"/>
      <c r="CH650" s="310"/>
      <c r="CI650" s="310"/>
      <c r="CJ650" s="310"/>
      <c r="CK650" s="310"/>
      <c r="CL650" s="310"/>
      <c r="CM650" s="310"/>
      <c r="CN650" s="310"/>
      <c r="CO650" s="310"/>
      <c r="CP650" s="310"/>
      <c r="CQ650" s="310"/>
      <c r="CR650" s="310"/>
      <c r="CS650" s="310"/>
      <c r="CT650" s="310"/>
      <c r="CU650" s="310"/>
      <c r="CV650" s="310"/>
      <c r="CW650" s="310"/>
      <c r="CX650" s="310"/>
      <c r="CY650" s="310"/>
      <c r="CZ650" s="310"/>
    </row>
    <row r="651" s="314" customFormat="true" ht="25.15" customHeight="true" x14ac:dyDescent="0.2">
      <c r="C651" s="852"/>
      <c r="D651" s="844"/>
      <c r="E651" s="496"/>
      <c r="F651" s="496"/>
      <c r="G651" s="496"/>
      <c r="H651" s="852"/>
      <c r="I651" s="844"/>
      <c r="J651" s="496"/>
      <c r="K651" s="496"/>
      <c r="L651" s="496"/>
      <c r="M651" s="852"/>
      <c r="N651" s="844"/>
      <c r="O651" s="496"/>
      <c r="P651" s="496"/>
      <c r="Q651" s="496"/>
      <c r="W651" s="307"/>
      <c r="X651" s="307"/>
      <c r="Y651" s="307"/>
      <c r="Z651" s="307"/>
      <c r="AA651" s="307"/>
      <c r="AB651" s="307"/>
      <c r="AC651" s="307"/>
      <c r="AD651" s="307"/>
      <c r="AE651" s="307"/>
      <c r="AF651" s="307"/>
      <c r="AG651" s="307"/>
      <c r="AH651" s="307"/>
      <c r="AI651" s="307"/>
      <c r="AJ651" s="307"/>
      <c r="AK651" s="307"/>
      <c r="AL651" s="307"/>
      <c r="AM651" s="307"/>
      <c r="AN651" s="307"/>
      <c r="AO651" s="307"/>
      <c r="AP651" s="307"/>
      <c r="AQ651" s="307"/>
      <c r="AR651" s="307"/>
      <c r="AS651" s="307"/>
      <c r="AT651" s="307"/>
      <c r="AU651" s="307"/>
      <c r="AV651" s="307"/>
      <c r="AW651" s="307"/>
      <c r="AX651" s="307"/>
      <c r="AY651" s="307"/>
      <c r="AZ651" s="307"/>
      <c r="BA651" s="310"/>
      <c r="BB651" s="360"/>
      <c r="BC651" s="310"/>
      <c r="BD651" s="310"/>
      <c r="BE651" s="310"/>
      <c r="BF651" s="310"/>
      <c r="BG651" s="310"/>
      <c r="BH651" s="310"/>
      <c r="BI651" s="310"/>
      <c r="BJ651" s="310"/>
      <c r="BK651" s="310"/>
      <c r="BL651" s="310"/>
      <c r="BM651" s="310"/>
      <c r="BN651" s="310"/>
      <c r="BO651" s="310"/>
      <c r="BP651" s="310"/>
      <c r="BQ651" s="310"/>
      <c r="BR651" s="310"/>
      <c r="BS651" s="310"/>
      <c r="BT651" s="310"/>
      <c r="BU651" s="310"/>
      <c r="BV651" s="310"/>
      <c r="BW651" s="310"/>
      <c r="BX651" s="310"/>
      <c r="BY651" s="310"/>
      <c r="BZ651" s="310"/>
      <c r="CA651" s="310"/>
      <c r="CB651" s="310"/>
      <c r="CC651" s="310"/>
      <c r="CD651" s="310"/>
      <c r="CE651" s="310"/>
      <c r="CF651" s="310"/>
      <c r="CG651" s="310"/>
      <c r="CH651" s="310"/>
      <c r="CI651" s="310"/>
      <c r="CJ651" s="310"/>
      <c r="CK651" s="310"/>
      <c r="CL651" s="310"/>
      <c r="CM651" s="310"/>
      <c r="CN651" s="310"/>
      <c r="CO651" s="310"/>
      <c r="CP651" s="310"/>
      <c r="CQ651" s="310"/>
      <c r="CR651" s="310"/>
      <c r="CS651" s="310"/>
      <c r="CT651" s="310"/>
      <c r="CU651" s="310"/>
      <c r="CV651" s="310"/>
      <c r="CW651" s="310"/>
      <c r="CX651" s="310"/>
      <c r="CY651" s="310"/>
      <c r="CZ651" s="310"/>
    </row>
    <row r="652" s="314" customFormat="true" ht="25.15" customHeight="true" x14ac:dyDescent="0.2">
      <c r="C652" s="852"/>
      <c r="D652" s="844"/>
      <c r="E652" s="496"/>
      <c r="F652" s="496"/>
      <c r="G652" s="496"/>
      <c r="H652" s="852"/>
      <c r="I652" s="844"/>
      <c r="J652" s="496"/>
      <c r="K652" s="496"/>
      <c r="L652" s="496"/>
      <c r="M652" s="852"/>
      <c r="N652" s="844"/>
      <c r="O652" s="496"/>
      <c r="P652" s="496"/>
      <c r="Q652" s="496"/>
      <c r="W652" s="307"/>
      <c r="X652" s="307"/>
      <c r="Y652" s="307"/>
      <c r="Z652" s="307"/>
      <c r="AA652" s="307"/>
      <c r="AB652" s="307"/>
      <c r="AC652" s="307"/>
      <c r="AD652" s="307"/>
      <c r="AE652" s="307"/>
      <c r="AF652" s="307"/>
      <c r="AG652" s="307"/>
      <c r="AH652" s="307"/>
      <c r="AI652" s="307"/>
      <c r="AJ652" s="307"/>
      <c r="AK652" s="307"/>
      <c r="AL652" s="307"/>
      <c r="AM652" s="307"/>
      <c r="AN652" s="307"/>
      <c r="AO652" s="307"/>
      <c r="AP652" s="307"/>
      <c r="AQ652" s="307"/>
      <c r="AR652" s="307"/>
      <c r="AS652" s="307"/>
      <c r="AT652" s="307"/>
      <c r="AU652" s="307"/>
      <c r="AV652" s="307"/>
      <c r="AW652" s="307"/>
      <c r="AX652" s="307"/>
      <c r="AY652" s="307"/>
      <c r="AZ652" s="307"/>
      <c r="BA652" s="310"/>
      <c r="BB652" s="360"/>
      <c r="BC652" s="310"/>
      <c r="BD652" s="310"/>
      <c r="BE652" s="310"/>
      <c r="BF652" s="310"/>
      <c r="BG652" s="310"/>
      <c r="BH652" s="310"/>
      <c r="BI652" s="310"/>
      <c r="BJ652" s="310"/>
      <c r="BK652" s="310"/>
      <c r="BL652" s="310"/>
      <c r="BM652" s="310"/>
      <c r="BN652" s="310"/>
      <c r="BO652" s="310"/>
      <c r="BP652" s="310"/>
      <c r="BQ652" s="310"/>
      <c r="BR652" s="310"/>
      <c r="BS652" s="310"/>
      <c r="BT652" s="310"/>
      <c r="BU652" s="310"/>
      <c r="BV652" s="310"/>
      <c r="BW652" s="310"/>
      <c r="BX652" s="310"/>
      <c r="BY652" s="310"/>
      <c r="BZ652" s="310"/>
      <c r="CA652" s="310"/>
      <c r="CB652" s="310"/>
      <c r="CC652" s="310"/>
      <c r="CD652" s="310"/>
      <c r="CE652" s="310"/>
      <c r="CF652" s="310"/>
      <c r="CG652" s="310"/>
      <c r="CH652" s="310"/>
      <c r="CI652" s="310"/>
      <c r="CJ652" s="310"/>
      <c r="CK652" s="310"/>
      <c r="CL652" s="310"/>
      <c r="CM652" s="310"/>
      <c r="CN652" s="310"/>
      <c r="CO652" s="310"/>
      <c r="CP652" s="310"/>
      <c r="CQ652" s="310"/>
      <c r="CR652" s="310"/>
      <c r="CS652" s="310"/>
      <c r="CT652" s="310"/>
      <c r="CU652" s="310"/>
      <c r="CV652" s="310"/>
      <c r="CW652" s="310"/>
      <c r="CX652" s="310"/>
      <c r="CY652" s="310"/>
      <c r="CZ652" s="310"/>
    </row>
    <row r="653" s="314" customFormat="true" ht="25.15" customHeight="true" x14ac:dyDescent="0.2">
      <c r="C653" s="852"/>
      <c r="D653" s="844"/>
      <c r="E653" s="496"/>
      <c r="F653" s="496"/>
      <c r="G653" s="496"/>
      <c r="H653" s="852"/>
      <c r="I653" s="844"/>
      <c r="J653" s="496"/>
      <c r="K653" s="496"/>
      <c r="L653" s="496"/>
      <c r="M653" s="852"/>
      <c r="N653" s="844"/>
      <c r="O653" s="496"/>
      <c r="P653" s="496"/>
      <c r="Q653" s="496"/>
      <c r="W653" s="307"/>
      <c r="X653" s="307"/>
      <c r="Y653" s="307"/>
      <c r="Z653" s="307"/>
      <c r="AA653" s="307"/>
      <c r="AB653" s="307"/>
      <c r="AC653" s="307"/>
      <c r="AD653" s="307"/>
      <c r="AE653" s="307"/>
      <c r="AF653" s="307"/>
      <c r="AG653" s="307"/>
      <c r="AH653" s="307"/>
      <c r="AI653" s="307"/>
      <c r="AJ653" s="307"/>
      <c r="AK653" s="307"/>
      <c r="AL653" s="307"/>
      <c r="AM653" s="307"/>
      <c r="AN653" s="307"/>
      <c r="AO653" s="307"/>
      <c r="AP653" s="307"/>
      <c r="AQ653" s="307"/>
      <c r="AR653" s="307"/>
      <c r="AS653" s="307"/>
      <c r="AT653" s="307"/>
      <c r="AU653" s="307"/>
      <c r="AV653" s="307"/>
      <c r="AW653" s="307"/>
      <c r="AX653" s="307"/>
      <c r="AY653" s="307"/>
      <c r="AZ653" s="307"/>
      <c r="BA653" s="310"/>
      <c r="BB653" s="360"/>
      <c r="BC653" s="310"/>
      <c r="BD653" s="310"/>
      <c r="BE653" s="310"/>
      <c r="BF653" s="310"/>
      <c r="BG653" s="310"/>
      <c r="BH653" s="310"/>
      <c r="BI653" s="310"/>
      <c r="BJ653" s="310"/>
      <c r="BK653" s="310"/>
      <c r="BL653" s="310"/>
      <c r="BM653" s="310"/>
      <c r="BN653" s="310"/>
      <c r="BO653" s="310"/>
      <c r="BP653" s="310"/>
      <c r="BQ653" s="310"/>
      <c r="BR653" s="310"/>
      <c r="BS653" s="310"/>
      <c r="BT653" s="310"/>
      <c r="BU653" s="310"/>
      <c r="BV653" s="310"/>
      <c r="BW653" s="310"/>
      <c r="BX653" s="310"/>
      <c r="BY653" s="310"/>
      <c r="BZ653" s="310"/>
      <c r="CA653" s="310"/>
      <c r="CB653" s="310"/>
      <c r="CC653" s="310"/>
      <c r="CD653" s="310"/>
      <c r="CE653" s="310"/>
      <c r="CF653" s="310"/>
      <c r="CG653" s="310"/>
      <c r="CH653" s="310"/>
      <c r="CI653" s="310"/>
      <c r="CJ653" s="310"/>
      <c r="CK653" s="310"/>
      <c r="CL653" s="310"/>
      <c r="CM653" s="310"/>
      <c r="CN653" s="310"/>
      <c r="CO653" s="310"/>
      <c r="CP653" s="310"/>
      <c r="CQ653" s="310"/>
      <c r="CR653" s="310"/>
      <c r="CS653" s="310"/>
      <c r="CT653" s="310"/>
      <c r="CU653" s="310"/>
      <c r="CV653" s="310"/>
      <c r="CW653" s="310"/>
      <c r="CX653" s="310"/>
      <c r="CY653" s="310"/>
      <c r="CZ653" s="310"/>
    </row>
    <row r="654" s="314" customFormat="true" ht="25.15" customHeight="true" x14ac:dyDescent="0.2">
      <c r="C654" s="852"/>
      <c r="D654" s="844"/>
      <c r="E654" s="496"/>
      <c r="F654" s="496"/>
      <c r="G654" s="496"/>
      <c r="H654" s="852"/>
      <c r="I654" s="844"/>
      <c r="J654" s="496"/>
      <c r="K654" s="496"/>
      <c r="L654" s="496"/>
      <c r="M654" s="852"/>
      <c r="N654" s="844"/>
      <c r="O654" s="496"/>
      <c r="P654" s="496"/>
      <c r="Q654" s="496"/>
      <c r="W654" s="307"/>
      <c r="X654" s="307"/>
      <c r="Y654" s="307"/>
      <c r="Z654" s="307"/>
      <c r="AA654" s="307"/>
      <c r="AB654" s="307"/>
      <c r="AC654" s="307"/>
      <c r="AD654" s="307"/>
      <c r="AE654" s="307"/>
      <c r="AF654" s="307"/>
      <c r="AG654" s="307"/>
      <c r="AH654" s="307"/>
      <c r="AI654" s="307"/>
      <c r="AJ654" s="307"/>
      <c r="AK654" s="307"/>
      <c r="AL654" s="307"/>
      <c r="AM654" s="307"/>
      <c r="AN654" s="307"/>
      <c r="AO654" s="307"/>
      <c r="AP654" s="307"/>
      <c r="AQ654" s="307"/>
      <c r="AR654" s="307"/>
      <c r="AS654" s="307"/>
      <c r="AT654" s="307"/>
      <c r="AU654" s="307"/>
      <c r="AV654" s="307"/>
      <c r="AW654" s="307"/>
      <c r="AX654" s="307"/>
      <c r="AY654" s="307"/>
      <c r="AZ654" s="307"/>
      <c r="BA654" s="310"/>
      <c r="BB654" s="360"/>
      <c r="BC654" s="310"/>
      <c r="BD654" s="310"/>
      <c r="BE654" s="310"/>
      <c r="BF654" s="310"/>
      <c r="BG654" s="310"/>
      <c r="BH654" s="310"/>
      <c r="BI654" s="310"/>
      <c r="BJ654" s="310"/>
      <c r="BK654" s="310"/>
      <c r="BL654" s="310"/>
      <c r="BM654" s="310"/>
      <c r="BN654" s="310"/>
      <c r="BO654" s="310"/>
      <c r="BP654" s="310"/>
      <c r="BQ654" s="310"/>
      <c r="BR654" s="310"/>
      <c r="BS654" s="310"/>
      <c r="BT654" s="310"/>
      <c r="BU654" s="310"/>
      <c r="BV654" s="310"/>
      <c r="BW654" s="310"/>
      <c r="BX654" s="310"/>
      <c r="BY654" s="310"/>
      <c r="BZ654" s="310"/>
      <c r="CA654" s="310"/>
      <c r="CB654" s="310"/>
      <c r="CC654" s="310"/>
      <c r="CD654" s="310"/>
      <c r="CE654" s="310"/>
      <c r="CF654" s="310"/>
      <c r="CG654" s="310"/>
      <c r="CH654" s="310"/>
      <c r="CI654" s="310"/>
      <c r="CJ654" s="310"/>
      <c r="CK654" s="310"/>
      <c r="CL654" s="310"/>
      <c r="CM654" s="310"/>
      <c r="CN654" s="310"/>
      <c r="CO654" s="310"/>
      <c r="CP654" s="310"/>
      <c r="CQ654" s="310"/>
      <c r="CR654" s="310"/>
      <c r="CS654" s="310"/>
      <c r="CT654" s="310"/>
      <c r="CU654" s="310"/>
      <c r="CV654" s="310"/>
      <c r="CW654" s="310"/>
      <c r="CX654" s="310"/>
      <c r="CY654" s="310"/>
      <c r="CZ654" s="310"/>
    </row>
    <row r="655" s="314" customFormat="true" ht="25.15" customHeight="true" x14ac:dyDescent="0.2">
      <c r="C655" s="852"/>
      <c r="D655" s="844"/>
      <c r="E655" s="496"/>
      <c r="F655" s="496"/>
      <c r="G655" s="496"/>
      <c r="H655" s="852"/>
      <c r="I655" s="844"/>
      <c r="J655" s="496"/>
      <c r="K655" s="496"/>
      <c r="L655" s="496"/>
      <c r="M655" s="852"/>
      <c r="N655" s="844"/>
      <c r="O655" s="496"/>
      <c r="P655" s="496"/>
      <c r="Q655" s="496"/>
      <c r="W655" s="307"/>
      <c r="X655" s="307"/>
      <c r="Y655" s="307"/>
      <c r="Z655" s="307"/>
      <c r="AA655" s="307"/>
      <c r="AB655" s="307"/>
      <c r="AC655" s="307"/>
      <c r="AD655" s="307"/>
      <c r="AE655" s="307"/>
      <c r="AF655" s="307"/>
      <c r="AG655" s="307"/>
      <c r="AH655" s="307"/>
      <c r="AI655" s="307"/>
      <c r="AJ655" s="307"/>
      <c r="AK655" s="307"/>
      <c r="AL655" s="307"/>
      <c r="AM655" s="307"/>
      <c r="AN655" s="307"/>
      <c r="AO655" s="307"/>
      <c r="AP655" s="307"/>
      <c r="AQ655" s="307"/>
      <c r="AR655" s="307"/>
      <c r="AS655" s="307"/>
      <c r="AT655" s="307"/>
      <c r="AU655" s="307"/>
      <c r="AV655" s="307"/>
      <c r="AW655" s="307"/>
      <c r="AX655" s="307"/>
      <c r="AY655" s="307"/>
      <c r="AZ655" s="307"/>
      <c r="BA655" s="310"/>
      <c r="BB655" s="360"/>
      <c r="BC655" s="310"/>
      <c r="BD655" s="310"/>
      <c r="BE655" s="310"/>
      <c r="BF655" s="310"/>
      <c r="BG655" s="310"/>
      <c r="BH655" s="310"/>
      <c r="BI655" s="310"/>
      <c r="BJ655" s="310"/>
      <c r="BK655" s="310"/>
      <c r="BL655" s="310"/>
      <c r="BM655" s="310"/>
      <c r="BN655" s="310"/>
      <c r="BO655" s="310"/>
      <c r="BP655" s="310"/>
      <c r="BQ655" s="310"/>
      <c r="BR655" s="310"/>
      <c r="BS655" s="310"/>
      <c r="BT655" s="310"/>
      <c r="BU655" s="310"/>
      <c r="BV655" s="310"/>
      <c r="BW655" s="310"/>
      <c r="BX655" s="310"/>
      <c r="BY655" s="310"/>
      <c r="BZ655" s="310"/>
      <c r="CA655" s="310"/>
      <c r="CB655" s="310"/>
      <c r="CC655" s="310"/>
      <c r="CD655" s="310"/>
      <c r="CE655" s="310"/>
      <c r="CF655" s="310"/>
      <c r="CG655" s="310"/>
      <c r="CH655" s="310"/>
      <c r="CI655" s="310"/>
      <c r="CJ655" s="310"/>
      <c r="CK655" s="310"/>
      <c r="CL655" s="310"/>
      <c r="CM655" s="310"/>
      <c r="CN655" s="310"/>
      <c r="CO655" s="310"/>
      <c r="CP655" s="310"/>
      <c r="CQ655" s="310"/>
      <c r="CR655" s="310"/>
      <c r="CS655" s="310"/>
      <c r="CT655" s="310"/>
      <c r="CU655" s="310"/>
      <c r="CV655" s="310"/>
      <c r="CW655" s="310"/>
      <c r="CX655" s="310"/>
      <c r="CY655" s="310"/>
      <c r="CZ655" s="310"/>
    </row>
    <row r="656" s="314" customFormat="true" ht="25.15" customHeight="true" x14ac:dyDescent="0.2">
      <c r="C656" s="852"/>
      <c r="D656" s="844"/>
      <c r="E656" s="496"/>
      <c r="F656" s="496"/>
      <c r="G656" s="496"/>
      <c r="H656" s="852"/>
      <c r="I656" s="844"/>
      <c r="J656" s="496"/>
      <c r="K656" s="496"/>
      <c r="L656" s="496"/>
      <c r="M656" s="852"/>
      <c r="N656" s="844"/>
      <c r="O656" s="496"/>
      <c r="P656" s="496"/>
      <c r="Q656" s="496"/>
      <c r="W656" s="307"/>
      <c r="X656" s="307"/>
      <c r="Y656" s="307"/>
      <c r="Z656" s="307"/>
      <c r="AA656" s="307"/>
      <c r="AB656" s="307"/>
      <c r="AC656" s="307"/>
      <c r="AD656" s="307"/>
      <c r="AE656" s="307"/>
      <c r="AF656" s="307"/>
      <c r="AG656" s="307"/>
      <c r="AH656" s="307"/>
      <c r="AI656" s="307"/>
      <c r="AJ656" s="307"/>
      <c r="AK656" s="307"/>
      <c r="AL656" s="307"/>
      <c r="AM656" s="307"/>
      <c r="AN656" s="307"/>
      <c r="AO656" s="307"/>
      <c r="AP656" s="307"/>
      <c r="AQ656" s="307"/>
      <c r="AR656" s="307"/>
      <c r="AS656" s="307"/>
      <c r="AT656" s="307"/>
      <c r="AU656" s="307"/>
      <c r="AV656" s="307"/>
      <c r="AW656" s="307"/>
      <c r="AX656" s="307"/>
      <c r="AY656" s="307"/>
      <c r="AZ656" s="307"/>
      <c r="BA656" s="310"/>
      <c r="BB656" s="360"/>
      <c r="BC656" s="310"/>
      <c r="BD656" s="310"/>
      <c r="BE656" s="310"/>
      <c r="BF656" s="310"/>
      <c r="BG656" s="310"/>
      <c r="BH656" s="310"/>
      <c r="BI656" s="310"/>
      <c r="BJ656" s="310"/>
      <c r="BK656" s="310"/>
      <c r="BL656" s="310"/>
      <c r="BM656" s="310"/>
      <c r="BN656" s="310"/>
      <c r="BO656" s="310"/>
      <c r="BP656" s="310"/>
      <c r="BQ656" s="310"/>
      <c r="BR656" s="310"/>
      <c r="BS656" s="310"/>
      <c r="BT656" s="310"/>
      <c r="BU656" s="310"/>
      <c r="BV656" s="310"/>
      <c r="BW656" s="310"/>
      <c r="BX656" s="310"/>
      <c r="BY656" s="310"/>
      <c r="BZ656" s="310"/>
      <c r="CA656" s="310"/>
      <c r="CB656" s="310"/>
      <c r="CC656" s="310"/>
      <c r="CD656" s="310"/>
      <c r="CE656" s="310"/>
      <c r="CF656" s="310"/>
      <c r="CG656" s="310"/>
      <c r="CH656" s="310"/>
      <c r="CI656" s="310"/>
      <c r="CJ656" s="310"/>
      <c r="CK656" s="310"/>
      <c r="CL656" s="310"/>
      <c r="CM656" s="310"/>
      <c r="CN656" s="310"/>
      <c r="CO656" s="310"/>
      <c r="CP656" s="310"/>
      <c r="CQ656" s="310"/>
      <c r="CR656" s="310"/>
      <c r="CS656" s="310"/>
      <c r="CT656" s="310"/>
      <c r="CU656" s="310"/>
      <c r="CV656" s="310"/>
      <c r="CW656" s="310"/>
      <c r="CX656" s="310"/>
      <c r="CY656" s="310"/>
      <c r="CZ656" s="310"/>
    </row>
    <row r="657" s="314" customFormat="true" ht="25.15" customHeight="true" x14ac:dyDescent="0.2">
      <c r="C657" s="852"/>
      <c r="D657" s="844"/>
      <c r="E657" s="496"/>
      <c r="F657" s="496"/>
      <c r="G657" s="496"/>
      <c r="H657" s="852"/>
      <c r="I657" s="844"/>
      <c r="J657" s="496"/>
      <c r="K657" s="496"/>
      <c r="L657" s="496"/>
      <c r="M657" s="852"/>
      <c r="N657" s="844"/>
      <c r="O657" s="496"/>
      <c r="P657" s="496"/>
      <c r="Q657" s="496"/>
      <c r="W657" s="307"/>
      <c r="X657" s="307"/>
      <c r="Y657" s="307"/>
      <c r="Z657" s="307"/>
      <c r="AA657" s="307"/>
      <c r="AB657" s="307"/>
      <c r="AC657" s="307"/>
      <c r="AD657" s="307"/>
      <c r="AE657" s="307"/>
      <c r="AF657" s="307"/>
      <c r="AG657" s="307"/>
      <c r="AH657" s="307"/>
      <c r="AI657" s="307"/>
      <c r="AJ657" s="307"/>
      <c r="AK657" s="307"/>
      <c r="AL657" s="307"/>
      <c r="AM657" s="307"/>
      <c r="AN657" s="307"/>
      <c r="AO657" s="307"/>
      <c r="AP657" s="307"/>
      <c r="AQ657" s="307"/>
      <c r="AR657" s="307"/>
      <c r="AS657" s="307"/>
      <c r="AT657" s="307"/>
      <c r="AU657" s="307"/>
      <c r="AV657" s="307"/>
      <c r="AW657" s="307"/>
      <c r="AX657" s="307"/>
      <c r="AY657" s="307"/>
      <c r="AZ657" s="307"/>
      <c r="BA657" s="310"/>
      <c r="BB657" s="360"/>
      <c r="BC657" s="310"/>
      <c r="BD657" s="310"/>
      <c r="BE657" s="310"/>
      <c r="BF657" s="310"/>
      <c r="BG657" s="310"/>
      <c r="BH657" s="310"/>
      <c r="BI657" s="310"/>
      <c r="BJ657" s="310"/>
      <c r="BK657" s="310"/>
      <c r="BL657" s="310"/>
      <c r="BM657" s="310"/>
      <c r="BN657" s="310"/>
      <c r="BO657" s="310"/>
      <c r="BP657" s="310"/>
      <c r="BQ657" s="310"/>
      <c r="BR657" s="310"/>
      <c r="BS657" s="310"/>
      <c r="BT657" s="310"/>
      <c r="BU657" s="310"/>
      <c r="BV657" s="310"/>
      <c r="BW657" s="310"/>
      <c r="BX657" s="310"/>
      <c r="BY657" s="310"/>
      <c r="BZ657" s="310"/>
      <c r="CA657" s="310"/>
      <c r="CB657" s="310"/>
      <c r="CC657" s="310"/>
      <c r="CD657" s="310"/>
      <c r="CE657" s="310"/>
      <c r="CF657" s="310"/>
      <c r="CG657" s="310"/>
      <c r="CH657" s="310"/>
      <c r="CI657" s="310"/>
      <c r="CJ657" s="310"/>
      <c r="CK657" s="310"/>
      <c r="CL657" s="310"/>
      <c r="CM657" s="310"/>
      <c r="CN657" s="310"/>
      <c r="CO657" s="310"/>
      <c r="CP657" s="310"/>
      <c r="CQ657" s="310"/>
      <c r="CR657" s="310"/>
      <c r="CS657" s="310"/>
      <c r="CT657" s="310"/>
      <c r="CU657" s="310"/>
      <c r="CV657" s="310"/>
      <c r="CW657" s="310"/>
      <c r="CX657" s="310"/>
      <c r="CY657" s="310"/>
      <c r="CZ657" s="310"/>
    </row>
    <row r="658" s="314" customFormat="true" ht="25.15" customHeight="true" x14ac:dyDescent="0.2">
      <c r="C658" s="852"/>
      <c r="D658" s="844"/>
      <c r="E658" s="496"/>
      <c r="F658" s="496"/>
      <c r="G658" s="496"/>
      <c r="H658" s="852"/>
      <c r="I658" s="844"/>
      <c r="J658" s="496"/>
      <c r="K658" s="496"/>
      <c r="L658" s="496"/>
      <c r="M658" s="852"/>
      <c r="N658" s="844"/>
      <c r="O658" s="496"/>
      <c r="P658" s="496"/>
      <c r="Q658" s="496"/>
      <c r="W658" s="307"/>
      <c r="X658" s="307"/>
      <c r="Y658" s="307"/>
      <c r="Z658" s="307"/>
      <c r="AA658" s="307"/>
      <c r="AB658" s="307"/>
      <c r="AC658" s="307"/>
      <c r="AD658" s="307"/>
      <c r="AE658" s="307"/>
      <c r="AF658" s="307"/>
      <c r="AG658" s="307"/>
      <c r="AH658" s="307"/>
      <c r="AI658" s="307"/>
      <c r="AJ658" s="307"/>
      <c r="AK658" s="307"/>
      <c r="AL658" s="307"/>
      <c r="AM658" s="307"/>
      <c r="AN658" s="307"/>
      <c r="AO658" s="307"/>
      <c r="AP658" s="307"/>
      <c r="AQ658" s="307"/>
      <c r="AR658" s="307"/>
      <c r="AS658" s="307"/>
      <c r="AT658" s="307"/>
      <c r="AU658" s="307"/>
      <c r="AV658" s="307"/>
      <c r="AW658" s="307"/>
      <c r="AX658" s="307"/>
      <c r="AY658" s="307"/>
      <c r="AZ658" s="307"/>
      <c r="BA658" s="310"/>
      <c r="BB658" s="360"/>
      <c r="BC658" s="310"/>
      <c r="BD658" s="310"/>
      <c r="BE658" s="310"/>
      <c r="BF658" s="310"/>
      <c r="BG658" s="310"/>
      <c r="BH658" s="310"/>
      <c r="BI658" s="310"/>
      <c r="BJ658" s="310"/>
      <c r="BK658" s="310"/>
      <c r="BL658" s="310"/>
      <c r="BM658" s="310"/>
      <c r="BN658" s="310"/>
      <c r="BO658" s="310"/>
      <c r="BP658" s="310"/>
      <c r="BQ658" s="310"/>
      <c r="BR658" s="310"/>
      <c r="BS658" s="310"/>
      <c r="BT658" s="310"/>
      <c r="BU658" s="310"/>
      <c r="BV658" s="310"/>
      <c r="BW658" s="310"/>
      <c r="BX658" s="310"/>
      <c r="BY658" s="310"/>
      <c r="BZ658" s="310"/>
      <c r="CA658" s="310"/>
      <c r="CB658" s="310"/>
      <c r="CC658" s="310"/>
      <c r="CD658" s="310"/>
      <c r="CE658" s="310"/>
      <c r="CF658" s="310"/>
      <c r="CG658" s="310"/>
      <c r="CH658" s="310"/>
      <c r="CI658" s="310"/>
      <c r="CJ658" s="310"/>
      <c r="CK658" s="310"/>
      <c r="CL658" s="310"/>
      <c r="CM658" s="310"/>
      <c r="CN658" s="310"/>
      <c r="CO658" s="310"/>
      <c r="CP658" s="310"/>
      <c r="CQ658" s="310"/>
      <c r="CR658" s="310"/>
      <c r="CS658" s="310"/>
      <c r="CT658" s="310"/>
      <c r="CU658" s="310"/>
      <c r="CV658" s="310"/>
      <c r="CW658" s="310"/>
      <c r="CX658" s="310"/>
      <c r="CY658" s="310"/>
      <c r="CZ658" s="310"/>
    </row>
    <row r="659" s="314" customFormat="true" ht="25.15" customHeight="true" x14ac:dyDescent="0.2">
      <c r="C659" s="852"/>
      <c r="D659" s="844"/>
      <c r="E659" s="496"/>
      <c r="F659" s="496"/>
      <c r="G659" s="496"/>
      <c r="H659" s="852"/>
      <c r="I659" s="844"/>
      <c r="J659" s="496"/>
      <c r="K659" s="496"/>
      <c r="L659" s="496"/>
      <c r="M659" s="852"/>
      <c r="N659" s="844"/>
      <c r="O659" s="496"/>
      <c r="P659" s="496"/>
      <c r="Q659" s="496"/>
      <c r="W659" s="307"/>
      <c r="X659" s="307"/>
      <c r="Y659" s="307"/>
      <c r="Z659" s="307"/>
      <c r="AA659" s="307"/>
      <c r="AB659" s="307"/>
      <c r="AC659" s="307"/>
      <c r="AD659" s="307"/>
      <c r="AE659" s="307"/>
      <c r="AF659" s="307"/>
      <c r="AG659" s="307"/>
      <c r="AH659" s="307"/>
      <c r="AI659" s="307"/>
      <c r="AJ659" s="307"/>
      <c r="AK659" s="307"/>
      <c r="AL659" s="307"/>
      <c r="AM659" s="307"/>
      <c r="AN659" s="307"/>
      <c r="AO659" s="307"/>
      <c r="AP659" s="307"/>
      <c r="AQ659" s="307"/>
      <c r="AR659" s="307"/>
      <c r="AS659" s="307"/>
      <c r="AT659" s="307"/>
      <c r="AU659" s="307"/>
      <c r="AV659" s="307"/>
      <c r="AW659" s="307"/>
      <c r="AX659" s="307"/>
      <c r="AY659" s="307"/>
      <c r="AZ659" s="307"/>
      <c r="BA659" s="310"/>
      <c r="BB659" s="360"/>
      <c r="BC659" s="310"/>
      <c r="BD659" s="310"/>
      <c r="BE659" s="310"/>
      <c r="BF659" s="310"/>
      <c r="BG659" s="310"/>
      <c r="BH659" s="310"/>
      <c r="BI659" s="310"/>
      <c r="BJ659" s="310"/>
      <c r="BK659" s="310"/>
      <c r="BL659" s="310"/>
      <c r="BM659" s="310"/>
      <c r="BN659" s="310"/>
      <c r="BO659" s="310"/>
      <c r="BP659" s="310"/>
      <c r="BQ659" s="310"/>
      <c r="BR659" s="310"/>
      <c r="BS659" s="310"/>
      <c r="BT659" s="310"/>
      <c r="BU659" s="310"/>
      <c r="BV659" s="310"/>
      <c r="BW659" s="310"/>
      <c r="BX659" s="310"/>
      <c r="BY659" s="310"/>
      <c r="BZ659" s="310"/>
      <c r="CA659" s="310"/>
      <c r="CB659" s="310"/>
      <c r="CC659" s="310"/>
      <c r="CD659" s="310"/>
      <c r="CE659" s="310"/>
      <c r="CF659" s="310"/>
      <c r="CG659" s="310"/>
      <c r="CH659" s="310"/>
      <c r="CI659" s="310"/>
      <c r="CJ659" s="310"/>
      <c r="CK659" s="310"/>
      <c r="CL659" s="310"/>
      <c r="CM659" s="310"/>
      <c r="CN659" s="310"/>
      <c r="CO659" s="310"/>
      <c r="CP659" s="310"/>
      <c r="CQ659" s="310"/>
      <c r="CR659" s="310"/>
      <c r="CS659" s="310"/>
      <c r="CT659" s="310"/>
      <c r="CU659" s="310"/>
      <c r="CV659" s="310"/>
      <c r="CW659" s="310"/>
      <c r="CX659" s="310"/>
      <c r="CY659" s="310"/>
      <c r="CZ659" s="310"/>
    </row>
    <row r="660" s="314" customFormat="true" ht="25.15" customHeight="true" x14ac:dyDescent="0.2">
      <c r="C660" s="852"/>
      <c r="D660" s="844"/>
      <c r="E660" s="496"/>
      <c r="F660" s="496"/>
      <c r="G660" s="496"/>
      <c r="H660" s="852"/>
      <c r="I660" s="844"/>
      <c r="J660" s="496"/>
      <c r="K660" s="496"/>
      <c r="L660" s="496"/>
      <c r="M660" s="852"/>
      <c r="N660" s="844"/>
      <c r="O660" s="496"/>
      <c r="P660" s="496"/>
      <c r="Q660" s="496"/>
      <c r="W660" s="307"/>
      <c r="X660" s="307"/>
      <c r="Y660" s="307"/>
      <c r="Z660" s="307"/>
      <c r="AA660" s="307"/>
      <c r="AB660" s="307"/>
      <c r="AC660" s="307"/>
      <c r="AD660" s="307"/>
      <c r="AE660" s="307"/>
      <c r="AF660" s="307"/>
      <c r="AG660" s="307"/>
      <c r="AH660" s="307"/>
      <c r="AI660" s="307"/>
      <c r="AJ660" s="307"/>
      <c r="AK660" s="307"/>
      <c r="AL660" s="307"/>
      <c r="AM660" s="307"/>
      <c r="AN660" s="307"/>
      <c r="AO660" s="307"/>
      <c r="AP660" s="307"/>
      <c r="AQ660" s="307"/>
      <c r="AR660" s="307"/>
      <c r="AS660" s="307"/>
      <c r="AT660" s="307"/>
      <c r="AU660" s="307"/>
      <c r="AV660" s="307"/>
      <c r="AW660" s="307"/>
      <c r="AX660" s="307"/>
      <c r="AY660" s="307"/>
      <c r="AZ660" s="307"/>
      <c r="BA660" s="310"/>
      <c r="BB660" s="360"/>
      <c r="BC660" s="310"/>
      <c r="BD660" s="310"/>
      <c r="BE660" s="310"/>
      <c r="BF660" s="310"/>
      <c r="BG660" s="310"/>
      <c r="BH660" s="310"/>
      <c r="BI660" s="310"/>
      <c r="BJ660" s="310"/>
      <c r="BK660" s="310"/>
      <c r="BL660" s="310"/>
      <c r="BM660" s="310"/>
      <c r="BN660" s="310"/>
      <c r="BO660" s="310"/>
      <c r="BP660" s="310"/>
      <c r="BQ660" s="310"/>
      <c r="BR660" s="310"/>
      <c r="BS660" s="310"/>
      <c r="BT660" s="310"/>
      <c r="BU660" s="310"/>
      <c r="BV660" s="310"/>
      <c r="BW660" s="310"/>
      <c r="BX660" s="310"/>
      <c r="BY660" s="310"/>
      <c r="BZ660" s="310"/>
      <c r="CA660" s="310"/>
      <c r="CB660" s="310"/>
      <c r="CC660" s="310"/>
      <c r="CD660" s="310"/>
      <c r="CE660" s="310"/>
      <c r="CF660" s="310"/>
      <c r="CG660" s="310"/>
      <c r="CH660" s="310"/>
      <c r="CI660" s="310"/>
      <c r="CJ660" s="310"/>
      <c r="CK660" s="310"/>
      <c r="CL660" s="310"/>
      <c r="CM660" s="310"/>
      <c r="CN660" s="310"/>
      <c r="CO660" s="310"/>
      <c r="CP660" s="310"/>
      <c r="CQ660" s="310"/>
      <c r="CR660" s="310"/>
      <c r="CS660" s="310"/>
      <c r="CT660" s="310"/>
      <c r="CU660" s="310"/>
      <c r="CV660" s="310"/>
      <c r="CW660" s="310"/>
      <c r="CX660" s="310"/>
      <c r="CY660" s="310"/>
      <c r="CZ660" s="310"/>
    </row>
    <row r="661" s="314" customFormat="true" ht="25.15" customHeight="true" x14ac:dyDescent="0.2">
      <c r="C661" s="852"/>
      <c r="D661" s="844"/>
      <c r="E661" s="496"/>
      <c r="F661" s="496"/>
      <c r="G661" s="496"/>
      <c r="H661" s="852"/>
      <c r="I661" s="844"/>
      <c r="J661" s="496"/>
      <c r="K661" s="496"/>
      <c r="L661" s="496"/>
      <c r="M661" s="852"/>
      <c r="N661" s="844"/>
      <c r="O661" s="496"/>
      <c r="P661" s="496"/>
      <c r="Q661" s="496"/>
      <c r="W661" s="307"/>
      <c r="X661" s="307"/>
      <c r="Y661" s="307"/>
      <c r="Z661" s="307"/>
      <c r="AA661" s="307"/>
      <c r="AB661" s="307"/>
      <c r="AC661" s="307"/>
      <c r="AD661" s="307"/>
      <c r="AE661" s="307"/>
      <c r="AF661" s="307"/>
      <c r="AG661" s="307"/>
      <c r="AH661" s="307"/>
      <c r="AI661" s="307"/>
      <c r="AJ661" s="307"/>
      <c r="AK661" s="307"/>
      <c r="AL661" s="307"/>
      <c r="AM661" s="307"/>
      <c r="AN661" s="307"/>
      <c r="AO661" s="307"/>
      <c r="AP661" s="307"/>
      <c r="AQ661" s="307"/>
      <c r="AR661" s="307"/>
      <c r="AS661" s="307"/>
      <c r="AT661" s="307"/>
      <c r="AU661" s="307"/>
      <c r="AV661" s="307"/>
      <c r="AW661" s="307"/>
      <c r="AX661" s="307"/>
      <c r="AY661" s="307"/>
      <c r="AZ661" s="307"/>
      <c r="BA661" s="310"/>
      <c r="BB661" s="360"/>
      <c r="BC661" s="310"/>
      <c r="BD661" s="310"/>
      <c r="BE661" s="310"/>
      <c r="BF661" s="310"/>
      <c r="BG661" s="310"/>
      <c r="BH661" s="310"/>
      <c r="BI661" s="310"/>
      <c r="BJ661" s="310"/>
      <c r="BK661" s="310"/>
      <c r="BL661" s="310"/>
      <c r="BM661" s="310"/>
      <c r="BN661" s="310"/>
      <c r="BO661" s="310"/>
      <c r="BP661" s="310"/>
      <c r="BQ661" s="310"/>
      <c r="BR661" s="310"/>
      <c r="BS661" s="310"/>
      <c r="BT661" s="310"/>
      <c r="BU661" s="310"/>
      <c r="BV661" s="310"/>
      <c r="BW661" s="310"/>
      <c r="BX661" s="310"/>
      <c r="BY661" s="310"/>
      <c r="BZ661" s="310"/>
      <c r="CA661" s="310"/>
      <c r="CB661" s="310"/>
      <c r="CC661" s="310"/>
      <c r="CD661" s="310"/>
      <c r="CE661" s="310"/>
      <c r="CF661" s="310"/>
      <c r="CG661" s="310"/>
      <c r="CH661" s="310"/>
      <c r="CI661" s="310"/>
      <c r="CJ661" s="310"/>
      <c r="CK661" s="310"/>
      <c r="CL661" s="310"/>
      <c r="CM661" s="310"/>
      <c r="CN661" s="310"/>
      <c r="CO661" s="310"/>
      <c r="CP661" s="310"/>
      <c r="CQ661" s="310"/>
      <c r="CR661" s="310"/>
      <c r="CS661" s="310"/>
      <c r="CT661" s="310"/>
      <c r="CU661" s="310"/>
      <c r="CV661" s="310"/>
      <c r="CW661" s="310"/>
      <c r="CX661" s="310"/>
      <c r="CY661" s="310"/>
      <c r="CZ661" s="310"/>
    </row>
    <row r="662" s="314" customFormat="true" ht="25.15" customHeight="true" x14ac:dyDescent="0.2">
      <c r="C662" s="852"/>
      <c r="D662" s="844"/>
      <c r="E662" s="496"/>
      <c r="F662" s="496"/>
      <c r="G662" s="496"/>
      <c r="H662" s="852"/>
      <c r="I662" s="844"/>
      <c r="J662" s="496"/>
      <c r="K662" s="496"/>
      <c r="L662" s="496"/>
      <c r="M662" s="852"/>
      <c r="N662" s="844"/>
      <c r="O662" s="496"/>
      <c r="P662" s="496"/>
      <c r="Q662" s="496"/>
      <c r="W662" s="307"/>
      <c r="X662" s="307"/>
      <c r="Y662" s="307"/>
      <c r="Z662" s="307"/>
      <c r="AA662" s="307"/>
      <c r="AB662" s="307"/>
      <c r="AC662" s="307"/>
      <c r="AD662" s="307"/>
      <c r="AE662" s="307"/>
      <c r="AF662" s="307"/>
      <c r="AG662" s="307"/>
      <c r="AH662" s="307"/>
      <c r="AI662" s="307"/>
      <c r="AJ662" s="307"/>
      <c r="AK662" s="307"/>
      <c r="AL662" s="307"/>
      <c r="AM662" s="307"/>
      <c r="AN662" s="307"/>
      <c r="AO662" s="307"/>
      <c r="AP662" s="307"/>
      <c r="AQ662" s="307"/>
      <c r="AR662" s="307"/>
      <c r="AS662" s="307"/>
      <c r="AT662" s="307"/>
      <c r="AU662" s="307"/>
      <c r="AV662" s="307"/>
      <c r="AW662" s="307"/>
      <c r="AX662" s="307"/>
      <c r="AY662" s="307"/>
      <c r="AZ662" s="307"/>
      <c r="BA662" s="310"/>
      <c r="BB662" s="360"/>
      <c r="BC662" s="310"/>
      <c r="BD662" s="310"/>
      <c r="BE662" s="310"/>
      <c r="BF662" s="310"/>
      <c r="BG662" s="310"/>
      <c r="BH662" s="310"/>
      <c r="BI662" s="310"/>
      <c r="BJ662" s="310"/>
      <c r="BK662" s="310"/>
      <c r="BL662" s="310"/>
      <c r="BM662" s="310"/>
      <c r="BN662" s="310"/>
      <c r="BO662" s="310"/>
      <c r="BP662" s="310"/>
      <c r="BQ662" s="310"/>
      <c r="BR662" s="310"/>
      <c r="BS662" s="310"/>
      <c r="BT662" s="310"/>
      <c r="BU662" s="310"/>
      <c r="BV662" s="310"/>
      <c r="BW662" s="310"/>
      <c r="BX662" s="310"/>
      <c r="BY662" s="310"/>
      <c r="BZ662" s="310"/>
      <c r="CA662" s="310"/>
      <c r="CB662" s="310"/>
      <c r="CC662" s="310"/>
      <c r="CD662" s="310"/>
      <c r="CE662" s="310"/>
      <c r="CF662" s="310"/>
      <c r="CG662" s="310"/>
      <c r="CH662" s="310"/>
      <c r="CI662" s="310"/>
      <c r="CJ662" s="310"/>
      <c r="CK662" s="310"/>
      <c r="CL662" s="310"/>
      <c r="CM662" s="310"/>
      <c r="CN662" s="310"/>
      <c r="CO662" s="310"/>
      <c r="CP662" s="310"/>
      <c r="CQ662" s="310"/>
      <c r="CR662" s="310"/>
      <c r="CS662" s="310"/>
      <c r="CT662" s="310"/>
      <c r="CU662" s="310"/>
      <c r="CV662" s="310"/>
      <c r="CW662" s="310"/>
      <c r="CX662" s="310"/>
      <c r="CY662" s="310"/>
      <c r="CZ662" s="310"/>
    </row>
    <row r="663" s="314" customFormat="true" ht="25.15" customHeight="true" x14ac:dyDescent="0.2">
      <c r="C663" s="852"/>
      <c r="D663" s="844"/>
      <c r="E663" s="496"/>
      <c r="F663" s="496"/>
      <c r="G663" s="496"/>
      <c r="H663" s="852"/>
      <c r="I663" s="844"/>
      <c r="J663" s="496"/>
      <c r="K663" s="496"/>
      <c r="L663" s="496"/>
      <c r="M663" s="852"/>
      <c r="N663" s="844"/>
      <c r="O663" s="496"/>
      <c r="P663" s="496"/>
      <c r="Q663" s="496"/>
      <c r="W663" s="307"/>
      <c r="X663" s="307"/>
      <c r="Y663" s="307"/>
      <c r="Z663" s="307"/>
      <c r="AA663" s="307"/>
      <c r="AB663" s="307"/>
      <c r="AC663" s="307"/>
      <c r="AD663" s="307"/>
      <c r="AE663" s="307"/>
      <c r="AF663" s="307"/>
      <c r="AG663" s="307"/>
      <c r="AH663" s="307"/>
      <c r="AI663" s="307"/>
      <c r="AJ663" s="307"/>
      <c r="AK663" s="307"/>
      <c r="AL663" s="307"/>
      <c r="AM663" s="307"/>
      <c r="AN663" s="307"/>
      <c r="AO663" s="307"/>
      <c r="AP663" s="307"/>
      <c r="AQ663" s="307"/>
      <c r="AR663" s="307"/>
      <c r="AS663" s="307"/>
      <c r="AT663" s="307"/>
      <c r="AU663" s="307"/>
      <c r="AV663" s="307"/>
      <c r="AW663" s="307"/>
      <c r="AX663" s="307"/>
      <c r="AY663" s="307"/>
      <c r="AZ663" s="307"/>
      <c r="BA663" s="310"/>
      <c r="BB663" s="360"/>
      <c r="BC663" s="310"/>
      <c r="BD663" s="310"/>
      <c r="BE663" s="310"/>
      <c r="BF663" s="310"/>
      <c r="BG663" s="310"/>
      <c r="BH663" s="310"/>
      <c r="BI663" s="310"/>
      <c r="BJ663" s="310"/>
      <c r="BK663" s="310"/>
      <c r="BL663" s="310"/>
      <c r="BM663" s="310"/>
      <c r="BN663" s="310"/>
      <c r="BO663" s="310"/>
      <c r="BP663" s="310"/>
      <c r="BQ663" s="310"/>
      <c r="BR663" s="310"/>
      <c r="BS663" s="310"/>
      <c r="BT663" s="310"/>
      <c r="BU663" s="310"/>
      <c r="BV663" s="310"/>
      <c r="BW663" s="310"/>
      <c r="BX663" s="310"/>
      <c r="BY663" s="310"/>
      <c r="BZ663" s="310"/>
      <c r="CA663" s="310"/>
      <c r="CB663" s="310"/>
      <c r="CC663" s="310"/>
      <c r="CD663" s="310"/>
      <c r="CE663" s="310"/>
      <c r="CF663" s="310"/>
      <c r="CG663" s="310"/>
      <c r="CH663" s="310"/>
      <c r="CI663" s="310"/>
      <c r="CJ663" s="310"/>
      <c r="CK663" s="310"/>
      <c r="CL663" s="310"/>
      <c r="CM663" s="310"/>
      <c r="CN663" s="310"/>
      <c r="CO663" s="310"/>
      <c r="CP663" s="310"/>
      <c r="CQ663" s="310"/>
      <c r="CR663" s="310"/>
      <c r="CS663" s="310"/>
      <c r="CT663" s="310"/>
      <c r="CU663" s="310"/>
      <c r="CV663" s="310"/>
      <c r="CW663" s="310"/>
      <c r="CX663" s="310"/>
      <c r="CY663" s="310"/>
      <c r="CZ663" s="310"/>
    </row>
    <row r="664" s="314" customFormat="true" ht="25.15" customHeight="true" x14ac:dyDescent="0.2">
      <c r="C664" s="852"/>
      <c r="D664" s="844"/>
      <c r="E664" s="496"/>
      <c r="F664" s="496"/>
      <c r="G664" s="496"/>
      <c r="H664" s="852"/>
      <c r="I664" s="844"/>
      <c r="J664" s="496"/>
      <c r="K664" s="496"/>
      <c r="L664" s="496"/>
      <c r="M664" s="852"/>
      <c r="N664" s="844"/>
      <c r="O664" s="496"/>
      <c r="P664" s="496"/>
      <c r="Q664" s="496"/>
      <c r="W664" s="307"/>
      <c r="X664" s="307"/>
      <c r="Y664" s="307"/>
      <c r="Z664" s="307"/>
      <c r="AA664" s="307"/>
      <c r="AB664" s="307"/>
      <c r="AC664" s="307"/>
      <c r="AD664" s="307"/>
      <c r="AE664" s="307"/>
      <c r="AF664" s="307"/>
      <c r="AG664" s="307"/>
      <c r="AH664" s="307"/>
      <c r="AI664" s="307"/>
      <c r="AJ664" s="307"/>
      <c r="AK664" s="307"/>
      <c r="AL664" s="307"/>
      <c r="AM664" s="307"/>
      <c r="AN664" s="307"/>
      <c r="AO664" s="307"/>
      <c r="AP664" s="307"/>
      <c r="AQ664" s="307"/>
      <c r="AR664" s="307"/>
      <c r="AS664" s="307"/>
      <c r="AT664" s="307"/>
      <c r="AU664" s="307"/>
      <c r="AV664" s="307"/>
      <c r="AW664" s="307"/>
      <c r="AX664" s="307"/>
      <c r="AY664" s="307"/>
      <c r="AZ664" s="307"/>
      <c r="BA664" s="310"/>
      <c r="BB664" s="360"/>
      <c r="BC664" s="310"/>
      <c r="BD664" s="310"/>
      <c r="BE664" s="310"/>
      <c r="BF664" s="310"/>
      <c r="BG664" s="310"/>
      <c r="BH664" s="310"/>
      <c r="BI664" s="310"/>
      <c r="BJ664" s="310"/>
      <c r="BK664" s="310"/>
      <c r="BL664" s="310"/>
      <c r="BM664" s="310"/>
      <c r="BN664" s="310"/>
      <c r="BO664" s="310"/>
      <c r="BP664" s="310"/>
      <c r="BQ664" s="310"/>
      <c r="BR664" s="310"/>
      <c r="BS664" s="310"/>
      <c r="BT664" s="310"/>
      <c r="BU664" s="310"/>
      <c r="BV664" s="310"/>
      <c r="BW664" s="310"/>
      <c r="BX664" s="310"/>
      <c r="BY664" s="310"/>
      <c r="BZ664" s="310"/>
      <c r="CA664" s="310"/>
      <c r="CB664" s="310"/>
      <c r="CC664" s="310"/>
      <c r="CD664" s="310"/>
      <c r="CE664" s="310"/>
      <c r="CF664" s="310"/>
      <c r="CG664" s="310"/>
      <c r="CH664" s="310"/>
      <c r="CI664" s="310"/>
      <c r="CJ664" s="310"/>
      <c r="CK664" s="310"/>
      <c r="CL664" s="310"/>
      <c r="CM664" s="310"/>
      <c r="CN664" s="310"/>
      <c r="CO664" s="310"/>
      <c r="CP664" s="310"/>
      <c r="CQ664" s="310"/>
      <c r="CR664" s="310"/>
      <c r="CS664" s="310"/>
      <c r="CT664" s="310"/>
      <c r="CU664" s="310"/>
      <c r="CV664" s="310"/>
      <c r="CW664" s="310"/>
      <c r="CX664" s="310"/>
      <c r="CY664" s="310"/>
      <c r="CZ664" s="310"/>
    </row>
    <row r="665" s="314" customFormat="true" ht="25.15" customHeight="true" x14ac:dyDescent="0.2">
      <c r="C665" s="852"/>
      <c r="D665" s="844"/>
      <c r="E665" s="496"/>
      <c r="F665" s="496"/>
      <c r="G665" s="496"/>
      <c r="H665" s="852"/>
      <c r="I665" s="844"/>
      <c r="J665" s="496"/>
      <c r="K665" s="496"/>
      <c r="L665" s="496"/>
      <c r="M665" s="852"/>
      <c r="N665" s="844"/>
      <c r="O665" s="496"/>
      <c r="P665" s="496"/>
      <c r="Q665" s="496"/>
      <c r="W665" s="307"/>
      <c r="X665" s="307"/>
      <c r="Y665" s="307"/>
      <c r="Z665" s="307"/>
      <c r="AA665" s="307"/>
      <c r="AB665" s="307"/>
      <c r="AC665" s="307"/>
      <c r="AD665" s="307"/>
      <c r="AE665" s="307"/>
      <c r="AF665" s="307"/>
      <c r="AG665" s="307"/>
      <c r="AH665" s="307"/>
      <c r="AI665" s="307"/>
      <c r="AJ665" s="307"/>
      <c r="AK665" s="307"/>
      <c r="AL665" s="307"/>
      <c r="AM665" s="307"/>
      <c r="AN665" s="307"/>
      <c r="AO665" s="307"/>
      <c r="AP665" s="307"/>
      <c r="AQ665" s="307"/>
      <c r="AR665" s="307"/>
      <c r="AS665" s="307"/>
      <c r="AT665" s="307"/>
      <c r="AU665" s="307"/>
      <c r="AV665" s="307"/>
      <c r="AW665" s="307"/>
      <c r="AX665" s="307"/>
      <c r="AY665" s="307"/>
      <c r="AZ665" s="307"/>
      <c r="BA665" s="310"/>
      <c r="BB665" s="360"/>
      <c r="BC665" s="310"/>
      <c r="BD665" s="310"/>
      <c r="BE665" s="310"/>
      <c r="BF665" s="310"/>
      <c r="BG665" s="310"/>
      <c r="BH665" s="310"/>
      <c r="BI665" s="310"/>
      <c r="BJ665" s="310"/>
      <c r="BK665" s="310"/>
      <c r="BL665" s="310"/>
      <c r="BM665" s="310"/>
      <c r="BN665" s="310"/>
      <c r="BO665" s="310"/>
      <c r="BP665" s="310"/>
      <c r="BQ665" s="310"/>
      <c r="BR665" s="310"/>
      <c r="BS665" s="310"/>
      <c r="BT665" s="310"/>
      <c r="BU665" s="310"/>
      <c r="BV665" s="310"/>
      <c r="BW665" s="310"/>
      <c r="BX665" s="310"/>
      <c r="BY665" s="310"/>
      <c r="BZ665" s="310"/>
      <c r="CA665" s="310"/>
      <c r="CB665" s="310"/>
      <c r="CC665" s="310"/>
      <c r="CD665" s="310"/>
      <c r="CE665" s="310"/>
      <c r="CF665" s="310"/>
      <c r="CG665" s="310"/>
      <c r="CH665" s="310"/>
      <c r="CI665" s="310"/>
      <c r="CJ665" s="310"/>
      <c r="CK665" s="310"/>
      <c r="CL665" s="310"/>
      <c r="CM665" s="310"/>
      <c r="CN665" s="310"/>
      <c r="CO665" s="310"/>
      <c r="CP665" s="310"/>
      <c r="CQ665" s="310"/>
      <c r="CR665" s="310"/>
      <c r="CS665" s="310"/>
      <c r="CT665" s="310"/>
      <c r="CU665" s="310"/>
      <c r="CV665" s="310"/>
      <c r="CW665" s="310"/>
      <c r="CX665" s="310"/>
      <c r="CY665" s="310"/>
      <c r="CZ665" s="310"/>
    </row>
    <row r="666" s="314" customFormat="true" ht="25.15" customHeight="true" x14ac:dyDescent="0.2">
      <c r="C666" s="852"/>
      <c r="D666" s="844"/>
      <c r="E666" s="496"/>
      <c r="F666" s="496"/>
      <c r="G666" s="496"/>
      <c r="H666" s="852"/>
      <c r="I666" s="844"/>
      <c r="J666" s="496"/>
      <c r="K666" s="496"/>
      <c r="L666" s="496"/>
      <c r="M666" s="852"/>
      <c r="N666" s="844"/>
      <c r="O666" s="496"/>
      <c r="P666" s="496"/>
      <c r="Q666" s="496"/>
      <c r="W666" s="307"/>
      <c r="X666" s="307"/>
      <c r="Y666" s="307"/>
      <c r="Z666" s="307"/>
      <c r="AA666" s="307"/>
      <c r="AB666" s="307"/>
      <c r="AC666" s="307"/>
      <c r="AD666" s="307"/>
      <c r="AE666" s="307"/>
      <c r="AF666" s="307"/>
      <c r="AG666" s="307"/>
      <c r="AH666" s="307"/>
      <c r="AI666" s="307"/>
      <c r="AJ666" s="307"/>
      <c r="AK666" s="307"/>
      <c r="AL666" s="307"/>
      <c r="AM666" s="307"/>
      <c r="AN666" s="307"/>
      <c r="AO666" s="307"/>
      <c r="AP666" s="307"/>
      <c r="AQ666" s="307"/>
      <c r="AR666" s="307"/>
      <c r="AS666" s="307"/>
      <c r="AT666" s="307"/>
      <c r="AU666" s="307"/>
      <c r="AV666" s="307"/>
      <c r="AW666" s="307"/>
      <c r="AX666" s="307"/>
      <c r="AY666" s="307"/>
      <c r="AZ666" s="307"/>
      <c r="BA666" s="310"/>
      <c r="BB666" s="360"/>
      <c r="BC666" s="310"/>
      <c r="BD666" s="310"/>
      <c r="BE666" s="310"/>
      <c r="BF666" s="310"/>
      <c r="BG666" s="310"/>
      <c r="BH666" s="310"/>
      <c r="BI666" s="310"/>
      <c r="BJ666" s="310"/>
      <c r="BK666" s="310"/>
      <c r="BL666" s="310"/>
      <c r="BM666" s="310"/>
      <c r="BN666" s="310"/>
      <c r="BO666" s="310"/>
      <c r="BP666" s="310"/>
      <c r="BQ666" s="310"/>
      <c r="BR666" s="310"/>
      <c r="BS666" s="310"/>
      <c r="BT666" s="310"/>
      <c r="BU666" s="310"/>
      <c r="BV666" s="310"/>
      <c r="BW666" s="310"/>
      <c r="BX666" s="310"/>
      <c r="BY666" s="310"/>
      <c r="BZ666" s="310"/>
      <c r="CA666" s="310"/>
      <c r="CB666" s="310"/>
      <c r="CC666" s="310"/>
      <c r="CD666" s="310"/>
      <c r="CE666" s="310"/>
      <c r="CF666" s="310"/>
      <c r="CG666" s="310"/>
      <c r="CH666" s="310"/>
      <c r="CI666" s="310"/>
      <c r="CJ666" s="310"/>
      <c r="CK666" s="310"/>
      <c r="CL666" s="310"/>
      <c r="CM666" s="310"/>
      <c r="CN666" s="310"/>
      <c r="CO666" s="310"/>
      <c r="CP666" s="310"/>
      <c r="CQ666" s="310"/>
      <c r="CR666" s="310"/>
      <c r="CS666" s="310"/>
      <c r="CT666" s="310"/>
      <c r="CU666" s="310"/>
      <c r="CV666" s="310"/>
      <c r="CW666" s="310"/>
      <c r="CX666" s="310"/>
      <c r="CY666" s="310"/>
      <c r="CZ666" s="310"/>
    </row>
    <row r="667" s="314" customFormat="true" ht="25.15" customHeight="true" x14ac:dyDescent="0.2">
      <c r="C667" s="852"/>
      <c r="D667" s="844"/>
      <c r="E667" s="496"/>
      <c r="F667" s="496"/>
      <c r="G667" s="496"/>
      <c r="H667" s="852"/>
      <c r="I667" s="844"/>
      <c r="J667" s="496"/>
      <c r="K667" s="496"/>
      <c r="L667" s="496"/>
      <c r="M667" s="852"/>
      <c r="N667" s="844"/>
      <c r="O667" s="496"/>
      <c r="P667" s="496"/>
      <c r="Q667" s="496"/>
      <c r="W667" s="307"/>
      <c r="X667" s="307"/>
      <c r="Y667" s="307"/>
      <c r="Z667" s="307"/>
      <c r="AA667" s="307"/>
      <c r="AB667" s="307"/>
      <c r="AC667" s="307"/>
      <c r="AD667" s="307"/>
      <c r="AE667" s="307"/>
      <c r="AF667" s="307"/>
      <c r="AG667" s="307"/>
      <c r="AH667" s="307"/>
      <c r="AI667" s="307"/>
      <c r="AJ667" s="307"/>
      <c r="AK667" s="307"/>
      <c r="AL667" s="307"/>
      <c r="AM667" s="307"/>
      <c r="AN667" s="307"/>
      <c r="AO667" s="307"/>
      <c r="AP667" s="307"/>
      <c r="AQ667" s="307"/>
      <c r="AR667" s="307"/>
      <c r="AS667" s="307"/>
      <c r="AT667" s="307"/>
      <c r="AU667" s="307"/>
      <c r="AV667" s="307"/>
      <c r="AW667" s="307"/>
      <c r="AX667" s="307"/>
      <c r="AY667" s="307"/>
      <c r="AZ667" s="307"/>
      <c r="BA667" s="310"/>
      <c r="BB667" s="360"/>
      <c r="BC667" s="310"/>
      <c r="BD667" s="310"/>
      <c r="BE667" s="310"/>
      <c r="BF667" s="310"/>
      <c r="BG667" s="310"/>
      <c r="BH667" s="310"/>
      <c r="BI667" s="310"/>
      <c r="BJ667" s="310"/>
      <c r="BK667" s="310"/>
      <c r="BL667" s="310"/>
      <c r="BM667" s="310"/>
      <c r="BN667" s="310"/>
      <c r="BO667" s="310"/>
      <c r="BP667" s="310"/>
      <c r="BQ667" s="310"/>
      <c r="BR667" s="310"/>
      <c r="BS667" s="310"/>
      <c r="BT667" s="310"/>
      <c r="BU667" s="310"/>
      <c r="BV667" s="310"/>
      <c r="BW667" s="310"/>
      <c r="BX667" s="310"/>
      <c r="BY667" s="310"/>
      <c r="BZ667" s="310"/>
      <c r="CA667" s="310"/>
      <c r="CB667" s="310"/>
      <c r="CC667" s="310"/>
      <c r="CD667" s="310"/>
      <c r="CE667" s="310"/>
      <c r="CF667" s="310"/>
      <c r="CG667" s="310"/>
      <c r="CH667" s="310"/>
      <c r="CI667" s="310"/>
      <c r="CJ667" s="310"/>
      <c r="CK667" s="310"/>
      <c r="CL667" s="310"/>
      <c r="CM667" s="310"/>
      <c r="CN667" s="310"/>
      <c r="CO667" s="310"/>
      <c r="CP667" s="310"/>
      <c r="CQ667" s="310"/>
      <c r="CR667" s="310"/>
      <c r="CS667" s="310"/>
      <c r="CT667" s="310"/>
      <c r="CU667" s="310"/>
      <c r="CV667" s="310"/>
      <c r="CW667" s="310"/>
      <c r="CX667" s="310"/>
      <c r="CY667" s="310"/>
      <c r="CZ667" s="310"/>
    </row>
    <row r="668" s="314" customFormat="true" ht="25.15" customHeight="true" x14ac:dyDescent="0.2">
      <c r="C668" s="852"/>
      <c r="D668" s="844"/>
      <c r="E668" s="496"/>
      <c r="F668" s="496"/>
      <c r="G668" s="496"/>
      <c r="H668" s="852"/>
      <c r="I668" s="844"/>
      <c r="J668" s="496"/>
      <c r="K668" s="496"/>
      <c r="L668" s="496"/>
      <c r="M668" s="852"/>
      <c r="N668" s="844"/>
      <c r="O668" s="496"/>
      <c r="P668" s="496"/>
      <c r="Q668" s="496"/>
      <c r="W668" s="307"/>
      <c r="X668" s="307"/>
      <c r="Y668" s="307"/>
      <c r="Z668" s="307"/>
      <c r="AA668" s="307"/>
      <c r="AB668" s="307"/>
      <c r="AC668" s="307"/>
      <c r="AD668" s="307"/>
      <c r="AE668" s="307"/>
      <c r="AF668" s="307"/>
      <c r="AG668" s="307"/>
      <c r="AH668" s="307"/>
      <c r="AI668" s="307"/>
      <c r="AJ668" s="307"/>
      <c r="AK668" s="307"/>
      <c r="AL668" s="307"/>
      <c r="AM668" s="307"/>
      <c r="AN668" s="307"/>
      <c r="AO668" s="307"/>
      <c r="AP668" s="307"/>
      <c r="AQ668" s="307"/>
      <c r="AR668" s="307"/>
      <c r="AS668" s="307"/>
      <c r="AT668" s="307"/>
      <c r="AU668" s="307"/>
      <c r="AV668" s="307"/>
      <c r="AW668" s="307"/>
      <c r="AX668" s="307"/>
      <c r="AY668" s="307"/>
      <c r="AZ668" s="307"/>
      <c r="BA668" s="310"/>
      <c r="BB668" s="360"/>
      <c r="BC668" s="310"/>
      <c r="BD668" s="310"/>
      <c r="BE668" s="310"/>
      <c r="BF668" s="310"/>
      <c r="BG668" s="310"/>
      <c r="BH668" s="310"/>
      <c r="BI668" s="310"/>
      <c r="BJ668" s="310"/>
      <c r="BK668" s="310"/>
      <c r="BL668" s="310"/>
      <c r="BM668" s="310"/>
      <c r="BN668" s="310"/>
      <c r="BO668" s="310"/>
      <c r="BP668" s="310"/>
      <c r="BQ668" s="310"/>
      <c r="BR668" s="310"/>
      <c r="BS668" s="310"/>
      <c r="BT668" s="310"/>
      <c r="BU668" s="310"/>
      <c r="BV668" s="310"/>
      <c r="BW668" s="310"/>
      <c r="BX668" s="310"/>
      <c r="BY668" s="310"/>
      <c r="BZ668" s="310"/>
      <c r="CA668" s="310"/>
      <c r="CB668" s="310"/>
      <c r="CC668" s="310"/>
      <c r="CD668" s="310"/>
      <c r="CE668" s="310"/>
      <c r="CF668" s="310"/>
      <c r="CG668" s="310"/>
      <c r="CH668" s="310"/>
      <c r="CI668" s="310"/>
      <c r="CJ668" s="310"/>
      <c r="CK668" s="310"/>
      <c r="CL668" s="310"/>
      <c r="CM668" s="310"/>
      <c r="CN668" s="310"/>
      <c r="CO668" s="310"/>
      <c r="CP668" s="310"/>
      <c r="CQ668" s="310"/>
      <c r="CR668" s="310"/>
      <c r="CS668" s="310"/>
      <c r="CT668" s="310"/>
      <c r="CU668" s="310"/>
      <c r="CV668" s="310"/>
      <c r="CW668" s="310"/>
      <c r="CX668" s="310"/>
      <c r="CY668" s="310"/>
      <c r="CZ668" s="310"/>
    </row>
    <row r="669" s="314" customFormat="true" ht="25.15" customHeight="true" x14ac:dyDescent="0.2">
      <c r="C669" s="852"/>
      <c r="D669" s="844"/>
      <c r="E669" s="496"/>
      <c r="F669" s="496"/>
      <c r="G669" s="496"/>
      <c r="H669" s="852"/>
      <c r="I669" s="844"/>
      <c r="J669" s="496"/>
      <c r="K669" s="496"/>
      <c r="L669" s="496"/>
      <c r="M669" s="852"/>
      <c r="N669" s="844"/>
      <c r="O669" s="496"/>
      <c r="P669" s="496"/>
      <c r="Q669" s="496"/>
      <c r="W669" s="307"/>
      <c r="X669" s="307"/>
      <c r="Y669" s="307"/>
      <c r="Z669" s="307"/>
      <c r="AA669" s="307"/>
      <c r="AB669" s="307"/>
      <c r="AC669" s="307"/>
      <c r="AD669" s="307"/>
      <c r="AE669" s="307"/>
      <c r="AF669" s="307"/>
      <c r="AG669" s="307"/>
      <c r="AH669" s="307"/>
      <c r="AI669" s="307"/>
      <c r="AJ669" s="307"/>
      <c r="AK669" s="307"/>
      <c r="AL669" s="307"/>
      <c r="AM669" s="307"/>
      <c r="AN669" s="307"/>
      <c r="AO669" s="307"/>
      <c r="AP669" s="307"/>
      <c r="AQ669" s="307"/>
      <c r="AR669" s="307"/>
      <c r="AS669" s="307"/>
      <c r="AT669" s="307"/>
      <c r="AU669" s="307"/>
      <c r="AV669" s="307"/>
      <c r="AW669" s="307"/>
      <c r="AX669" s="307"/>
      <c r="AY669" s="307"/>
      <c r="AZ669" s="307"/>
      <c r="BA669" s="310"/>
      <c r="BB669" s="360"/>
      <c r="BC669" s="310"/>
      <c r="BD669" s="310"/>
      <c r="BE669" s="310"/>
      <c r="BF669" s="310"/>
      <c r="BG669" s="310"/>
      <c r="BH669" s="310"/>
      <c r="BI669" s="310"/>
      <c r="BJ669" s="310"/>
      <c r="BK669" s="310"/>
      <c r="BL669" s="310"/>
      <c r="BM669" s="310"/>
      <c r="BN669" s="310"/>
      <c r="BO669" s="310"/>
      <c r="BP669" s="310"/>
      <c r="BQ669" s="310"/>
      <c r="BR669" s="310"/>
      <c r="BS669" s="310"/>
      <c r="BT669" s="310"/>
      <c r="BU669" s="310"/>
      <c r="BV669" s="310"/>
      <c r="BW669" s="310"/>
      <c r="BX669" s="310"/>
      <c r="BY669" s="310"/>
      <c r="BZ669" s="310"/>
      <c r="CA669" s="310"/>
      <c r="CB669" s="310"/>
      <c r="CC669" s="310"/>
      <c r="CD669" s="310"/>
      <c r="CE669" s="310"/>
      <c r="CF669" s="310"/>
      <c r="CG669" s="310"/>
      <c r="CH669" s="310"/>
      <c r="CI669" s="310"/>
      <c r="CJ669" s="310"/>
      <c r="CK669" s="310"/>
      <c r="CL669" s="310"/>
      <c r="CM669" s="310"/>
      <c r="CN669" s="310"/>
      <c r="CO669" s="310"/>
      <c r="CP669" s="310"/>
      <c r="CQ669" s="310"/>
      <c r="CR669" s="310"/>
      <c r="CS669" s="310"/>
      <c r="CT669" s="310"/>
      <c r="CU669" s="310"/>
      <c r="CV669" s="310"/>
      <c r="CW669" s="310"/>
      <c r="CX669" s="310"/>
      <c r="CY669" s="310"/>
      <c r="CZ669" s="310"/>
    </row>
    <row r="670" s="314" customFormat="true" ht="25.15" customHeight="true" x14ac:dyDescent="0.2">
      <c r="C670" s="852"/>
      <c r="D670" s="844"/>
      <c r="E670" s="496"/>
      <c r="F670" s="496"/>
      <c r="G670" s="496"/>
      <c r="H670" s="852"/>
      <c r="I670" s="844"/>
      <c r="J670" s="496"/>
      <c r="K670" s="496"/>
      <c r="L670" s="496"/>
      <c r="M670" s="852"/>
      <c r="N670" s="844"/>
      <c r="O670" s="496"/>
      <c r="P670" s="496"/>
      <c r="Q670" s="496"/>
      <c r="W670" s="307"/>
      <c r="X670" s="307"/>
      <c r="Y670" s="307"/>
      <c r="Z670" s="307"/>
      <c r="AA670" s="307"/>
      <c r="AB670" s="307"/>
      <c r="AC670" s="307"/>
      <c r="AD670" s="307"/>
      <c r="AE670" s="307"/>
      <c r="AF670" s="307"/>
      <c r="AG670" s="307"/>
      <c r="AH670" s="307"/>
      <c r="AI670" s="307"/>
      <c r="AJ670" s="307"/>
      <c r="AK670" s="307"/>
      <c r="AL670" s="307"/>
      <c r="AM670" s="307"/>
      <c r="AN670" s="307"/>
      <c r="AO670" s="307"/>
      <c r="AP670" s="307"/>
      <c r="AQ670" s="307"/>
      <c r="AR670" s="307"/>
      <c r="AS670" s="307"/>
      <c r="AT670" s="307"/>
      <c r="AU670" s="307"/>
      <c r="AV670" s="307"/>
      <c r="AW670" s="307"/>
      <c r="AX670" s="307"/>
      <c r="AY670" s="307"/>
      <c r="AZ670" s="307"/>
      <c r="BA670" s="310"/>
      <c r="BB670" s="360"/>
      <c r="BC670" s="310"/>
      <c r="BD670" s="310"/>
      <c r="BE670" s="310"/>
      <c r="BF670" s="310"/>
      <c r="BG670" s="310"/>
      <c r="BH670" s="310"/>
      <c r="BI670" s="310"/>
      <c r="BJ670" s="310"/>
      <c r="BK670" s="310"/>
      <c r="BL670" s="310"/>
      <c r="BM670" s="310"/>
      <c r="BN670" s="310"/>
      <c r="BO670" s="310"/>
      <c r="BP670" s="310"/>
      <c r="BQ670" s="310"/>
      <c r="BR670" s="310"/>
      <c r="BS670" s="310"/>
      <c r="BT670" s="310"/>
      <c r="BU670" s="310"/>
      <c r="BV670" s="310"/>
      <c r="BW670" s="310"/>
      <c r="BX670" s="310"/>
      <c r="BY670" s="310"/>
      <c r="BZ670" s="310"/>
      <c r="CA670" s="310"/>
      <c r="CB670" s="310"/>
      <c r="CC670" s="310"/>
      <c r="CD670" s="310"/>
      <c r="CE670" s="310"/>
      <c r="CF670" s="310"/>
      <c r="CG670" s="310"/>
      <c r="CH670" s="310"/>
      <c r="CI670" s="310"/>
      <c r="CJ670" s="310"/>
      <c r="CK670" s="310"/>
      <c r="CL670" s="310"/>
      <c r="CM670" s="310"/>
      <c r="CN670" s="310"/>
      <c r="CO670" s="310"/>
      <c r="CP670" s="310"/>
      <c r="CQ670" s="310"/>
      <c r="CR670" s="310"/>
      <c r="CS670" s="310"/>
      <c r="CT670" s="310"/>
      <c r="CU670" s="310"/>
      <c r="CV670" s="310"/>
      <c r="CW670" s="310"/>
      <c r="CX670" s="310"/>
      <c r="CY670" s="310"/>
      <c r="CZ670" s="310"/>
    </row>
    <row r="671" s="314" customFormat="true" ht="25.15" customHeight="true" x14ac:dyDescent="0.2">
      <c r="C671" s="852"/>
      <c r="D671" s="844"/>
      <c r="E671" s="496"/>
      <c r="F671" s="496"/>
      <c r="G671" s="496"/>
      <c r="H671" s="852"/>
      <c r="I671" s="844"/>
      <c r="J671" s="496"/>
      <c r="K671" s="496"/>
      <c r="L671" s="496"/>
      <c r="M671" s="852"/>
      <c r="N671" s="844"/>
      <c r="O671" s="496"/>
      <c r="P671" s="496"/>
      <c r="Q671" s="496"/>
      <c r="W671" s="307"/>
      <c r="X671" s="307"/>
      <c r="Y671" s="307"/>
      <c r="Z671" s="307"/>
      <c r="AA671" s="307"/>
      <c r="AB671" s="307"/>
      <c r="AC671" s="307"/>
      <c r="AD671" s="307"/>
      <c r="AE671" s="307"/>
      <c r="AF671" s="307"/>
      <c r="AG671" s="307"/>
      <c r="AH671" s="307"/>
      <c r="AI671" s="307"/>
      <c r="AJ671" s="307"/>
      <c r="AK671" s="307"/>
      <c r="AL671" s="307"/>
      <c r="AM671" s="307"/>
      <c r="AN671" s="307"/>
      <c r="AO671" s="307"/>
      <c r="AP671" s="307"/>
      <c r="AQ671" s="307"/>
      <c r="AR671" s="307"/>
      <c r="AS671" s="307"/>
      <c r="AT671" s="307"/>
      <c r="AU671" s="307"/>
      <c r="AV671" s="307"/>
      <c r="AW671" s="307"/>
      <c r="AX671" s="307"/>
      <c r="AY671" s="307"/>
      <c r="AZ671" s="307"/>
      <c r="BA671" s="310"/>
      <c r="BB671" s="360"/>
      <c r="BC671" s="310"/>
      <c r="BD671" s="310"/>
      <c r="BE671" s="310"/>
      <c r="BF671" s="310"/>
      <c r="BG671" s="310"/>
      <c r="BH671" s="310"/>
      <c r="BI671" s="310"/>
      <c r="BJ671" s="310"/>
      <c r="BK671" s="310"/>
      <c r="BL671" s="310"/>
      <c r="BM671" s="310"/>
      <c r="BN671" s="310"/>
      <c r="BO671" s="310"/>
      <c r="BP671" s="310"/>
      <c r="BQ671" s="310"/>
      <c r="BR671" s="310"/>
      <c r="BS671" s="310"/>
      <c r="BT671" s="310"/>
      <c r="BU671" s="310"/>
      <c r="BV671" s="310"/>
      <c r="BW671" s="310"/>
      <c r="BX671" s="310"/>
      <c r="BY671" s="310"/>
      <c r="BZ671" s="310"/>
      <c r="CA671" s="310"/>
      <c r="CB671" s="310"/>
      <c r="CC671" s="310"/>
      <c r="CD671" s="310"/>
      <c r="CE671" s="310"/>
      <c r="CF671" s="310"/>
      <c r="CG671" s="310"/>
      <c r="CH671" s="310"/>
      <c r="CI671" s="310"/>
      <c r="CJ671" s="310"/>
      <c r="CK671" s="310"/>
      <c r="CL671" s="310"/>
      <c r="CM671" s="310"/>
      <c r="CN671" s="310"/>
      <c r="CO671" s="310"/>
      <c r="CP671" s="310"/>
      <c r="CQ671" s="310"/>
      <c r="CR671" s="310"/>
      <c r="CS671" s="310"/>
      <c r="CT671" s="310"/>
      <c r="CU671" s="310"/>
      <c r="CV671" s="310"/>
      <c r="CW671" s="310"/>
      <c r="CX671" s="310"/>
      <c r="CY671" s="310"/>
      <c r="CZ671" s="310"/>
    </row>
    <row r="672" s="314" customFormat="true" ht="25.15" customHeight="true" x14ac:dyDescent="0.2">
      <c r="C672" s="852"/>
      <c r="D672" s="844"/>
      <c r="E672" s="496"/>
      <c r="F672" s="496"/>
      <c r="G672" s="496"/>
      <c r="H672" s="852"/>
      <c r="I672" s="844"/>
      <c r="J672" s="496"/>
      <c r="K672" s="496"/>
      <c r="L672" s="496"/>
      <c r="M672" s="852"/>
      <c r="N672" s="844"/>
      <c r="O672" s="496"/>
      <c r="P672" s="496"/>
      <c r="Q672" s="496"/>
      <c r="W672" s="307"/>
      <c r="X672" s="307"/>
      <c r="Y672" s="307"/>
      <c r="Z672" s="307"/>
      <c r="AA672" s="307"/>
      <c r="AB672" s="307"/>
      <c r="AC672" s="307"/>
      <c r="AD672" s="307"/>
      <c r="AE672" s="307"/>
      <c r="AF672" s="307"/>
      <c r="AG672" s="307"/>
      <c r="AH672" s="307"/>
      <c r="AI672" s="307"/>
      <c r="AJ672" s="307"/>
      <c r="AK672" s="307"/>
      <c r="AL672" s="307"/>
      <c r="AM672" s="307"/>
      <c r="AN672" s="307"/>
      <c r="AO672" s="307"/>
      <c r="AP672" s="307"/>
      <c r="AQ672" s="307"/>
      <c r="AR672" s="307"/>
      <c r="AS672" s="307"/>
      <c r="AT672" s="307"/>
      <c r="AU672" s="307"/>
      <c r="AV672" s="307"/>
      <c r="AW672" s="307"/>
      <c r="AX672" s="307"/>
      <c r="AY672" s="307"/>
      <c r="AZ672" s="307"/>
      <c r="BA672" s="310"/>
      <c r="BB672" s="360"/>
      <c r="BC672" s="310"/>
      <c r="BD672" s="310"/>
      <c r="BE672" s="310"/>
      <c r="BF672" s="310"/>
      <c r="BG672" s="310"/>
      <c r="BH672" s="310"/>
      <c r="BI672" s="310"/>
      <c r="BJ672" s="310"/>
      <c r="BK672" s="310"/>
      <c r="BL672" s="310"/>
      <c r="BM672" s="310"/>
      <c r="BN672" s="310"/>
      <c r="BO672" s="310"/>
      <c r="BP672" s="310"/>
      <c r="BQ672" s="310"/>
      <c r="BR672" s="310"/>
      <c r="BS672" s="310"/>
      <c r="BT672" s="310"/>
      <c r="BU672" s="310"/>
      <c r="BV672" s="310"/>
      <c r="BW672" s="310"/>
      <c r="BX672" s="310"/>
      <c r="BY672" s="310"/>
      <c r="BZ672" s="310"/>
      <c r="CA672" s="310"/>
      <c r="CB672" s="310"/>
      <c r="CC672" s="310"/>
      <c r="CD672" s="310"/>
      <c r="CE672" s="310"/>
      <c r="CF672" s="310"/>
      <c r="CG672" s="310"/>
      <c r="CH672" s="310"/>
      <c r="CI672" s="310"/>
      <c r="CJ672" s="310"/>
      <c r="CK672" s="310"/>
      <c r="CL672" s="310"/>
      <c r="CM672" s="310"/>
      <c r="CN672" s="310"/>
      <c r="CO672" s="310"/>
      <c r="CP672" s="310"/>
      <c r="CQ672" s="310"/>
      <c r="CR672" s="310"/>
      <c r="CS672" s="310"/>
      <c r="CT672" s="310"/>
      <c r="CU672" s="310"/>
      <c r="CV672" s="310"/>
      <c r="CW672" s="310"/>
      <c r="CX672" s="310"/>
      <c r="CY672" s="310"/>
      <c r="CZ672" s="310"/>
    </row>
    <row r="673" s="314" customFormat="true" ht="25.15" customHeight="true" x14ac:dyDescent="0.2">
      <c r="C673" s="852"/>
      <c r="D673" s="844"/>
      <c r="E673" s="496"/>
      <c r="F673" s="496"/>
      <c r="G673" s="496"/>
      <c r="H673" s="852"/>
      <c r="I673" s="844"/>
      <c r="J673" s="496"/>
      <c r="K673" s="496"/>
      <c r="L673" s="496"/>
      <c r="M673" s="852"/>
      <c r="N673" s="844"/>
      <c r="O673" s="496"/>
      <c r="P673" s="496"/>
      <c r="Q673" s="496"/>
      <c r="W673" s="307"/>
      <c r="X673" s="307"/>
      <c r="Y673" s="307"/>
      <c r="Z673" s="307"/>
      <c r="AA673" s="307"/>
      <c r="AB673" s="307"/>
      <c r="AC673" s="307"/>
      <c r="AD673" s="307"/>
      <c r="AE673" s="307"/>
      <c r="AF673" s="307"/>
      <c r="AG673" s="307"/>
      <c r="AH673" s="307"/>
      <c r="AI673" s="307"/>
      <c r="AJ673" s="307"/>
      <c r="AK673" s="307"/>
      <c r="AL673" s="307"/>
      <c r="AM673" s="307"/>
      <c r="AN673" s="307"/>
      <c r="AO673" s="307"/>
      <c r="AP673" s="307"/>
      <c r="AQ673" s="307"/>
      <c r="AR673" s="307"/>
      <c r="AS673" s="307"/>
      <c r="AT673" s="307"/>
      <c r="AU673" s="307"/>
      <c r="AV673" s="307"/>
      <c r="AW673" s="307"/>
      <c r="AX673" s="307"/>
      <c r="AY673" s="307"/>
      <c r="AZ673" s="307"/>
      <c r="BA673" s="310"/>
      <c r="BB673" s="360"/>
      <c r="BC673" s="310"/>
      <c r="BD673" s="310"/>
      <c r="BE673" s="310"/>
      <c r="BF673" s="310"/>
      <c r="BG673" s="310"/>
      <c r="BH673" s="310"/>
      <c r="BI673" s="310"/>
      <c r="BJ673" s="310"/>
      <c r="BK673" s="310"/>
      <c r="BL673" s="310"/>
      <c r="BM673" s="310"/>
      <c r="BN673" s="310"/>
      <c r="BO673" s="310"/>
      <c r="BP673" s="310"/>
      <c r="BQ673" s="310"/>
      <c r="BR673" s="310"/>
      <c r="BS673" s="310"/>
      <c r="BT673" s="310"/>
      <c r="BU673" s="310"/>
      <c r="BV673" s="310"/>
      <c r="BW673" s="310"/>
      <c r="BX673" s="310"/>
      <c r="BY673" s="310"/>
      <c r="BZ673" s="310"/>
      <c r="CA673" s="310"/>
      <c r="CB673" s="310"/>
      <c r="CC673" s="310"/>
      <c r="CD673" s="310"/>
      <c r="CE673" s="310"/>
      <c r="CF673" s="310"/>
      <c r="CG673" s="310"/>
      <c r="CH673" s="310"/>
      <c r="CI673" s="310"/>
      <c r="CJ673" s="310"/>
      <c r="CK673" s="310"/>
      <c r="CL673" s="310"/>
      <c r="CM673" s="310"/>
      <c r="CN673" s="310"/>
      <c r="CO673" s="310"/>
      <c r="CP673" s="310"/>
      <c r="CQ673" s="310"/>
      <c r="CR673" s="310"/>
      <c r="CS673" s="310"/>
      <c r="CT673" s="310"/>
      <c r="CU673" s="310"/>
      <c r="CV673" s="310"/>
      <c r="CW673" s="310"/>
      <c r="CX673" s="310"/>
      <c r="CY673" s="310"/>
      <c r="CZ673" s="310"/>
    </row>
    <row r="674" s="314" customFormat="true" ht="25.15" customHeight="true" x14ac:dyDescent="0.2">
      <c r="C674" s="852"/>
      <c r="D674" s="844"/>
      <c r="E674" s="496"/>
      <c r="F674" s="496"/>
      <c r="G674" s="496"/>
      <c r="H674" s="852"/>
      <c r="I674" s="844"/>
      <c r="J674" s="496"/>
      <c r="K674" s="496"/>
      <c r="L674" s="496"/>
      <c r="M674" s="852"/>
      <c r="N674" s="844"/>
      <c r="O674" s="496"/>
      <c r="P674" s="496"/>
      <c r="Q674" s="496"/>
      <c r="W674" s="307"/>
      <c r="X674" s="307"/>
      <c r="Y674" s="307"/>
      <c r="Z674" s="307"/>
      <c r="AA674" s="307"/>
      <c r="AB674" s="307"/>
      <c r="AC674" s="307"/>
      <c r="AD674" s="307"/>
      <c r="AE674" s="307"/>
      <c r="AF674" s="307"/>
      <c r="AG674" s="307"/>
      <c r="AH674" s="307"/>
      <c r="AI674" s="307"/>
      <c r="AJ674" s="307"/>
      <c r="AK674" s="307"/>
      <c r="AL674" s="307"/>
      <c r="AM674" s="307"/>
      <c r="AN674" s="307"/>
      <c r="AO674" s="307"/>
      <c r="AP674" s="307"/>
      <c r="AQ674" s="307"/>
      <c r="AR674" s="307"/>
      <c r="AS674" s="307"/>
      <c r="AT674" s="307"/>
      <c r="AU674" s="307"/>
      <c r="AV674" s="307"/>
      <c r="AW674" s="307"/>
      <c r="AX674" s="307"/>
      <c r="AY674" s="307"/>
      <c r="AZ674" s="307"/>
      <c r="BA674" s="310"/>
      <c r="BB674" s="360"/>
      <c r="BC674" s="310"/>
      <c r="BD674" s="310"/>
      <c r="BE674" s="310"/>
      <c r="BF674" s="310"/>
      <c r="BG674" s="310"/>
      <c r="BH674" s="310"/>
      <c r="BI674" s="310"/>
      <c r="BJ674" s="310"/>
      <c r="BK674" s="310"/>
      <c r="BL674" s="310"/>
      <c r="BM674" s="310"/>
      <c r="BN674" s="310"/>
      <c r="BO674" s="310"/>
      <c r="BP674" s="310"/>
      <c r="BQ674" s="310"/>
      <c r="BR674" s="310"/>
      <c r="BS674" s="310"/>
      <c r="BT674" s="310"/>
      <c r="BU674" s="310"/>
      <c r="BV674" s="310"/>
      <c r="BW674" s="310"/>
      <c r="BX674" s="310"/>
      <c r="BY674" s="310"/>
      <c r="BZ674" s="310"/>
      <c r="CA674" s="310"/>
      <c r="CB674" s="310"/>
      <c r="CC674" s="310"/>
      <c r="CD674" s="310"/>
      <c r="CE674" s="310"/>
      <c r="CF674" s="310"/>
      <c r="CG674" s="310"/>
      <c r="CH674" s="310"/>
      <c r="CI674" s="310"/>
      <c r="CJ674" s="310"/>
      <c r="CK674" s="310"/>
      <c r="CL674" s="310"/>
      <c r="CM674" s="310"/>
      <c r="CN674" s="310"/>
      <c r="CO674" s="310"/>
      <c r="CP674" s="310"/>
      <c r="CQ674" s="310"/>
      <c r="CR674" s="310"/>
      <c r="CS674" s="310"/>
      <c r="CT674" s="310"/>
      <c r="CU674" s="310"/>
      <c r="CV674" s="310"/>
      <c r="CW674" s="310"/>
      <c r="CX674" s="310"/>
      <c r="CY674" s="310"/>
      <c r="CZ674" s="310"/>
    </row>
    <row r="675" s="314" customFormat="true" ht="25.15" customHeight="true" x14ac:dyDescent="0.2">
      <c r="C675" s="852"/>
      <c r="D675" s="844"/>
      <c r="E675" s="496"/>
      <c r="F675" s="496"/>
      <c r="G675" s="496"/>
      <c r="H675" s="852"/>
      <c r="I675" s="844"/>
      <c r="J675" s="496"/>
      <c r="K675" s="496"/>
      <c r="L675" s="496"/>
      <c r="M675" s="852"/>
      <c r="N675" s="844"/>
      <c r="O675" s="496"/>
      <c r="P675" s="496"/>
      <c r="Q675" s="496"/>
      <c r="W675" s="307"/>
      <c r="X675" s="307"/>
      <c r="Y675" s="307"/>
      <c r="Z675" s="307"/>
      <c r="AA675" s="307"/>
      <c r="AB675" s="307"/>
      <c r="AC675" s="307"/>
      <c r="AD675" s="307"/>
      <c r="AE675" s="307"/>
      <c r="AF675" s="307"/>
      <c r="AG675" s="307"/>
      <c r="AH675" s="307"/>
      <c r="AI675" s="307"/>
      <c r="AJ675" s="307"/>
      <c r="AK675" s="307"/>
      <c r="AL675" s="307"/>
      <c r="AM675" s="307"/>
      <c r="AN675" s="307"/>
      <c r="AO675" s="307"/>
      <c r="AP675" s="307"/>
      <c r="AQ675" s="307"/>
      <c r="AR675" s="307"/>
      <c r="AS675" s="307"/>
      <c r="AT675" s="307"/>
      <c r="AU675" s="307"/>
      <c r="AV675" s="307"/>
      <c r="AW675" s="307"/>
      <c r="AX675" s="307"/>
      <c r="AY675" s="307"/>
      <c r="AZ675" s="307"/>
      <c r="BA675" s="310"/>
      <c r="BB675" s="360"/>
      <c r="BC675" s="310"/>
      <c r="BD675" s="310"/>
      <c r="BE675" s="310"/>
      <c r="BF675" s="310"/>
      <c r="BG675" s="310"/>
      <c r="BH675" s="310"/>
      <c r="BI675" s="310"/>
      <c r="BJ675" s="310"/>
      <c r="BK675" s="310"/>
      <c r="BL675" s="310"/>
      <c r="BM675" s="310"/>
      <c r="BN675" s="310"/>
      <c r="BO675" s="310"/>
      <c r="BP675" s="310"/>
      <c r="BQ675" s="310"/>
      <c r="BR675" s="310"/>
      <c r="BS675" s="310"/>
      <c r="BT675" s="310"/>
      <c r="BU675" s="310"/>
      <c r="BV675" s="310"/>
      <c r="BW675" s="310"/>
      <c r="BX675" s="310"/>
      <c r="BY675" s="310"/>
      <c r="BZ675" s="310"/>
      <c r="CA675" s="310"/>
      <c r="CB675" s="310"/>
      <c r="CC675" s="310"/>
      <c r="CD675" s="310"/>
      <c r="CE675" s="310"/>
      <c r="CF675" s="310"/>
      <c r="CG675" s="310"/>
      <c r="CH675" s="310"/>
      <c r="CI675" s="310"/>
      <c r="CJ675" s="310"/>
      <c r="CK675" s="310"/>
      <c r="CL675" s="310"/>
      <c r="CM675" s="310"/>
      <c r="CN675" s="310"/>
      <c r="CO675" s="310"/>
      <c r="CP675" s="310"/>
      <c r="CQ675" s="310"/>
      <c r="CR675" s="310"/>
      <c r="CS675" s="310"/>
      <c r="CT675" s="310"/>
      <c r="CU675" s="310"/>
      <c r="CV675" s="310"/>
      <c r="CW675" s="310"/>
      <c r="CX675" s="310"/>
      <c r="CY675" s="310"/>
      <c r="CZ675" s="310"/>
    </row>
    <row r="676" s="314" customFormat="true" ht="25.15" customHeight="true" x14ac:dyDescent="0.2">
      <c r="C676" s="852"/>
      <c r="D676" s="844"/>
      <c r="E676" s="496"/>
      <c r="F676" s="496"/>
      <c r="G676" s="496"/>
      <c r="H676" s="852"/>
      <c r="I676" s="844"/>
      <c r="J676" s="496"/>
      <c r="K676" s="496"/>
      <c r="L676" s="496"/>
      <c r="M676" s="852"/>
      <c r="N676" s="844"/>
      <c r="O676" s="496"/>
      <c r="P676" s="496"/>
      <c r="Q676" s="496"/>
      <c r="W676" s="307"/>
      <c r="X676" s="307"/>
      <c r="Y676" s="307"/>
      <c r="Z676" s="307"/>
      <c r="AA676" s="307"/>
      <c r="AB676" s="307"/>
      <c r="AC676" s="307"/>
      <c r="AD676" s="307"/>
      <c r="AE676" s="307"/>
      <c r="AF676" s="307"/>
      <c r="AG676" s="307"/>
      <c r="AH676" s="307"/>
      <c r="AI676" s="307"/>
      <c r="AJ676" s="307"/>
      <c r="AK676" s="307"/>
      <c r="AL676" s="307"/>
      <c r="AM676" s="307"/>
      <c r="AN676" s="307"/>
      <c r="AO676" s="307"/>
      <c r="AP676" s="307"/>
      <c r="AQ676" s="307"/>
      <c r="AR676" s="307"/>
      <c r="AS676" s="307"/>
      <c r="AT676" s="307"/>
      <c r="AU676" s="307"/>
      <c r="AV676" s="307"/>
      <c r="AW676" s="307"/>
      <c r="AX676" s="307"/>
      <c r="AY676" s="307"/>
      <c r="AZ676" s="307"/>
      <c r="BA676" s="310"/>
      <c r="BB676" s="360"/>
      <c r="BC676" s="310"/>
      <c r="BD676" s="310"/>
      <c r="BE676" s="310"/>
      <c r="BF676" s="310"/>
      <c r="BG676" s="310"/>
      <c r="BH676" s="310"/>
      <c r="BI676" s="310"/>
      <c r="BJ676" s="310"/>
      <c r="BK676" s="310"/>
      <c r="BL676" s="310"/>
      <c r="BM676" s="310"/>
      <c r="BN676" s="310"/>
      <c r="BO676" s="310"/>
      <c r="BP676" s="310"/>
      <c r="BQ676" s="310"/>
      <c r="BR676" s="310"/>
      <c r="BS676" s="310"/>
      <c r="BT676" s="310"/>
      <c r="BU676" s="310"/>
      <c r="BV676" s="310"/>
      <c r="BW676" s="310"/>
      <c r="BX676" s="310"/>
      <c r="BY676" s="310"/>
      <c r="BZ676" s="310"/>
      <c r="CA676" s="310"/>
      <c r="CB676" s="310"/>
      <c r="CC676" s="310"/>
      <c r="CD676" s="310"/>
      <c r="CE676" s="310"/>
      <c r="CF676" s="310"/>
      <c r="CG676" s="310"/>
      <c r="CH676" s="310"/>
      <c r="CI676" s="310"/>
      <c r="CJ676" s="310"/>
      <c r="CK676" s="310"/>
      <c r="CL676" s="310"/>
      <c r="CM676" s="310"/>
      <c r="CN676" s="310"/>
      <c r="CO676" s="310"/>
      <c r="CP676" s="310"/>
      <c r="CQ676" s="310"/>
      <c r="CR676" s="310"/>
      <c r="CS676" s="310"/>
      <c r="CT676" s="310"/>
      <c r="CU676" s="310"/>
      <c r="CV676" s="310"/>
      <c r="CW676" s="310"/>
      <c r="CX676" s="310"/>
      <c r="CY676" s="310"/>
      <c r="CZ676" s="310"/>
    </row>
    <row r="677" s="314" customFormat="true" ht="25.15" customHeight="true" x14ac:dyDescent="0.2">
      <c r="C677" s="852"/>
      <c r="D677" s="844"/>
      <c r="E677" s="496"/>
      <c r="F677" s="496"/>
      <c r="G677" s="496"/>
      <c r="H677" s="852"/>
      <c r="I677" s="844"/>
      <c r="J677" s="496"/>
      <c r="K677" s="496"/>
      <c r="L677" s="496"/>
      <c r="M677" s="852"/>
      <c r="N677" s="844"/>
      <c r="O677" s="496"/>
      <c r="P677" s="496"/>
      <c r="Q677" s="496"/>
      <c r="W677" s="307"/>
      <c r="X677" s="307"/>
      <c r="Y677" s="307"/>
      <c r="Z677" s="307"/>
      <c r="AA677" s="307"/>
      <c r="AB677" s="307"/>
      <c r="AC677" s="307"/>
      <c r="AD677" s="307"/>
      <c r="AE677" s="307"/>
      <c r="AF677" s="307"/>
      <c r="AG677" s="307"/>
      <c r="AH677" s="307"/>
      <c r="AI677" s="307"/>
      <c r="AJ677" s="307"/>
      <c r="AK677" s="307"/>
      <c r="AL677" s="307"/>
      <c r="AM677" s="307"/>
      <c r="AN677" s="307"/>
      <c r="AO677" s="307"/>
      <c r="AP677" s="307"/>
      <c r="AQ677" s="307"/>
      <c r="AR677" s="307"/>
      <c r="AS677" s="307"/>
      <c r="AT677" s="307"/>
      <c r="AU677" s="307"/>
      <c r="AV677" s="307"/>
      <c r="AW677" s="307"/>
      <c r="AX677" s="307"/>
      <c r="AY677" s="307"/>
      <c r="AZ677" s="307"/>
      <c r="BA677" s="310"/>
      <c r="BB677" s="360"/>
      <c r="BC677" s="310"/>
      <c r="BD677" s="310"/>
      <c r="BE677" s="310"/>
      <c r="BF677" s="310"/>
      <c r="BG677" s="310"/>
      <c r="BH677" s="310"/>
      <c r="BI677" s="310"/>
      <c r="BJ677" s="310"/>
      <c r="BK677" s="310"/>
      <c r="BL677" s="310"/>
      <c r="BM677" s="310"/>
      <c r="BN677" s="310"/>
      <c r="BO677" s="310"/>
      <c r="BP677" s="310"/>
      <c r="BQ677" s="310"/>
      <c r="BR677" s="310"/>
      <c r="BS677" s="310"/>
      <c r="BT677" s="310"/>
      <c r="BU677" s="310"/>
      <c r="BV677" s="310"/>
      <c r="BW677" s="310"/>
      <c r="BX677" s="310"/>
      <c r="BY677" s="310"/>
      <c r="BZ677" s="310"/>
      <c r="CA677" s="310"/>
      <c r="CB677" s="310"/>
      <c r="CC677" s="310"/>
      <c r="CD677" s="310"/>
      <c r="CE677" s="310"/>
      <c r="CF677" s="310"/>
      <c r="CG677" s="310"/>
      <c r="CH677" s="310"/>
      <c r="CI677" s="310"/>
      <c r="CJ677" s="310"/>
      <c r="CK677" s="310"/>
      <c r="CL677" s="310"/>
      <c r="CM677" s="310"/>
      <c r="CN677" s="310"/>
      <c r="CO677" s="310"/>
      <c r="CP677" s="310"/>
      <c r="CQ677" s="310"/>
      <c r="CR677" s="310"/>
      <c r="CS677" s="310"/>
      <c r="CT677" s="310"/>
      <c r="CU677" s="310"/>
      <c r="CV677" s="310"/>
      <c r="CW677" s="310"/>
      <c r="CX677" s="310"/>
      <c r="CY677" s="310"/>
      <c r="CZ677" s="310"/>
    </row>
    <row r="678" s="314" customFormat="true" ht="25.15" customHeight="true" x14ac:dyDescent="0.2">
      <c r="C678" s="852"/>
      <c r="D678" s="844"/>
      <c r="E678" s="496"/>
      <c r="F678" s="496"/>
      <c r="G678" s="496"/>
      <c r="H678" s="852"/>
      <c r="I678" s="844"/>
      <c r="J678" s="496"/>
      <c r="K678" s="496"/>
      <c r="L678" s="496"/>
      <c r="M678" s="852"/>
      <c r="N678" s="844"/>
      <c r="O678" s="496"/>
      <c r="P678" s="496"/>
      <c r="Q678" s="496"/>
      <c r="W678" s="307"/>
      <c r="X678" s="307"/>
      <c r="Y678" s="307"/>
      <c r="Z678" s="307"/>
      <c r="AA678" s="307"/>
      <c r="AB678" s="307"/>
      <c r="AC678" s="307"/>
      <c r="AD678" s="307"/>
      <c r="AE678" s="307"/>
      <c r="AF678" s="307"/>
      <c r="AG678" s="307"/>
      <c r="AH678" s="307"/>
      <c r="AI678" s="307"/>
      <c r="AJ678" s="307"/>
      <c r="AK678" s="307"/>
      <c r="AL678" s="307"/>
      <c r="AM678" s="307"/>
      <c r="AN678" s="307"/>
      <c r="AO678" s="307"/>
      <c r="AP678" s="307"/>
      <c r="AQ678" s="307"/>
      <c r="AR678" s="307"/>
      <c r="AS678" s="307"/>
      <c r="AT678" s="307"/>
      <c r="AU678" s="307"/>
      <c r="AV678" s="307"/>
      <c r="AW678" s="307"/>
      <c r="AX678" s="307"/>
      <c r="AY678" s="307"/>
      <c r="AZ678" s="307"/>
      <c r="BA678" s="310"/>
      <c r="BB678" s="360"/>
      <c r="BC678" s="310"/>
      <c r="BD678" s="310"/>
      <c r="BE678" s="310"/>
      <c r="BF678" s="310"/>
      <c r="BG678" s="310"/>
      <c r="BH678" s="310"/>
      <c r="BI678" s="310"/>
      <c r="BJ678" s="310"/>
      <c r="BK678" s="310"/>
      <c r="BL678" s="310"/>
      <c r="BM678" s="310"/>
      <c r="BN678" s="310"/>
      <c r="BO678" s="310"/>
      <c r="BP678" s="310"/>
      <c r="BQ678" s="310"/>
      <c r="BR678" s="310"/>
      <c r="BS678" s="310"/>
      <c r="BT678" s="310"/>
      <c r="BU678" s="310"/>
      <c r="BV678" s="310"/>
      <c r="BW678" s="310"/>
      <c r="BX678" s="310"/>
      <c r="BY678" s="310"/>
      <c r="BZ678" s="310"/>
      <c r="CA678" s="310"/>
      <c r="CB678" s="310"/>
      <c r="CC678" s="310"/>
      <c r="CD678" s="310"/>
      <c r="CE678" s="310"/>
      <c r="CF678" s="310"/>
      <c r="CG678" s="310"/>
      <c r="CH678" s="310"/>
      <c r="CI678" s="310"/>
      <c r="CJ678" s="310"/>
      <c r="CK678" s="310"/>
      <c r="CL678" s="310"/>
      <c r="CM678" s="310"/>
      <c r="CN678" s="310"/>
      <c r="CO678" s="310"/>
      <c r="CP678" s="310"/>
      <c r="CQ678" s="310"/>
      <c r="CR678" s="310"/>
      <c r="CS678" s="310"/>
      <c r="CT678" s="310"/>
      <c r="CU678" s="310"/>
      <c r="CV678" s="310"/>
      <c r="CW678" s="310"/>
      <c r="CX678" s="310"/>
      <c r="CY678" s="310"/>
      <c r="CZ678" s="310"/>
    </row>
    <row r="679" s="314" customFormat="true" ht="25.15" customHeight="true" x14ac:dyDescent="0.2">
      <c r="C679" s="852"/>
      <c r="D679" s="844"/>
      <c r="E679" s="496"/>
      <c r="F679" s="496"/>
      <c r="G679" s="496"/>
      <c r="H679" s="852"/>
      <c r="I679" s="844"/>
      <c r="J679" s="496"/>
      <c r="K679" s="496"/>
      <c r="L679" s="496"/>
      <c r="M679" s="852"/>
      <c r="N679" s="844"/>
      <c r="O679" s="496"/>
      <c r="P679" s="496"/>
      <c r="Q679" s="496"/>
      <c r="W679" s="307"/>
      <c r="X679" s="307"/>
      <c r="Y679" s="307"/>
      <c r="Z679" s="307"/>
      <c r="AA679" s="307"/>
      <c r="AB679" s="307"/>
      <c r="AC679" s="307"/>
      <c r="AD679" s="307"/>
      <c r="AE679" s="307"/>
      <c r="AF679" s="307"/>
      <c r="AG679" s="307"/>
      <c r="AH679" s="307"/>
      <c r="AI679" s="307"/>
      <c r="AJ679" s="307"/>
      <c r="AK679" s="307"/>
      <c r="AL679" s="307"/>
      <c r="AM679" s="307"/>
      <c r="AN679" s="307"/>
      <c r="AO679" s="307"/>
      <c r="AP679" s="307"/>
      <c r="AQ679" s="307"/>
      <c r="AR679" s="307"/>
      <c r="AS679" s="307"/>
      <c r="AT679" s="307"/>
      <c r="AU679" s="307"/>
      <c r="AV679" s="307"/>
      <c r="AW679" s="307"/>
      <c r="AX679" s="307"/>
      <c r="AY679" s="307"/>
      <c r="AZ679" s="307"/>
      <c r="BA679" s="310"/>
      <c r="BB679" s="360"/>
      <c r="BC679" s="310"/>
      <c r="BD679" s="310"/>
      <c r="BE679" s="310"/>
      <c r="BF679" s="310"/>
      <c r="BG679" s="310"/>
      <c r="BH679" s="310"/>
      <c r="BI679" s="310"/>
      <c r="BJ679" s="310"/>
      <c r="BK679" s="310"/>
      <c r="BL679" s="310"/>
      <c r="BM679" s="310"/>
      <c r="BN679" s="310"/>
      <c r="BO679" s="310"/>
      <c r="BP679" s="310"/>
      <c r="BQ679" s="310"/>
      <c r="BR679" s="310"/>
      <c r="BS679" s="310"/>
      <c r="BT679" s="310"/>
      <c r="BU679" s="310"/>
      <c r="BV679" s="310"/>
      <c r="BW679" s="310"/>
      <c r="BX679" s="310"/>
      <c r="BY679" s="310"/>
      <c r="BZ679" s="310"/>
      <c r="CA679" s="310"/>
      <c r="CB679" s="310"/>
      <c r="CC679" s="310"/>
      <c r="CD679" s="310"/>
      <c r="CE679" s="310"/>
      <c r="CF679" s="310"/>
      <c r="CG679" s="310"/>
      <c r="CH679" s="310"/>
      <c r="CI679" s="310"/>
      <c r="CJ679" s="310"/>
      <c r="CK679" s="310"/>
      <c r="CL679" s="310"/>
      <c r="CM679" s="310"/>
      <c r="CN679" s="310"/>
      <c r="CO679" s="310"/>
      <c r="CP679" s="310"/>
      <c r="CQ679" s="310"/>
      <c r="CR679" s="310"/>
      <c r="CS679" s="310"/>
      <c r="CT679" s="310"/>
      <c r="CU679" s="310"/>
      <c r="CV679" s="310"/>
      <c r="CW679" s="310"/>
      <c r="CX679" s="310"/>
      <c r="CY679" s="310"/>
      <c r="CZ679" s="310"/>
    </row>
    <row r="680" s="314" customFormat="true" ht="25.15" customHeight="true" x14ac:dyDescent="0.2">
      <c r="C680" s="852"/>
      <c r="D680" s="844"/>
      <c r="E680" s="496"/>
      <c r="F680" s="496"/>
      <c r="G680" s="496"/>
      <c r="H680" s="852"/>
      <c r="I680" s="844"/>
      <c r="J680" s="496"/>
      <c r="K680" s="496"/>
      <c r="L680" s="496"/>
      <c r="M680" s="852"/>
      <c r="N680" s="844"/>
      <c r="O680" s="496"/>
      <c r="P680" s="496"/>
      <c r="Q680" s="496"/>
      <c r="W680" s="307"/>
      <c r="X680" s="307"/>
      <c r="Y680" s="307"/>
      <c r="Z680" s="307"/>
      <c r="AA680" s="307"/>
      <c r="AB680" s="307"/>
      <c r="AC680" s="307"/>
      <c r="AD680" s="307"/>
      <c r="AE680" s="307"/>
      <c r="AF680" s="307"/>
      <c r="AG680" s="307"/>
      <c r="AH680" s="307"/>
      <c r="AI680" s="307"/>
      <c r="AJ680" s="307"/>
      <c r="AK680" s="307"/>
      <c r="AL680" s="307"/>
      <c r="AM680" s="307"/>
      <c r="AN680" s="307"/>
      <c r="AO680" s="307"/>
      <c r="AP680" s="307"/>
      <c r="AQ680" s="307"/>
      <c r="AR680" s="307"/>
      <c r="AS680" s="307"/>
      <c r="AT680" s="307"/>
      <c r="AU680" s="307"/>
      <c r="AV680" s="307"/>
      <c r="AW680" s="307"/>
      <c r="AX680" s="307"/>
      <c r="AY680" s="307"/>
      <c r="AZ680" s="307"/>
      <c r="BA680" s="310"/>
      <c r="BB680" s="360"/>
      <c r="BC680" s="310"/>
      <c r="BD680" s="310"/>
      <c r="BE680" s="310"/>
      <c r="BF680" s="310"/>
      <c r="BG680" s="310"/>
      <c r="BH680" s="310"/>
      <c r="BI680" s="310"/>
      <c r="BJ680" s="310"/>
      <c r="BK680" s="310"/>
      <c r="BL680" s="310"/>
      <c r="BM680" s="310"/>
      <c r="BN680" s="310"/>
      <c r="BO680" s="310"/>
      <c r="BP680" s="310"/>
      <c r="BQ680" s="310"/>
      <c r="BR680" s="310"/>
      <c r="BS680" s="310"/>
      <c r="BT680" s="310"/>
      <c r="BU680" s="310"/>
      <c r="BV680" s="310"/>
      <c r="BW680" s="310"/>
      <c r="BX680" s="310"/>
      <c r="BY680" s="310"/>
      <c r="BZ680" s="310"/>
      <c r="CA680" s="310"/>
      <c r="CB680" s="310"/>
      <c r="CC680" s="310"/>
      <c r="CD680" s="310"/>
      <c r="CE680" s="310"/>
      <c r="CF680" s="310"/>
      <c r="CG680" s="310"/>
      <c r="CH680" s="310"/>
      <c r="CI680" s="310"/>
      <c r="CJ680" s="310"/>
      <c r="CK680" s="310"/>
      <c r="CL680" s="310"/>
      <c r="CM680" s="310"/>
      <c r="CN680" s="310"/>
      <c r="CO680" s="310"/>
      <c r="CP680" s="310"/>
      <c r="CQ680" s="310"/>
      <c r="CR680" s="310"/>
      <c r="CS680" s="310"/>
      <c r="CT680" s="310"/>
      <c r="CU680" s="310"/>
      <c r="CV680" s="310"/>
      <c r="CW680" s="310"/>
      <c r="CX680" s="310"/>
      <c r="CY680" s="310"/>
      <c r="CZ680" s="310"/>
    </row>
    <row r="681" s="314" customFormat="true" ht="25.15" customHeight="true" x14ac:dyDescent="0.2">
      <c r="C681" s="852"/>
      <c r="D681" s="844"/>
      <c r="E681" s="496"/>
      <c r="F681" s="496"/>
      <c r="G681" s="496"/>
      <c r="H681" s="852"/>
      <c r="I681" s="844"/>
      <c r="J681" s="496"/>
      <c r="K681" s="496"/>
      <c r="L681" s="496"/>
      <c r="M681" s="852"/>
      <c r="N681" s="844"/>
      <c r="O681" s="496"/>
      <c r="P681" s="496"/>
      <c r="Q681" s="496"/>
      <c r="W681" s="307"/>
      <c r="X681" s="307"/>
      <c r="Y681" s="307"/>
      <c r="Z681" s="307"/>
      <c r="AA681" s="307"/>
      <c r="AB681" s="307"/>
      <c r="AC681" s="307"/>
      <c r="AD681" s="307"/>
      <c r="AE681" s="307"/>
      <c r="AF681" s="307"/>
      <c r="AG681" s="307"/>
      <c r="AH681" s="307"/>
      <c r="AI681" s="307"/>
      <c r="AJ681" s="307"/>
      <c r="AK681" s="307"/>
      <c r="AL681" s="307"/>
      <c r="AM681" s="307"/>
      <c r="AN681" s="307"/>
      <c r="AO681" s="307"/>
      <c r="AP681" s="307"/>
      <c r="AQ681" s="307"/>
      <c r="AR681" s="307"/>
      <c r="AS681" s="307"/>
      <c r="AT681" s="307"/>
      <c r="AU681" s="307"/>
      <c r="AV681" s="307"/>
      <c r="AW681" s="307"/>
      <c r="AX681" s="307"/>
      <c r="AY681" s="307"/>
      <c r="AZ681" s="307"/>
      <c r="BA681" s="310"/>
      <c r="BB681" s="360"/>
      <c r="BC681" s="310"/>
      <c r="BD681" s="310"/>
      <c r="BE681" s="310"/>
      <c r="BF681" s="310"/>
      <c r="BG681" s="310"/>
      <c r="BH681" s="310"/>
      <c r="BI681" s="310"/>
      <c r="BJ681" s="310"/>
      <c r="BK681" s="310"/>
      <c r="BL681" s="310"/>
      <c r="BM681" s="310"/>
      <c r="BN681" s="310"/>
      <c r="BO681" s="310"/>
      <c r="BP681" s="310"/>
      <c r="BQ681" s="310"/>
      <c r="BR681" s="310"/>
      <c r="BS681" s="310"/>
      <c r="BT681" s="310"/>
      <c r="BU681" s="310"/>
      <c r="BV681" s="310"/>
      <c r="BW681" s="310"/>
      <c r="BX681" s="310"/>
      <c r="BY681" s="310"/>
      <c r="BZ681" s="310"/>
      <c r="CA681" s="310"/>
      <c r="CB681" s="310"/>
      <c r="CC681" s="310"/>
      <c r="CD681" s="310"/>
      <c r="CE681" s="310"/>
      <c r="CF681" s="310"/>
      <c r="CG681" s="310"/>
      <c r="CH681" s="310"/>
      <c r="CI681" s="310"/>
      <c r="CJ681" s="310"/>
      <c r="CK681" s="310"/>
      <c r="CL681" s="310"/>
      <c r="CM681" s="310"/>
      <c r="CN681" s="310"/>
      <c r="CO681" s="310"/>
      <c r="CP681" s="310"/>
      <c r="CQ681" s="310"/>
      <c r="CR681" s="310"/>
      <c r="CS681" s="310"/>
      <c r="CT681" s="310"/>
      <c r="CU681" s="310"/>
      <c r="CV681" s="310"/>
      <c r="CW681" s="310"/>
      <c r="CX681" s="310"/>
      <c r="CY681" s="310"/>
      <c r="CZ681" s="310"/>
    </row>
    <row r="682" s="314" customFormat="true" ht="25.15" customHeight="true" x14ac:dyDescent="0.2">
      <c r="C682" s="852"/>
      <c r="D682" s="844"/>
      <c r="E682" s="496"/>
      <c r="F682" s="496"/>
      <c r="G682" s="496"/>
      <c r="H682" s="852"/>
      <c r="I682" s="844"/>
      <c r="J682" s="496"/>
      <c r="K682" s="496"/>
      <c r="L682" s="496"/>
      <c r="M682" s="852"/>
      <c r="N682" s="844"/>
      <c r="O682" s="496"/>
      <c r="P682" s="496"/>
      <c r="Q682" s="496"/>
      <c r="W682" s="307"/>
      <c r="X682" s="307"/>
      <c r="Y682" s="307"/>
      <c r="Z682" s="307"/>
      <c r="AA682" s="307"/>
      <c r="AB682" s="307"/>
      <c r="AC682" s="307"/>
      <c r="AD682" s="307"/>
      <c r="AE682" s="307"/>
      <c r="AF682" s="307"/>
      <c r="AG682" s="307"/>
      <c r="AH682" s="307"/>
      <c r="AI682" s="307"/>
      <c r="AJ682" s="307"/>
      <c r="AK682" s="307"/>
      <c r="AL682" s="307"/>
      <c r="AM682" s="307"/>
      <c r="AN682" s="307"/>
      <c r="AO682" s="307"/>
      <c r="AP682" s="307"/>
      <c r="AQ682" s="307"/>
      <c r="AR682" s="307"/>
      <c r="AS682" s="307"/>
      <c r="AT682" s="307"/>
      <c r="AU682" s="307"/>
      <c r="AV682" s="307"/>
      <c r="AW682" s="307"/>
      <c r="AX682" s="307"/>
      <c r="AY682" s="307"/>
      <c r="AZ682" s="307"/>
      <c r="BA682" s="310"/>
      <c r="BB682" s="360"/>
      <c r="BC682" s="310"/>
      <c r="BD682" s="310"/>
      <c r="BE682" s="310"/>
      <c r="BF682" s="310"/>
      <c r="BG682" s="310"/>
      <c r="BH682" s="310"/>
      <c r="BI682" s="310"/>
      <c r="BJ682" s="310"/>
      <c r="BK682" s="310"/>
      <c r="BL682" s="310"/>
      <c r="BM682" s="310"/>
      <c r="BN682" s="310"/>
      <c r="BO682" s="310"/>
      <c r="BP682" s="310"/>
      <c r="BQ682" s="310"/>
      <c r="BR682" s="310"/>
      <c r="BS682" s="310"/>
      <c r="BT682" s="310"/>
      <c r="BU682" s="310"/>
      <c r="BV682" s="310"/>
      <c r="BW682" s="310"/>
      <c r="BX682" s="310"/>
      <c r="BY682" s="310"/>
      <c r="BZ682" s="310"/>
      <c r="CA682" s="310"/>
      <c r="CB682" s="310"/>
      <c r="CC682" s="310"/>
      <c r="CD682" s="310"/>
      <c r="CE682" s="310"/>
      <c r="CF682" s="310"/>
      <c r="CG682" s="310"/>
      <c r="CH682" s="310"/>
      <c r="CI682" s="310"/>
      <c r="CJ682" s="310"/>
      <c r="CK682" s="310"/>
      <c r="CL682" s="310"/>
      <c r="CM682" s="310"/>
      <c r="CN682" s="310"/>
      <c r="CO682" s="310"/>
      <c r="CP682" s="310"/>
      <c r="CQ682" s="310"/>
      <c r="CR682" s="310"/>
      <c r="CS682" s="310"/>
      <c r="CT682" s="310"/>
      <c r="CU682" s="310"/>
      <c r="CV682" s="310"/>
      <c r="CW682" s="310"/>
      <c r="CX682" s="310"/>
      <c r="CY682" s="310"/>
      <c r="CZ682" s="310"/>
    </row>
    <row r="683" s="314" customFormat="true" ht="25.15" customHeight="true" x14ac:dyDescent="0.2">
      <c r="C683" s="852"/>
      <c r="D683" s="844"/>
      <c r="E683" s="496"/>
      <c r="F683" s="496"/>
      <c r="G683" s="496"/>
      <c r="H683" s="852"/>
      <c r="I683" s="844"/>
      <c r="J683" s="496"/>
      <c r="K683" s="496"/>
      <c r="L683" s="496"/>
      <c r="M683" s="852"/>
      <c r="N683" s="844"/>
      <c r="O683" s="496"/>
      <c r="P683" s="496"/>
      <c r="Q683" s="496"/>
      <c r="W683" s="307"/>
      <c r="X683" s="307"/>
      <c r="Y683" s="307"/>
      <c r="Z683" s="307"/>
      <c r="AA683" s="307"/>
      <c r="AB683" s="307"/>
      <c r="AC683" s="307"/>
      <c r="AD683" s="307"/>
      <c r="AE683" s="307"/>
      <c r="AF683" s="307"/>
      <c r="AG683" s="307"/>
      <c r="AH683" s="307"/>
      <c r="AI683" s="307"/>
      <c r="AJ683" s="307"/>
      <c r="AK683" s="307"/>
      <c r="AL683" s="307"/>
      <c r="AM683" s="307"/>
      <c r="AN683" s="307"/>
      <c r="AO683" s="307"/>
      <c r="AP683" s="307"/>
      <c r="AQ683" s="307"/>
      <c r="AR683" s="307"/>
      <c r="AS683" s="307"/>
      <c r="AT683" s="307"/>
      <c r="AU683" s="307"/>
      <c r="AV683" s="307"/>
      <c r="AW683" s="307"/>
      <c r="AX683" s="307"/>
      <c r="AY683" s="307"/>
      <c r="AZ683" s="307"/>
      <c r="BA683" s="310"/>
      <c r="BB683" s="360"/>
      <c r="BC683" s="310"/>
      <c r="BD683" s="310"/>
      <c r="BE683" s="310"/>
      <c r="BF683" s="310"/>
      <c r="BG683" s="310"/>
      <c r="BH683" s="310"/>
      <c r="BI683" s="310"/>
      <c r="BJ683" s="310"/>
      <c r="BK683" s="310"/>
      <c r="BL683" s="310"/>
      <c r="BM683" s="310"/>
      <c r="BN683" s="310"/>
      <c r="BO683" s="310"/>
      <c r="BP683" s="310"/>
      <c r="BQ683" s="310"/>
      <c r="BR683" s="310"/>
      <c r="BS683" s="310"/>
      <c r="BT683" s="310"/>
      <c r="BU683" s="310"/>
      <c r="BV683" s="310"/>
      <c r="BW683" s="310"/>
      <c r="BX683" s="310"/>
      <c r="BY683" s="310"/>
      <c r="BZ683" s="310"/>
      <c r="CA683" s="310"/>
      <c r="CB683" s="310"/>
      <c r="CC683" s="310"/>
      <c r="CD683" s="310"/>
      <c r="CE683" s="310"/>
      <c r="CF683" s="310"/>
      <c r="CG683" s="310"/>
      <c r="CH683" s="310"/>
      <c r="CI683" s="310"/>
      <c r="CJ683" s="310"/>
      <c r="CK683" s="310"/>
      <c r="CL683" s="310"/>
      <c r="CM683" s="310"/>
      <c r="CN683" s="310"/>
      <c r="CO683" s="310"/>
      <c r="CP683" s="310"/>
      <c r="CQ683" s="310"/>
      <c r="CR683" s="310"/>
      <c r="CS683" s="310"/>
      <c r="CT683" s="310"/>
      <c r="CU683" s="310"/>
      <c r="CV683" s="310"/>
      <c r="CW683" s="310"/>
      <c r="CX683" s="310"/>
      <c r="CY683" s="310"/>
      <c r="CZ683" s="310"/>
    </row>
    <row r="684" s="314" customFormat="true" ht="25.15" customHeight="true" x14ac:dyDescent="0.2">
      <c r="C684" s="852"/>
      <c r="D684" s="844"/>
      <c r="E684" s="496"/>
      <c r="F684" s="496"/>
      <c r="G684" s="496"/>
      <c r="H684" s="852"/>
      <c r="I684" s="844"/>
      <c r="J684" s="496"/>
      <c r="K684" s="496"/>
      <c r="L684" s="496"/>
      <c r="M684" s="852"/>
      <c r="N684" s="844"/>
      <c r="O684" s="496"/>
      <c r="P684" s="496"/>
      <c r="Q684" s="496"/>
      <c r="W684" s="307"/>
      <c r="X684" s="307"/>
      <c r="Y684" s="307"/>
      <c r="Z684" s="307"/>
      <c r="AA684" s="307"/>
      <c r="AB684" s="307"/>
      <c r="AC684" s="307"/>
      <c r="AD684" s="307"/>
      <c r="AE684" s="307"/>
      <c r="AF684" s="307"/>
      <c r="AG684" s="307"/>
      <c r="AH684" s="307"/>
      <c r="AI684" s="307"/>
      <c r="AJ684" s="307"/>
      <c r="AK684" s="307"/>
      <c r="AL684" s="307"/>
      <c r="AM684" s="307"/>
      <c r="AN684" s="307"/>
      <c r="AO684" s="307"/>
      <c r="AP684" s="307"/>
      <c r="AQ684" s="307"/>
      <c r="AR684" s="307"/>
      <c r="AS684" s="307"/>
      <c r="AT684" s="307"/>
      <c r="AU684" s="307"/>
      <c r="AV684" s="307"/>
      <c r="AW684" s="307"/>
      <c r="AX684" s="307"/>
      <c r="AY684" s="307"/>
      <c r="AZ684" s="307"/>
      <c r="BA684" s="310"/>
      <c r="BB684" s="360"/>
      <c r="BC684" s="310"/>
      <c r="BD684" s="310"/>
      <c r="BE684" s="310"/>
      <c r="BF684" s="310"/>
      <c r="BG684" s="310"/>
      <c r="BH684" s="310"/>
      <c r="BI684" s="310"/>
      <c r="BJ684" s="310"/>
      <c r="BK684" s="310"/>
      <c r="BL684" s="310"/>
      <c r="BM684" s="310"/>
      <c r="BN684" s="310"/>
      <c r="BO684" s="310"/>
      <c r="BP684" s="310"/>
      <c r="BQ684" s="310"/>
      <c r="BR684" s="310"/>
      <c r="BS684" s="310"/>
      <c r="BT684" s="310"/>
      <c r="BU684" s="310"/>
      <c r="BV684" s="310"/>
      <c r="BW684" s="310"/>
      <c r="BX684" s="310"/>
      <c r="BY684" s="310"/>
      <c r="BZ684" s="310"/>
      <c r="CA684" s="310"/>
      <c r="CB684" s="310"/>
      <c r="CC684" s="310"/>
      <c r="CD684" s="310"/>
      <c r="CE684" s="310"/>
      <c r="CF684" s="310"/>
      <c r="CG684" s="310"/>
      <c r="CH684" s="310"/>
      <c r="CI684" s="310"/>
      <c r="CJ684" s="310"/>
      <c r="CK684" s="310"/>
      <c r="CL684" s="310"/>
      <c r="CM684" s="310"/>
      <c r="CN684" s="310"/>
      <c r="CO684" s="310"/>
      <c r="CP684" s="310"/>
      <c r="CQ684" s="310"/>
      <c r="CR684" s="310"/>
      <c r="CS684" s="310"/>
      <c r="CT684" s="310"/>
      <c r="CU684" s="310"/>
      <c r="CV684" s="310"/>
      <c r="CW684" s="310"/>
      <c r="CX684" s="310"/>
      <c r="CY684" s="310"/>
      <c r="CZ684" s="310"/>
    </row>
    <row r="685" s="314" customFormat="true" ht="25.15" customHeight="true" x14ac:dyDescent="0.2">
      <c r="C685" s="852"/>
      <c r="D685" s="844"/>
      <c r="E685" s="496"/>
      <c r="F685" s="496"/>
      <c r="G685" s="496"/>
      <c r="H685" s="852"/>
      <c r="I685" s="844"/>
      <c r="J685" s="496"/>
      <c r="K685" s="496"/>
      <c r="L685" s="496"/>
      <c r="M685" s="852"/>
      <c r="N685" s="844"/>
      <c r="O685" s="496"/>
      <c r="P685" s="496"/>
      <c r="Q685" s="496"/>
      <c r="W685" s="307"/>
      <c r="X685" s="307"/>
      <c r="Y685" s="307"/>
      <c r="Z685" s="307"/>
      <c r="AA685" s="307"/>
      <c r="AB685" s="307"/>
      <c r="AC685" s="307"/>
      <c r="AD685" s="307"/>
      <c r="AE685" s="307"/>
      <c r="AF685" s="307"/>
      <c r="AG685" s="307"/>
      <c r="AH685" s="307"/>
      <c r="AI685" s="307"/>
      <c r="AJ685" s="307"/>
      <c r="AK685" s="307"/>
      <c r="AL685" s="307"/>
      <c r="AM685" s="307"/>
      <c r="AN685" s="307"/>
      <c r="AO685" s="307"/>
      <c r="AP685" s="307"/>
      <c r="AQ685" s="307"/>
      <c r="AR685" s="307"/>
      <c r="AS685" s="307"/>
      <c r="AT685" s="307"/>
      <c r="AU685" s="307"/>
      <c r="AV685" s="307"/>
      <c r="AW685" s="307"/>
      <c r="AX685" s="307"/>
      <c r="AY685" s="307"/>
      <c r="AZ685" s="307"/>
      <c r="BA685" s="310"/>
      <c r="BB685" s="360"/>
      <c r="BC685" s="310"/>
      <c r="BD685" s="310"/>
      <c r="BE685" s="310"/>
      <c r="BF685" s="310"/>
      <c r="BG685" s="310"/>
      <c r="BH685" s="310"/>
      <c r="BI685" s="310"/>
      <c r="BJ685" s="310"/>
      <c r="BK685" s="310"/>
      <c r="BL685" s="310"/>
      <c r="BM685" s="310"/>
      <c r="BN685" s="310"/>
      <c r="BO685" s="310"/>
      <c r="BP685" s="310"/>
      <c r="BQ685" s="310"/>
      <c r="BR685" s="310"/>
      <c r="BS685" s="310"/>
      <c r="BT685" s="310"/>
      <c r="BU685" s="310"/>
      <c r="BV685" s="310"/>
      <c r="BW685" s="310"/>
      <c r="BX685" s="310"/>
      <c r="BY685" s="310"/>
      <c r="BZ685" s="310"/>
      <c r="CA685" s="310"/>
      <c r="CB685" s="310"/>
      <c r="CC685" s="310"/>
      <c r="CD685" s="310"/>
      <c r="CE685" s="310"/>
      <c r="CF685" s="310"/>
      <c r="CG685" s="310"/>
      <c r="CH685" s="310"/>
      <c r="CI685" s="310"/>
      <c r="CJ685" s="310"/>
      <c r="CK685" s="310"/>
      <c r="CL685" s="310"/>
      <c r="CM685" s="310"/>
      <c r="CN685" s="310"/>
      <c r="CO685" s="310"/>
      <c r="CP685" s="310"/>
      <c r="CQ685" s="310"/>
      <c r="CR685" s="310"/>
      <c r="CS685" s="310"/>
      <c r="CT685" s="310"/>
      <c r="CU685" s="310"/>
      <c r="CV685" s="310"/>
      <c r="CW685" s="310"/>
      <c r="CX685" s="310"/>
      <c r="CY685" s="310"/>
      <c r="CZ685" s="310"/>
    </row>
    <row r="686" s="314" customFormat="true" ht="25.15" customHeight="true" x14ac:dyDescent="0.2">
      <c r="C686" s="852"/>
      <c r="D686" s="844"/>
      <c r="E686" s="496"/>
      <c r="F686" s="496"/>
      <c r="G686" s="496"/>
      <c r="H686" s="852"/>
      <c r="I686" s="844"/>
      <c r="J686" s="496"/>
      <c r="K686" s="496"/>
      <c r="L686" s="496"/>
      <c r="M686" s="852"/>
      <c r="N686" s="844"/>
      <c r="O686" s="496"/>
      <c r="P686" s="496"/>
      <c r="Q686" s="496"/>
      <c r="W686" s="307"/>
      <c r="X686" s="307"/>
      <c r="Y686" s="307"/>
      <c r="Z686" s="307"/>
      <c r="AA686" s="307"/>
      <c r="AB686" s="307"/>
      <c r="AC686" s="307"/>
      <c r="AD686" s="307"/>
      <c r="AE686" s="307"/>
      <c r="AF686" s="307"/>
      <c r="AG686" s="307"/>
      <c r="AH686" s="307"/>
      <c r="AI686" s="307"/>
      <c r="AJ686" s="307"/>
      <c r="AK686" s="307"/>
      <c r="AL686" s="307"/>
      <c r="AM686" s="307"/>
      <c r="AN686" s="307"/>
      <c r="AO686" s="307"/>
      <c r="AP686" s="307"/>
      <c r="AQ686" s="307"/>
      <c r="AR686" s="307"/>
      <c r="AS686" s="307"/>
      <c r="AT686" s="307"/>
      <c r="AU686" s="307"/>
      <c r="AV686" s="307"/>
      <c r="AW686" s="307"/>
      <c r="AX686" s="307"/>
      <c r="AY686" s="307"/>
      <c r="AZ686" s="307"/>
      <c r="BA686" s="310"/>
      <c r="BB686" s="360"/>
      <c r="BC686" s="310"/>
      <c r="BD686" s="310"/>
      <c r="BE686" s="310"/>
      <c r="BF686" s="310"/>
      <c r="BG686" s="310"/>
      <c r="BH686" s="310"/>
      <c r="BI686" s="310"/>
      <c r="BJ686" s="310"/>
      <c r="BK686" s="310"/>
      <c r="BL686" s="310"/>
      <c r="BM686" s="310"/>
      <c r="BN686" s="310"/>
      <c r="BO686" s="310"/>
      <c r="BP686" s="310"/>
      <c r="BQ686" s="310"/>
      <c r="BR686" s="310"/>
      <c r="BS686" s="310"/>
      <c r="BT686" s="310"/>
      <c r="BU686" s="310"/>
      <c r="BV686" s="310"/>
      <c r="BW686" s="310"/>
      <c r="BX686" s="310"/>
      <c r="BY686" s="310"/>
      <c r="BZ686" s="310"/>
      <c r="CA686" s="310"/>
      <c r="CB686" s="310"/>
      <c r="CC686" s="310"/>
      <c r="CD686" s="310"/>
      <c r="CE686" s="310"/>
      <c r="CF686" s="310"/>
      <c r="CG686" s="310"/>
      <c r="CH686" s="310"/>
      <c r="CI686" s="310"/>
      <c r="CJ686" s="310"/>
      <c r="CK686" s="310"/>
      <c r="CL686" s="310"/>
      <c r="CM686" s="310"/>
      <c r="CN686" s="310"/>
      <c r="CO686" s="310"/>
      <c r="CP686" s="310"/>
      <c r="CQ686" s="310"/>
      <c r="CR686" s="310"/>
      <c r="CS686" s="310"/>
      <c r="CT686" s="310"/>
      <c r="CU686" s="310"/>
      <c r="CV686" s="310"/>
      <c r="CW686" s="310"/>
      <c r="CX686" s="310"/>
      <c r="CY686" s="310"/>
      <c r="CZ686" s="310"/>
    </row>
    <row r="687" s="314" customFormat="true" ht="25.15" customHeight="true" x14ac:dyDescent="0.2">
      <c r="C687" s="852"/>
      <c r="D687" s="844"/>
      <c r="E687" s="496"/>
      <c r="F687" s="496"/>
      <c r="G687" s="496"/>
      <c r="H687" s="852"/>
      <c r="I687" s="844"/>
      <c r="J687" s="496"/>
      <c r="K687" s="496"/>
      <c r="L687" s="496"/>
      <c r="M687" s="852"/>
      <c r="N687" s="844"/>
      <c r="O687" s="496"/>
      <c r="P687" s="496"/>
      <c r="Q687" s="496"/>
      <c r="W687" s="307"/>
      <c r="X687" s="307"/>
      <c r="Y687" s="307"/>
      <c r="Z687" s="307"/>
      <c r="AA687" s="307"/>
      <c r="AB687" s="307"/>
      <c r="AC687" s="307"/>
      <c r="AD687" s="307"/>
      <c r="AE687" s="307"/>
      <c r="AF687" s="307"/>
      <c r="AG687" s="307"/>
      <c r="AH687" s="307"/>
      <c r="AI687" s="307"/>
      <c r="AJ687" s="307"/>
      <c r="AK687" s="307"/>
      <c r="AL687" s="307"/>
      <c r="AM687" s="307"/>
      <c r="AN687" s="307"/>
      <c r="AO687" s="307"/>
      <c r="AP687" s="307"/>
      <c r="AQ687" s="307"/>
      <c r="AR687" s="307"/>
      <c r="AS687" s="307"/>
      <c r="AT687" s="307"/>
      <c r="AU687" s="307"/>
      <c r="AV687" s="307"/>
      <c r="AW687" s="307"/>
      <c r="AX687" s="307"/>
      <c r="AY687" s="307"/>
      <c r="AZ687" s="307"/>
      <c r="BA687" s="310"/>
      <c r="BB687" s="360"/>
      <c r="BC687" s="310"/>
      <c r="BD687" s="310"/>
      <c r="BE687" s="310"/>
      <c r="BF687" s="310"/>
      <c r="BG687" s="310"/>
      <c r="BH687" s="310"/>
      <c r="BI687" s="310"/>
      <c r="BJ687" s="310"/>
      <c r="BK687" s="310"/>
      <c r="BL687" s="310"/>
      <c r="BM687" s="310"/>
      <c r="BN687" s="310"/>
      <c r="BO687" s="310"/>
      <c r="BP687" s="310"/>
      <c r="BQ687" s="310"/>
      <c r="BR687" s="310"/>
      <c r="BS687" s="310"/>
      <c r="BT687" s="310"/>
      <c r="BU687" s="310"/>
      <c r="BV687" s="310"/>
      <c r="BW687" s="310"/>
      <c r="BX687" s="310"/>
      <c r="BY687" s="310"/>
      <c r="BZ687" s="310"/>
      <c r="CA687" s="310"/>
      <c r="CB687" s="310"/>
      <c r="CC687" s="310"/>
      <c r="CD687" s="310"/>
      <c r="CE687" s="310"/>
      <c r="CF687" s="310"/>
      <c r="CG687" s="310"/>
      <c r="CH687" s="310"/>
      <c r="CI687" s="310"/>
      <c r="CJ687" s="310"/>
      <c r="CK687" s="310"/>
      <c r="CL687" s="310"/>
      <c r="CM687" s="310"/>
      <c r="CN687" s="310"/>
      <c r="CO687" s="310"/>
      <c r="CP687" s="310"/>
      <c r="CQ687" s="310"/>
      <c r="CR687" s="310"/>
      <c r="CS687" s="310"/>
      <c r="CT687" s="310"/>
      <c r="CU687" s="310"/>
      <c r="CV687" s="310"/>
      <c r="CW687" s="310"/>
      <c r="CX687" s="310"/>
      <c r="CY687" s="310"/>
      <c r="CZ687" s="310"/>
    </row>
    <row r="688" s="314" customFormat="true" ht="25.15" customHeight="true" x14ac:dyDescent="0.2">
      <c r="C688" s="852"/>
      <c r="D688" s="844"/>
      <c r="E688" s="496"/>
      <c r="F688" s="496"/>
      <c r="G688" s="496"/>
      <c r="H688" s="852"/>
      <c r="I688" s="844"/>
      <c r="J688" s="496"/>
      <c r="K688" s="496"/>
      <c r="L688" s="496"/>
      <c r="M688" s="852"/>
      <c r="N688" s="844"/>
      <c r="O688" s="496"/>
      <c r="P688" s="496"/>
      <c r="Q688" s="496"/>
      <c r="W688" s="307"/>
      <c r="X688" s="307"/>
      <c r="Y688" s="307"/>
      <c r="Z688" s="307"/>
      <c r="AA688" s="307"/>
      <c r="AB688" s="307"/>
      <c r="AC688" s="307"/>
      <c r="AD688" s="307"/>
      <c r="AE688" s="307"/>
      <c r="AF688" s="307"/>
      <c r="AG688" s="307"/>
      <c r="AH688" s="307"/>
      <c r="AI688" s="307"/>
      <c r="AJ688" s="307"/>
      <c r="AK688" s="307"/>
      <c r="AL688" s="307"/>
      <c r="AM688" s="307"/>
      <c r="AN688" s="307"/>
      <c r="AO688" s="307"/>
      <c r="AP688" s="307"/>
      <c r="AQ688" s="307"/>
      <c r="AR688" s="307"/>
      <c r="AS688" s="307"/>
      <c r="AT688" s="307"/>
      <c r="AU688" s="307"/>
      <c r="AV688" s="307"/>
      <c r="AW688" s="307"/>
      <c r="AX688" s="307"/>
      <c r="AY688" s="307"/>
      <c r="AZ688" s="307"/>
      <c r="BA688" s="310"/>
      <c r="BB688" s="360"/>
      <c r="BC688" s="310"/>
      <c r="BD688" s="310"/>
      <c r="BE688" s="310"/>
      <c r="BF688" s="310"/>
      <c r="BG688" s="310"/>
      <c r="BH688" s="310"/>
      <c r="BI688" s="310"/>
      <c r="BJ688" s="310"/>
      <c r="BK688" s="310"/>
      <c r="BL688" s="310"/>
      <c r="BM688" s="310"/>
      <c r="BN688" s="310"/>
      <c r="BO688" s="310"/>
      <c r="BP688" s="310"/>
      <c r="BQ688" s="310"/>
      <c r="BR688" s="310"/>
      <c r="BS688" s="310"/>
      <c r="BT688" s="310"/>
      <c r="BU688" s="310"/>
      <c r="BV688" s="310"/>
      <c r="BW688" s="310"/>
      <c r="BX688" s="310"/>
      <c r="BY688" s="310"/>
      <c r="BZ688" s="310"/>
      <c r="CA688" s="310"/>
      <c r="CB688" s="310"/>
      <c r="CC688" s="310"/>
      <c r="CD688" s="310"/>
      <c r="CE688" s="310"/>
      <c r="CF688" s="310"/>
      <c r="CG688" s="310"/>
      <c r="CH688" s="310"/>
      <c r="CI688" s="310"/>
      <c r="CJ688" s="310"/>
      <c r="CK688" s="310"/>
      <c r="CL688" s="310"/>
      <c r="CM688" s="310"/>
      <c r="CN688" s="310"/>
      <c r="CO688" s="310"/>
      <c r="CP688" s="310"/>
      <c r="CQ688" s="310"/>
      <c r="CR688" s="310"/>
      <c r="CS688" s="310"/>
      <c r="CT688" s="310"/>
      <c r="CU688" s="310"/>
      <c r="CV688" s="310"/>
      <c r="CW688" s="310"/>
      <c r="CX688" s="310"/>
      <c r="CY688" s="310"/>
      <c r="CZ688" s="310"/>
    </row>
    <row r="689" s="314" customFormat="true" ht="25.15" customHeight="true" x14ac:dyDescent="0.2">
      <c r="C689" s="852"/>
      <c r="D689" s="844"/>
      <c r="E689" s="496"/>
      <c r="F689" s="496"/>
      <c r="G689" s="496"/>
      <c r="H689" s="852"/>
      <c r="I689" s="844"/>
      <c r="J689" s="496"/>
      <c r="K689" s="496"/>
      <c r="L689" s="496"/>
      <c r="M689" s="852"/>
      <c r="N689" s="844"/>
      <c r="O689" s="496"/>
      <c r="P689" s="496"/>
      <c r="Q689" s="496"/>
      <c r="W689" s="307"/>
      <c r="X689" s="307"/>
      <c r="Y689" s="307"/>
      <c r="Z689" s="307"/>
      <c r="AA689" s="307"/>
      <c r="AB689" s="307"/>
      <c r="AC689" s="307"/>
      <c r="AD689" s="307"/>
      <c r="AE689" s="307"/>
      <c r="AF689" s="307"/>
      <c r="AG689" s="307"/>
      <c r="AH689" s="307"/>
      <c r="AI689" s="307"/>
      <c r="AJ689" s="307"/>
      <c r="AK689" s="307"/>
      <c r="AL689" s="307"/>
      <c r="AM689" s="307"/>
      <c r="AN689" s="307"/>
      <c r="AO689" s="307"/>
      <c r="AP689" s="307"/>
      <c r="AQ689" s="307"/>
      <c r="AR689" s="307"/>
      <c r="AS689" s="307"/>
      <c r="AT689" s="307"/>
      <c r="AU689" s="307"/>
      <c r="AV689" s="307"/>
      <c r="AW689" s="307"/>
      <c r="AX689" s="307"/>
      <c r="AY689" s="307"/>
      <c r="AZ689" s="307"/>
      <c r="BA689" s="310"/>
      <c r="BB689" s="360"/>
      <c r="BC689" s="310"/>
      <c r="BD689" s="310"/>
      <c r="BE689" s="310"/>
      <c r="BF689" s="310"/>
      <c r="BG689" s="310"/>
      <c r="BH689" s="310"/>
      <c r="BI689" s="310"/>
      <c r="BJ689" s="310"/>
      <c r="BK689" s="310"/>
      <c r="BL689" s="310"/>
      <c r="BM689" s="310"/>
      <c r="BN689" s="310"/>
      <c r="BO689" s="310"/>
      <c r="BP689" s="310"/>
      <c r="BQ689" s="310"/>
      <c r="BR689" s="310"/>
      <c r="BS689" s="310"/>
      <c r="BT689" s="310"/>
      <c r="BU689" s="310"/>
      <c r="BV689" s="310"/>
      <c r="BW689" s="310"/>
      <c r="BX689" s="310"/>
      <c r="BY689" s="310"/>
      <c r="BZ689" s="310"/>
      <c r="CA689" s="310"/>
      <c r="CB689" s="310"/>
      <c r="CC689" s="310"/>
      <c r="CD689" s="310"/>
      <c r="CE689" s="310"/>
      <c r="CF689" s="310"/>
      <c r="CG689" s="310"/>
      <c r="CH689" s="310"/>
      <c r="CI689" s="310"/>
      <c r="CJ689" s="310"/>
      <c r="CK689" s="310"/>
      <c r="CL689" s="310"/>
      <c r="CM689" s="310"/>
      <c r="CN689" s="310"/>
      <c r="CO689" s="310"/>
      <c r="CP689" s="310"/>
      <c r="CQ689" s="310"/>
      <c r="CR689" s="310"/>
      <c r="CS689" s="310"/>
      <c r="CT689" s="310"/>
      <c r="CU689" s="310"/>
      <c r="CV689" s="310"/>
      <c r="CW689" s="310"/>
      <c r="CX689" s="310"/>
      <c r="CY689" s="310"/>
      <c r="CZ689" s="310"/>
    </row>
    <row r="690" s="314" customFormat="true" ht="25.15" customHeight="true" x14ac:dyDescent="0.2">
      <c r="C690" s="852"/>
      <c r="D690" s="844"/>
      <c r="E690" s="496"/>
      <c r="F690" s="496"/>
      <c r="G690" s="496"/>
      <c r="H690" s="852"/>
      <c r="I690" s="844"/>
      <c r="J690" s="496"/>
      <c r="K690" s="496"/>
      <c r="L690" s="496"/>
      <c r="M690" s="852"/>
      <c r="N690" s="844"/>
      <c r="O690" s="496"/>
      <c r="P690" s="496"/>
      <c r="Q690" s="496"/>
      <c r="W690" s="307"/>
      <c r="X690" s="307"/>
      <c r="Y690" s="307"/>
      <c r="Z690" s="307"/>
      <c r="AA690" s="307"/>
      <c r="AB690" s="307"/>
      <c r="AC690" s="307"/>
      <c r="AD690" s="307"/>
      <c r="AE690" s="307"/>
      <c r="AF690" s="307"/>
      <c r="AG690" s="307"/>
      <c r="AH690" s="307"/>
      <c r="AI690" s="307"/>
      <c r="AJ690" s="307"/>
      <c r="AK690" s="307"/>
      <c r="AL690" s="307"/>
      <c r="AM690" s="307"/>
      <c r="AN690" s="307"/>
      <c r="AO690" s="307"/>
      <c r="AP690" s="307"/>
      <c r="AQ690" s="307"/>
      <c r="AR690" s="307"/>
      <c r="AS690" s="307"/>
      <c r="AT690" s="307"/>
      <c r="AU690" s="307"/>
      <c r="AV690" s="307"/>
      <c r="AW690" s="307"/>
      <c r="AX690" s="307"/>
      <c r="AY690" s="307"/>
      <c r="AZ690" s="307"/>
      <c r="BA690" s="310"/>
      <c r="BB690" s="360"/>
      <c r="BC690" s="310"/>
      <c r="BD690" s="310"/>
      <c r="BE690" s="310"/>
      <c r="BF690" s="310"/>
      <c r="BG690" s="310"/>
      <c r="BH690" s="310"/>
      <c r="BI690" s="310"/>
      <c r="BJ690" s="310"/>
      <c r="BK690" s="310"/>
      <c r="BL690" s="310"/>
      <c r="BM690" s="310"/>
      <c r="BN690" s="310"/>
      <c r="BO690" s="310"/>
      <c r="BP690" s="310"/>
      <c r="BQ690" s="310"/>
      <c r="BR690" s="310"/>
      <c r="BS690" s="310"/>
      <c r="BT690" s="310"/>
      <c r="BU690" s="310"/>
      <c r="BV690" s="310"/>
      <c r="BW690" s="310"/>
      <c r="BX690" s="310"/>
      <c r="BY690" s="310"/>
      <c r="BZ690" s="310"/>
      <c r="CA690" s="310"/>
      <c r="CB690" s="310"/>
      <c r="CC690" s="310"/>
      <c r="CD690" s="310"/>
      <c r="CE690" s="310"/>
      <c r="CF690" s="310"/>
      <c r="CG690" s="310"/>
      <c r="CH690" s="310"/>
      <c r="CI690" s="310"/>
      <c r="CJ690" s="310"/>
      <c r="CK690" s="310"/>
      <c r="CL690" s="310"/>
      <c r="CM690" s="310"/>
      <c r="CN690" s="310"/>
      <c r="CO690" s="310"/>
      <c r="CP690" s="310"/>
      <c r="CQ690" s="310"/>
      <c r="CR690" s="310"/>
      <c r="CS690" s="310"/>
      <c r="CT690" s="310"/>
      <c r="CU690" s="310"/>
      <c r="CV690" s="310"/>
      <c r="CW690" s="310"/>
      <c r="CX690" s="310"/>
      <c r="CY690" s="310"/>
      <c r="CZ690" s="310"/>
    </row>
    <row r="691" s="314" customFormat="true" ht="25.15" customHeight="true" x14ac:dyDescent="0.2">
      <c r="C691" s="852"/>
      <c r="D691" s="844"/>
      <c r="E691" s="496"/>
      <c r="F691" s="496"/>
      <c r="G691" s="496"/>
      <c r="H691" s="852"/>
      <c r="I691" s="844"/>
      <c r="J691" s="496"/>
      <c r="K691" s="496"/>
      <c r="L691" s="496"/>
      <c r="M691" s="852"/>
      <c r="N691" s="844"/>
      <c r="O691" s="496"/>
      <c r="P691" s="496"/>
      <c r="Q691" s="496"/>
      <c r="W691" s="307"/>
      <c r="X691" s="307"/>
      <c r="Y691" s="307"/>
      <c r="Z691" s="307"/>
      <c r="AA691" s="307"/>
      <c r="AB691" s="307"/>
      <c r="AC691" s="307"/>
      <c r="AD691" s="307"/>
      <c r="AE691" s="307"/>
      <c r="AF691" s="307"/>
      <c r="AG691" s="307"/>
      <c r="AH691" s="307"/>
      <c r="AI691" s="307"/>
      <c r="AJ691" s="307"/>
      <c r="AK691" s="307"/>
      <c r="AL691" s="307"/>
      <c r="AM691" s="307"/>
      <c r="AN691" s="307"/>
      <c r="AO691" s="307"/>
      <c r="AP691" s="307"/>
      <c r="AQ691" s="307"/>
      <c r="AR691" s="307"/>
      <c r="AS691" s="307"/>
      <c r="AT691" s="307"/>
      <c r="AU691" s="307"/>
      <c r="AV691" s="307"/>
      <c r="AW691" s="307"/>
      <c r="AX691" s="307"/>
      <c r="AY691" s="307"/>
      <c r="AZ691" s="307"/>
      <c r="BA691" s="310"/>
      <c r="BB691" s="360"/>
      <c r="BC691" s="310"/>
      <c r="BD691" s="310"/>
      <c r="BE691" s="310"/>
      <c r="BF691" s="310"/>
      <c r="BG691" s="310"/>
      <c r="BH691" s="310"/>
      <c r="BI691" s="310"/>
      <c r="BJ691" s="310"/>
      <c r="BK691" s="310"/>
      <c r="BL691" s="310"/>
      <c r="BM691" s="310"/>
      <c r="BN691" s="310"/>
      <c r="BO691" s="310"/>
      <c r="BP691" s="310"/>
      <c r="BQ691" s="310"/>
      <c r="BR691" s="310"/>
      <c r="BS691" s="310"/>
      <c r="BT691" s="310"/>
      <c r="BU691" s="310"/>
      <c r="BV691" s="310"/>
      <c r="BW691" s="310"/>
      <c r="BX691" s="310"/>
      <c r="BY691" s="310"/>
      <c r="BZ691" s="310"/>
      <c r="CA691" s="310"/>
      <c r="CB691" s="310"/>
      <c r="CC691" s="310"/>
      <c r="CD691" s="310"/>
      <c r="CE691" s="310"/>
      <c r="CF691" s="310"/>
      <c r="CG691" s="310"/>
      <c r="CH691" s="310"/>
      <c r="CI691" s="310"/>
      <c r="CJ691" s="310"/>
      <c r="CK691" s="310"/>
      <c r="CL691" s="310"/>
      <c r="CM691" s="310"/>
      <c r="CN691" s="310"/>
      <c r="CO691" s="310"/>
      <c r="CP691" s="310"/>
      <c r="CQ691" s="310"/>
      <c r="CR691" s="310"/>
      <c r="CS691" s="310"/>
      <c r="CT691" s="310"/>
      <c r="CU691" s="310"/>
      <c r="CV691" s="310"/>
      <c r="CW691" s="310"/>
      <c r="CX691" s="310"/>
      <c r="CY691" s="310"/>
      <c r="CZ691" s="310"/>
    </row>
    <row r="692" s="314" customFormat="true" ht="25.15" customHeight="true" x14ac:dyDescent="0.2">
      <c r="C692" s="852"/>
      <c r="D692" s="844"/>
      <c r="E692" s="496"/>
      <c r="F692" s="496"/>
      <c r="G692" s="496"/>
      <c r="H692" s="852"/>
      <c r="I692" s="844"/>
      <c r="J692" s="496"/>
      <c r="K692" s="496"/>
      <c r="L692" s="496"/>
      <c r="M692" s="852"/>
      <c r="N692" s="844"/>
      <c r="O692" s="496"/>
      <c r="P692" s="496"/>
      <c r="Q692" s="496"/>
      <c r="W692" s="307"/>
      <c r="X692" s="307"/>
      <c r="Y692" s="307"/>
      <c r="Z692" s="307"/>
      <c r="AA692" s="307"/>
      <c r="AB692" s="307"/>
      <c r="AC692" s="307"/>
      <c r="AD692" s="307"/>
      <c r="AE692" s="307"/>
      <c r="AF692" s="307"/>
      <c r="AG692" s="307"/>
      <c r="AH692" s="307"/>
      <c r="AI692" s="307"/>
      <c r="AJ692" s="307"/>
      <c r="AK692" s="307"/>
      <c r="AL692" s="307"/>
      <c r="AM692" s="307"/>
      <c r="AN692" s="307"/>
      <c r="AO692" s="307"/>
      <c r="AP692" s="307"/>
      <c r="AQ692" s="307"/>
      <c r="AR692" s="307"/>
      <c r="AS692" s="307"/>
      <c r="AT692" s="307"/>
      <c r="AU692" s="307"/>
      <c r="AV692" s="307"/>
      <c r="AW692" s="307"/>
      <c r="AX692" s="307"/>
      <c r="AY692" s="307"/>
      <c r="AZ692" s="307"/>
      <c r="BA692" s="310"/>
      <c r="BB692" s="360"/>
      <c r="BC692" s="310"/>
      <c r="BD692" s="310"/>
      <c r="BE692" s="310"/>
      <c r="BF692" s="310"/>
      <c r="BG692" s="310"/>
      <c r="BH692" s="310"/>
      <c r="BI692" s="310"/>
      <c r="BJ692" s="310"/>
      <c r="BK692" s="310"/>
      <c r="BL692" s="310"/>
      <c r="BM692" s="310"/>
      <c r="BN692" s="310"/>
      <c r="BO692" s="310"/>
      <c r="BP692" s="310"/>
      <c r="BQ692" s="310"/>
      <c r="BR692" s="310"/>
      <c r="BS692" s="310"/>
      <c r="BT692" s="310"/>
      <c r="BU692" s="310"/>
      <c r="BV692" s="310"/>
      <c r="BW692" s="310"/>
      <c r="BX692" s="310"/>
      <c r="BY692" s="310"/>
      <c r="BZ692" s="310"/>
      <c r="CA692" s="310"/>
      <c r="CB692" s="310"/>
      <c r="CC692" s="310"/>
      <c r="CD692" s="310"/>
      <c r="CE692" s="310"/>
      <c r="CF692" s="310"/>
      <c r="CG692" s="310"/>
      <c r="CH692" s="310"/>
      <c r="CI692" s="310"/>
      <c r="CJ692" s="310"/>
      <c r="CK692" s="310"/>
      <c r="CL692" s="310"/>
      <c r="CM692" s="310"/>
      <c r="CN692" s="310"/>
      <c r="CO692" s="310"/>
      <c r="CP692" s="310"/>
      <c r="CQ692" s="310"/>
      <c r="CR692" s="310"/>
      <c r="CS692" s="310"/>
      <c r="CT692" s="310"/>
      <c r="CU692" s="310"/>
      <c r="CV692" s="310"/>
      <c r="CW692" s="310"/>
      <c r="CX692" s="310"/>
      <c r="CY692" s="310"/>
      <c r="CZ692" s="310"/>
    </row>
    <row r="693" s="314" customFormat="true" ht="25.15" customHeight="true" x14ac:dyDescent="0.2">
      <c r="C693" s="496"/>
      <c r="D693" s="496"/>
      <c r="E693" s="496"/>
      <c r="F693" s="496"/>
      <c r="G693" s="496"/>
      <c r="H693" s="496"/>
      <c r="I693" s="496"/>
      <c r="J693" s="496"/>
      <c r="K693" s="496"/>
      <c r="L693" s="496"/>
      <c r="M693" s="496"/>
      <c r="N693" s="496"/>
      <c r="O693" s="496"/>
      <c r="P693" s="496"/>
      <c r="Q693" s="496"/>
      <c r="W693" s="307"/>
      <c r="X693" s="307"/>
      <c r="Y693" s="307"/>
      <c r="Z693" s="307"/>
      <c r="AA693" s="307"/>
      <c r="AB693" s="307"/>
      <c r="AC693" s="307"/>
      <c r="AD693" s="307"/>
      <c r="AE693" s="307"/>
      <c r="AF693" s="307"/>
      <c r="AG693" s="307"/>
      <c r="AH693" s="307"/>
      <c r="AI693" s="307"/>
      <c r="AJ693" s="307"/>
      <c r="AK693" s="307"/>
      <c r="AL693" s="307"/>
      <c r="AM693" s="307"/>
      <c r="AN693" s="307"/>
      <c r="AO693" s="307"/>
      <c r="AP693" s="307"/>
      <c r="AQ693" s="307"/>
      <c r="AR693" s="307"/>
      <c r="AS693" s="307"/>
      <c r="AT693" s="307"/>
      <c r="AU693" s="307"/>
      <c r="AV693" s="307"/>
      <c r="AW693" s="307"/>
      <c r="AX693" s="307"/>
      <c r="AY693" s="307"/>
      <c r="AZ693" s="307"/>
      <c r="BA693" s="310"/>
      <c r="BB693" s="360"/>
      <c r="BC693" s="310"/>
      <c r="BD693" s="310"/>
      <c r="BE693" s="310"/>
      <c r="BF693" s="310"/>
      <c r="BG693" s="310"/>
      <c r="BH693" s="310"/>
      <c r="BI693" s="310"/>
      <c r="BJ693" s="310"/>
      <c r="BK693" s="310"/>
      <c r="BL693" s="310"/>
      <c r="BM693" s="310"/>
      <c r="BN693" s="310"/>
      <c r="BO693" s="310"/>
      <c r="BP693" s="310"/>
      <c r="BQ693" s="310"/>
      <c r="BR693" s="310"/>
      <c r="BS693" s="310"/>
      <c r="BT693" s="310"/>
      <c r="BU693" s="310"/>
      <c r="BV693" s="310"/>
      <c r="BW693" s="310"/>
      <c r="BX693" s="310"/>
      <c r="BY693" s="310"/>
      <c r="BZ693" s="310"/>
      <c r="CA693" s="310"/>
      <c r="CB693" s="310"/>
      <c r="CC693" s="310"/>
      <c r="CD693" s="310"/>
      <c r="CE693" s="310"/>
      <c r="CF693" s="310"/>
      <c r="CG693" s="310"/>
      <c r="CH693" s="310"/>
      <c r="CI693" s="310"/>
      <c r="CJ693" s="310"/>
      <c r="CK693" s="310"/>
      <c r="CL693" s="310"/>
      <c r="CM693" s="310"/>
      <c r="CN693" s="310"/>
      <c r="CO693" s="310"/>
      <c r="CP693" s="310"/>
      <c r="CQ693" s="310"/>
      <c r="CR693" s="310"/>
      <c r="CS693" s="310"/>
      <c r="CT693" s="310"/>
      <c r="CU693" s="310"/>
      <c r="CV693" s="310"/>
      <c r="CW693" s="310"/>
      <c r="CX693" s="310"/>
      <c r="CY693" s="310"/>
      <c r="CZ693" s="310"/>
    </row>
    <row r="694" s="314" customFormat="true" ht="25.15" customHeight="true" x14ac:dyDescent="0.2">
      <c r="C694" s="496"/>
      <c r="D694" s="496"/>
      <c r="E694" s="496"/>
      <c r="F694" s="496"/>
      <c r="G694" s="496"/>
      <c r="H694" s="496"/>
      <c r="I694" s="496"/>
      <c r="J694" s="496"/>
      <c r="K694" s="496"/>
      <c r="L694" s="496"/>
      <c r="M694" s="496"/>
      <c r="N694" s="496"/>
      <c r="O694" s="496"/>
      <c r="P694" s="496"/>
      <c r="Q694" s="496"/>
      <c r="W694" s="307"/>
      <c r="X694" s="307"/>
      <c r="Y694" s="307"/>
      <c r="Z694" s="307"/>
      <c r="AA694" s="307"/>
      <c r="AB694" s="307"/>
      <c r="AC694" s="307"/>
      <c r="AD694" s="307"/>
      <c r="AE694" s="307"/>
      <c r="AF694" s="307"/>
      <c r="AG694" s="307"/>
      <c r="AH694" s="307"/>
      <c r="AI694" s="307"/>
      <c r="AJ694" s="307"/>
      <c r="AK694" s="307"/>
      <c r="AL694" s="307"/>
      <c r="AM694" s="307"/>
      <c r="AN694" s="307"/>
      <c r="AO694" s="307"/>
      <c r="AP694" s="307"/>
      <c r="AQ694" s="307"/>
      <c r="AR694" s="307"/>
      <c r="AS694" s="307"/>
      <c r="AT694" s="307"/>
      <c r="AU694" s="307"/>
      <c r="AV694" s="307"/>
      <c r="AW694" s="307"/>
      <c r="AX694" s="307"/>
      <c r="AY694" s="307"/>
      <c r="AZ694" s="307"/>
      <c r="BA694" s="310"/>
      <c r="BB694" s="360"/>
      <c r="BC694" s="310"/>
      <c r="BD694" s="310"/>
      <c r="BE694" s="310"/>
      <c r="BF694" s="310"/>
      <c r="BG694" s="310"/>
      <c r="BH694" s="310"/>
      <c r="BI694" s="310"/>
      <c r="BJ694" s="310"/>
      <c r="BK694" s="310"/>
      <c r="BL694" s="310"/>
      <c r="BM694" s="310"/>
      <c r="BN694" s="310"/>
      <c r="BO694" s="310"/>
      <c r="BP694" s="310"/>
      <c r="BQ694" s="310"/>
      <c r="BR694" s="310"/>
      <c r="BS694" s="310"/>
      <c r="BT694" s="310"/>
      <c r="BU694" s="310"/>
      <c r="BV694" s="310"/>
      <c r="BW694" s="310"/>
      <c r="BX694" s="310"/>
      <c r="BY694" s="310"/>
      <c r="BZ694" s="310"/>
      <c r="CA694" s="310"/>
      <c r="CB694" s="310"/>
      <c r="CC694" s="310"/>
      <c r="CD694" s="310"/>
      <c r="CE694" s="310"/>
      <c r="CF694" s="310"/>
      <c r="CG694" s="310"/>
      <c r="CH694" s="310"/>
      <c r="CI694" s="310"/>
      <c r="CJ694" s="310"/>
      <c r="CK694" s="310"/>
      <c r="CL694" s="310"/>
      <c r="CM694" s="310"/>
      <c r="CN694" s="310"/>
      <c r="CO694" s="310"/>
      <c r="CP694" s="310"/>
      <c r="CQ694" s="310"/>
      <c r="CR694" s="310"/>
      <c r="CS694" s="310"/>
      <c r="CT694" s="310"/>
      <c r="CU694" s="310"/>
      <c r="CV694" s="310"/>
      <c r="CW694" s="310"/>
      <c r="CX694" s="310"/>
      <c r="CY694" s="310"/>
      <c r="CZ694" s="310"/>
    </row>
    <row r="695" s="314" customFormat="true" ht="25.15" customHeight="true" x14ac:dyDescent="0.2">
      <c r="C695" s="496"/>
      <c r="D695" s="496"/>
      <c r="E695" s="496"/>
      <c r="F695" s="496"/>
      <c r="G695" s="496"/>
      <c r="H695" s="496"/>
      <c r="I695" s="496"/>
      <c r="J695" s="496"/>
      <c r="K695" s="496"/>
      <c r="L695" s="496"/>
      <c r="M695" s="496"/>
      <c r="N695" s="496"/>
      <c r="O695" s="496"/>
      <c r="P695" s="496"/>
      <c r="Q695" s="496"/>
      <c r="W695" s="307"/>
      <c r="X695" s="307"/>
      <c r="Y695" s="307"/>
      <c r="Z695" s="307"/>
      <c r="AA695" s="307"/>
      <c r="AB695" s="307"/>
      <c r="AC695" s="307"/>
      <c r="AD695" s="307"/>
      <c r="AE695" s="307"/>
      <c r="AF695" s="307"/>
      <c r="AG695" s="307"/>
      <c r="AH695" s="307"/>
      <c r="AI695" s="307"/>
      <c r="AJ695" s="307"/>
      <c r="AK695" s="307"/>
      <c r="AL695" s="307"/>
      <c r="AM695" s="307"/>
      <c r="AN695" s="307"/>
      <c r="AO695" s="307"/>
      <c r="AP695" s="307"/>
      <c r="AQ695" s="307"/>
      <c r="AR695" s="307"/>
      <c r="AS695" s="307"/>
      <c r="AT695" s="307"/>
      <c r="AU695" s="307"/>
      <c r="AV695" s="307"/>
      <c r="AW695" s="307"/>
      <c r="AX695" s="307"/>
      <c r="AY695" s="307"/>
      <c r="AZ695" s="307"/>
      <c r="BA695" s="310"/>
      <c r="BB695" s="360"/>
      <c r="BC695" s="310"/>
      <c r="BD695" s="310"/>
      <c r="BE695" s="310"/>
      <c r="BF695" s="310"/>
      <c r="BG695" s="310"/>
      <c r="BH695" s="310"/>
      <c r="BI695" s="310"/>
      <c r="BJ695" s="310"/>
      <c r="BK695" s="310"/>
      <c r="BL695" s="310"/>
      <c r="BM695" s="310"/>
      <c r="BN695" s="310"/>
      <c r="BO695" s="310"/>
      <c r="BP695" s="310"/>
      <c r="BQ695" s="310"/>
      <c r="BR695" s="310"/>
      <c r="BS695" s="310"/>
      <c r="BT695" s="310"/>
      <c r="BU695" s="310"/>
      <c r="BV695" s="310"/>
      <c r="BW695" s="310"/>
      <c r="BX695" s="310"/>
      <c r="BY695" s="310"/>
      <c r="BZ695" s="310"/>
      <c r="CA695" s="310"/>
      <c r="CB695" s="310"/>
      <c r="CC695" s="310"/>
      <c r="CD695" s="310"/>
      <c r="CE695" s="310"/>
      <c r="CF695" s="310"/>
      <c r="CG695" s="310"/>
      <c r="CH695" s="310"/>
      <c r="CI695" s="310"/>
      <c r="CJ695" s="310"/>
      <c r="CK695" s="310"/>
      <c r="CL695" s="310"/>
      <c r="CM695" s="310"/>
      <c r="CN695" s="310"/>
      <c r="CO695" s="310"/>
      <c r="CP695" s="310"/>
      <c r="CQ695" s="310"/>
      <c r="CR695" s="310"/>
      <c r="CS695" s="310"/>
      <c r="CT695" s="310"/>
      <c r="CU695" s="310"/>
      <c r="CV695" s="310"/>
      <c r="CW695" s="310"/>
      <c r="CX695" s="310"/>
      <c r="CY695" s="310"/>
      <c r="CZ695" s="310"/>
    </row>
    <row r="696" s="314" customFormat="true" ht="25.15" customHeight="true" x14ac:dyDescent="0.2">
      <c r="C696" s="496"/>
      <c r="D696" s="496"/>
      <c r="E696" s="496"/>
      <c r="F696" s="496"/>
      <c r="G696" s="496"/>
      <c r="H696" s="496"/>
      <c r="I696" s="496"/>
      <c r="J696" s="496"/>
      <c r="K696" s="496"/>
      <c r="L696" s="496"/>
      <c r="M696" s="496"/>
      <c r="N696" s="496"/>
      <c r="O696" s="496"/>
      <c r="P696" s="496"/>
      <c r="Q696" s="496"/>
      <c r="W696" s="307"/>
      <c r="X696" s="307"/>
      <c r="Y696" s="307"/>
      <c r="Z696" s="307"/>
      <c r="AA696" s="307"/>
      <c r="AB696" s="307"/>
      <c r="AC696" s="307"/>
      <c r="AD696" s="307"/>
      <c r="AE696" s="307"/>
      <c r="AF696" s="307"/>
      <c r="AG696" s="307"/>
      <c r="AH696" s="307"/>
      <c r="AI696" s="307"/>
      <c r="AJ696" s="307"/>
      <c r="AK696" s="307"/>
      <c r="AL696" s="307"/>
      <c r="AM696" s="307"/>
      <c r="AN696" s="307"/>
      <c r="AO696" s="307"/>
      <c r="AP696" s="307"/>
      <c r="AQ696" s="307"/>
      <c r="AR696" s="307"/>
      <c r="AS696" s="307"/>
      <c r="AT696" s="307"/>
      <c r="AU696" s="307"/>
      <c r="AV696" s="307"/>
      <c r="AW696" s="307"/>
      <c r="AX696" s="307"/>
      <c r="AY696" s="307"/>
      <c r="AZ696" s="307"/>
      <c r="BA696" s="310"/>
      <c r="BB696" s="360"/>
      <c r="BC696" s="310"/>
      <c r="BD696" s="310"/>
      <c r="BE696" s="310"/>
      <c r="BF696" s="310"/>
      <c r="BG696" s="310"/>
      <c r="BH696" s="310"/>
      <c r="BI696" s="310"/>
      <c r="BJ696" s="310"/>
      <c r="BK696" s="310"/>
      <c r="BL696" s="310"/>
      <c r="BM696" s="310"/>
      <c r="BN696" s="310"/>
      <c r="BO696" s="310"/>
      <c r="BP696" s="310"/>
      <c r="BQ696" s="310"/>
      <c r="BR696" s="310"/>
      <c r="BS696" s="310"/>
      <c r="BT696" s="310"/>
      <c r="BU696" s="310"/>
      <c r="BV696" s="310"/>
      <c r="BW696" s="310"/>
      <c r="BX696" s="310"/>
      <c r="BY696" s="310"/>
      <c r="BZ696" s="310"/>
      <c r="CA696" s="310"/>
      <c r="CB696" s="310"/>
      <c r="CC696" s="310"/>
      <c r="CD696" s="310"/>
      <c r="CE696" s="310"/>
      <c r="CF696" s="310"/>
      <c r="CG696" s="310"/>
      <c r="CH696" s="310"/>
      <c r="CI696" s="310"/>
      <c r="CJ696" s="310"/>
      <c r="CK696" s="310"/>
      <c r="CL696" s="310"/>
      <c r="CM696" s="310"/>
      <c r="CN696" s="310"/>
      <c r="CO696" s="310"/>
      <c r="CP696" s="310"/>
      <c r="CQ696" s="310"/>
      <c r="CR696" s="310"/>
      <c r="CS696" s="310"/>
      <c r="CT696" s="310"/>
      <c r="CU696" s="310"/>
      <c r="CV696" s="310"/>
      <c r="CW696" s="310"/>
      <c r="CX696" s="310"/>
      <c r="CY696" s="310"/>
      <c r="CZ696" s="310"/>
    </row>
    <row r="697" s="314" customFormat="true" ht="25.15" customHeight="true" x14ac:dyDescent="0.2">
      <c r="C697" s="496"/>
      <c r="D697" s="496"/>
      <c r="E697" s="496"/>
      <c r="F697" s="496"/>
      <c r="G697" s="496"/>
      <c r="H697" s="496"/>
      <c r="I697" s="496"/>
      <c r="J697" s="496"/>
      <c r="K697" s="496"/>
      <c r="L697" s="496"/>
      <c r="M697" s="496"/>
      <c r="N697" s="496"/>
      <c r="O697" s="496"/>
      <c r="P697" s="496"/>
      <c r="Q697" s="496"/>
      <c r="W697" s="307"/>
      <c r="X697" s="307"/>
      <c r="Y697" s="307"/>
      <c r="Z697" s="307"/>
      <c r="AA697" s="307"/>
      <c r="AB697" s="307"/>
      <c r="AC697" s="307"/>
      <c r="AD697" s="307"/>
      <c r="AE697" s="307"/>
      <c r="AF697" s="307"/>
      <c r="AG697" s="307"/>
      <c r="AH697" s="307"/>
      <c r="AI697" s="307"/>
      <c r="AJ697" s="307"/>
      <c r="AK697" s="307"/>
      <c r="AL697" s="307"/>
      <c r="AM697" s="307"/>
      <c r="AN697" s="307"/>
      <c r="AO697" s="307"/>
      <c r="AP697" s="307"/>
      <c r="AQ697" s="307"/>
      <c r="AR697" s="307"/>
      <c r="AS697" s="307"/>
      <c r="AT697" s="307"/>
      <c r="AU697" s="307"/>
      <c r="AV697" s="307"/>
      <c r="AW697" s="307"/>
      <c r="AX697" s="307"/>
      <c r="AY697" s="307"/>
      <c r="AZ697" s="307"/>
      <c r="BA697" s="310"/>
      <c r="BB697" s="360"/>
      <c r="BC697" s="310"/>
      <c r="BD697" s="310"/>
      <c r="BE697" s="310"/>
      <c r="BF697" s="310"/>
      <c r="BG697" s="310"/>
      <c r="BH697" s="310"/>
      <c r="BI697" s="310"/>
      <c r="BJ697" s="310"/>
      <c r="BK697" s="310"/>
      <c r="BL697" s="310"/>
      <c r="BM697" s="310"/>
      <c r="BN697" s="310"/>
      <c r="BO697" s="310"/>
      <c r="BP697" s="310"/>
      <c r="BQ697" s="310"/>
      <c r="BR697" s="310"/>
      <c r="BS697" s="310"/>
      <c r="BT697" s="310"/>
      <c r="BU697" s="310"/>
      <c r="BV697" s="310"/>
      <c r="BW697" s="310"/>
      <c r="BX697" s="310"/>
      <c r="BY697" s="310"/>
      <c r="BZ697" s="310"/>
      <c r="CA697" s="310"/>
      <c r="CB697" s="310"/>
      <c r="CC697" s="310"/>
      <c r="CD697" s="310"/>
      <c r="CE697" s="310"/>
      <c r="CF697" s="310"/>
      <c r="CG697" s="310"/>
      <c r="CH697" s="310"/>
      <c r="CI697" s="310"/>
      <c r="CJ697" s="310"/>
      <c r="CK697" s="310"/>
      <c r="CL697" s="310"/>
      <c r="CM697" s="310"/>
      <c r="CN697" s="310"/>
      <c r="CO697" s="310"/>
      <c r="CP697" s="310"/>
      <c r="CQ697" s="310"/>
      <c r="CR697" s="310"/>
      <c r="CS697" s="310"/>
      <c r="CT697" s="310"/>
      <c r="CU697" s="310"/>
      <c r="CV697" s="310"/>
      <c r="CW697" s="310"/>
      <c r="CX697" s="310"/>
      <c r="CY697" s="310"/>
      <c r="CZ697" s="310"/>
    </row>
    <row r="698" s="314" customFormat="true" ht="25.15" customHeight="true" x14ac:dyDescent="0.2">
      <c r="C698" s="496"/>
      <c r="D698" s="496"/>
      <c r="E698" s="496"/>
      <c r="F698" s="496"/>
      <c r="G698" s="496"/>
      <c r="H698" s="496"/>
      <c r="I698" s="496"/>
      <c r="J698" s="496"/>
      <c r="K698" s="496"/>
      <c r="L698" s="496"/>
      <c r="M698" s="496"/>
      <c r="N698" s="496"/>
      <c r="O698" s="496"/>
      <c r="P698" s="496"/>
      <c r="Q698" s="496"/>
      <c r="W698" s="307"/>
      <c r="X698" s="307"/>
      <c r="Y698" s="307"/>
      <c r="Z698" s="307"/>
      <c r="AA698" s="307"/>
      <c r="AB698" s="307"/>
      <c r="AC698" s="307"/>
      <c r="AD698" s="307"/>
      <c r="AE698" s="307"/>
      <c r="AF698" s="307"/>
      <c r="AG698" s="307"/>
      <c r="AH698" s="307"/>
      <c r="AI698" s="307"/>
      <c r="AJ698" s="307"/>
      <c r="AK698" s="307"/>
      <c r="AL698" s="307"/>
      <c r="AM698" s="307"/>
      <c r="AN698" s="307"/>
      <c r="AO698" s="307"/>
      <c r="AP698" s="307"/>
      <c r="AQ698" s="307"/>
      <c r="AR698" s="307"/>
      <c r="AS698" s="307"/>
      <c r="AT698" s="307"/>
      <c r="AU698" s="307"/>
      <c r="AV698" s="307"/>
      <c r="AW698" s="307"/>
      <c r="AX698" s="307"/>
      <c r="AY698" s="307"/>
      <c r="AZ698" s="307"/>
      <c r="BA698" s="310"/>
      <c r="BB698" s="360"/>
      <c r="BC698" s="310"/>
      <c r="BD698" s="310"/>
      <c r="BE698" s="310"/>
      <c r="BF698" s="310"/>
      <c r="BG698" s="310"/>
      <c r="BH698" s="310"/>
      <c r="BI698" s="310"/>
      <c r="BJ698" s="310"/>
      <c r="BK698" s="310"/>
      <c r="BL698" s="310"/>
      <c r="BM698" s="310"/>
      <c r="BN698" s="310"/>
      <c r="BO698" s="310"/>
      <c r="BP698" s="310"/>
      <c r="BQ698" s="310"/>
      <c r="BR698" s="310"/>
      <c r="BS698" s="310"/>
      <c r="BT698" s="310"/>
      <c r="BU698" s="310"/>
      <c r="BV698" s="310"/>
      <c r="BW698" s="310"/>
      <c r="BX698" s="310"/>
      <c r="BY698" s="310"/>
      <c r="BZ698" s="310"/>
      <c r="CA698" s="310"/>
      <c r="CB698" s="310"/>
      <c r="CC698" s="310"/>
      <c r="CD698" s="310"/>
      <c r="CE698" s="310"/>
      <c r="CF698" s="310"/>
      <c r="CG698" s="310"/>
      <c r="CH698" s="310"/>
      <c r="CI698" s="310"/>
      <c r="CJ698" s="310"/>
      <c r="CK698" s="310"/>
      <c r="CL698" s="310"/>
      <c r="CM698" s="310"/>
      <c r="CN698" s="310"/>
      <c r="CO698" s="310"/>
      <c r="CP698" s="310"/>
      <c r="CQ698" s="310"/>
      <c r="CR698" s="310"/>
      <c r="CS698" s="310"/>
      <c r="CT698" s="310"/>
      <c r="CU698" s="310"/>
      <c r="CV698" s="310"/>
      <c r="CW698" s="310"/>
      <c r="CX698" s="310"/>
      <c r="CY698" s="310"/>
      <c r="CZ698" s="310"/>
    </row>
    <row r="699" s="314" customFormat="true" ht="25.15" customHeight="true" x14ac:dyDescent="0.2">
      <c r="C699" s="496"/>
      <c r="D699" s="496"/>
      <c r="E699" s="496"/>
      <c r="F699" s="496"/>
      <c r="G699" s="496"/>
      <c r="H699" s="496"/>
      <c r="I699" s="496"/>
      <c r="J699" s="496"/>
      <c r="K699" s="496"/>
      <c r="L699" s="496"/>
      <c r="M699" s="496"/>
      <c r="N699" s="496"/>
      <c r="O699" s="496"/>
      <c r="P699" s="496"/>
      <c r="Q699" s="496"/>
      <c r="W699" s="307"/>
      <c r="X699" s="307"/>
      <c r="Y699" s="307"/>
      <c r="Z699" s="307"/>
      <c r="AA699" s="307"/>
      <c r="AB699" s="307"/>
      <c r="AC699" s="307"/>
      <c r="AD699" s="307"/>
      <c r="AE699" s="307"/>
      <c r="AF699" s="307"/>
      <c r="AG699" s="307"/>
      <c r="AH699" s="307"/>
      <c r="AI699" s="307"/>
      <c r="AJ699" s="307"/>
      <c r="AK699" s="307"/>
      <c r="AL699" s="307"/>
      <c r="AM699" s="307"/>
      <c r="AN699" s="307"/>
      <c r="AO699" s="307"/>
      <c r="AP699" s="307"/>
      <c r="AQ699" s="307"/>
      <c r="AR699" s="307"/>
      <c r="AS699" s="307"/>
      <c r="AT699" s="307"/>
      <c r="AU699" s="307"/>
      <c r="AV699" s="307"/>
      <c r="AW699" s="307"/>
      <c r="AX699" s="307"/>
      <c r="AY699" s="307"/>
      <c r="AZ699" s="307"/>
      <c r="BA699" s="310"/>
      <c r="BB699" s="360"/>
      <c r="BC699" s="310"/>
      <c r="BD699" s="310"/>
      <c r="BE699" s="310"/>
      <c r="BF699" s="310"/>
      <c r="BG699" s="310"/>
      <c r="BH699" s="310"/>
      <c r="BI699" s="310"/>
      <c r="BJ699" s="310"/>
      <c r="BK699" s="310"/>
      <c r="BL699" s="310"/>
      <c r="BM699" s="310"/>
      <c r="BN699" s="310"/>
      <c r="BO699" s="310"/>
      <c r="BP699" s="310"/>
      <c r="BQ699" s="310"/>
      <c r="BR699" s="310"/>
      <c r="BS699" s="310"/>
      <c r="BT699" s="310"/>
      <c r="BU699" s="310"/>
      <c r="BV699" s="310"/>
      <c r="BW699" s="310"/>
      <c r="BX699" s="310"/>
      <c r="BY699" s="310"/>
      <c r="BZ699" s="310"/>
      <c r="CA699" s="310"/>
      <c r="CB699" s="310"/>
      <c r="CC699" s="310"/>
      <c r="CD699" s="310"/>
      <c r="CE699" s="310"/>
      <c r="CF699" s="310"/>
      <c r="CG699" s="310"/>
      <c r="CH699" s="310"/>
      <c r="CI699" s="310"/>
      <c r="CJ699" s="310"/>
      <c r="CK699" s="310"/>
      <c r="CL699" s="310"/>
      <c r="CM699" s="310"/>
      <c r="CN699" s="310"/>
      <c r="CO699" s="310"/>
      <c r="CP699" s="310"/>
      <c r="CQ699" s="310"/>
      <c r="CR699" s="310"/>
      <c r="CS699" s="310"/>
      <c r="CT699" s="310"/>
      <c r="CU699" s="310"/>
      <c r="CV699" s="310"/>
      <c r="CW699" s="310"/>
      <c r="CX699" s="310"/>
      <c r="CY699" s="310"/>
      <c r="CZ699" s="310"/>
    </row>
    <row r="700" s="314" customFormat="true" ht="25.15" customHeight="true" x14ac:dyDescent="0.2">
      <c r="C700" s="496"/>
      <c r="D700" s="496"/>
      <c r="E700" s="496"/>
      <c r="F700" s="496"/>
      <c r="G700" s="496"/>
      <c r="H700" s="496"/>
      <c r="I700" s="496"/>
      <c r="J700" s="496"/>
      <c r="K700" s="496"/>
      <c r="L700" s="496"/>
      <c r="M700" s="496"/>
      <c r="N700" s="496"/>
      <c r="O700" s="496"/>
      <c r="P700" s="496"/>
      <c r="Q700" s="496"/>
      <c r="W700" s="307"/>
      <c r="X700" s="307"/>
      <c r="Y700" s="307"/>
      <c r="Z700" s="307"/>
      <c r="AA700" s="307"/>
      <c r="AB700" s="307"/>
      <c r="AC700" s="307"/>
      <c r="AD700" s="307"/>
      <c r="AE700" s="307"/>
      <c r="AF700" s="307"/>
      <c r="AG700" s="307"/>
      <c r="AH700" s="307"/>
      <c r="AI700" s="307"/>
      <c r="AJ700" s="307"/>
      <c r="AK700" s="307"/>
      <c r="AL700" s="307"/>
      <c r="AM700" s="307"/>
      <c r="AN700" s="307"/>
      <c r="AO700" s="307"/>
      <c r="AP700" s="307"/>
      <c r="AQ700" s="307"/>
      <c r="AR700" s="307"/>
      <c r="AS700" s="307"/>
      <c r="AT700" s="307"/>
      <c r="AU700" s="307"/>
      <c r="AV700" s="307"/>
      <c r="AW700" s="307"/>
      <c r="AX700" s="307"/>
      <c r="AY700" s="307"/>
      <c r="AZ700" s="307"/>
      <c r="BA700" s="310"/>
      <c r="BB700" s="360"/>
      <c r="BC700" s="310"/>
      <c r="BD700" s="310"/>
      <c r="BE700" s="310"/>
      <c r="BF700" s="310"/>
      <c r="BG700" s="310"/>
      <c r="BH700" s="310"/>
      <c r="BI700" s="310"/>
      <c r="BJ700" s="310"/>
      <c r="BK700" s="310"/>
      <c r="BL700" s="310"/>
      <c r="BM700" s="310"/>
      <c r="BN700" s="310"/>
      <c r="BO700" s="310"/>
      <c r="BP700" s="310"/>
      <c r="BQ700" s="310"/>
      <c r="BR700" s="310"/>
      <c r="BS700" s="310"/>
      <c r="BT700" s="310"/>
      <c r="BU700" s="310"/>
      <c r="BV700" s="310"/>
      <c r="BW700" s="310"/>
      <c r="BX700" s="310"/>
      <c r="BY700" s="310"/>
      <c r="BZ700" s="310"/>
      <c r="CA700" s="310"/>
      <c r="CB700" s="310"/>
      <c r="CC700" s="310"/>
      <c r="CD700" s="310"/>
      <c r="CE700" s="310"/>
      <c r="CF700" s="310"/>
      <c r="CG700" s="310"/>
      <c r="CH700" s="310"/>
      <c r="CI700" s="310"/>
      <c r="CJ700" s="310"/>
      <c r="CK700" s="310"/>
      <c r="CL700" s="310"/>
      <c r="CM700" s="310"/>
      <c r="CN700" s="310"/>
      <c r="CO700" s="310"/>
      <c r="CP700" s="310"/>
      <c r="CQ700" s="310"/>
      <c r="CR700" s="310"/>
      <c r="CS700" s="310"/>
      <c r="CT700" s="310"/>
      <c r="CU700" s="310"/>
      <c r="CV700" s="310"/>
      <c r="CW700" s="310"/>
      <c r="CX700" s="310"/>
      <c r="CY700" s="310"/>
      <c r="CZ700" s="310"/>
    </row>
    <row r="701" ht="25.15" customHeight="true" x14ac:dyDescent="0.2">
      <c r="C701" s="512"/>
      <c r="D701" s="512"/>
      <c r="E701" s="512"/>
      <c r="F701" s="512"/>
      <c r="G701" s="512"/>
      <c r="H701" s="512"/>
      <c r="I701" s="512"/>
      <c r="J701" s="512"/>
      <c r="K701" s="512"/>
      <c r="L701" s="512"/>
      <c r="M701" s="512"/>
      <c r="N701" s="512"/>
      <c r="O701" s="512"/>
      <c r="P701" s="512"/>
      <c r="Q701" s="512"/>
      <c r="BA701" s="310"/>
      <c r="BB701" s="360"/>
      <c r="BC701" s="310"/>
      <c r="BD701" s="310"/>
      <c r="BE701" s="310"/>
      <c r="BF701" s="310"/>
      <c r="BG701" s="310"/>
      <c r="BH701" s="310"/>
      <c r="BI701" s="310"/>
      <c r="BJ701" s="310"/>
      <c r="BK701" s="310"/>
      <c r="BL701" s="310"/>
      <c r="BM701" s="310"/>
      <c r="BN701" s="310"/>
      <c r="BO701" s="310"/>
      <c r="BP701" s="310"/>
      <c r="BQ701" s="310"/>
      <c r="BR701" s="310"/>
      <c r="BS701" s="310"/>
      <c r="BT701" s="310"/>
      <c r="BU701" s="310"/>
      <c r="BV701" s="310"/>
      <c r="BW701" s="310"/>
      <c r="BX701" s="310"/>
      <c r="BY701" s="310"/>
      <c r="BZ701" s="310"/>
      <c r="CA701" s="310"/>
      <c r="CB701" s="310"/>
      <c r="CC701" s="310"/>
      <c r="CD701" s="310"/>
      <c r="CE701" s="310"/>
      <c r="CF701" s="310"/>
      <c r="CG701" s="310"/>
      <c r="CH701" s="310"/>
      <c r="CI701" s="310"/>
      <c r="CJ701" s="310"/>
      <c r="CK701" s="310"/>
      <c r="CL701" s="310"/>
      <c r="CM701" s="310"/>
      <c r="CN701" s="310"/>
      <c r="CO701" s="310"/>
      <c r="CP701" s="310"/>
      <c r="CQ701" s="310"/>
      <c r="CR701" s="310"/>
      <c r="CS701" s="310"/>
      <c r="CT701" s="310"/>
      <c r="CU701" s="310"/>
      <c r="CV701" s="310"/>
      <c r="CW701" s="310"/>
      <c r="CX701" s="310"/>
      <c r="CY701" s="310"/>
      <c r="CZ701" s="310"/>
    </row>
    <row r="702" ht="25.15" customHeight="true" x14ac:dyDescent="0.2">
      <c r="C702" s="512"/>
      <c r="D702" s="512"/>
      <c r="E702" s="512"/>
      <c r="F702" s="512"/>
      <c r="G702" s="512"/>
      <c r="H702" s="512"/>
      <c r="I702" s="512"/>
      <c r="J702" s="512"/>
      <c r="K702" s="512"/>
      <c r="L702" s="512"/>
      <c r="M702" s="512"/>
      <c r="N702" s="512"/>
      <c r="O702" s="512"/>
      <c r="P702" s="512"/>
      <c r="Q702" s="512"/>
      <c r="BA702" s="310"/>
      <c r="BB702" s="360"/>
      <c r="BC702" s="310"/>
      <c r="BD702" s="310"/>
      <c r="BE702" s="310"/>
      <c r="BF702" s="310"/>
      <c r="BG702" s="310"/>
      <c r="BH702" s="310"/>
      <c r="BI702" s="310"/>
      <c r="BJ702" s="310"/>
      <c r="BK702" s="310"/>
      <c r="BL702" s="310"/>
      <c r="BM702" s="310"/>
      <c r="BN702" s="310"/>
      <c r="BO702" s="310"/>
      <c r="BP702" s="310"/>
      <c r="BQ702" s="310"/>
      <c r="BR702" s="310"/>
      <c r="BS702" s="310"/>
      <c r="BT702" s="310"/>
      <c r="BU702" s="310"/>
      <c r="BV702" s="310"/>
      <c r="BW702" s="310"/>
      <c r="BX702" s="310"/>
      <c r="BY702" s="310"/>
      <c r="BZ702" s="310"/>
      <c r="CA702" s="310"/>
      <c r="CB702" s="310"/>
      <c r="CC702" s="310"/>
      <c r="CD702" s="310"/>
      <c r="CE702" s="310"/>
      <c r="CF702" s="310"/>
      <c r="CG702" s="310"/>
      <c r="CH702" s="310"/>
      <c r="CI702" s="310"/>
      <c r="CJ702" s="310"/>
      <c r="CK702" s="310"/>
      <c r="CL702" s="310"/>
      <c r="CM702" s="310"/>
      <c r="CN702" s="310"/>
      <c r="CO702" s="310"/>
      <c r="CP702" s="310"/>
      <c r="CQ702" s="310"/>
      <c r="CR702" s="310"/>
      <c r="CS702" s="310"/>
      <c r="CT702" s="310"/>
      <c r="CU702" s="310"/>
      <c r="CV702" s="310"/>
      <c r="CW702" s="310"/>
      <c r="CX702" s="310"/>
      <c r="CY702" s="310"/>
      <c r="CZ702" s="310"/>
    </row>
    <row r="703" ht="25.15" customHeight="true" x14ac:dyDescent="0.2">
      <c r="C703" s="512"/>
      <c r="D703" s="512"/>
      <c r="E703" s="512"/>
      <c r="F703" s="512"/>
      <c r="G703" s="512"/>
      <c r="H703" s="512"/>
      <c r="I703" s="512"/>
      <c r="J703" s="512"/>
      <c r="K703" s="512"/>
      <c r="L703" s="512"/>
      <c r="M703" s="512"/>
      <c r="N703" s="512"/>
      <c r="O703" s="512"/>
      <c r="P703" s="512"/>
      <c r="Q703" s="512"/>
      <c r="BA703" s="310"/>
      <c r="BB703" s="360"/>
      <c r="BC703" s="310"/>
      <c r="BD703" s="310"/>
      <c r="BE703" s="310"/>
      <c r="BF703" s="310"/>
      <c r="BG703" s="310"/>
      <c r="BH703" s="310"/>
      <c r="BI703" s="310"/>
      <c r="BJ703" s="310"/>
      <c r="BK703" s="310"/>
      <c r="BL703" s="310"/>
      <c r="BM703" s="310"/>
      <c r="BN703" s="310"/>
      <c r="BO703" s="310"/>
      <c r="BP703" s="310"/>
      <c r="BQ703" s="310"/>
      <c r="BR703" s="310"/>
      <c r="BS703" s="310"/>
      <c r="BT703" s="310"/>
      <c r="BU703" s="310"/>
      <c r="BV703" s="310"/>
      <c r="BW703" s="310"/>
      <c r="BX703" s="310"/>
      <c r="BY703" s="310"/>
      <c r="BZ703" s="310"/>
      <c r="CA703" s="310"/>
      <c r="CB703" s="310"/>
      <c r="CC703" s="310"/>
      <c r="CD703" s="310"/>
      <c r="CE703" s="310"/>
      <c r="CF703" s="310"/>
      <c r="CG703" s="310"/>
      <c r="CH703" s="310"/>
      <c r="CI703" s="310"/>
      <c r="CJ703" s="310"/>
      <c r="CK703" s="310"/>
      <c r="CL703" s="310"/>
      <c r="CM703" s="310"/>
      <c r="CN703" s="310"/>
      <c r="CO703" s="310"/>
      <c r="CP703" s="310"/>
      <c r="CQ703" s="310"/>
      <c r="CR703" s="310"/>
      <c r="CS703" s="310"/>
      <c r="CT703" s="310"/>
      <c r="CU703" s="310"/>
      <c r="CV703" s="310"/>
      <c r="CW703" s="310"/>
      <c r="CX703" s="310"/>
      <c r="CY703" s="310"/>
      <c r="CZ703" s="310"/>
    </row>
    <row r="704" ht="25.15" customHeight="true" x14ac:dyDescent="0.2">
      <c r="C704" s="512"/>
      <c r="D704" s="512"/>
      <c r="E704" s="512"/>
      <c r="F704" s="512"/>
      <c r="G704" s="512"/>
      <c r="H704" s="512"/>
      <c r="I704" s="512"/>
      <c r="J704" s="512"/>
      <c r="K704" s="512"/>
      <c r="L704" s="512"/>
      <c r="M704" s="512"/>
      <c r="N704" s="512"/>
      <c r="O704" s="512"/>
      <c r="P704" s="512"/>
      <c r="Q704" s="512"/>
      <c r="BA704" s="310"/>
      <c r="BB704" s="360"/>
      <c r="BC704" s="310"/>
      <c r="BD704" s="310"/>
      <c r="BE704" s="310"/>
      <c r="BF704" s="310"/>
      <c r="BG704" s="310"/>
      <c r="BH704" s="310"/>
      <c r="BI704" s="310"/>
      <c r="BJ704" s="310"/>
      <c r="BK704" s="310"/>
      <c r="BL704" s="310"/>
      <c r="BM704" s="310"/>
      <c r="BN704" s="310"/>
      <c r="BO704" s="310"/>
      <c r="BP704" s="310"/>
      <c r="BQ704" s="310"/>
      <c r="BR704" s="310"/>
      <c r="BS704" s="310"/>
      <c r="BT704" s="310"/>
      <c r="BU704" s="310"/>
      <c r="BV704" s="310"/>
      <c r="BW704" s="310"/>
      <c r="BX704" s="310"/>
      <c r="BY704" s="310"/>
      <c r="BZ704" s="310"/>
      <c r="CA704" s="310"/>
      <c r="CB704" s="310"/>
      <c r="CC704" s="310"/>
      <c r="CD704" s="310"/>
      <c r="CE704" s="310"/>
      <c r="CF704" s="310"/>
      <c r="CG704" s="310"/>
      <c r="CH704" s="310"/>
      <c r="CI704" s="310"/>
      <c r="CJ704" s="310"/>
      <c r="CK704" s="310"/>
      <c r="CL704" s="310"/>
      <c r="CM704" s="310"/>
      <c r="CN704" s="310"/>
      <c r="CO704" s="310"/>
      <c r="CP704" s="310"/>
      <c r="CQ704" s="310"/>
      <c r="CR704" s="310"/>
      <c r="CS704" s="310"/>
      <c r="CT704" s="310"/>
      <c r="CU704" s="310"/>
      <c r="CV704" s="310"/>
      <c r="CW704" s="310"/>
      <c r="CX704" s="310"/>
      <c r="CY704" s="310"/>
      <c r="CZ704" s="310"/>
    </row>
    <row r="705" ht="25.15" customHeight="true" x14ac:dyDescent="0.2">
      <c r="C705" s="512"/>
      <c r="D705" s="512"/>
      <c r="E705" s="512"/>
      <c r="F705" s="512"/>
      <c r="G705" s="512"/>
      <c r="H705" s="512"/>
      <c r="I705" s="512"/>
      <c r="J705" s="512"/>
      <c r="K705" s="512"/>
      <c r="L705" s="512"/>
      <c r="M705" s="512"/>
      <c r="N705" s="512"/>
      <c r="O705" s="512"/>
      <c r="P705" s="512"/>
      <c r="Q705" s="512"/>
      <c r="BA705" s="310"/>
      <c r="BB705" s="360"/>
      <c r="BC705" s="310"/>
      <c r="BD705" s="310"/>
      <c r="BE705" s="310"/>
      <c r="BF705" s="310"/>
      <c r="BG705" s="310"/>
      <c r="BH705" s="310"/>
      <c r="BI705" s="310"/>
      <c r="BJ705" s="310"/>
      <c r="BK705" s="310"/>
      <c r="BL705" s="310"/>
      <c r="BM705" s="310"/>
      <c r="BN705" s="310"/>
      <c r="BO705" s="310"/>
      <c r="BP705" s="310"/>
      <c r="BQ705" s="310"/>
      <c r="BR705" s="310"/>
      <c r="BS705" s="310"/>
      <c r="BT705" s="310"/>
      <c r="BU705" s="310"/>
      <c r="BV705" s="310"/>
      <c r="BW705" s="310"/>
      <c r="BX705" s="310"/>
      <c r="BY705" s="310"/>
      <c r="BZ705" s="310"/>
      <c r="CA705" s="310"/>
      <c r="CB705" s="310"/>
      <c r="CC705" s="310"/>
      <c r="CD705" s="310"/>
      <c r="CE705" s="310"/>
      <c r="CF705" s="310"/>
      <c r="CG705" s="310"/>
      <c r="CH705" s="310"/>
      <c r="CI705" s="310"/>
      <c r="CJ705" s="310"/>
      <c r="CK705" s="310"/>
      <c r="CL705" s="310"/>
      <c r="CM705" s="310"/>
      <c r="CN705" s="310"/>
      <c r="CO705" s="310"/>
      <c r="CP705" s="310"/>
      <c r="CQ705" s="310"/>
      <c r="CR705" s="310"/>
      <c r="CS705" s="310"/>
      <c r="CT705" s="310"/>
      <c r="CU705" s="310"/>
      <c r="CV705" s="310"/>
      <c r="CW705" s="310"/>
      <c r="CX705" s="310"/>
      <c r="CY705" s="310"/>
      <c r="CZ705" s="310"/>
    </row>
    <row r="706" ht="25.15" customHeight="true" x14ac:dyDescent="0.2">
      <c r="C706" s="512"/>
      <c r="D706" s="512"/>
      <c r="E706" s="512"/>
      <c r="F706" s="512"/>
      <c r="G706" s="512"/>
      <c r="H706" s="512"/>
      <c r="I706" s="512"/>
      <c r="J706" s="512"/>
      <c r="K706" s="512"/>
      <c r="L706" s="512"/>
      <c r="M706" s="512"/>
      <c r="N706" s="512"/>
      <c r="O706" s="512"/>
      <c r="P706" s="512"/>
      <c r="Q706" s="512"/>
      <c r="BA706" s="310"/>
      <c r="BB706" s="360"/>
      <c r="BC706" s="310"/>
      <c r="BD706" s="310"/>
      <c r="BE706" s="310"/>
      <c r="BF706" s="310"/>
      <c r="BG706" s="310"/>
      <c r="BH706" s="310"/>
      <c r="BI706" s="310"/>
      <c r="BJ706" s="310"/>
      <c r="BK706" s="310"/>
      <c r="BL706" s="310"/>
      <c r="BM706" s="310"/>
      <c r="BN706" s="310"/>
      <c r="BO706" s="310"/>
      <c r="BP706" s="310"/>
      <c r="BQ706" s="310"/>
      <c r="BR706" s="310"/>
      <c r="BS706" s="310"/>
      <c r="BT706" s="310"/>
      <c r="BU706" s="310"/>
      <c r="BV706" s="310"/>
      <c r="BW706" s="310"/>
      <c r="BX706" s="310"/>
      <c r="BY706" s="310"/>
      <c r="BZ706" s="310"/>
      <c r="CA706" s="310"/>
      <c r="CB706" s="310"/>
      <c r="CC706" s="310"/>
      <c r="CD706" s="310"/>
      <c r="CE706" s="310"/>
      <c r="CF706" s="310"/>
      <c r="CG706" s="310"/>
      <c r="CH706" s="310"/>
      <c r="CI706" s="310"/>
      <c r="CJ706" s="310"/>
      <c r="CK706" s="310"/>
      <c r="CL706" s="310"/>
      <c r="CM706" s="310"/>
      <c r="CN706" s="310"/>
      <c r="CO706" s="310"/>
      <c r="CP706" s="310"/>
      <c r="CQ706" s="310"/>
      <c r="CR706" s="310"/>
      <c r="CS706" s="310"/>
      <c r="CT706" s="310"/>
      <c r="CU706" s="310"/>
      <c r="CV706" s="310"/>
      <c r="CW706" s="310"/>
      <c r="CX706" s="310"/>
      <c r="CY706" s="310"/>
      <c r="CZ706" s="310"/>
    </row>
    <row r="707" ht="25.15" customHeight="true" x14ac:dyDescent="0.2">
      <c r="C707" s="512"/>
      <c r="D707" s="512"/>
      <c r="E707" s="512"/>
      <c r="F707" s="512"/>
      <c r="G707" s="512"/>
      <c r="H707" s="512"/>
      <c r="I707" s="512"/>
      <c r="J707" s="512"/>
      <c r="K707" s="512"/>
      <c r="L707" s="512"/>
      <c r="M707" s="512"/>
      <c r="N707" s="512"/>
      <c r="O707" s="512"/>
      <c r="P707" s="512"/>
      <c r="Q707" s="512"/>
      <c r="BA707" s="310"/>
      <c r="BB707" s="360"/>
      <c r="BC707" s="310"/>
      <c r="BD707" s="310"/>
      <c r="BE707" s="310"/>
      <c r="BF707" s="310"/>
      <c r="BG707" s="310"/>
      <c r="BH707" s="310"/>
      <c r="BI707" s="310"/>
      <c r="BJ707" s="310"/>
      <c r="BK707" s="310"/>
      <c r="BL707" s="310"/>
      <c r="BM707" s="310"/>
      <c r="BN707" s="310"/>
      <c r="BO707" s="310"/>
      <c r="BP707" s="310"/>
      <c r="BQ707" s="310"/>
      <c r="BR707" s="310"/>
      <c r="BS707" s="310"/>
      <c r="BT707" s="310"/>
      <c r="BU707" s="310"/>
      <c r="BV707" s="310"/>
      <c r="BW707" s="310"/>
      <c r="BX707" s="310"/>
      <c r="BY707" s="310"/>
      <c r="BZ707" s="310"/>
      <c r="CA707" s="310"/>
      <c r="CB707" s="310"/>
      <c r="CC707" s="310"/>
      <c r="CD707" s="310"/>
      <c r="CE707" s="310"/>
      <c r="CF707" s="310"/>
      <c r="CG707" s="310"/>
      <c r="CH707" s="310"/>
      <c r="CI707" s="310"/>
      <c r="CJ707" s="310"/>
      <c r="CK707" s="310"/>
      <c r="CL707" s="310"/>
      <c r="CM707" s="310"/>
      <c r="CN707" s="310"/>
      <c r="CO707" s="310"/>
      <c r="CP707" s="310"/>
      <c r="CQ707" s="310"/>
      <c r="CR707" s="310"/>
      <c r="CS707" s="310"/>
      <c r="CT707" s="310"/>
      <c r="CU707" s="310"/>
      <c r="CV707" s="310"/>
      <c r="CW707" s="310"/>
      <c r="CX707" s="310"/>
      <c r="CY707" s="310"/>
      <c r="CZ707" s="310"/>
    </row>
    <row r="708" ht="25.15" customHeight="true" x14ac:dyDescent="0.2">
      <c r="C708" s="512"/>
      <c r="D708" s="512"/>
      <c r="E708" s="512"/>
      <c r="F708" s="512"/>
      <c r="G708" s="512"/>
      <c r="H708" s="512"/>
      <c r="I708" s="512"/>
      <c r="J708" s="512"/>
      <c r="K708" s="512"/>
      <c r="L708" s="512"/>
      <c r="M708" s="512"/>
      <c r="N708" s="512"/>
      <c r="O708" s="512"/>
      <c r="P708" s="512"/>
      <c r="Q708" s="512"/>
      <c r="BA708" s="310"/>
      <c r="BB708" s="360"/>
      <c r="BC708" s="310"/>
      <c r="BD708" s="310"/>
      <c r="BE708" s="310"/>
      <c r="BF708" s="310"/>
      <c r="BG708" s="310"/>
      <c r="BH708" s="310"/>
      <c r="BI708" s="310"/>
      <c r="BJ708" s="310"/>
      <c r="BK708" s="310"/>
      <c r="BL708" s="310"/>
      <c r="BM708" s="310"/>
      <c r="BN708" s="310"/>
      <c r="BO708" s="310"/>
      <c r="BP708" s="310"/>
      <c r="BQ708" s="310"/>
      <c r="BR708" s="310"/>
      <c r="BS708" s="310"/>
      <c r="BT708" s="310"/>
      <c r="BU708" s="310"/>
      <c r="BV708" s="310"/>
      <c r="BW708" s="310"/>
      <c r="BX708" s="310"/>
      <c r="BY708" s="310"/>
      <c r="BZ708" s="310"/>
      <c r="CA708" s="310"/>
      <c r="CB708" s="310"/>
      <c r="CC708" s="310"/>
      <c r="CD708" s="310"/>
      <c r="CE708" s="310"/>
      <c r="CF708" s="310"/>
      <c r="CG708" s="310"/>
      <c r="CH708" s="310"/>
      <c r="CI708" s="310"/>
      <c r="CJ708" s="310"/>
      <c r="CK708" s="310"/>
      <c r="CL708" s="310"/>
      <c r="CM708" s="310"/>
      <c r="CN708" s="310"/>
      <c r="CO708" s="310"/>
      <c r="CP708" s="310"/>
      <c r="CQ708" s="310"/>
      <c r="CR708" s="310"/>
      <c r="CS708" s="310"/>
      <c r="CT708" s="310"/>
      <c r="CU708" s="310"/>
      <c r="CV708" s="310"/>
      <c r="CW708" s="310"/>
      <c r="CX708" s="310"/>
      <c r="CY708" s="310"/>
      <c r="CZ708" s="310"/>
    </row>
    <row r="709" ht="25.15" customHeight="true" x14ac:dyDescent="0.2">
      <c r="C709" s="512"/>
      <c r="D709" s="512"/>
      <c r="E709" s="512"/>
      <c r="F709" s="512"/>
      <c r="G709" s="512"/>
      <c r="H709" s="512"/>
      <c r="I709" s="512"/>
      <c r="J709" s="512"/>
      <c r="K709" s="512"/>
      <c r="L709" s="512"/>
      <c r="M709" s="512"/>
      <c r="N709" s="512"/>
      <c r="O709" s="512"/>
      <c r="P709" s="512"/>
      <c r="Q709" s="512"/>
      <c r="BA709" s="310"/>
      <c r="BB709" s="360"/>
      <c r="BC709" s="310"/>
      <c r="BD709" s="310"/>
      <c r="BE709" s="310"/>
      <c r="BF709" s="310"/>
      <c r="BG709" s="310"/>
      <c r="BH709" s="310"/>
      <c r="BI709" s="310"/>
      <c r="BJ709" s="310"/>
      <c r="BK709" s="310"/>
      <c r="BL709" s="310"/>
      <c r="BM709" s="310"/>
      <c r="BN709" s="310"/>
      <c r="BO709" s="310"/>
      <c r="BP709" s="310"/>
      <c r="BQ709" s="310"/>
      <c r="BR709" s="310"/>
      <c r="BS709" s="310"/>
      <c r="BT709" s="310"/>
      <c r="BU709" s="310"/>
      <c r="BV709" s="310"/>
      <c r="BW709" s="310"/>
      <c r="BX709" s="310"/>
      <c r="BY709" s="310"/>
      <c r="BZ709" s="310"/>
      <c r="CA709" s="310"/>
      <c r="CB709" s="310"/>
      <c r="CC709" s="310"/>
      <c r="CD709" s="310"/>
      <c r="CE709" s="310"/>
      <c r="CF709" s="310"/>
      <c r="CG709" s="310"/>
      <c r="CH709" s="310"/>
      <c r="CI709" s="310"/>
      <c r="CJ709" s="310"/>
      <c r="CK709" s="310"/>
      <c r="CL709" s="310"/>
      <c r="CM709" s="310"/>
      <c r="CN709" s="310"/>
      <c r="CO709" s="310"/>
      <c r="CP709" s="310"/>
      <c r="CQ709" s="310"/>
      <c r="CR709" s="310"/>
      <c r="CS709" s="310"/>
      <c r="CT709" s="310"/>
      <c r="CU709" s="310"/>
      <c r="CV709" s="310"/>
      <c r="CW709" s="310"/>
      <c r="CX709" s="310"/>
      <c r="CY709" s="310"/>
      <c r="CZ709" s="310"/>
    </row>
    <row r="710" ht="25.15" customHeight="true" x14ac:dyDescent="0.2">
      <c r="C710" s="512"/>
      <c r="D710" s="512"/>
      <c r="E710" s="512"/>
      <c r="F710" s="512"/>
      <c r="G710" s="512"/>
      <c r="H710" s="512"/>
      <c r="I710" s="512"/>
      <c r="J710" s="512"/>
      <c r="K710" s="512"/>
      <c r="L710" s="512"/>
      <c r="M710" s="512"/>
      <c r="N710" s="512"/>
      <c r="O710" s="512"/>
      <c r="P710" s="512"/>
      <c r="Q710" s="512"/>
      <c r="BA710" s="310"/>
      <c r="BB710" s="360"/>
      <c r="BC710" s="310"/>
      <c r="BD710" s="310"/>
      <c r="BE710" s="310"/>
      <c r="BF710" s="310"/>
      <c r="BG710" s="310"/>
      <c r="BH710" s="310"/>
      <c r="BI710" s="310"/>
      <c r="BJ710" s="310"/>
      <c r="BK710" s="310"/>
      <c r="BL710" s="310"/>
      <c r="BM710" s="310"/>
      <c r="BN710" s="310"/>
      <c r="BO710" s="310"/>
      <c r="BP710" s="310"/>
      <c r="BQ710" s="310"/>
      <c r="BR710" s="310"/>
      <c r="BS710" s="310"/>
      <c r="BT710" s="310"/>
      <c r="BU710" s="310"/>
      <c r="BV710" s="310"/>
      <c r="BW710" s="310"/>
      <c r="BX710" s="310"/>
      <c r="BY710" s="310"/>
      <c r="BZ710" s="310"/>
      <c r="CA710" s="310"/>
      <c r="CB710" s="310"/>
      <c r="CC710" s="310"/>
      <c r="CD710" s="310"/>
      <c r="CE710" s="310"/>
      <c r="CF710" s="310"/>
      <c r="CG710" s="310"/>
      <c r="CH710" s="310"/>
      <c r="CI710" s="310"/>
      <c r="CJ710" s="310"/>
      <c r="CK710" s="310"/>
      <c r="CL710" s="310"/>
      <c r="CM710" s="310"/>
      <c r="CN710" s="310"/>
      <c r="CO710" s="310"/>
      <c r="CP710" s="310"/>
      <c r="CQ710" s="310"/>
      <c r="CR710" s="310"/>
      <c r="CS710" s="310"/>
      <c r="CT710" s="310"/>
      <c r="CU710" s="310"/>
      <c r="CV710" s="310"/>
      <c r="CW710" s="310"/>
      <c r="CX710" s="310"/>
      <c r="CY710" s="310"/>
      <c r="CZ710" s="310"/>
    </row>
    <row r="711" ht="25.15" customHeight="true" x14ac:dyDescent="0.2">
      <c r="C711" s="512"/>
      <c r="D711" s="512"/>
      <c r="E711" s="512"/>
      <c r="F711" s="512"/>
      <c r="G711" s="512"/>
      <c r="H711" s="512"/>
      <c r="I711" s="512"/>
      <c r="J711" s="512"/>
      <c r="K711" s="512"/>
      <c r="L711" s="512"/>
      <c r="M711" s="512"/>
      <c r="N711" s="512"/>
      <c r="O711" s="512"/>
      <c r="P711" s="512"/>
      <c r="Q711" s="512"/>
      <c r="BA711" s="310"/>
      <c r="BB711" s="360"/>
      <c r="BC711" s="310"/>
      <c r="BD711" s="310"/>
      <c r="BE711" s="310"/>
      <c r="BF711" s="310"/>
      <c r="BG711" s="310"/>
      <c r="BH711" s="310"/>
      <c r="BI711" s="310"/>
      <c r="BJ711" s="310"/>
      <c r="BK711" s="310"/>
      <c r="BL711" s="310"/>
      <c r="BM711" s="310"/>
      <c r="BN711" s="310"/>
      <c r="BO711" s="310"/>
      <c r="BP711" s="310"/>
      <c r="BQ711" s="310"/>
      <c r="BR711" s="310"/>
      <c r="BS711" s="310"/>
      <c r="BT711" s="310"/>
      <c r="BU711" s="310"/>
      <c r="BV711" s="310"/>
      <c r="BW711" s="310"/>
      <c r="BX711" s="310"/>
      <c r="BY711" s="310"/>
      <c r="BZ711" s="310"/>
      <c r="CA711" s="310"/>
      <c r="CB711" s="310"/>
      <c r="CC711" s="310"/>
      <c r="CD711" s="310"/>
      <c r="CE711" s="310"/>
      <c r="CF711" s="310"/>
      <c r="CG711" s="310"/>
      <c r="CH711" s="310"/>
      <c r="CI711" s="310"/>
      <c r="CJ711" s="310"/>
      <c r="CK711" s="310"/>
      <c r="CL711" s="310"/>
      <c r="CM711" s="310"/>
      <c r="CN711" s="310"/>
      <c r="CO711" s="310"/>
      <c r="CP711" s="310"/>
      <c r="CQ711" s="310"/>
      <c r="CR711" s="310"/>
      <c r="CS711" s="310"/>
      <c r="CT711" s="310"/>
      <c r="CU711" s="310"/>
      <c r="CV711" s="310"/>
      <c r="CW711" s="310"/>
      <c r="CX711" s="310"/>
      <c r="CY711" s="310"/>
      <c r="CZ711" s="310"/>
    </row>
    <row r="712" ht="25.15" customHeight="true" x14ac:dyDescent="0.2">
      <c r="C712" s="512"/>
      <c r="D712" s="512"/>
      <c r="E712" s="512"/>
      <c r="F712" s="512"/>
      <c r="G712" s="512"/>
      <c r="H712" s="512"/>
      <c r="I712" s="512"/>
      <c r="J712" s="512"/>
      <c r="K712" s="512"/>
      <c r="L712" s="512"/>
      <c r="M712" s="512"/>
      <c r="N712" s="512"/>
      <c r="O712" s="512"/>
      <c r="P712" s="512"/>
      <c r="Q712" s="512"/>
      <c r="BA712" s="310"/>
      <c r="BB712" s="360"/>
      <c r="BC712" s="310"/>
      <c r="BD712" s="310"/>
      <c r="BE712" s="310"/>
      <c r="BF712" s="310"/>
      <c r="BG712" s="310"/>
      <c r="BH712" s="310"/>
      <c r="BI712" s="310"/>
      <c r="BJ712" s="310"/>
      <c r="BK712" s="310"/>
      <c r="BL712" s="310"/>
      <c r="BM712" s="310"/>
      <c r="BN712" s="310"/>
      <c r="BO712" s="310"/>
      <c r="BP712" s="310"/>
      <c r="BQ712" s="310"/>
      <c r="BR712" s="310"/>
      <c r="BS712" s="310"/>
      <c r="BT712" s="310"/>
      <c r="BU712" s="310"/>
      <c r="BV712" s="310"/>
      <c r="BW712" s="310"/>
      <c r="BX712" s="310"/>
      <c r="BY712" s="310"/>
      <c r="BZ712" s="310"/>
      <c r="CA712" s="310"/>
      <c r="CB712" s="310"/>
      <c r="CC712" s="310"/>
      <c r="CD712" s="310"/>
      <c r="CE712" s="310"/>
      <c r="CF712" s="310"/>
      <c r="CG712" s="310"/>
      <c r="CH712" s="310"/>
      <c r="CI712" s="310"/>
      <c r="CJ712" s="310"/>
      <c r="CK712" s="310"/>
      <c r="CL712" s="310"/>
      <c r="CM712" s="310"/>
      <c r="CN712" s="310"/>
      <c r="CO712" s="310"/>
      <c r="CP712" s="310"/>
      <c r="CQ712" s="310"/>
      <c r="CR712" s="310"/>
      <c r="CS712" s="310"/>
      <c r="CT712" s="310"/>
      <c r="CU712" s="310"/>
      <c r="CV712" s="310"/>
      <c r="CW712" s="310"/>
      <c r="CX712" s="310"/>
      <c r="CY712" s="310"/>
      <c r="CZ712" s="310"/>
    </row>
    <row r="713" ht="25.15" customHeight="true" x14ac:dyDescent="0.2">
      <c r="C713" s="512"/>
      <c r="D713" s="512"/>
      <c r="E713" s="512"/>
      <c r="F713" s="512"/>
      <c r="G713" s="512"/>
      <c r="H713" s="512"/>
      <c r="I713" s="512"/>
      <c r="J713" s="512"/>
      <c r="K713" s="512"/>
      <c r="L713" s="512"/>
      <c r="M713" s="512"/>
      <c r="N713" s="512"/>
      <c r="O713" s="512"/>
      <c r="P713" s="512"/>
      <c r="Q713" s="512"/>
      <c r="BA713" s="310"/>
      <c r="BB713" s="360"/>
      <c r="BC713" s="310"/>
      <c r="BD713" s="310"/>
      <c r="BE713" s="310"/>
      <c r="BF713" s="310"/>
      <c r="BG713" s="310"/>
      <c r="BH713" s="310"/>
      <c r="BI713" s="310"/>
      <c r="BJ713" s="310"/>
      <c r="BK713" s="310"/>
      <c r="BL713" s="310"/>
      <c r="BM713" s="310"/>
      <c r="BN713" s="310"/>
      <c r="BO713" s="310"/>
      <c r="BP713" s="310"/>
      <c r="BQ713" s="310"/>
      <c r="BR713" s="310"/>
      <c r="BS713" s="310"/>
      <c r="BT713" s="310"/>
      <c r="BU713" s="310"/>
      <c r="BV713" s="310"/>
      <c r="BW713" s="310"/>
      <c r="BX713" s="310"/>
      <c r="BY713" s="310"/>
      <c r="BZ713" s="310"/>
      <c r="CA713" s="310"/>
      <c r="CB713" s="310"/>
      <c r="CC713" s="310"/>
      <c r="CD713" s="310"/>
      <c r="CE713" s="310"/>
      <c r="CF713" s="310"/>
      <c r="CG713" s="310"/>
      <c r="CH713" s="310"/>
      <c r="CI713" s="310"/>
      <c r="CJ713" s="310"/>
      <c r="CK713" s="310"/>
      <c r="CL713" s="310"/>
      <c r="CM713" s="310"/>
      <c r="CN713" s="310"/>
      <c r="CO713" s="310"/>
      <c r="CP713" s="310"/>
      <c r="CQ713" s="310"/>
      <c r="CR713" s="310"/>
      <c r="CS713" s="310"/>
      <c r="CT713" s="310"/>
      <c r="CU713" s="310"/>
      <c r="CV713" s="310"/>
      <c r="CW713" s="310"/>
      <c r="CX713" s="310"/>
      <c r="CY713" s="310"/>
      <c r="CZ713" s="310"/>
    </row>
    <row r="714" ht="25.15" customHeight="true" x14ac:dyDescent="0.2">
      <c r="C714" s="512"/>
      <c r="D714" s="512"/>
      <c r="E714" s="512"/>
      <c r="F714" s="512"/>
      <c r="G714" s="512"/>
      <c r="H714" s="512"/>
      <c r="I714" s="512"/>
      <c r="J714" s="512"/>
      <c r="K714" s="512"/>
      <c r="L714" s="512"/>
      <c r="M714" s="512"/>
      <c r="N714" s="512"/>
      <c r="O714" s="512"/>
      <c r="P714" s="512"/>
      <c r="Q714" s="512"/>
      <c r="BA714" s="310"/>
      <c r="BB714" s="360"/>
      <c r="BC714" s="310"/>
      <c r="BD714" s="310"/>
      <c r="BE714" s="310"/>
      <c r="BF714" s="310"/>
      <c r="BG714" s="310"/>
      <c r="BH714" s="310"/>
      <c r="BI714" s="310"/>
      <c r="BJ714" s="310"/>
      <c r="BK714" s="310"/>
      <c r="BL714" s="310"/>
      <c r="BM714" s="310"/>
      <c r="BN714" s="310"/>
      <c r="BO714" s="310"/>
      <c r="BP714" s="310"/>
      <c r="BQ714" s="310"/>
      <c r="BR714" s="310"/>
      <c r="BS714" s="310"/>
      <c r="BT714" s="310"/>
      <c r="BU714" s="310"/>
      <c r="BV714" s="310"/>
      <c r="BW714" s="310"/>
      <c r="BX714" s="310"/>
      <c r="BY714" s="310"/>
      <c r="BZ714" s="310"/>
      <c r="CA714" s="310"/>
      <c r="CB714" s="310"/>
      <c r="CC714" s="310"/>
      <c r="CD714" s="310"/>
      <c r="CE714" s="310"/>
      <c r="CF714" s="310"/>
      <c r="CG714" s="310"/>
      <c r="CH714" s="310"/>
      <c r="CI714" s="310"/>
      <c r="CJ714" s="310"/>
      <c r="CK714" s="310"/>
      <c r="CL714" s="310"/>
      <c r="CM714" s="310"/>
      <c r="CN714" s="310"/>
      <c r="CO714" s="310"/>
      <c r="CP714" s="310"/>
      <c r="CQ714" s="310"/>
      <c r="CR714" s="310"/>
      <c r="CS714" s="310"/>
      <c r="CT714" s="310"/>
      <c r="CU714" s="310"/>
      <c r="CV714" s="310"/>
      <c r="CW714" s="310"/>
      <c r="CX714" s="310"/>
      <c r="CY714" s="310"/>
      <c r="CZ714" s="310"/>
    </row>
    <row r="715" ht="25.15" customHeight="true" x14ac:dyDescent="0.2">
      <c r="C715" s="512"/>
      <c r="D715" s="512"/>
      <c r="E715" s="512"/>
      <c r="F715" s="512"/>
      <c r="G715" s="512"/>
      <c r="H715" s="512"/>
      <c r="I715" s="512"/>
      <c r="J715" s="512"/>
      <c r="K715" s="512"/>
      <c r="L715" s="512"/>
      <c r="M715" s="512"/>
      <c r="N715" s="512"/>
      <c r="O715" s="512"/>
      <c r="P715" s="512"/>
      <c r="Q715" s="512"/>
      <c r="BA715" s="310"/>
      <c r="BB715" s="360"/>
      <c r="BC715" s="310"/>
      <c r="BD715" s="310"/>
      <c r="BE715" s="310"/>
      <c r="BF715" s="310"/>
      <c r="BG715" s="310"/>
      <c r="BH715" s="310"/>
      <c r="BI715" s="310"/>
      <c r="BJ715" s="310"/>
      <c r="BK715" s="310"/>
      <c r="BL715" s="310"/>
      <c r="BM715" s="310"/>
      <c r="BN715" s="310"/>
      <c r="BO715" s="310"/>
      <c r="BP715" s="310"/>
      <c r="BQ715" s="310"/>
      <c r="BR715" s="310"/>
      <c r="BS715" s="310"/>
      <c r="BT715" s="310"/>
      <c r="BU715" s="310"/>
      <c r="BV715" s="310"/>
      <c r="BW715" s="310"/>
      <c r="BX715" s="310"/>
      <c r="BY715" s="310"/>
      <c r="BZ715" s="310"/>
      <c r="CA715" s="310"/>
      <c r="CB715" s="310"/>
      <c r="CC715" s="310"/>
      <c r="CD715" s="310"/>
      <c r="CE715" s="310"/>
      <c r="CF715" s="310"/>
      <c r="CG715" s="310"/>
      <c r="CH715" s="310"/>
      <c r="CI715" s="310"/>
      <c r="CJ715" s="310"/>
      <c r="CK715" s="310"/>
      <c r="CL715" s="310"/>
      <c r="CM715" s="310"/>
      <c r="CN715" s="310"/>
      <c r="CO715" s="310"/>
      <c r="CP715" s="310"/>
      <c r="CQ715" s="310"/>
      <c r="CR715" s="310"/>
      <c r="CS715" s="310"/>
      <c r="CT715" s="310"/>
      <c r="CU715" s="310"/>
      <c r="CV715" s="310"/>
      <c r="CW715" s="310"/>
      <c r="CX715" s="310"/>
      <c r="CY715" s="310"/>
      <c r="CZ715" s="310"/>
    </row>
    <row r="716" ht="25.15" customHeight="true" x14ac:dyDescent="0.2">
      <c r="C716" s="512"/>
      <c r="D716" s="512"/>
      <c r="E716" s="512"/>
      <c r="F716" s="512"/>
      <c r="G716" s="512"/>
      <c r="H716" s="512"/>
      <c r="I716" s="512"/>
      <c r="J716" s="512"/>
      <c r="K716" s="512"/>
      <c r="L716" s="512"/>
      <c r="M716" s="512"/>
      <c r="N716" s="512"/>
      <c r="O716" s="512"/>
      <c r="P716" s="512"/>
      <c r="Q716" s="512"/>
      <c r="BA716" s="310"/>
      <c r="BB716" s="360"/>
      <c r="BC716" s="310"/>
      <c r="BD716" s="310"/>
      <c r="BE716" s="310"/>
      <c r="BF716" s="310"/>
      <c r="BG716" s="310"/>
      <c r="BH716" s="310"/>
      <c r="BI716" s="310"/>
      <c r="BJ716" s="310"/>
      <c r="BK716" s="310"/>
      <c r="BL716" s="310"/>
      <c r="BM716" s="310"/>
      <c r="BN716" s="310"/>
      <c r="BO716" s="310"/>
      <c r="BP716" s="310"/>
      <c r="BQ716" s="310"/>
      <c r="BR716" s="310"/>
      <c r="BS716" s="310"/>
      <c r="BT716" s="310"/>
      <c r="BU716" s="310"/>
      <c r="BV716" s="310"/>
      <c r="BW716" s="310"/>
      <c r="BX716" s="310"/>
      <c r="BY716" s="310"/>
      <c r="BZ716" s="310"/>
      <c r="CA716" s="310"/>
      <c r="CB716" s="310"/>
      <c r="CC716" s="310"/>
      <c r="CD716" s="310"/>
      <c r="CE716" s="310"/>
      <c r="CF716" s="310"/>
      <c r="CG716" s="310"/>
      <c r="CH716" s="310"/>
      <c r="CI716" s="310"/>
      <c r="CJ716" s="310"/>
      <c r="CK716" s="310"/>
      <c r="CL716" s="310"/>
      <c r="CM716" s="310"/>
      <c r="CN716" s="310"/>
      <c r="CO716" s="310"/>
      <c r="CP716" s="310"/>
      <c r="CQ716" s="310"/>
      <c r="CR716" s="310"/>
      <c r="CS716" s="310"/>
      <c r="CT716" s="310"/>
      <c r="CU716" s="310"/>
      <c r="CV716" s="310"/>
      <c r="CW716" s="310"/>
      <c r="CX716" s="310"/>
      <c r="CY716" s="310"/>
      <c r="CZ716" s="310"/>
    </row>
    <row r="717" ht="25.15" customHeight="true" x14ac:dyDescent="0.2">
      <c r="C717" s="512"/>
      <c r="D717" s="512"/>
      <c r="E717" s="512"/>
      <c r="F717" s="512"/>
      <c r="G717" s="512"/>
      <c r="H717" s="512"/>
      <c r="I717" s="512"/>
      <c r="J717" s="512"/>
      <c r="K717" s="512"/>
      <c r="L717" s="512"/>
      <c r="M717" s="512"/>
      <c r="N717" s="512"/>
      <c r="O717" s="512"/>
      <c r="P717" s="512"/>
      <c r="Q717" s="512"/>
      <c r="BA717" s="310"/>
      <c r="BB717" s="360"/>
      <c r="BC717" s="310"/>
      <c r="BD717" s="310"/>
      <c r="BE717" s="310"/>
      <c r="BF717" s="310"/>
      <c r="BG717" s="310"/>
      <c r="BH717" s="310"/>
      <c r="BI717" s="310"/>
      <c r="BJ717" s="310"/>
      <c r="BK717" s="310"/>
      <c r="BL717" s="310"/>
      <c r="BM717" s="310"/>
      <c r="BN717" s="310"/>
      <c r="BO717" s="310"/>
      <c r="BP717" s="310"/>
      <c r="BQ717" s="310"/>
      <c r="BR717" s="310"/>
      <c r="BS717" s="310"/>
      <c r="BT717" s="310"/>
      <c r="BU717" s="310"/>
      <c r="BV717" s="310"/>
      <c r="BW717" s="310"/>
      <c r="BX717" s="310"/>
      <c r="BY717" s="310"/>
      <c r="BZ717" s="310"/>
      <c r="CA717" s="310"/>
      <c r="CB717" s="310"/>
      <c r="CC717" s="310"/>
      <c r="CD717" s="310"/>
      <c r="CE717" s="310"/>
      <c r="CF717" s="310"/>
      <c r="CG717" s="310"/>
      <c r="CH717" s="310"/>
      <c r="CI717" s="310"/>
      <c r="CJ717" s="310"/>
      <c r="CK717" s="310"/>
      <c r="CL717" s="310"/>
      <c r="CM717" s="310"/>
      <c r="CN717" s="310"/>
      <c r="CO717" s="310"/>
      <c r="CP717" s="310"/>
      <c r="CQ717" s="310"/>
      <c r="CR717" s="310"/>
      <c r="CS717" s="310"/>
      <c r="CT717" s="310"/>
      <c r="CU717" s="310"/>
      <c r="CV717" s="310"/>
      <c r="CW717" s="310"/>
      <c r="CX717" s="310"/>
      <c r="CY717" s="310"/>
      <c r="CZ717" s="310"/>
    </row>
    <row r="718" ht="25.15" customHeight="true" x14ac:dyDescent="0.2">
      <c r="C718" s="512"/>
      <c r="D718" s="512"/>
      <c r="E718" s="512"/>
      <c r="F718" s="512"/>
      <c r="G718" s="512"/>
      <c r="H718" s="512"/>
      <c r="I718" s="512"/>
      <c r="J718" s="512"/>
      <c r="K718" s="512"/>
      <c r="L718" s="512"/>
      <c r="M718" s="512"/>
      <c r="N718" s="512"/>
      <c r="O718" s="512"/>
      <c r="P718" s="512"/>
      <c r="Q718" s="512"/>
      <c r="BA718" s="310"/>
      <c r="BB718" s="360"/>
      <c r="BC718" s="310"/>
      <c r="BD718" s="310"/>
      <c r="BE718" s="310"/>
      <c r="BF718" s="310"/>
      <c r="BG718" s="310"/>
      <c r="BH718" s="310"/>
      <c r="BI718" s="310"/>
      <c r="BJ718" s="310"/>
      <c r="BK718" s="310"/>
      <c r="BL718" s="310"/>
      <c r="BM718" s="310"/>
      <c r="BN718" s="310"/>
      <c r="BO718" s="310"/>
      <c r="BP718" s="310"/>
      <c r="BQ718" s="310"/>
      <c r="BR718" s="310"/>
      <c r="BS718" s="310"/>
      <c r="BT718" s="310"/>
      <c r="BU718" s="310"/>
      <c r="BV718" s="310"/>
      <c r="BW718" s="310"/>
      <c r="BX718" s="310"/>
      <c r="BY718" s="310"/>
      <c r="BZ718" s="310"/>
      <c r="CA718" s="310"/>
      <c r="CB718" s="310"/>
      <c r="CC718" s="310"/>
      <c r="CD718" s="310"/>
      <c r="CE718" s="310"/>
      <c r="CF718" s="310"/>
      <c r="CG718" s="310"/>
      <c r="CH718" s="310"/>
      <c r="CI718" s="310"/>
      <c r="CJ718" s="310"/>
      <c r="CK718" s="310"/>
      <c r="CL718" s="310"/>
      <c r="CM718" s="310"/>
      <c r="CN718" s="310"/>
      <c r="CO718" s="310"/>
      <c r="CP718" s="310"/>
      <c r="CQ718" s="310"/>
      <c r="CR718" s="310"/>
      <c r="CS718" s="310"/>
      <c r="CT718" s="310"/>
      <c r="CU718" s="310"/>
      <c r="CV718" s="310"/>
      <c r="CW718" s="310"/>
      <c r="CX718" s="310"/>
      <c r="CY718" s="310"/>
      <c r="CZ718" s="310"/>
    </row>
    <row r="719" ht="25.15" customHeight="true" x14ac:dyDescent="0.2">
      <c r="C719" s="512"/>
      <c r="D719" s="512"/>
      <c r="E719" s="512"/>
      <c r="F719" s="512"/>
      <c r="G719" s="512"/>
      <c r="H719" s="512"/>
      <c r="I719" s="512"/>
      <c r="J719" s="512"/>
      <c r="K719" s="512"/>
      <c r="L719" s="512"/>
      <c r="M719" s="512"/>
      <c r="N719" s="512"/>
      <c r="O719" s="512"/>
      <c r="P719" s="512"/>
      <c r="Q719" s="512"/>
      <c r="BA719" s="310"/>
      <c r="BB719" s="360"/>
      <c r="BC719" s="310"/>
      <c r="BD719" s="310"/>
      <c r="BE719" s="310"/>
      <c r="BF719" s="310"/>
      <c r="BG719" s="310"/>
      <c r="BH719" s="310"/>
      <c r="BI719" s="310"/>
      <c r="BJ719" s="310"/>
      <c r="BK719" s="310"/>
      <c r="BL719" s="310"/>
      <c r="BM719" s="310"/>
      <c r="BN719" s="310"/>
      <c r="BO719" s="310"/>
      <c r="BP719" s="310"/>
      <c r="BQ719" s="310"/>
      <c r="BR719" s="310"/>
      <c r="BS719" s="310"/>
      <c r="BT719" s="310"/>
      <c r="BU719" s="310"/>
      <c r="BV719" s="310"/>
      <c r="BW719" s="310"/>
      <c r="BX719" s="310"/>
      <c r="BY719" s="310"/>
      <c r="BZ719" s="310"/>
      <c r="CA719" s="310"/>
      <c r="CB719" s="310"/>
      <c r="CC719" s="310"/>
      <c r="CD719" s="310"/>
      <c r="CE719" s="310"/>
      <c r="CF719" s="310"/>
      <c r="CG719" s="310"/>
      <c r="CH719" s="310"/>
      <c r="CI719" s="310"/>
      <c r="CJ719" s="310"/>
      <c r="CK719" s="310"/>
      <c r="CL719" s="310"/>
      <c r="CM719" s="310"/>
      <c r="CN719" s="310"/>
      <c r="CO719" s="310"/>
      <c r="CP719" s="310"/>
      <c r="CQ719" s="310"/>
      <c r="CR719" s="310"/>
      <c r="CS719" s="310"/>
      <c r="CT719" s="310"/>
      <c r="CU719" s="310"/>
      <c r="CV719" s="310"/>
      <c r="CW719" s="310"/>
      <c r="CX719" s="310"/>
      <c r="CY719" s="310"/>
      <c r="CZ719" s="310"/>
    </row>
    <row r="720" ht="25.15" customHeight="true" x14ac:dyDescent="0.2">
      <c r="C720" s="512"/>
      <c r="D720" s="512"/>
      <c r="E720" s="512"/>
      <c r="F720" s="512"/>
      <c r="G720" s="512"/>
      <c r="H720" s="512"/>
      <c r="I720" s="512"/>
      <c r="J720" s="512"/>
      <c r="K720" s="512"/>
      <c r="L720" s="512"/>
      <c r="M720" s="512"/>
      <c r="N720" s="512"/>
      <c r="O720" s="512"/>
      <c r="P720" s="512"/>
      <c r="Q720" s="512"/>
      <c r="BA720" s="310"/>
      <c r="BB720" s="360"/>
      <c r="BC720" s="310"/>
      <c r="BD720" s="310"/>
      <c r="BE720" s="310"/>
      <c r="BF720" s="310"/>
      <c r="BG720" s="310"/>
      <c r="BH720" s="310"/>
      <c r="BI720" s="310"/>
      <c r="BJ720" s="310"/>
      <c r="BK720" s="310"/>
      <c r="BL720" s="310"/>
      <c r="BM720" s="310"/>
      <c r="BN720" s="310"/>
      <c r="BO720" s="310"/>
      <c r="BP720" s="310"/>
      <c r="BQ720" s="310"/>
      <c r="BR720" s="310"/>
      <c r="BS720" s="310"/>
      <c r="BT720" s="310"/>
      <c r="BU720" s="310"/>
      <c r="BV720" s="310"/>
      <c r="BW720" s="310"/>
      <c r="BX720" s="310"/>
      <c r="BY720" s="310"/>
      <c r="BZ720" s="310"/>
      <c r="CA720" s="310"/>
      <c r="CB720" s="310"/>
      <c r="CC720" s="310"/>
      <c r="CD720" s="310"/>
      <c r="CE720" s="310"/>
      <c r="CF720" s="310"/>
      <c r="CG720" s="310"/>
      <c r="CH720" s="310"/>
      <c r="CI720" s="310"/>
      <c r="CJ720" s="310"/>
      <c r="CK720" s="310"/>
      <c r="CL720" s="310"/>
      <c r="CM720" s="310"/>
      <c r="CN720" s="310"/>
      <c r="CO720" s="310"/>
      <c r="CP720" s="310"/>
      <c r="CQ720" s="310"/>
      <c r="CR720" s="310"/>
      <c r="CS720" s="310"/>
      <c r="CT720" s="310"/>
      <c r="CU720" s="310"/>
      <c r="CV720" s="310"/>
      <c r="CW720" s="310"/>
      <c r="CX720" s="310"/>
      <c r="CY720" s="310"/>
      <c r="CZ720" s="310"/>
    </row>
    <row r="721" ht="25.15" customHeight="true" x14ac:dyDescent="0.2">
      <c r="C721" s="512"/>
      <c r="D721" s="512"/>
      <c r="E721" s="512"/>
      <c r="F721" s="512"/>
      <c r="G721" s="512"/>
      <c r="H721" s="512"/>
      <c r="I721" s="512"/>
      <c r="J721" s="512"/>
      <c r="K721" s="512"/>
      <c r="L721" s="512"/>
      <c r="M721" s="512"/>
      <c r="N721" s="512"/>
      <c r="O721" s="512"/>
      <c r="P721" s="512"/>
      <c r="Q721" s="512"/>
      <c r="BA721" s="310"/>
      <c r="BB721" s="360"/>
      <c r="BC721" s="310"/>
      <c r="BD721" s="310"/>
      <c r="BE721" s="310"/>
      <c r="BF721" s="310"/>
      <c r="BG721" s="310"/>
      <c r="BH721" s="310"/>
      <c r="BI721" s="310"/>
      <c r="BJ721" s="310"/>
      <c r="BK721" s="310"/>
      <c r="BL721" s="310"/>
      <c r="BM721" s="310"/>
      <c r="BN721" s="310"/>
      <c r="BO721" s="310"/>
      <c r="BP721" s="310"/>
      <c r="BQ721" s="310"/>
      <c r="BR721" s="310"/>
      <c r="BS721" s="310"/>
      <c r="BT721" s="310"/>
      <c r="BU721" s="310"/>
      <c r="BV721" s="310"/>
      <c r="BW721" s="310"/>
      <c r="BX721" s="310"/>
      <c r="BY721" s="310"/>
      <c r="BZ721" s="310"/>
      <c r="CA721" s="310"/>
      <c r="CB721" s="310"/>
      <c r="CC721" s="310"/>
      <c r="CD721" s="310"/>
      <c r="CE721" s="310"/>
      <c r="CF721" s="310"/>
      <c r="CG721" s="310"/>
      <c r="CH721" s="310"/>
      <c r="CI721" s="310"/>
      <c r="CJ721" s="310"/>
      <c r="CK721" s="310"/>
      <c r="CL721" s="310"/>
      <c r="CM721" s="310"/>
      <c r="CN721" s="310"/>
      <c r="CO721" s="310"/>
      <c r="CP721" s="310"/>
      <c r="CQ721" s="310"/>
      <c r="CR721" s="310"/>
      <c r="CS721" s="310"/>
      <c r="CT721" s="310"/>
      <c r="CU721" s="310"/>
      <c r="CV721" s="310"/>
      <c r="CW721" s="310"/>
      <c r="CX721" s="310"/>
      <c r="CY721" s="310"/>
      <c r="CZ721" s="310"/>
    </row>
    <row r="722" ht="25.15" customHeight="true" x14ac:dyDescent="0.2">
      <c r="C722" s="512"/>
      <c r="D722" s="512"/>
      <c r="E722" s="512"/>
      <c r="F722" s="512"/>
      <c r="G722" s="512"/>
      <c r="H722" s="512"/>
      <c r="I722" s="512"/>
      <c r="J722" s="512"/>
      <c r="K722" s="512"/>
      <c r="L722" s="512"/>
      <c r="M722" s="512"/>
      <c r="N722" s="512"/>
      <c r="O722" s="512"/>
      <c r="P722" s="512"/>
      <c r="Q722" s="512"/>
      <c r="BA722" s="310"/>
      <c r="BB722" s="360"/>
      <c r="BC722" s="310"/>
      <c r="BD722" s="310"/>
      <c r="BE722" s="310"/>
      <c r="BF722" s="310"/>
      <c r="BG722" s="310"/>
      <c r="BH722" s="310"/>
      <c r="BI722" s="310"/>
      <c r="BJ722" s="310"/>
      <c r="BK722" s="310"/>
      <c r="BL722" s="310"/>
      <c r="BM722" s="310"/>
      <c r="BN722" s="310"/>
      <c r="BO722" s="310"/>
      <c r="BP722" s="310"/>
      <c r="BQ722" s="310"/>
      <c r="BR722" s="310"/>
      <c r="BS722" s="310"/>
      <c r="BT722" s="310"/>
      <c r="BU722" s="310"/>
      <c r="BV722" s="310"/>
      <c r="BW722" s="310"/>
      <c r="BX722" s="310"/>
      <c r="BY722" s="310"/>
      <c r="BZ722" s="310"/>
      <c r="CA722" s="310"/>
      <c r="CB722" s="310"/>
      <c r="CC722" s="310"/>
      <c r="CD722" s="310"/>
      <c r="CE722" s="310"/>
      <c r="CF722" s="310"/>
      <c r="CG722" s="310"/>
      <c r="CH722" s="310"/>
      <c r="CI722" s="310"/>
      <c r="CJ722" s="310"/>
      <c r="CK722" s="310"/>
      <c r="CL722" s="310"/>
      <c r="CM722" s="310"/>
      <c r="CN722" s="310"/>
      <c r="CO722" s="310"/>
      <c r="CP722" s="310"/>
      <c r="CQ722" s="310"/>
      <c r="CR722" s="310"/>
      <c r="CS722" s="310"/>
      <c r="CT722" s="310"/>
      <c r="CU722" s="310"/>
      <c r="CV722" s="310"/>
      <c r="CW722" s="310"/>
      <c r="CX722" s="310"/>
      <c r="CY722" s="310"/>
      <c r="CZ722" s="310"/>
    </row>
    <row r="723" ht="25.15" customHeight="true" x14ac:dyDescent="0.2">
      <c r="C723" s="512"/>
      <c r="D723" s="512"/>
      <c r="E723" s="512"/>
      <c r="F723" s="512"/>
      <c r="G723" s="512"/>
      <c r="H723" s="512"/>
      <c r="I723" s="512"/>
      <c r="J723" s="512"/>
      <c r="K723" s="512"/>
      <c r="L723" s="512"/>
      <c r="M723" s="512"/>
      <c r="N723" s="512"/>
      <c r="O723" s="512"/>
      <c r="P723" s="512"/>
      <c r="Q723" s="512"/>
      <c r="BA723" s="310"/>
      <c r="BB723" s="360"/>
      <c r="BC723" s="310"/>
      <c r="BD723" s="310"/>
      <c r="BE723" s="310"/>
      <c r="BF723" s="310"/>
      <c r="BG723" s="310"/>
      <c r="BH723" s="310"/>
      <c r="BI723" s="310"/>
      <c r="BJ723" s="310"/>
      <c r="BK723" s="310"/>
      <c r="BL723" s="310"/>
      <c r="BM723" s="310"/>
      <c r="BN723" s="310"/>
      <c r="BO723" s="310"/>
      <c r="BP723" s="310"/>
      <c r="BQ723" s="310"/>
      <c r="BR723" s="310"/>
      <c r="BS723" s="310"/>
      <c r="BT723" s="310"/>
      <c r="BU723" s="310"/>
      <c r="BV723" s="310"/>
      <c r="BW723" s="310"/>
      <c r="BX723" s="310"/>
      <c r="BY723" s="310"/>
      <c r="BZ723" s="310"/>
      <c r="CA723" s="310"/>
      <c r="CB723" s="310"/>
      <c r="CC723" s="310"/>
      <c r="CD723" s="310"/>
      <c r="CE723" s="310"/>
      <c r="CF723" s="310"/>
      <c r="CG723" s="310"/>
      <c r="CH723" s="310"/>
      <c r="CI723" s="310"/>
      <c r="CJ723" s="310"/>
      <c r="CK723" s="310"/>
      <c r="CL723" s="310"/>
      <c r="CM723" s="310"/>
      <c r="CN723" s="310"/>
      <c r="CO723" s="310"/>
      <c r="CP723" s="310"/>
      <c r="CQ723" s="310"/>
      <c r="CR723" s="310"/>
      <c r="CS723" s="310"/>
      <c r="CT723" s="310"/>
      <c r="CU723" s="310"/>
      <c r="CV723" s="310"/>
      <c r="CW723" s="310"/>
      <c r="CX723" s="310"/>
      <c r="CY723" s="310"/>
      <c r="CZ723" s="310"/>
    </row>
    <row r="724" ht="25.15" customHeight="true" x14ac:dyDescent="0.2">
      <c r="C724" s="512"/>
      <c r="D724" s="512"/>
      <c r="E724" s="512"/>
      <c r="F724" s="512"/>
      <c r="G724" s="512"/>
      <c r="H724" s="512"/>
      <c r="I724" s="512"/>
      <c r="J724" s="512"/>
      <c r="K724" s="512"/>
      <c r="L724" s="512"/>
      <c r="M724" s="512"/>
      <c r="N724" s="512"/>
      <c r="O724" s="512"/>
      <c r="P724" s="512"/>
      <c r="Q724" s="512"/>
      <c r="BA724" s="310"/>
      <c r="BB724" s="360"/>
      <c r="BC724" s="310"/>
      <c r="BD724" s="310"/>
      <c r="BE724" s="310"/>
      <c r="BF724" s="310"/>
      <c r="BG724" s="310"/>
      <c r="BH724" s="310"/>
      <c r="BI724" s="310"/>
      <c r="BJ724" s="310"/>
      <c r="BK724" s="310"/>
      <c r="BL724" s="310"/>
      <c r="BM724" s="310"/>
      <c r="BN724" s="310"/>
      <c r="BO724" s="310"/>
      <c r="BP724" s="310"/>
      <c r="BQ724" s="310"/>
      <c r="BR724" s="310"/>
      <c r="BS724" s="310"/>
      <c r="BT724" s="310"/>
      <c r="BU724" s="310"/>
      <c r="BV724" s="310"/>
      <c r="BW724" s="310"/>
      <c r="BX724" s="310"/>
      <c r="BY724" s="310"/>
      <c r="BZ724" s="310"/>
      <c r="CA724" s="310"/>
      <c r="CB724" s="310"/>
      <c r="CC724" s="310"/>
      <c r="CD724" s="310"/>
      <c r="CE724" s="310"/>
      <c r="CF724" s="310"/>
      <c r="CG724" s="310"/>
      <c r="CH724" s="310"/>
      <c r="CI724" s="310"/>
      <c r="CJ724" s="310"/>
      <c r="CK724" s="310"/>
      <c r="CL724" s="310"/>
      <c r="CM724" s="310"/>
      <c r="CN724" s="310"/>
      <c r="CO724" s="310"/>
      <c r="CP724" s="310"/>
      <c r="CQ724" s="310"/>
      <c r="CR724" s="310"/>
      <c r="CS724" s="310"/>
      <c r="CT724" s="310"/>
      <c r="CU724" s="310"/>
      <c r="CV724" s="310"/>
      <c r="CW724" s="310"/>
      <c r="CX724" s="310"/>
      <c r="CY724" s="310"/>
      <c r="CZ724" s="310"/>
    </row>
    <row r="725" ht="25.15" customHeight="true" x14ac:dyDescent="0.2">
      <c r="C725" s="512"/>
      <c r="D725" s="512"/>
      <c r="E725" s="512"/>
      <c r="F725" s="512"/>
      <c r="G725" s="512"/>
      <c r="H725" s="512"/>
      <c r="I725" s="512"/>
      <c r="J725" s="512"/>
      <c r="K725" s="512"/>
      <c r="L725" s="512"/>
      <c r="M725" s="512"/>
      <c r="N725" s="512"/>
      <c r="O725" s="512"/>
      <c r="P725" s="512"/>
      <c r="Q725" s="512"/>
      <c r="BA725" s="310"/>
      <c r="BB725" s="360"/>
      <c r="BC725" s="310"/>
      <c r="BD725" s="310"/>
      <c r="BE725" s="310"/>
      <c r="BF725" s="310"/>
      <c r="BG725" s="310"/>
      <c r="BH725" s="310"/>
      <c r="BI725" s="310"/>
      <c r="BJ725" s="310"/>
      <c r="BK725" s="310"/>
      <c r="BL725" s="310"/>
      <c r="BM725" s="310"/>
      <c r="BN725" s="310"/>
      <c r="BO725" s="310"/>
      <c r="BP725" s="310"/>
      <c r="BQ725" s="310"/>
      <c r="BR725" s="310"/>
      <c r="BS725" s="310"/>
      <c r="BT725" s="310"/>
      <c r="BU725" s="310"/>
      <c r="BV725" s="310"/>
      <c r="BW725" s="310"/>
      <c r="BX725" s="310"/>
      <c r="BY725" s="310"/>
      <c r="BZ725" s="310"/>
      <c r="CA725" s="310"/>
      <c r="CB725" s="310"/>
      <c r="CC725" s="310"/>
      <c r="CD725" s="310"/>
      <c r="CE725" s="310"/>
      <c r="CF725" s="310"/>
      <c r="CG725" s="310"/>
      <c r="CH725" s="310"/>
      <c r="CI725" s="310"/>
      <c r="CJ725" s="310"/>
      <c r="CK725" s="310"/>
      <c r="CL725" s="310"/>
      <c r="CM725" s="310"/>
      <c r="CN725" s="310"/>
      <c r="CO725" s="310"/>
      <c r="CP725" s="310"/>
      <c r="CQ725" s="310"/>
      <c r="CR725" s="310"/>
      <c r="CS725" s="310"/>
      <c r="CT725" s="310"/>
      <c r="CU725" s="310"/>
      <c r="CV725" s="310"/>
      <c r="CW725" s="310"/>
      <c r="CX725" s="310"/>
      <c r="CY725" s="310"/>
      <c r="CZ725" s="310"/>
    </row>
    <row r="726" ht="25.15" customHeight="true" x14ac:dyDescent="0.2">
      <c r="C726" s="512"/>
      <c r="D726" s="512"/>
      <c r="E726" s="512"/>
      <c r="F726" s="512"/>
      <c r="G726" s="512"/>
      <c r="H726" s="512"/>
      <c r="I726" s="512"/>
      <c r="J726" s="512"/>
      <c r="K726" s="512"/>
      <c r="L726" s="512"/>
      <c r="M726" s="512"/>
      <c r="N726" s="512"/>
      <c r="O726" s="512"/>
      <c r="P726" s="512"/>
      <c r="Q726" s="512"/>
      <c r="BA726" s="310"/>
      <c r="BB726" s="360"/>
      <c r="BC726" s="310"/>
      <c r="BD726" s="310"/>
      <c r="BE726" s="310"/>
      <c r="BF726" s="310"/>
      <c r="BG726" s="310"/>
      <c r="BH726" s="310"/>
      <c r="BI726" s="310"/>
      <c r="BJ726" s="310"/>
      <c r="BK726" s="310"/>
      <c r="BL726" s="310"/>
      <c r="BM726" s="310"/>
      <c r="BN726" s="310"/>
      <c r="BO726" s="310"/>
      <c r="BP726" s="310"/>
      <c r="BQ726" s="310"/>
      <c r="BR726" s="310"/>
      <c r="BS726" s="310"/>
      <c r="BT726" s="310"/>
      <c r="BU726" s="310"/>
      <c r="BV726" s="310"/>
      <c r="BW726" s="310"/>
      <c r="BX726" s="310"/>
      <c r="BY726" s="310"/>
      <c r="BZ726" s="310"/>
      <c r="CA726" s="310"/>
      <c r="CB726" s="310"/>
      <c r="CC726" s="310"/>
      <c r="CD726" s="310"/>
      <c r="CE726" s="310"/>
      <c r="CF726" s="310"/>
      <c r="CG726" s="310"/>
      <c r="CH726" s="310"/>
      <c r="CI726" s="310"/>
      <c r="CJ726" s="310"/>
      <c r="CK726" s="310"/>
      <c r="CL726" s="310"/>
      <c r="CM726" s="310"/>
      <c r="CN726" s="310"/>
      <c r="CO726" s="310"/>
      <c r="CP726" s="310"/>
      <c r="CQ726" s="310"/>
      <c r="CR726" s="310"/>
      <c r="CS726" s="310"/>
      <c r="CT726" s="310"/>
      <c r="CU726" s="310"/>
      <c r="CV726" s="310"/>
      <c r="CW726" s="310"/>
      <c r="CX726" s="310"/>
      <c r="CY726" s="310"/>
      <c r="CZ726" s="310"/>
    </row>
    <row r="727" ht="25.15" customHeight="true" x14ac:dyDescent="0.2">
      <c r="C727" s="512"/>
      <c r="D727" s="512"/>
      <c r="E727" s="512"/>
      <c r="F727" s="512"/>
      <c r="G727" s="512"/>
      <c r="H727" s="512"/>
      <c r="I727" s="512"/>
      <c r="J727" s="512"/>
      <c r="K727" s="512"/>
      <c r="L727" s="512"/>
      <c r="M727" s="512"/>
      <c r="N727" s="512"/>
      <c r="O727" s="512"/>
      <c r="P727" s="512"/>
      <c r="Q727" s="512"/>
      <c r="BA727" s="310"/>
      <c r="BB727" s="360"/>
      <c r="BC727" s="310"/>
      <c r="BD727" s="310"/>
      <c r="BE727" s="310"/>
      <c r="BF727" s="310"/>
      <c r="BG727" s="310"/>
      <c r="BH727" s="310"/>
      <c r="BI727" s="310"/>
      <c r="BJ727" s="310"/>
      <c r="BK727" s="310"/>
      <c r="BL727" s="310"/>
      <c r="BM727" s="310"/>
      <c r="BN727" s="310"/>
      <c r="BO727" s="310"/>
      <c r="BP727" s="310"/>
      <c r="BQ727" s="310"/>
      <c r="BR727" s="310"/>
      <c r="BS727" s="310"/>
      <c r="BT727" s="310"/>
      <c r="BU727" s="310"/>
      <c r="BV727" s="310"/>
      <c r="BW727" s="310"/>
      <c r="BX727" s="310"/>
      <c r="BY727" s="310"/>
      <c r="BZ727" s="310"/>
      <c r="CA727" s="310"/>
      <c r="CB727" s="310"/>
      <c r="CC727" s="310"/>
      <c r="CD727" s="310"/>
      <c r="CE727" s="310"/>
      <c r="CF727" s="310"/>
      <c r="CG727" s="310"/>
      <c r="CH727" s="310"/>
      <c r="CI727" s="310"/>
      <c r="CJ727" s="310"/>
      <c r="CK727" s="310"/>
      <c r="CL727" s="310"/>
      <c r="CM727" s="310"/>
      <c r="CN727" s="310"/>
      <c r="CO727" s="310"/>
      <c r="CP727" s="310"/>
      <c r="CQ727" s="310"/>
      <c r="CR727" s="310"/>
      <c r="CS727" s="310"/>
      <c r="CT727" s="310"/>
      <c r="CU727" s="310"/>
      <c r="CV727" s="310"/>
      <c r="CW727" s="310"/>
      <c r="CX727" s="310"/>
      <c r="CY727" s="310"/>
      <c r="CZ727" s="310"/>
    </row>
    <row r="728" ht="25.15" customHeight="true" x14ac:dyDescent="0.2">
      <c r="C728" s="512"/>
      <c r="D728" s="512"/>
      <c r="E728" s="512"/>
      <c r="F728" s="512"/>
      <c r="G728" s="512"/>
      <c r="H728" s="512"/>
      <c r="I728" s="512"/>
      <c r="J728" s="512"/>
      <c r="K728" s="512"/>
      <c r="L728" s="512"/>
      <c r="M728" s="512"/>
      <c r="N728" s="512"/>
      <c r="O728" s="512"/>
      <c r="P728" s="512"/>
      <c r="Q728" s="512"/>
      <c r="BA728" s="310"/>
      <c r="BB728" s="360"/>
      <c r="BC728" s="310"/>
      <c r="BD728" s="310"/>
      <c r="BE728" s="310"/>
      <c r="BF728" s="310"/>
      <c r="BG728" s="310"/>
      <c r="BH728" s="310"/>
      <c r="BI728" s="310"/>
      <c r="BJ728" s="310"/>
      <c r="BK728" s="310"/>
      <c r="BL728" s="310"/>
      <c r="BM728" s="310"/>
      <c r="BN728" s="310"/>
      <c r="BO728" s="310"/>
      <c r="BP728" s="310"/>
      <c r="BQ728" s="310"/>
      <c r="BR728" s="310"/>
      <c r="BS728" s="310"/>
      <c r="BT728" s="310"/>
      <c r="BU728" s="310"/>
      <c r="BV728" s="310"/>
      <c r="BW728" s="310"/>
      <c r="BX728" s="310"/>
      <c r="BY728" s="310"/>
      <c r="BZ728" s="310"/>
      <c r="CA728" s="310"/>
      <c r="CB728" s="310"/>
      <c r="CC728" s="310"/>
      <c r="CD728" s="310"/>
      <c r="CE728" s="310"/>
      <c r="CF728" s="310"/>
      <c r="CG728" s="310"/>
      <c r="CH728" s="310"/>
      <c r="CI728" s="310"/>
      <c r="CJ728" s="310"/>
      <c r="CK728" s="310"/>
      <c r="CL728" s="310"/>
      <c r="CM728" s="310"/>
      <c r="CN728" s="310"/>
      <c r="CO728" s="310"/>
      <c r="CP728" s="310"/>
      <c r="CQ728" s="310"/>
      <c r="CR728" s="310"/>
      <c r="CS728" s="310"/>
      <c r="CT728" s="310"/>
      <c r="CU728" s="310"/>
      <c r="CV728" s="310"/>
      <c r="CW728" s="310"/>
      <c r="CX728" s="310"/>
      <c r="CY728" s="310"/>
      <c r="CZ728" s="310"/>
    </row>
    <row r="729" ht="25.15" customHeight="true" x14ac:dyDescent="0.2">
      <c r="C729" s="512"/>
      <c r="D729" s="512"/>
      <c r="E729" s="512"/>
      <c r="F729" s="512"/>
      <c r="G729" s="512"/>
      <c r="H729" s="512"/>
      <c r="I729" s="512"/>
      <c r="J729" s="512"/>
      <c r="K729" s="512"/>
      <c r="L729" s="512"/>
      <c r="M729" s="512"/>
      <c r="N729" s="512"/>
      <c r="O729" s="512"/>
      <c r="P729" s="512"/>
      <c r="Q729" s="512"/>
      <c r="BA729" s="310"/>
      <c r="BB729" s="360"/>
      <c r="BC729" s="310"/>
      <c r="BD729" s="310"/>
      <c r="BE729" s="310"/>
      <c r="BF729" s="310"/>
      <c r="BG729" s="310"/>
      <c r="BH729" s="310"/>
      <c r="BI729" s="310"/>
      <c r="BJ729" s="310"/>
      <c r="BK729" s="310"/>
      <c r="BL729" s="310"/>
      <c r="BM729" s="310"/>
      <c r="BN729" s="310"/>
      <c r="BO729" s="310"/>
      <c r="BP729" s="310"/>
      <c r="BQ729" s="310"/>
      <c r="BR729" s="310"/>
      <c r="BS729" s="310"/>
      <c r="BT729" s="310"/>
      <c r="BU729" s="310"/>
      <c r="BV729" s="310"/>
      <c r="BW729" s="310"/>
      <c r="BX729" s="310"/>
      <c r="BY729" s="310"/>
      <c r="BZ729" s="310"/>
      <c r="CA729" s="310"/>
      <c r="CB729" s="310"/>
      <c r="CC729" s="310"/>
      <c r="CD729" s="310"/>
      <c r="CE729" s="310"/>
      <c r="CF729" s="310"/>
      <c r="CG729" s="310"/>
      <c r="CH729" s="310"/>
      <c r="CI729" s="310"/>
      <c r="CJ729" s="310"/>
      <c r="CK729" s="310"/>
      <c r="CL729" s="310"/>
      <c r="CM729" s="310"/>
      <c r="CN729" s="310"/>
      <c r="CO729" s="310"/>
      <c r="CP729" s="310"/>
      <c r="CQ729" s="310"/>
      <c r="CR729" s="310"/>
      <c r="CS729" s="310"/>
      <c r="CT729" s="310"/>
      <c r="CU729" s="310"/>
      <c r="CV729" s="310"/>
      <c r="CW729" s="310"/>
      <c r="CX729" s="310"/>
      <c r="CY729" s="310"/>
      <c r="CZ729" s="310"/>
    </row>
    <row r="730" ht="25.15" customHeight="true" x14ac:dyDescent="0.2">
      <c r="C730" s="512"/>
      <c r="D730" s="512"/>
      <c r="E730" s="512"/>
      <c r="F730" s="512"/>
      <c r="G730" s="512"/>
      <c r="H730" s="512"/>
      <c r="I730" s="512"/>
      <c r="J730" s="512"/>
      <c r="K730" s="512"/>
      <c r="L730" s="512"/>
      <c r="M730" s="512"/>
      <c r="N730" s="512"/>
      <c r="O730" s="512"/>
      <c r="P730" s="512"/>
      <c r="Q730" s="512"/>
      <c r="BA730" s="310"/>
      <c r="BB730" s="360"/>
      <c r="BC730" s="310"/>
      <c r="BD730" s="310"/>
      <c r="BE730" s="310"/>
      <c r="BF730" s="310"/>
      <c r="BG730" s="310"/>
      <c r="BH730" s="310"/>
      <c r="BI730" s="310"/>
      <c r="BJ730" s="310"/>
      <c r="BK730" s="310"/>
      <c r="BL730" s="310"/>
      <c r="BM730" s="310"/>
      <c r="BN730" s="310"/>
      <c r="BO730" s="310"/>
      <c r="BP730" s="310"/>
      <c r="BQ730" s="310"/>
      <c r="BR730" s="310"/>
      <c r="BS730" s="310"/>
      <c r="BT730" s="310"/>
      <c r="BU730" s="310"/>
      <c r="BV730" s="310"/>
      <c r="BW730" s="310"/>
      <c r="BX730" s="310"/>
      <c r="BY730" s="310"/>
      <c r="BZ730" s="310"/>
      <c r="CA730" s="310"/>
      <c r="CB730" s="310"/>
      <c r="CC730" s="310"/>
      <c r="CD730" s="310"/>
      <c r="CE730" s="310"/>
      <c r="CF730" s="310"/>
      <c r="CG730" s="310"/>
      <c r="CH730" s="310"/>
      <c r="CI730" s="310"/>
      <c r="CJ730" s="310"/>
      <c r="CK730" s="310"/>
      <c r="CL730" s="310"/>
      <c r="CM730" s="310"/>
      <c r="CN730" s="310"/>
      <c r="CO730" s="310"/>
      <c r="CP730" s="310"/>
      <c r="CQ730" s="310"/>
      <c r="CR730" s="310"/>
      <c r="CS730" s="310"/>
      <c r="CT730" s="310"/>
      <c r="CU730" s="310"/>
      <c r="CV730" s="310"/>
      <c r="CW730" s="310"/>
      <c r="CX730" s="310"/>
      <c r="CY730" s="310"/>
      <c r="CZ730" s="310"/>
    </row>
    <row r="731" ht="25.15" customHeight="true" x14ac:dyDescent="0.2">
      <c r="C731" s="512"/>
      <c r="D731" s="512"/>
      <c r="E731" s="512"/>
      <c r="F731" s="512"/>
      <c r="G731" s="512"/>
      <c r="H731" s="512"/>
      <c r="I731" s="512"/>
      <c r="J731" s="512"/>
      <c r="K731" s="512"/>
      <c r="L731" s="512"/>
      <c r="M731" s="512"/>
      <c r="N731" s="512"/>
      <c r="O731" s="512"/>
      <c r="P731" s="512"/>
      <c r="Q731" s="512"/>
      <c r="BA731" s="310"/>
      <c r="BB731" s="360"/>
      <c r="BC731" s="310"/>
      <c r="BD731" s="310"/>
      <c r="BE731" s="310"/>
      <c r="BF731" s="310"/>
      <c r="BG731" s="310"/>
      <c r="BH731" s="310"/>
      <c r="BI731" s="310"/>
      <c r="BJ731" s="310"/>
      <c r="BK731" s="310"/>
      <c r="BL731" s="310"/>
      <c r="BM731" s="310"/>
      <c r="BN731" s="310"/>
      <c r="BO731" s="310"/>
      <c r="BP731" s="310"/>
      <c r="BQ731" s="310"/>
      <c r="BR731" s="310"/>
      <c r="BS731" s="310"/>
      <c r="BT731" s="310"/>
      <c r="BU731" s="310"/>
      <c r="BV731" s="310"/>
      <c r="BW731" s="310"/>
      <c r="BX731" s="310"/>
      <c r="BY731" s="310"/>
      <c r="BZ731" s="310"/>
      <c r="CA731" s="310"/>
      <c r="CB731" s="310"/>
      <c r="CC731" s="310"/>
      <c r="CD731" s="310"/>
      <c r="CE731" s="310"/>
      <c r="CF731" s="310"/>
      <c r="CG731" s="310"/>
      <c r="CH731" s="310"/>
      <c r="CI731" s="310"/>
      <c r="CJ731" s="310"/>
      <c r="CK731" s="310"/>
      <c r="CL731" s="310"/>
      <c r="CM731" s="310"/>
      <c r="CN731" s="310"/>
      <c r="CO731" s="310"/>
      <c r="CP731" s="310"/>
      <c r="CQ731" s="310"/>
      <c r="CR731" s="310"/>
      <c r="CS731" s="310"/>
      <c r="CT731" s="310"/>
      <c r="CU731" s="310"/>
      <c r="CV731" s="310"/>
      <c r="CW731" s="310"/>
      <c r="CX731" s="310"/>
      <c r="CY731" s="310"/>
      <c r="CZ731" s="310"/>
    </row>
    <row r="732" ht="25.15" customHeight="true" x14ac:dyDescent="0.2">
      <c r="C732" s="512"/>
      <c r="D732" s="512"/>
      <c r="E732" s="512"/>
      <c r="F732" s="512"/>
      <c r="G732" s="512"/>
      <c r="H732" s="512"/>
      <c r="I732" s="512"/>
      <c r="J732" s="512"/>
      <c r="K732" s="512"/>
      <c r="L732" s="512"/>
      <c r="M732" s="512"/>
      <c r="N732" s="512"/>
      <c r="O732" s="512"/>
      <c r="P732" s="512"/>
      <c r="Q732" s="512"/>
      <c r="BA732" s="310"/>
      <c r="BB732" s="360"/>
      <c r="BC732" s="310"/>
      <c r="BD732" s="310"/>
      <c r="BE732" s="310"/>
      <c r="BF732" s="310"/>
      <c r="BG732" s="310"/>
      <c r="BH732" s="310"/>
      <c r="BI732" s="310"/>
      <c r="BJ732" s="310"/>
      <c r="BK732" s="310"/>
      <c r="BL732" s="310"/>
      <c r="BM732" s="310"/>
      <c r="BN732" s="310"/>
      <c r="BO732" s="310"/>
      <c r="BP732" s="310"/>
      <c r="BQ732" s="310"/>
      <c r="BR732" s="310"/>
      <c r="BS732" s="310"/>
      <c r="BT732" s="310"/>
      <c r="BU732" s="310"/>
      <c r="BV732" s="310"/>
      <c r="BW732" s="310"/>
      <c r="BX732" s="310"/>
      <c r="BY732" s="310"/>
      <c r="BZ732" s="310"/>
      <c r="CA732" s="310"/>
      <c r="CB732" s="310"/>
      <c r="CC732" s="310"/>
      <c r="CD732" s="310"/>
      <c r="CE732" s="310"/>
      <c r="CF732" s="310"/>
      <c r="CG732" s="310"/>
      <c r="CH732" s="310"/>
      <c r="CI732" s="310"/>
      <c r="CJ732" s="310"/>
      <c r="CK732" s="310"/>
      <c r="CL732" s="310"/>
      <c r="CM732" s="310"/>
      <c r="CN732" s="310"/>
      <c r="CO732" s="310"/>
      <c r="CP732" s="310"/>
      <c r="CQ732" s="310"/>
      <c r="CR732" s="310"/>
      <c r="CS732" s="310"/>
      <c r="CT732" s="310"/>
      <c r="CU732" s="310"/>
      <c r="CV732" s="310"/>
      <c r="CW732" s="310"/>
      <c r="CX732" s="310"/>
      <c r="CY732" s="310"/>
      <c r="CZ732" s="310"/>
    </row>
    <row r="733" ht="25.15" customHeight="true" x14ac:dyDescent="0.2">
      <c r="C733" s="512"/>
      <c r="D733" s="512"/>
      <c r="E733" s="512"/>
      <c r="F733" s="512"/>
      <c r="G733" s="512"/>
      <c r="H733" s="512"/>
      <c r="I733" s="512"/>
      <c r="J733" s="512"/>
      <c r="K733" s="512"/>
      <c r="L733" s="512"/>
      <c r="M733" s="512"/>
      <c r="N733" s="512"/>
      <c r="O733" s="512"/>
      <c r="P733" s="512"/>
      <c r="Q733" s="512"/>
      <c r="BA733" s="310"/>
      <c r="BB733" s="360"/>
      <c r="BC733" s="310"/>
      <c r="BD733" s="310"/>
      <c r="BE733" s="310"/>
      <c r="BF733" s="310"/>
      <c r="BG733" s="310"/>
      <c r="BH733" s="310"/>
      <c r="BI733" s="310"/>
      <c r="BJ733" s="310"/>
      <c r="BK733" s="310"/>
      <c r="BL733" s="310"/>
      <c r="BM733" s="310"/>
      <c r="BN733" s="310"/>
      <c r="BO733" s="310"/>
      <c r="BP733" s="310"/>
      <c r="BQ733" s="310"/>
      <c r="BR733" s="310"/>
      <c r="BS733" s="310"/>
      <c r="BT733" s="310"/>
      <c r="BU733" s="310"/>
      <c r="BV733" s="310"/>
      <c r="BW733" s="310"/>
      <c r="BX733" s="310"/>
      <c r="BY733" s="310"/>
      <c r="BZ733" s="310"/>
      <c r="CA733" s="310"/>
      <c r="CB733" s="310"/>
      <c r="CC733" s="310"/>
      <c r="CD733" s="310"/>
      <c r="CE733" s="310"/>
      <c r="CF733" s="310"/>
      <c r="CG733" s="310"/>
      <c r="CH733" s="310"/>
      <c r="CI733" s="310"/>
      <c r="CJ733" s="310"/>
      <c r="CK733" s="310"/>
      <c r="CL733" s="310"/>
      <c r="CM733" s="310"/>
      <c r="CN733" s="310"/>
      <c r="CO733" s="310"/>
      <c r="CP733" s="310"/>
      <c r="CQ733" s="310"/>
      <c r="CR733" s="310"/>
      <c r="CS733" s="310"/>
      <c r="CT733" s="310"/>
      <c r="CU733" s="310"/>
      <c r="CV733" s="310"/>
      <c r="CW733" s="310"/>
      <c r="CX733" s="310"/>
      <c r="CY733" s="310"/>
      <c r="CZ733" s="310"/>
    </row>
    <row r="734" ht="25.15" customHeight="true" x14ac:dyDescent="0.2">
      <c r="C734" s="512"/>
      <c r="D734" s="512"/>
      <c r="E734" s="512"/>
      <c r="F734" s="512"/>
      <c r="G734" s="512"/>
      <c r="H734" s="512"/>
      <c r="I734" s="512"/>
      <c r="J734" s="512"/>
      <c r="K734" s="512"/>
      <c r="L734" s="512"/>
      <c r="M734" s="512"/>
      <c r="N734" s="512"/>
      <c r="O734" s="512"/>
      <c r="P734" s="512"/>
      <c r="Q734" s="512"/>
      <c r="BA734" s="310"/>
      <c r="BB734" s="360"/>
      <c r="BC734" s="310"/>
      <c r="BD734" s="310"/>
      <c r="BE734" s="310"/>
      <c r="BF734" s="310"/>
      <c r="BG734" s="310"/>
      <c r="BH734" s="310"/>
      <c r="BI734" s="310"/>
      <c r="BJ734" s="310"/>
      <c r="BK734" s="310"/>
      <c r="BL734" s="310"/>
      <c r="BM734" s="310"/>
      <c r="BN734" s="310"/>
      <c r="BO734" s="310"/>
      <c r="BP734" s="310"/>
      <c r="BQ734" s="310"/>
      <c r="BR734" s="310"/>
      <c r="BS734" s="310"/>
      <c r="BT734" s="310"/>
      <c r="BU734" s="310"/>
      <c r="BV734" s="310"/>
      <c r="BW734" s="310"/>
      <c r="BX734" s="310"/>
      <c r="BY734" s="310"/>
      <c r="BZ734" s="310"/>
      <c r="CA734" s="310"/>
      <c r="CB734" s="310"/>
      <c r="CC734" s="310"/>
      <c r="CD734" s="310"/>
      <c r="CE734" s="310"/>
      <c r="CF734" s="310"/>
      <c r="CG734" s="310"/>
      <c r="CH734" s="310"/>
      <c r="CI734" s="310"/>
      <c r="CJ734" s="310"/>
      <c r="CK734" s="310"/>
      <c r="CL734" s="310"/>
      <c r="CM734" s="310"/>
      <c r="CN734" s="310"/>
      <c r="CO734" s="310"/>
      <c r="CP734" s="310"/>
      <c r="CQ734" s="310"/>
      <c r="CR734" s="310"/>
      <c r="CS734" s="310"/>
      <c r="CT734" s="310"/>
      <c r="CU734" s="310"/>
      <c r="CV734" s="310"/>
      <c r="CW734" s="310"/>
      <c r="CX734" s="310"/>
      <c r="CY734" s="310"/>
      <c r="CZ734" s="310"/>
    </row>
    <row r="735" ht="25.15" customHeight="true" x14ac:dyDescent="0.2">
      <c r="C735" s="512"/>
      <c r="D735" s="512"/>
      <c r="E735" s="512"/>
      <c r="F735" s="512"/>
      <c r="G735" s="512"/>
      <c r="H735" s="512"/>
      <c r="I735" s="512"/>
      <c r="J735" s="512"/>
      <c r="K735" s="512"/>
      <c r="L735" s="512"/>
      <c r="M735" s="512"/>
      <c r="N735" s="512"/>
      <c r="O735" s="512"/>
      <c r="P735" s="512"/>
      <c r="Q735" s="512"/>
      <c r="BA735" s="310"/>
      <c r="BB735" s="360"/>
      <c r="BC735" s="310"/>
      <c r="BD735" s="310"/>
      <c r="BE735" s="310"/>
      <c r="BF735" s="310"/>
      <c r="BG735" s="310"/>
      <c r="BH735" s="310"/>
      <c r="BI735" s="310"/>
      <c r="BJ735" s="310"/>
      <c r="BK735" s="310"/>
      <c r="BL735" s="310"/>
      <c r="BM735" s="310"/>
      <c r="BN735" s="310"/>
      <c r="BO735" s="310"/>
      <c r="BP735" s="310"/>
      <c r="BQ735" s="310"/>
      <c r="BR735" s="310"/>
      <c r="BS735" s="310"/>
      <c r="BT735" s="310"/>
      <c r="BU735" s="310"/>
      <c r="BV735" s="310"/>
      <c r="BW735" s="310"/>
      <c r="BX735" s="310"/>
      <c r="BY735" s="310"/>
      <c r="BZ735" s="310"/>
      <c r="CA735" s="310"/>
      <c r="CB735" s="310"/>
      <c r="CC735" s="310"/>
      <c r="CD735" s="310"/>
      <c r="CE735" s="310"/>
      <c r="CF735" s="310"/>
      <c r="CG735" s="310"/>
      <c r="CH735" s="310"/>
      <c r="CI735" s="310"/>
      <c r="CJ735" s="310"/>
      <c r="CK735" s="310"/>
      <c r="CL735" s="310"/>
      <c r="CM735" s="310"/>
      <c r="CN735" s="310"/>
      <c r="CO735" s="310"/>
      <c r="CP735" s="310"/>
      <c r="CQ735" s="310"/>
      <c r="CR735" s="310"/>
      <c r="CS735" s="310"/>
      <c r="CT735" s="310"/>
      <c r="CU735" s="310"/>
      <c r="CV735" s="310"/>
      <c r="CW735" s="310"/>
      <c r="CX735" s="310"/>
      <c r="CY735" s="310"/>
      <c r="CZ735" s="310"/>
    </row>
    <row r="736" ht="25.15" customHeight="true" x14ac:dyDescent="0.2">
      <c r="C736" s="512"/>
      <c r="D736" s="512"/>
      <c r="E736" s="512"/>
      <c r="F736" s="512"/>
      <c r="G736" s="512"/>
      <c r="H736" s="512"/>
      <c r="I736" s="512"/>
      <c r="J736" s="512"/>
      <c r="K736" s="512"/>
      <c r="L736" s="512"/>
      <c r="M736" s="512"/>
      <c r="N736" s="512"/>
      <c r="O736" s="512"/>
      <c r="P736" s="512"/>
      <c r="Q736" s="512"/>
      <c r="BA736" s="310"/>
      <c r="BB736" s="360"/>
      <c r="BC736" s="310"/>
      <c r="BD736" s="310"/>
      <c r="BE736" s="310"/>
      <c r="BF736" s="310"/>
      <c r="BG736" s="310"/>
      <c r="BH736" s="310"/>
      <c r="BI736" s="310"/>
      <c r="BJ736" s="310"/>
      <c r="BK736" s="310"/>
      <c r="BL736" s="310"/>
      <c r="BM736" s="310"/>
      <c r="BN736" s="310"/>
      <c r="BO736" s="310"/>
      <c r="BP736" s="310"/>
      <c r="BQ736" s="310"/>
      <c r="BR736" s="310"/>
      <c r="BS736" s="310"/>
      <c r="BT736" s="310"/>
      <c r="BU736" s="310"/>
      <c r="BV736" s="310"/>
      <c r="BW736" s="310"/>
      <c r="BX736" s="310"/>
      <c r="BY736" s="310"/>
      <c r="BZ736" s="310"/>
      <c r="CA736" s="310"/>
      <c r="CB736" s="310"/>
      <c r="CC736" s="310"/>
      <c r="CD736" s="310"/>
      <c r="CE736" s="310"/>
      <c r="CF736" s="310"/>
      <c r="CG736" s="310"/>
      <c r="CH736" s="310"/>
      <c r="CI736" s="310"/>
      <c r="CJ736" s="310"/>
      <c r="CK736" s="310"/>
      <c r="CL736" s="310"/>
      <c r="CM736" s="310"/>
      <c r="CN736" s="310"/>
      <c r="CO736" s="310"/>
      <c r="CP736" s="310"/>
      <c r="CQ736" s="310"/>
      <c r="CR736" s="310"/>
      <c r="CS736" s="310"/>
      <c r="CT736" s="310"/>
      <c r="CU736" s="310"/>
      <c r="CV736" s="310"/>
      <c r="CW736" s="310"/>
      <c r="CX736" s="310"/>
      <c r="CY736" s="310"/>
      <c r="CZ736" s="310"/>
    </row>
    <row r="737" ht="25.15" customHeight="true" x14ac:dyDescent="0.2">
      <c r="C737" s="512"/>
      <c r="D737" s="512"/>
      <c r="E737" s="512"/>
      <c r="F737" s="512"/>
      <c r="G737" s="512"/>
      <c r="H737" s="512"/>
      <c r="I737" s="512"/>
      <c r="J737" s="512"/>
      <c r="K737" s="512"/>
      <c r="L737" s="512"/>
      <c r="M737" s="512"/>
      <c r="N737" s="512"/>
      <c r="O737" s="512"/>
      <c r="P737" s="512"/>
      <c r="Q737" s="512"/>
      <c r="BA737" s="310"/>
      <c r="BB737" s="360"/>
      <c r="BC737" s="310"/>
      <c r="BD737" s="310"/>
      <c r="BE737" s="310"/>
      <c r="BF737" s="310"/>
      <c r="BG737" s="310"/>
      <c r="BH737" s="310"/>
      <c r="BI737" s="310"/>
      <c r="BJ737" s="310"/>
      <c r="BK737" s="310"/>
      <c r="BL737" s="310"/>
      <c r="BM737" s="310"/>
      <c r="BN737" s="310"/>
      <c r="BO737" s="310"/>
      <c r="BP737" s="310"/>
      <c r="BQ737" s="310"/>
      <c r="BR737" s="310"/>
      <c r="BS737" s="310"/>
      <c r="BT737" s="310"/>
      <c r="BU737" s="310"/>
      <c r="BV737" s="310"/>
      <c r="BW737" s="310"/>
      <c r="BX737" s="310"/>
      <c r="BY737" s="310"/>
      <c r="BZ737" s="310"/>
      <c r="CA737" s="310"/>
      <c r="CB737" s="310"/>
      <c r="CC737" s="310"/>
      <c r="CD737" s="310"/>
      <c r="CE737" s="310"/>
      <c r="CF737" s="310"/>
      <c r="CG737" s="310"/>
      <c r="CH737" s="310"/>
      <c r="CI737" s="310"/>
      <c r="CJ737" s="310"/>
      <c r="CK737" s="310"/>
      <c r="CL737" s="310"/>
      <c r="CM737" s="310"/>
      <c r="CN737" s="310"/>
      <c r="CO737" s="310"/>
      <c r="CP737" s="310"/>
      <c r="CQ737" s="310"/>
      <c r="CR737" s="310"/>
      <c r="CS737" s="310"/>
      <c r="CT737" s="310"/>
      <c r="CU737" s="310"/>
      <c r="CV737" s="310"/>
      <c r="CW737" s="310"/>
      <c r="CX737" s="310"/>
      <c r="CY737" s="310"/>
      <c r="CZ737" s="310"/>
    </row>
    <row r="738" ht="25.15" customHeight="true" x14ac:dyDescent="0.2">
      <c r="C738" s="512"/>
      <c r="D738" s="512"/>
      <c r="E738" s="512"/>
      <c r="F738" s="512"/>
      <c r="G738" s="512"/>
      <c r="H738" s="512"/>
      <c r="I738" s="512"/>
      <c r="J738" s="512"/>
      <c r="K738" s="512"/>
      <c r="L738" s="512"/>
      <c r="M738" s="512"/>
      <c r="N738" s="512"/>
      <c r="O738" s="512"/>
      <c r="P738" s="512"/>
      <c r="Q738" s="512"/>
      <c r="BA738" s="310"/>
      <c r="BB738" s="360"/>
      <c r="BC738" s="310"/>
      <c r="BD738" s="310"/>
      <c r="BE738" s="310"/>
      <c r="BF738" s="310"/>
      <c r="BG738" s="310"/>
      <c r="BH738" s="310"/>
      <c r="BI738" s="310"/>
      <c r="BJ738" s="310"/>
      <c r="BK738" s="310"/>
      <c r="BL738" s="310"/>
      <c r="BM738" s="310"/>
      <c r="BN738" s="310"/>
      <c r="BO738" s="310"/>
      <c r="BP738" s="310"/>
      <c r="BQ738" s="310"/>
      <c r="BR738" s="310"/>
      <c r="BS738" s="310"/>
      <c r="BT738" s="310"/>
      <c r="BU738" s="310"/>
      <c r="BV738" s="310"/>
      <c r="BW738" s="310"/>
      <c r="BX738" s="310"/>
      <c r="BY738" s="310"/>
      <c r="BZ738" s="310"/>
      <c r="CA738" s="310"/>
      <c r="CB738" s="310"/>
      <c r="CC738" s="310"/>
      <c r="CD738" s="310"/>
      <c r="CE738" s="310"/>
      <c r="CF738" s="310"/>
      <c r="CG738" s="310"/>
      <c r="CH738" s="310"/>
      <c r="CI738" s="310"/>
      <c r="CJ738" s="310"/>
      <c r="CK738" s="310"/>
      <c r="CL738" s="310"/>
      <c r="CM738" s="310"/>
      <c r="CN738" s="310"/>
      <c r="CO738" s="310"/>
      <c r="CP738" s="310"/>
      <c r="CQ738" s="310"/>
      <c r="CR738" s="310"/>
      <c r="CS738" s="310"/>
      <c r="CT738" s="310"/>
      <c r="CU738" s="310"/>
      <c r="CV738" s="310"/>
      <c r="CW738" s="310"/>
      <c r="CX738" s="310"/>
      <c r="CY738" s="310"/>
      <c r="CZ738" s="310"/>
    </row>
    <row r="739" ht="25.15" customHeight="true" x14ac:dyDescent="0.2">
      <c r="C739" s="512"/>
      <c r="D739" s="512"/>
      <c r="E739" s="512"/>
      <c r="F739" s="512"/>
      <c r="G739" s="512"/>
      <c r="H739" s="512"/>
      <c r="I739" s="512"/>
      <c r="J739" s="512"/>
      <c r="K739" s="512"/>
      <c r="L739" s="512"/>
      <c r="M739" s="512"/>
      <c r="N739" s="512"/>
      <c r="O739" s="512"/>
      <c r="P739" s="512"/>
      <c r="Q739" s="512"/>
      <c r="BA739" s="310"/>
      <c r="BB739" s="360"/>
      <c r="BC739" s="310"/>
      <c r="BD739" s="310"/>
      <c r="BE739" s="310"/>
      <c r="BF739" s="310"/>
      <c r="BG739" s="310"/>
      <c r="BH739" s="310"/>
      <c r="BI739" s="310"/>
      <c r="BJ739" s="310"/>
      <c r="BK739" s="310"/>
      <c r="BL739" s="310"/>
      <c r="BM739" s="310"/>
      <c r="BN739" s="310"/>
      <c r="BO739" s="310"/>
      <c r="BP739" s="310"/>
      <c r="BQ739" s="310"/>
      <c r="BR739" s="310"/>
      <c r="BS739" s="310"/>
      <c r="BT739" s="310"/>
      <c r="BU739" s="310"/>
      <c r="BV739" s="310"/>
      <c r="BW739" s="310"/>
      <c r="BX739" s="310"/>
      <c r="BY739" s="310"/>
      <c r="BZ739" s="310"/>
      <c r="CA739" s="310"/>
      <c r="CB739" s="310"/>
      <c r="CC739" s="310"/>
      <c r="CD739" s="310"/>
      <c r="CE739" s="310"/>
      <c r="CF739" s="310"/>
      <c r="CG739" s="310"/>
      <c r="CH739" s="310"/>
      <c r="CI739" s="310"/>
      <c r="CJ739" s="310"/>
      <c r="CK739" s="310"/>
      <c r="CL739" s="310"/>
      <c r="CM739" s="310"/>
      <c r="CN739" s="310"/>
      <c r="CO739" s="310"/>
      <c r="CP739" s="310"/>
      <c r="CQ739" s="310"/>
      <c r="CR739" s="310"/>
      <c r="CS739" s="310"/>
      <c r="CT739" s="310"/>
      <c r="CU739" s="310"/>
      <c r="CV739" s="310"/>
      <c r="CW739" s="310"/>
      <c r="CX739" s="310"/>
      <c r="CY739" s="310"/>
      <c r="CZ739" s="310"/>
    </row>
    <row r="740" ht="25.15" customHeight="true" x14ac:dyDescent="0.2">
      <c r="C740" s="512"/>
      <c r="D740" s="512"/>
      <c r="E740" s="512"/>
      <c r="F740" s="512"/>
      <c r="G740" s="512"/>
      <c r="H740" s="512"/>
      <c r="I740" s="512"/>
      <c r="J740" s="512"/>
      <c r="K740" s="512"/>
      <c r="L740" s="512"/>
      <c r="M740" s="512"/>
      <c r="N740" s="512"/>
      <c r="O740" s="512"/>
      <c r="P740" s="512"/>
      <c r="Q740" s="512"/>
      <c r="BA740" s="310"/>
      <c r="BB740" s="360"/>
      <c r="BC740" s="310"/>
      <c r="BD740" s="310"/>
      <c r="BE740" s="310"/>
      <c r="BF740" s="310"/>
      <c r="BG740" s="310"/>
      <c r="BH740" s="310"/>
      <c r="BI740" s="310"/>
      <c r="BJ740" s="310"/>
      <c r="BK740" s="310"/>
      <c r="BL740" s="310"/>
      <c r="BM740" s="310"/>
      <c r="BN740" s="310"/>
      <c r="BO740" s="310"/>
      <c r="BP740" s="310"/>
      <c r="BQ740" s="310"/>
      <c r="BR740" s="310"/>
      <c r="BS740" s="310"/>
      <c r="BT740" s="310"/>
      <c r="BU740" s="310"/>
      <c r="BV740" s="310"/>
      <c r="BW740" s="310"/>
      <c r="BX740" s="310"/>
      <c r="BY740" s="310"/>
      <c r="BZ740" s="310"/>
      <c r="CA740" s="310"/>
      <c r="CB740" s="310"/>
      <c r="CC740" s="310"/>
      <c r="CD740" s="310"/>
      <c r="CE740" s="310"/>
      <c r="CF740" s="310"/>
      <c r="CG740" s="310"/>
      <c r="CH740" s="310"/>
      <c r="CI740" s="310"/>
      <c r="CJ740" s="310"/>
      <c r="CK740" s="310"/>
      <c r="CL740" s="310"/>
      <c r="CM740" s="310"/>
      <c r="CN740" s="310"/>
      <c r="CO740" s="310"/>
      <c r="CP740" s="310"/>
      <c r="CQ740" s="310"/>
      <c r="CR740" s="310"/>
      <c r="CS740" s="310"/>
      <c r="CT740" s="310"/>
      <c r="CU740" s="310"/>
      <c r="CV740" s="310"/>
      <c r="CW740" s="310"/>
      <c r="CX740" s="310"/>
      <c r="CY740" s="310"/>
      <c r="CZ740" s="310"/>
    </row>
    <row r="741" ht="25.15" customHeight="true" x14ac:dyDescent="0.2">
      <c r="C741" s="512"/>
      <c r="D741" s="512"/>
      <c r="E741" s="512"/>
      <c r="F741" s="512"/>
      <c r="G741" s="512"/>
      <c r="H741" s="512"/>
      <c r="I741" s="512"/>
      <c r="J741" s="512"/>
      <c r="K741" s="512"/>
      <c r="L741" s="512"/>
      <c r="M741" s="512"/>
      <c r="N741" s="512"/>
      <c r="O741" s="512"/>
      <c r="P741" s="512"/>
      <c r="Q741" s="512"/>
      <c r="BA741" s="310"/>
      <c r="BB741" s="360"/>
      <c r="BC741" s="310"/>
      <c r="BD741" s="310"/>
      <c r="BE741" s="310"/>
      <c r="BF741" s="310"/>
      <c r="BG741" s="310"/>
      <c r="BH741" s="310"/>
      <c r="BI741" s="310"/>
      <c r="BJ741" s="310"/>
      <c r="BK741" s="310"/>
      <c r="BL741" s="310"/>
      <c r="BM741" s="310"/>
      <c r="BN741" s="310"/>
      <c r="BO741" s="310"/>
      <c r="BP741" s="310"/>
      <c r="BQ741" s="310"/>
      <c r="BR741" s="310"/>
      <c r="BS741" s="310"/>
      <c r="BT741" s="310"/>
      <c r="BU741" s="310"/>
      <c r="BV741" s="310"/>
      <c r="BW741" s="310"/>
      <c r="BX741" s="310"/>
      <c r="BY741" s="310"/>
      <c r="BZ741" s="310"/>
      <c r="CA741" s="310"/>
      <c r="CB741" s="310"/>
      <c r="CC741" s="310"/>
      <c r="CD741" s="310"/>
      <c r="CE741" s="310"/>
      <c r="CF741" s="310"/>
      <c r="CG741" s="310"/>
      <c r="CH741" s="310"/>
      <c r="CI741" s="310"/>
      <c r="CJ741" s="310"/>
      <c r="CK741" s="310"/>
      <c r="CL741" s="310"/>
      <c r="CM741" s="310"/>
      <c r="CN741" s="310"/>
      <c r="CO741" s="310"/>
      <c r="CP741" s="310"/>
      <c r="CQ741" s="310"/>
      <c r="CR741" s="310"/>
      <c r="CS741" s="310"/>
      <c r="CT741" s="310"/>
      <c r="CU741" s="310"/>
      <c r="CV741" s="310"/>
      <c r="CW741" s="310"/>
      <c r="CX741" s="310"/>
      <c r="CY741" s="310"/>
      <c r="CZ741" s="310"/>
    </row>
    <row r="742" ht="25.15" customHeight="true" x14ac:dyDescent="0.2">
      <c r="C742" s="512"/>
      <c r="D742" s="512"/>
      <c r="E742" s="512"/>
      <c r="F742" s="512"/>
      <c r="G742" s="512"/>
      <c r="H742" s="512"/>
      <c r="I742" s="512"/>
      <c r="J742" s="512"/>
      <c r="K742" s="512"/>
      <c r="L742" s="512"/>
      <c r="M742" s="512"/>
      <c r="N742" s="512"/>
      <c r="O742" s="512"/>
      <c r="P742" s="512"/>
      <c r="Q742" s="512"/>
      <c r="BA742" s="310"/>
      <c r="BB742" s="360"/>
      <c r="BC742" s="310"/>
      <c r="BD742" s="310"/>
      <c r="BE742" s="310"/>
      <c r="BF742" s="310"/>
      <c r="BG742" s="310"/>
      <c r="BH742" s="310"/>
      <c r="BI742" s="310"/>
      <c r="BJ742" s="310"/>
      <c r="BK742" s="310"/>
      <c r="BL742" s="310"/>
      <c r="BM742" s="310"/>
      <c r="BN742" s="310"/>
      <c r="BO742" s="310"/>
      <c r="BP742" s="310"/>
      <c r="BQ742" s="310"/>
      <c r="BR742" s="310"/>
      <c r="BS742" s="310"/>
      <c r="BT742" s="310"/>
      <c r="BU742" s="310"/>
      <c r="BV742" s="310"/>
      <c r="BW742" s="310"/>
      <c r="BX742" s="310"/>
      <c r="BY742" s="310"/>
      <c r="BZ742" s="310"/>
      <c r="CA742" s="310"/>
      <c r="CB742" s="310"/>
      <c r="CC742" s="310"/>
      <c r="CD742" s="310"/>
      <c r="CE742" s="310"/>
      <c r="CF742" s="310"/>
      <c r="CG742" s="310"/>
      <c r="CH742" s="310"/>
      <c r="CI742" s="310"/>
      <c r="CJ742" s="310"/>
      <c r="CK742" s="310"/>
      <c r="CL742" s="310"/>
      <c r="CM742" s="310"/>
      <c r="CN742" s="310"/>
      <c r="CO742" s="310"/>
      <c r="CP742" s="310"/>
      <c r="CQ742" s="310"/>
      <c r="CR742" s="310"/>
      <c r="CS742" s="310"/>
      <c r="CT742" s="310"/>
      <c r="CU742" s="310"/>
      <c r="CV742" s="310"/>
      <c r="CW742" s="310"/>
      <c r="CX742" s="310"/>
      <c r="CY742" s="310"/>
      <c r="CZ742" s="310"/>
    </row>
    <row r="743" ht="25.15" customHeight="true" x14ac:dyDescent="0.2">
      <c r="C743" s="512"/>
      <c r="D743" s="512"/>
      <c r="E743" s="512"/>
      <c r="F743" s="512"/>
      <c r="G743" s="512"/>
      <c r="H743" s="512"/>
      <c r="I743" s="512"/>
      <c r="J743" s="512"/>
      <c r="K743" s="512"/>
      <c r="L743" s="512"/>
      <c r="M743" s="512"/>
      <c r="N743" s="512"/>
      <c r="O743" s="512"/>
      <c r="P743" s="512"/>
      <c r="Q743" s="512"/>
      <c r="BA743" s="310"/>
      <c r="BB743" s="360"/>
      <c r="BC743" s="310"/>
      <c r="BD743" s="310"/>
      <c r="BE743" s="310"/>
      <c r="BF743" s="310"/>
      <c r="BG743" s="310"/>
      <c r="BH743" s="310"/>
      <c r="BI743" s="310"/>
      <c r="BJ743" s="310"/>
      <c r="BK743" s="310"/>
      <c r="BL743" s="310"/>
      <c r="BM743" s="310"/>
      <c r="BN743" s="310"/>
      <c r="BO743" s="310"/>
      <c r="BP743" s="310"/>
      <c r="BQ743" s="310"/>
      <c r="BR743" s="310"/>
      <c r="BS743" s="310"/>
      <c r="BT743" s="310"/>
      <c r="BU743" s="310"/>
      <c r="BV743" s="310"/>
      <c r="BW743" s="310"/>
      <c r="BX743" s="310"/>
      <c r="BY743" s="310"/>
      <c r="BZ743" s="310"/>
      <c r="CA743" s="310"/>
      <c r="CB743" s="310"/>
      <c r="CC743" s="310"/>
      <c r="CD743" s="310"/>
      <c r="CE743" s="310"/>
      <c r="CF743" s="310"/>
      <c r="CG743" s="310"/>
      <c r="CH743" s="310"/>
      <c r="CI743" s="310"/>
      <c r="CJ743" s="310"/>
      <c r="CK743" s="310"/>
      <c r="CL743" s="310"/>
      <c r="CM743" s="310"/>
      <c r="CN743" s="310"/>
      <c r="CO743" s="310"/>
      <c r="CP743" s="310"/>
      <c r="CQ743" s="310"/>
      <c r="CR743" s="310"/>
      <c r="CS743" s="310"/>
      <c r="CT743" s="310"/>
      <c r="CU743" s="310"/>
      <c r="CV743" s="310"/>
      <c r="CW743" s="310"/>
      <c r="CX743" s="310"/>
      <c r="CY743" s="310"/>
      <c r="CZ743" s="310"/>
    </row>
    <row r="744" ht="25.15" customHeight="true" x14ac:dyDescent="0.2">
      <c r="C744" s="512"/>
      <c r="D744" s="512"/>
      <c r="E744" s="512"/>
      <c r="F744" s="512"/>
      <c r="G744" s="512"/>
      <c r="H744" s="512"/>
      <c r="I744" s="512"/>
      <c r="J744" s="512"/>
      <c r="K744" s="512"/>
      <c r="L744" s="512"/>
      <c r="M744" s="512"/>
      <c r="N744" s="512"/>
      <c r="O744" s="512"/>
      <c r="P744" s="512"/>
      <c r="Q744" s="512"/>
      <c r="BA744" s="310"/>
      <c r="BB744" s="360"/>
      <c r="BC744" s="310"/>
      <c r="BD744" s="310"/>
      <c r="BE744" s="310"/>
      <c r="BF744" s="310"/>
      <c r="BG744" s="310"/>
      <c r="BH744" s="310"/>
      <c r="BI744" s="310"/>
      <c r="BJ744" s="310"/>
      <c r="BK744" s="310"/>
      <c r="BL744" s="310"/>
      <c r="BM744" s="310"/>
      <c r="BN744" s="310"/>
      <c r="BO744" s="310"/>
      <c r="BP744" s="310"/>
      <c r="BQ744" s="310"/>
      <c r="BR744" s="310"/>
      <c r="BS744" s="310"/>
      <c r="BT744" s="310"/>
      <c r="BU744" s="310"/>
      <c r="BV744" s="310"/>
      <c r="BW744" s="310"/>
      <c r="BX744" s="310"/>
      <c r="BY744" s="310"/>
      <c r="BZ744" s="310"/>
      <c r="CA744" s="310"/>
      <c r="CB744" s="310"/>
      <c r="CC744" s="310"/>
      <c r="CD744" s="310"/>
      <c r="CE744" s="310"/>
      <c r="CF744" s="310"/>
      <c r="CG744" s="310"/>
      <c r="CH744" s="310"/>
      <c r="CI744" s="310"/>
      <c r="CJ744" s="310"/>
      <c r="CK744" s="310"/>
      <c r="CL744" s="310"/>
      <c r="CM744" s="310"/>
      <c r="CN744" s="310"/>
      <c r="CO744" s="310"/>
      <c r="CP744" s="310"/>
      <c r="CQ744" s="310"/>
      <c r="CR744" s="310"/>
      <c r="CS744" s="310"/>
      <c r="CT744" s="310"/>
      <c r="CU744" s="310"/>
      <c r="CV744" s="310"/>
      <c r="CW744" s="310"/>
      <c r="CX744" s="310"/>
      <c r="CY744" s="310"/>
      <c r="CZ744" s="310"/>
    </row>
    <row r="745" ht="25.15" customHeight="true" x14ac:dyDescent="0.2">
      <c r="C745" s="512"/>
      <c r="D745" s="512"/>
      <c r="E745" s="512"/>
      <c r="F745" s="512"/>
      <c r="G745" s="512"/>
      <c r="H745" s="512"/>
      <c r="I745" s="512"/>
      <c r="J745" s="512"/>
      <c r="K745" s="512"/>
      <c r="L745" s="512"/>
      <c r="M745" s="512"/>
      <c r="N745" s="512"/>
      <c r="O745" s="512"/>
      <c r="P745" s="512"/>
      <c r="Q745" s="512"/>
      <c r="BA745" s="310"/>
      <c r="BB745" s="360"/>
      <c r="BC745" s="310"/>
      <c r="BD745" s="310"/>
      <c r="BE745" s="310"/>
      <c r="BF745" s="310"/>
      <c r="BG745" s="310"/>
      <c r="BH745" s="310"/>
      <c r="BI745" s="310"/>
      <c r="BJ745" s="310"/>
      <c r="BK745" s="310"/>
      <c r="BL745" s="310"/>
      <c r="BM745" s="310"/>
      <c r="BN745" s="310"/>
      <c r="BO745" s="310"/>
      <c r="BP745" s="310"/>
      <c r="BQ745" s="310"/>
      <c r="BR745" s="310"/>
      <c r="BS745" s="310"/>
      <c r="BT745" s="310"/>
      <c r="BU745" s="310"/>
      <c r="BV745" s="310"/>
      <c r="BW745" s="310"/>
      <c r="BX745" s="310"/>
      <c r="BY745" s="310"/>
      <c r="BZ745" s="310"/>
      <c r="CA745" s="310"/>
      <c r="CB745" s="310"/>
      <c r="CC745" s="310"/>
      <c r="CD745" s="310"/>
      <c r="CE745" s="310"/>
      <c r="CF745" s="310"/>
      <c r="CG745" s="310"/>
      <c r="CH745" s="310"/>
      <c r="CI745" s="310"/>
      <c r="CJ745" s="310"/>
      <c r="CK745" s="310"/>
      <c r="CL745" s="310"/>
      <c r="CM745" s="310"/>
      <c r="CN745" s="310"/>
      <c r="CO745" s="310"/>
      <c r="CP745" s="310"/>
      <c r="CQ745" s="310"/>
      <c r="CR745" s="310"/>
      <c r="CS745" s="310"/>
      <c r="CT745" s="310"/>
      <c r="CU745" s="310"/>
      <c r="CV745" s="310"/>
      <c r="CW745" s="310"/>
      <c r="CX745" s="310"/>
      <c r="CY745" s="310"/>
      <c r="CZ745" s="310"/>
    </row>
    <row r="746" ht="25.15" customHeight="true" x14ac:dyDescent="0.2">
      <c r="C746" s="512"/>
      <c r="D746" s="512"/>
      <c r="E746" s="512"/>
      <c r="F746" s="512"/>
      <c r="G746" s="512"/>
      <c r="H746" s="512"/>
      <c r="I746" s="512"/>
      <c r="J746" s="512"/>
      <c r="K746" s="512"/>
      <c r="L746" s="512"/>
      <c r="M746" s="512"/>
      <c r="N746" s="512"/>
      <c r="O746" s="512"/>
      <c r="P746" s="512"/>
      <c r="Q746" s="512"/>
      <c r="BA746" s="310"/>
      <c r="BB746" s="360"/>
      <c r="BC746" s="310"/>
      <c r="BD746" s="310"/>
      <c r="BE746" s="310"/>
      <c r="BF746" s="310"/>
      <c r="BG746" s="310"/>
      <c r="BH746" s="310"/>
      <c r="BI746" s="310"/>
      <c r="BJ746" s="310"/>
      <c r="BK746" s="310"/>
      <c r="BL746" s="310"/>
      <c r="BM746" s="310"/>
      <c r="BN746" s="310"/>
      <c r="BO746" s="310"/>
      <c r="BP746" s="310"/>
      <c r="BQ746" s="310"/>
      <c r="BR746" s="310"/>
      <c r="BS746" s="310"/>
      <c r="BT746" s="310"/>
      <c r="BU746" s="310"/>
      <c r="BV746" s="310"/>
      <c r="BW746" s="310"/>
      <c r="BX746" s="310"/>
      <c r="BY746" s="310"/>
      <c r="BZ746" s="310"/>
      <c r="CA746" s="310"/>
      <c r="CB746" s="310"/>
      <c r="CC746" s="310"/>
      <c r="CD746" s="310"/>
      <c r="CE746" s="310"/>
      <c r="CF746" s="310"/>
      <c r="CG746" s="310"/>
      <c r="CH746" s="310"/>
      <c r="CI746" s="310"/>
      <c r="CJ746" s="310"/>
      <c r="CK746" s="310"/>
      <c r="CL746" s="310"/>
      <c r="CM746" s="310"/>
      <c r="CN746" s="310"/>
      <c r="CO746" s="310"/>
      <c r="CP746" s="310"/>
      <c r="CQ746" s="310"/>
      <c r="CR746" s="310"/>
      <c r="CS746" s="310"/>
      <c r="CT746" s="310"/>
      <c r="CU746" s="310"/>
      <c r="CV746" s="310"/>
      <c r="CW746" s="310"/>
      <c r="CX746" s="310"/>
      <c r="CY746" s="310"/>
      <c r="CZ746" s="310"/>
    </row>
    <row r="747" ht="25.15" customHeight="true" x14ac:dyDescent="0.2">
      <c r="C747" s="512"/>
      <c r="D747" s="512"/>
      <c r="E747" s="512"/>
      <c r="F747" s="512"/>
      <c r="G747" s="512"/>
      <c r="H747" s="512"/>
      <c r="I747" s="512"/>
      <c r="J747" s="512"/>
      <c r="K747" s="512"/>
      <c r="L747" s="512"/>
      <c r="M747" s="512"/>
      <c r="N747" s="512"/>
      <c r="O747" s="512"/>
      <c r="P747" s="512"/>
      <c r="Q747" s="512"/>
      <c r="BA747" s="310"/>
      <c r="BB747" s="360"/>
      <c r="BC747" s="310"/>
      <c r="BD747" s="310"/>
      <c r="BE747" s="310"/>
      <c r="BF747" s="310"/>
      <c r="BG747" s="310"/>
      <c r="BH747" s="310"/>
      <c r="BI747" s="310"/>
      <c r="BJ747" s="310"/>
      <c r="BK747" s="310"/>
      <c r="BL747" s="310"/>
      <c r="BM747" s="310"/>
      <c r="BN747" s="310"/>
      <c r="BO747" s="310"/>
      <c r="BP747" s="310"/>
      <c r="BQ747" s="310"/>
      <c r="BR747" s="310"/>
      <c r="BS747" s="310"/>
      <c r="BT747" s="310"/>
      <c r="BU747" s="310"/>
      <c r="BV747" s="310"/>
      <c r="BW747" s="310"/>
      <c r="BX747" s="310"/>
      <c r="BY747" s="310"/>
      <c r="BZ747" s="310"/>
      <c r="CA747" s="310"/>
      <c r="CB747" s="310"/>
      <c r="CC747" s="310"/>
      <c r="CD747" s="310"/>
      <c r="CE747" s="310"/>
      <c r="CF747" s="310"/>
      <c r="CG747" s="310"/>
      <c r="CH747" s="310"/>
      <c r="CI747" s="310"/>
      <c r="CJ747" s="310"/>
      <c r="CK747" s="310"/>
      <c r="CL747" s="310"/>
      <c r="CM747" s="310"/>
      <c r="CN747" s="310"/>
      <c r="CO747" s="310"/>
      <c r="CP747" s="310"/>
      <c r="CQ747" s="310"/>
      <c r="CR747" s="310"/>
      <c r="CS747" s="310"/>
      <c r="CT747" s="310"/>
      <c r="CU747" s="310"/>
      <c r="CV747" s="310"/>
      <c r="CW747" s="310"/>
      <c r="CX747" s="310"/>
      <c r="CY747" s="310"/>
      <c r="CZ747" s="310"/>
    </row>
    <row r="748" ht="25.15" customHeight="true" x14ac:dyDescent="0.2">
      <c r="C748" s="512"/>
      <c r="D748" s="512"/>
      <c r="E748" s="512"/>
      <c r="F748" s="512"/>
      <c r="G748" s="512"/>
      <c r="H748" s="512"/>
      <c r="I748" s="512"/>
      <c r="J748" s="512"/>
      <c r="K748" s="512"/>
      <c r="L748" s="512"/>
      <c r="M748" s="512"/>
      <c r="N748" s="512"/>
      <c r="O748" s="512"/>
      <c r="P748" s="512"/>
      <c r="Q748" s="512"/>
      <c r="BA748" s="310"/>
      <c r="BB748" s="360"/>
      <c r="BC748" s="310"/>
      <c r="BD748" s="310"/>
      <c r="BE748" s="310"/>
      <c r="BF748" s="310"/>
      <c r="BG748" s="310"/>
      <c r="BH748" s="310"/>
      <c r="BI748" s="310"/>
      <c r="BJ748" s="310"/>
      <c r="BK748" s="310"/>
      <c r="BL748" s="310"/>
      <c r="BM748" s="310"/>
      <c r="BN748" s="310"/>
      <c r="BO748" s="310"/>
      <c r="BP748" s="310"/>
      <c r="BQ748" s="310"/>
      <c r="BR748" s="310"/>
      <c r="BS748" s="310"/>
      <c r="BT748" s="310"/>
      <c r="BU748" s="310"/>
      <c r="BV748" s="310"/>
      <c r="BW748" s="310"/>
      <c r="BX748" s="310"/>
      <c r="BY748" s="310"/>
      <c r="BZ748" s="310"/>
      <c r="CA748" s="310"/>
      <c r="CB748" s="310"/>
      <c r="CC748" s="310"/>
      <c r="CD748" s="310"/>
      <c r="CE748" s="310"/>
      <c r="CF748" s="310"/>
      <c r="CG748" s="310"/>
      <c r="CH748" s="310"/>
      <c r="CI748" s="310"/>
      <c r="CJ748" s="310"/>
      <c r="CK748" s="310"/>
      <c r="CL748" s="310"/>
      <c r="CM748" s="310"/>
      <c r="CN748" s="310"/>
      <c r="CO748" s="310"/>
      <c r="CP748" s="310"/>
      <c r="CQ748" s="310"/>
      <c r="CR748" s="310"/>
      <c r="CS748" s="310"/>
      <c r="CT748" s="310"/>
      <c r="CU748" s="310"/>
      <c r="CV748" s="310"/>
      <c r="CW748" s="310"/>
      <c r="CX748" s="310"/>
      <c r="CY748" s="310"/>
      <c r="CZ748" s="310"/>
    </row>
    <row r="749" ht="25.15" customHeight="true" x14ac:dyDescent="0.2">
      <c r="C749" s="512"/>
      <c r="D749" s="512"/>
      <c r="E749" s="512"/>
      <c r="F749" s="512"/>
      <c r="G749" s="512"/>
      <c r="H749" s="512"/>
      <c r="I749" s="512"/>
      <c r="J749" s="512"/>
      <c r="K749" s="512"/>
      <c r="L749" s="512"/>
      <c r="M749" s="512"/>
      <c r="N749" s="512"/>
      <c r="O749" s="512"/>
      <c r="P749" s="512"/>
      <c r="Q749" s="512"/>
      <c r="BA749" s="310"/>
      <c r="BB749" s="360"/>
      <c r="BC749" s="310"/>
      <c r="BD749" s="310"/>
      <c r="BE749" s="310"/>
      <c r="BF749" s="310"/>
      <c r="BG749" s="310"/>
      <c r="BH749" s="310"/>
      <c r="BI749" s="310"/>
      <c r="BJ749" s="310"/>
      <c r="BK749" s="310"/>
      <c r="BL749" s="310"/>
      <c r="BM749" s="310"/>
      <c r="BN749" s="310"/>
      <c r="BO749" s="310"/>
      <c r="BP749" s="310"/>
      <c r="BQ749" s="310"/>
      <c r="BR749" s="310"/>
      <c r="BS749" s="310"/>
      <c r="BT749" s="310"/>
      <c r="BU749" s="310"/>
      <c r="BV749" s="310"/>
      <c r="BW749" s="310"/>
      <c r="BX749" s="310"/>
      <c r="BY749" s="310"/>
      <c r="BZ749" s="310"/>
      <c r="CA749" s="310"/>
      <c r="CB749" s="310"/>
      <c r="CC749" s="310"/>
      <c r="CD749" s="310"/>
      <c r="CE749" s="310"/>
      <c r="CF749" s="310"/>
      <c r="CG749" s="310"/>
      <c r="CH749" s="310"/>
      <c r="CI749" s="310"/>
      <c r="CJ749" s="310"/>
      <c r="CK749" s="310"/>
      <c r="CL749" s="310"/>
      <c r="CM749" s="310"/>
      <c r="CN749" s="310"/>
      <c r="CO749" s="310"/>
      <c r="CP749" s="310"/>
      <c r="CQ749" s="310"/>
      <c r="CR749" s="310"/>
      <c r="CS749" s="310"/>
      <c r="CT749" s="310"/>
      <c r="CU749" s="310"/>
      <c r="CV749" s="310"/>
      <c r="CW749" s="310"/>
      <c r="CX749" s="310"/>
      <c r="CY749" s="310"/>
      <c r="CZ749" s="310"/>
    </row>
    <row r="750" ht="25.15" customHeight="true" x14ac:dyDescent="0.2">
      <c r="C750" s="512"/>
      <c r="D750" s="512"/>
      <c r="E750" s="512"/>
      <c r="F750" s="512"/>
      <c r="G750" s="512"/>
      <c r="H750" s="512"/>
      <c r="I750" s="512"/>
      <c r="J750" s="512"/>
      <c r="K750" s="512"/>
      <c r="L750" s="512"/>
      <c r="M750" s="512"/>
      <c r="N750" s="512"/>
      <c r="O750" s="512"/>
      <c r="P750" s="512"/>
      <c r="Q750" s="512"/>
      <c r="BA750" s="310"/>
      <c r="BB750" s="360"/>
      <c r="BC750" s="310"/>
      <c r="BD750" s="310"/>
      <c r="BE750" s="310"/>
      <c r="BF750" s="310"/>
      <c r="BG750" s="310"/>
      <c r="BH750" s="310"/>
      <c r="BI750" s="310"/>
      <c r="BJ750" s="310"/>
      <c r="BK750" s="310"/>
      <c r="BL750" s="310"/>
      <c r="BM750" s="310"/>
      <c r="BN750" s="310"/>
      <c r="BO750" s="310"/>
      <c r="BP750" s="310"/>
      <c r="BQ750" s="310"/>
      <c r="BR750" s="310"/>
      <c r="BS750" s="310"/>
      <c r="BT750" s="310"/>
      <c r="BU750" s="310"/>
      <c r="BV750" s="310"/>
      <c r="BW750" s="310"/>
      <c r="BX750" s="310"/>
      <c r="BY750" s="310"/>
      <c r="BZ750" s="310"/>
      <c r="CA750" s="310"/>
      <c r="CB750" s="310"/>
      <c r="CC750" s="310"/>
      <c r="CD750" s="310"/>
      <c r="CE750" s="310"/>
      <c r="CF750" s="310"/>
      <c r="CG750" s="310"/>
      <c r="CH750" s="310"/>
      <c r="CI750" s="310"/>
      <c r="CJ750" s="310"/>
      <c r="CK750" s="310"/>
      <c r="CL750" s="310"/>
      <c r="CM750" s="310"/>
      <c r="CN750" s="310"/>
      <c r="CO750" s="310"/>
      <c r="CP750" s="310"/>
      <c r="CQ750" s="310"/>
      <c r="CR750" s="310"/>
      <c r="CS750" s="310"/>
      <c r="CT750" s="310"/>
      <c r="CU750" s="310"/>
      <c r="CV750" s="310"/>
      <c r="CW750" s="310"/>
      <c r="CX750" s="310"/>
      <c r="CY750" s="310"/>
      <c r="CZ750" s="310"/>
    </row>
    <row r="751" ht="25.15" customHeight="true" x14ac:dyDescent="0.2">
      <c r="C751" s="512"/>
      <c r="D751" s="512"/>
      <c r="E751" s="512"/>
      <c r="F751" s="512"/>
      <c r="G751" s="512"/>
      <c r="H751" s="512"/>
      <c r="I751" s="512"/>
      <c r="J751" s="512"/>
      <c r="K751" s="512"/>
      <c r="L751" s="512"/>
      <c r="M751" s="512"/>
      <c r="N751" s="512"/>
      <c r="O751" s="512"/>
      <c r="P751" s="512"/>
      <c r="Q751" s="512"/>
      <c r="BA751" s="310"/>
      <c r="BB751" s="360"/>
      <c r="BC751" s="310"/>
      <c r="BD751" s="310"/>
      <c r="BE751" s="310"/>
      <c r="BF751" s="310"/>
      <c r="BG751" s="310"/>
      <c r="BH751" s="310"/>
      <c r="BI751" s="310"/>
      <c r="BJ751" s="310"/>
      <c r="BK751" s="310"/>
      <c r="BL751" s="310"/>
      <c r="BM751" s="310"/>
      <c r="BN751" s="310"/>
      <c r="BO751" s="310"/>
      <c r="BP751" s="310"/>
      <c r="BQ751" s="310"/>
      <c r="BR751" s="310"/>
      <c r="BS751" s="310"/>
      <c r="BT751" s="310"/>
      <c r="BU751" s="310"/>
      <c r="BV751" s="310"/>
      <c r="BW751" s="310"/>
      <c r="BX751" s="310"/>
      <c r="BY751" s="310"/>
      <c r="BZ751" s="310"/>
      <c r="CA751" s="310"/>
      <c r="CB751" s="310"/>
      <c r="CC751" s="310"/>
      <c r="CD751" s="310"/>
      <c r="CE751" s="310"/>
      <c r="CF751" s="310"/>
      <c r="CG751" s="310"/>
      <c r="CH751" s="310"/>
      <c r="CI751" s="310"/>
      <c r="CJ751" s="310"/>
      <c r="CK751" s="310"/>
      <c r="CL751" s="310"/>
      <c r="CM751" s="310"/>
      <c r="CN751" s="310"/>
      <c r="CO751" s="310"/>
      <c r="CP751" s="310"/>
      <c r="CQ751" s="310"/>
      <c r="CR751" s="310"/>
      <c r="CS751" s="310"/>
      <c r="CT751" s="310"/>
      <c r="CU751" s="310"/>
      <c r="CV751" s="310"/>
      <c r="CW751" s="310"/>
      <c r="CX751" s="310"/>
      <c r="CY751" s="310"/>
      <c r="CZ751" s="310"/>
    </row>
    <row r="752" ht="25.15" customHeight="true" x14ac:dyDescent="0.2">
      <c r="C752" s="512"/>
      <c r="D752" s="512"/>
      <c r="E752" s="512"/>
      <c r="F752" s="512"/>
      <c r="G752" s="512"/>
      <c r="H752" s="512"/>
      <c r="I752" s="512"/>
      <c r="J752" s="512"/>
      <c r="K752" s="512"/>
      <c r="L752" s="512"/>
      <c r="M752" s="512"/>
      <c r="N752" s="512"/>
      <c r="O752" s="512"/>
      <c r="P752" s="512"/>
      <c r="Q752" s="512"/>
      <c r="BA752" s="310"/>
      <c r="BB752" s="360"/>
      <c r="BC752" s="310"/>
      <c r="BD752" s="310"/>
      <c r="BE752" s="310"/>
      <c r="BF752" s="310"/>
      <c r="BG752" s="310"/>
      <c r="BH752" s="310"/>
      <c r="BI752" s="310"/>
      <c r="BJ752" s="310"/>
      <c r="BK752" s="310"/>
      <c r="BL752" s="310"/>
      <c r="BM752" s="310"/>
      <c r="BN752" s="310"/>
      <c r="BO752" s="310"/>
      <c r="BP752" s="310"/>
      <c r="BQ752" s="310"/>
      <c r="BR752" s="310"/>
      <c r="BS752" s="310"/>
      <c r="BT752" s="310"/>
      <c r="BU752" s="310"/>
      <c r="BV752" s="310"/>
      <c r="BW752" s="310"/>
      <c r="BX752" s="310"/>
      <c r="BY752" s="310"/>
      <c r="BZ752" s="310"/>
      <c r="CA752" s="310"/>
      <c r="CB752" s="310"/>
      <c r="CC752" s="310"/>
      <c r="CD752" s="310"/>
      <c r="CE752" s="310"/>
      <c r="CF752" s="310"/>
      <c r="CG752" s="310"/>
      <c r="CH752" s="310"/>
      <c r="CI752" s="310"/>
      <c r="CJ752" s="310"/>
      <c r="CK752" s="310"/>
      <c r="CL752" s="310"/>
      <c r="CM752" s="310"/>
      <c r="CN752" s="310"/>
      <c r="CO752" s="310"/>
      <c r="CP752" s="310"/>
      <c r="CQ752" s="310"/>
      <c r="CR752" s="310"/>
      <c r="CS752" s="310"/>
      <c r="CT752" s="310"/>
      <c r="CU752" s="310"/>
      <c r="CV752" s="310"/>
      <c r="CW752" s="310"/>
      <c r="CX752" s="310"/>
      <c r="CY752" s="310"/>
      <c r="CZ752" s="310"/>
    </row>
    <row r="753" ht="25.15" customHeight="true" x14ac:dyDescent="0.2">
      <c r="C753" s="512"/>
      <c r="D753" s="512"/>
      <c r="E753" s="512"/>
      <c r="F753" s="512"/>
      <c r="G753" s="512"/>
      <c r="H753" s="512"/>
      <c r="I753" s="512"/>
      <c r="J753" s="512"/>
      <c r="K753" s="512"/>
      <c r="L753" s="512"/>
      <c r="M753" s="512"/>
      <c r="N753" s="512"/>
      <c r="O753" s="512"/>
      <c r="P753" s="512"/>
      <c r="Q753" s="512"/>
      <c r="BA753" s="310"/>
      <c r="BB753" s="360"/>
      <c r="BC753" s="310"/>
      <c r="BD753" s="310"/>
      <c r="BE753" s="310"/>
      <c r="BF753" s="310"/>
      <c r="BG753" s="310"/>
      <c r="BH753" s="310"/>
      <c r="BI753" s="310"/>
      <c r="BJ753" s="310"/>
      <c r="BK753" s="310"/>
      <c r="BL753" s="310"/>
      <c r="BM753" s="310"/>
      <c r="BN753" s="310"/>
      <c r="BO753" s="310"/>
      <c r="BP753" s="310"/>
      <c r="BQ753" s="310"/>
      <c r="BR753" s="310"/>
      <c r="BS753" s="310"/>
      <c r="BT753" s="310"/>
      <c r="BU753" s="310"/>
      <c r="BV753" s="310"/>
      <c r="BW753" s="310"/>
      <c r="BX753" s="310"/>
      <c r="BY753" s="310"/>
      <c r="BZ753" s="310"/>
      <c r="CA753" s="310"/>
      <c r="CB753" s="310"/>
      <c r="CC753" s="310"/>
      <c r="CD753" s="310"/>
      <c r="CE753" s="310"/>
      <c r="CF753" s="310"/>
      <c r="CG753" s="310"/>
      <c r="CH753" s="310"/>
      <c r="CI753" s="310"/>
      <c r="CJ753" s="310"/>
      <c r="CK753" s="310"/>
      <c r="CL753" s="310"/>
      <c r="CM753" s="310"/>
      <c r="CN753" s="310"/>
      <c r="CO753" s="310"/>
      <c r="CP753" s="310"/>
      <c r="CQ753" s="310"/>
      <c r="CR753" s="310"/>
      <c r="CS753" s="310"/>
      <c r="CT753" s="310"/>
      <c r="CU753" s="310"/>
      <c r="CV753" s="310"/>
      <c r="CW753" s="310"/>
      <c r="CX753" s="310"/>
      <c r="CY753" s="310"/>
      <c r="CZ753" s="310"/>
    </row>
    <row r="754" ht="25.15" customHeight="true" x14ac:dyDescent="0.2">
      <c r="C754" s="512"/>
      <c r="D754" s="512"/>
      <c r="E754" s="512"/>
      <c r="F754" s="512"/>
      <c r="G754" s="512"/>
      <c r="H754" s="512"/>
      <c r="I754" s="512"/>
      <c r="J754" s="512"/>
      <c r="K754" s="512"/>
      <c r="L754" s="512"/>
      <c r="M754" s="512"/>
      <c r="N754" s="512"/>
      <c r="O754" s="512"/>
      <c r="P754" s="512"/>
      <c r="Q754" s="512"/>
      <c r="BA754" s="310"/>
      <c r="BB754" s="360"/>
      <c r="BC754" s="310"/>
      <c r="BD754" s="310"/>
      <c r="BE754" s="310"/>
      <c r="BF754" s="310"/>
      <c r="BG754" s="310"/>
      <c r="BH754" s="310"/>
      <c r="BI754" s="310"/>
      <c r="BJ754" s="310"/>
      <c r="BK754" s="310"/>
      <c r="BL754" s="310"/>
      <c r="BM754" s="310"/>
      <c r="BN754" s="310"/>
      <c r="BO754" s="310"/>
      <c r="BP754" s="310"/>
      <c r="BQ754" s="310"/>
      <c r="BR754" s="310"/>
      <c r="BS754" s="310"/>
      <c r="BT754" s="310"/>
      <c r="BU754" s="310"/>
      <c r="BV754" s="310"/>
      <c r="BW754" s="310"/>
      <c r="BX754" s="310"/>
      <c r="BY754" s="310"/>
      <c r="BZ754" s="310"/>
      <c r="CA754" s="310"/>
      <c r="CB754" s="310"/>
      <c r="CC754" s="310"/>
      <c r="CD754" s="310"/>
      <c r="CE754" s="310"/>
      <c r="CF754" s="310"/>
      <c r="CG754" s="310"/>
      <c r="CH754" s="310"/>
      <c r="CI754" s="310"/>
      <c r="CJ754" s="310"/>
      <c r="CK754" s="310"/>
      <c r="CL754" s="310"/>
      <c r="CM754" s="310"/>
      <c r="CN754" s="310"/>
      <c r="CO754" s="310"/>
      <c r="CP754" s="310"/>
      <c r="CQ754" s="310"/>
      <c r="CR754" s="310"/>
      <c r="CS754" s="310"/>
      <c r="CT754" s="310"/>
      <c r="CU754" s="310"/>
      <c r="CV754" s="310"/>
      <c r="CW754" s="310"/>
      <c r="CX754" s="310"/>
      <c r="CY754" s="310"/>
      <c r="CZ754" s="310"/>
    </row>
    <row r="755" ht="25.15" customHeight="true" x14ac:dyDescent="0.2">
      <c r="C755" s="512"/>
      <c r="D755" s="512"/>
      <c r="E755" s="512"/>
      <c r="F755" s="512"/>
      <c r="G755" s="512"/>
      <c r="H755" s="512"/>
      <c r="I755" s="512"/>
      <c r="J755" s="512"/>
      <c r="K755" s="512"/>
      <c r="L755" s="512"/>
      <c r="M755" s="512"/>
      <c r="N755" s="512"/>
      <c r="O755" s="512"/>
      <c r="P755" s="512"/>
      <c r="Q755" s="512"/>
      <c r="BA755" s="310"/>
      <c r="BB755" s="360"/>
      <c r="BC755" s="310"/>
      <c r="BD755" s="310"/>
      <c r="BE755" s="310"/>
      <c r="BF755" s="310"/>
      <c r="BG755" s="310"/>
      <c r="BH755" s="310"/>
      <c r="BI755" s="310"/>
      <c r="BJ755" s="310"/>
      <c r="BK755" s="310"/>
      <c r="BL755" s="310"/>
      <c r="BM755" s="310"/>
      <c r="BN755" s="310"/>
      <c r="BO755" s="310"/>
      <c r="BP755" s="310"/>
      <c r="BQ755" s="310"/>
      <c r="BR755" s="310"/>
      <c r="BS755" s="310"/>
      <c r="BT755" s="310"/>
      <c r="BU755" s="310"/>
      <c r="BV755" s="310"/>
      <c r="BW755" s="310"/>
      <c r="BX755" s="310"/>
      <c r="BY755" s="310"/>
      <c r="BZ755" s="310"/>
      <c r="CA755" s="310"/>
      <c r="CB755" s="310"/>
      <c r="CC755" s="310"/>
      <c r="CD755" s="310"/>
      <c r="CE755" s="310"/>
      <c r="CF755" s="310"/>
      <c r="CG755" s="310"/>
      <c r="CH755" s="310"/>
      <c r="CI755" s="310"/>
      <c r="CJ755" s="310"/>
      <c r="CK755" s="310"/>
      <c r="CL755" s="310"/>
      <c r="CM755" s="310"/>
      <c r="CN755" s="310"/>
      <c r="CO755" s="310"/>
      <c r="CP755" s="310"/>
      <c r="CQ755" s="310"/>
      <c r="CR755" s="310"/>
      <c r="CS755" s="310"/>
      <c r="CT755" s="310"/>
      <c r="CU755" s="310"/>
      <c r="CV755" s="310"/>
      <c r="CW755" s="310"/>
      <c r="CX755" s="310"/>
      <c r="CY755" s="310"/>
      <c r="CZ755" s="310"/>
    </row>
    <row r="756" ht="25.15" customHeight="true" x14ac:dyDescent="0.2">
      <c r="C756" s="512"/>
      <c r="D756" s="512"/>
      <c r="E756" s="512"/>
      <c r="F756" s="512"/>
      <c r="G756" s="512"/>
      <c r="H756" s="512"/>
      <c r="I756" s="512"/>
      <c r="J756" s="512"/>
      <c r="K756" s="512"/>
      <c r="L756" s="512"/>
      <c r="M756" s="512"/>
      <c r="N756" s="512"/>
      <c r="O756" s="512"/>
      <c r="P756" s="512"/>
      <c r="Q756" s="512"/>
      <c r="BA756" s="310"/>
      <c r="BB756" s="360"/>
      <c r="BC756" s="310"/>
      <c r="BD756" s="310"/>
      <c r="BE756" s="310"/>
      <c r="BF756" s="310"/>
      <c r="BG756" s="310"/>
      <c r="BH756" s="310"/>
      <c r="BI756" s="310"/>
      <c r="BJ756" s="310"/>
      <c r="BK756" s="310"/>
      <c r="BL756" s="310"/>
      <c r="BM756" s="310"/>
      <c r="BN756" s="310"/>
      <c r="BO756" s="310"/>
      <c r="BP756" s="310"/>
      <c r="BQ756" s="310"/>
      <c r="BR756" s="310"/>
      <c r="BS756" s="310"/>
      <c r="BT756" s="310"/>
      <c r="BU756" s="310"/>
      <c r="BV756" s="310"/>
      <c r="BW756" s="310"/>
      <c r="BX756" s="310"/>
      <c r="BY756" s="310"/>
      <c r="BZ756" s="310"/>
      <c r="CA756" s="310"/>
      <c r="CB756" s="310"/>
      <c r="CC756" s="310"/>
      <c r="CD756" s="310"/>
      <c r="CE756" s="310"/>
      <c r="CF756" s="310"/>
      <c r="CG756" s="310"/>
      <c r="CH756" s="310"/>
      <c r="CI756" s="310"/>
      <c r="CJ756" s="310"/>
      <c r="CK756" s="310"/>
      <c r="CL756" s="310"/>
      <c r="CM756" s="310"/>
      <c r="CN756" s="310"/>
      <c r="CO756" s="310"/>
      <c r="CP756" s="310"/>
      <c r="CQ756" s="310"/>
      <c r="CR756" s="310"/>
      <c r="CS756" s="310"/>
      <c r="CT756" s="310"/>
      <c r="CU756" s="310"/>
      <c r="CV756" s="310"/>
      <c r="CW756" s="310"/>
      <c r="CX756" s="310"/>
      <c r="CY756" s="310"/>
      <c r="CZ756" s="310"/>
    </row>
    <row r="757" ht="25.15" customHeight="true" x14ac:dyDescent="0.2">
      <c r="C757" s="512"/>
      <c r="D757" s="512"/>
      <c r="E757" s="512"/>
      <c r="F757" s="512"/>
      <c r="G757" s="512"/>
      <c r="H757" s="512"/>
      <c r="I757" s="512"/>
      <c r="J757" s="512"/>
      <c r="K757" s="512"/>
      <c r="L757" s="512"/>
      <c r="M757" s="512"/>
      <c r="N757" s="512"/>
      <c r="O757" s="512"/>
      <c r="P757" s="512"/>
      <c r="Q757" s="512"/>
      <c r="BA757" s="310"/>
      <c r="BB757" s="360"/>
      <c r="BC757" s="310"/>
      <c r="BD757" s="310"/>
      <c r="BE757" s="310"/>
      <c r="BF757" s="310"/>
      <c r="BG757" s="310"/>
      <c r="BH757" s="310"/>
      <c r="BI757" s="310"/>
      <c r="BJ757" s="310"/>
      <c r="BK757" s="310"/>
      <c r="BL757" s="310"/>
      <c r="BM757" s="310"/>
      <c r="BN757" s="310"/>
      <c r="BO757" s="310"/>
      <c r="BP757" s="310"/>
      <c r="BQ757" s="310"/>
      <c r="BR757" s="310"/>
      <c r="BS757" s="310"/>
      <c r="BT757" s="310"/>
      <c r="BU757" s="310"/>
      <c r="BV757" s="310"/>
      <c r="BW757" s="310"/>
      <c r="BX757" s="310"/>
      <c r="BY757" s="310"/>
      <c r="BZ757" s="310"/>
      <c r="CA757" s="310"/>
      <c r="CB757" s="310"/>
      <c r="CC757" s="310"/>
      <c r="CD757" s="310"/>
      <c r="CE757" s="310"/>
      <c r="CF757" s="310"/>
      <c r="CG757" s="310"/>
      <c r="CH757" s="310"/>
      <c r="CI757" s="310"/>
      <c r="CJ757" s="310"/>
      <c r="CK757" s="310"/>
      <c r="CL757" s="310"/>
      <c r="CM757" s="310"/>
      <c r="CN757" s="310"/>
      <c r="CO757" s="310"/>
      <c r="CP757" s="310"/>
      <c r="CQ757" s="310"/>
      <c r="CR757" s="310"/>
      <c r="CS757" s="310"/>
      <c r="CT757" s="310"/>
      <c r="CU757" s="310"/>
      <c r="CV757" s="310"/>
      <c r="CW757" s="310"/>
      <c r="CX757" s="310"/>
      <c r="CY757" s="310"/>
      <c r="CZ757" s="310"/>
    </row>
    <row r="758" ht="25.15" customHeight="true" x14ac:dyDescent="0.2">
      <c r="C758" s="512"/>
      <c r="D758" s="512"/>
      <c r="E758" s="512"/>
      <c r="F758" s="512"/>
      <c r="G758" s="512"/>
      <c r="H758" s="512"/>
      <c r="I758" s="512"/>
      <c r="J758" s="512"/>
      <c r="K758" s="512"/>
      <c r="L758" s="512"/>
      <c r="M758" s="512"/>
      <c r="N758" s="512"/>
      <c r="O758" s="512"/>
      <c r="P758" s="512"/>
      <c r="Q758" s="512"/>
      <c r="BA758" s="310"/>
      <c r="BB758" s="360"/>
      <c r="BC758" s="310"/>
      <c r="BD758" s="310"/>
      <c r="BE758" s="310"/>
      <c r="BF758" s="310"/>
      <c r="BG758" s="310"/>
      <c r="BH758" s="310"/>
      <c r="BI758" s="310"/>
      <c r="BJ758" s="310"/>
      <c r="BK758" s="310"/>
      <c r="BL758" s="310"/>
      <c r="BM758" s="310"/>
      <c r="BN758" s="310"/>
      <c r="BO758" s="310"/>
      <c r="BP758" s="310"/>
      <c r="BQ758" s="310"/>
      <c r="BR758" s="310"/>
      <c r="BS758" s="310"/>
      <c r="BT758" s="310"/>
      <c r="BU758" s="310"/>
      <c r="BV758" s="310"/>
      <c r="BW758" s="310"/>
      <c r="BX758" s="310"/>
      <c r="BY758" s="310"/>
      <c r="BZ758" s="310"/>
      <c r="CA758" s="310"/>
      <c r="CB758" s="310"/>
      <c r="CC758" s="310"/>
      <c r="CD758" s="310"/>
      <c r="CE758" s="310"/>
      <c r="CF758" s="310"/>
      <c r="CG758" s="310"/>
      <c r="CH758" s="310"/>
      <c r="CI758" s="310"/>
      <c r="CJ758" s="310"/>
      <c r="CK758" s="310"/>
      <c r="CL758" s="310"/>
      <c r="CM758" s="310"/>
      <c r="CN758" s="310"/>
      <c r="CO758" s="310"/>
      <c r="CP758" s="310"/>
      <c r="CQ758" s="310"/>
      <c r="CR758" s="310"/>
      <c r="CS758" s="310"/>
      <c r="CT758" s="310"/>
      <c r="CU758" s="310"/>
      <c r="CV758" s="310"/>
      <c r="CW758" s="310"/>
      <c r="CX758" s="310"/>
      <c r="CY758" s="310"/>
      <c r="CZ758" s="310"/>
    </row>
    <row r="759" ht="25.15" customHeight="true" x14ac:dyDescent="0.2">
      <c r="C759" s="512"/>
      <c r="D759" s="512"/>
      <c r="E759" s="512"/>
      <c r="F759" s="512"/>
      <c r="G759" s="512"/>
      <c r="H759" s="512"/>
      <c r="I759" s="512"/>
      <c r="J759" s="512"/>
      <c r="K759" s="512"/>
      <c r="L759" s="512"/>
      <c r="M759" s="512"/>
      <c r="N759" s="512"/>
      <c r="O759" s="512"/>
      <c r="P759" s="512"/>
      <c r="Q759" s="512"/>
      <c r="BA759" s="310"/>
      <c r="BB759" s="360"/>
      <c r="BC759" s="310"/>
      <c r="BD759" s="310"/>
      <c r="BE759" s="310"/>
      <c r="BF759" s="310"/>
      <c r="BG759" s="310"/>
      <c r="BH759" s="310"/>
      <c r="BI759" s="310"/>
      <c r="BJ759" s="310"/>
      <c r="BK759" s="310"/>
      <c r="BL759" s="310"/>
      <c r="BM759" s="310"/>
      <c r="BN759" s="310"/>
      <c r="BO759" s="310"/>
      <c r="BP759" s="310"/>
      <c r="BQ759" s="310"/>
      <c r="BR759" s="310"/>
      <c r="BS759" s="310"/>
      <c r="BT759" s="310"/>
      <c r="BU759" s="310"/>
      <c r="BV759" s="310"/>
      <c r="BW759" s="310"/>
      <c r="BX759" s="310"/>
      <c r="BY759" s="310"/>
      <c r="BZ759" s="310"/>
      <c r="CA759" s="310"/>
      <c r="CB759" s="310"/>
      <c r="CC759" s="310"/>
      <c r="CD759" s="310"/>
      <c r="CE759" s="310"/>
      <c r="CF759" s="310"/>
      <c r="CG759" s="310"/>
      <c r="CH759" s="310"/>
      <c r="CI759" s="310"/>
      <c r="CJ759" s="310"/>
      <c r="CK759" s="310"/>
      <c r="CL759" s="310"/>
      <c r="CM759" s="310"/>
      <c r="CN759" s="310"/>
      <c r="CO759" s="310"/>
      <c r="CP759" s="310"/>
      <c r="CQ759" s="310"/>
      <c r="CR759" s="310"/>
      <c r="CS759" s="310"/>
      <c r="CT759" s="310"/>
      <c r="CU759" s="310"/>
      <c r="CV759" s="310"/>
      <c r="CW759" s="310"/>
      <c r="CX759" s="310"/>
      <c r="CY759" s="310"/>
      <c r="CZ759" s="310"/>
    </row>
    <row r="760" ht="25.15" customHeight="true" x14ac:dyDescent="0.2">
      <c r="C760" s="512"/>
      <c r="D760" s="512"/>
      <c r="E760" s="512"/>
      <c r="F760" s="512"/>
      <c r="G760" s="512"/>
      <c r="H760" s="512"/>
      <c r="I760" s="512"/>
      <c r="J760" s="512"/>
      <c r="K760" s="512"/>
      <c r="L760" s="512"/>
      <c r="M760" s="512"/>
      <c r="N760" s="512"/>
      <c r="O760" s="512"/>
      <c r="P760" s="512"/>
      <c r="Q760" s="512"/>
      <c r="BA760" s="310"/>
      <c r="BB760" s="360"/>
      <c r="BC760" s="310"/>
      <c r="BD760" s="310"/>
      <c r="BE760" s="310"/>
      <c r="BF760" s="310"/>
      <c r="BG760" s="310"/>
      <c r="BH760" s="310"/>
      <c r="BI760" s="310"/>
      <c r="BJ760" s="310"/>
      <c r="BK760" s="310"/>
      <c r="BL760" s="310"/>
      <c r="BM760" s="310"/>
      <c r="BN760" s="310"/>
      <c r="BO760" s="310"/>
      <c r="BP760" s="310"/>
      <c r="BQ760" s="310"/>
      <c r="BR760" s="310"/>
      <c r="BS760" s="310"/>
      <c r="BT760" s="310"/>
      <c r="BU760" s="310"/>
      <c r="BV760" s="310"/>
      <c r="BW760" s="310"/>
      <c r="BX760" s="310"/>
      <c r="BY760" s="310"/>
      <c r="BZ760" s="310"/>
      <c r="CA760" s="310"/>
      <c r="CB760" s="310"/>
      <c r="CC760" s="310"/>
      <c r="CD760" s="310"/>
      <c r="CE760" s="310"/>
      <c r="CF760" s="310"/>
      <c r="CG760" s="310"/>
      <c r="CH760" s="310"/>
      <c r="CI760" s="310"/>
      <c r="CJ760" s="310"/>
      <c r="CK760" s="310"/>
      <c r="CL760" s="310"/>
      <c r="CM760" s="310"/>
      <c r="CN760" s="310"/>
      <c r="CO760" s="310"/>
      <c r="CP760" s="310"/>
      <c r="CQ760" s="310"/>
      <c r="CR760" s="310"/>
      <c r="CS760" s="310"/>
      <c r="CT760" s="310"/>
      <c r="CU760" s="310"/>
      <c r="CV760" s="310"/>
      <c r="CW760" s="310"/>
      <c r="CX760" s="310"/>
      <c r="CY760" s="310"/>
      <c r="CZ760" s="310"/>
    </row>
    <row r="761" ht="25.15" customHeight="true" x14ac:dyDescent="0.2">
      <c r="C761" s="512"/>
      <c r="D761" s="512"/>
      <c r="E761" s="512"/>
      <c r="F761" s="512"/>
      <c r="G761" s="512"/>
      <c r="H761" s="512"/>
      <c r="I761" s="512"/>
      <c r="J761" s="512"/>
      <c r="K761" s="512"/>
      <c r="L761" s="512"/>
      <c r="M761" s="512"/>
      <c r="N761" s="512"/>
      <c r="O761" s="512"/>
      <c r="P761" s="512"/>
      <c r="Q761" s="512"/>
      <c r="BA761" s="310"/>
      <c r="BB761" s="360"/>
      <c r="BC761" s="310"/>
      <c r="BD761" s="310"/>
      <c r="BE761" s="310"/>
      <c r="BF761" s="310"/>
      <c r="BG761" s="310"/>
      <c r="BH761" s="310"/>
      <c r="BI761" s="310"/>
      <c r="BJ761" s="310"/>
      <c r="BK761" s="310"/>
      <c r="BL761" s="310"/>
      <c r="BM761" s="310"/>
      <c r="BN761" s="310"/>
      <c r="BO761" s="310"/>
      <c r="BP761" s="310"/>
      <c r="BQ761" s="310"/>
      <c r="BR761" s="310"/>
      <c r="BS761" s="310"/>
      <c r="BT761" s="310"/>
      <c r="BU761" s="310"/>
      <c r="BV761" s="310"/>
      <c r="BW761" s="310"/>
      <c r="BX761" s="310"/>
      <c r="BY761" s="310"/>
      <c r="BZ761" s="310"/>
      <c r="CA761" s="310"/>
      <c r="CB761" s="310"/>
      <c r="CC761" s="310"/>
      <c r="CD761" s="310"/>
      <c r="CE761" s="310"/>
      <c r="CF761" s="310"/>
      <c r="CG761" s="310"/>
      <c r="CH761" s="310"/>
      <c r="CI761" s="310"/>
      <c r="CJ761" s="310"/>
      <c r="CK761" s="310"/>
      <c r="CL761" s="310"/>
      <c r="CM761" s="310"/>
      <c r="CN761" s="310"/>
      <c r="CO761" s="310"/>
      <c r="CP761" s="310"/>
      <c r="CQ761" s="310"/>
      <c r="CR761" s="310"/>
      <c r="CS761" s="310"/>
      <c r="CT761" s="310"/>
      <c r="CU761" s="310"/>
      <c r="CV761" s="310"/>
      <c r="CW761" s="310"/>
      <c r="CX761" s="310"/>
      <c r="CY761" s="310"/>
      <c r="CZ761" s="310"/>
    </row>
    <row r="762" ht="25.15" customHeight="true" x14ac:dyDescent="0.2">
      <c r="C762" s="512"/>
      <c r="D762" s="512"/>
      <c r="E762" s="512"/>
      <c r="F762" s="512"/>
      <c r="G762" s="512"/>
      <c r="H762" s="512"/>
      <c r="I762" s="512"/>
      <c r="J762" s="512"/>
      <c r="K762" s="512"/>
      <c r="L762" s="512"/>
      <c r="M762" s="512"/>
      <c r="N762" s="512"/>
      <c r="O762" s="512"/>
      <c r="P762" s="512"/>
      <c r="Q762" s="512"/>
      <c r="BA762" s="310"/>
      <c r="BB762" s="360"/>
      <c r="BC762" s="310"/>
      <c r="BD762" s="310"/>
      <c r="BE762" s="310"/>
      <c r="BF762" s="310"/>
      <c r="BG762" s="310"/>
      <c r="BH762" s="310"/>
      <c r="BI762" s="310"/>
      <c r="BJ762" s="310"/>
      <c r="BK762" s="310"/>
      <c r="BL762" s="310"/>
      <c r="BM762" s="310"/>
      <c r="BN762" s="310"/>
      <c r="BO762" s="310"/>
      <c r="BP762" s="310"/>
      <c r="BQ762" s="310"/>
      <c r="BR762" s="310"/>
      <c r="BS762" s="310"/>
      <c r="BT762" s="310"/>
      <c r="BU762" s="310"/>
      <c r="BV762" s="310"/>
      <c r="BW762" s="310"/>
      <c r="BX762" s="310"/>
      <c r="BY762" s="310"/>
      <c r="BZ762" s="310"/>
      <c r="CA762" s="310"/>
      <c r="CB762" s="310"/>
      <c r="CC762" s="310"/>
      <c r="CD762" s="310"/>
      <c r="CE762" s="310"/>
      <c r="CF762" s="310"/>
      <c r="CG762" s="310"/>
      <c r="CH762" s="310"/>
      <c r="CI762" s="310"/>
      <c r="CJ762" s="310"/>
      <c r="CK762" s="310"/>
      <c r="CL762" s="310"/>
      <c r="CM762" s="310"/>
      <c r="CN762" s="310"/>
      <c r="CO762" s="310"/>
      <c r="CP762" s="310"/>
      <c r="CQ762" s="310"/>
      <c r="CR762" s="310"/>
      <c r="CS762" s="310"/>
      <c r="CT762" s="310"/>
      <c r="CU762" s="310"/>
      <c r="CV762" s="310"/>
      <c r="CW762" s="310"/>
      <c r="CX762" s="310"/>
      <c r="CY762" s="310"/>
      <c r="CZ762" s="310"/>
    </row>
    <row r="763" ht="25.15" customHeight="true" x14ac:dyDescent="0.2">
      <c r="C763" s="512"/>
      <c r="D763" s="512"/>
      <c r="E763" s="512"/>
      <c r="F763" s="512"/>
      <c r="G763" s="512"/>
      <c r="H763" s="512"/>
      <c r="I763" s="512"/>
      <c r="J763" s="512"/>
      <c r="K763" s="512"/>
      <c r="L763" s="512"/>
      <c r="M763" s="512"/>
      <c r="N763" s="512"/>
      <c r="O763" s="512"/>
      <c r="P763" s="512"/>
      <c r="Q763" s="512"/>
      <c r="BA763" s="310"/>
      <c r="BB763" s="360"/>
      <c r="BC763" s="310"/>
      <c r="BD763" s="310"/>
      <c r="BE763" s="310"/>
      <c r="BF763" s="310"/>
      <c r="BG763" s="310"/>
      <c r="BH763" s="310"/>
      <c r="BI763" s="310"/>
      <c r="BJ763" s="310"/>
      <c r="BK763" s="310"/>
      <c r="BL763" s="310"/>
      <c r="BM763" s="310"/>
      <c r="BN763" s="310"/>
      <c r="BO763" s="310"/>
      <c r="BP763" s="310"/>
      <c r="BQ763" s="310"/>
      <c r="BR763" s="310"/>
      <c r="BS763" s="310"/>
      <c r="BT763" s="310"/>
      <c r="BU763" s="310"/>
      <c r="BV763" s="310"/>
      <c r="BW763" s="310"/>
      <c r="BX763" s="310"/>
      <c r="BY763" s="310"/>
      <c r="BZ763" s="310"/>
      <c r="CA763" s="310"/>
      <c r="CB763" s="310"/>
      <c r="CC763" s="310"/>
      <c r="CD763" s="310"/>
      <c r="CE763" s="310"/>
      <c r="CF763" s="310"/>
      <c r="CG763" s="310"/>
      <c r="CH763" s="310"/>
      <c r="CI763" s="310"/>
      <c r="CJ763" s="310"/>
      <c r="CK763" s="310"/>
      <c r="CL763" s="310"/>
      <c r="CM763" s="310"/>
      <c r="CN763" s="310"/>
      <c r="CO763" s="310"/>
      <c r="CP763" s="310"/>
      <c r="CQ763" s="310"/>
      <c r="CR763" s="310"/>
      <c r="CS763" s="310"/>
      <c r="CT763" s="310"/>
      <c r="CU763" s="310"/>
      <c r="CV763" s="310"/>
      <c r="CW763" s="310"/>
      <c r="CX763" s="310"/>
      <c r="CY763" s="310"/>
      <c r="CZ763" s="310"/>
    </row>
    <row r="764" ht="25.15" customHeight="true" x14ac:dyDescent="0.2">
      <c r="C764" s="512"/>
      <c r="D764" s="512"/>
      <c r="E764" s="512"/>
      <c r="F764" s="512"/>
      <c r="G764" s="512"/>
      <c r="H764" s="512"/>
      <c r="I764" s="512"/>
      <c r="J764" s="512"/>
      <c r="K764" s="512"/>
      <c r="L764" s="512"/>
      <c r="M764" s="512"/>
      <c r="N764" s="512"/>
      <c r="O764" s="512"/>
      <c r="P764" s="512"/>
      <c r="Q764" s="512"/>
      <c r="BA764" s="310"/>
      <c r="BB764" s="360"/>
      <c r="BC764" s="310"/>
      <c r="BD764" s="310"/>
      <c r="BE764" s="310"/>
      <c r="BF764" s="310"/>
      <c r="BG764" s="310"/>
      <c r="BH764" s="310"/>
      <c r="BI764" s="310"/>
      <c r="BJ764" s="310"/>
      <c r="BK764" s="310"/>
      <c r="BL764" s="310"/>
      <c r="BM764" s="310"/>
      <c r="BN764" s="310"/>
      <c r="BO764" s="310"/>
      <c r="BP764" s="310"/>
      <c r="BQ764" s="310"/>
      <c r="BR764" s="310"/>
      <c r="BS764" s="310"/>
      <c r="BT764" s="310"/>
      <c r="BU764" s="310"/>
      <c r="BV764" s="310"/>
      <c r="BW764" s="310"/>
      <c r="BX764" s="310"/>
      <c r="BY764" s="310"/>
      <c r="BZ764" s="310"/>
      <c r="CA764" s="310"/>
      <c r="CB764" s="310"/>
      <c r="CC764" s="310"/>
      <c r="CD764" s="310"/>
      <c r="CE764" s="310"/>
      <c r="CF764" s="310"/>
      <c r="CG764" s="310"/>
      <c r="CH764" s="310"/>
      <c r="CI764" s="310"/>
      <c r="CJ764" s="310"/>
      <c r="CK764" s="310"/>
      <c r="CL764" s="310"/>
      <c r="CM764" s="310"/>
      <c r="CN764" s="310"/>
      <c r="CO764" s="310"/>
      <c r="CP764" s="310"/>
      <c r="CQ764" s="310"/>
      <c r="CR764" s="310"/>
      <c r="CS764" s="310"/>
      <c r="CT764" s="310"/>
      <c r="CU764" s="310"/>
      <c r="CV764" s="310"/>
      <c r="CW764" s="310"/>
      <c r="CX764" s="310"/>
      <c r="CY764" s="310"/>
      <c r="CZ764" s="310"/>
    </row>
    <row r="765" ht="25.15" customHeight="true" x14ac:dyDescent="0.2">
      <c r="C765" s="512"/>
      <c r="D765" s="512"/>
      <c r="E765" s="512"/>
      <c r="F765" s="512"/>
      <c r="G765" s="512"/>
      <c r="H765" s="512"/>
      <c r="I765" s="512"/>
      <c r="J765" s="512"/>
      <c r="K765" s="512"/>
      <c r="L765" s="512"/>
      <c r="M765" s="512"/>
      <c r="N765" s="512"/>
      <c r="O765" s="512"/>
      <c r="P765" s="512"/>
      <c r="Q765" s="512"/>
      <c r="BA765" s="310"/>
      <c r="BB765" s="360"/>
      <c r="BC765" s="310"/>
      <c r="BD765" s="310"/>
      <c r="BE765" s="310"/>
      <c r="BF765" s="310"/>
      <c r="BG765" s="310"/>
      <c r="BH765" s="310"/>
      <c r="BI765" s="310"/>
      <c r="BJ765" s="310"/>
      <c r="BK765" s="310"/>
      <c r="BL765" s="310"/>
      <c r="BM765" s="310"/>
      <c r="BN765" s="310"/>
      <c r="BO765" s="310"/>
      <c r="BP765" s="310"/>
      <c r="BQ765" s="310"/>
      <c r="BR765" s="310"/>
      <c r="BS765" s="310"/>
      <c r="BT765" s="310"/>
      <c r="BU765" s="310"/>
      <c r="BV765" s="310"/>
      <c r="BW765" s="310"/>
      <c r="BX765" s="310"/>
      <c r="BY765" s="310"/>
      <c r="BZ765" s="310"/>
      <c r="CA765" s="310"/>
      <c r="CB765" s="310"/>
      <c r="CC765" s="310"/>
      <c r="CD765" s="310"/>
      <c r="CE765" s="310"/>
      <c r="CF765" s="310"/>
      <c r="CG765" s="310"/>
      <c r="CH765" s="310"/>
      <c r="CI765" s="310"/>
      <c r="CJ765" s="310"/>
      <c r="CK765" s="310"/>
      <c r="CL765" s="310"/>
      <c r="CM765" s="310"/>
      <c r="CN765" s="310"/>
      <c r="CO765" s="310"/>
      <c r="CP765" s="310"/>
      <c r="CQ765" s="310"/>
      <c r="CR765" s="310"/>
      <c r="CS765" s="310"/>
      <c r="CT765" s="310"/>
      <c r="CU765" s="310"/>
      <c r="CV765" s="310"/>
      <c r="CW765" s="310"/>
      <c r="CX765" s="310"/>
      <c r="CY765" s="310"/>
      <c r="CZ765" s="310"/>
    </row>
    <row r="766" ht="25.15" customHeight="true" x14ac:dyDescent="0.2">
      <c r="C766" s="512"/>
      <c r="D766" s="512"/>
      <c r="E766" s="512"/>
      <c r="F766" s="512"/>
      <c r="G766" s="512"/>
      <c r="H766" s="512"/>
      <c r="I766" s="512"/>
      <c r="J766" s="512"/>
      <c r="K766" s="512"/>
      <c r="L766" s="512"/>
      <c r="M766" s="512"/>
      <c r="N766" s="512"/>
      <c r="O766" s="512"/>
      <c r="P766" s="512"/>
      <c r="Q766" s="512"/>
      <c r="BA766" s="310"/>
      <c r="BB766" s="360"/>
      <c r="BC766" s="310"/>
      <c r="BD766" s="310"/>
      <c r="BE766" s="310"/>
      <c r="BF766" s="310"/>
      <c r="BG766" s="310"/>
      <c r="BH766" s="310"/>
      <c r="BI766" s="310"/>
      <c r="BJ766" s="310"/>
      <c r="BK766" s="310"/>
      <c r="BL766" s="310"/>
      <c r="BM766" s="310"/>
      <c r="BN766" s="310"/>
      <c r="BO766" s="310"/>
      <c r="BP766" s="310"/>
      <c r="BQ766" s="310"/>
      <c r="BR766" s="310"/>
      <c r="BS766" s="310"/>
      <c r="BT766" s="310"/>
      <c r="BU766" s="310"/>
      <c r="BV766" s="310"/>
      <c r="BW766" s="310"/>
      <c r="BX766" s="310"/>
      <c r="BY766" s="310"/>
      <c r="BZ766" s="310"/>
      <c r="CA766" s="310"/>
      <c r="CB766" s="310"/>
      <c r="CC766" s="310"/>
      <c r="CD766" s="310"/>
      <c r="CE766" s="310"/>
      <c r="CF766" s="310"/>
      <c r="CG766" s="310"/>
      <c r="CH766" s="310"/>
      <c r="CI766" s="310"/>
      <c r="CJ766" s="310"/>
      <c r="CK766" s="310"/>
      <c r="CL766" s="310"/>
      <c r="CM766" s="310"/>
      <c r="CN766" s="310"/>
      <c r="CO766" s="310"/>
      <c r="CP766" s="310"/>
      <c r="CQ766" s="310"/>
      <c r="CR766" s="310"/>
      <c r="CS766" s="310"/>
      <c r="CT766" s="310"/>
      <c r="CU766" s="310"/>
      <c r="CV766" s="310"/>
      <c r="CW766" s="310"/>
      <c r="CX766" s="310"/>
      <c r="CY766" s="310"/>
      <c r="CZ766" s="310"/>
    </row>
    <row r="767" ht="25.15" customHeight="true" x14ac:dyDescent="0.2">
      <c r="C767" s="512"/>
      <c r="D767" s="512"/>
      <c r="E767" s="512"/>
      <c r="F767" s="512"/>
      <c r="G767" s="512"/>
      <c r="H767" s="512"/>
      <c r="I767" s="512"/>
      <c r="J767" s="512"/>
      <c r="K767" s="512"/>
      <c r="L767" s="512"/>
      <c r="M767" s="512"/>
      <c r="N767" s="512"/>
      <c r="O767" s="512"/>
      <c r="P767" s="512"/>
      <c r="Q767" s="512"/>
      <c r="BA767" s="310"/>
      <c r="BB767" s="360"/>
      <c r="BC767" s="310"/>
      <c r="BD767" s="310"/>
      <c r="BE767" s="310"/>
      <c r="BF767" s="310"/>
      <c r="BG767" s="310"/>
      <c r="BH767" s="310"/>
      <c r="BI767" s="310"/>
      <c r="BJ767" s="310"/>
      <c r="BK767" s="310"/>
      <c r="BL767" s="310"/>
      <c r="BM767" s="310"/>
      <c r="BN767" s="310"/>
      <c r="BO767" s="310"/>
      <c r="BP767" s="310"/>
      <c r="BQ767" s="310"/>
      <c r="BR767" s="310"/>
      <c r="BS767" s="310"/>
      <c r="BT767" s="310"/>
      <c r="BU767" s="310"/>
      <c r="BV767" s="310"/>
      <c r="BW767" s="310"/>
      <c r="BX767" s="310"/>
      <c r="BY767" s="310"/>
      <c r="BZ767" s="310"/>
      <c r="CA767" s="310"/>
      <c r="CB767" s="310"/>
      <c r="CC767" s="310"/>
      <c r="CD767" s="310"/>
      <c r="CE767" s="310"/>
      <c r="CF767" s="310"/>
      <c r="CG767" s="310"/>
      <c r="CH767" s="310"/>
      <c r="CI767" s="310"/>
      <c r="CJ767" s="310"/>
      <c r="CK767" s="310"/>
      <c r="CL767" s="310"/>
      <c r="CM767" s="310"/>
      <c r="CN767" s="310"/>
      <c r="CO767" s="310"/>
      <c r="CP767" s="310"/>
      <c r="CQ767" s="310"/>
      <c r="CR767" s="310"/>
      <c r="CS767" s="310"/>
      <c r="CT767" s="310"/>
      <c r="CU767" s="310"/>
      <c r="CV767" s="310"/>
      <c r="CW767" s="310"/>
      <c r="CX767" s="310"/>
      <c r="CY767" s="310"/>
      <c r="CZ767" s="310"/>
    </row>
    <row r="768" ht="25.15" customHeight="true" x14ac:dyDescent="0.2">
      <c r="C768" s="512"/>
      <c r="D768" s="512"/>
      <c r="E768" s="512"/>
      <c r="F768" s="512"/>
      <c r="G768" s="512"/>
      <c r="H768" s="512"/>
      <c r="I768" s="512"/>
      <c r="J768" s="512"/>
      <c r="K768" s="512"/>
      <c r="L768" s="512"/>
      <c r="M768" s="512"/>
      <c r="N768" s="512"/>
      <c r="O768" s="512"/>
      <c r="P768" s="512"/>
      <c r="Q768" s="512"/>
      <c r="BA768" s="308"/>
      <c r="BB768" s="361"/>
      <c r="BC768" s="308"/>
      <c r="BD768" s="308"/>
      <c r="BE768" s="308"/>
      <c r="BF768" s="308"/>
      <c r="BG768" s="308"/>
      <c r="BH768" s="308"/>
      <c r="BI768" s="308"/>
      <c r="BJ768" s="308"/>
      <c r="BK768" s="308"/>
      <c r="BL768" s="308"/>
      <c r="BM768" s="308"/>
      <c r="BN768" s="308"/>
      <c r="BO768" s="308"/>
      <c r="BP768" s="308"/>
      <c r="BQ768" s="308"/>
      <c r="BR768" s="308"/>
      <c r="BS768" s="308"/>
      <c r="BT768" s="308"/>
      <c r="BU768" s="308"/>
      <c r="BV768" s="308"/>
      <c r="BW768" s="308"/>
      <c r="BX768" s="308"/>
      <c r="BY768" s="308"/>
      <c r="BZ768" s="308"/>
      <c r="CA768" s="308"/>
      <c r="CB768" s="308"/>
      <c r="CC768" s="308"/>
      <c r="CD768" s="308"/>
      <c r="CE768" s="308"/>
      <c r="CF768" s="308"/>
      <c r="CG768" s="308"/>
      <c r="CH768" s="308"/>
      <c r="CI768" s="308"/>
      <c r="CJ768" s="308"/>
      <c r="CK768" s="308"/>
      <c r="CL768" s="308"/>
      <c r="CM768" s="308"/>
      <c r="CN768" s="308"/>
      <c r="CO768" s="308"/>
      <c r="CP768" s="308"/>
      <c r="CQ768" s="308"/>
      <c r="CR768" s="308"/>
      <c r="CS768" s="308"/>
      <c r="CT768" s="308"/>
      <c r="CU768" s="308"/>
      <c r="CV768" s="308"/>
      <c r="CW768" s="308"/>
      <c r="CX768" s="308"/>
      <c r="CY768" s="308"/>
      <c r="CZ768" s="308"/>
    </row>
    <row r="769" ht="25.15" customHeight="true" x14ac:dyDescent="0.2">
      <c r="C769" s="512"/>
      <c r="D769" s="512"/>
      <c r="E769" s="512"/>
      <c r="F769" s="512"/>
      <c r="G769" s="512"/>
      <c r="H769" s="512"/>
      <c r="I769" s="512"/>
      <c r="J769" s="512"/>
      <c r="K769" s="512"/>
      <c r="L769" s="512"/>
      <c r="M769" s="512"/>
      <c r="N769" s="512"/>
      <c r="O769" s="512"/>
      <c r="P769" s="512"/>
      <c r="Q769" s="512"/>
      <c r="BA769" s="308"/>
      <c r="BB769" s="361"/>
      <c r="BC769" s="308"/>
      <c r="BD769" s="308"/>
      <c r="BE769" s="308"/>
      <c r="BF769" s="308"/>
      <c r="BG769" s="308"/>
      <c r="BH769" s="308"/>
      <c r="BI769" s="308"/>
      <c r="BJ769" s="308"/>
      <c r="BK769" s="308"/>
      <c r="BL769" s="308"/>
      <c r="BM769" s="308"/>
      <c r="BN769" s="308"/>
      <c r="BO769" s="308"/>
      <c r="BP769" s="308"/>
      <c r="BQ769" s="308"/>
      <c r="BR769" s="308"/>
      <c r="BS769" s="308"/>
      <c r="BT769" s="308"/>
      <c r="BU769" s="308"/>
      <c r="BV769" s="308"/>
      <c r="BW769" s="308"/>
      <c r="BX769" s="308"/>
      <c r="BY769" s="308"/>
      <c r="BZ769" s="308"/>
      <c r="CA769" s="308"/>
      <c r="CB769" s="308"/>
      <c r="CC769" s="308"/>
      <c r="CD769" s="308"/>
      <c r="CE769" s="308"/>
      <c r="CF769" s="308"/>
      <c r="CG769" s="308"/>
      <c r="CH769" s="308"/>
      <c r="CI769" s="308"/>
      <c r="CJ769" s="308"/>
      <c r="CK769" s="308"/>
      <c r="CL769" s="308"/>
      <c r="CM769" s="308"/>
      <c r="CN769" s="308"/>
      <c r="CO769" s="308"/>
      <c r="CP769" s="308"/>
      <c r="CQ769" s="308"/>
      <c r="CR769" s="308"/>
      <c r="CS769" s="308"/>
      <c r="CT769" s="308"/>
      <c r="CU769" s="308"/>
      <c r="CV769" s="308"/>
      <c r="CW769" s="308"/>
      <c r="CX769" s="308"/>
      <c r="CY769" s="308"/>
      <c r="CZ769" s="308"/>
    </row>
    <row r="770" ht="25.15" customHeight="true" x14ac:dyDescent="0.2">
      <c r="C770" s="512"/>
      <c r="D770" s="512"/>
      <c r="E770" s="512"/>
      <c r="F770" s="512"/>
      <c r="G770" s="512"/>
      <c r="H770" s="512"/>
      <c r="I770" s="512"/>
      <c r="J770" s="512"/>
      <c r="K770" s="512"/>
      <c r="L770" s="512"/>
      <c r="M770" s="512"/>
      <c r="N770" s="512"/>
      <c r="O770" s="512"/>
      <c r="P770" s="512"/>
      <c r="Q770" s="512"/>
      <c r="BA770" s="308"/>
      <c r="BB770" s="361"/>
      <c r="BC770" s="308"/>
      <c r="BD770" s="308"/>
      <c r="BE770" s="308"/>
      <c r="BF770" s="308"/>
      <c r="BG770" s="308"/>
      <c r="BH770" s="308"/>
      <c r="BI770" s="308"/>
      <c r="BJ770" s="308"/>
      <c r="BK770" s="308"/>
      <c r="BL770" s="308"/>
      <c r="BM770" s="308"/>
      <c r="BN770" s="308"/>
      <c r="BO770" s="308"/>
      <c r="BP770" s="308"/>
      <c r="BQ770" s="308"/>
      <c r="BR770" s="308"/>
      <c r="BS770" s="308"/>
      <c r="BT770" s="308"/>
      <c r="BU770" s="308"/>
      <c r="BV770" s="308"/>
      <c r="BW770" s="308"/>
      <c r="BX770" s="308"/>
      <c r="BY770" s="308"/>
      <c r="BZ770" s="308"/>
      <c r="CA770" s="308"/>
      <c r="CB770" s="308"/>
      <c r="CC770" s="308"/>
      <c r="CD770" s="308"/>
      <c r="CE770" s="308"/>
      <c r="CF770" s="308"/>
      <c r="CG770" s="308"/>
      <c r="CH770" s="308"/>
      <c r="CI770" s="308"/>
      <c r="CJ770" s="308"/>
      <c r="CK770" s="308"/>
      <c r="CL770" s="308"/>
      <c r="CM770" s="308"/>
      <c r="CN770" s="308"/>
      <c r="CO770" s="308"/>
      <c r="CP770" s="308"/>
      <c r="CQ770" s="308"/>
      <c r="CR770" s="308"/>
      <c r="CS770" s="308"/>
      <c r="CT770" s="308"/>
      <c r="CU770" s="308"/>
      <c r="CV770" s="308"/>
      <c r="CW770" s="308"/>
      <c r="CX770" s="308"/>
      <c r="CY770" s="308"/>
      <c r="CZ770" s="308"/>
    </row>
    <row r="771" ht="25.15" customHeight="true" x14ac:dyDescent="0.2">
      <c r="C771" s="512"/>
      <c r="D771" s="512"/>
      <c r="E771" s="512"/>
      <c r="F771" s="512"/>
      <c r="G771" s="512"/>
      <c r="H771" s="512"/>
      <c r="I771" s="512"/>
      <c r="J771" s="512"/>
      <c r="K771" s="512"/>
      <c r="L771" s="512"/>
      <c r="M771" s="512"/>
      <c r="N771" s="512"/>
      <c r="O771" s="512"/>
      <c r="P771" s="512"/>
      <c r="Q771" s="512"/>
      <c r="BA771" s="308"/>
      <c r="BB771" s="361"/>
      <c r="BC771" s="308"/>
      <c r="BD771" s="308"/>
      <c r="BE771" s="308"/>
      <c r="BF771" s="308"/>
      <c r="BG771" s="308"/>
      <c r="BH771" s="308"/>
      <c r="BI771" s="308"/>
      <c r="BJ771" s="308"/>
      <c r="BK771" s="308"/>
      <c r="BL771" s="308"/>
      <c r="BM771" s="308"/>
      <c r="BN771" s="308"/>
      <c r="BO771" s="308"/>
      <c r="BP771" s="308"/>
      <c r="BQ771" s="308"/>
      <c r="BR771" s="308"/>
      <c r="BS771" s="308"/>
      <c r="BT771" s="308"/>
      <c r="BU771" s="308"/>
      <c r="BV771" s="308"/>
      <c r="BW771" s="308"/>
      <c r="BX771" s="308"/>
      <c r="BY771" s="308"/>
      <c r="BZ771" s="308"/>
      <c r="CA771" s="308"/>
      <c r="CB771" s="308"/>
      <c r="CC771" s="308"/>
      <c r="CD771" s="308"/>
      <c r="CE771" s="308"/>
      <c r="CF771" s="308"/>
      <c r="CG771" s="308"/>
      <c r="CH771" s="308"/>
      <c r="CI771" s="308"/>
      <c r="CJ771" s="308"/>
      <c r="CK771" s="308"/>
      <c r="CL771" s="308"/>
      <c r="CM771" s="308"/>
      <c r="CN771" s="308"/>
      <c r="CO771" s="308"/>
      <c r="CP771" s="308"/>
      <c r="CQ771" s="308"/>
      <c r="CR771" s="308"/>
      <c r="CS771" s="308"/>
      <c r="CT771" s="308"/>
      <c r="CU771" s="308"/>
      <c r="CV771" s="308"/>
      <c r="CW771" s="308"/>
      <c r="CX771" s="308"/>
      <c r="CY771" s="308"/>
      <c r="CZ771" s="308"/>
    </row>
    <row r="772" ht="25.15" customHeight="true" x14ac:dyDescent="0.2">
      <c r="C772" s="512"/>
      <c r="D772" s="512"/>
      <c r="E772" s="512"/>
      <c r="F772" s="512"/>
      <c r="G772" s="512"/>
      <c r="H772" s="512"/>
      <c r="I772" s="512"/>
      <c r="J772" s="512"/>
      <c r="K772" s="512"/>
      <c r="L772" s="512"/>
      <c r="M772" s="512"/>
      <c r="N772" s="512"/>
      <c r="O772" s="512"/>
      <c r="P772" s="512"/>
      <c r="Q772" s="512"/>
      <c r="BA772" s="308"/>
      <c r="BB772" s="361"/>
      <c r="BC772" s="308"/>
      <c r="BD772" s="308"/>
      <c r="BE772" s="308"/>
      <c r="BF772" s="308"/>
      <c r="BG772" s="308"/>
      <c r="BH772" s="308"/>
      <c r="BI772" s="308"/>
      <c r="BJ772" s="308"/>
      <c r="BK772" s="308"/>
      <c r="BL772" s="308"/>
      <c r="BM772" s="308"/>
      <c r="BN772" s="308"/>
      <c r="BO772" s="308"/>
      <c r="BP772" s="308"/>
      <c r="BQ772" s="308"/>
      <c r="BR772" s="308"/>
      <c r="BS772" s="308"/>
      <c r="BT772" s="308"/>
      <c r="BU772" s="308"/>
      <c r="BV772" s="308"/>
      <c r="BW772" s="308"/>
      <c r="BX772" s="308"/>
      <c r="BY772" s="308"/>
      <c r="BZ772" s="308"/>
      <c r="CA772" s="308"/>
      <c r="CB772" s="308"/>
      <c r="CC772" s="308"/>
      <c r="CD772" s="308"/>
      <c r="CE772" s="308"/>
      <c r="CF772" s="308"/>
      <c r="CG772" s="308"/>
      <c r="CH772" s="308"/>
      <c r="CI772" s="308"/>
      <c r="CJ772" s="308"/>
      <c r="CK772" s="308"/>
      <c r="CL772" s="308"/>
      <c r="CM772" s="308"/>
      <c r="CN772" s="308"/>
      <c r="CO772" s="308"/>
      <c r="CP772" s="308"/>
      <c r="CQ772" s="308"/>
      <c r="CR772" s="308"/>
      <c r="CS772" s="308"/>
      <c r="CT772" s="308"/>
      <c r="CU772" s="308"/>
      <c r="CV772" s="308"/>
      <c r="CW772" s="308"/>
      <c r="CX772" s="308"/>
      <c r="CY772" s="308"/>
      <c r="CZ772" s="308"/>
    </row>
    <row r="773" ht="25.15" customHeight="true" x14ac:dyDescent="0.2">
      <c r="C773" s="512"/>
      <c r="D773" s="512"/>
      <c r="E773" s="512"/>
      <c r="F773" s="512"/>
      <c r="G773" s="512"/>
      <c r="H773" s="512"/>
      <c r="I773" s="512"/>
      <c r="J773" s="512"/>
      <c r="K773" s="512"/>
      <c r="L773" s="512"/>
      <c r="M773" s="512"/>
      <c r="N773" s="512"/>
      <c r="O773" s="512"/>
      <c r="P773" s="512"/>
      <c r="Q773" s="512"/>
      <c r="BA773" s="308"/>
      <c r="BB773" s="361"/>
      <c r="BC773" s="308"/>
      <c r="BD773" s="308"/>
      <c r="BE773" s="308"/>
      <c r="BF773" s="308"/>
      <c r="BG773" s="308"/>
      <c r="BH773" s="308"/>
      <c r="BI773" s="308"/>
      <c r="BJ773" s="308"/>
      <c r="BK773" s="308"/>
      <c r="BL773" s="308"/>
      <c r="BM773" s="308"/>
      <c r="BN773" s="308"/>
      <c r="BO773" s="308"/>
      <c r="BP773" s="308"/>
      <c r="BQ773" s="308"/>
      <c r="BR773" s="308"/>
      <c r="BS773" s="308"/>
      <c r="BT773" s="308"/>
      <c r="BU773" s="308"/>
      <c r="BV773" s="308"/>
      <c r="BW773" s="308"/>
      <c r="BX773" s="308"/>
      <c r="BY773" s="308"/>
      <c r="BZ773" s="308"/>
      <c r="CA773" s="308"/>
      <c r="CB773" s="308"/>
      <c r="CC773" s="308"/>
      <c r="CD773" s="308"/>
      <c r="CE773" s="308"/>
      <c r="CF773" s="308"/>
      <c r="CG773" s="308"/>
      <c r="CH773" s="308"/>
      <c r="CI773" s="308"/>
      <c r="CJ773" s="308"/>
      <c r="CK773" s="308"/>
      <c r="CL773" s="308"/>
      <c r="CM773" s="308"/>
      <c r="CN773" s="308"/>
      <c r="CO773" s="308"/>
      <c r="CP773" s="308"/>
      <c r="CQ773" s="308"/>
      <c r="CR773" s="308"/>
      <c r="CS773" s="308"/>
      <c r="CT773" s="308"/>
      <c r="CU773" s="308"/>
      <c r="CV773" s="308"/>
      <c r="CW773" s="308"/>
      <c r="CX773" s="308"/>
      <c r="CY773" s="308"/>
      <c r="CZ773" s="308"/>
    </row>
    <row r="774" ht="25.15" customHeight="true" x14ac:dyDescent="0.2">
      <c r="C774" s="512"/>
      <c r="D774" s="512"/>
      <c r="E774" s="512"/>
      <c r="F774" s="512"/>
      <c r="G774" s="512"/>
      <c r="H774" s="512"/>
      <c r="I774" s="512"/>
      <c r="J774" s="512"/>
      <c r="K774" s="512"/>
      <c r="L774" s="512"/>
      <c r="M774" s="512"/>
      <c r="N774" s="512"/>
      <c r="O774" s="512"/>
      <c r="P774" s="512"/>
      <c r="Q774" s="512"/>
      <c r="BA774" s="308"/>
      <c r="BB774" s="361"/>
      <c r="BC774" s="308"/>
      <c r="BD774" s="308"/>
      <c r="BE774" s="308"/>
      <c r="BF774" s="308"/>
      <c r="BG774" s="308"/>
      <c r="BH774" s="308"/>
      <c r="BI774" s="308"/>
      <c r="BJ774" s="308"/>
      <c r="BK774" s="308"/>
      <c r="BL774" s="308"/>
      <c r="BM774" s="308"/>
      <c r="BN774" s="308"/>
      <c r="BO774" s="308"/>
      <c r="BP774" s="308"/>
      <c r="BQ774" s="308"/>
      <c r="BR774" s="308"/>
      <c r="BS774" s="308"/>
      <c r="BT774" s="308"/>
      <c r="BU774" s="308"/>
      <c r="BV774" s="308"/>
      <c r="BW774" s="308"/>
      <c r="BX774" s="308"/>
      <c r="BY774" s="308"/>
      <c r="BZ774" s="308"/>
      <c r="CA774" s="308"/>
      <c r="CB774" s="308"/>
      <c r="CC774" s="308"/>
      <c r="CD774" s="308"/>
      <c r="CE774" s="308"/>
      <c r="CF774" s="308"/>
      <c r="CG774" s="308"/>
      <c r="CH774" s="308"/>
      <c r="CI774" s="308"/>
      <c r="CJ774" s="308"/>
      <c r="CK774" s="308"/>
      <c r="CL774" s="308"/>
      <c r="CM774" s="308"/>
      <c r="CN774" s="308"/>
      <c r="CO774" s="308"/>
      <c r="CP774" s="308"/>
      <c r="CQ774" s="308"/>
      <c r="CR774" s="308"/>
      <c r="CS774" s="308"/>
      <c r="CT774" s="308"/>
      <c r="CU774" s="308"/>
      <c r="CV774" s="308"/>
      <c r="CW774" s="308"/>
      <c r="CX774" s="308"/>
      <c r="CY774" s="308"/>
      <c r="CZ774" s="308"/>
    </row>
    <row r="775" ht="25.15" customHeight="true" x14ac:dyDescent="0.2">
      <c r="C775" s="512"/>
      <c r="D775" s="512"/>
      <c r="E775" s="512"/>
      <c r="F775" s="512"/>
      <c r="G775" s="512"/>
      <c r="H775" s="512"/>
      <c r="I775" s="512"/>
      <c r="J775" s="512"/>
      <c r="K775" s="512"/>
      <c r="L775" s="512"/>
      <c r="M775" s="512"/>
      <c r="N775" s="512"/>
      <c r="O775" s="512"/>
      <c r="P775" s="512"/>
      <c r="Q775" s="512"/>
      <c r="BA775" s="308"/>
      <c r="BB775" s="361"/>
      <c r="BC775" s="308"/>
      <c r="BD775" s="308"/>
      <c r="BE775" s="308"/>
      <c r="BF775" s="308"/>
      <c r="BG775" s="308"/>
      <c r="BH775" s="308"/>
      <c r="BI775" s="308"/>
      <c r="BJ775" s="308"/>
      <c r="BK775" s="308"/>
      <c r="BL775" s="308"/>
      <c r="BM775" s="308"/>
      <c r="BN775" s="308"/>
      <c r="BO775" s="308"/>
      <c r="BP775" s="308"/>
      <c r="BQ775" s="308"/>
      <c r="BR775" s="308"/>
      <c r="BS775" s="308"/>
      <c r="BT775" s="308"/>
      <c r="BU775" s="308"/>
      <c r="BV775" s="308"/>
      <c r="BW775" s="308"/>
      <c r="BX775" s="308"/>
      <c r="BY775" s="308"/>
      <c r="BZ775" s="308"/>
      <c r="CA775" s="308"/>
      <c r="CB775" s="308"/>
      <c r="CC775" s="308"/>
      <c r="CD775" s="308"/>
      <c r="CE775" s="308"/>
      <c r="CF775" s="308"/>
      <c r="CG775" s="308"/>
      <c r="CH775" s="308"/>
      <c r="CI775" s="308"/>
      <c r="CJ775" s="308"/>
      <c r="CK775" s="308"/>
      <c r="CL775" s="308"/>
      <c r="CM775" s="308"/>
      <c r="CN775" s="308"/>
      <c r="CO775" s="308"/>
      <c r="CP775" s="308"/>
      <c r="CQ775" s="308"/>
      <c r="CR775" s="308"/>
      <c r="CS775" s="308"/>
      <c r="CT775" s="308"/>
      <c r="CU775" s="308"/>
      <c r="CV775" s="308"/>
      <c r="CW775" s="308"/>
      <c r="CX775" s="308"/>
      <c r="CY775" s="308"/>
      <c r="CZ775" s="308"/>
    </row>
    <row r="776" ht="25.15" customHeight="true" x14ac:dyDescent="0.2">
      <c r="C776" s="512"/>
      <c r="D776" s="512"/>
      <c r="E776" s="512"/>
      <c r="F776" s="512"/>
      <c r="G776" s="512"/>
      <c r="H776" s="512"/>
      <c r="I776" s="512"/>
      <c r="J776" s="512"/>
      <c r="K776" s="512"/>
      <c r="L776" s="512"/>
      <c r="M776" s="512"/>
      <c r="N776" s="512"/>
      <c r="O776" s="512"/>
      <c r="P776" s="512"/>
      <c r="Q776" s="512"/>
      <c r="BA776" s="308"/>
      <c r="BB776" s="361"/>
      <c r="BC776" s="308"/>
      <c r="BD776" s="308"/>
      <c r="BE776" s="308"/>
      <c r="BF776" s="308"/>
      <c r="BG776" s="308"/>
      <c r="BH776" s="308"/>
      <c r="BI776" s="308"/>
      <c r="BJ776" s="308"/>
      <c r="BK776" s="308"/>
      <c r="BL776" s="308"/>
      <c r="BM776" s="308"/>
      <c r="BN776" s="308"/>
      <c r="BO776" s="308"/>
      <c r="BP776" s="308"/>
      <c r="BQ776" s="308"/>
      <c r="BR776" s="308"/>
      <c r="BS776" s="308"/>
      <c r="BT776" s="308"/>
      <c r="BU776" s="308"/>
      <c r="BV776" s="308"/>
      <c r="BW776" s="308"/>
      <c r="BX776" s="308"/>
      <c r="BY776" s="308"/>
      <c r="BZ776" s="308"/>
      <c r="CA776" s="308"/>
      <c r="CB776" s="308"/>
      <c r="CC776" s="308"/>
      <c r="CD776" s="308"/>
      <c r="CE776" s="308"/>
      <c r="CF776" s="308"/>
      <c r="CG776" s="308"/>
      <c r="CH776" s="308"/>
      <c r="CI776" s="308"/>
      <c r="CJ776" s="308"/>
      <c r="CK776" s="308"/>
      <c r="CL776" s="308"/>
      <c r="CM776" s="308"/>
      <c r="CN776" s="308"/>
      <c r="CO776" s="308"/>
      <c r="CP776" s="308"/>
      <c r="CQ776" s="308"/>
      <c r="CR776" s="308"/>
      <c r="CS776" s="308"/>
      <c r="CT776" s="308"/>
      <c r="CU776" s="308"/>
      <c r="CV776" s="308"/>
      <c r="CW776" s="308"/>
      <c r="CX776" s="308"/>
      <c r="CY776" s="308"/>
      <c r="CZ776" s="308"/>
    </row>
    <row r="777" ht="25.15" customHeight="true" x14ac:dyDescent="0.2">
      <c r="C777" s="512"/>
      <c r="D777" s="512"/>
      <c r="E777" s="512"/>
      <c r="F777" s="512"/>
      <c r="G777" s="512"/>
      <c r="H777" s="512"/>
      <c r="I777" s="512"/>
      <c r="J777" s="512"/>
      <c r="K777" s="512"/>
      <c r="L777" s="512"/>
      <c r="M777" s="512"/>
      <c r="N777" s="512"/>
      <c r="O777" s="512"/>
      <c r="P777" s="512"/>
      <c r="Q777" s="512"/>
      <c r="BA777" s="308"/>
      <c r="BB777" s="361"/>
      <c r="BC777" s="308"/>
      <c r="BD777" s="308"/>
      <c r="BE777" s="308"/>
      <c r="BF777" s="308"/>
      <c r="BG777" s="308"/>
      <c r="BH777" s="308"/>
      <c r="BI777" s="308"/>
      <c r="BJ777" s="308"/>
      <c r="BK777" s="308"/>
      <c r="BL777" s="308"/>
      <c r="BM777" s="308"/>
      <c r="BN777" s="308"/>
      <c r="BO777" s="308"/>
      <c r="BP777" s="308"/>
      <c r="BQ777" s="308"/>
      <c r="BR777" s="308"/>
      <c r="BS777" s="308"/>
      <c r="BT777" s="308"/>
      <c r="BU777" s="308"/>
      <c r="BV777" s="308"/>
      <c r="BW777" s="308"/>
      <c r="BX777" s="308"/>
      <c r="BY777" s="308"/>
      <c r="BZ777" s="308"/>
      <c r="CA777" s="308"/>
      <c r="CB777" s="308"/>
      <c r="CC777" s="308"/>
      <c r="CD777" s="308"/>
      <c r="CE777" s="308"/>
      <c r="CF777" s="308"/>
      <c r="CG777" s="308"/>
      <c r="CH777" s="308"/>
      <c r="CI777" s="308"/>
      <c r="CJ777" s="308"/>
      <c r="CK777" s="308"/>
      <c r="CL777" s="308"/>
      <c r="CM777" s="308"/>
      <c r="CN777" s="308"/>
      <c r="CO777" s="308"/>
      <c r="CP777" s="308"/>
      <c r="CQ777" s="308"/>
      <c r="CR777" s="308"/>
      <c r="CS777" s="308"/>
      <c r="CT777" s="308"/>
      <c r="CU777" s="308"/>
      <c r="CV777" s="308"/>
      <c r="CW777" s="308"/>
      <c r="CX777" s="308"/>
      <c r="CY777" s="308"/>
      <c r="CZ777" s="308"/>
    </row>
    <row r="778" ht="25.15" customHeight="true" x14ac:dyDescent="0.2">
      <c r="C778" s="512"/>
      <c r="D778" s="512"/>
      <c r="E778" s="512"/>
      <c r="F778" s="512"/>
      <c r="G778" s="512"/>
      <c r="H778" s="512"/>
      <c r="I778" s="512"/>
      <c r="J778" s="512"/>
      <c r="K778" s="512"/>
      <c r="L778" s="512"/>
      <c r="M778" s="512"/>
      <c r="N778" s="512"/>
      <c r="O778" s="512"/>
      <c r="P778" s="512"/>
      <c r="Q778" s="512"/>
      <c r="BA778" s="308"/>
      <c r="BB778" s="361"/>
      <c r="BC778" s="308"/>
      <c r="BD778" s="308"/>
      <c r="BE778" s="308"/>
      <c r="BF778" s="308"/>
      <c r="BG778" s="308"/>
      <c r="BH778" s="308"/>
      <c r="BI778" s="308"/>
      <c r="BJ778" s="308"/>
      <c r="BK778" s="308"/>
      <c r="BL778" s="308"/>
      <c r="BM778" s="308"/>
      <c r="BN778" s="308"/>
      <c r="BO778" s="308"/>
      <c r="BP778" s="308"/>
      <c r="BQ778" s="308"/>
      <c r="BR778" s="308"/>
      <c r="BS778" s="308"/>
      <c r="BT778" s="308"/>
      <c r="BU778" s="308"/>
      <c r="BV778" s="308"/>
      <c r="BW778" s="308"/>
      <c r="BX778" s="308"/>
      <c r="BY778" s="308"/>
      <c r="BZ778" s="308"/>
      <c r="CA778" s="308"/>
      <c r="CB778" s="308"/>
      <c r="CC778" s="308"/>
      <c r="CD778" s="308"/>
      <c r="CE778" s="308"/>
      <c r="CF778" s="308"/>
      <c r="CG778" s="308"/>
      <c r="CH778" s="308"/>
      <c r="CI778" s="308"/>
      <c r="CJ778" s="308"/>
      <c r="CK778" s="308"/>
      <c r="CL778" s="308"/>
      <c r="CM778" s="308"/>
      <c r="CN778" s="308"/>
      <c r="CO778" s="308"/>
      <c r="CP778" s="308"/>
      <c r="CQ778" s="308"/>
      <c r="CR778" s="308"/>
      <c r="CS778" s="308"/>
      <c r="CT778" s="308"/>
      <c r="CU778" s="308"/>
      <c r="CV778" s="308"/>
      <c r="CW778" s="308"/>
      <c r="CX778" s="308"/>
      <c r="CY778" s="308"/>
      <c r="CZ778" s="308"/>
    </row>
    <row r="779" ht="25.15" customHeight="true" x14ac:dyDescent="0.2">
      <c r="C779" s="512"/>
      <c r="D779" s="512"/>
      <c r="E779" s="512"/>
      <c r="F779" s="512"/>
      <c r="G779" s="512"/>
      <c r="H779" s="512"/>
      <c r="I779" s="512"/>
      <c r="J779" s="512"/>
      <c r="K779" s="512"/>
      <c r="L779" s="512"/>
      <c r="M779" s="512"/>
      <c r="N779" s="512"/>
      <c r="O779" s="512"/>
      <c r="P779" s="512"/>
      <c r="Q779" s="512"/>
      <c r="BA779" s="308"/>
      <c r="BB779" s="361"/>
      <c r="BC779" s="308"/>
      <c r="BD779" s="308"/>
      <c r="BE779" s="308"/>
      <c r="BF779" s="308"/>
      <c r="BG779" s="308"/>
      <c r="BH779" s="308"/>
      <c r="BI779" s="308"/>
      <c r="BJ779" s="308"/>
      <c r="BK779" s="308"/>
      <c r="BL779" s="308"/>
      <c r="BM779" s="308"/>
      <c r="BN779" s="308"/>
      <c r="BO779" s="308"/>
      <c r="BP779" s="308"/>
      <c r="BQ779" s="308"/>
      <c r="BR779" s="308"/>
      <c r="BS779" s="308"/>
      <c r="BT779" s="308"/>
      <c r="BU779" s="308"/>
      <c r="BV779" s="308"/>
      <c r="BW779" s="308"/>
      <c r="BX779" s="308"/>
      <c r="BY779" s="308"/>
      <c r="BZ779" s="308"/>
      <c r="CA779" s="308"/>
      <c r="CB779" s="308"/>
      <c r="CC779" s="308"/>
      <c r="CD779" s="308"/>
      <c r="CE779" s="308"/>
      <c r="CF779" s="308"/>
      <c r="CG779" s="308"/>
      <c r="CH779" s="308"/>
      <c r="CI779" s="308"/>
      <c r="CJ779" s="308"/>
      <c r="CK779" s="308"/>
      <c r="CL779" s="308"/>
      <c r="CM779" s="308"/>
      <c r="CN779" s="308"/>
      <c r="CO779" s="308"/>
      <c r="CP779" s="308"/>
      <c r="CQ779" s="308"/>
      <c r="CR779" s="308"/>
      <c r="CS779" s="308"/>
      <c r="CT779" s="308"/>
      <c r="CU779" s="308"/>
      <c r="CV779" s="308"/>
      <c r="CW779" s="308"/>
      <c r="CX779" s="308"/>
      <c r="CY779" s="308"/>
      <c r="CZ779" s="308"/>
    </row>
    <row r="780" ht="25.15" customHeight="true" x14ac:dyDescent="0.2">
      <c r="C780" s="512"/>
      <c r="D780" s="512"/>
      <c r="E780" s="512"/>
      <c r="F780" s="512"/>
      <c r="G780" s="512"/>
      <c r="H780" s="512"/>
      <c r="I780" s="512"/>
      <c r="J780" s="512"/>
      <c r="K780" s="512"/>
      <c r="L780" s="512"/>
      <c r="M780" s="512"/>
      <c r="N780" s="512"/>
      <c r="O780" s="512"/>
      <c r="P780" s="512"/>
      <c r="Q780" s="512"/>
      <c r="BA780" s="308"/>
      <c r="BB780" s="361"/>
      <c r="BC780" s="308"/>
      <c r="BD780" s="308"/>
      <c r="BE780" s="308"/>
      <c r="BF780" s="308"/>
      <c r="BG780" s="308"/>
      <c r="BH780" s="308"/>
      <c r="BI780" s="308"/>
      <c r="BJ780" s="308"/>
      <c r="BK780" s="308"/>
      <c r="BL780" s="308"/>
      <c r="BM780" s="308"/>
      <c r="BN780" s="308"/>
      <c r="BO780" s="308"/>
      <c r="BP780" s="308"/>
      <c r="BQ780" s="308"/>
      <c r="BR780" s="308"/>
      <c r="BS780" s="308"/>
      <c r="BT780" s="308"/>
      <c r="BU780" s="308"/>
      <c r="BV780" s="308"/>
      <c r="BW780" s="308"/>
      <c r="BX780" s="308"/>
      <c r="BY780" s="308"/>
      <c r="BZ780" s="308"/>
      <c r="CA780" s="308"/>
      <c r="CB780" s="308"/>
      <c r="CC780" s="308"/>
      <c r="CD780" s="308"/>
      <c r="CE780" s="308"/>
      <c r="CF780" s="308"/>
      <c r="CG780" s="308"/>
      <c r="CH780" s="308"/>
      <c r="CI780" s="308"/>
      <c r="CJ780" s="308"/>
      <c r="CK780" s="308"/>
      <c r="CL780" s="308"/>
      <c r="CM780" s="308"/>
      <c r="CN780" s="308"/>
      <c r="CO780" s="308"/>
      <c r="CP780" s="308"/>
      <c r="CQ780" s="308"/>
      <c r="CR780" s="308"/>
      <c r="CS780" s="308"/>
      <c r="CT780" s="308"/>
      <c r="CU780" s="308"/>
      <c r="CV780" s="308"/>
      <c r="CW780" s="308"/>
      <c r="CX780" s="308"/>
      <c r="CY780" s="308"/>
      <c r="CZ780" s="308"/>
    </row>
    <row r="781" ht="25.15" customHeight="true" x14ac:dyDescent="0.2">
      <c r="C781" s="512"/>
      <c r="D781" s="512"/>
      <c r="E781" s="512"/>
      <c r="F781" s="512"/>
      <c r="G781" s="512"/>
      <c r="H781" s="512"/>
      <c r="I781" s="512"/>
      <c r="J781" s="512"/>
      <c r="K781" s="512"/>
      <c r="L781" s="512"/>
      <c r="M781" s="512"/>
      <c r="N781" s="512"/>
      <c r="O781" s="512"/>
      <c r="P781" s="512"/>
      <c r="Q781" s="512"/>
      <c r="BA781" s="308"/>
      <c r="BB781" s="361"/>
      <c r="BC781" s="308"/>
      <c r="BD781" s="308"/>
      <c r="BE781" s="308"/>
      <c r="BF781" s="308"/>
      <c r="BG781" s="308"/>
      <c r="BH781" s="308"/>
      <c r="BI781" s="308"/>
      <c r="BJ781" s="308"/>
      <c r="BK781" s="308"/>
      <c r="BL781" s="308"/>
      <c r="BM781" s="308"/>
      <c r="BN781" s="308"/>
      <c r="BO781" s="308"/>
      <c r="BP781" s="308"/>
      <c r="BQ781" s="308"/>
      <c r="BR781" s="308"/>
      <c r="BS781" s="308"/>
      <c r="BT781" s="308"/>
      <c r="BU781" s="308"/>
      <c r="BV781" s="308"/>
      <c r="BW781" s="308"/>
      <c r="BX781" s="308"/>
      <c r="BY781" s="308"/>
      <c r="BZ781" s="308"/>
      <c r="CA781" s="308"/>
      <c r="CB781" s="308"/>
      <c r="CC781" s="308"/>
      <c r="CD781" s="308"/>
      <c r="CE781" s="308"/>
      <c r="CF781" s="308"/>
      <c r="CG781" s="308"/>
      <c r="CH781" s="308"/>
      <c r="CI781" s="308"/>
      <c r="CJ781" s="308"/>
      <c r="CK781" s="308"/>
      <c r="CL781" s="308"/>
      <c r="CM781" s="308"/>
      <c r="CN781" s="308"/>
      <c r="CO781" s="308"/>
      <c r="CP781" s="308"/>
      <c r="CQ781" s="308"/>
      <c r="CR781" s="308"/>
      <c r="CS781" s="308"/>
      <c r="CT781" s="308"/>
      <c r="CU781" s="308"/>
      <c r="CV781" s="308"/>
      <c r="CW781" s="308"/>
      <c r="CX781" s="308"/>
      <c r="CY781" s="308"/>
      <c r="CZ781" s="308"/>
    </row>
    <row r="782" ht="25.15" customHeight="true" x14ac:dyDescent="0.2">
      <c r="C782" s="512"/>
      <c r="D782" s="512"/>
      <c r="E782" s="512"/>
      <c r="F782" s="512"/>
      <c r="G782" s="512"/>
      <c r="H782" s="512"/>
      <c r="I782" s="512"/>
      <c r="J782" s="512"/>
      <c r="K782" s="512"/>
      <c r="L782" s="512"/>
      <c r="M782" s="512"/>
      <c r="N782" s="512"/>
      <c r="O782" s="512"/>
      <c r="P782" s="512"/>
      <c r="Q782" s="512"/>
      <c r="BA782" s="308"/>
      <c r="BB782" s="361"/>
      <c r="BC782" s="308"/>
      <c r="BD782" s="308"/>
      <c r="BE782" s="308"/>
      <c r="BF782" s="308"/>
      <c r="BG782" s="308"/>
      <c r="BH782" s="308"/>
      <c r="BI782" s="308"/>
      <c r="BJ782" s="308"/>
      <c r="BK782" s="308"/>
      <c r="BL782" s="308"/>
      <c r="BM782" s="308"/>
      <c r="BN782" s="308"/>
      <c r="BO782" s="308"/>
      <c r="BP782" s="308"/>
      <c r="BQ782" s="308"/>
      <c r="BR782" s="308"/>
      <c r="BS782" s="308"/>
      <c r="BT782" s="308"/>
      <c r="BU782" s="308"/>
      <c r="BV782" s="308"/>
      <c r="BW782" s="308"/>
      <c r="BX782" s="308"/>
      <c r="BY782" s="308"/>
      <c r="BZ782" s="308"/>
      <c r="CA782" s="308"/>
      <c r="CB782" s="308"/>
      <c r="CC782" s="308"/>
      <c r="CD782" s="308"/>
      <c r="CE782" s="308"/>
      <c r="CF782" s="308"/>
      <c r="CG782" s="308"/>
      <c r="CH782" s="308"/>
      <c r="CI782" s="308"/>
      <c r="CJ782" s="308"/>
      <c r="CK782" s="308"/>
      <c r="CL782" s="308"/>
      <c r="CM782" s="308"/>
      <c r="CN782" s="308"/>
      <c r="CO782" s="308"/>
      <c r="CP782" s="308"/>
      <c r="CQ782" s="308"/>
      <c r="CR782" s="308"/>
      <c r="CS782" s="308"/>
      <c r="CT782" s="308"/>
      <c r="CU782" s="308"/>
      <c r="CV782" s="308"/>
      <c r="CW782" s="308"/>
      <c r="CX782" s="308"/>
      <c r="CY782" s="308"/>
      <c r="CZ782" s="308"/>
    </row>
    <row r="783" ht="25.15" customHeight="true" x14ac:dyDescent="0.2">
      <c r="C783" s="512"/>
      <c r="D783" s="512"/>
      <c r="E783" s="512"/>
      <c r="F783" s="512"/>
      <c r="G783" s="512"/>
      <c r="H783" s="512"/>
      <c r="I783" s="512"/>
      <c r="J783" s="512"/>
      <c r="K783" s="512"/>
      <c r="L783" s="512"/>
      <c r="M783" s="512"/>
      <c r="N783" s="512"/>
      <c r="O783" s="512"/>
      <c r="P783" s="512"/>
      <c r="Q783" s="512"/>
      <c r="BA783" s="308"/>
      <c r="BB783" s="361"/>
      <c r="BC783" s="308"/>
      <c r="BD783" s="308"/>
      <c r="BE783" s="308"/>
      <c r="BF783" s="308"/>
      <c r="BG783" s="308"/>
      <c r="BH783" s="308"/>
      <c r="BI783" s="308"/>
      <c r="BJ783" s="308"/>
      <c r="BK783" s="308"/>
      <c r="BL783" s="308"/>
      <c r="BM783" s="308"/>
      <c r="BN783" s="308"/>
      <c r="BO783" s="308"/>
      <c r="BP783" s="308"/>
      <c r="BQ783" s="308"/>
      <c r="BR783" s="308"/>
      <c r="BS783" s="308"/>
      <c r="BT783" s="308"/>
      <c r="BU783" s="308"/>
      <c r="BV783" s="308"/>
      <c r="BW783" s="308"/>
      <c r="BX783" s="308"/>
      <c r="BY783" s="308"/>
      <c r="BZ783" s="308"/>
      <c r="CA783" s="308"/>
      <c r="CB783" s="308"/>
      <c r="CC783" s="308"/>
      <c r="CD783" s="308"/>
      <c r="CE783" s="308"/>
      <c r="CF783" s="308"/>
      <c r="CG783" s="308"/>
      <c r="CH783" s="308"/>
      <c r="CI783" s="308"/>
      <c r="CJ783" s="308"/>
      <c r="CK783" s="308"/>
      <c r="CL783" s="308"/>
      <c r="CM783" s="308"/>
      <c r="CN783" s="308"/>
      <c r="CO783" s="308"/>
      <c r="CP783" s="308"/>
      <c r="CQ783" s="308"/>
      <c r="CR783" s="308"/>
      <c r="CS783" s="308"/>
      <c r="CT783" s="308"/>
      <c r="CU783" s="308"/>
      <c r="CV783" s="308"/>
      <c r="CW783" s="308"/>
      <c r="CX783" s="308"/>
      <c r="CY783" s="308"/>
      <c r="CZ783" s="308"/>
    </row>
    <row r="784" ht="25.15" customHeight="true" x14ac:dyDescent="0.2">
      <c r="C784" s="512"/>
      <c r="D784" s="512"/>
      <c r="E784" s="512"/>
      <c r="F784" s="512"/>
      <c r="G784" s="512"/>
      <c r="H784" s="512"/>
      <c r="I784" s="512"/>
      <c r="J784" s="512"/>
      <c r="K784" s="512"/>
      <c r="L784" s="512"/>
      <c r="M784" s="512"/>
      <c r="N784" s="512"/>
      <c r="O784" s="512"/>
      <c r="P784" s="512"/>
      <c r="Q784" s="512"/>
      <c r="BA784" s="308"/>
      <c r="BB784" s="361"/>
      <c r="BC784" s="308"/>
      <c r="BD784" s="308"/>
      <c r="BE784" s="308"/>
      <c r="BF784" s="308"/>
      <c r="BG784" s="308"/>
      <c r="BH784" s="308"/>
      <c r="BI784" s="308"/>
      <c r="BJ784" s="308"/>
      <c r="BK784" s="308"/>
      <c r="BL784" s="308"/>
      <c r="BM784" s="308"/>
      <c r="BN784" s="308"/>
      <c r="BO784" s="308"/>
      <c r="BP784" s="308"/>
      <c r="BQ784" s="308"/>
      <c r="BR784" s="308"/>
      <c r="BS784" s="308"/>
      <c r="BT784" s="308"/>
      <c r="BU784" s="308"/>
      <c r="BV784" s="308"/>
      <c r="BW784" s="308"/>
      <c r="BX784" s="308"/>
      <c r="BY784" s="308"/>
      <c r="BZ784" s="308"/>
      <c r="CA784" s="308"/>
      <c r="CB784" s="308"/>
      <c r="CC784" s="308"/>
      <c r="CD784" s="308"/>
      <c r="CE784" s="308"/>
      <c r="CF784" s="308"/>
      <c r="CG784" s="308"/>
      <c r="CH784" s="308"/>
      <c r="CI784" s="308"/>
      <c r="CJ784" s="308"/>
      <c r="CK784" s="308"/>
      <c r="CL784" s="308"/>
      <c r="CM784" s="308"/>
      <c r="CN784" s="308"/>
      <c r="CO784" s="308"/>
      <c r="CP784" s="308"/>
      <c r="CQ784" s="308"/>
      <c r="CR784" s="308"/>
      <c r="CS784" s="308"/>
      <c r="CT784" s="308"/>
      <c r="CU784" s="308"/>
      <c r="CV784" s="308"/>
      <c r="CW784" s="308"/>
      <c r="CX784" s="308"/>
      <c r="CY784" s="308"/>
      <c r="CZ784" s="308"/>
    </row>
    <row r="785" ht="25.15" customHeight="true" x14ac:dyDescent="0.2">
      <c r="C785" s="512"/>
      <c r="D785" s="512"/>
      <c r="E785" s="512"/>
      <c r="F785" s="512"/>
      <c r="G785" s="512"/>
      <c r="H785" s="512"/>
      <c r="I785" s="512"/>
      <c r="J785" s="512"/>
      <c r="K785" s="512"/>
      <c r="L785" s="512"/>
      <c r="M785" s="512"/>
      <c r="N785" s="512"/>
      <c r="O785" s="512"/>
      <c r="P785" s="512"/>
      <c r="Q785" s="512"/>
      <c r="BA785" s="308"/>
      <c r="BB785" s="361"/>
      <c r="BC785" s="308"/>
      <c r="BD785" s="308"/>
      <c r="BE785" s="308"/>
      <c r="BF785" s="308"/>
      <c r="BG785" s="308"/>
      <c r="BH785" s="308"/>
      <c r="BI785" s="308"/>
      <c r="BJ785" s="308"/>
      <c r="BK785" s="308"/>
      <c r="BL785" s="308"/>
      <c r="BM785" s="308"/>
      <c r="BN785" s="308"/>
      <c r="BO785" s="308"/>
      <c r="BP785" s="308"/>
      <c r="BQ785" s="308"/>
      <c r="BR785" s="308"/>
      <c r="BS785" s="308"/>
      <c r="BT785" s="308"/>
      <c r="BU785" s="308"/>
      <c r="BV785" s="308"/>
      <c r="BW785" s="308"/>
      <c r="BX785" s="308"/>
      <c r="BY785" s="308"/>
      <c r="BZ785" s="308"/>
      <c r="CA785" s="308"/>
      <c r="CB785" s="308"/>
      <c r="CC785" s="308"/>
      <c r="CD785" s="308"/>
      <c r="CE785" s="308"/>
      <c r="CF785" s="308"/>
      <c r="CG785" s="308"/>
      <c r="CH785" s="308"/>
      <c r="CI785" s="308"/>
      <c r="CJ785" s="308"/>
      <c r="CK785" s="308"/>
      <c r="CL785" s="308"/>
      <c r="CM785" s="308"/>
      <c r="CN785" s="308"/>
      <c r="CO785" s="308"/>
      <c r="CP785" s="308"/>
      <c r="CQ785" s="308"/>
      <c r="CR785" s="308"/>
      <c r="CS785" s="308"/>
      <c r="CT785" s="308"/>
      <c r="CU785" s="308"/>
      <c r="CV785" s="308"/>
      <c r="CW785" s="308"/>
      <c r="CX785" s="308"/>
      <c r="CY785" s="308"/>
      <c r="CZ785" s="308"/>
    </row>
    <row r="786" ht="25.15" customHeight="true" x14ac:dyDescent="0.2">
      <c r="C786" s="512"/>
      <c r="D786" s="512"/>
      <c r="E786" s="512"/>
      <c r="F786" s="512"/>
      <c r="G786" s="512"/>
      <c r="H786" s="512"/>
      <c r="I786" s="512"/>
      <c r="J786" s="512"/>
      <c r="K786" s="512"/>
      <c r="L786" s="512"/>
      <c r="M786" s="512"/>
      <c r="N786" s="512"/>
      <c r="O786" s="512"/>
      <c r="P786" s="512"/>
      <c r="Q786" s="512"/>
      <c r="BA786" s="308"/>
      <c r="BB786" s="361"/>
      <c r="BC786" s="308"/>
      <c r="BD786" s="308"/>
      <c r="BE786" s="308"/>
      <c r="BF786" s="308"/>
      <c r="BG786" s="308"/>
      <c r="BH786" s="308"/>
      <c r="BI786" s="308"/>
      <c r="BJ786" s="308"/>
      <c r="BK786" s="308"/>
      <c r="BL786" s="308"/>
      <c r="BM786" s="308"/>
      <c r="BN786" s="308"/>
      <c r="BO786" s="308"/>
      <c r="BP786" s="308"/>
      <c r="BQ786" s="308"/>
      <c r="BR786" s="308"/>
      <c r="BS786" s="308"/>
      <c r="BT786" s="308"/>
      <c r="BU786" s="308"/>
      <c r="BV786" s="308"/>
      <c r="BW786" s="308"/>
      <c r="BX786" s="308"/>
      <c r="BY786" s="308"/>
      <c r="BZ786" s="308"/>
      <c r="CA786" s="308"/>
      <c r="CB786" s="308"/>
      <c r="CC786" s="308"/>
      <c r="CD786" s="308"/>
      <c r="CE786" s="308"/>
      <c r="CF786" s="308"/>
      <c r="CG786" s="308"/>
      <c r="CH786" s="308"/>
      <c r="CI786" s="308"/>
      <c r="CJ786" s="308"/>
      <c r="CK786" s="308"/>
      <c r="CL786" s="308"/>
      <c r="CM786" s="308"/>
      <c r="CN786" s="308"/>
      <c r="CO786" s="308"/>
      <c r="CP786" s="308"/>
      <c r="CQ786" s="308"/>
      <c r="CR786" s="308"/>
      <c r="CS786" s="308"/>
      <c r="CT786" s="308"/>
      <c r="CU786" s="308"/>
      <c r="CV786" s="308"/>
      <c r="CW786" s="308"/>
      <c r="CX786" s="308"/>
      <c r="CY786" s="308"/>
      <c r="CZ786" s="308"/>
    </row>
    <row r="787" ht="25.15" customHeight="true" x14ac:dyDescent="0.2">
      <c r="C787" s="512"/>
      <c r="D787" s="512"/>
      <c r="E787" s="512"/>
      <c r="F787" s="512"/>
      <c r="G787" s="512"/>
      <c r="H787" s="512"/>
      <c r="I787" s="512"/>
      <c r="J787" s="512"/>
      <c r="K787" s="512"/>
      <c r="L787" s="512"/>
      <c r="M787" s="512"/>
      <c r="N787" s="512"/>
      <c r="O787" s="512"/>
      <c r="P787" s="512"/>
      <c r="Q787" s="512"/>
      <c r="BA787" s="308"/>
      <c r="BB787" s="361"/>
      <c r="BC787" s="308"/>
      <c r="BD787" s="308"/>
      <c r="BE787" s="308"/>
      <c r="BF787" s="308"/>
      <c r="BG787" s="308"/>
      <c r="BH787" s="308"/>
      <c r="BI787" s="308"/>
      <c r="BJ787" s="308"/>
      <c r="BK787" s="308"/>
      <c r="BL787" s="308"/>
      <c r="BM787" s="308"/>
      <c r="BN787" s="308"/>
      <c r="BO787" s="308"/>
      <c r="BP787" s="308"/>
      <c r="BQ787" s="308"/>
      <c r="BR787" s="308"/>
      <c r="BS787" s="308"/>
      <c r="BT787" s="308"/>
      <c r="BU787" s="308"/>
      <c r="BV787" s="308"/>
      <c r="BW787" s="308"/>
      <c r="BX787" s="308"/>
      <c r="BY787" s="308"/>
      <c r="BZ787" s="308"/>
      <c r="CA787" s="308"/>
      <c r="CB787" s="308"/>
      <c r="CC787" s="308"/>
      <c r="CD787" s="308"/>
      <c r="CE787" s="308"/>
      <c r="CF787" s="308"/>
      <c r="CG787" s="308"/>
      <c r="CH787" s="308"/>
      <c r="CI787" s="308"/>
      <c r="CJ787" s="308"/>
      <c r="CK787" s="308"/>
      <c r="CL787" s="308"/>
      <c r="CM787" s="308"/>
      <c r="CN787" s="308"/>
      <c r="CO787" s="308"/>
      <c r="CP787" s="308"/>
      <c r="CQ787" s="308"/>
      <c r="CR787" s="308"/>
      <c r="CS787" s="308"/>
      <c r="CT787" s="308"/>
      <c r="CU787" s="308"/>
      <c r="CV787" s="308"/>
      <c r="CW787" s="308"/>
      <c r="CX787" s="308"/>
      <c r="CY787" s="308"/>
      <c r="CZ787" s="308"/>
    </row>
    <row r="788" ht="25.15" customHeight="true" x14ac:dyDescent="0.2">
      <c r="C788" s="512"/>
      <c r="D788" s="512"/>
      <c r="E788" s="512"/>
      <c r="F788" s="512"/>
      <c r="G788" s="512"/>
      <c r="H788" s="512"/>
      <c r="I788" s="512"/>
      <c r="J788" s="512"/>
      <c r="K788" s="512"/>
      <c r="L788" s="512"/>
      <c r="M788" s="512"/>
      <c r="N788" s="512"/>
      <c r="O788" s="512"/>
      <c r="P788" s="512"/>
      <c r="Q788" s="512"/>
      <c r="BA788" s="308"/>
      <c r="BB788" s="361"/>
      <c r="BC788" s="308"/>
      <c r="BD788" s="308"/>
      <c r="BE788" s="308"/>
      <c r="BF788" s="308"/>
      <c r="BG788" s="308"/>
      <c r="BH788" s="308"/>
      <c r="BI788" s="308"/>
      <c r="BJ788" s="308"/>
      <c r="BK788" s="308"/>
      <c r="BL788" s="308"/>
      <c r="BM788" s="308"/>
      <c r="BN788" s="308"/>
      <c r="BO788" s="308"/>
      <c r="BP788" s="308"/>
      <c r="BQ788" s="308"/>
      <c r="BR788" s="308"/>
      <c r="BS788" s="308"/>
      <c r="BT788" s="308"/>
      <c r="BU788" s="308"/>
      <c r="BV788" s="308"/>
      <c r="BW788" s="308"/>
      <c r="BX788" s="308"/>
      <c r="BY788" s="308"/>
      <c r="BZ788" s="308"/>
      <c r="CA788" s="308"/>
      <c r="CB788" s="308"/>
      <c r="CC788" s="308"/>
      <c r="CD788" s="308"/>
      <c r="CE788" s="308"/>
      <c r="CF788" s="308"/>
      <c r="CG788" s="308"/>
      <c r="CH788" s="308"/>
      <c r="CI788" s="308"/>
      <c r="CJ788" s="308"/>
      <c r="CK788" s="308"/>
      <c r="CL788" s="308"/>
      <c r="CM788" s="308"/>
      <c r="CN788" s="308"/>
      <c r="CO788" s="308"/>
      <c r="CP788" s="308"/>
      <c r="CQ788" s="308"/>
      <c r="CR788" s="308"/>
      <c r="CS788" s="308"/>
      <c r="CT788" s="308"/>
      <c r="CU788" s="308"/>
      <c r="CV788" s="308"/>
      <c r="CW788" s="308"/>
      <c r="CX788" s="308"/>
      <c r="CY788" s="308"/>
      <c r="CZ788" s="308"/>
    </row>
    <row r="789" ht="25.15" customHeight="true" x14ac:dyDescent="0.2">
      <c r="C789" s="512"/>
      <c r="D789" s="512"/>
      <c r="E789" s="512"/>
      <c r="F789" s="512"/>
      <c r="G789" s="512"/>
      <c r="H789" s="512"/>
      <c r="I789" s="512"/>
      <c r="J789" s="512"/>
      <c r="K789" s="512"/>
      <c r="L789" s="512"/>
      <c r="M789" s="512"/>
      <c r="N789" s="512"/>
      <c r="O789" s="512"/>
      <c r="P789" s="512"/>
      <c r="Q789" s="512"/>
      <c r="BA789" s="308"/>
      <c r="BB789" s="361"/>
      <c r="BC789" s="308"/>
      <c r="BD789" s="308"/>
      <c r="BE789" s="308"/>
      <c r="BF789" s="308"/>
      <c r="BG789" s="308"/>
      <c r="BH789" s="308"/>
      <c r="BI789" s="308"/>
      <c r="BJ789" s="308"/>
      <c r="BK789" s="308"/>
      <c r="BL789" s="308"/>
      <c r="BM789" s="308"/>
      <c r="BN789" s="308"/>
      <c r="BO789" s="308"/>
      <c r="BP789" s="308"/>
      <c r="BQ789" s="308"/>
      <c r="BR789" s="308"/>
      <c r="BS789" s="308"/>
      <c r="BT789" s="308"/>
      <c r="BU789" s="308"/>
      <c r="BV789" s="308"/>
      <c r="BW789" s="308"/>
      <c r="BX789" s="308"/>
      <c r="BY789" s="308"/>
      <c r="BZ789" s="308"/>
      <c r="CA789" s="308"/>
      <c r="CB789" s="308"/>
      <c r="CC789" s="308"/>
      <c r="CD789" s="308"/>
      <c r="CE789" s="308"/>
      <c r="CF789" s="308"/>
      <c r="CG789" s="308"/>
      <c r="CH789" s="308"/>
      <c r="CI789" s="308"/>
      <c r="CJ789" s="308"/>
      <c r="CK789" s="308"/>
      <c r="CL789" s="308"/>
      <c r="CM789" s="308"/>
      <c r="CN789" s="308"/>
      <c r="CO789" s="308"/>
      <c r="CP789" s="308"/>
      <c r="CQ789" s="308"/>
      <c r="CR789" s="308"/>
      <c r="CS789" s="308"/>
      <c r="CT789" s="308"/>
      <c r="CU789" s="308"/>
      <c r="CV789" s="308"/>
      <c r="CW789" s="308"/>
      <c r="CX789" s="308"/>
      <c r="CY789" s="308"/>
      <c r="CZ789" s="308"/>
    </row>
    <row r="790" ht="25.15" customHeight="true" x14ac:dyDescent="0.2">
      <c r="C790" s="512"/>
      <c r="D790" s="512"/>
      <c r="E790" s="512"/>
      <c r="F790" s="512"/>
      <c r="G790" s="512"/>
      <c r="H790" s="512"/>
      <c r="I790" s="512"/>
      <c r="J790" s="512"/>
      <c r="K790" s="512"/>
      <c r="L790" s="512"/>
      <c r="M790" s="512"/>
      <c r="N790" s="512"/>
      <c r="O790" s="512"/>
      <c r="P790" s="512"/>
      <c r="Q790" s="512"/>
      <c r="BA790" s="308"/>
      <c r="BB790" s="361"/>
      <c r="BC790" s="308"/>
      <c r="BD790" s="308"/>
      <c r="BE790" s="308"/>
      <c r="BF790" s="308"/>
      <c r="BG790" s="308"/>
      <c r="BH790" s="308"/>
      <c r="BI790" s="308"/>
      <c r="BJ790" s="308"/>
      <c r="BK790" s="308"/>
      <c r="BL790" s="308"/>
      <c r="BM790" s="308"/>
      <c r="BN790" s="308"/>
      <c r="BO790" s="308"/>
      <c r="BP790" s="308"/>
      <c r="BQ790" s="308"/>
      <c r="BR790" s="308"/>
      <c r="BS790" s="308"/>
      <c r="BT790" s="308"/>
      <c r="BU790" s="308"/>
      <c r="BV790" s="308"/>
      <c r="BW790" s="308"/>
      <c r="BX790" s="308"/>
      <c r="BY790" s="308"/>
      <c r="BZ790" s="308"/>
      <c r="CA790" s="308"/>
      <c r="CB790" s="308"/>
      <c r="CC790" s="308"/>
      <c r="CD790" s="308"/>
      <c r="CE790" s="308"/>
      <c r="CF790" s="308"/>
      <c r="CG790" s="308"/>
      <c r="CH790" s="308"/>
      <c r="CI790" s="308"/>
      <c r="CJ790" s="308"/>
      <c r="CK790" s="308"/>
      <c r="CL790" s="308"/>
      <c r="CM790" s="308"/>
      <c r="CN790" s="308"/>
      <c r="CO790" s="308"/>
      <c r="CP790" s="308"/>
      <c r="CQ790" s="308"/>
      <c r="CR790" s="308"/>
      <c r="CS790" s="308"/>
      <c r="CT790" s="308"/>
      <c r="CU790" s="308"/>
      <c r="CV790" s="308"/>
      <c r="CW790" s="308"/>
      <c r="CX790" s="308"/>
      <c r="CY790" s="308"/>
      <c r="CZ790" s="308"/>
    </row>
    <row r="791" ht="25.15" customHeight="true" x14ac:dyDescent="0.2">
      <c r="C791" s="512"/>
      <c r="D791" s="512"/>
      <c r="E791" s="512"/>
      <c r="F791" s="512"/>
      <c r="G791" s="512"/>
      <c r="H791" s="512"/>
      <c r="I791" s="512"/>
      <c r="J791" s="512"/>
      <c r="K791" s="512"/>
      <c r="L791" s="512"/>
      <c r="M791" s="512"/>
      <c r="N791" s="512"/>
      <c r="O791" s="512"/>
      <c r="P791" s="512"/>
      <c r="Q791" s="512"/>
      <c r="BA791" s="308"/>
      <c r="BB791" s="361"/>
      <c r="BC791" s="308"/>
      <c r="BD791" s="308"/>
      <c r="BE791" s="308"/>
      <c r="BF791" s="308"/>
      <c r="BG791" s="308"/>
      <c r="BH791" s="308"/>
      <c r="BI791" s="308"/>
      <c r="BJ791" s="308"/>
      <c r="BK791" s="308"/>
      <c r="BL791" s="308"/>
      <c r="BM791" s="308"/>
      <c r="BN791" s="308"/>
      <c r="BO791" s="308"/>
      <c r="BP791" s="308"/>
      <c r="BQ791" s="308"/>
      <c r="BR791" s="308"/>
      <c r="BS791" s="308"/>
      <c r="BT791" s="308"/>
      <c r="BU791" s="308"/>
      <c r="BV791" s="308"/>
      <c r="BW791" s="308"/>
      <c r="BX791" s="308"/>
      <c r="BY791" s="308"/>
      <c r="BZ791" s="308"/>
      <c r="CA791" s="308"/>
      <c r="CB791" s="308"/>
      <c r="CC791" s="308"/>
      <c r="CD791" s="308"/>
      <c r="CE791" s="308"/>
      <c r="CF791" s="308"/>
      <c r="CG791" s="308"/>
      <c r="CH791" s="308"/>
      <c r="CI791" s="308"/>
      <c r="CJ791" s="308"/>
      <c r="CK791" s="308"/>
      <c r="CL791" s="308"/>
      <c r="CM791" s="308"/>
      <c r="CN791" s="308"/>
      <c r="CO791" s="308"/>
      <c r="CP791" s="308"/>
      <c r="CQ791" s="308"/>
      <c r="CR791" s="308"/>
      <c r="CS791" s="308"/>
      <c r="CT791" s="308"/>
      <c r="CU791" s="308"/>
      <c r="CV791" s="308"/>
      <c r="CW791" s="308"/>
      <c r="CX791" s="308"/>
      <c r="CY791" s="308"/>
      <c r="CZ791" s="308"/>
    </row>
    <row r="792" ht="25.15" customHeight="true" x14ac:dyDescent="0.2">
      <c r="C792" s="512"/>
      <c r="D792" s="512"/>
      <c r="E792" s="512"/>
      <c r="F792" s="512"/>
      <c r="G792" s="512"/>
      <c r="H792" s="512"/>
      <c r="I792" s="512"/>
      <c r="J792" s="512"/>
      <c r="K792" s="512"/>
      <c r="L792" s="512"/>
      <c r="M792" s="512"/>
      <c r="N792" s="512"/>
      <c r="O792" s="512"/>
      <c r="P792" s="512"/>
      <c r="Q792" s="512"/>
      <c r="BA792" s="308"/>
      <c r="BB792" s="361"/>
      <c r="BC792" s="308"/>
      <c r="BD792" s="308"/>
      <c r="BE792" s="308"/>
      <c r="BF792" s="308"/>
      <c r="BG792" s="308"/>
      <c r="BH792" s="308"/>
      <c r="BI792" s="308"/>
      <c r="BJ792" s="308"/>
      <c r="BK792" s="308"/>
      <c r="BL792" s="308"/>
      <c r="BM792" s="308"/>
      <c r="BN792" s="308"/>
      <c r="BO792" s="308"/>
      <c r="BP792" s="308"/>
      <c r="BQ792" s="308"/>
      <c r="BR792" s="308"/>
      <c r="BS792" s="308"/>
      <c r="BT792" s="308"/>
      <c r="BU792" s="308"/>
      <c r="BV792" s="308"/>
      <c r="BW792" s="308"/>
      <c r="BX792" s="308"/>
      <c r="BY792" s="308"/>
      <c r="BZ792" s="308"/>
      <c r="CA792" s="308"/>
      <c r="CB792" s="308"/>
      <c r="CC792" s="308"/>
      <c r="CD792" s="308"/>
      <c r="CE792" s="308"/>
      <c r="CF792" s="308"/>
      <c r="CG792" s="308"/>
      <c r="CH792" s="308"/>
      <c r="CI792" s="308"/>
      <c r="CJ792" s="308"/>
      <c r="CK792" s="308"/>
      <c r="CL792" s="308"/>
      <c r="CM792" s="308"/>
      <c r="CN792" s="308"/>
      <c r="CO792" s="308"/>
      <c r="CP792" s="308"/>
      <c r="CQ792" s="308"/>
      <c r="CR792" s="308"/>
      <c r="CS792" s="308"/>
      <c r="CT792" s="308"/>
      <c r="CU792" s="308"/>
      <c r="CV792" s="308"/>
      <c r="CW792" s="308"/>
      <c r="CX792" s="308"/>
      <c r="CY792" s="308"/>
      <c r="CZ792" s="308"/>
    </row>
    <row r="793" ht="25.15" customHeight="true" x14ac:dyDescent="0.2">
      <c r="C793" s="512"/>
      <c r="D793" s="512"/>
      <c r="E793" s="512"/>
      <c r="F793" s="512"/>
      <c r="G793" s="512"/>
      <c r="H793" s="512"/>
      <c r="I793" s="512"/>
      <c r="J793" s="512"/>
      <c r="K793" s="512"/>
      <c r="L793" s="512"/>
      <c r="M793" s="512"/>
      <c r="N793" s="512"/>
      <c r="O793" s="512"/>
      <c r="P793" s="512"/>
      <c r="Q793" s="512"/>
      <c r="BA793" s="308"/>
      <c r="BB793" s="361"/>
      <c r="BC793" s="308"/>
      <c r="BD793" s="308"/>
      <c r="BE793" s="308"/>
      <c r="BF793" s="308"/>
      <c r="BG793" s="308"/>
      <c r="BH793" s="308"/>
      <c r="BI793" s="308"/>
      <c r="BJ793" s="308"/>
      <c r="BK793" s="308"/>
      <c r="BL793" s="308"/>
      <c r="BM793" s="308"/>
      <c r="BN793" s="308"/>
      <c r="BO793" s="308"/>
      <c r="BP793" s="308"/>
      <c r="BQ793" s="308"/>
      <c r="BR793" s="308"/>
      <c r="BS793" s="308"/>
      <c r="BT793" s="308"/>
      <c r="BU793" s="308"/>
      <c r="BV793" s="308"/>
      <c r="BW793" s="308"/>
      <c r="BX793" s="308"/>
      <c r="BY793" s="308"/>
      <c r="BZ793" s="308"/>
      <c r="CA793" s="308"/>
      <c r="CB793" s="308"/>
      <c r="CC793" s="308"/>
      <c r="CD793" s="308"/>
      <c r="CE793" s="308"/>
      <c r="CF793" s="308"/>
      <c r="CG793" s="308"/>
      <c r="CH793" s="308"/>
      <c r="CI793" s="308"/>
      <c r="CJ793" s="308"/>
      <c r="CK793" s="308"/>
      <c r="CL793" s="308"/>
      <c r="CM793" s="308"/>
      <c r="CN793" s="308"/>
      <c r="CO793" s="308"/>
      <c r="CP793" s="308"/>
      <c r="CQ793" s="308"/>
      <c r="CR793" s="308"/>
      <c r="CS793" s="308"/>
      <c r="CT793" s="308"/>
      <c r="CU793" s="308"/>
      <c r="CV793" s="308"/>
      <c r="CW793" s="308"/>
      <c r="CX793" s="308"/>
      <c r="CY793" s="308"/>
      <c r="CZ793" s="308"/>
    </row>
    <row r="794" ht="25.15" customHeight="true" x14ac:dyDescent="0.2">
      <c r="C794" s="512"/>
      <c r="D794" s="512"/>
      <c r="E794" s="512"/>
      <c r="F794" s="512"/>
      <c r="G794" s="512"/>
      <c r="H794" s="512"/>
      <c r="I794" s="512"/>
      <c r="J794" s="512"/>
      <c r="K794" s="512"/>
      <c r="L794" s="512"/>
      <c r="M794" s="512"/>
      <c r="N794" s="512"/>
      <c r="O794" s="512"/>
      <c r="P794" s="512"/>
      <c r="Q794" s="512"/>
      <c r="BA794" s="308"/>
      <c r="BB794" s="361"/>
      <c r="BC794" s="308"/>
      <c r="BD794" s="308"/>
      <c r="BE794" s="308"/>
      <c r="BF794" s="308"/>
      <c r="BG794" s="308"/>
      <c r="BH794" s="308"/>
      <c r="BI794" s="308"/>
      <c r="BJ794" s="308"/>
      <c r="BK794" s="308"/>
      <c r="BL794" s="308"/>
      <c r="BM794" s="308"/>
      <c r="BN794" s="308"/>
      <c r="BO794" s="308"/>
      <c r="BP794" s="308"/>
      <c r="BQ794" s="308"/>
      <c r="BR794" s="308"/>
      <c r="BS794" s="308"/>
      <c r="BT794" s="308"/>
      <c r="BU794" s="308"/>
      <c r="BV794" s="308"/>
      <c r="BW794" s="308"/>
      <c r="BX794" s="308"/>
      <c r="BY794" s="308"/>
      <c r="BZ794" s="308"/>
      <c r="CA794" s="308"/>
      <c r="CB794" s="308"/>
      <c r="CC794" s="308"/>
      <c r="CD794" s="308"/>
      <c r="CE794" s="308"/>
      <c r="CF794" s="308"/>
      <c r="CG794" s="308"/>
      <c r="CH794" s="308"/>
      <c r="CI794" s="308"/>
      <c r="CJ794" s="308"/>
      <c r="CK794" s="308"/>
      <c r="CL794" s="308"/>
      <c r="CM794" s="308"/>
      <c r="CN794" s="308"/>
      <c r="CO794" s="308"/>
      <c r="CP794" s="308"/>
      <c r="CQ794" s="308"/>
      <c r="CR794" s="308"/>
      <c r="CS794" s="308"/>
      <c r="CT794" s="308"/>
      <c r="CU794" s="308"/>
      <c r="CV794" s="308"/>
      <c r="CW794" s="308"/>
      <c r="CX794" s="308"/>
      <c r="CY794" s="308"/>
      <c r="CZ794" s="308"/>
    </row>
    <row r="795" ht="25.15" customHeight="true" x14ac:dyDescent="0.2">
      <c r="C795" s="512"/>
      <c r="D795" s="512"/>
      <c r="E795" s="512"/>
      <c r="F795" s="512"/>
      <c r="G795" s="512"/>
      <c r="H795" s="512"/>
      <c r="I795" s="512"/>
      <c r="J795" s="512"/>
      <c r="K795" s="512"/>
      <c r="L795" s="512"/>
      <c r="M795" s="512"/>
      <c r="N795" s="512"/>
      <c r="O795" s="512"/>
      <c r="P795" s="512"/>
      <c r="Q795" s="512"/>
      <c r="BA795" s="308"/>
      <c r="BB795" s="361"/>
      <c r="BC795" s="308"/>
      <c r="BD795" s="308"/>
      <c r="BE795" s="308"/>
      <c r="BF795" s="308"/>
      <c r="BG795" s="308"/>
      <c r="BH795" s="308"/>
      <c r="BI795" s="308"/>
      <c r="BJ795" s="308"/>
      <c r="BK795" s="308"/>
      <c r="BL795" s="308"/>
      <c r="BM795" s="308"/>
      <c r="BN795" s="308"/>
      <c r="BO795" s="308"/>
      <c r="BP795" s="308"/>
      <c r="BQ795" s="308"/>
      <c r="BR795" s="308"/>
      <c r="BS795" s="308"/>
      <c r="BT795" s="308"/>
      <c r="BU795" s="308"/>
      <c r="BV795" s="308"/>
      <c r="BW795" s="308"/>
      <c r="BX795" s="308"/>
      <c r="BY795" s="308"/>
      <c r="BZ795" s="308"/>
      <c r="CA795" s="308"/>
      <c r="CB795" s="308"/>
      <c r="CC795" s="308"/>
      <c r="CD795" s="308"/>
      <c r="CE795" s="308"/>
      <c r="CF795" s="308"/>
      <c r="CG795" s="308"/>
      <c r="CH795" s="308"/>
      <c r="CI795" s="308"/>
      <c r="CJ795" s="308"/>
      <c r="CK795" s="308"/>
      <c r="CL795" s="308"/>
      <c r="CM795" s="308"/>
      <c r="CN795" s="308"/>
      <c r="CO795" s="308"/>
      <c r="CP795" s="308"/>
      <c r="CQ795" s="308"/>
      <c r="CR795" s="308"/>
      <c r="CS795" s="308"/>
      <c r="CT795" s="308"/>
      <c r="CU795" s="308"/>
      <c r="CV795" s="308"/>
      <c r="CW795" s="308"/>
      <c r="CX795" s="308"/>
      <c r="CY795" s="308"/>
      <c r="CZ795" s="308"/>
    </row>
    <row r="796" ht="25.15" customHeight="true" x14ac:dyDescent="0.2">
      <c r="C796" s="512"/>
      <c r="D796" s="512"/>
      <c r="E796" s="512"/>
      <c r="F796" s="512"/>
      <c r="G796" s="512"/>
      <c r="H796" s="512"/>
      <c r="I796" s="512"/>
      <c r="J796" s="512"/>
      <c r="K796" s="512"/>
      <c r="L796" s="512"/>
      <c r="M796" s="512"/>
      <c r="N796" s="512"/>
      <c r="O796" s="512"/>
      <c r="P796" s="512"/>
      <c r="Q796" s="512"/>
      <c r="BA796" s="308"/>
      <c r="BB796" s="361"/>
      <c r="BC796" s="308"/>
      <c r="BD796" s="308"/>
      <c r="BE796" s="308"/>
      <c r="BF796" s="308"/>
      <c r="BG796" s="308"/>
      <c r="BH796" s="308"/>
      <c r="BI796" s="308"/>
      <c r="BJ796" s="308"/>
      <c r="BK796" s="308"/>
      <c r="BL796" s="308"/>
      <c r="BM796" s="308"/>
      <c r="BN796" s="308"/>
      <c r="BO796" s="308"/>
      <c r="BP796" s="308"/>
      <c r="BQ796" s="308"/>
      <c r="BR796" s="308"/>
      <c r="BS796" s="308"/>
      <c r="BT796" s="308"/>
      <c r="BU796" s="308"/>
      <c r="BV796" s="308"/>
      <c r="BW796" s="308"/>
      <c r="BX796" s="308"/>
      <c r="BY796" s="308"/>
      <c r="BZ796" s="308"/>
      <c r="CA796" s="308"/>
      <c r="CB796" s="308"/>
      <c r="CC796" s="308"/>
      <c r="CD796" s="308"/>
      <c r="CE796" s="308"/>
      <c r="CF796" s="308"/>
      <c r="CG796" s="308"/>
      <c r="CH796" s="308"/>
      <c r="CI796" s="308"/>
      <c r="CJ796" s="308"/>
      <c r="CK796" s="308"/>
      <c r="CL796" s="308"/>
      <c r="CM796" s="308"/>
      <c r="CN796" s="308"/>
      <c r="CO796" s="308"/>
      <c r="CP796" s="308"/>
      <c r="CQ796" s="308"/>
      <c r="CR796" s="308"/>
      <c r="CS796" s="308"/>
      <c r="CT796" s="308"/>
      <c r="CU796" s="308"/>
      <c r="CV796" s="308"/>
      <c r="CW796" s="308"/>
      <c r="CX796" s="308"/>
      <c r="CY796" s="308"/>
      <c r="CZ796" s="308"/>
    </row>
    <row r="797" ht="25.15" customHeight="true" x14ac:dyDescent="0.2">
      <c r="C797" s="512"/>
      <c r="D797" s="512"/>
      <c r="E797" s="512"/>
      <c r="F797" s="512"/>
      <c r="G797" s="512"/>
      <c r="H797" s="512"/>
      <c r="I797" s="512"/>
      <c r="J797" s="512"/>
      <c r="K797" s="512"/>
      <c r="L797" s="512"/>
      <c r="M797" s="512"/>
      <c r="N797" s="512"/>
      <c r="O797" s="512"/>
      <c r="P797" s="512"/>
      <c r="Q797" s="512"/>
      <c r="BA797" s="308"/>
      <c r="BB797" s="361"/>
      <c r="BC797" s="308"/>
      <c r="BD797" s="308"/>
      <c r="BE797" s="308"/>
      <c r="BF797" s="308"/>
      <c r="BG797" s="308"/>
      <c r="BH797" s="308"/>
      <c r="BI797" s="308"/>
      <c r="BJ797" s="308"/>
      <c r="BK797" s="308"/>
      <c r="BL797" s="308"/>
      <c r="BM797" s="308"/>
      <c r="BN797" s="308"/>
      <c r="BO797" s="308"/>
      <c r="BP797" s="308"/>
      <c r="BQ797" s="308"/>
      <c r="BR797" s="308"/>
      <c r="BS797" s="308"/>
      <c r="BT797" s="308"/>
      <c r="BU797" s="308"/>
      <c r="BV797" s="308"/>
      <c r="BW797" s="308"/>
      <c r="BX797" s="308"/>
      <c r="BY797" s="308"/>
      <c r="BZ797" s="308"/>
      <c r="CA797" s="308"/>
      <c r="CB797" s="308"/>
      <c r="CC797" s="308"/>
      <c r="CD797" s="308"/>
      <c r="CE797" s="308"/>
      <c r="CF797" s="308"/>
      <c r="CG797" s="308"/>
      <c r="CH797" s="308"/>
      <c r="CI797" s="308"/>
      <c r="CJ797" s="308"/>
      <c r="CK797" s="308"/>
      <c r="CL797" s="308"/>
      <c r="CM797" s="308"/>
      <c r="CN797" s="308"/>
      <c r="CO797" s="308"/>
      <c r="CP797" s="308"/>
      <c r="CQ797" s="308"/>
      <c r="CR797" s="308"/>
      <c r="CS797" s="308"/>
      <c r="CT797" s="308"/>
      <c r="CU797" s="308"/>
      <c r="CV797" s="308"/>
      <c r="CW797" s="308"/>
      <c r="CX797" s="308"/>
      <c r="CY797" s="308"/>
      <c r="CZ797" s="308"/>
    </row>
    <row r="798" ht="25.15" customHeight="true" x14ac:dyDescent="0.2">
      <c r="C798" s="512"/>
      <c r="D798" s="512"/>
      <c r="E798" s="512"/>
      <c r="F798" s="512"/>
      <c r="G798" s="512"/>
      <c r="H798" s="512"/>
      <c r="I798" s="512"/>
      <c r="J798" s="512"/>
      <c r="K798" s="512"/>
      <c r="L798" s="512"/>
      <c r="M798" s="512"/>
      <c r="N798" s="512"/>
      <c r="O798" s="512"/>
      <c r="P798" s="512"/>
      <c r="Q798" s="512"/>
      <c r="BA798" s="308"/>
      <c r="BB798" s="361"/>
      <c r="BC798" s="308"/>
      <c r="BD798" s="308"/>
      <c r="BE798" s="308"/>
      <c r="BF798" s="308"/>
      <c r="BG798" s="308"/>
      <c r="BH798" s="308"/>
      <c r="BI798" s="308"/>
      <c r="BJ798" s="308"/>
      <c r="BK798" s="308"/>
      <c r="BL798" s="308"/>
      <c r="BM798" s="308"/>
      <c r="BN798" s="308"/>
      <c r="BO798" s="308"/>
      <c r="BP798" s="308"/>
      <c r="BQ798" s="308"/>
      <c r="BR798" s="308"/>
      <c r="BS798" s="308"/>
      <c r="BT798" s="308"/>
      <c r="BU798" s="308"/>
      <c r="BV798" s="308"/>
      <c r="BW798" s="308"/>
      <c r="BX798" s="308"/>
      <c r="BY798" s="308"/>
      <c r="BZ798" s="308"/>
      <c r="CA798" s="308"/>
      <c r="CB798" s="308"/>
      <c r="CC798" s="308"/>
      <c r="CD798" s="308"/>
      <c r="CE798" s="308"/>
      <c r="CF798" s="308"/>
      <c r="CG798" s="308"/>
      <c r="CH798" s="308"/>
      <c r="CI798" s="308"/>
      <c r="CJ798" s="308"/>
      <c r="CK798" s="308"/>
      <c r="CL798" s="308"/>
      <c r="CM798" s="308"/>
      <c r="CN798" s="308"/>
      <c r="CO798" s="308"/>
      <c r="CP798" s="308"/>
      <c r="CQ798" s="308"/>
      <c r="CR798" s="308"/>
      <c r="CS798" s="308"/>
      <c r="CT798" s="308"/>
      <c r="CU798" s="308"/>
      <c r="CV798" s="308"/>
      <c r="CW798" s="308"/>
      <c r="CX798" s="308"/>
      <c r="CY798" s="308"/>
      <c r="CZ798" s="308"/>
    </row>
    <row r="799" ht="25.15" customHeight="true" x14ac:dyDescent="0.2">
      <c r="C799" s="512"/>
      <c r="D799" s="512"/>
      <c r="E799" s="512"/>
      <c r="F799" s="512"/>
      <c r="G799" s="512"/>
      <c r="H799" s="512"/>
      <c r="I799" s="512"/>
      <c r="J799" s="512"/>
      <c r="K799" s="512"/>
      <c r="L799" s="512"/>
      <c r="M799" s="512"/>
      <c r="N799" s="512"/>
      <c r="O799" s="512"/>
      <c r="P799" s="512"/>
      <c r="Q799" s="512"/>
      <c r="BA799" s="308"/>
      <c r="BB799" s="361"/>
      <c r="BC799" s="308"/>
      <c r="BD799" s="308"/>
      <c r="BE799" s="308"/>
      <c r="BF799" s="308"/>
      <c r="BG799" s="308"/>
      <c r="BH799" s="308"/>
      <c r="BI799" s="308"/>
      <c r="BJ799" s="308"/>
      <c r="BK799" s="308"/>
      <c r="BL799" s="308"/>
      <c r="BM799" s="308"/>
      <c r="BN799" s="308"/>
      <c r="BO799" s="308"/>
      <c r="BP799" s="308"/>
      <c r="BQ799" s="308"/>
      <c r="BR799" s="308"/>
      <c r="BS799" s="308"/>
      <c r="BT799" s="308"/>
      <c r="BU799" s="308"/>
      <c r="BV799" s="308"/>
      <c r="BW799" s="308"/>
      <c r="BX799" s="308"/>
      <c r="BY799" s="308"/>
      <c r="BZ799" s="308"/>
      <c r="CA799" s="308"/>
      <c r="CB799" s="308"/>
      <c r="CC799" s="308"/>
      <c r="CD799" s="308"/>
      <c r="CE799" s="308"/>
      <c r="CF799" s="308"/>
      <c r="CG799" s="308"/>
      <c r="CH799" s="308"/>
      <c r="CI799" s="308"/>
      <c r="CJ799" s="308"/>
      <c r="CK799" s="308"/>
      <c r="CL799" s="308"/>
      <c r="CM799" s="308"/>
      <c r="CN799" s="308"/>
      <c r="CO799" s="308"/>
      <c r="CP799" s="308"/>
      <c r="CQ799" s="308"/>
      <c r="CR799" s="308"/>
      <c r="CS799" s="308"/>
      <c r="CT799" s="308"/>
      <c r="CU799" s="308"/>
      <c r="CV799" s="308"/>
      <c r="CW799" s="308"/>
      <c r="CX799" s="308"/>
      <c r="CY799" s="308"/>
      <c r="CZ799" s="308"/>
    </row>
    <row r="800" ht="25.15" customHeight="true" x14ac:dyDescent="0.2">
      <c r="C800" s="512"/>
      <c r="D800" s="512"/>
      <c r="E800" s="512"/>
      <c r="F800" s="512"/>
      <c r="G800" s="512"/>
      <c r="H800" s="512"/>
      <c r="I800" s="512"/>
      <c r="J800" s="512"/>
      <c r="K800" s="512"/>
      <c r="L800" s="512"/>
      <c r="M800" s="512"/>
      <c r="N800" s="512"/>
      <c r="O800" s="512"/>
      <c r="P800" s="512"/>
      <c r="Q800" s="512"/>
      <c r="BA800" s="308"/>
      <c r="BB800" s="361"/>
      <c r="BC800" s="308"/>
      <c r="BD800" s="308"/>
      <c r="BE800" s="308"/>
      <c r="BF800" s="308"/>
      <c r="BG800" s="308"/>
      <c r="BH800" s="308"/>
      <c r="BI800" s="308"/>
      <c r="BJ800" s="308"/>
      <c r="BK800" s="308"/>
      <c r="BL800" s="308"/>
      <c r="BM800" s="308"/>
      <c r="BN800" s="308"/>
      <c r="BO800" s="308"/>
      <c r="BP800" s="308"/>
      <c r="BQ800" s="308"/>
      <c r="BR800" s="308"/>
      <c r="BS800" s="308"/>
      <c r="BT800" s="308"/>
      <c r="BU800" s="308"/>
      <c r="BV800" s="308"/>
      <c r="BW800" s="308"/>
      <c r="BX800" s="308"/>
      <c r="BY800" s="308"/>
      <c r="BZ800" s="308"/>
      <c r="CA800" s="308"/>
      <c r="CB800" s="308"/>
      <c r="CC800" s="308"/>
      <c r="CD800" s="308"/>
      <c r="CE800" s="308"/>
      <c r="CF800" s="308"/>
      <c r="CG800" s="308"/>
      <c r="CH800" s="308"/>
      <c r="CI800" s="308"/>
      <c r="CJ800" s="308"/>
      <c r="CK800" s="308"/>
      <c r="CL800" s="308"/>
      <c r="CM800" s="308"/>
      <c r="CN800" s="308"/>
      <c r="CO800" s="308"/>
      <c r="CP800" s="308"/>
      <c r="CQ800" s="308"/>
      <c r="CR800" s="308"/>
      <c r="CS800" s="308"/>
      <c r="CT800" s="308"/>
      <c r="CU800" s="308"/>
      <c r="CV800" s="308"/>
      <c r="CW800" s="308"/>
      <c r="CX800" s="308"/>
      <c r="CY800" s="308"/>
      <c r="CZ800" s="308"/>
    </row>
    <row r="801" ht="25.15" customHeight="true" x14ac:dyDescent="0.2">
      <c r="C801" s="512"/>
      <c r="D801" s="512"/>
      <c r="E801" s="512"/>
      <c r="F801" s="512"/>
      <c r="G801" s="512"/>
      <c r="H801" s="512"/>
      <c r="I801" s="512"/>
      <c r="J801" s="512"/>
      <c r="K801" s="512"/>
      <c r="L801" s="512"/>
      <c r="M801" s="512"/>
      <c r="N801" s="512"/>
      <c r="O801" s="512"/>
      <c r="P801" s="512"/>
      <c r="Q801" s="512"/>
    </row>
    <row r="802" ht="25.15" customHeight="true" x14ac:dyDescent="0.2">
      <c r="C802" s="512"/>
      <c r="D802" s="512"/>
      <c r="E802" s="512"/>
      <c r="F802" s="512"/>
      <c r="G802" s="512"/>
      <c r="H802" s="512"/>
      <c r="I802" s="512"/>
      <c r="J802" s="512"/>
      <c r="K802" s="512"/>
      <c r="L802" s="512"/>
      <c r="M802" s="512"/>
      <c r="N802" s="512"/>
      <c r="O802" s="512"/>
      <c r="P802" s="512"/>
      <c r="Q802" s="512"/>
    </row>
    <row r="803" ht="25.15" customHeight="true" x14ac:dyDescent="0.2">
      <c r="C803" s="512"/>
      <c r="D803" s="512"/>
      <c r="E803" s="512"/>
      <c r="F803" s="512"/>
      <c r="G803" s="512"/>
      <c r="H803" s="512"/>
      <c r="I803" s="512"/>
      <c r="J803" s="512"/>
      <c r="K803" s="512"/>
      <c r="L803" s="512"/>
      <c r="M803" s="512"/>
      <c r="N803" s="512"/>
      <c r="O803" s="512"/>
      <c r="P803" s="512"/>
      <c r="Q803" s="512"/>
    </row>
    <row r="804" ht="25.15" customHeight="true" x14ac:dyDescent="0.2">
      <c r="C804" s="512"/>
      <c r="D804" s="512"/>
      <c r="E804" s="512"/>
      <c r="F804" s="512"/>
      <c r="G804" s="512"/>
      <c r="H804" s="512"/>
      <c r="I804" s="512"/>
      <c r="J804" s="512"/>
      <c r="K804" s="512"/>
      <c r="L804" s="512"/>
      <c r="M804" s="512"/>
      <c r="N804" s="512"/>
      <c r="O804" s="512"/>
      <c r="P804" s="512"/>
      <c r="Q804" s="512"/>
    </row>
    <row r="805" ht="25.15" customHeight="true" x14ac:dyDescent="0.2">
      <c r="C805" s="512"/>
      <c r="D805" s="512"/>
      <c r="E805" s="512"/>
      <c r="F805" s="512"/>
      <c r="G805" s="512"/>
      <c r="H805" s="512"/>
      <c r="I805" s="512"/>
      <c r="J805" s="512"/>
      <c r="K805" s="512"/>
      <c r="L805" s="512"/>
      <c r="M805" s="512"/>
      <c r="N805" s="512"/>
      <c r="O805" s="512"/>
      <c r="P805" s="512"/>
      <c r="Q805" s="512"/>
    </row>
    <row r="806" ht="25.15" customHeight="true" x14ac:dyDescent="0.2">
      <c r="C806" s="512"/>
      <c r="D806" s="512"/>
      <c r="E806" s="512"/>
      <c r="F806" s="512"/>
      <c r="G806" s="512"/>
      <c r="H806" s="512"/>
      <c r="I806" s="512"/>
      <c r="J806" s="512"/>
      <c r="K806" s="512"/>
      <c r="L806" s="512"/>
      <c r="M806" s="512"/>
      <c r="N806" s="512"/>
      <c r="O806" s="512"/>
      <c r="P806" s="512"/>
      <c r="Q806" s="512"/>
    </row>
    <row r="807" ht="25.15" customHeight="true" x14ac:dyDescent="0.2">
      <c r="C807" s="512"/>
      <c r="D807" s="512"/>
      <c r="E807" s="512"/>
      <c r="F807" s="512"/>
      <c r="G807" s="512"/>
      <c r="H807" s="512"/>
      <c r="I807" s="512"/>
      <c r="J807" s="512"/>
      <c r="K807" s="512"/>
      <c r="L807" s="512"/>
      <c r="M807" s="512"/>
      <c r="N807" s="512"/>
      <c r="O807" s="512"/>
      <c r="P807" s="512"/>
      <c r="Q807" s="512"/>
    </row>
    <row r="808" ht="25.15" customHeight="true" x14ac:dyDescent="0.2">
      <c r="C808" s="512"/>
      <c r="D808" s="512"/>
      <c r="E808" s="512"/>
      <c r="F808" s="512"/>
      <c r="G808" s="512"/>
      <c r="H808" s="512"/>
      <c r="I808" s="512"/>
      <c r="J808" s="512"/>
      <c r="K808" s="512"/>
      <c r="L808" s="512"/>
      <c r="M808" s="512"/>
      <c r="N808" s="512"/>
      <c r="O808" s="512"/>
      <c r="P808" s="512"/>
      <c r="Q808" s="512"/>
    </row>
    <row r="809" ht="25.15" customHeight="true" x14ac:dyDescent="0.2">
      <c r="C809" s="512"/>
      <c r="D809" s="512"/>
      <c r="E809" s="512"/>
      <c r="F809" s="512"/>
      <c r="G809" s="512"/>
      <c r="H809" s="512"/>
      <c r="I809" s="512"/>
      <c r="J809" s="512"/>
      <c r="K809" s="512"/>
      <c r="L809" s="512"/>
      <c r="M809" s="512"/>
      <c r="N809" s="512"/>
      <c r="O809" s="512"/>
      <c r="P809" s="512"/>
      <c r="Q809" s="512"/>
    </row>
    <row r="810" ht="25.15" customHeight="true" x14ac:dyDescent="0.2">
      <c r="C810" s="512"/>
      <c r="D810" s="512"/>
      <c r="E810" s="512"/>
      <c r="F810" s="512"/>
      <c r="G810" s="512"/>
      <c r="H810" s="512"/>
      <c r="I810" s="512"/>
      <c r="J810" s="512"/>
      <c r="K810" s="512"/>
      <c r="L810" s="512"/>
      <c r="M810" s="512"/>
      <c r="N810" s="512"/>
      <c r="O810" s="512"/>
      <c r="P810" s="512"/>
      <c r="Q810" s="512"/>
    </row>
    <row r="811" ht="25.15" customHeight="true" x14ac:dyDescent="0.2">
      <c r="C811" s="512"/>
      <c r="D811" s="512"/>
      <c r="E811" s="512"/>
      <c r="F811" s="512"/>
      <c r="G811" s="512"/>
      <c r="H811" s="512"/>
      <c r="I811" s="512"/>
      <c r="J811" s="512"/>
      <c r="K811" s="512"/>
      <c r="L811" s="512"/>
      <c r="M811" s="512"/>
      <c r="N811" s="512"/>
      <c r="O811" s="512"/>
      <c r="P811" s="512"/>
      <c r="Q811" s="512"/>
    </row>
    <row r="812" ht="25.15" customHeight="true" x14ac:dyDescent="0.2">
      <c r="C812" s="512"/>
      <c r="D812" s="512"/>
      <c r="E812" s="512"/>
      <c r="F812" s="512"/>
      <c r="G812" s="512"/>
      <c r="H812" s="512"/>
      <c r="I812" s="512"/>
      <c r="J812" s="512"/>
      <c r="K812" s="512"/>
      <c r="L812" s="512"/>
      <c r="M812" s="512"/>
      <c r="N812" s="512"/>
      <c r="O812" s="512"/>
      <c r="P812" s="512"/>
      <c r="Q812" s="512"/>
    </row>
    <row r="813" ht="25.15" customHeight="true" x14ac:dyDescent="0.2">
      <c r="C813" s="512"/>
      <c r="D813" s="512"/>
      <c r="E813" s="512"/>
      <c r="F813" s="512"/>
      <c r="G813" s="512"/>
      <c r="H813" s="512"/>
      <c r="I813" s="512"/>
      <c r="J813" s="512"/>
      <c r="K813" s="512"/>
      <c r="L813" s="512"/>
      <c r="M813" s="512"/>
      <c r="N813" s="512"/>
      <c r="O813" s="512"/>
      <c r="P813" s="512"/>
      <c r="Q813" s="512"/>
    </row>
    <row r="814" ht="25.15" customHeight="true" x14ac:dyDescent="0.2">
      <c r="C814" s="512"/>
      <c r="D814" s="512"/>
      <c r="E814" s="512"/>
      <c r="F814" s="512"/>
      <c r="G814" s="512"/>
      <c r="H814" s="512"/>
      <c r="I814" s="512"/>
      <c r="J814" s="512"/>
      <c r="K814" s="512"/>
      <c r="L814" s="512"/>
      <c r="M814" s="512"/>
      <c r="N814" s="512"/>
      <c r="O814" s="512"/>
      <c r="P814" s="512"/>
      <c r="Q814" s="512"/>
    </row>
    <row r="815" ht="25.15" customHeight="true" x14ac:dyDescent="0.2">
      <c r="C815" s="512"/>
      <c r="D815" s="512"/>
      <c r="E815" s="512"/>
      <c r="F815" s="512"/>
      <c r="G815" s="512"/>
      <c r="H815" s="512"/>
      <c r="I815" s="512"/>
      <c r="J815" s="512"/>
      <c r="K815" s="512"/>
      <c r="L815" s="512"/>
      <c r="M815" s="512"/>
      <c r="N815" s="512"/>
      <c r="O815" s="512"/>
      <c r="P815" s="512"/>
      <c r="Q815" s="512"/>
    </row>
    <row r="816" ht="25.15" customHeight="true" x14ac:dyDescent="0.2">
      <c r="C816" s="512"/>
      <c r="D816" s="512"/>
      <c r="E816" s="512"/>
      <c r="F816" s="512"/>
      <c r="G816" s="512"/>
      <c r="H816" s="512"/>
      <c r="I816" s="512"/>
      <c r="J816" s="512"/>
      <c r="K816" s="512"/>
      <c r="L816" s="512"/>
      <c r="M816" s="512"/>
      <c r="N816" s="512"/>
      <c r="O816" s="512"/>
      <c r="P816" s="512"/>
      <c r="Q816" s="512"/>
    </row>
    <row r="817" ht="25.15" customHeight="true" x14ac:dyDescent="0.2">
      <c r="C817" s="512"/>
      <c r="D817" s="512"/>
      <c r="E817" s="512"/>
      <c r="F817" s="512"/>
      <c r="G817" s="512"/>
      <c r="H817" s="512"/>
      <c r="I817" s="512"/>
      <c r="J817" s="512"/>
      <c r="K817" s="512"/>
      <c r="L817" s="512"/>
      <c r="M817" s="512"/>
      <c r="N817" s="512"/>
      <c r="O817" s="512"/>
      <c r="P817" s="512"/>
      <c r="Q817" s="512"/>
    </row>
    <row r="818" ht="25.15" customHeight="true" x14ac:dyDescent="0.2">
      <c r="C818" s="512"/>
      <c r="D818" s="512"/>
      <c r="E818" s="512"/>
      <c r="F818" s="512"/>
      <c r="G818" s="512"/>
      <c r="H818" s="512"/>
      <c r="I818" s="512"/>
      <c r="J818" s="512"/>
      <c r="K818" s="512"/>
      <c r="L818" s="512"/>
      <c r="M818" s="512"/>
      <c r="N818" s="512"/>
      <c r="O818" s="512"/>
      <c r="P818" s="512"/>
      <c r="Q818" s="512"/>
    </row>
    <row r="819" ht="25.15" customHeight="true" x14ac:dyDescent="0.2">
      <c r="C819" s="512"/>
      <c r="D819" s="512"/>
      <c r="E819" s="512"/>
      <c r="F819" s="512"/>
      <c r="G819" s="512"/>
      <c r="H819" s="512"/>
      <c r="I819" s="512"/>
      <c r="J819" s="512"/>
      <c r="K819" s="512"/>
      <c r="L819" s="512"/>
      <c r="M819" s="512"/>
      <c r="N819" s="512"/>
      <c r="O819" s="512"/>
      <c r="P819" s="512"/>
      <c r="Q819" s="512"/>
    </row>
    <row r="820" ht="25.15" customHeight="true" x14ac:dyDescent="0.2">
      <c r="C820" s="512"/>
      <c r="D820" s="512"/>
      <c r="E820" s="512"/>
      <c r="F820" s="512"/>
      <c r="G820" s="512"/>
      <c r="H820" s="512"/>
      <c r="I820" s="512"/>
      <c r="J820" s="512"/>
      <c r="K820" s="512"/>
      <c r="L820" s="512"/>
      <c r="M820" s="512"/>
      <c r="N820" s="512"/>
      <c r="O820" s="512"/>
      <c r="P820" s="512"/>
      <c r="Q820" s="512"/>
    </row>
    <row r="821" ht="25.15" customHeight="true" x14ac:dyDescent="0.2">
      <c r="C821" s="512"/>
      <c r="D821" s="512"/>
      <c r="E821" s="512"/>
      <c r="F821" s="512"/>
      <c r="G821" s="512"/>
      <c r="H821" s="512"/>
      <c r="I821" s="512"/>
      <c r="J821" s="512"/>
      <c r="K821" s="512"/>
      <c r="L821" s="512"/>
      <c r="M821" s="512"/>
      <c r="N821" s="512"/>
      <c r="O821" s="512"/>
      <c r="P821" s="512"/>
      <c r="Q821" s="512"/>
    </row>
    <row r="822" ht="25.15" customHeight="true" x14ac:dyDescent="0.2">
      <c r="C822" s="512"/>
      <c r="D822" s="512"/>
      <c r="E822" s="512"/>
      <c r="F822" s="512"/>
      <c r="G822" s="512"/>
      <c r="H822" s="512"/>
      <c r="I822" s="512"/>
      <c r="J822" s="512"/>
      <c r="K822" s="512"/>
      <c r="L822" s="512"/>
      <c r="M822" s="512"/>
      <c r="N822" s="512"/>
      <c r="O822" s="512"/>
      <c r="P822" s="512"/>
      <c r="Q822" s="512"/>
    </row>
    <row r="823" ht="25.15" customHeight="true" x14ac:dyDescent="0.2">
      <c r="C823" s="512"/>
      <c r="D823" s="512"/>
      <c r="E823" s="512"/>
      <c r="F823" s="512"/>
      <c r="G823" s="512"/>
      <c r="H823" s="512"/>
      <c r="I823" s="512"/>
      <c r="J823" s="512"/>
      <c r="K823" s="512"/>
      <c r="L823" s="512"/>
      <c r="M823" s="512"/>
      <c r="N823" s="512"/>
      <c r="O823" s="512"/>
      <c r="P823" s="512"/>
      <c r="Q823" s="512"/>
    </row>
    <row r="824" ht="25.15" customHeight="true" x14ac:dyDescent="0.2">
      <c r="C824" s="512"/>
      <c r="D824" s="512"/>
      <c r="E824" s="512"/>
      <c r="F824" s="512"/>
      <c r="G824" s="512"/>
      <c r="H824" s="512"/>
      <c r="I824" s="512"/>
      <c r="J824" s="512"/>
      <c r="K824" s="512"/>
      <c r="L824" s="512"/>
      <c r="M824" s="512"/>
      <c r="N824" s="512"/>
      <c r="O824" s="512"/>
      <c r="P824" s="512"/>
      <c r="Q824" s="512"/>
    </row>
    <row r="825" ht="25.15" customHeight="true" x14ac:dyDescent="0.2">
      <c r="C825" s="512"/>
      <c r="D825" s="512"/>
      <c r="E825" s="512"/>
      <c r="F825" s="512"/>
      <c r="G825" s="512"/>
      <c r="H825" s="512"/>
      <c r="I825" s="512"/>
      <c r="J825" s="512"/>
      <c r="K825" s="512"/>
      <c r="L825" s="512"/>
      <c r="M825" s="512"/>
      <c r="N825" s="512"/>
      <c r="O825" s="512"/>
      <c r="P825" s="512"/>
      <c r="Q825" s="512"/>
    </row>
    <row r="826" ht="25.15" customHeight="true" x14ac:dyDescent="0.2">
      <c r="C826" s="512"/>
      <c r="D826" s="512"/>
      <c r="E826" s="512"/>
      <c r="F826" s="512"/>
      <c r="G826" s="512"/>
      <c r="H826" s="512"/>
      <c r="I826" s="512"/>
      <c r="J826" s="512"/>
      <c r="K826" s="512"/>
      <c r="L826" s="512"/>
      <c r="M826" s="512"/>
      <c r="N826" s="512"/>
      <c r="O826" s="512"/>
      <c r="P826" s="512"/>
      <c r="Q826" s="512"/>
    </row>
    <row r="827" ht="25.15" customHeight="true" x14ac:dyDescent="0.2">
      <c r="C827" s="512"/>
      <c r="D827" s="512"/>
      <c r="E827" s="512"/>
      <c r="F827" s="512"/>
      <c r="G827" s="512"/>
      <c r="H827" s="512"/>
      <c r="I827" s="512"/>
      <c r="J827" s="512"/>
      <c r="K827" s="512"/>
      <c r="L827" s="512"/>
      <c r="M827" s="512"/>
      <c r="N827" s="512"/>
      <c r="O827" s="512"/>
      <c r="P827" s="512"/>
      <c r="Q827" s="512"/>
    </row>
    <row r="828" ht="25.15" customHeight="true" x14ac:dyDescent="0.2">
      <c r="C828" s="512"/>
      <c r="D828" s="512"/>
      <c r="E828" s="512"/>
      <c r="F828" s="512"/>
      <c r="G828" s="512"/>
      <c r="H828" s="512"/>
      <c r="I828" s="512"/>
      <c r="J828" s="512"/>
      <c r="K828" s="512"/>
      <c r="L828" s="512"/>
      <c r="M828" s="512"/>
      <c r="N828" s="512"/>
      <c r="O828" s="512"/>
      <c r="P828" s="512"/>
      <c r="Q828" s="512"/>
    </row>
    <row r="829" ht="25.15" customHeight="true" x14ac:dyDescent="0.2">
      <c r="C829" s="512"/>
      <c r="D829" s="512"/>
      <c r="E829" s="512"/>
      <c r="F829" s="512"/>
      <c r="G829" s="512"/>
      <c r="H829" s="512"/>
      <c r="I829" s="512"/>
      <c r="J829" s="512"/>
      <c r="K829" s="512"/>
      <c r="L829" s="512"/>
      <c r="M829" s="512"/>
      <c r="N829" s="512"/>
      <c r="O829" s="512"/>
      <c r="P829" s="512"/>
      <c r="Q829" s="512"/>
    </row>
    <row r="830" ht="25.15" customHeight="true" x14ac:dyDescent="0.2">
      <c r="C830" s="512"/>
      <c r="D830" s="512"/>
      <c r="E830" s="512"/>
      <c r="F830" s="512"/>
      <c r="G830" s="512"/>
      <c r="H830" s="512"/>
      <c r="I830" s="512"/>
      <c r="J830" s="512"/>
      <c r="K830" s="512"/>
      <c r="L830" s="512"/>
      <c r="M830" s="512"/>
      <c r="N830" s="512"/>
      <c r="O830" s="512"/>
      <c r="P830" s="512"/>
      <c r="Q830" s="512"/>
    </row>
    <row r="831" ht="25.15" customHeight="true" x14ac:dyDescent="0.2">
      <c r="C831" s="512"/>
      <c r="D831" s="512"/>
      <c r="E831" s="512"/>
      <c r="F831" s="512"/>
      <c r="G831" s="512"/>
      <c r="H831" s="512"/>
      <c r="I831" s="512"/>
      <c r="J831" s="512"/>
      <c r="K831" s="512"/>
      <c r="L831" s="512"/>
      <c r="M831" s="512"/>
      <c r="N831" s="512"/>
      <c r="O831" s="512"/>
      <c r="P831" s="512"/>
      <c r="Q831" s="512"/>
    </row>
    <row r="832" ht="25.15" customHeight="true" x14ac:dyDescent="0.2">
      <c r="C832" s="512"/>
      <c r="D832" s="512"/>
      <c r="E832" s="512"/>
      <c r="F832" s="512"/>
      <c r="G832" s="512"/>
      <c r="H832" s="512"/>
      <c r="I832" s="512"/>
      <c r="J832" s="512"/>
      <c r="K832" s="512"/>
      <c r="L832" s="512"/>
      <c r="M832" s="512"/>
      <c r="N832" s="512"/>
      <c r="O832" s="512"/>
      <c r="P832" s="512"/>
      <c r="Q832" s="512"/>
    </row>
    <row r="833" ht="25.15" customHeight="true" x14ac:dyDescent="0.2">
      <c r="C833" s="512"/>
      <c r="D833" s="512"/>
      <c r="E833" s="512"/>
      <c r="F833" s="512"/>
      <c r="G833" s="512"/>
      <c r="H833" s="512"/>
      <c r="I833" s="512"/>
      <c r="J833" s="512"/>
      <c r="K833" s="512"/>
      <c r="L833" s="512"/>
      <c r="M833" s="512"/>
      <c r="N833" s="512"/>
      <c r="O833" s="512"/>
      <c r="P833" s="512"/>
      <c r="Q833" s="512"/>
    </row>
    <row r="834" ht="25.15" customHeight="true" x14ac:dyDescent="0.2">
      <c r="C834" s="512"/>
      <c r="D834" s="512"/>
      <c r="E834" s="512"/>
      <c r="F834" s="512"/>
      <c r="G834" s="512"/>
      <c r="H834" s="512"/>
      <c r="I834" s="512"/>
      <c r="J834" s="512"/>
      <c r="K834" s="512"/>
      <c r="L834" s="512"/>
      <c r="M834" s="512"/>
      <c r="N834" s="512"/>
      <c r="O834" s="512"/>
      <c r="P834" s="512"/>
      <c r="Q834" s="512"/>
    </row>
    <row r="835" ht="25.15" customHeight="true" x14ac:dyDescent="0.2">
      <c r="C835" s="512"/>
      <c r="D835" s="512"/>
      <c r="E835" s="512"/>
      <c r="F835" s="512"/>
      <c r="G835" s="512"/>
      <c r="H835" s="512"/>
      <c r="I835" s="512"/>
      <c r="J835" s="512"/>
      <c r="K835" s="512"/>
      <c r="L835" s="512"/>
      <c r="M835" s="512"/>
      <c r="N835" s="512"/>
      <c r="O835" s="512"/>
      <c r="P835" s="512"/>
      <c r="Q835" s="512"/>
    </row>
    <row r="836" ht="25.15" customHeight="true" x14ac:dyDescent="0.2">
      <c r="C836" s="512"/>
      <c r="D836" s="512"/>
      <c r="E836" s="512"/>
      <c r="F836" s="512"/>
      <c r="G836" s="512"/>
      <c r="H836" s="512"/>
      <c r="I836" s="512"/>
      <c r="J836" s="512"/>
      <c r="K836" s="512"/>
      <c r="L836" s="512"/>
      <c r="M836" s="512"/>
      <c r="N836" s="512"/>
      <c r="O836" s="512"/>
      <c r="P836" s="512"/>
      <c r="Q836" s="512"/>
    </row>
    <row r="837" ht="25.15" customHeight="true" x14ac:dyDescent="0.2">
      <c r="C837" s="512"/>
      <c r="D837" s="512"/>
      <c r="E837" s="512"/>
      <c r="F837" s="512"/>
      <c r="G837" s="512"/>
      <c r="H837" s="512"/>
      <c r="I837" s="512"/>
      <c r="J837" s="512"/>
      <c r="K837" s="512"/>
      <c r="L837" s="512"/>
      <c r="M837" s="512"/>
      <c r="N837" s="512"/>
      <c r="O837" s="512"/>
      <c r="P837" s="512"/>
      <c r="Q837" s="512"/>
    </row>
    <row r="838" ht="25.15" customHeight="true" x14ac:dyDescent="0.2">
      <c r="C838" s="512"/>
      <c r="D838" s="512"/>
      <c r="E838" s="512"/>
      <c r="F838" s="512"/>
      <c r="G838" s="512"/>
      <c r="H838" s="512"/>
      <c r="I838" s="512"/>
      <c r="J838" s="512"/>
      <c r="K838" s="512"/>
      <c r="L838" s="512"/>
      <c r="M838" s="512"/>
      <c r="N838" s="512"/>
      <c r="O838" s="512"/>
      <c r="P838" s="512"/>
      <c r="Q838" s="512"/>
    </row>
    <row r="839" ht="25.15" customHeight="true" x14ac:dyDescent="0.2">
      <c r="C839" s="512"/>
      <c r="D839" s="512"/>
      <c r="E839" s="512"/>
      <c r="F839" s="512"/>
      <c r="G839" s="512"/>
      <c r="H839" s="512"/>
      <c r="I839" s="512"/>
      <c r="J839" s="512"/>
      <c r="K839" s="512"/>
      <c r="L839" s="512"/>
      <c r="M839" s="512"/>
      <c r="N839" s="512"/>
      <c r="O839" s="512"/>
      <c r="P839" s="512"/>
      <c r="Q839" s="512"/>
    </row>
    <row r="840" ht="25.15" customHeight="true" x14ac:dyDescent="0.2">
      <c r="C840" s="512"/>
      <c r="D840" s="512"/>
      <c r="E840" s="512"/>
      <c r="F840" s="512"/>
      <c r="G840" s="512"/>
      <c r="H840" s="512"/>
      <c r="I840" s="512"/>
      <c r="J840" s="512"/>
      <c r="K840" s="512"/>
      <c r="L840" s="512"/>
      <c r="M840" s="512"/>
      <c r="N840" s="512"/>
      <c r="O840" s="512"/>
      <c r="P840" s="512"/>
      <c r="Q840" s="512"/>
    </row>
    <row r="841" ht="25.15" customHeight="true" x14ac:dyDescent="0.2">
      <c r="C841" s="512"/>
      <c r="D841" s="512"/>
      <c r="E841" s="512"/>
      <c r="F841" s="512"/>
      <c r="G841" s="512"/>
      <c r="H841" s="512"/>
      <c r="I841" s="512"/>
      <c r="J841" s="512"/>
      <c r="K841" s="512"/>
      <c r="L841" s="512"/>
      <c r="M841" s="512"/>
      <c r="N841" s="512"/>
      <c r="O841" s="512"/>
      <c r="P841" s="512"/>
      <c r="Q841" s="512"/>
    </row>
    <row r="842" ht="25.15" customHeight="true" x14ac:dyDescent="0.2">
      <c r="C842" s="512"/>
      <c r="D842" s="512"/>
      <c r="E842" s="512"/>
      <c r="F842" s="512"/>
      <c r="G842" s="512"/>
      <c r="H842" s="512"/>
      <c r="I842" s="512"/>
      <c r="J842" s="512"/>
      <c r="K842" s="512"/>
      <c r="L842" s="512"/>
      <c r="M842" s="512"/>
      <c r="N842" s="512"/>
      <c r="O842" s="512"/>
      <c r="P842" s="512"/>
      <c r="Q842" s="512"/>
    </row>
    <row r="843" ht="25.15" customHeight="true" x14ac:dyDescent="0.2">
      <c r="C843" s="512"/>
      <c r="D843" s="512"/>
      <c r="E843" s="512"/>
      <c r="F843" s="512"/>
      <c r="G843" s="512"/>
      <c r="H843" s="512"/>
      <c r="I843" s="512"/>
      <c r="J843" s="512"/>
      <c r="K843" s="512"/>
      <c r="L843" s="512"/>
      <c r="M843" s="512"/>
      <c r="N843" s="512"/>
      <c r="O843" s="512"/>
      <c r="P843" s="512"/>
      <c r="Q843" s="512"/>
    </row>
    <row r="844" ht="25.15" customHeight="true" x14ac:dyDescent="0.2">
      <c r="C844" s="512"/>
      <c r="D844" s="512"/>
      <c r="E844" s="512"/>
      <c r="F844" s="512"/>
      <c r="G844" s="512"/>
      <c r="H844" s="512"/>
      <c r="I844" s="512"/>
      <c r="J844" s="512"/>
      <c r="K844" s="512"/>
      <c r="L844" s="512"/>
      <c r="M844" s="512"/>
      <c r="N844" s="512"/>
      <c r="O844" s="512"/>
      <c r="P844" s="512"/>
      <c r="Q844" s="512"/>
    </row>
    <row r="845" ht="25.15" customHeight="true" x14ac:dyDescent="0.2">
      <c r="C845" s="512"/>
      <c r="D845" s="512"/>
      <c r="E845" s="512"/>
      <c r="F845" s="512"/>
      <c r="G845" s="512"/>
      <c r="H845" s="512"/>
      <c r="I845" s="512"/>
      <c r="J845" s="512"/>
      <c r="K845" s="512"/>
      <c r="L845" s="512"/>
      <c r="M845" s="512"/>
      <c r="N845" s="512"/>
      <c r="O845" s="512"/>
      <c r="P845" s="512"/>
      <c r="Q845" s="512"/>
    </row>
    <row r="846" ht="25.15" customHeight="true" x14ac:dyDescent="0.2">
      <c r="C846" s="512"/>
      <c r="D846" s="512"/>
      <c r="E846" s="512"/>
      <c r="F846" s="512"/>
      <c r="G846" s="512"/>
      <c r="H846" s="512"/>
      <c r="I846" s="512"/>
      <c r="J846" s="512"/>
      <c r="K846" s="512"/>
      <c r="L846" s="512"/>
      <c r="M846" s="512"/>
      <c r="N846" s="512"/>
      <c r="O846" s="512"/>
      <c r="P846" s="512"/>
      <c r="Q846" s="512"/>
    </row>
    <row r="847" ht="25.15" customHeight="true" x14ac:dyDescent="0.2">
      <c r="C847" s="512"/>
      <c r="D847" s="512"/>
      <c r="E847" s="512"/>
      <c r="F847" s="512"/>
      <c r="G847" s="512"/>
      <c r="H847" s="512"/>
      <c r="I847" s="512"/>
      <c r="J847" s="512"/>
      <c r="K847" s="512"/>
      <c r="L847" s="512"/>
      <c r="M847" s="512"/>
      <c r="N847" s="512"/>
      <c r="O847" s="512"/>
      <c r="P847" s="512"/>
      <c r="Q847" s="512"/>
    </row>
    <row r="848" ht="25.15" customHeight="true" x14ac:dyDescent="0.2">
      <c r="C848" s="512"/>
      <c r="D848" s="512"/>
      <c r="E848" s="512"/>
      <c r="F848" s="512"/>
      <c r="G848" s="512"/>
      <c r="H848" s="512"/>
      <c r="I848" s="512"/>
      <c r="J848" s="512"/>
      <c r="K848" s="512"/>
      <c r="L848" s="512"/>
      <c r="M848" s="512"/>
      <c r="N848" s="512"/>
      <c r="O848" s="512"/>
      <c r="P848" s="512"/>
      <c r="Q848" s="512"/>
    </row>
    <row r="849" ht="25.15" customHeight="true" x14ac:dyDescent="0.2">
      <c r="C849" s="512"/>
      <c r="D849" s="512"/>
      <c r="E849" s="512"/>
      <c r="F849" s="512"/>
      <c r="G849" s="512"/>
      <c r="H849" s="512"/>
      <c r="I849" s="512"/>
      <c r="J849" s="512"/>
      <c r="K849" s="512"/>
      <c r="L849" s="512"/>
      <c r="M849" s="512"/>
      <c r="N849" s="512"/>
      <c r="O849" s="512"/>
      <c r="P849" s="512"/>
      <c r="Q849" s="512"/>
    </row>
    <row r="850" ht="25.15" customHeight="true" x14ac:dyDescent="0.2">
      <c r="C850" s="512"/>
      <c r="D850" s="512"/>
      <c r="E850" s="512"/>
      <c r="F850" s="512"/>
      <c r="G850" s="512"/>
      <c r="H850" s="512"/>
      <c r="I850" s="512"/>
      <c r="J850" s="512"/>
      <c r="K850" s="512"/>
      <c r="L850" s="512"/>
      <c r="M850" s="512"/>
      <c r="N850" s="512"/>
      <c r="O850" s="512"/>
      <c r="P850" s="512"/>
      <c r="Q850" s="512"/>
    </row>
    <row r="851" ht="25.15" customHeight="true" x14ac:dyDescent="0.2">
      <c r="C851" s="512"/>
      <c r="D851" s="512"/>
      <c r="E851" s="512"/>
      <c r="F851" s="512"/>
      <c r="G851" s="512"/>
      <c r="H851" s="512"/>
      <c r="I851" s="512"/>
      <c r="J851" s="512"/>
      <c r="K851" s="512"/>
      <c r="L851" s="512"/>
      <c r="M851" s="512"/>
      <c r="N851" s="512"/>
      <c r="O851" s="512"/>
      <c r="P851" s="512"/>
      <c r="Q851" s="512"/>
    </row>
    <row r="852" ht="25.15" customHeight="true" x14ac:dyDescent="0.2">
      <c r="C852" s="512"/>
      <c r="D852" s="512"/>
      <c r="E852" s="512"/>
      <c r="F852" s="512"/>
      <c r="G852" s="512"/>
      <c r="H852" s="512"/>
      <c r="I852" s="512"/>
      <c r="J852" s="512"/>
      <c r="K852" s="512"/>
      <c r="L852" s="512"/>
      <c r="M852" s="512"/>
      <c r="N852" s="512"/>
      <c r="O852" s="512"/>
      <c r="P852" s="512"/>
      <c r="Q852" s="512"/>
    </row>
    <row r="853" ht="25.15" customHeight="true" x14ac:dyDescent="0.2">
      <c r="C853" s="512"/>
      <c r="D853" s="512"/>
      <c r="E853" s="512"/>
      <c r="F853" s="512"/>
      <c r="G853" s="512"/>
      <c r="H853" s="512"/>
      <c r="I853" s="512"/>
      <c r="J853" s="512"/>
      <c r="K853" s="512"/>
      <c r="L853" s="512"/>
      <c r="M853" s="512"/>
      <c r="N853" s="512"/>
      <c r="O853" s="512"/>
      <c r="P853" s="512"/>
      <c r="Q853" s="512"/>
    </row>
    <row r="854" ht="25.15" customHeight="true" x14ac:dyDescent="0.2">
      <c r="C854" s="512"/>
      <c r="D854" s="512"/>
      <c r="E854" s="512"/>
      <c r="F854" s="512"/>
      <c r="G854" s="512"/>
      <c r="H854" s="512"/>
      <c r="I854" s="512"/>
      <c r="J854" s="512"/>
      <c r="K854" s="512"/>
      <c r="L854" s="512"/>
      <c r="M854" s="512"/>
      <c r="N854" s="512"/>
      <c r="O854" s="512"/>
      <c r="P854" s="512"/>
      <c r="Q854" s="512"/>
    </row>
    <row r="855" ht="25.15" customHeight="true" x14ac:dyDescent="0.2">
      <c r="C855" s="512"/>
      <c r="D855" s="512"/>
      <c r="E855" s="512"/>
      <c r="F855" s="512"/>
      <c r="G855" s="512"/>
      <c r="H855" s="512"/>
      <c r="I855" s="512"/>
      <c r="J855" s="512"/>
      <c r="K855" s="512"/>
      <c r="L855" s="512"/>
      <c r="M855" s="512"/>
      <c r="N855" s="512"/>
      <c r="O855" s="512"/>
      <c r="P855" s="512"/>
      <c r="Q855" s="512"/>
    </row>
    <row r="856" ht="25.15" customHeight="true" x14ac:dyDescent="0.2">
      <c r="C856" s="512"/>
      <c r="D856" s="512"/>
      <c r="E856" s="512"/>
      <c r="F856" s="512"/>
      <c r="G856" s="512"/>
      <c r="H856" s="512"/>
      <c r="I856" s="512"/>
      <c r="J856" s="512"/>
      <c r="K856" s="512"/>
      <c r="L856" s="512"/>
      <c r="M856" s="512"/>
      <c r="N856" s="512"/>
      <c r="O856" s="512"/>
      <c r="P856" s="512"/>
      <c r="Q856" s="512"/>
    </row>
    <row r="857" ht="25.15" customHeight="true" x14ac:dyDescent="0.2">
      <c r="C857" s="512"/>
      <c r="D857" s="512"/>
      <c r="E857" s="512"/>
      <c r="F857" s="512"/>
      <c r="G857" s="512"/>
      <c r="H857" s="512"/>
      <c r="I857" s="512"/>
      <c r="J857" s="512"/>
      <c r="K857" s="512"/>
      <c r="L857" s="512"/>
      <c r="M857" s="512"/>
      <c r="N857" s="512"/>
      <c r="O857" s="512"/>
      <c r="P857" s="512"/>
      <c r="Q857" s="512"/>
    </row>
    <row r="858" ht="25.15" customHeight="true" x14ac:dyDescent="0.2">
      <c r="C858" s="512"/>
      <c r="D858" s="512"/>
      <c r="E858" s="512"/>
      <c r="F858" s="512"/>
      <c r="G858" s="512"/>
      <c r="H858" s="512"/>
      <c r="I858" s="512"/>
      <c r="J858" s="512"/>
      <c r="K858" s="512"/>
      <c r="L858" s="512"/>
      <c r="M858" s="512"/>
      <c r="N858" s="512"/>
      <c r="O858" s="512"/>
      <c r="P858" s="512"/>
      <c r="Q858" s="512"/>
    </row>
    <row r="859" ht="25.15" customHeight="true" x14ac:dyDescent="0.2">
      <c r="C859" s="512"/>
      <c r="D859" s="512"/>
      <c r="E859" s="512"/>
      <c r="F859" s="512"/>
      <c r="G859" s="512"/>
      <c r="H859" s="512"/>
      <c r="I859" s="512"/>
      <c r="J859" s="512"/>
      <c r="K859" s="512"/>
      <c r="L859" s="512"/>
      <c r="M859" s="512"/>
      <c r="N859" s="512"/>
      <c r="O859" s="512"/>
      <c r="P859" s="512"/>
      <c r="Q859" s="512"/>
    </row>
    <row r="860" ht="25.15" customHeight="true" x14ac:dyDescent="0.2">
      <c r="C860" s="512"/>
      <c r="D860" s="512"/>
      <c r="E860" s="512"/>
      <c r="F860" s="512"/>
      <c r="G860" s="512"/>
      <c r="H860" s="512"/>
      <c r="I860" s="512"/>
      <c r="J860" s="512"/>
      <c r="K860" s="512"/>
      <c r="L860" s="512"/>
      <c r="M860" s="512"/>
      <c r="N860" s="512"/>
      <c r="O860" s="512"/>
      <c r="P860" s="512"/>
      <c r="Q860" s="512"/>
    </row>
    <row r="861" ht="25.15" customHeight="true" x14ac:dyDescent="0.2">
      <c r="C861" s="512"/>
      <c r="D861" s="512"/>
      <c r="E861" s="512"/>
      <c r="F861" s="512"/>
      <c r="G861" s="512"/>
      <c r="H861" s="512"/>
      <c r="I861" s="512"/>
      <c r="J861" s="512"/>
      <c r="K861" s="512"/>
      <c r="L861" s="512"/>
      <c r="M861" s="512"/>
      <c r="N861" s="512"/>
      <c r="O861" s="512"/>
      <c r="P861" s="512"/>
      <c r="Q861" s="512"/>
    </row>
    <row r="862" ht="25.15" customHeight="true" x14ac:dyDescent="0.2">
      <c r="C862" s="512"/>
      <c r="D862" s="512"/>
      <c r="E862" s="512"/>
      <c r="F862" s="512"/>
      <c r="G862" s="512"/>
      <c r="H862" s="512"/>
      <c r="I862" s="512"/>
      <c r="J862" s="512"/>
      <c r="K862" s="512"/>
      <c r="L862" s="512"/>
      <c r="M862" s="512"/>
      <c r="N862" s="512"/>
      <c r="O862" s="512"/>
      <c r="P862" s="512"/>
      <c r="Q862" s="512"/>
    </row>
    <row r="863" ht="25.15" customHeight="true" x14ac:dyDescent="0.2">
      <c r="C863" s="512"/>
      <c r="D863" s="512"/>
      <c r="E863" s="512"/>
      <c r="F863" s="512"/>
      <c r="G863" s="512"/>
      <c r="H863" s="512"/>
      <c r="I863" s="512"/>
      <c r="J863" s="512"/>
      <c r="K863" s="512"/>
      <c r="L863" s="512"/>
      <c r="M863" s="512"/>
      <c r="N863" s="512"/>
      <c r="O863" s="512"/>
      <c r="P863" s="512"/>
      <c r="Q863" s="512"/>
    </row>
    <row r="864" ht="25.15" customHeight="true" x14ac:dyDescent="0.2">
      <c r="C864" s="512"/>
      <c r="D864" s="512"/>
      <c r="E864" s="512"/>
      <c r="F864" s="512"/>
      <c r="G864" s="512"/>
      <c r="H864" s="512"/>
      <c r="I864" s="512"/>
      <c r="J864" s="512"/>
      <c r="K864" s="512"/>
      <c r="L864" s="512"/>
      <c r="M864" s="512"/>
      <c r="N864" s="512"/>
      <c r="O864" s="512"/>
      <c r="P864" s="512"/>
      <c r="Q864" s="512"/>
    </row>
    <row r="865" ht="25.15" customHeight="true" x14ac:dyDescent="0.2">
      <c r="C865" s="512"/>
      <c r="D865" s="512"/>
      <c r="E865" s="512"/>
      <c r="F865" s="512"/>
      <c r="G865" s="512"/>
      <c r="H865" s="512"/>
      <c r="I865" s="512"/>
      <c r="J865" s="512"/>
      <c r="K865" s="512"/>
      <c r="L865" s="512"/>
      <c r="M865" s="512"/>
      <c r="N865" s="512"/>
      <c r="O865" s="512"/>
      <c r="P865" s="512"/>
      <c r="Q865" s="512"/>
    </row>
    <row r="866" ht="25.15" customHeight="true" x14ac:dyDescent="0.2">
      <c r="C866" s="512"/>
      <c r="D866" s="512"/>
      <c r="E866" s="512"/>
      <c r="F866" s="512"/>
      <c r="G866" s="512"/>
      <c r="H866" s="512"/>
      <c r="I866" s="512"/>
      <c r="J866" s="512"/>
      <c r="K866" s="512"/>
      <c r="L866" s="512"/>
      <c r="M866" s="512"/>
      <c r="N866" s="512"/>
      <c r="O866" s="512"/>
      <c r="P866" s="512"/>
      <c r="Q866" s="512"/>
    </row>
    <row r="867" ht="25.15" customHeight="true" x14ac:dyDescent="0.2">
      <c r="C867" s="512"/>
      <c r="D867" s="512"/>
      <c r="E867" s="512"/>
      <c r="F867" s="512"/>
      <c r="G867" s="512"/>
      <c r="H867" s="512"/>
      <c r="I867" s="512"/>
      <c r="J867" s="512"/>
      <c r="K867" s="512"/>
      <c r="L867" s="512"/>
      <c r="M867" s="512"/>
      <c r="N867" s="512"/>
      <c r="O867" s="512"/>
      <c r="P867" s="512"/>
      <c r="Q867" s="512"/>
    </row>
    <row r="868" ht="25.15" customHeight="true" x14ac:dyDescent="0.2">
      <c r="C868" s="512"/>
      <c r="D868" s="512"/>
      <c r="E868" s="512"/>
      <c r="F868" s="512"/>
      <c r="G868" s="512"/>
      <c r="H868" s="512"/>
      <c r="I868" s="512"/>
      <c r="J868" s="512"/>
      <c r="K868" s="512"/>
      <c r="L868" s="512"/>
      <c r="M868" s="512"/>
      <c r="N868" s="512"/>
      <c r="O868" s="512"/>
      <c r="P868" s="512"/>
      <c r="Q868" s="512"/>
    </row>
    <row r="869" ht="25.15" customHeight="true" x14ac:dyDescent="0.2">
      <c r="C869" s="512"/>
      <c r="D869" s="512"/>
      <c r="E869" s="512"/>
      <c r="F869" s="512"/>
      <c r="G869" s="512"/>
      <c r="H869" s="512"/>
      <c r="I869" s="512"/>
      <c r="J869" s="512"/>
      <c r="K869" s="512"/>
      <c r="L869" s="512"/>
      <c r="M869" s="512"/>
      <c r="N869" s="512"/>
      <c r="O869" s="512"/>
      <c r="P869" s="512"/>
      <c r="Q869" s="512"/>
    </row>
    <row r="870" ht="25.15" customHeight="true" x14ac:dyDescent="0.2">
      <c r="C870" s="512"/>
      <c r="D870" s="512"/>
      <c r="E870" s="512"/>
      <c r="F870" s="512"/>
      <c r="G870" s="512"/>
      <c r="H870" s="512"/>
      <c r="I870" s="512"/>
      <c r="J870" s="512"/>
      <c r="K870" s="512"/>
      <c r="L870" s="512"/>
      <c r="M870" s="512"/>
      <c r="N870" s="512"/>
      <c r="O870" s="512"/>
      <c r="P870" s="512"/>
      <c r="Q870" s="512"/>
    </row>
    <row r="871" ht="25.15" customHeight="true" x14ac:dyDescent="0.2">
      <c r="C871" s="512"/>
      <c r="D871" s="512"/>
      <c r="E871" s="512"/>
      <c r="F871" s="512"/>
      <c r="G871" s="512"/>
      <c r="H871" s="512"/>
      <c r="I871" s="512"/>
      <c r="J871" s="512"/>
      <c r="K871" s="512"/>
      <c r="L871" s="512"/>
      <c r="M871" s="512"/>
      <c r="N871" s="512"/>
      <c r="O871" s="512"/>
      <c r="P871" s="512"/>
      <c r="Q871" s="512"/>
    </row>
    <row r="872" ht="25.15" customHeight="true" x14ac:dyDescent="0.2">
      <c r="C872" s="512"/>
      <c r="D872" s="512"/>
      <c r="E872" s="512"/>
      <c r="F872" s="512"/>
      <c r="G872" s="512"/>
      <c r="H872" s="512"/>
      <c r="I872" s="512"/>
      <c r="J872" s="512"/>
      <c r="K872" s="512"/>
      <c r="L872" s="512"/>
      <c r="M872" s="512"/>
      <c r="N872" s="512"/>
      <c r="O872" s="512"/>
      <c r="P872" s="512"/>
      <c r="Q872" s="512"/>
    </row>
    <row r="873" ht="25.15" customHeight="true" x14ac:dyDescent="0.2">
      <c r="C873" s="512"/>
      <c r="D873" s="512"/>
      <c r="E873" s="512"/>
      <c r="F873" s="512"/>
      <c r="G873" s="512"/>
      <c r="H873" s="512"/>
      <c r="I873" s="512"/>
      <c r="J873" s="512"/>
      <c r="K873" s="512"/>
      <c r="L873" s="512"/>
      <c r="M873" s="512"/>
      <c r="N873" s="512"/>
      <c r="O873" s="512"/>
      <c r="P873" s="512"/>
      <c r="Q873" s="512"/>
    </row>
    <row r="874" ht="25.15" customHeight="true" x14ac:dyDescent="0.2">
      <c r="C874" s="512"/>
      <c r="D874" s="512"/>
      <c r="E874" s="512"/>
      <c r="F874" s="512"/>
      <c r="G874" s="512"/>
      <c r="H874" s="512"/>
      <c r="I874" s="512"/>
      <c r="J874" s="512"/>
      <c r="K874" s="512"/>
      <c r="L874" s="512"/>
      <c r="M874" s="512"/>
      <c r="N874" s="512"/>
      <c r="O874" s="512"/>
      <c r="P874" s="512"/>
      <c r="Q874" s="512"/>
    </row>
    <row r="875" ht="25.15" customHeight="true" x14ac:dyDescent="0.2">
      <c r="C875" s="512"/>
      <c r="D875" s="512"/>
      <c r="E875" s="512"/>
      <c r="F875" s="512"/>
      <c r="G875" s="512"/>
      <c r="H875" s="512"/>
      <c r="I875" s="512"/>
      <c r="J875" s="512"/>
      <c r="K875" s="512"/>
      <c r="L875" s="512"/>
      <c r="M875" s="512"/>
      <c r="N875" s="512"/>
      <c r="O875" s="512"/>
      <c r="P875" s="512"/>
      <c r="Q875" s="512"/>
    </row>
    <row r="876" ht="25.15" customHeight="true" x14ac:dyDescent="0.2">
      <c r="C876" s="512"/>
      <c r="D876" s="512"/>
      <c r="E876" s="512"/>
      <c r="F876" s="512"/>
      <c r="G876" s="512"/>
      <c r="H876" s="512"/>
      <c r="I876" s="512"/>
      <c r="J876" s="512"/>
      <c r="K876" s="512"/>
      <c r="L876" s="512"/>
      <c r="M876" s="512"/>
      <c r="N876" s="512"/>
      <c r="O876" s="512"/>
      <c r="P876" s="512"/>
      <c r="Q876" s="512"/>
    </row>
    <row r="877" ht="25.15" customHeight="true" x14ac:dyDescent="0.2">
      <c r="C877" s="512"/>
      <c r="D877" s="512"/>
      <c r="E877" s="512"/>
      <c r="F877" s="512"/>
      <c r="G877" s="512"/>
      <c r="H877" s="512"/>
      <c r="I877" s="512"/>
      <c r="J877" s="512"/>
      <c r="K877" s="512"/>
      <c r="L877" s="512"/>
      <c r="M877" s="512"/>
      <c r="N877" s="512"/>
      <c r="O877" s="512"/>
      <c r="P877" s="512"/>
      <c r="Q877" s="512"/>
    </row>
    <row r="878" ht="25.15" customHeight="true" x14ac:dyDescent="0.2">
      <c r="C878" s="512"/>
      <c r="D878" s="512"/>
      <c r="E878" s="512"/>
      <c r="F878" s="512"/>
      <c r="G878" s="512"/>
      <c r="H878" s="512"/>
      <c r="I878" s="512"/>
      <c r="J878" s="512"/>
      <c r="K878" s="512"/>
      <c r="L878" s="512"/>
      <c r="M878" s="512"/>
      <c r="N878" s="512"/>
      <c r="O878" s="512"/>
      <c r="P878" s="512"/>
      <c r="Q878" s="512"/>
    </row>
    <row r="879" ht="25.15" customHeight="true" x14ac:dyDescent="0.2">
      <c r="C879" s="512"/>
      <c r="D879" s="512"/>
      <c r="E879" s="512"/>
      <c r="F879" s="512"/>
      <c r="G879" s="512"/>
      <c r="H879" s="512"/>
      <c r="I879" s="512"/>
      <c r="J879" s="512"/>
      <c r="K879" s="512"/>
      <c r="L879" s="512"/>
      <c r="M879" s="512"/>
      <c r="N879" s="512"/>
      <c r="O879" s="512"/>
      <c r="P879" s="512"/>
      <c r="Q879" s="512"/>
    </row>
    <row r="880" ht="25.15" customHeight="true" x14ac:dyDescent="0.2">
      <c r="C880" s="512"/>
      <c r="D880" s="512"/>
      <c r="E880" s="512"/>
      <c r="F880" s="512"/>
      <c r="G880" s="512"/>
      <c r="H880" s="512"/>
      <c r="I880" s="512"/>
      <c r="J880" s="512"/>
      <c r="K880" s="512"/>
      <c r="L880" s="512"/>
      <c r="M880" s="512"/>
      <c r="N880" s="512"/>
      <c r="O880" s="512"/>
      <c r="P880" s="512"/>
      <c r="Q880" s="512"/>
    </row>
    <row r="881" ht="25.15" customHeight="true" x14ac:dyDescent="0.2">
      <c r="C881" s="512"/>
      <c r="D881" s="512"/>
      <c r="E881" s="512"/>
      <c r="F881" s="512"/>
      <c r="G881" s="512"/>
      <c r="H881" s="512"/>
      <c r="I881" s="512"/>
      <c r="J881" s="512"/>
      <c r="K881" s="512"/>
      <c r="L881" s="512"/>
      <c r="M881" s="512"/>
      <c r="N881" s="512"/>
      <c r="O881" s="512"/>
      <c r="P881" s="512"/>
      <c r="Q881" s="512"/>
    </row>
    <row r="882" ht="25.15" customHeight="true" x14ac:dyDescent="0.2">
      <c r="C882" s="512"/>
      <c r="D882" s="512"/>
      <c r="E882" s="512"/>
      <c r="F882" s="512"/>
      <c r="G882" s="512"/>
      <c r="H882" s="512"/>
      <c r="I882" s="512"/>
      <c r="J882" s="512"/>
      <c r="K882" s="512"/>
      <c r="L882" s="512"/>
      <c r="M882" s="512"/>
      <c r="N882" s="512"/>
      <c r="O882" s="512"/>
      <c r="P882" s="512"/>
      <c r="Q882" s="512"/>
    </row>
    <row r="883" ht="25.15" customHeight="true" x14ac:dyDescent="0.2">
      <c r="C883" s="512"/>
      <c r="D883" s="512"/>
      <c r="E883" s="512"/>
      <c r="F883" s="512"/>
      <c r="G883" s="512"/>
      <c r="H883" s="512"/>
      <c r="I883" s="512"/>
      <c r="J883" s="512"/>
      <c r="K883" s="512"/>
      <c r="L883" s="512"/>
      <c r="M883" s="512"/>
      <c r="N883" s="512"/>
      <c r="O883" s="512"/>
      <c r="P883" s="512"/>
      <c r="Q883" s="512"/>
    </row>
    <row r="884" ht="25.15" customHeight="true" x14ac:dyDescent="0.2">
      <c r="C884" s="512"/>
      <c r="D884" s="512"/>
      <c r="E884" s="512"/>
      <c r="F884" s="512"/>
      <c r="G884" s="512"/>
      <c r="H884" s="512"/>
      <c r="I884" s="512"/>
      <c r="J884" s="512"/>
      <c r="K884" s="512"/>
      <c r="L884" s="512"/>
      <c r="M884" s="512"/>
      <c r="N884" s="512"/>
      <c r="O884" s="512"/>
      <c r="P884" s="512"/>
      <c r="Q884" s="512"/>
    </row>
    <row r="885" ht="25.15" customHeight="true" x14ac:dyDescent="0.2">
      <c r="C885" s="512"/>
      <c r="D885" s="512"/>
      <c r="E885" s="512"/>
      <c r="F885" s="512"/>
      <c r="G885" s="512"/>
      <c r="H885" s="512"/>
      <c r="I885" s="512"/>
      <c r="J885" s="512"/>
      <c r="K885" s="512"/>
      <c r="L885" s="512"/>
      <c r="M885" s="512"/>
      <c r="N885" s="512"/>
      <c r="O885" s="512"/>
      <c r="P885" s="512"/>
      <c r="Q885" s="512"/>
    </row>
    <row r="886" ht="25.15" customHeight="true" x14ac:dyDescent="0.2">
      <c r="C886" s="512"/>
      <c r="D886" s="512"/>
      <c r="E886" s="512"/>
      <c r="F886" s="512"/>
      <c r="G886" s="512"/>
      <c r="H886" s="512"/>
      <c r="I886" s="512"/>
      <c r="J886" s="512"/>
      <c r="K886" s="512"/>
      <c r="L886" s="512"/>
      <c r="M886" s="512"/>
      <c r="N886" s="512"/>
      <c r="O886" s="512"/>
      <c r="P886" s="512"/>
      <c r="Q886" s="512"/>
    </row>
    <row r="887" ht="25.15" customHeight="true" x14ac:dyDescent="0.2">
      <c r="C887" s="512"/>
      <c r="D887" s="512"/>
      <c r="E887" s="512"/>
      <c r="F887" s="512"/>
      <c r="G887" s="512"/>
      <c r="H887" s="512"/>
      <c r="I887" s="512"/>
      <c r="J887" s="512"/>
      <c r="K887" s="512"/>
      <c r="L887" s="512"/>
      <c r="M887" s="512"/>
      <c r="N887" s="512"/>
      <c r="O887" s="512"/>
      <c r="P887" s="512"/>
      <c r="Q887" s="512"/>
    </row>
    <row r="888" ht="25.15" customHeight="true" x14ac:dyDescent="0.2">
      <c r="C888" s="512"/>
      <c r="D888" s="512"/>
      <c r="E888" s="512"/>
      <c r="F888" s="512"/>
      <c r="G888" s="512"/>
      <c r="H888" s="512"/>
      <c r="I888" s="512"/>
      <c r="J888" s="512"/>
      <c r="K888" s="512"/>
      <c r="L888" s="512"/>
      <c r="M888" s="512"/>
      <c r="N888" s="512"/>
      <c r="O888" s="512"/>
      <c r="P888" s="512"/>
      <c r="Q888" s="512"/>
    </row>
    <row r="889" ht="25.15" customHeight="true" x14ac:dyDescent="0.2">
      <c r="C889" s="512"/>
      <c r="D889" s="512"/>
      <c r="E889" s="512"/>
      <c r="F889" s="512"/>
      <c r="G889" s="512"/>
      <c r="H889" s="512"/>
      <c r="I889" s="512"/>
      <c r="J889" s="512"/>
      <c r="K889" s="512"/>
      <c r="L889" s="512"/>
      <c r="M889" s="512"/>
      <c r="N889" s="512"/>
      <c r="O889" s="512"/>
      <c r="P889" s="512"/>
      <c r="Q889" s="512"/>
    </row>
    <row r="890" ht="25.15" customHeight="true" x14ac:dyDescent="0.2">
      <c r="C890" s="512"/>
      <c r="D890" s="512"/>
      <c r="E890" s="512"/>
      <c r="F890" s="512"/>
      <c r="G890" s="512"/>
      <c r="H890" s="512"/>
      <c r="I890" s="512"/>
      <c r="J890" s="512"/>
      <c r="K890" s="512"/>
      <c r="L890" s="512"/>
      <c r="M890" s="512"/>
      <c r="N890" s="512"/>
      <c r="O890" s="512"/>
      <c r="P890" s="512"/>
      <c r="Q890" s="512"/>
    </row>
    <row r="891" ht="25.15" customHeight="true" x14ac:dyDescent="0.2">
      <c r="C891" s="512"/>
      <c r="D891" s="512"/>
      <c r="E891" s="512"/>
      <c r="F891" s="512"/>
      <c r="G891" s="512"/>
      <c r="H891" s="512"/>
      <c r="I891" s="512"/>
      <c r="J891" s="512"/>
      <c r="K891" s="512"/>
      <c r="L891" s="512"/>
      <c r="M891" s="512"/>
      <c r="N891" s="512"/>
      <c r="O891" s="512"/>
      <c r="P891" s="512"/>
      <c r="Q891" s="512"/>
    </row>
    <row r="892" ht="25.15" customHeight="true" x14ac:dyDescent="0.2">
      <c r="C892" s="512"/>
      <c r="D892" s="512"/>
      <c r="E892" s="512"/>
      <c r="F892" s="512"/>
      <c r="G892" s="512"/>
      <c r="H892" s="512"/>
      <c r="I892" s="512"/>
      <c r="J892" s="512"/>
      <c r="K892" s="512"/>
      <c r="L892" s="512"/>
      <c r="M892" s="512"/>
      <c r="N892" s="512"/>
      <c r="O892" s="512"/>
      <c r="P892" s="512"/>
      <c r="Q892" s="512"/>
    </row>
    <row r="893" ht="25.15" customHeight="true" x14ac:dyDescent="0.2">
      <c r="C893" s="512"/>
      <c r="D893" s="512"/>
      <c r="E893" s="512"/>
      <c r="F893" s="512"/>
      <c r="G893" s="512"/>
      <c r="H893" s="512"/>
      <c r="I893" s="512"/>
      <c r="J893" s="512"/>
      <c r="K893" s="512"/>
      <c r="L893" s="512"/>
      <c r="M893" s="512"/>
      <c r="N893" s="512"/>
      <c r="O893" s="512"/>
      <c r="P893" s="512"/>
      <c r="Q893" s="512"/>
    </row>
    <row r="894" ht="25.15" customHeight="true" x14ac:dyDescent="0.2">
      <c r="C894" s="512"/>
      <c r="D894" s="512"/>
      <c r="E894" s="512"/>
      <c r="F894" s="512"/>
      <c r="G894" s="512"/>
      <c r="H894" s="512"/>
      <c r="I894" s="512"/>
      <c r="J894" s="512"/>
      <c r="K894" s="512"/>
      <c r="L894" s="512"/>
      <c r="M894" s="512"/>
      <c r="N894" s="512"/>
      <c r="O894" s="512"/>
      <c r="P894" s="512"/>
      <c r="Q894" s="512"/>
    </row>
    <row r="895" ht="25.15" customHeight="true" x14ac:dyDescent="0.2">
      <c r="C895" s="512"/>
      <c r="D895" s="512"/>
      <c r="E895" s="512"/>
      <c r="F895" s="512"/>
      <c r="G895" s="512"/>
      <c r="H895" s="512"/>
      <c r="I895" s="512"/>
      <c r="J895" s="512"/>
      <c r="K895" s="512"/>
      <c r="L895" s="512"/>
      <c r="M895" s="512"/>
      <c r="N895" s="512"/>
      <c r="O895" s="512"/>
      <c r="P895" s="512"/>
      <c r="Q895" s="512"/>
    </row>
    <row r="896" ht="25.15" customHeight="true" x14ac:dyDescent="0.2">
      <c r="C896" s="512"/>
      <c r="D896" s="512"/>
      <c r="E896" s="512"/>
      <c r="F896" s="512"/>
      <c r="G896" s="512"/>
      <c r="H896" s="512"/>
      <c r="I896" s="512"/>
      <c r="J896" s="512"/>
      <c r="K896" s="512"/>
      <c r="L896" s="512"/>
      <c r="M896" s="512"/>
      <c r="N896" s="512"/>
      <c r="O896" s="512"/>
      <c r="P896" s="512"/>
      <c r="Q896" s="512"/>
    </row>
    <row r="897" ht="25.15" customHeight="true" x14ac:dyDescent="0.2">
      <c r="C897" s="512"/>
      <c r="D897" s="512"/>
      <c r="E897" s="512"/>
      <c r="F897" s="512"/>
      <c r="G897" s="512"/>
      <c r="H897" s="512"/>
      <c r="I897" s="512"/>
      <c r="J897" s="512"/>
      <c r="K897" s="512"/>
      <c r="L897" s="512"/>
      <c r="M897" s="512"/>
      <c r="N897" s="512"/>
      <c r="O897" s="512"/>
      <c r="P897" s="512"/>
      <c r="Q897" s="512"/>
    </row>
    <row r="898" ht="25.15" customHeight="true" x14ac:dyDescent="0.2">
      <c r="C898" s="512"/>
      <c r="D898" s="512"/>
      <c r="E898" s="512"/>
      <c r="F898" s="512"/>
      <c r="G898" s="512"/>
      <c r="H898" s="512"/>
      <c r="I898" s="512"/>
      <c r="J898" s="512"/>
      <c r="K898" s="512"/>
      <c r="L898" s="512"/>
      <c r="M898" s="512"/>
      <c r="N898" s="512"/>
      <c r="O898" s="512"/>
      <c r="P898" s="512"/>
      <c r="Q898" s="512"/>
    </row>
    <row r="899" ht="25.15" customHeight="true" x14ac:dyDescent="0.2">
      <c r="C899" s="512"/>
      <c r="D899" s="512"/>
      <c r="E899" s="512"/>
      <c r="F899" s="512"/>
      <c r="G899" s="512"/>
      <c r="H899" s="512"/>
      <c r="I899" s="512"/>
      <c r="J899" s="512"/>
      <c r="K899" s="512"/>
      <c r="L899" s="512"/>
      <c r="M899" s="512"/>
      <c r="N899" s="512"/>
      <c r="O899" s="512"/>
      <c r="P899" s="512"/>
      <c r="Q899" s="512"/>
    </row>
    <row r="900" ht="25.15" customHeight="true" x14ac:dyDescent="0.2">
      <c r="C900" s="512"/>
      <c r="D900" s="512"/>
      <c r="E900" s="512"/>
      <c r="F900" s="512"/>
      <c r="G900" s="512"/>
      <c r="H900" s="512"/>
      <c r="I900" s="512"/>
      <c r="J900" s="512"/>
      <c r="K900" s="512"/>
      <c r="L900" s="512"/>
      <c r="M900" s="512"/>
      <c r="N900" s="512"/>
      <c r="O900" s="512"/>
      <c r="P900" s="512"/>
      <c r="Q900" s="512"/>
    </row>
    <row r="901" ht="25.15" customHeight="true" x14ac:dyDescent="0.2">
      <c r="C901" s="512"/>
      <c r="D901" s="512"/>
      <c r="E901" s="512"/>
      <c r="F901" s="512"/>
      <c r="G901" s="512"/>
      <c r="H901" s="512"/>
      <c r="I901" s="512"/>
      <c r="J901" s="512"/>
      <c r="K901" s="512"/>
      <c r="L901" s="512"/>
      <c r="M901" s="512"/>
      <c r="N901" s="512"/>
      <c r="O901" s="512"/>
      <c r="P901" s="512"/>
      <c r="Q901" s="512"/>
    </row>
    <row r="902" ht="25.15" customHeight="true" x14ac:dyDescent="0.2">
      <c r="C902" s="512"/>
      <c r="D902" s="512"/>
      <c r="E902" s="512"/>
      <c r="F902" s="512"/>
      <c r="G902" s="512"/>
      <c r="H902" s="512"/>
      <c r="I902" s="512"/>
      <c r="J902" s="512"/>
      <c r="K902" s="512"/>
      <c r="L902" s="512"/>
      <c r="M902" s="512"/>
      <c r="N902" s="512"/>
      <c r="O902" s="512"/>
      <c r="P902" s="512"/>
      <c r="Q902" s="512"/>
    </row>
    <row r="903" ht="25.15" customHeight="true" x14ac:dyDescent="0.2">
      <c r="C903" s="512"/>
      <c r="D903" s="512"/>
      <c r="E903" s="512"/>
      <c r="F903" s="512"/>
      <c r="G903" s="512"/>
      <c r="H903" s="512"/>
      <c r="I903" s="512"/>
      <c r="J903" s="512"/>
      <c r="K903" s="512"/>
      <c r="L903" s="512"/>
      <c r="M903" s="512"/>
      <c r="N903" s="512"/>
      <c r="O903" s="512"/>
      <c r="P903" s="512"/>
      <c r="Q903" s="512"/>
    </row>
    <row r="904" ht="25.15" customHeight="true" x14ac:dyDescent="0.2">
      <c r="C904" s="512"/>
      <c r="D904" s="512"/>
      <c r="E904" s="512"/>
      <c r="F904" s="512"/>
      <c r="G904" s="512"/>
      <c r="H904" s="512"/>
      <c r="I904" s="512"/>
      <c r="J904" s="512"/>
      <c r="K904" s="512"/>
      <c r="L904" s="512"/>
      <c r="M904" s="512"/>
      <c r="N904" s="512"/>
      <c r="O904" s="512"/>
      <c r="P904" s="512"/>
      <c r="Q904" s="512"/>
    </row>
    <row r="905" ht="25.15" customHeight="true" x14ac:dyDescent="0.2">
      <c r="C905" s="512"/>
      <c r="D905" s="512"/>
      <c r="E905" s="512"/>
      <c r="F905" s="512"/>
      <c r="G905" s="512"/>
      <c r="H905" s="512"/>
      <c r="I905" s="512"/>
      <c r="J905" s="512"/>
      <c r="K905" s="512"/>
      <c r="L905" s="512"/>
      <c r="M905" s="512"/>
      <c r="N905" s="512"/>
      <c r="O905" s="512"/>
      <c r="P905" s="512"/>
      <c r="Q905" s="512"/>
    </row>
    <row r="906" ht="25.15" customHeight="true" x14ac:dyDescent="0.2">
      <c r="C906" s="512"/>
      <c r="D906" s="512"/>
      <c r="E906" s="512"/>
      <c r="F906" s="512"/>
      <c r="G906" s="512"/>
      <c r="H906" s="512"/>
      <c r="I906" s="512"/>
      <c r="J906" s="512"/>
      <c r="K906" s="512"/>
      <c r="L906" s="512"/>
      <c r="M906" s="512"/>
      <c r="N906" s="512"/>
      <c r="O906" s="512"/>
      <c r="P906" s="512"/>
      <c r="Q906" s="512"/>
    </row>
    <row r="907" ht="25.15" customHeight="true" x14ac:dyDescent="0.2">
      <c r="C907" s="512"/>
      <c r="D907" s="512"/>
      <c r="E907" s="512"/>
      <c r="F907" s="512"/>
      <c r="G907" s="512"/>
      <c r="H907" s="512"/>
      <c r="I907" s="512"/>
      <c r="J907" s="512"/>
      <c r="K907" s="512"/>
      <c r="L907" s="512"/>
      <c r="M907" s="512"/>
      <c r="N907" s="512"/>
      <c r="O907" s="512"/>
      <c r="P907" s="512"/>
      <c r="Q907" s="512"/>
    </row>
    <row r="908" ht="25.15" customHeight="true" x14ac:dyDescent="0.2">
      <c r="C908" s="512"/>
      <c r="D908" s="512"/>
      <c r="E908" s="512"/>
      <c r="F908" s="512"/>
      <c r="G908" s="512"/>
      <c r="H908" s="512"/>
      <c r="I908" s="512"/>
      <c r="J908" s="512"/>
      <c r="K908" s="512"/>
      <c r="L908" s="512"/>
      <c r="M908" s="512"/>
      <c r="N908" s="512"/>
      <c r="O908" s="512"/>
      <c r="P908" s="512"/>
      <c r="Q908" s="512"/>
    </row>
    <row r="909" ht="25.15" customHeight="true" x14ac:dyDescent="0.2">
      <c r="C909" s="512"/>
      <c r="D909" s="512"/>
      <c r="E909" s="512"/>
      <c r="F909" s="512"/>
      <c r="G909" s="512"/>
      <c r="H909" s="512"/>
      <c r="I909" s="512"/>
      <c r="J909" s="512"/>
      <c r="K909" s="512"/>
      <c r="L909" s="512"/>
      <c r="M909" s="512"/>
      <c r="N909" s="512"/>
      <c r="O909" s="512"/>
      <c r="P909" s="512"/>
      <c r="Q909" s="512"/>
    </row>
    <row r="910" ht="25.15" customHeight="true" x14ac:dyDescent="0.2">
      <c r="C910" s="512"/>
      <c r="D910" s="512"/>
      <c r="E910" s="512"/>
      <c r="F910" s="512"/>
      <c r="G910" s="512"/>
      <c r="H910" s="512"/>
      <c r="I910" s="512"/>
      <c r="J910" s="512"/>
      <c r="K910" s="512"/>
      <c r="L910" s="512"/>
      <c r="M910" s="512"/>
      <c r="N910" s="512"/>
      <c r="O910" s="512"/>
      <c r="P910" s="512"/>
      <c r="Q910" s="512"/>
    </row>
    <row r="911" ht="25.15" customHeight="true" x14ac:dyDescent="0.2">
      <c r="C911" s="512"/>
      <c r="D911" s="512"/>
      <c r="E911" s="512"/>
      <c r="F911" s="512"/>
      <c r="G911" s="512"/>
      <c r="H911" s="512"/>
      <c r="I911" s="512"/>
      <c r="J911" s="512"/>
      <c r="K911" s="512"/>
      <c r="L911" s="512"/>
      <c r="M911" s="512"/>
      <c r="N911" s="512"/>
      <c r="O911" s="512"/>
      <c r="P911" s="512"/>
      <c r="Q911" s="512"/>
    </row>
    <row r="912" ht="25.15" customHeight="true" x14ac:dyDescent="0.2">
      <c r="C912" s="512"/>
      <c r="D912" s="512"/>
      <c r="E912" s="512"/>
      <c r="F912" s="512"/>
      <c r="G912" s="512"/>
      <c r="H912" s="512"/>
      <c r="I912" s="512"/>
      <c r="J912" s="512"/>
      <c r="K912" s="512"/>
      <c r="L912" s="512"/>
      <c r="M912" s="512"/>
      <c r="N912" s="512"/>
      <c r="O912" s="512"/>
      <c r="P912" s="512"/>
      <c r="Q912" s="512"/>
    </row>
    <row r="913" ht="25.15" customHeight="true" x14ac:dyDescent="0.2">
      <c r="C913" s="512"/>
      <c r="D913" s="512"/>
      <c r="E913" s="512"/>
      <c r="F913" s="512"/>
      <c r="G913" s="512"/>
      <c r="H913" s="512"/>
      <c r="I913" s="512"/>
      <c r="J913" s="512"/>
      <c r="K913" s="512"/>
      <c r="L913" s="512"/>
      <c r="M913" s="512"/>
      <c r="N913" s="512"/>
      <c r="O913" s="512"/>
      <c r="P913" s="512"/>
      <c r="Q913" s="512"/>
    </row>
    <row r="914" ht="25.15" customHeight="true" x14ac:dyDescent="0.2">
      <c r="C914" s="512"/>
      <c r="D914" s="512"/>
      <c r="E914" s="512"/>
      <c r="F914" s="512"/>
      <c r="G914" s="512"/>
      <c r="H914" s="512"/>
      <c r="I914" s="512"/>
      <c r="J914" s="512"/>
      <c r="K914" s="512"/>
      <c r="L914" s="512"/>
      <c r="M914" s="512"/>
      <c r="N914" s="512"/>
      <c r="O914" s="512"/>
      <c r="P914" s="512"/>
      <c r="Q914" s="512"/>
    </row>
    <row r="915" ht="25.15" customHeight="true" x14ac:dyDescent="0.2">
      <c r="C915" s="512"/>
      <c r="D915" s="512"/>
      <c r="E915" s="512"/>
      <c r="F915" s="512"/>
      <c r="G915" s="512"/>
      <c r="H915" s="512"/>
      <c r="I915" s="512"/>
      <c r="J915" s="512"/>
      <c r="K915" s="512"/>
      <c r="L915" s="512"/>
      <c r="M915" s="512"/>
      <c r="N915" s="512"/>
      <c r="O915" s="512"/>
      <c r="P915" s="512"/>
      <c r="Q915" s="512"/>
    </row>
    <row r="916" ht="25.15" customHeight="true" x14ac:dyDescent="0.2">
      <c r="C916" s="512"/>
      <c r="D916" s="512"/>
      <c r="E916" s="512"/>
      <c r="F916" s="512"/>
      <c r="G916" s="512"/>
      <c r="H916" s="512"/>
      <c r="I916" s="512"/>
      <c r="J916" s="512"/>
      <c r="K916" s="512"/>
      <c r="L916" s="512"/>
      <c r="M916" s="512"/>
      <c r="N916" s="512"/>
      <c r="O916" s="512"/>
      <c r="P916" s="512"/>
      <c r="Q916" s="512"/>
    </row>
    <row r="917" ht="25.15" customHeight="true" x14ac:dyDescent="0.2">
      <c r="C917" s="512"/>
      <c r="D917" s="512"/>
      <c r="E917" s="512"/>
      <c r="F917" s="512"/>
      <c r="G917" s="512"/>
      <c r="H917" s="512"/>
      <c r="I917" s="512"/>
      <c r="J917" s="512"/>
      <c r="K917" s="512"/>
      <c r="L917" s="512"/>
      <c r="M917" s="512"/>
      <c r="N917" s="512"/>
      <c r="O917" s="512"/>
      <c r="P917" s="512"/>
      <c r="Q917" s="512"/>
    </row>
    <row r="918" ht="25.15" customHeight="true" x14ac:dyDescent="0.2">
      <c r="C918" s="512"/>
      <c r="D918" s="512"/>
      <c r="E918" s="512"/>
      <c r="F918" s="512"/>
      <c r="G918" s="512"/>
      <c r="H918" s="512"/>
      <c r="I918" s="512"/>
      <c r="J918" s="512"/>
      <c r="K918" s="512"/>
      <c r="L918" s="512"/>
      <c r="M918" s="512"/>
      <c r="N918" s="512"/>
      <c r="O918" s="512"/>
      <c r="P918" s="512"/>
      <c r="Q918" s="512"/>
    </row>
    <row r="919" ht="25.15" customHeight="true" x14ac:dyDescent="0.2">
      <c r="C919" s="512"/>
      <c r="D919" s="512"/>
      <c r="E919" s="512"/>
      <c r="F919" s="512"/>
      <c r="G919" s="512"/>
      <c r="H919" s="512"/>
      <c r="I919" s="512"/>
      <c r="J919" s="512"/>
      <c r="K919" s="512"/>
      <c r="L919" s="512"/>
      <c r="M919" s="512"/>
      <c r="N919" s="512"/>
      <c r="O919" s="512"/>
      <c r="P919" s="512"/>
      <c r="Q919" s="512"/>
    </row>
    <row r="920" ht="25.15" customHeight="true" x14ac:dyDescent="0.2">
      <c r="C920" s="512"/>
      <c r="D920" s="512"/>
      <c r="E920" s="512"/>
      <c r="F920" s="512"/>
      <c r="G920" s="512"/>
      <c r="H920" s="512"/>
      <c r="I920" s="512"/>
      <c r="J920" s="512"/>
      <c r="K920" s="512"/>
      <c r="L920" s="512"/>
      <c r="M920" s="512"/>
      <c r="N920" s="512"/>
      <c r="O920" s="512"/>
      <c r="P920" s="512"/>
      <c r="Q920" s="512"/>
    </row>
    <row r="921" ht="25.15" customHeight="true" x14ac:dyDescent="0.2">
      <c r="C921" s="512"/>
      <c r="D921" s="512"/>
      <c r="E921" s="512"/>
      <c r="F921" s="512"/>
      <c r="G921" s="512"/>
      <c r="H921" s="512"/>
      <c r="I921" s="512"/>
      <c r="J921" s="512"/>
      <c r="K921" s="512"/>
      <c r="L921" s="512"/>
      <c r="M921" s="512"/>
      <c r="N921" s="512"/>
      <c r="O921" s="512"/>
      <c r="P921" s="512"/>
      <c r="Q921" s="512"/>
    </row>
    <row r="922" ht="25.15" customHeight="true" x14ac:dyDescent="0.2">
      <c r="C922" s="512"/>
      <c r="D922" s="512"/>
      <c r="E922" s="512"/>
      <c r="F922" s="512"/>
      <c r="G922" s="512"/>
      <c r="H922" s="512"/>
      <c r="I922" s="512"/>
      <c r="J922" s="512"/>
      <c r="K922" s="512"/>
      <c r="L922" s="512"/>
      <c r="M922" s="512"/>
      <c r="N922" s="512"/>
      <c r="O922" s="512"/>
      <c r="P922" s="512"/>
      <c r="Q922" s="512"/>
    </row>
    <row r="923" ht="25.15" customHeight="true" x14ac:dyDescent="0.2">
      <c r="C923" s="512"/>
      <c r="D923" s="512"/>
      <c r="E923" s="512"/>
      <c r="F923" s="512"/>
      <c r="G923" s="512"/>
      <c r="H923" s="512"/>
      <c r="I923" s="512"/>
      <c r="J923" s="512"/>
      <c r="K923" s="512"/>
      <c r="L923" s="512"/>
      <c r="M923" s="512"/>
      <c r="N923" s="512"/>
      <c r="O923" s="512"/>
      <c r="P923" s="512"/>
      <c r="Q923" s="512"/>
    </row>
    <row r="924" ht="25.15" customHeight="true" x14ac:dyDescent="0.2">
      <c r="C924" s="512"/>
      <c r="D924" s="512"/>
      <c r="E924" s="512"/>
      <c r="F924" s="512"/>
      <c r="G924" s="512"/>
      <c r="H924" s="512"/>
      <c r="I924" s="512"/>
      <c r="J924" s="512"/>
      <c r="K924" s="512"/>
      <c r="L924" s="512"/>
      <c r="M924" s="512"/>
      <c r="N924" s="512"/>
      <c r="O924" s="512"/>
      <c r="P924" s="512"/>
      <c r="Q924" s="512"/>
    </row>
    <row r="925" ht="25.15" customHeight="true" x14ac:dyDescent="0.2">
      <c r="C925" s="512"/>
      <c r="D925" s="512"/>
      <c r="E925" s="512"/>
      <c r="F925" s="512"/>
      <c r="G925" s="512"/>
      <c r="H925" s="512"/>
      <c r="I925" s="512"/>
      <c r="J925" s="512"/>
      <c r="K925" s="512"/>
      <c r="L925" s="512"/>
      <c r="M925" s="512"/>
      <c r="N925" s="512"/>
      <c r="O925" s="512"/>
      <c r="P925" s="512"/>
      <c r="Q925" s="512"/>
    </row>
    <row r="926" ht="25.15" customHeight="true" x14ac:dyDescent="0.2">
      <c r="C926" s="512"/>
      <c r="D926" s="512"/>
      <c r="E926" s="512"/>
      <c r="F926" s="512"/>
      <c r="G926" s="512"/>
      <c r="H926" s="512"/>
      <c r="I926" s="512"/>
      <c r="J926" s="512"/>
      <c r="K926" s="512"/>
      <c r="L926" s="512"/>
      <c r="M926" s="512"/>
      <c r="N926" s="512"/>
      <c r="O926" s="512"/>
      <c r="P926" s="512"/>
      <c r="Q926" s="512"/>
    </row>
    <row r="927" ht="25.15" customHeight="true" x14ac:dyDescent="0.2">
      <c r="C927" s="512"/>
      <c r="D927" s="512"/>
      <c r="E927" s="512"/>
      <c r="F927" s="512"/>
      <c r="G927" s="512"/>
      <c r="H927" s="512"/>
      <c r="I927" s="512"/>
      <c r="J927" s="512"/>
      <c r="K927" s="512"/>
      <c r="L927" s="512"/>
      <c r="M927" s="512"/>
      <c r="N927" s="512"/>
      <c r="O927" s="512"/>
      <c r="P927" s="512"/>
      <c r="Q927" s="512"/>
    </row>
    <row r="928" ht="25.15" customHeight="true" x14ac:dyDescent="0.2">
      <c r="C928" s="512"/>
      <c r="D928" s="512"/>
      <c r="E928" s="512"/>
      <c r="F928" s="512"/>
      <c r="G928" s="512"/>
      <c r="H928" s="512"/>
      <c r="I928" s="512"/>
      <c r="J928" s="512"/>
      <c r="K928" s="512"/>
      <c r="L928" s="512"/>
      <c r="M928" s="512"/>
      <c r="N928" s="512"/>
      <c r="O928" s="512"/>
      <c r="P928" s="512"/>
      <c r="Q928" s="512"/>
    </row>
    <row r="929" ht="25.15" customHeight="true" x14ac:dyDescent="0.2">
      <c r="C929" s="512"/>
      <c r="D929" s="512"/>
      <c r="E929" s="512"/>
      <c r="F929" s="512"/>
      <c r="G929" s="512"/>
      <c r="H929" s="512"/>
      <c r="I929" s="512"/>
      <c r="J929" s="512"/>
      <c r="K929" s="512"/>
      <c r="L929" s="512"/>
      <c r="M929" s="512"/>
      <c r="N929" s="512"/>
      <c r="O929" s="512"/>
      <c r="P929" s="512"/>
      <c r="Q929" s="512"/>
    </row>
    <row r="930" ht="25.15" customHeight="true" x14ac:dyDescent="0.2">
      <c r="C930" s="512"/>
      <c r="D930" s="512"/>
      <c r="E930" s="512"/>
      <c r="F930" s="512"/>
      <c r="G930" s="512"/>
      <c r="H930" s="512"/>
      <c r="I930" s="512"/>
      <c r="J930" s="512"/>
      <c r="K930" s="512"/>
      <c r="L930" s="512"/>
      <c r="M930" s="512"/>
      <c r="N930" s="512"/>
      <c r="O930" s="512"/>
      <c r="P930" s="512"/>
      <c r="Q930" s="512"/>
    </row>
    <row r="931" ht="25.15" customHeight="true" x14ac:dyDescent="0.2">
      <c r="C931" s="512"/>
      <c r="D931" s="512"/>
      <c r="E931" s="512"/>
      <c r="F931" s="512"/>
      <c r="G931" s="512"/>
      <c r="H931" s="512"/>
      <c r="I931" s="512"/>
      <c r="J931" s="512"/>
      <c r="K931" s="512"/>
      <c r="L931" s="512"/>
      <c r="M931" s="512"/>
      <c r="N931" s="512"/>
      <c r="O931" s="512"/>
      <c r="P931" s="512"/>
      <c r="Q931" s="512"/>
    </row>
    <row r="932" ht="25.15" customHeight="true" x14ac:dyDescent="0.2">
      <c r="C932" s="512"/>
      <c r="D932" s="512"/>
      <c r="E932" s="512"/>
      <c r="F932" s="512"/>
      <c r="G932" s="512"/>
      <c r="H932" s="512"/>
      <c r="I932" s="512"/>
      <c r="J932" s="512"/>
      <c r="K932" s="512"/>
      <c r="L932" s="512"/>
      <c r="M932" s="512"/>
      <c r="N932" s="512"/>
      <c r="O932" s="512"/>
      <c r="P932" s="512"/>
      <c r="Q932" s="512"/>
    </row>
    <row r="933" ht="25.15" customHeight="true" x14ac:dyDescent="0.2">
      <c r="C933" s="512"/>
      <c r="D933" s="512"/>
      <c r="E933" s="512"/>
      <c r="F933" s="512"/>
      <c r="G933" s="512"/>
      <c r="H933" s="512"/>
      <c r="I933" s="512"/>
      <c r="J933" s="512"/>
      <c r="K933" s="512"/>
      <c r="L933" s="512"/>
      <c r="M933" s="512"/>
      <c r="N933" s="512"/>
      <c r="O933" s="512"/>
      <c r="P933" s="512"/>
      <c r="Q933" s="512"/>
    </row>
    <row r="934" ht="25.15" customHeight="true" x14ac:dyDescent="0.2">
      <c r="C934" s="512"/>
      <c r="D934" s="512"/>
      <c r="E934" s="512"/>
      <c r="F934" s="512"/>
      <c r="G934" s="512"/>
      <c r="H934" s="512"/>
      <c r="I934" s="512"/>
      <c r="J934" s="512"/>
      <c r="K934" s="512"/>
      <c r="L934" s="512"/>
      <c r="M934" s="512"/>
      <c r="N934" s="512"/>
      <c r="O934" s="512"/>
      <c r="P934" s="512"/>
      <c r="Q934" s="512"/>
    </row>
    <row r="935" ht="25.15" customHeight="true" x14ac:dyDescent="0.2">
      <c r="C935" s="512"/>
      <c r="D935" s="512"/>
      <c r="E935" s="512"/>
      <c r="F935" s="512"/>
      <c r="G935" s="512"/>
      <c r="H935" s="512"/>
      <c r="I935" s="512"/>
      <c r="J935" s="512"/>
      <c r="K935" s="512"/>
      <c r="L935" s="512"/>
      <c r="M935" s="512"/>
      <c r="N935" s="512"/>
      <c r="O935" s="512"/>
      <c r="P935" s="512"/>
      <c r="Q935" s="512"/>
    </row>
    <row r="936" ht="25.15" customHeight="true" x14ac:dyDescent="0.2">
      <c r="C936" s="512"/>
      <c r="D936" s="512"/>
      <c r="E936" s="512"/>
      <c r="F936" s="512"/>
      <c r="G936" s="512"/>
      <c r="H936" s="512"/>
      <c r="I936" s="512"/>
      <c r="J936" s="512"/>
      <c r="K936" s="512"/>
      <c r="L936" s="512"/>
      <c r="M936" s="512"/>
      <c r="N936" s="512"/>
      <c r="O936" s="512"/>
      <c r="P936" s="512"/>
      <c r="Q936" s="512"/>
    </row>
    <row r="937" ht="25.15" customHeight="true" x14ac:dyDescent="0.2">
      <c r="C937" s="512"/>
      <c r="D937" s="512"/>
      <c r="E937" s="512"/>
      <c r="F937" s="512"/>
      <c r="G937" s="512"/>
      <c r="H937" s="512"/>
      <c r="I937" s="512"/>
      <c r="J937" s="512"/>
      <c r="K937" s="512"/>
      <c r="L937" s="512"/>
      <c r="M937" s="512"/>
      <c r="N937" s="512"/>
      <c r="O937" s="512"/>
      <c r="P937" s="512"/>
      <c r="Q937" s="512"/>
    </row>
    <row r="938" ht="25.15" customHeight="true" x14ac:dyDescent="0.2">
      <c r="C938" s="512"/>
      <c r="D938" s="512"/>
      <c r="E938" s="512"/>
      <c r="F938" s="512"/>
      <c r="G938" s="512"/>
      <c r="H938" s="512"/>
      <c r="I938" s="512"/>
      <c r="J938" s="512"/>
      <c r="K938" s="512"/>
      <c r="L938" s="512"/>
      <c r="M938" s="512"/>
      <c r="N938" s="512"/>
      <c r="O938" s="512"/>
      <c r="P938" s="512"/>
      <c r="Q938" s="512"/>
    </row>
    <row r="939" ht="25.15" customHeight="true" x14ac:dyDescent="0.2">
      <c r="C939" s="512"/>
      <c r="D939" s="512"/>
      <c r="E939" s="512"/>
      <c r="F939" s="512"/>
      <c r="G939" s="512"/>
      <c r="H939" s="512"/>
      <c r="I939" s="512"/>
      <c r="J939" s="512"/>
      <c r="K939" s="512"/>
      <c r="L939" s="512"/>
      <c r="M939" s="512"/>
      <c r="N939" s="512"/>
      <c r="O939" s="512"/>
      <c r="P939" s="512"/>
      <c r="Q939" s="512"/>
    </row>
    <row r="940" ht="25.15" customHeight="true" x14ac:dyDescent="0.2">
      <c r="C940" s="512"/>
      <c r="D940" s="512"/>
      <c r="E940" s="512"/>
      <c r="F940" s="512"/>
      <c r="G940" s="512"/>
      <c r="H940" s="512"/>
      <c r="I940" s="512"/>
      <c r="J940" s="512"/>
      <c r="K940" s="512"/>
      <c r="L940" s="512"/>
      <c r="M940" s="512"/>
      <c r="N940" s="512"/>
      <c r="O940" s="512"/>
      <c r="P940" s="512"/>
      <c r="Q940" s="512"/>
    </row>
    <row r="941" ht="25.15" customHeight="true" x14ac:dyDescent="0.2">
      <c r="C941" s="512"/>
      <c r="D941" s="512"/>
      <c r="E941" s="512"/>
      <c r="F941" s="512"/>
      <c r="G941" s="512"/>
      <c r="H941" s="512"/>
      <c r="I941" s="512"/>
      <c r="J941" s="512"/>
      <c r="K941" s="512"/>
      <c r="L941" s="512"/>
      <c r="M941" s="512"/>
      <c r="N941" s="512"/>
      <c r="O941" s="512"/>
      <c r="P941" s="512"/>
      <c r="Q941" s="512"/>
    </row>
    <row r="942" ht="25.15" customHeight="true" x14ac:dyDescent="0.2">
      <c r="C942" s="512"/>
      <c r="D942" s="512"/>
      <c r="E942" s="512"/>
      <c r="F942" s="512"/>
      <c r="G942" s="512"/>
      <c r="H942" s="512"/>
      <c r="I942" s="512"/>
      <c r="J942" s="512"/>
      <c r="K942" s="512"/>
      <c r="L942" s="512"/>
      <c r="M942" s="512"/>
      <c r="N942" s="512"/>
      <c r="O942" s="512"/>
      <c r="P942" s="512"/>
      <c r="Q942" s="512"/>
    </row>
    <row r="943" ht="25.15" customHeight="true" x14ac:dyDescent="0.2">
      <c r="C943" s="512"/>
      <c r="D943" s="512"/>
      <c r="E943" s="512"/>
      <c r="F943" s="512"/>
      <c r="G943" s="512"/>
      <c r="H943" s="512"/>
      <c r="I943" s="512"/>
      <c r="J943" s="512"/>
      <c r="K943" s="512"/>
      <c r="L943" s="512"/>
      <c r="M943" s="512"/>
      <c r="N943" s="512"/>
      <c r="O943" s="512"/>
      <c r="P943" s="512"/>
      <c r="Q943" s="512"/>
    </row>
    <row r="944" ht="25.15" customHeight="true" x14ac:dyDescent="0.2">
      <c r="C944" s="512"/>
      <c r="D944" s="512"/>
      <c r="E944" s="512"/>
      <c r="F944" s="512"/>
      <c r="G944" s="512"/>
      <c r="H944" s="512"/>
      <c r="I944" s="512"/>
      <c r="J944" s="512"/>
      <c r="K944" s="512"/>
      <c r="L944" s="512"/>
      <c r="M944" s="512"/>
      <c r="N944" s="512"/>
      <c r="O944" s="512"/>
      <c r="P944" s="512"/>
      <c r="Q944" s="512"/>
    </row>
    <row r="945" ht="25.15" customHeight="true" x14ac:dyDescent="0.2">
      <c r="C945" s="512"/>
      <c r="D945" s="512"/>
      <c r="E945" s="512"/>
      <c r="F945" s="512"/>
      <c r="G945" s="512"/>
      <c r="H945" s="512"/>
      <c r="I945" s="512"/>
      <c r="J945" s="512"/>
      <c r="K945" s="512"/>
      <c r="L945" s="512"/>
      <c r="M945" s="512"/>
      <c r="N945" s="512"/>
      <c r="O945" s="512"/>
      <c r="P945" s="512"/>
      <c r="Q945" s="512"/>
    </row>
    <row r="946" ht="25.15" customHeight="true" x14ac:dyDescent="0.2">
      <c r="C946" s="512"/>
      <c r="D946" s="512"/>
      <c r="E946" s="512"/>
      <c r="F946" s="512"/>
      <c r="G946" s="512"/>
      <c r="H946" s="512"/>
      <c r="I946" s="512"/>
      <c r="J946" s="512"/>
      <c r="K946" s="512"/>
      <c r="L946" s="512"/>
      <c r="M946" s="512"/>
      <c r="N946" s="512"/>
      <c r="O946" s="512"/>
      <c r="P946" s="512"/>
      <c r="Q946" s="512"/>
    </row>
    <row r="947" ht="25.15" customHeight="true" x14ac:dyDescent="0.2">
      <c r="C947" s="512"/>
      <c r="D947" s="512"/>
      <c r="E947" s="512"/>
      <c r="F947" s="512"/>
      <c r="G947" s="512"/>
      <c r="H947" s="512"/>
      <c r="I947" s="512"/>
      <c r="J947" s="512"/>
      <c r="K947" s="512"/>
      <c r="L947" s="512"/>
      <c r="M947" s="512"/>
      <c r="N947" s="512"/>
      <c r="O947" s="512"/>
      <c r="P947" s="512"/>
      <c r="Q947" s="512"/>
    </row>
    <row r="948" ht="25.15" customHeight="true" x14ac:dyDescent="0.2">
      <c r="C948" s="512"/>
      <c r="D948" s="512"/>
      <c r="E948" s="512"/>
      <c r="F948" s="512"/>
      <c r="G948" s="512"/>
      <c r="H948" s="512"/>
      <c r="I948" s="512"/>
      <c r="J948" s="512"/>
      <c r="K948" s="512"/>
      <c r="L948" s="512"/>
      <c r="M948" s="512"/>
      <c r="N948" s="512"/>
      <c r="O948" s="512"/>
      <c r="P948" s="512"/>
      <c r="Q948" s="512"/>
    </row>
    <row r="949" ht="25.15" customHeight="true" x14ac:dyDescent="0.2">
      <c r="C949" s="512"/>
      <c r="D949" s="512"/>
      <c r="E949" s="512"/>
      <c r="F949" s="512"/>
      <c r="G949" s="512"/>
      <c r="H949" s="512"/>
      <c r="I949" s="512"/>
      <c r="J949" s="512"/>
      <c r="K949" s="512"/>
      <c r="L949" s="512"/>
      <c r="M949" s="512"/>
      <c r="N949" s="512"/>
      <c r="O949" s="512"/>
      <c r="P949" s="512"/>
      <c r="Q949" s="512"/>
    </row>
    <row r="950" ht="25.15" customHeight="true" x14ac:dyDescent="0.2">
      <c r="C950" s="512"/>
      <c r="D950" s="512"/>
      <c r="E950" s="512"/>
      <c r="F950" s="512"/>
      <c r="G950" s="512"/>
      <c r="H950" s="512"/>
      <c r="I950" s="512"/>
      <c r="J950" s="512"/>
      <c r="K950" s="512"/>
      <c r="L950" s="512"/>
      <c r="M950" s="512"/>
      <c r="N950" s="512"/>
      <c r="O950" s="512"/>
      <c r="P950" s="512"/>
      <c r="Q950" s="512"/>
    </row>
    <row r="951" ht="25.15" customHeight="true" x14ac:dyDescent="0.2">
      <c r="C951" s="512"/>
      <c r="D951" s="512"/>
      <c r="E951" s="512"/>
      <c r="F951" s="512"/>
      <c r="G951" s="512"/>
      <c r="H951" s="512"/>
      <c r="I951" s="512"/>
      <c r="J951" s="512"/>
      <c r="K951" s="512"/>
      <c r="L951" s="512"/>
      <c r="M951" s="512"/>
      <c r="N951" s="512"/>
      <c r="O951" s="512"/>
      <c r="P951" s="512"/>
      <c r="Q951" s="512"/>
    </row>
    <row r="952" ht="25.15" customHeight="true" x14ac:dyDescent="0.2">
      <c r="C952" s="512"/>
      <c r="D952" s="512"/>
      <c r="E952" s="512"/>
      <c r="F952" s="512"/>
      <c r="G952" s="512"/>
      <c r="H952" s="512"/>
      <c r="I952" s="512"/>
      <c r="J952" s="512"/>
      <c r="K952" s="512"/>
      <c r="L952" s="512"/>
      <c r="M952" s="512"/>
      <c r="N952" s="512"/>
      <c r="O952" s="512"/>
      <c r="P952" s="512"/>
      <c r="Q952" s="512"/>
    </row>
    <row r="953" ht="25.15" customHeight="true" x14ac:dyDescent="0.2">
      <c r="C953" s="512"/>
      <c r="D953" s="512"/>
      <c r="E953" s="512"/>
      <c r="F953" s="512"/>
      <c r="G953" s="512"/>
      <c r="H953" s="512"/>
      <c r="I953" s="512"/>
      <c r="J953" s="512"/>
      <c r="K953" s="512"/>
      <c r="L953" s="512"/>
      <c r="M953" s="512"/>
      <c r="N953" s="512"/>
      <c r="O953" s="512"/>
      <c r="P953" s="512"/>
      <c r="Q953" s="512"/>
    </row>
    <row r="954" ht="25.15" customHeight="true" x14ac:dyDescent="0.2">
      <c r="C954" s="512"/>
      <c r="D954" s="512"/>
      <c r="E954" s="512"/>
      <c r="F954" s="512"/>
      <c r="G954" s="512"/>
      <c r="H954" s="512"/>
      <c r="I954" s="512"/>
      <c r="J954" s="512"/>
      <c r="K954" s="512"/>
      <c r="L954" s="512"/>
      <c r="M954" s="512"/>
      <c r="N954" s="512"/>
      <c r="O954" s="512"/>
      <c r="P954" s="512"/>
      <c r="Q954" s="512"/>
    </row>
    <row r="955" ht="25.15" customHeight="true" x14ac:dyDescent="0.2">
      <c r="C955" s="512"/>
      <c r="D955" s="512"/>
      <c r="E955" s="512"/>
      <c r="F955" s="512"/>
      <c r="G955" s="512"/>
      <c r="H955" s="512"/>
      <c r="I955" s="512"/>
      <c r="J955" s="512"/>
      <c r="K955" s="512"/>
      <c r="L955" s="512"/>
      <c r="M955" s="512"/>
      <c r="N955" s="512"/>
      <c r="O955" s="512"/>
      <c r="P955" s="512"/>
      <c r="Q955" s="512"/>
    </row>
    <row r="956" ht="25.15" customHeight="true" x14ac:dyDescent="0.2">
      <c r="C956" s="512"/>
      <c r="D956" s="512"/>
      <c r="E956" s="512"/>
      <c r="F956" s="512"/>
      <c r="G956" s="512"/>
      <c r="H956" s="512"/>
      <c r="I956" s="512"/>
      <c r="J956" s="512"/>
      <c r="K956" s="512"/>
      <c r="L956" s="512"/>
      <c r="M956" s="512"/>
      <c r="N956" s="512"/>
      <c r="O956" s="512"/>
      <c r="P956" s="512"/>
      <c r="Q956" s="512"/>
    </row>
    <row r="957" ht="25.15" customHeight="true" x14ac:dyDescent="0.2">
      <c r="C957" s="512"/>
      <c r="D957" s="512"/>
      <c r="E957" s="512"/>
      <c r="F957" s="512"/>
      <c r="G957" s="512"/>
      <c r="H957" s="512"/>
      <c r="I957" s="512"/>
      <c r="J957" s="512"/>
      <c r="K957" s="512"/>
      <c r="L957" s="512"/>
      <c r="M957" s="512"/>
      <c r="N957" s="512"/>
      <c r="O957" s="512"/>
      <c r="P957" s="512"/>
      <c r="Q957" s="512"/>
    </row>
    <row r="958" ht="25.15" customHeight="true" x14ac:dyDescent="0.2">
      <c r="C958" s="512"/>
      <c r="D958" s="512"/>
      <c r="E958" s="512"/>
      <c r="F958" s="512"/>
      <c r="G958" s="512"/>
      <c r="H958" s="512"/>
      <c r="I958" s="512"/>
      <c r="J958" s="512"/>
      <c r="K958" s="512"/>
      <c r="L958" s="512"/>
      <c r="M958" s="512"/>
      <c r="N958" s="512"/>
      <c r="O958" s="512"/>
      <c r="P958" s="512"/>
      <c r="Q958" s="512"/>
    </row>
    <row r="959" ht="25.15" customHeight="true" x14ac:dyDescent="0.2">
      <c r="C959" s="512"/>
      <c r="D959" s="512"/>
      <c r="E959" s="512"/>
      <c r="F959" s="512"/>
      <c r="G959" s="512"/>
      <c r="H959" s="512"/>
      <c r="I959" s="512"/>
      <c r="J959" s="512"/>
      <c r="K959" s="512"/>
      <c r="L959" s="512"/>
      <c r="M959" s="512"/>
      <c r="N959" s="512"/>
      <c r="O959" s="512"/>
      <c r="P959" s="512"/>
      <c r="Q959" s="512"/>
    </row>
    <row r="960" ht="25.15" customHeight="true" x14ac:dyDescent="0.2">
      <c r="C960" s="512"/>
      <c r="D960" s="512"/>
      <c r="E960" s="512"/>
      <c r="F960" s="512"/>
      <c r="G960" s="512"/>
      <c r="H960" s="512"/>
      <c r="I960" s="512"/>
      <c r="J960" s="512"/>
      <c r="K960" s="512"/>
      <c r="L960" s="512"/>
      <c r="M960" s="512"/>
      <c r="N960" s="512"/>
      <c r="O960" s="512"/>
      <c r="P960" s="512"/>
      <c r="Q960" s="512"/>
    </row>
    <row r="961" ht="25.15" customHeight="true" x14ac:dyDescent="0.2">
      <c r="C961" s="512"/>
      <c r="D961" s="512"/>
      <c r="E961" s="512"/>
      <c r="F961" s="512"/>
      <c r="G961" s="512"/>
      <c r="H961" s="512"/>
      <c r="I961" s="512"/>
      <c r="J961" s="512"/>
      <c r="K961" s="512"/>
      <c r="L961" s="512"/>
      <c r="M961" s="512"/>
      <c r="N961" s="512"/>
      <c r="O961" s="512"/>
      <c r="P961" s="512"/>
      <c r="Q961" s="512"/>
    </row>
    <row r="962" ht="25.15" customHeight="true" x14ac:dyDescent="0.2">
      <c r="C962" s="512"/>
      <c r="D962" s="512"/>
      <c r="E962" s="512"/>
      <c r="F962" s="512"/>
      <c r="G962" s="512"/>
      <c r="H962" s="512"/>
      <c r="I962" s="512"/>
      <c r="J962" s="512"/>
      <c r="K962" s="512"/>
      <c r="L962" s="512"/>
      <c r="M962" s="512"/>
      <c r="N962" s="512"/>
      <c r="O962" s="512"/>
      <c r="P962" s="512"/>
      <c r="Q962" s="512"/>
    </row>
    <row r="963" ht="25.15" customHeight="true" x14ac:dyDescent="0.2">
      <c r="C963" s="512"/>
      <c r="D963" s="512"/>
      <c r="E963" s="512"/>
      <c r="F963" s="512"/>
      <c r="G963" s="512"/>
      <c r="H963" s="512"/>
      <c r="I963" s="512"/>
      <c r="J963" s="512"/>
      <c r="K963" s="512"/>
      <c r="L963" s="512"/>
      <c r="M963" s="512"/>
      <c r="N963" s="512"/>
      <c r="O963" s="512"/>
      <c r="P963" s="512"/>
      <c r="Q963" s="512"/>
    </row>
    <row r="964" ht="25.15" customHeight="true" x14ac:dyDescent="0.2">
      <c r="C964" s="512"/>
      <c r="D964" s="512"/>
      <c r="E964" s="512"/>
      <c r="F964" s="512"/>
      <c r="G964" s="512"/>
      <c r="H964" s="512"/>
      <c r="I964" s="512"/>
      <c r="J964" s="512"/>
      <c r="K964" s="512"/>
      <c r="L964" s="512"/>
      <c r="M964" s="512"/>
      <c r="N964" s="512"/>
      <c r="O964" s="512"/>
      <c r="P964" s="512"/>
      <c r="Q964" s="512"/>
    </row>
    <row r="965" ht="25.15" customHeight="true" x14ac:dyDescent="0.2">
      <c r="C965" s="512"/>
      <c r="D965" s="512"/>
      <c r="E965" s="512"/>
      <c r="F965" s="512"/>
      <c r="G965" s="512"/>
      <c r="H965" s="512"/>
      <c r="I965" s="512"/>
      <c r="J965" s="512"/>
      <c r="K965" s="512"/>
      <c r="L965" s="512"/>
      <c r="M965" s="512"/>
      <c r="N965" s="512"/>
      <c r="O965" s="512"/>
      <c r="P965" s="512"/>
      <c r="Q965" s="512"/>
    </row>
    <row r="966" ht="25.15" customHeight="true" x14ac:dyDescent="0.2">
      <c r="C966" s="512"/>
      <c r="D966" s="512"/>
      <c r="E966" s="512"/>
      <c r="F966" s="512"/>
      <c r="G966" s="512"/>
      <c r="H966" s="512"/>
      <c r="I966" s="512"/>
      <c r="J966" s="512"/>
      <c r="K966" s="512"/>
      <c r="L966" s="512"/>
      <c r="M966" s="512"/>
      <c r="N966" s="512"/>
      <c r="O966" s="512"/>
      <c r="P966" s="512"/>
      <c r="Q966" s="512"/>
    </row>
    <row r="967" ht="25.15" customHeight="true" x14ac:dyDescent="0.2">
      <c r="C967" s="512"/>
      <c r="D967" s="512"/>
      <c r="E967" s="512"/>
      <c r="F967" s="512"/>
      <c r="G967" s="512"/>
      <c r="H967" s="512"/>
      <c r="I967" s="512"/>
      <c r="J967" s="512"/>
      <c r="K967" s="512"/>
      <c r="L967" s="512"/>
      <c r="M967" s="512"/>
      <c r="N967" s="512"/>
      <c r="O967" s="512"/>
      <c r="P967" s="512"/>
      <c r="Q967" s="512"/>
    </row>
    <row r="968" ht="25.15" customHeight="true" x14ac:dyDescent="0.2">
      <c r="C968" s="512"/>
      <c r="D968" s="512"/>
      <c r="E968" s="512"/>
      <c r="F968" s="512"/>
      <c r="G968" s="512"/>
      <c r="H968" s="512"/>
      <c r="I968" s="512"/>
      <c r="J968" s="512"/>
      <c r="K968" s="512"/>
      <c r="L968" s="512"/>
      <c r="M968" s="512"/>
      <c r="N968" s="512"/>
      <c r="O968" s="512"/>
      <c r="P968" s="512"/>
      <c r="Q968" s="512"/>
    </row>
    <row r="969" ht="25.15" customHeight="true" x14ac:dyDescent="0.2">
      <c r="C969" s="512"/>
      <c r="D969" s="512"/>
      <c r="E969" s="512"/>
      <c r="F969" s="512"/>
      <c r="G969" s="512"/>
      <c r="H969" s="512"/>
      <c r="I969" s="512"/>
      <c r="J969" s="512"/>
      <c r="K969" s="512"/>
      <c r="L969" s="512"/>
      <c r="M969" s="512"/>
      <c r="N969" s="512"/>
      <c r="O969" s="512"/>
      <c r="P969" s="512"/>
      <c r="Q969" s="512"/>
    </row>
    <row r="970" ht="25.15" customHeight="true" x14ac:dyDescent="0.2">
      <c r="C970" s="512"/>
      <c r="D970" s="512"/>
      <c r="E970" s="512"/>
      <c r="F970" s="512"/>
      <c r="G970" s="512"/>
      <c r="H970" s="512"/>
      <c r="I970" s="512"/>
      <c r="J970" s="512"/>
      <c r="K970" s="512"/>
      <c r="L970" s="512"/>
      <c r="M970" s="512"/>
      <c r="N970" s="512"/>
      <c r="O970" s="512"/>
      <c r="P970" s="512"/>
      <c r="Q970" s="512"/>
    </row>
    <row r="971" ht="25.15" customHeight="true" x14ac:dyDescent="0.2">
      <c r="C971" s="512"/>
      <c r="D971" s="512"/>
      <c r="E971" s="512"/>
      <c r="F971" s="512"/>
      <c r="G971" s="512"/>
      <c r="H971" s="512"/>
      <c r="I971" s="512"/>
      <c r="J971" s="512"/>
      <c r="K971" s="512"/>
      <c r="L971" s="512"/>
      <c r="M971" s="512"/>
      <c r="N971" s="512"/>
      <c r="O971" s="512"/>
      <c r="P971" s="512"/>
      <c r="Q971" s="512"/>
    </row>
    <row r="972" ht="25.15" customHeight="true" x14ac:dyDescent="0.2">
      <c r="C972" s="512"/>
      <c r="D972" s="512"/>
      <c r="E972" s="512"/>
      <c r="F972" s="512"/>
      <c r="G972" s="512"/>
      <c r="H972" s="512"/>
      <c r="I972" s="512"/>
      <c r="J972" s="512"/>
      <c r="K972" s="512"/>
      <c r="L972" s="512"/>
      <c r="M972" s="512"/>
      <c r="N972" s="512"/>
      <c r="O972" s="512"/>
      <c r="P972" s="512"/>
      <c r="Q972" s="512"/>
    </row>
    <row r="973" ht="25.15" customHeight="true" x14ac:dyDescent="0.2">
      <c r="C973" s="512"/>
      <c r="D973" s="512"/>
      <c r="E973" s="512"/>
      <c r="F973" s="512"/>
      <c r="G973" s="512"/>
      <c r="H973" s="512"/>
      <c r="I973" s="512"/>
      <c r="J973" s="512"/>
      <c r="K973" s="512"/>
      <c r="L973" s="512"/>
      <c r="M973" s="512"/>
      <c r="N973" s="512"/>
      <c r="O973" s="512"/>
      <c r="P973" s="512"/>
      <c r="Q973" s="512"/>
    </row>
    <row r="974" ht="25.15" customHeight="true" x14ac:dyDescent="0.2">
      <c r="C974" s="512"/>
      <c r="D974" s="512"/>
      <c r="E974" s="512"/>
      <c r="F974" s="512"/>
      <c r="G974" s="512"/>
      <c r="H974" s="512"/>
      <c r="I974" s="512"/>
      <c r="J974" s="512"/>
      <c r="K974" s="512"/>
      <c r="L974" s="512"/>
      <c r="M974" s="512"/>
      <c r="N974" s="512"/>
      <c r="O974" s="512"/>
      <c r="P974" s="512"/>
      <c r="Q974" s="512"/>
    </row>
    <row r="975" ht="25.15" customHeight="true" x14ac:dyDescent="0.2">
      <c r="C975" s="512"/>
      <c r="D975" s="512"/>
      <c r="E975" s="512"/>
      <c r="F975" s="512"/>
      <c r="G975" s="512"/>
      <c r="H975" s="512"/>
      <c r="I975" s="512"/>
      <c r="J975" s="512"/>
      <c r="K975" s="512"/>
      <c r="L975" s="512"/>
      <c r="M975" s="512"/>
      <c r="N975" s="512"/>
      <c r="O975" s="512"/>
      <c r="P975" s="512"/>
      <c r="Q975" s="512"/>
    </row>
    <row r="976" ht="25.15" customHeight="true" x14ac:dyDescent="0.2">
      <c r="C976" s="512"/>
      <c r="D976" s="512"/>
      <c r="E976" s="512"/>
      <c r="F976" s="512"/>
      <c r="G976" s="512"/>
      <c r="H976" s="512"/>
      <c r="I976" s="512"/>
      <c r="J976" s="512"/>
      <c r="K976" s="512"/>
      <c r="L976" s="512"/>
      <c r="M976" s="512"/>
      <c r="N976" s="512"/>
      <c r="O976" s="512"/>
      <c r="P976" s="512"/>
      <c r="Q976" s="512"/>
    </row>
    <row r="977" ht="25.15" customHeight="true" x14ac:dyDescent="0.2">
      <c r="C977" s="512"/>
      <c r="D977" s="512"/>
      <c r="E977" s="512"/>
      <c r="F977" s="512"/>
      <c r="G977" s="512"/>
      <c r="H977" s="512"/>
      <c r="I977" s="512"/>
      <c r="J977" s="512"/>
      <c r="K977" s="512"/>
      <c r="L977" s="512"/>
      <c r="M977" s="512"/>
      <c r="N977" s="512"/>
      <c r="O977" s="512"/>
      <c r="P977" s="512"/>
      <c r="Q977" s="512"/>
    </row>
    <row r="978" ht="25.15" customHeight="true" x14ac:dyDescent="0.2">
      <c r="C978" s="512"/>
      <c r="D978" s="512"/>
      <c r="E978" s="512"/>
      <c r="F978" s="512"/>
      <c r="G978" s="512"/>
      <c r="H978" s="512"/>
      <c r="I978" s="512"/>
      <c r="J978" s="512"/>
      <c r="K978" s="512"/>
      <c r="L978" s="512"/>
      <c r="M978" s="512"/>
      <c r="N978" s="512"/>
      <c r="O978" s="512"/>
      <c r="P978" s="512"/>
      <c r="Q978" s="512"/>
    </row>
    <row r="979" ht="25.15" customHeight="true" x14ac:dyDescent="0.2">
      <c r="C979" s="512"/>
      <c r="D979" s="512"/>
      <c r="E979" s="512"/>
      <c r="F979" s="512"/>
      <c r="G979" s="512"/>
      <c r="H979" s="512"/>
      <c r="I979" s="512"/>
      <c r="J979" s="512"/>
      <c r="K979" s="512"/>
      <c r="L979" s="512"/>
      <c r="M979" s="512"/>
      <c r="N979" s="512"/>
      <c r="O979" s="512"/>
      <c r="P979" s="512"/>
      <c r="Q979" s="512"/>
    </row>
    <row r="980" ht="25.15" customHeight="true" x14ac:dyDescent="0.2">
      <c r="C980" s="512"/>
      <c r="D980" s="512"/>
      <c r="E980" s="512"/>
      <c r="F980" s="512"/>
      <c r="G980" s="512"/>
      <c r="H980" s="512"/>
      <c r="I980" s="512"/>
      <c r="J980" s="512"/>
      <c r="K980" s="512"/>
      <c r="L980" s="512"/>
      <c r="M980" s="512"/>
      <c r="N980" s="512"/>
      <c r="O980" s="512"/>
      <c r="P980" s="512"/>
      <c r="Q980" s="512"/>
    </row>
    <row r="981" ht="25.15" customHeight="true" x14ac:dyDescent="0.2">
      <c r="C981" s="512"/>
      <c r="D981" s="512"/>
      <c r="E981" s="512"/>
      <c r="F981" s="512"/>
      <c r="G981" s="512"/>
      <c r="H981" s="512"/>
      <c r="I981" s="512"/>
      <c r="J981" s="512"/>
      <c r="K981" s="512"/>
      <c r="L981" s="512"/>
      <c r="M981" s="512"/>
      <c r="N981" s="512"/>
      <c r="O981" s="512"/>
      <c r="P981" s="512"/>
      <c r="Q981" s="512"/>
    </row>
    <row r="982" ht="25.15" customHeight="true" x14ac:dyDescent="0.2">
      <c r="C982" s="512"/>
      <c r="D982" s="512"/>
      <c r="E982" s="512"/>
      <c r="F982" s="512"/>
      <c r="G982" s="512"/>
      <c r="H982" s="512"/>
      <c r="I982" s="512"/>
      <c r="J982" s="512"/>
      <c r="K982" s="512"/>
      <c r="L982" s="512"/>
      <c r="M982" s="512"/>
      <c r="N982" s="512"/>
      <c r="O982" s="512"/>
      <c r="P982" s="512"/>
      <c r="Q982" s="512"/>
    </row>
    <row r="983" ht="25.15" customHeight="true" x14ac:dyDescent="0.2">
      <c r="C983" s="512"/>
      <c r="D983" s="512"/>
      <c r="E983" s="512"/>
      <c r="F983" s="512"/>
      <c r="G983" s="512"/>
      <c r="H983" s="512"/>
      <c r="I983" s="512"/>
      <c r="J983" s="512"/>
      <c r="K983" s="512"/>
      <c r="L983" s="512"/>
      <c r="M983" s="512"/>
      <c r="N983" s="512"/>
      <c r="O983" s="512"/>
      <c r="P983" s="512"/>
      <c r="Q983" s="512"/>
    </row>
    <row r="984" ht="25.15" customHeight="true" x14ac:dyDescent="0.2">
      <c r="C984" s="512"/>
      <c r="D984" s="512"/>
      <c r="E984" s="512"/>
      <c r="F984" s="512"/>
      <c r="G984" s="512"/>
      <c r="H984" s="512"/>
      <c r="I984" s="512"/>
      <c r="J984" s="512"/>
      <c r="K984" s="512"/>
      <c r="L984" s="512"/>
      <c r="M984" s="512"/>
      <c r="N984" s="512"/>
      <c r="O984" s="512"/>
      <c r="P984" s="512"/>
      <c r="Q984" s="512"/>
    </row>
    <row r="985" ht="25.15" customHeight="true" x14ac:dyDescent="0.2">
      <c r="C985" s="512"/>
      <c r="D985" s="512"/>
      <c r="E985" s="512"/>
      <c r="F985" s="512"/>
      <c r="G985" s="512"/>
      <c r="H985" s="512"/>
      <c r="I985" s="512"/>
      <c r="J985" s="512"/>
      <c r="K985" s="512"/>
      <c r="L985" s="512"/>
      <c r="M985" s="512"/>
      <c r="N985" s="512"/>
      <c r="O985" s="512"/>
      <c r="P985" s="512"/>
      <c r="Q985" s="512"/>
    </row>
    <row r="986" ht="25.15" customHeight="true" x14ac:dyDescent="0.2">
      <c r="C986" s="512"/>
      <c r="D986" s="512"/>
      <c r="E986" s="512"/>
      <c r="F986" s="512"/>
      <c r="G986" s="512"/>
      <c r="H986" s="512"/>
      <c r="I986" s="512"/>
      <c r="J986" s="512"/>
      <c r="K986" s="512"/>
      <c r="L986" s="512"/>
      <c r="M986" s="512"/>
      <c r="N986" s="512"/>
      <c r="O986" s="512"/>
      <c r="P986" s="512"/>
      <c r="Q986" s="512"/>
    </row>
    <row r="987" ht="25.15" customHeight="true" x14ac:dyDescent="0.2">
      <c r="C987" s="512"/>
      <c r="D987" s="512"/>
      <c r="E987" s="512"/>
      <c r="F987" s="512"/>
      <c r="G987" s="512"/>
      <c r="H987" s="512"/>
      <c r="I987" s="512"/>
      <c r="J987" s="512"/>
      <c r="K987" s="512"/>
      <c r="L987" s="512"/>
      <c r="M987" s="512"/>
      <c r="N987" s="512"/>
      <c r="O987" s="512"/>
      <c r="P987" s="512"/>
      <c r="Q987" s="512"/>
    </row>
    <row r="988" ht="25.15" customHeight="true" x14ac:dyDescent="0.2">
      <c r="C988" s="512"/>
      <c r="D988" s="512"/>
      <c r="E988" s="512"/>
      <c r="F988" s="512"/>
      <c r="G988" s="512"/>
      <c r="H988" s="512"/>
      <c r="I988" s="512"/>
      <c r="J988" s="512"/>
      <c r="K988" s="512"/>
      <c r="L988" s="512"/>
      <c r="M988" s="512"/>
      <c r="N988" s="512"/>
      <c r="O988" s="512"/>
      <c r="P988" s="512"/>
      <c r="Q988" s="512"/>
    </row>
    <row r="989" ht="25.15" customHeight="true" x14ac:dyDescent="0.2">
      <c r="C989" s="512"/>
      <c r="D989" s="512"/>
      <c r="E989" s="512"/>
      <c r="F989" s="512"/>
      <c r="G989" s="512"/>
      <c r="H989" s="512"/>
      <c r="I989" s="512"/>
      <c r="J989" s="512"/>
      <c r="K989" s="512"/>
      <c r="L989" s="512"/>
      <c r="M989" s="512"/>
      <c r="N989" s="512"/>
      <c r="O989" s="512"/>
      <c r="P989" s="512"/>
      <c r="Q989" s="512"/>
    </row>
    <row r="990" ht="25.15" customHeight="true" x14ac:dyDescent="0.2">
      <c r="C990" s="512"/>
      <c r="D990" s="512"/>
      <c r="E990" s="512"/>
      <c r="F990" s="512"/>
      <c r="G990" s="512"/>
      <c r="H990" s="512"/>
      <c r="I990" s="512"/>
      <c r="J990" s="512"/>
      <c r="K990" s="512"/>
      <c r="L990" s="512"/>
      <c r="M990" s="512"/>
      <c r="N990" s="512"/>
      <c r="O990" s="512"/>
      <c r="P990" s="512"/>
      <c r="Q990" s="512"/>
    </row>
    <row r="991" ht="25.15" customHeight="true" x14ac:dyDescent="0.2">
      <c r="C991" s="512"/>
      <c r="D991" s="512"/>
      <c r="E991" s="512"/>
      <c r="F991" s="512"/>
      <c r="G991" s="512"/>
      <c r="H991" s="512"/>
      <c r="I991" s="512"/>
      <c r="J991" s="512"/>
      <c r="K991" s="512"/>
      <c r="L991" s="512"/>
      <c r="M991" s="512"/>
      <c r="N991" s="512"/>
      <c r="O991" s="512"/>
      <c r="P991" s="512"/>
      <c r="Q991" s="512"/>
    </row>
    <row r="992" ht="25.15" customHeight="true" x14ac:dyDescent="0.2">
      <c r="C992" s="512"/>
      <c r="D992" s="512"/>
      <c r="E992" s="512"/>
      <c r="F992" s="512"/>
      <c r="G992" s="512"/>
      <c r="H992" s="512"/>
      <c r="I992" s="512"/>
      <c r="J992" s="512"/>
      <c r="K992" s="512"/>
      <c r="L992" s="512"/>
      <c r="M992" s="512"/>
      <c r="N992" s="512"/>
      <c r="O992" s="512"/>
      <c r="P992" s="512"/>
      <c r="Q992" s="512"/>
    </row>
    <row r="993" ht="25.15" customHeight="true" x14ac:dyDescent="0.2">
      <c r="C993" s="512"/>
      <c r="D993" s="512"/>
      <c r="E993" s="512"/>
      <c r="F993" s="512"/>
      <c r="G993" s="512"/>
      <c r="H993" s="512"/>
      <c r="I993" s="512"/>
      <c r="J993" s="512"/>
      <c r="K993" s="512"/>
      <c r="L993" s="512"/>
      <c r="M993" s="512"/>
      <c r="N993" s="512"/>
      <c r="O993" s="512"/>
      <c r="P993" s="512"/>
      <c r="Q993" s="512"/>
    </row>
    <row r="994" ht="25.15" customHeight="true" x14ac:dyDescent="0.2">
      <c r="C994" s="512"/>
      <c r="D994" s="512"/>
      <c r="E994" s="512"/>
      <c r="F994" s="512"/>
      <c r="G994" s="512"/>
      <c r="H994" s="512"/>
      <c r="I994" s="512"/>
      <c r="J994" s="512"/>
      <c r="K994" s="512"/>
      <c r="L994" s="512"/>
      <c r="M994" s="512"/>
      <c r="N994" s="512"/>
      <c r="O994" s="512"/>
      <c r="P994" s="512"/>
      <c r="Q994" s="512"/>
    </row>
    <row r="995" ht="25.15" customHeight="true" x14ac:dyDescent="0.2">
      <c r="C995" s="512"/>
      <c r="D995" s="512"/>
      <c r="E995" s="512"/>
      <c r="F995" s="512"/>
      <c r="G995" s="512"/>
      <c r="H995" s="512"/>
      <c r="I995" s="512"/>
      <c r="J995" s="512"/>
      <c r="K995" s="512"/>
      <c r="L995" s="512"/>
      <c r="M995" s="512"/>
      <c r="N995" s="512"/>
      <c r="O995" s="512"/>
      <c r="P995" s="512"/>
      <c r="Q995" s="512"/>
    </row>
    <row r="996" ht="25.15" customHeight="true" x14ac:dyDescent="0.2">
      <c r="C996" s="512"/>
      <c r="D996" s="512"/>
      <c r="E996" s="512"/>
      <c r="F996" s="512"/>
      <c r="G996" s="512"/>
      <c r="H996" s="512"/>
      <c r="I996" s="512"/>
      <c r="J996" s="512"/>
      <c r="K996" s="512"/>
      <c r="L996" s="512"/>
      <c r="M996" s="512"/>
      <c r="N996" s="512"/>
      <c r="O996" s="512"/>
      <c r="P996" s="512"/>
      <c r="Q996" s="512"/>
    </row>
    <row r="997" ht="25.15" customHeight="true" x14ac:dyDescent="0.2">
      <c r="C997" s="512"/>
      <c r="D997" s="512"/>
      <c r="E997" s="512"/>
      <c r="F997" s="512"/>
      <c r="G997" s="512"/>
      <c r="H997" s="512"/>
      <c r="I997" s="512"/>
      <c r="J997" s="512"/>
      <c r="K997" s="512"/>
      <c r="L997" s="512"/>
      <c r="M997" s="512"/>
      <c r="N997" s="512"/>
      <c r="O997" s="512"/>
      <c r="P997" s="512"/>
      <c r="Q997" s="512"/>
    </row>
    <row r="998" ht="25.15" customHeight="true" x14ac:dyDescent="0.2">
      <c r="C998" s="512"/>
      <c r="D998" s="512"/>
      <c r="E998" s="512"/>
      <c r="F998" s="512"/>
      <c r="G998" s="512"/>
      <c r="H998" s="512"/>
      <c r="I998" s="512"/>
      <c r="J998" s="512"/>
      <c r="K998" s="512"/>
      <c r="L998" s="512"/>
      <c r="M998" s="512"/>
      <c r="N998" s="512"/>
      <c r="O998" s="512"/>
      <c r="P998" s="512"/>
      <c r="Q998" s="512"/>
    </row>
    <row r="999" ht="25.15" customHeight="true" x14ac:dyDescent="0.2">
      <c r="C999" s="512"/>
      <c r="D999" s="512"/>
      <c r="E999" s="512"/>
      <c r="F999" s="512"/>
      <c r="G999" s="512"/>
      <c r="H999" s="512"/>
      <c r="I999" s="512"/>
      <c r="J999" s="512"/>
      <c r="K999" s="512"/>
      <c r="L999" s="512"/>
      <c r="M999" s="512"/>
      <c r="N999" s="512"/>
      <c r="O999" s="512"/>
      <c r="P999" s="512"/>
      <c r="Q999" s="512"/>
    </row>
    <row r="1000" ht="25.15" customHeight="true" x14ac:dyDescent="0.2">
      <c r="C1000" s="512"/>
      <c r="D1000" s="512"/>
      <c r="E1000" s="512"/>
      <c r="F1000" s="512"/>
      <c r="G1000" s="512"/>
      <c r="H1000" s="512"/>
      <c r="I1000" s="512"/>
      <c r="J1000" s="512"/>
      <c r="K1000" s="512"/>
      <c r="L1000" s="512"/>
      <c r="M1000" s="512"/>
      <c r="N1000" s="512"/>
      <c r="O1000" s="512"/>
      <c r="P1000" s="512"/>
      <c r="Q1000" s="512"/>
    </row>
    <row r="1001" ht="25.15" customHeight="true" x14ac:dyDescent="0.2">
      <c r="C1001" s="512"/>
      <c r="D1001" s="512"/>
      <c r="E1001" s="512"/>
      <c r="F1001" s="512"/>
      <c r="G1001" s="512"/>
      <c r="H1001" s="512"/>
      <c r="I1001" s="512"/>
      <c r="J1001" s="512"/>
      <c r="K1001" s="512"/>
      <c r="L1001" s="512"/>
      <c r="M1001" s="512"/>
      <c r="N1001" s="512"/>
      <c r="O1001" s="512"/>
      <c r="P1001" s="512"/>
      <c r="Q1001" s="512"/>
    </row>
    <row r="1002" ht="25.15" customHeight="true" x14ac:dyDescent="0.2">
      <c r="C1002" s="512"/>
      <c r="D1002" s="512"/>
      <c r="E1002" s="512"/>
      <c r="F1002" s="512"/>
      <c r="G1002" s="512"/>
      <c r="H1002" s="512"/>
      <c r="I1002" s="512"/>
      <c r="J1002" s="512"/>
      <c r="K1002" s="512"/>
      <c r="L1002" s="512"/>
      <c r="M1002" s="512"/>
      <c r="N1002" s="512"/>
      <c r="O1002" s="512"/>
      <c r="P1002" s="512"/>
      <c r="Q1002" s="512"/>
    </row>
    <row r="1003" ht="25.15" customHeight="true" x14ac:dyDescent="0.2">
      <c r="C1003" s="512"/>
      <c r="D1003" s="512"/>
      <c r="E1003" s="512"/>
      <c r="F1003" s="512"/>
      <c r="G1003" s="512"/>
      <c r="H1003" s="512"/>
      <c r="I1003" s="512"/>
      <c r="J1003" s="512"/>
      <c r="K1003" s="512"/>
      <c r="L1003" s="512"/>
      <c r="M1003" s="512"/>
      <c r="N1003" s="512"/>
      <c r="O1003" s="512"/>
      <c r="P1003" s="512"/>
      <c r="Q1003" s="512"/>
    </row>
    <row r="1004" ht="25.15" customHeight="true" x14ac:dyDescent="0.2">
      <c r="C1004" s="512"/>
      <c r="D1004" s="512"/>
      <c r="E1004" s="512"/>
      <c r="F1004" s="512"/>
      <c r="G1004" s="512"/>
      <c r="H1004" s="512"/>
      <c r="I1004" s="512"/>
      <c r="J1004" s="512"/>
      <c r="K1004" s="512"/>
      <c r="L1004" s="512"/>
      <c r="M1004" s="512"/>
      <c r="N1004" s="512"/>
      <c r="O1004" s="512"/>
      <c r="P1004" s="512"/>
      <c r="Q1004" s="512"/>
    </row>
    <row r="1005" ht="25.15" customHeight="true" x14ac:dyDescent="0.2">
      <c r="C1005" s="512"/>
      <c r="D1005" s="512"/>
      <c r="E1005" s="512"/>
      <c r="F1005" s="512"/>
      <c r="G1005" s="512"/>
      <c r="H1005" s="512"/>
      <c r="I1005" s="512"/>
      <c r="J1005" s="512"/>
      <c r="K1005" s="512"/>
      <c r="L1005" s="512"/>
      <c r="M1005" s="512"/>
      <c r="N1005" s="512"/>
      <c r="O1005" s="512"/>
      <c r="P1005" s="512"/>
      <c r="Q1005" s="512"/>
    </row>
    <row r="1006" ht="25.15" customHeight="true" x14ac:dyDescent="0.2">
      <c r="C1006" s="512"/>
      <c r="D1006" s="512"/>
      <c r="E1006" s="512"/>
      <c r="F1006" s="512"/>
      <c r="G1006" s="512"/>
      <c r="H1006" s="512"/>
      <c r="I1006" s="512"/>
      <c r="J1006" s="512"/>
      <c r="K1006" s="512"/>
      <c r="L1006" s="512"/>
      <c r="M1006" s="512"/>
      <c r="N1006" s="512"/>
      <c r="O1006" s="512"/>
      <c r="P1006" s="512"/>
      <c r="Q1006" s="512"/>
    </row>
    <row r="1007" ht="25.15" customHeight="true" x14ac:dyDescent="0.2">
      <c r="C1007" s="512"/>
      <c r="D1007" s="512"/>
      <c r="E1007" s="512"/>
      <c r="F1007" s="512"/>
      <c r="G1007" s="512"/>
      <c r="H1007" s="512"/>
      <c r="I1007" s="512"/>
      <c r="J1007" s="512"/>
      <c r="K1007" s="512"/>
      <c r="L1007" s="512"/>
      <c r="M1007" s="512"/>
      <c r="N1007" s="512"/>
      <c r="O1007" s="512"/>
      <c r="P1007" s="512"/>
      <c r="Q1007" s="512"/>
    </row>
    <row r="1008" ht="25.15" customHeight="true" x14ac:dyDescent="0.2">
      <c r="C1008" s="512"/>
      <c r="D1008" s="512"/>
      <c r="E1008" s="512"/>
      <c r="F1008" s="512"/>
      <c r="G1008" s="512"/>
      <c r="H1008" s="512"/>
      <c r="I1008" s="512"/>
      <c r="J1008" s="512"/>
      <c r="K1008" s="512"/>
      <c r="L1008" s="512"/>
      <c r="M1008" s="512"/>
      <c r="N1008" s="512"/>
      <c r="O1008" s="512"/>
      <c r="P1008" s="512"/>
      <c r="Q1008" s="512"/>
    </row>
    <row r="1009" ht="25.15" customHeight="true" x14ac:dyDescent="0.2">
      <c r="C1009" s="512"/>
      <c r="D1009" s="512"/>
      <c r="E1009" s="512"/>
      <c r="F1009" s="512"/>
      <c r="G1009" s="512"/>
      <c r="H1009" s="512"/>
      <c r="I1009" s="512"/>
      <c r="J1009" s="512"/>
      <c r="K1009" s="512"/>
      <c r="L1009" s="512"/>
      <c r="M1009" s="512"/>
      <c r="N1009" s="512"/>
      <c r="O1009" s="512"/>
      <c r="P1009" s="512"/>
      <c r="Q1009" s="512"/>
    </row>
    <row r="1010" ht="25.15" customHeight="true" x14ac:dyDescent="0.2">
      <c r="C1010" s="512"/>
      <c r="D1010" s="512"/>
      <c r="E1010" s="512"/>
      <c r="F1010" s="512"/>
      <c r="G1010" s="512"/>
      <c r="H1010" s="512"/>
      <c r="I1010" s="512"/>
      <c r="J1010" s="512"/>
      <c r="K1010" s="512"/>
      <c r="L1010" s="512"/>
      <c r="M1010" s="512"/>
      <c r="N1010" s="512"/>
      <c r="O1010" s="512"/>
      <c r="P1010" s="512"/>
      <c r="Q1010" s="512"/>
    </row>
    <row r="1011" ht="25.15" customHeight="true" x14ac:dyDescent="0.2">
      <c r="C1011" s="512"/>
      <c r="D1011" s="512"/>
      <c r="E1011" s="512"/>
      <c r="F1011" s="512"/>
      <c r="G1011" s="512"/>
      <c r="H1011" s="512"/>
      <c r="I1011" s="512"/>
      <c r="J1011" s="512"/>
      <c r="K1011" s="512"/>
      <c r="L1011" s="512"/>
      <c r="M1011" s="512"/>
      <c r="N1011" s="512"/>
      <c r="O1011" s="512"/>
      <c r="P1011" s="512"/>
      <c r="Q1011" s="512"/>
    </row>
    <row r="1012" ht="25.15" customHeight="true" x14ac:dyDescent="0.2">
      <c r="C1012" s="512"/>
      <c r="D1012" s="512"/>
      <c r="E1012" s="512"/>
      <c r="F1012" s="512"/>
      <c r="G1012" s="512"/>
      <c r="H1012" s="512"/>
      <c r="I1012" s="512"/>
      <c r="J1012" s="512"/>
      <c r="K1012" s="512"/>
      <c r="L1012" s="512"/>
      <c r="M1012" s="512"/>
      <c r="N1012" s="512"/>
      <c r="O1012" s="512"/>
      <c r="P1012" s="512"/>
      <c r="Q1012" s="512"/>
    </row>
    <row r="1013" ht="25.15" customHeight="true" x14ac:dyDescent="0.2">
      <c r="C1013" s="512"/>
      <c r="D1013" s="512"/>
      <c r="E1013" s="512"/>
      <c r="F1013" s="512"/>
      <c r="G1013" s="512"/>
      <c r="H1013" s="512"/>
      <c r="I1013" s="512"/>
      <c r="J1013" s="512"/>
      <c r="K1013" s="512"/>
      <c r="L1013" s="512"/>
      <c r="M1013" s="512"/>
      <c r="N1013" s="512"/>
      <c r="O1013" s="512"/>
      <c r="P1013" s="512"/>
      <c r="Q1013" s="512"/>
    </row>
    <row r="1014" ht="25.15" customHeight="true" x14ac:dyDescent="0.2">
      <c r="C1014" s="512"/>
      <c r="D1014" s="512"/>
      <c r="E1014" s="512"/>
      <c r="F1014" s="512"/>
      <c r="G1014" s="512"/>
      <c r="H1014" s="512"/>
      <c r="I1014" s="512"/>
      <c r="J1014" s="512"/>
      <c r="K1014" s="512"/>
      <c r="L1014" s="512"/>
      <c r="M1014" s="512"/>
      <c r="N1014" s="512"/>
      <c r="O1014" s="512"/>
      <c r="P1014" s="512"/>
      <c r="Q1014" s="512"/>
    </row>
    <row r="1015" ht="25.15" customHeight="true" x14ac:dyDescent="0.2">
      <c r="C1015" s="512"/>
      <c r="D1015" s="512"/>
      <c r="E1015" s="512"/>
      <c r="F1015" s="512"/>
      <c r="G1015" s="512"/>
      <c r="H1015" s="512"/>
      <c r="I1015" s="512"/>
      <c r="J1015" s="512"/>
      <c r="K1015" s="512"/>
      <c r="L1015" s="512"/>
      <c r="M1015" s="512"/>
      <c r="N1015" s="512"/>
      <c r="O1015" s="512"/>
      <c r="P1015" s="512"/>
      <c r="Q1015" s="512"/>
    </row>
    <row r="1016" ht="25.15" customHeight="true" x14ac:dyDescent="0.2">
      <c r="C1016" s="512"/>
      <c r="D1016" s="512"/>
      <c r="E1016" s="512"/>
      <c r="F1016" s="512"/>
      <c r="G1016" s="512"/>
      <c r="H1016" s="512"/>
      <c r="I1016" s="512"/>
      <c r="J1016" s="512"/>
      <c r="K1016" s="512"/>
      <c r="L1016" s="512"/>
      <c r="M1016" s="512"/>
      <c r="N1016" s="512"/>
      <c r="O1016" s="512"/>
      <c r="P1016" s="512"/>
      <c r="Q1016" s="512"/>
    </row>
    <row r="1017" ht="25.15" customHeight="true" x14ac:dyDescent="0.2">
      <c r="C1017" s="512"/>
      <c r="D1017" s="512"/>
      <c r="E1017" s="512"/>
      <c r="F1017" s="512"/>
      <c r="G1017" s="512"/>
      <c r="H1017" s="512"/>
      <c r="I1017" s="512"/>
      <c r="J1017" s="512"/>
      <c r="K1017" s="512"/>
      <c r="L1017" s="512"/>
      <c r="M1017" s="512"/>
      <c r="N1017" s="512"/>
      <c r="O1017" s="512"/>
      <c r="P1017" s="512"/>
      <c r="Q1017" s="512"/>
    </row>
    <row r="1018" ht="25.15" customHeight="true" x14ac:dyDescent="0.2">
      <c r="C1018" s="512"/>
      <c r="D1018" s="512"/>
      <c r="E1018" s="512"/>
      <c r="F1018" s="512"/>
      <c r="G1018" s="512"/>
      <c r="H1018" s="512"/>
      <c r="I1018" s="512"/>
      <c r="J1018" s="512"/>
      <c r="K1018" s="512"/>
      <c r="L1018" s="512"/>
      <c r="M1018" s="512"/>
      <c r="N1018" s="512"/>
      <c r="O1018" s="512"/>
      <c r="P1018" s="512"/>
      <c r="Q1018" s="512"/>
    </row>
    <row r="1019" ht="25.15" customHeight="true" x14ac:dyDescent="0.2">
      <c r="C1019" s="512"/>
      <c r="D1019" s="512"/>
      <c r="E1019" s="512"/>
      <c r="F1019" s="512"/>
      <c r="G1019" s="512"/>
      <c r="H1019" s="512"/>
      <c r="I1019" s="512"/>
      <c r="J1019" s="512"/>
      <c r="K1019" s="512"/>
      <c r="L1019" s="512"/>
      <c r="M1019" s="512"/>
      <c r="N1019" s="512"/>
      <c r="O1019" s="512"/>
      <c r="P1019" s="512"/>
      <c r="Q1019" s="512"/>
    </row>
    <row r="1020" ht="25.15" customHeight="true" x14ac:dyDescent="0.2">
      <c r="C1020" s="512"/>
      <c r="D1020" s="512"/>
      <c r="E1020" s="512"/>
      <c r="F1020" s="512"/>
      <c r="G1020" s="512"/>
      <c r="H1020" s="512"/>
      <c r="I1020" s="512"/>
      <c r="J1020" s="512"/>
      <c r="K1020" s="512"/>
      <c r="L1020" s="512"/>
      <c r="M1020" s="512"/>
      <c r="N1020" s="512"/>
      <c r="O1020" s="512"/>
      <c r="P1020" s="512"/>
      <c r="Q1020" s="512"/>
    </row>
    <row r="1021" ht="25.15" customHeight="true" x14ac:dyDescent="0.2">
      <c r="C1021" s="512"/>
      <c r="D1021" s="512"/>
      <c r="E1021" s="512"/>
      <c r="F1021" s="512"/>
      <c r="G1021" s="512"/>
      <c r="H1021" s="512"/>
      <c r="I1021" s="512"/>
      <c r="J1021" s="512"/>
      <c r="K1021" s="512"/>
      <c r="L1021" s="512"/>
      <c r="M1021" s="512"/>
      <c r="N1021" s="512"/>
      <c r="O1021" s="512"/>
      <c r="P1021" s="512"/>
      <c r="Q1021" s="512"/>
    </row>
    <row r="1022" ht="25.15" customHeight="true" x14ac:dyDescent="0.2">
      <c r="C1022" s="512"/>
      <c r="D1022" s="512"/>
      <c r="E1022" s="512"/>
      <c r="F1022" s="512"/>
      <c r="G1022" s="512"/>
      <c r="H1022" s="512"/>
      <c r="I1022" s="512"/>
      <c r="J1022" s="512"/>
      <c r="K1022" s="512"/>
      <c r="L1022" s="512"/>
      <c r="M1022" s="512"/>
      <c r="N1022" s="512"/>
      <c r="O1022" s="512"/>
      <c r="P1022" s="512"/>
      <c r="Q1022" s="512"/>
    </row>
    <row r="1023" ht="25.15" customHeight="true" x14ac:dyDescent="0.2">
      <c r="C1023" s="512"/>
      <c r="D1023" s="512"/>
      <c r="E1023" s="512"/>
      <c r="F1023" s="512"/>
      <c r="G1023" s="512"/>
      <c r="H1023" s="512"/>
      <c r="I1023" s="512"/>
      <c r="J1023" s="512"/>
      <c r="K1023" s="512"/>
      <c r="L1023" s="512"/>
      <c r="M1023" s="512"/>
      <c r="N1023" s="512"/>
      <c r="O1023" s="512"/>
      <c r="P1023" s="512"/>
      <c r="Q1023" s="512"/>
    </row>
    <row r="1024" ht="25.15" customHeight="true" x14ac:dyDescent="0.2">
      <c r="C1024" s="512"/>
      <c r="D1024" s="512"/>
      <c r="E1024" s="512"/>
      <c r="F1024" s="512"/>
      <c r="G1024" s="512"/>
      <c r="H1024" s="512"/>
      <c r="I1024" s="512"/>
      <c r="J1024" s="512"/>
      <c r="K1024" s="512"/>
      <c r="L1024" s="512"/>
      <c r="M1024" s="512"/>
      <c r="N1024" s="512"/>
      <c r="O1024" s="512"/>
      <c r="P1024" s="512"/>
      <c r="Q1024" s="512"/>
    </row>
    <row r="1025" s="314" customFormat="true" ht="21" customHeight="true" x14ac:dyDescent="0.2">
      <c r="A1025" s="842" t="s">
        <v>371</v>
      </c>
      <c r="B1025" s="842"/>
      <c r="C1025" s="842"/>
      <c r="W1025" s="307"/>
      <c r="X1025" s="307"/>
      <c r="Y1025" s="307"/>
      <c r="Z1025" s="307"/>
      <c r="AA1025" s="307"/>
      <c r="AB1025" s="307"/>
      <c r="AC1025" s="307"/>
      <c r="AD1025" s="307"/>
      <c r="AE1025" s="307"/>
      <c r="AF1025" s="307"/>
      <c r="AG1025" s="307"/>
      <c r="AH1025" s="307"/>
      <c r="AI1025" s="307"/>
      <c r="AJ1025" s="307"/>
      <c r="AK1025" s="307"/>
      <c r="AL1025" s="307"/>
      <c r="AM1025" s="307"/>
      <c r="AN1025" s="307"/>
      <c r="AO1025" s="307"/>
      <c r="AP1025" s="307"/>
      <c r="AQ1025" s="307"/>
      <c r="AR1025" s="307"/>
      <c r="AS1025" s="307"/>
      <c r="AT1025" s="307"/>
      <c r="AU1025" s="307"/>
      <c r="AV1025" s="307"/>
      <c r="AW1025" s="307"/>
      <c r="AX1025" s="307"/>
      <c r="AY1025" s="307"/>
      <c r="AZ1025" s="307"/>
      <c r="BA1025" s="319"/>
      <c r="BB1025" s="362"/>
      <c r="BC1025"/>
      <c r="BD1025"/>
      <c r="BE1025"/>
      <c r="BF1025"/>
      <c r="BG1025"/>
      <c r="BH1025"/>
      <c r="BI1025"/>
      <c r="BJ1025"/>
      <c r="BK1025"/>
      <c r="BL1025"/>
      <c r="BM1025"/>
      <c r="BN1025"/>
      <c r="BO1025"/>
      <c r="BP1025"/>
      <c r="BQ1025"/>
      <c r="BR1025"/>
      <c r="BS1025"/>
      <c r="BT1025"/>
      <c r="BU1025"/>
      <c r="BV1025" s="319"/>
      <c r="BW1025" s="320"/>
      <c r="BX1025" s="320"/>
      <c r="BY1025" s="320"/>
      <c r="BZ1025" s="320"/>
      <c r="CA1025" s="320"/>
      <c r="CB1025" s="320"/>
      <c r="CC1025" s="320"/>
      <c r="CD1025" s="320"/>
      <c r="CE1025" s="320"/>
      <c r="CF1025" s="320"/>
      <c r="CG1025" s="320"/>
      <c r="CH1025" s="320"/>
      <c r="CI1025" s="320"/>
      <c r="CJ1025" s="320"/>
      <c r="CK1025" s="320"/>
      <c r="CL1025" s="320"/>
      <c r="CM1025" s="320"/>
      <c r="CN1025" s="320"/>
      <c r="CO1025" s="320"/>
      <c r="CP1025" s="320"/>
      <c r="CQ1025" s="320"/>
      <c r="CR1025" s="320"/>
      <c r="CS1025" s="320"/>
      <c r="CT1025" s="320"/>
      <c r="CU1025" s="320"/>
      <c r="CV1025" s="320"/>
      <c r="CW1025" s="320"/>
      <c r="CX1025" s="320"/>
      <c r="CY1025" s="320"/>
      <c r="CZ1025" s="320"/>
    </row>
    <row r="1026" s="314" customFormat="true" ht="15.95" customHeight="true" x14ac:dyDescent="0.2">
      <c r="A1026" s="845" t="s">
        <v>181</v>
      </c>
      <c r="B1026" s="845"/>
      <c r="C1026" s="448" t="s">
        <v>182</v>
      </c>
      <c r="W1026" s="307"/>
      <c r="X1026" s="307"/>
      <c r="Y1026" s="307"/>
      <c r="Z1026" s="307"/>
      <c r="AA1026" s="307"/>
      <c r="AB1026" s="307"/>
      <c r="AC1026" s="307"/>
      <c r="AD1026" s="307"/>
      <c r="AE1026" s="307"/>
      <c r="AF1026" s="307"/>
      <c r="AG1026" s="307"/>
      <c r="AH1026" s="307"/>
      <c r="AI1026" s="307"/>
      <c r="AJ1026" s="307"/>
      <c r="AK1026" s="307"/>
      <c r="AL1026" s="307"/>
      <c r="AM1026" s="307"/>
      <c r="AN1026" s="307"/>
      <c r="AO1026" s="307"/>
      <c r="AP1026" s="307"/>
      <c r="AQ1026" s="307"/>
      <c r="AR1026" s="307"/>
      <c r="AS1026" s="307"/>
      <c r="AT1026" s="307"/>
      <c r="AU1026" s="307"/>
      <c r="AV1026" s="307"/>
      <c r="AW1026" s="307"/>
      <c r="AX1026" s="307"/>
      <c r="AY1026" s="307"/>
      <c r="AZ1026" s="307"/>
      <c r="BA1026" s="319"/>
      <c r="BB1026" s="362"/>
      <c r="BC1026"/>
      <c r="BD1026"/>
      <c r="BE1026"/>
      <c r="BF1026"/>
      <c r="BG1026"/>
      <c r="BH1026"/>
      <c r="BI1026"/>
      <c r="BJ1026"/>
      <c r="BK1026"/>
      <c r="BL1026"/>
      <c r="BM1026"/>
      <c r="BN1026"/>
      <c r="BO1026"/>
      <c r="BP1026"/>
      <c r="BQ1026"/>
      <c r="BR1026"/>
      <c r="BS1026"/>
      <c r="BT1026"/>
      <c r="BU1026"/>
      <c r="BV1026" s="319"/>
      <c r="BW1026" s="320"/>
      <c r="BX1026" s="320"/>
      <c r="BY1026" s="320"/>
      <c r="BZ1026" s="320"/>
      <c r="CA1026" s="320"/>
      <c r="CB1026" s="320"/>
      <c r="CC1026" s="320"/>
      <c r="CD1026" s="320"/>
      <c r="CE1026" s="320"/>
      <c r="CF1026" s="320"/>
      <c r="CG1026" s="320"/>
      <c r="CH1026" s="320"/>
      <c r="CI1026" s="320"/>
      <c r="CJ1026" s="320"/>
      <c r="CK1026" s="320"/>
      <c r="CL1026" s="320"/>
      <c r="CM1026" s="320"/>
      <c r="CN1026" s="320"/>
      <c r="CO1026" s="320"/>
      <c r="CP1026" s="320"/>
      <c r="CQ1026" s="320"/>
      <c r="CR1026" s="320"/>
      <c r="CS1026" s="320"/>
      <c r="CT1026" s="320"/>
      <c r="CU1026" s="320"/>
      <c r="CV1026" s="320"/>
      <c r="CW1026" s="320"/>
      <c r="CX1026" s="320"/>
      <c r="CY1026" s="320"/>
      <c r="CZ1026" s="320"/>
    </row>
    <row r="1027" s="314" customFormat="true" ht="17.1" hidden="true" customHeight="true" x14ac:dyDescent="0.2">
      <c r="A1027" s="449" t="s">
        <v>183</v>
      </c>
      <c r="B1027" s="450" t="s">
        <v>184</v>
      </c>
      <c r="C1027" s="451">
        <v>4866</v>
      </c>
      <c r="W1027" s="307"/>
      <c r="X1027" s="307"/>
      <c r="Y1027" s="307"/>
      <c r="Z1027" s="307"/>
      <c r="AA1027" s="307"/>
      <c r="AB1027" s="307"/>
      <c r="AC1027" s="307"/>
      <c r="AD1027" s="307"/>
      <c r="AE1027" s="307"/>
      <c r="AF1027" s="307"/>
      <c r="AG1027" s="307"/>
      <c r="AH1027" s="307"/>
      <c r="AI1027" s="307"/>
      <c r="AJ1027" s="307"/>
      <c r="AK1027" s="307"/>
      <c r="AL1027" s="307"/>
      <c r="AM1027" s="307"/>
      <c r="AN1027" s="307"/>
      <c r="AO1027" s="307"/>
      <c r="AP1027" s="307"/>
      <c r="AQ1027" s="307"/>
      <c r="AR1027" s="307"/>
      <c r="AS1027" s="307"/>
      <c r="AT1027" s="307"/>
      <c r="AU1027" s="307"/>
      <c r="AV1027" s="307"/>
      <c r="AW1027" s="307"/>
      <c r="AX1027" s="307"/>
      <c r="AY1027" s="307"/>
      <c r="AZ1027" s="307"/>
      <c r="BA1027" s="319"/>
      <c r="BB1027" s="362"/>
      <c r="BC1027"/>
      <c r="BD1027"/>
      <c r="BE1027"/>
      <c r="BF1027"/>
      <c r="BG1027"/>
      <c r="BH1027"/>
      <c r="BI1027"/>
      <c r="BJ1027"/>
      <c r="BK1027"/>
      <c r="BL1027"/>
      <c r="BM1027"/>
      <c r="BN1027"/>
      <c r="BO1027"/>
      <c r="BP1027"/>
      <c r="BQ1027"/>
      <c r="BR1027"/>
      <c r="BS1027"/>
      <c r="BT1027"/>
      <c r="BU1027"/>
      <c r="BV1027" s="319"/>
      <c r="BW1027" s="320"/>
      <c r="BX1027" s="320"/>
      <c r="BY1027" s="320"/>
      <c r="BZ1027" s="320"/>
      <c r="CA1027" s="320"/>
      <c r="CB1027" s="320"/>
      <c r="CC1027" s="320"/>
      <c r="CD1027" s="320"/>
      <c r="CE1027" s="320"/>
      <c r="CF1027" s="320"/>
      <c r="CG1027" s="320"/>
      <c r="CH1027" s="320"/>
      <c r="CI1027" s="320"/>
      <c r="CJ1027" s="320"/>
      <c r="CK1027" s="320"/>
      <c r="CL1027" s="320"/>
      <c r="CM1027" s="320"/>
      <c r="CN1027" s="320"/>
      <c r="CO1027" s="320"/>
      <c r="CP1027" s="320"/>
      <c r="CQ1027" s="320"/>
      <c r="CR1027" s="320"/>
      <c r="CS1027" s="320"/>
      <c r="CT1027" s="320"/>
      <c r="CU1027" s="320"/>
      <c r="CV1027" s="320"/>
      <c r="CW1027" s="320"/>
      <c r="CX1027" s="320"/>
      <c r="CY1027" s="320"/>
      <c r="CZ1027" s="320"/>
    </row>
    <row r="1028" s="314" customFormat="true" ht="17.1" hidden="true" customHeight="true" x14ac:dyDescent="0.2">
      <c r="A1028" s="452" t="s">
        <v>185</v>
      </c>
      <c r="B1028" s="453" t="s">
        <v>184</v>
      </c>
      <c r="C1028" s="454">
        <v>4866</v>
      </c>
      <c r="W1028" s="307"/>
      <c r="X1028" s="307"/>
      <c r="Y1028" s="307"/>
      <c r="Z1028" s="307"/>
      <c r="AA1028" s="307"/>
      <c r="AB1028" s="307"/>
      <c r="AC1028" s="307"/>
      <c r="AD1028" s="307"/>
      <c r="AE1028" s="307"/>
      <c r="AF1028" s="307"/>
      <c r="AG1028" s="307"/>
      <c r="AH1028" s="307"/>
      <c r="AI1028" s="307"/>
      <c r="AJ1028" s="307"/>
      <c r="AK1028" s="307"/>
      <c r="AL1028" s="307"/>
      <c r="AM1028" s="307"/>
      <c r="AN1028" s="307"/>
      <c r="AO1028" s="307"/>
      <c r="AP1028" s="307"/>
      <c r="AQ1028" s="307"/>
      <c r="AR1028" s="307"/>
      <c r="AS1028" s="307"/>
      <c r="AT1028" s="307"/>
      <c r="AU1028" s="307"/>
      <c r="AV1028" s="307"/>
      <c r="AW1028" s="307"/>
      <c r="AX1028" s="307"/>
      <c r="AY1028" s="307"/>
      <c r="AZ1028" s="307"/>
      <c r="BA1028" s="319"/>
      <c r="BB1028" s="362"/>
      <c r="BC1028"/>
      <c r="BD1028"/>
      <c r="BE1028"/>
      <c r="BF1028"/>
      <c r="BG1028"/>
      <c r="BH1028"/>
      <c r="BI1028"/>
      <c r="BJ1028"/>
      <c r="BK1028"/>
      <c r="BL1028"/>
      <c r="BM1028"/>
      <c r="BN1028"/>
      <c r="BO1028"/>
      <c r="BP1028"/>
      <c r="BQ1028"/>
      <c r="BR1028"/>
      <c r="BS1028"/>
      <c r="BT1028"/>
      <c r="BU1028"/>
      <c r="BV1028" s="319"/>
      <c r="BW1028" s="320"/>
      <c r="BX1028" s="320"/>
      <c r="BY1028" s="320"/>
      <c r="BZ1028" s="320"/>
      <c r="CA1028" s="320"/>
      <c r="CB1028" s="320"/>
      <c r="CC1028" s="320"/>
      <c r="CD1028" s="320"/>
      <c r="CE1028" s="320"/>
      <c r="CF1028" s="320"/>
      <c r="CG1028" s="320"/>
      <c r="CH1028" s="320"/>
      <c r="CI1028" s="320"/>
      <c r="CJ1028" s="320"/>
      <c r="CK1028" s="320"/>
      <c r="CL1028" s="320"/>
      <c r="CM1028" s="320"/>
      <c r="CN1028" s="320"/>
      <c r="CO1028" s="320"/>
      <c r="CP1028" s="320"/>
      <c r="CQ1028" s="320"/>
      <c r="CR1028" s="320"/>
      <c r="CS1028" s="320"/>
      <c r="CT1028" s="320"/>
      <c r="CU1028" s="320"/>
      <c r="CV1028" s="320"/>
      <c r="CW1028" s="320"/>
      <c r="CX1028" s="320"/>
      <c r="CY1028" s="320"/>
      <c r="CZ1028" s="320"/>
    </row>
    <row r="1029" s="314" customFormat="true" ht="17.1" hidden="true" customHeight="true" x14ac:dyDescent="0.2">
      <c r="A1029" s="452" t="s">
        <v>186</v>
      </c>
      <c r="B1029" s="453" t="s">
        <v>184</v>
      </c>
      <c r="C1029" s="454">
        <v>4866</v>
      </c>
      <c r="W1029" s="307"/>
      <c r="X1029" s="307"/>
      <c r="Y1029" s="307"/>
      <c r="Z1029" s="307"/>
      <c r="AA1029" s="307"/>
      <c r="AB1029" s="307"/>
      <c r="AC1029" s="307"/>
      <c r="AD1029" s="307"/>
      <c r="AE1029" s="307"/>
      <c r="AF1029" s="307"/>
      <c r="AG1029" s="307"/>
      <c r="AH1029" s="307"/>
      <c r="AI1029" s="307"/>
      <c r="AJ1029" s="307"/>
      <c r="AK1029" s="307"/>
      <c r="AL1029" s="307"/>
      <c r="AM1029" s="307"/>
      <c r="AN1029" s="307"/>
      <c r="AO1029" s="307"/>
      <c r="AP1029" s="307"/>
      <c r="AQ1029" s="307"/>
      <c r="AR1029" s="307"/>
      <c r="AS1029" s="307"/>
      <c r="AT1029" s="307"/>
      <c r="AU1029" s="307"/>
      <c r="AV1029" s="307"/>
      <c r="AW1029" s="307"/>
      <c r="AX1029" s="307"/>
      <c r="AY1029" s="307"/>
      <c r="AZ1029" s="307"/>
      <c r="BA1029" s="319"/>
      <c r="BB1029" s="362"/>
      <c r="BC1029"/>
      <c r="BD1029"/>
      <c r="BE1029"/>
      <c r="BF1029"/>
      <c r="BG1029"/>
      <c r="BH1029"/>
      <c r="BI1029"/>
      <c r="BJ1029"/>
      <c r="BK1029"/>
      <c r="BL1029"/>
      <c r="BM1029"/>
      <c r="BN1029"/>
      <c r="BO1029"/>
      <c r="BP1029"/>
      <c r="BQ1029"/>
      <c r="BR1029"/>
      <c r="BS1029"/>
      <c r="BT1029"/>
      <c r="BU1029"/>
      <c r="BV1029" s="319"/>
      <c r="BW1029" s="320"/>
      <c r="BX1029" s="320"/>
      <c r="BY1029" s="320"/>
      <c r="BZ1029" s="320"/>
      <c r="CA1029" s="320"/>
      <c r="CB1029" s="320"/>
      <c r="CC1029" s="320"/>
      <c r="CD1029" s="320"/>
      <c r="CE1029" s="320"/>
      <c r="CF1029" s="320"/>
      <c r="CG1029" s="320"/>
      <c r="CH1029" s="320"/>
      <c r="CI1029" s="320"/>
      <c r="CJ1029" s="320"/>
      <c r="CK1029" s="320"/>
      <c r="CL1029" s="320"/>
      <c r="CM1029" s="320"/>
      <c r="CN1029" s="320"/>
      <c r="CO1029" s="320"/>
      <c r="CP1029" s="320"/>
      <c r="CQ1029" s="320"/>
      <c r="CR1029" s="320"/>
      <c r="CS1029" s="320"/>
      <c r="CT1029" s="320"/>
      <c r="CU1029" s="320"/>
      <c r="CV1029" s="320"/>
      <c r="CW1029" s="320"/>
      <c r="CX1029" s="320"/>
      <c r="CY1029" s="320"/>
      <c r="CZ1029" s="320"/>
    </row>
    <row r="1030" s="314" customFormat="true" ht="17.1" hidden="true" customHeight="true" x14ac:dyDescent="0.2">
      <c r="A1030" s="452" t="s">
        <v>187</v>
      </c>
      <c r="B1030" s="453" t="s">
        <v>184</v>
      </c>
      <c r="C1030" s="454">
        <v>4866</v>
      </c>
      <c r="W1030" s="307"/>
      <c r="X1030" s="307"/>
      <c r="Y1030" s="307"/>
      <c r="Z1030" s="307"/>
      <c r="AA1030" s="307"/>
      <c r="AB1030" s="307"/>
      <c r="AC1030" s="307"/>
      <c r="AD1030" s="307"/>
      <c r="AE1030" s="307"/>
      <c r="AF1030" s="307"/>
      <c r="AG1030" s="307"/>
      <c r="AH1030" s="307"/>
      <c r="AI1030" s="307"/>
      <c r="AJ1030" s="307"/>
      <c r="AK1030" s="307"/>
      <c r="AL1030" s="307"/>
      <c r="AM1030" s="307"/>
      <c r="AN1030" s="307"/>
      <c r="AO1030" s="307"/>
      <c r="AP1030" s="307"/>
      <c r="AQ1030" s="307"/>
      <c r="AR1030" s="307"/>
      <c r="AS1030" s="307"/>
      <c r="AT1030" s="307"/>
      <c r="AU1030" s="307"/>
      <c r="AV1030" s="307"/>
      <c r="AW1030" s="307"/>
      <c r="AX1030" s="307"/>
      <c r="AY1030" s="307"/>
      <c r="AZ1030" s="307"/>
      <c r="BA1030" s="319"/>
      <c r="BB1030" s="362"/>
      <c r="BC1030"/>
      <c r="BD1030"/>
      <c r="BE1030"/>
      <c r="BF1030"/>
      <c r="BG1030"/>
      <c r="BH1030"/>
      <c r="BI1030"/>
      <c r="BJ1030"/>
      <c r="BK1030"/>
      <c r="BL1030"/>
      <c r="BM1030"/>
      <c r="BN1030"/>
      <c r="BO1030"/>
      <c r="BP1030"/>
      <c r="BQ1030"/>
      <c r="BR1030"/>
      <c r="BS1030"/>
      <c r="BT1030"/>
      <c r="BU1030"/>
      <c r="BV1030" s="319"/>
      <c r="BW1030" s="320"/>
      <c r="BX1030" s="320"/>
      <c r="BY1030" s="320"/>
      <c r="BZ1030" s="320"/>
      <c r="CA1030" s="320"/>
      <c r="CB1030" s="320"/>
      <c r="CC1030" s="320"/>
      <c r="CD1030" s="320"/>
      <c r="CE1030" s="320"/>
      <c r="CF1030" s="320"/>
      <c r="CG1030" s="320"/>
      <c r="CH1030" s="320"/>
      <c r="CI1030" s="320"/>
      <c r="CJ1030" s="320"/>
      <c r="CK1030" s="320"/>
      <c r="CL1030" s="320"/>
      <c r="CM1030" s="320"/>
      <c r="CN1030" s="320"/>
      <c r="CO1030" s="320"/>
      <c r="CP1030" s="320"/>
      <c r="CQ1030" s="320"/>
      <c r="CR1030" s="320"/>
      <c r="CS1030" s="320"/>
      <c r="CT1030" s="320"/>
      <c r="CU1030" s="320"/>
      <c r="CV1030" s="320"/>
      <c r="CW1030" s="320"/>
      <c r="CX1030" s="320"/>
      <c r="CY1030" s="320"/>
      <c r="CZ1030" s="320"/>
    </row>
    <row r="1031" s="314" customFormat="true" ht="17.1" customHeight="true" x14ac:dyDescent="0.2">
      <c r="A1031" s="858" t="s">
        <v>188</v>
      </c>
      <c r="B1031" s="453" t="s">
        <v>309</v>
      </c>
      <c r="C1031" s="454">
        <v>880</v>
      </c>
      <c r="W1031" s="307"/>
      <c r="X1031" s="307"/>
      <c r="Y1031" s="307"/>
      <c r="Z1031" s="307"/>
      <c r="AA1031" s="307"/>
      <c r="AB1031" s="307"/>
      <c r="AC1031" s="307"/>
      <c r="AD1031" s="307"/>
      <c r="AE1031" s="307"/>
      <c r="AF1031" s="307"/>
      <c r="AG1031" s="307"/>
      <c r="AH1031" s="307"/>
      <c r="AI1031" s="307"/>
      <c r="AJ1031" s="307"/>
      <c r="AK1031" s="307"/>
      <c r="AL1031" s="307"/>
      <c r="AM1031" s="307"/>
      <c r="AN1031" s="307"/>
      <c r="AO1031" s="307"/>
      <c r="AP1031" s="307"/>
      <c r="AQ1031" s="307"/>
      <c r="AR1031" s="307"/>
      <c r="AS1031" s="307"/>
      <c r="AT1031" s="307"/>
      <c r="AU1031" s="307"/>
      <c r="AV1031" s="307"/>
      <c r="AW1031" s="307"/>
      <c r="AX1031" s="307"/>
      <c r="AY1031" s="307"/>
      <c r="AZ1031" s="307"/>
      <c r="BA1031" s="319"/>
      <c r="BB1031" s="362"/>
      <c r="BC1031"/>
      <c r="BD1031"/>
      <c r="BE1031"/>
      <c r="BF1031"/>
      <c r="BG1031"/>
      <c r="BH1031"/>
      <c r="BI1031"/>
      <c r="BJ1031"/>
      <c r="BK1031"/>
      <c r="BL1031"/>
      <c r="BM1031"/>
      <c r="BN1031"/>
      <c r="BO1031"/>
      <c r="BP1031"/>
      <c r="BQ1031"/>
      <c r="BR1031"/>
      <c r="BS1031"/>
      <c r="BT1031"/>
      <c r="BU1031"/>
      <c r="BV1031" s="319"/>
      <c r="BW1031" s="320"/>
      <c r="BX1031" s="320"/>
      <c r="BY1031" s="320"/>
      <c r="BZ1031" s="320"/>
      <c r="CA1031" s="320"/>
      <c r="CB1031" s="320"/>
      <c r="CC1031" s="320"/>
      <c r="CD1031" s="320"/>
      <c r="CE1031" s="320"/>
      <c r="CF1031" s="320"/>
      <c r="CG1031" s="320"/>
      <c r="CH1031" s="320"/>
      <c r="CI1031" s="320"/>
      <c r="CJ1031" s="320"/>
      <c r="CK1031" s="320"/>
      <c r="CL1031" s="320"/>
      <c r="CM1031" s="320"/>
      <c r="CN1031" s="320"/>
      <c r="CO1031" s="320"/>
      <c r="CP1031" s="320"/>
      <c r="CQ1031" s="320"/>
      <c r="CR1031" s="320"/>
      <c r="CS1031" s="320"/>
      <c r="CT1031" s="320"/>
      <c r="CU1031" s="320"/>
      <c r="CV1031" s="320"/>
      <c r="CW1031" s="320"/>
      <c r="CX1031" s="320"/>
      <c r="CY1031" s="320"/>
      <c r="CZ1031" s="320"/>
    </row>
    <row r="1032" s="314" customFormat="true" ht="17.1" customHeight="true" x14ac:dyDescent="0.2">
      <c r="A1032" s="858"/>
      <c r="B1032" s="453" t="s">
        <v>310</v>
      </c>
      <c r="C1032" s="454">
        <v>3986</v>
      </c>
      <c r="W1032" s="307"/>
      <c r="X1032" s="307"/>
      <c r="Y1032" s="307"/>
      <c r="Z1032" s="307"/>
      <c r="AA1032" s="307"/>
      <c r="AB1032" s="307"/>
      <c r="AC1032" s="307"/>
      <c r="AD1032" s="307"/>
      <c r="AE1032" s="307"/>
      <c r="AF1032" s="307"/>
      <c r="AG1032" s="307"/>
      <c r="AH1032" s="307"/>
      <c r="AI1032" s="307"/>
      <c r="AJ1032" s="307"/>
      <c r="AK1032" s="307"/>
      <c r="AL1032" s="307"/>
      <c r="AM1032" s="307"/>
      <c r="AN1032" s="307"/>
      <c r="AO1032" s="307"/>
      <c r="AP1032" s="307"/>
      <c r="AQ1032" s="307"/>
      <c r="AR1032" s="307"/>
      <c r="AS1032" s="307"/>
      <c r="AT1032" s="307"/>
      <c r="AU1032" s="307"/>
      <c r="AV1032" s="307"/>
      <c r="AW1032" s="307"/>
      <c r="AX1032" s="307"/>
      <c r="AY1032" s="307"/>
      <c r="AZ1032" s="307"/>
      <c r="BA1032" s="319"/>
      <c r="BB1032" s="362"/>
      <c r="BC1032"/>
      <c r="BD1032"/>
      <c r="BE1032"/>
      <c r="BF1032"/>
      <c r="BG1032"/>
      <c r="BH1032"/>
      <c r="BI1032"/>
      <c r="BJ1032"/>
      <c r="BK1032"/>
      <c r="BL1032"/>
      <c r="BM1032"/>
      <c r="BN1032"/>
      <c r="BO1032"/>
      <c r="BP1032"/>
      <c r="BQ1032"/>
      <c r="BR1032"/>
      <c r="BS1032"/>
      <c r="BT1032"/>
      <c r="BU1032"/>
      <c r="BV1032" s="319"/>
      <c r="BW1032" s="320"/>
      <c r="BX1032" s="320"/>
      <c r="BY1032" s="320"/>
      <c r="BZ1032" s="320"/>
      <c r="CA1032" s="320"/>
      <c r="CB1032" s="320"/>
      <c r="CC1032" s="320"/>
      <c r="CD1032" s="320"/>
      <c r="CE1032" s="320"/>
      <c r="CF1032" s="320"/>
      <c r="CG1032" s="320"/>
      <c r="CH1032" s="320"/>
      <c r="CI1032" s="320"/>
      <c r="CJ1032" s="320"/>
      <c r="CK1032" s="320"/>
      <c r="CL1032" s="320"/>
      <c r="CM1032" s="320"/>
      <c r="CN1032" s="320"/>
      <c r="CO1032" s="320"/>
      <c r="CP1032" s="320"/>
      <c r="CQ1032" s="320"/>
      <c r="CR1032" s="320"/>
      <c r="CS1032" s="320"/>
      <c r="CT1032" s="320"/>
      <c r="CU1032" s="320"/>
      <c r="CV1032" s="320"/>
      <c r="CW1032" s="320"/>
      <c r="CX1032" s="320"/>
      <c r="CY1032" s="320"/>
      <c r="CZ1032" s="320"/>
    </row>
    <row r="1033" s="314" customFormat="true" ht="17.1" customHeight="true" x14ac:dyDescent="0.2">
      <c r="A1033" s="846"/>
      <c r="B1033" s="455" t="s">
        <v>311</v>
      </c>
      <c r="C1033" s="456">
        <v>0</v>
      </c>
      <c r="W1033" s="307"/>
      <c r="X1033" s="307"/>
      <c r="Y1033" s="307"/>
      <c r="Z1033" s="307"/>
      <c r="AA1033" s="307"/>
      <c r="AB1033" s="307"/>
      <c r="AC1033" s="307"/>
      <c r="AD1033" s="307"/>
      <c r="AE1033" s="307"/>
      <c r="AF1033" s="307"/>
      <c r="AG1033" s="307"/>
      <c r="AH1033" s="307"/>
      <c r="AI1033" s="307"/>
      <c r="AJ1033" s="307"/>
      <c r="AK1033" s="307"/>
      <c r="AL1033" s="307"/>
      <c r="AM1033" s="307"/>
      <c r="AN1033" s="307"/>
      <c r="AO1033" s="307"/>
      <c r="AP1033" s="307"/>
      <c r="AQ1033" s="307"/>
      <c r="AR1033" s="307"/>
      <c r="AS1033" s="307"/>
      <c r="AT1033" s="307"/>
      <c r="AU1033" s="307"/>
      <c r="AV1033" s="307"/>
      <c r="AW1033" s="307"/>
      <c r="AX1033" s="307"/>
      <c r="AY1033" s="307"/>
      <c r="AZ1033" s="307"/>
      <c r="BA1033" s="423"/>
      <c r="BB1033" s="289"/>
      <c r="BC1033" s="423"/>
      <c r="BD1033" s="423"/>
      <c r="BE1033" s="423"/>
      <c r="BF1033" s="423"/>
      <c r="BG1033" s="423"/>
      <c r="BH1033" s="423"/>
      <c r="BI1033" s="423"/>
      <c r="BJ1033" s="423"/>
      <c r="BK1033" s="423"/>
      <c r="BL1033" s="423"/>
      <c r="BM1033" s="423"/>
      <c r="BN1033" s="423"/>
      <c r="BO1033" s="423"/>
      <c r="BP1033" s="423"/>
      <c r="BQ1033" s="423"/>
      <c r="BR1033" s="423"/>
      <c r="BS1033" s="423"/>
      <c r="BT1033" s="423"/>
      <c r="BU1033" s="423"/>
      <c r="BV1033" s="423"/>
      <c r="BW1033" s="307"/>
      <c r="BX1033" s="307"/>
      <c r="BY1033" s="307"/>
      <c r="BZ1033" s="307"/>
      <c r="CA1033" s="307"/>
      <c r="CB1033" s="307"/>
      <c r="CC1033" s="307"/>
      <c r="CD1033" s="307"/>
      <c r="CE1033" s="307"/>
      <c r="CF1033" s="307"/>
      <c r="CG1033" s="307"/>
      <c r="CH1033" s="307"/>
      <c r="CI1033" s="307"/>
      <c r="CJ1033" s="307"/>
      <c r="CK1033" s="307"/>
      <c r="CL1033" s="307"/>
      <c r="CM1033" s="307"/>
      <c r="CN1033" s="307"/>
      <c r="CO1033" s="307"/>
      <c r="CP1033" s="307"/>
      <c r="CQ1033" s="307"/>
      <c r="CR1033" s="307"/>
      <c r="CS1033" s="307"/>
      <c r="CT1033" s="307"/>
      <c r="CU1033" s="307"/>
      <c r="CV1033" s="307"/>
      <c r="CW1033" s="307"/>
      <c r="CX1033" s="307"/>
      <c r="CY1033" s="307"/>
      <c r="CZ1033" s="307"/>
    </row>
    <row r="1034" s="314" customFormat="true" ht="12.95" customHeight="true" x14ac:dyDescent="0.2">
      <c r="A1034" s="847" t="s">
        <v>372</v>
      </c>
      <c r="B1034" s="847"/>
      <c r="C1034" s="847"/>
      <c r="W1034" s="307"/>
      <c r="X1034" s="307"/>
      <c r="Y1034" s="307"/>
      <c r="Z1034" s="307"/>
      <c r="AA1034" s="307"/>
      <c r="AB1034" s="307"/>
      <c r="AC1034" s="307"/>
      <c r="AD1034" s="307"/>
      <c r="AE1034" s="307"/>
      <c r="AF1034" s="307"/>
      <c r="AG1034" s="307"/>
      <c r="AH1034" s="307"/>
      <c r="AI1034" s="307"/>
      <c r="AJ1034" s="307"/>
      <c r="AK1034" s="307"/>
      <c r="AL1034" s="307"/>
      <c r="AM1034" s="307"/>
      <c r="AN1034" s="307"/>
      <c r="AO1034" s="307"/>
      <c r="AP1034" s="307"/>
      <c r="AQ1034" s="307"/>
      <c r="AR1034" s="307"/>
      <c r="AS1034" s="307"/>
      <c r="AT1034" s="307"/>
      <c r="AU1034" s="307"/>
      <c r="AV1034" s="307"/>
      <c r="AW1034" s="307"/>
      <c r="AX1034" s="307"/>
      <c r="AY1034" s="307"/>
      <c r="AZ1034" s="307"/>
      <c r="BA1034" s="319"/>
      <c r="BB1034" s="362"/>
      <c r="BC1034"/>
      <c r="BD1034"/>
      <c r="BE1034"/>
      <c r="BF1034"/>
      <c r="BG1034"/>
      <c r="BH1034"/>
      <c r="BI1034"/>
      <c r="BJ1034"/>
      <c r="BK1034"/>
      <c r="BL1034"/>
      <c r="BM1034"/>
      <c r="BN1034"/>
      <c r="BO1034"/>
      <c r="BP1034"/>
      <c r="BQ1034"/>
      <c r="BR1034"/>
      <c r="BS1034"/>
      <c r="BT1034"/>
      <c r="BU1034"/>
      <c r="BV1034" s="319"/>
      <c r="BW1034" s="320"/>
      <c r="BX1034" s="320"/>
      <c r="BY1034" s="320"/>
      <c r="BZ1034" s="320"/>
      <c r="CA1034" s="320"/>
      <c r="CB1034" s="320"/>
      <c r="CC1034" s="320"/>
      <c r="CD1034" s="320"/>
      <c r="CE1034" s="320"/>
      <c r="CF1034" s="320"/>
      <c r="CG1034" s="320"/>
      <c r="CH1034" s="320"/>
      <c r="CI1034" s="320"/>
      <c r="CJ1034" s="320"/>
      <c r="CK1034" s="320"/>
      <c r="CL1034" s="320"/>
      <c r="CM1034" s="320"/>
      <c r="CN1034" s="320"/>
      <c r="CO1034" s="320"/>
      <c r="CP1034" s="320"/>
      <c r="CQ1034" s="320"/>
      <c r="CR1034" s="320"/>
      <c r="CS1034" s="320"/>
      <c r="CT1034" s="320"/>
      <c r="CU1034" s="320"/>
      <c r="CV1034" s="320"/>
      <c r="CW1034" s="320"/>
      <c r="CX1034" s="320"/>
      <c r="CY1034" s="320"/>
      <c r="CZ1034" s="320"/>
    </row>
    <row r="1035" s="314" customFormat="true" ht="15" customHeight="true" x14ac:dyDescent="0.2">
      <c r="B1035" s="403"/>
      <c r="W1035" s="307"/>
      <c r="X1035" s="307"/>
      <c r="Y1035" s="307"/>
      <c r="Z1035" s="307"/>
      <c r="AA1035" s="307"/>
      <c r="AB1035" s="307"/>
      <c r="AC1035" s="307"/>
      <c r="AD1035" s="307"/>
      <c r="AE1035" s="307"/>
      <c r="AF1035" s="307"/>
      <c r="AG1035" s="307"/>
      <c r="AH1035" s="307"/>
      <c r="AI1035" s="307"/>
      <c r="AJ1035" s="307"/>
      <c r="AK1035" s="307"/>
      <c r="AL1035" s="307"/>
      <c r="AM1035" s="307"/>
      <c r="AN1035" s="307"/>
      <c r="AO1035" s="307"/>
      <c r="AP1035" s="307"/>
      <c r="AQ1035" s="307"/>
      <c r="AR1035" s="307"/>
      <c r="AS1035" s="307"/>
      <c r="AT1035" s="307"/>
      <c r="AU1035" s="307"/>
      <c r="AV1035" s="307"/>
      <c r="AW1035" s="307"/>
      <c r="AX1035" s="307"/>
      <c r="AY1035" s="307"/>
      <c r="AZ1035" s="307"/>
      <c r="BA1035" s="402"/>
      <c r="BB1035" s="331"/>
      <c r="BC1035" s="402"/>
      <c r="BD1035" s="402"/>
      <c r="BE1035" s="402"/>
      <c r="BF1035" s="402"/>
      <c r="BG1035" s="402"/>
      <c r="BH1035" s="402"/>
      <c r="BI1035" s="402"/>
      <c r="BJ1035" s="402"/>
      <c r="BK1035" s="402"/>
      <c r="BL1035" s="402"/>
      <c r="BM1035" s="402"/>
      <c r="BN1035" s="402"/>
      <c r="BO1035" s="402"/>
      <c r="BP1035" s="402"/>
      <c r="BQ1035" s="402"/>
      <c r="BR1035" s="402"/>
      <c r="BS1035" s="402"/>
      <c r="BT1035" s="402"/>
      <c r="BU1035" s="402"/>
      <c r="BV1035" s="402"/>
      <c r="BW1035" s="307"/>
      <c r="BX1035" s="307"/>
      <c r="BY1035" s="307"/>
      <c r="BZ1035" s="307"/>
      <c r="CA1035" s="307"/>
      <c r="CB1035" s="307"/>
      <c r="CC1035" s="307"/>
      <c r="CD1035" s="307"/>
      <c r="CE1035" s="307"/>
      <c r="CF1035" s="307"/>
      <c r="CG1035" s="307"/>
      <c r="CH1035" s="307"/>
      <c r="CI1035" s="307"/>
      <c r="CJ1035" s="307"/>
      <c r="CK1035" s="307"/>
      <c r="CL1035" s="307"/>
      <c r="CM1035" s="307"/>
      <c r="CN1035" s="307"/>
      <c r="CO1035" s="307"/>
      <c r="CP1035" s="307"/>
      <c r="CQ1035" s="307"/>
      <c r="CR1035" s="307"/>
      <c r="CS1035" s="307"/>
      <c r="CT1035" s="307"/>
      <c r="CU1035" s="307"/>
      <c r="CV1035" s="307"/>
      <c r="CW1035" s="307"/>
      <c r="CX1035" s="307"/>
      <c r="CY1035" s="307"/>
      <c r="CZ1035" s="307"/>
    </row>
    <row r="1036" ht="15" customHeight="true" x14ac:dyDescent="0.25">
      <c r="A1036" s="363" t="s">
        <v>120</v>
      </c>
      <c r="B1036" s="271" t="s">
        <v>121</v>
      </c>
    </row>
    <row r="1037" ht="15" customHeight="true" x14ac:dyDescent="0.2">
      <c r="A1037" s="364" t="str">
        <f>R15</f>
        <v>Bujumbura Mairie</v>
      </c>
      <c r="B1037" s="364">
        <f>BR122+BR123</f>
        <v>1373.3411849999993</v>
      </c>
    </row>
    <row r="1038" ht="15" customHeight="true" x14ac:dyDescent="0.2">
      <c r="A1038" s="364" t="str">
        <f>S15</f>
        <v>Centre-Est</v>
      </c>
      <c r="B1038" s="364">
        <f>BS122+BS123</f>
        <v>6029.0442830000047</v>
      </c>
    </row>
    <row r="1039" ht="15" customHeight="true" x14ac:dyDescent="0.2">
      <c r="A1039" s="364" t="str">
        <f>T15</f>
        <v>Nord</v>
      </c>
      <c r="B1039" s="364">
        <f>BT122+BT123</f>
        <v>7062.2370100000062</v>
      </c>
    </row>
    <row r="1040" ht="15" customHeight="true" x14ac:dyDescent="0.2">
      <c r="A1040" s="364" t="str">
        <f>U15</f>
        <v>Ouest</v>
      </c>
      <c r="B1040" s="364">
        <f>BU122+BU123</f>
        <v>4228.0468329999931</v>
      </c>
    </row>
    <row r="1041" ht="15" customHeight="true" x14ac:dyDescent="0.2">
      <c r="A1041" s="364" t="str">
        <f>V15</f>
        <v>Sud</v>
      </c>
      <c r="B1041" s="364">
        <f>BV122+BV123</f>
        <v>4609.2998910000042</v>
      </c>
    </row>
    <row r="1042" ht="15" customHeight="true" x14ac:dyDescent="0.2">
      <c r="A1042" s="364">
        <f>W15</f>
        <v>0</v>
      </c>
      <c r="B1042" s="364">
        <f>BW122+BW123</f>
        <v>0</v>
      </c>
    </row>
    <row r="1043" ht="15" customHeight="true" x14ac:dyDescent="0.2">
      <c r="A1043" s="364">
        <f>X15</f>
        <v>0</v>
      </c>
      <c r="B1043" s="364">
        <f>BX122+XR123</f>
        <v>0</v>
      </c>
    </row>
    <row r="1044" ht="15" customHeight="true" x14ac:dyDescent="0.2">
      <c r="A1044" s="364">
        <f>Y15</f>
        <v>0</v>
      </c>
      <c r="B1044" s="364">
        <f>BY122+BY123</f>
        <v>0</v>
      </c>
    </row>
    <row r="1045" ht="15" customHeight="true" x14ac:dyDescent="0.2">
      <c r="A1045" s="364">
        <f>Z15</f>
        <v>0</v>
      </c>
      <c r="B1045" s="364">
        <f>BZ122+BZ123</f>
        <v>0</v>
      </c>
    </row>
    <row r="1046" ht="15" customHeight="true" x14ac:dyDescent="0.2">
      <c r="A1046" s="331">
        <f>AA15</f>
        <v>0</v>
      </c>
      <c r="B1046" s="364">
        <f>CA122+CA123</f>
        <v>0</v>
      </c>
    </row>
    <row r="1047" ht="15" customHeight="true" x14ac:dyDescent="0.2">
      <c r="A1047" s="331">
        <f>AB15</f>
        <v>0</v>
      </c>
      <c r="B1047" s="364">
        <f>CB122+CB123</f>
        <v>0</v>
      </c>
    </row>
    <row r="1048" ht="15" customHeight="true" x14ac:dyDescent="0.2">
      <c r="A1048" s="331">
        <f>AC15</f>
        <v>0</v>
      </c>
      <c r="B1048" s="364">
        <f>CC122+CC123</f>
        <v>0</v>
      </c>
    </row>
    <row r="1049" ht="15" customHeight="true" x14ac:dyDescent="0.2">
      <c r="A1049" s="331">
        <f>AD15</f>
        <v>0</v>
      </c>
      <c r="B1049" s="364">
        <f>CD122+CD123</f>
        <v>0</v>
      </c>
    </row>
    <row r="1050" ht="15" customHeight="true" x14ac:dyDescent="0.2">
      <c r="A1050" s="331">
        <f>AE15</f>
        <v>0</v>
      </c>
      <c r="B1050" s="364">
        <f>CE122+CE123</f>
        <v>0</v>
      </c>
    </row>
    <row r="1051" ht="15" customHeight="true" x14ac:dyDescent="0.2">
      <c r="A1051" s="331">
        <f>AF15</f>
        <v>0</v>
      </c>
      <c r="B1051" s="364">
        <f>CF122+CF123</f>
        <v>0</v>
      </c>
    </row>
    <row r="1052" ht="15" customHeight="true" x14ac:dyDescent="0.2">
      <c r="A1052" s="331">
        <f>AG15</f>
        <v>0</v>
      </c>
      <c r="B1052" s="364">
        <f>CG122+CG123</f>
        <v>0</v>
      </c>
    </row>
    <row r="1053" ht="15" customHeight="true" x14ac:dyDescent="0.2">
      <c r="A1053" s="331">
        <f>AH15</f>
        <v>0</v>
      </c>
      <c r="B1053" s="364">
        <f>CH122+CH123</f>
        <v>0</v>
      </c>
    </row>
    <row r="1054" ht="15" customHeight="true" x14ac:dyDescent="0.2">
      <c r="A1054" s="331">
        <f>AI15</f>
        <v>0</v>
      </c>
      <c r="B1054" s="364">
        <f>CI122+CI123</f>
        <v>0</v>
      </c>
    </row>
    <row r="1055" ht="15" customHeight="true" x14ac:dyDescent="0.2">
      <c r="A1055" s="331">
        <f>AJ15</f>
        <v>0</v>
      </c>
      <c r="B1055" s="364">
        <f>CJ122+CJ123</f>
        <v>0</v>
      </c>
    </row>
    <row r="1056" ht="15" customHeight="true" x14ac:dyDescent="0.2">
      <c r="A1056" s="331">
        <f>AK15</f>
        <v>0</v>
      </c>
      <c r="B1056" s="364">
        <f>CK122+CK123</f>
        <v>0</v>
      </c>
    </row>
    <row r="1057" ht="15" customHeight="true" x14ac:dyDescent="0.2">
      <c r="A1057" s="331">
        <f>AL15</f>
        <v>0</v>
      </c>
      <c r="B1057" s="364">
        <f>CL122+CL123</f>
        <v>0</v>
      </c>
    </row>
    <row r="1058" ht="15" customHeight="true" x14ac:dyDescent="0.2">
      <c r="A1058" s="331">
        <f>AM15</f>
        <v>0</v>
      </c>
      <c r="B1058" s="364">
        <f>CM122+CM123</f>
        <v>0</v>
      </c>
    </row>
    <row r="1059" ht="15" customHeight="true" x14ac:dyDescent="0.2">
      <c r="A1059" s="331">
        <f>AN15</f>
        <v>0</v>
      </c>
      <c r="B1059" s="364">
        <f>CN122+CN123</f>
        <v>0</v>
      </c>
    </row>
    <row r="1060" ht="15" customHeight="true" x14ac:dyDescent="0.2">
      <c r="A1060" s="331">
        <f>AO15</f>
        <v>0</v>
      </c>
      <c r="B1060" s="364">
        <f>CO122+CO123</f>
        <v>0</v>
      </c>
    </row>
    <row r="1061" ht="15" customHeight="true" x14ac:dyDescent="0.2">
      <c r="A1061" s="331">
        <f>AP15</f>
        <v>0</v>
      </c>
      <c r="B1061" s="364">
        <f>CP122+CP123</f>
        <v>0</v>
      </c>
    </row>
    <row r="1062" ht="15" customHeight="true" x14ac:dyDescent="0.2">
      <c r="A1062" s="331">
        <f>AQ15</f>
        <v>0</v>
      </c>
      <c r="B1062" s="364">
        <f>CQ122+CQ123</f>
        <v>0</v>
      </c>
    </row>
    <row r="1063" ht="15" customHeight="true" x14ac:dyDescent="0.2">
      <c r="A1063" s="331">
        <f>AR15</f>
        <v>0</v>
      </c>
      <c r="B1063" s="364">
        <f>CR122+CR123</f>
        <v>0</v>
      </c>
    </row>
    <row r="1064" ht="15" customHeight="true" x14ac:dyDescent="0.2">
      <c r="A1064" s="331">
        <f>AS15</f>
        <v>0</v>
      </c>
      <c r="B1064" s="364">
        <f>CS122+CS123</f>
        <v>0</v>
      </c>
    </row>
    <row r="1065" ht="15" customHeight="true" x14ac:dyDescent="0.2">
      <c r="A1065" s="331">
        <f>AT15</f>
        <v>0</v>
      </c>
      <c r="B1065" s="364">
        <f>CT122+CT123</f>
        <v>0</v>
      </c>
    </row>
    <row r="1066" ht="15" customHeight="true" x14ac:dyDescent="0.2">
      <c r="A1066" s="331">
        <f>AU15</f>
        <v>0</v>
      </c>
      <c r="B1066" s="364">
        <f>CU122+CU123</f>
        <v>0</v>
      </c>
    </row>
    <row r="1067" ht="15" customHeight="true" x14ac:dyDescent="0.2">
      <c r="A1067" s="331">
        <f>AV15</f>
        <v>0</v>
      </c>
      <c r="B1067" s="364">
        <f>CV122+CV123</f>
        <v>0</v>
      </c>
    </row>
    <row r="1068" ht="15" customHeight="true" x14ac:dyDescent="0.2">
      <c r="A1068" s="331">
        <f>AW15</f>
        <v>0</v>
      </c>
      <c r="B1068" s="364">
        <f>CW122+CW123</f>
        <v>0</v>
      </c>
    </row>
    <row r="1069" ht="15" customHeight="true" x14ac:dyDescent="0.2">
      <c r="A1069" s="331">
        <f>AX15</f>
        <v>0</v>
      </c>
      <c r="B1069" s="364">
        <f>CX122+CX123</f>
        <v>0</v>
      </c>
    </row>
    <row r="1070" ht="15" customHeight="true" x14ac:dyDescent="0.2">
      <c r="A1070" s="331">
        <f>AY15</f>
        <v>0</v>
      </c>
      <c r="B1070" s="364">
        <f>CY122+CY123</f>
        <v>0</v>
      </c>
    </row>
    <row r="1071" ht="15" customHeight="true" x14ac:dyDescent="0.2">
      <c r="A1071" s="331"/>
      <c r="B1071" s="364"/>
    </row>
    <row r="1072" ht="15" customHeight="true" x14ac:dyDescent="0.2">
      <c r="A1072" s="364">
        <f>34-COUNTIF(A1037:A1071,"0")</f>
        <v>5</v>
      </c>
      <c r="B1072" s="331" t="s">
        <v>136</v>
      </c>
    </row>
    <row r="1100" s="307" customFormat="true" ht="17.1" customHeight="true" x14ac:dyDescent="0.2">
      <c r="A1100" s="714"/>
      <c r="B1100" s="711"/>
      <c r="BA1100" s="402"/>
      <c r="BB1100" s="331"/>
      <c r="BC1100" s="402"/>
      <c r="BD1100" s="402"/>
      <c r="BE1100" s="402"/>
      <c r="BF1100" s="402"/>
      <c r="BG1100" s="402"/>
      <c r="BH1100" s="402"/>
      <c r="BI1100" s="402"/>
      <c r="BJ1100" s="402"/>
      <c r="BK1100" s="402"/>
      <c r="BL1100" s="402"/>
      <c r="BM1100" s="402"/>
      <c r="BN1100" s="402"/>
      <c r="BO1100" s="402"/>
      <c r="BP1100" s="402"/>
      <c r="BQ1100" s="402"/>
      <c r="BR1100" s="402"/>
      <c r="BS1100" s="402"/>
      <c r="BT1100" s="402"/>
      <c r="BU1100" s="402"/>
      <c r="BV1100" s="402"/>
    </row>
    <row r="1101" s="307" customFormat="true" ht="17.1" customHeight="true" x14ac:dyDescent="0.2">
      <c r="A1101" s="715"/>
      <c r="B1101" s="712"/>
      <c r="BA1101" s="402"/>
      <c r="BB1101" s="331"/>
      <c r="BC1101" s="402"/>
      <c r="BD1101" s="402"/>
      <c r="BE1101" s="402"/>
      <c r="BF1101" s="402"/>
      <c r="BG1101" s="402"/>
      <c r="BH1101" s="402"/>
      <c r="BI1101" s="402"/>
      <c r="BJ1101" s="402"/>
      <c r="BK1101" s="402"/>
      <c r="BL1101" s="402"/>
      <c r="BM1101" s="402"/>
      <c r="BN1101" s="402"/>
      <c r="BO1101" s="402"/>
      <c r="BP1101" s="402"/>
      <c r="BQ1101" s="402"/>
      <c r="BR1101" s="402"/>
      <c r="BS1101" s="402"/>
      <c r="BT1101" s="402"/>
      <c r="BU1101" s="402"/>
      <c r="BV1101" s="402"/>
    </row>
    <row r="1102" s="307" customFormat="true" ht="15" customHeight="true" x14ac:dyDescent="0.2">
      <c r="BA1102" s="402"/>
      <c r="BB1102" s="331"/>
      <c r="BC1102" s="402"/>
      <c r="BD1102" s="402"/>
      <c r="BE1102" s="402"/>
      <c r="BF1102" s="402"/>
      <c r="BG1102" s="402"/>
      <c r="BH1102" s="402"/>
      <c r="BI1102" s="402"/>
      <c r="BJ1102" s="402"/>
      <c r="BK1102" s="402"/>
      <c r="BL1102" s="402"/>
      <c r="BM1102" s="402"/>
      <c r="BN1102" s="402"/>
      <c r="BO1102" s="402"/>
      <c r="BP1102" s="402"/>
      <c r="BQ1102" s="402"/>
      <c r="BR1102" s="402"/>
      <c r="BS1102" s="402"/>
      <c r="BT1102" s="402"/>
      <c r="BU1102" s="402"/>
      <c r="BV1102" s="402"/>
    </row>
    <row r="1103" s="307" customFormat="true" ht="15" customHeight="true" x14ac:dyDescent="0.2">
      <c r="BA1103" s="402"/>
      <c r="BB1103" s="331"/>
      <c r="BC1103" s="402"/>
      <c r="BD1103" s="402"/>
      <c r="BE1103" s="402"/>
      <c r="BF1103" s="402"/>
      <c r="BG1103" s="402"/>
      <c r="BH1103" s="402"/>
      <c r="BI1103" s="402"/>
      <c r="BJ1103" s="402"/>
      <c r="BK1103" s="402"/>
      <c r="BL1103" s="402"/>
      <c r="BM1103" s="402"/>
      <c r="BN1103" s="402"/>
      <c r="BO1103" s="402"/>
      <c r="BP1103" s="402"/>
      <c r="BQ1103" s="402"/>
      <c r="BR1103" s="402"/>
      <c r="BS1103" s="402"/>
      <c r="BT1103" s="402"/>
      <c r="BU1103" s="402"/>
      <c r="BV1103" s="402"/>
    </row>
    <row r="1104" s="307" customFormat="true" ht="15" customHeight="true" x14ac:dyDescent="0.2">
      <c r="BA1104" s="402"/>
      <c r="BB1104" s="331"/>
      <c r="BC1104" s="402"/>
      <c r="BD1104" s="402"/>
      <c r="BE1104" s="402"/>
      <c r="BF1104" s="402"/>
      <c r="BG1104" s="402"/>
      <c r="BH1104" s="402"/>
      <c r="BI1104" s="402"/>
      <c r="BJ1104" s="402"/>
      <c r="BK1104" s="402"/>
      <c r="BL1104" s="402"/>
      <c r="BM1104" s="402"/>
      <c r="BN1104" s="402"/>
      <c r="BO1104" s="402"/>
      <c r="BP1104" s="402"/>
      <c r="BQ1104" s="402"/>
      <c r="BR1104" s="402"/>
      <c r="BS1104" s="402"/>
      <c r="BT1104" s="402"/>
      <c r="BU1104" s="402"/>
      <c r="BV1104" s="402"/>
    </row>
    <row r="1105" s="307" customFormat="true" ht="15" customHeight="true" x14ac:dyDescent="0.2">
      <c r="BA1105" s="402"/>
      <c r="BB1105" s="331"/>
      <c r="BC1105" s="402"/>
      <c r="BD1105" s="402"/>
      <c r="BE1105" s="402"/>
      <c r="BF1105" s="402"/>
      <c r="BG1105" s="402"/>
      <c r="BH1105" s="402"/>
      <c r="BI1105" s="402"/>
      <c r="BJ1105" s="402"/>
      <c r="BK1105" s="402"/>
      <c r="BL1105" s="402"/>
      <c r="BM1105" s="402"/>
      <c r="BN1105" s="402"/>
      <c r="BO1105" s="402"/>
      <c r="BP1105" s="402"/>
      <c r="BQ1105" s="402"/>
      <c r="BR1105" s="402"/>
      <c r="BS1105" s="402"/>
      <c r="BT1105" s="402"/>
      <c r="BU1105" s="402"/>
      <c r="BV1105" s="402"/>
    </row>
    <row r="1106" s="307" customFormat="true" ht="15" customHeight="true" x14ac:dyDescent="0.2">
      <c r="BA1106" s="402"/>
      <c r="BB1106" s="331"/>
      <c r="BC1106" s="402"/>
      <c r="BD1106" s="402"/>
      <c r="BE1106" s="402"/>
      <c r="BF1106" s="402"/>
      <c r="BG1106" s="402"/>
      <c r="BH1106" s="402"/>
      <c r="BI1106" s="402"/>
      <c r="BJ1106" s="402"/>
      <c r="BK1106" s="402"/>
      <c r="BL1106" s="402"/>
      <c r="BM1106" s="402"/>
      <c r="BN1106" s="402"/>
      <c r="BO1106" s="402"/>
      <c r="BP1106" s="402"/>
      <c r="BQ1106" s="402"/>
      <c r="BR1106" s="402"/>
      <c r="BS1106" s="402"/>
      <c r="BT1106" s="402"/>
      <c r="BU1106" s="402"/>
      <c r="BV1106" s="402"/>
    </row>
    <row r="1107" s="307" customFormat="true" ht="15" customHeight="true" x14ac:dyDescent="0.2">
      <c r="BA1107" s="402"/>
      <c r="BB1107" s="331"/>
      <c r="BC1107" s="402"/>
      <c r="BD1107" s="402"/>
      <c r="BE1107" s="402"/>
      <c r="BF1107" s="402"/>
      <c r="BG1107" s="402"/>
      <c r="BH1107" s="402"/>
      <c r="BI1107" s="402"/>
      <c r="BJ1107" s="402"/>
      <c r="BK1107" s="402"/>
      <c r="BL1107" s="402"/>
      <c r="BM1107" s="402"/>
      <c r="BN1107" s="402"/>
      <c r="BO1107" s="402"/>
      <c r="BP1107" s="402"/>
      <c r="BQ1107" s="402"/>
      <c r="BR1107" s="402"/>
      <c r="BS1107" s="402"/>
      <c r="BT1107" s="402"/>
      <c r="BU1107" s="402"/>
      <c r="BV1107" s="402"/>
    </row>
    <row r="1108" s="307" customFormat="true" ht="15" customHeight="true" x14ac:dyDescent="0.2">
      <c r="BA1108" s="402"/>
      <c r="BB1108" s="331"/>
      <c r="BC1108" s="402"/>
      <c r="BD1108" s="402"/>
      <c r="BE1108" s="402"/>
      <c r="BF1108" s="402"/>
      <c r="BG1108" s="402"/>
      <c r="BH1108" s="402"/>
      <c r="BI1108" s="402"/>
      <c r="BJ1108" s="402"/>
      <c r="BK1108" s="402"/>
      <c r="BL1108" s="402"/>
      <c r="BM1108" s="402"/>
      <c r="BN1108" s="402"/>
      <c r="BO1108" s="402"/>
      <c r="BP1108" s="402"/>
      <c r="BQ1108" s="402"/>
      <c r="BR1108" s="402"/>
      <c r="BS1108" s="402"/>
      <c r="BT1108" s="402"/>
      <c r="BU1108" s="402"/>
      <c r="BV1108" s="402"/>
    </row>
    <row r="1109" s="307" customFormat="true" ht="15" customHeight="true" x14ac:dyDescent="0.2">
      <c r="BA1109" s="402"/>
      <c r="BB1109" s="331"/>
      <c r="BC1109" s="402"/>
      <c r="BD1109" s="402"/>
      <c r="BE1109" s="402"/>
      <c r="BF1109" s="402"/>
      <c r="BG1109" s="402"/>
      <c r="BH1109" s="402"/>
      <c r="BI1109" s="402"/>
      <c r="BJ1109" s="402"/>
      <c r="BK1109" s="402"/>
      <c r="BL1109" s="402"/>
      <c r="BM1109" s="402"/>
      <c r="BN1109" s="402"/>
      <c r="BO1109" s="402"/>
      <c r="BP1109" s="402"/>
      <c r="BQ1109" s="402"/>
      <c r="BR1109" s="402"/>
      <c r="BS1109" s="402"/>
      <c r="BT1109" s="402"/>
      <c r="BU1109" s="402"/>
      <c r="BV1109" s="402"/>
    </row>
    <row r="1110" s="307" customFormat="true" ht="15" customHeight="true" x14ac:dyDescent="0.2">
      <c r="BA1110" s="402"/>
      <c r="BB1110" s="331"/>
      <c r="BC1110" s="402"/>
      <c r="BD1110" s="402"/>
      <c r="BE1110" s="402"/>
      <c r="BF1110" s="402"/>
      <c r="BG1110" s="402"/>
      <c r="BH1110" s="402"/>
      <c r="BI1110" s="402"/>
      <c r="BJ1110" s="402"/>
      <c r="BK1110" s="402"/>
      <c r="BL1110" s="402"/>
      <c r="BM1110" s="402"/>
      <c r="BN1110" s="402"/>
      <c r="BO1110" s="402"/>
      <c r="BP1110" s="402"/>
      <c r="BQ1110" s="402"/>
      <c r="BR1110" s="402"/>
      <c r="BS1110" s="402"/>
      <c r="BT1110" s="402"/>
      <c r="BU1110" s="402"/>
      <c r="BV1110" s="402"/>
    </row>
    <row r="1111" s="307" customFormat="true" ht="15" customHeight="true" x14ac:dyDescent="0.2">
      <c r="BA1111" s="402"/>
      <c r="BB1111" s="331"/>
      <c r="BC1111" s="402"/>
      <c r="BD1111" s="402"/>
      <c r="BE1111" s="402"/>
      <c r="BF1111" s="402"/>
      <c r="BG1111" s="402"/>
      <c r="BH1111" s="402"/>
      <c r="BI1111" s="402"/>
      <c r="BJ1111" s="402"/>
      <c r="BK1111" s="402"/>
      <c r="BL1111" s="402"/>
      <c r="BM1111" s="402"/>
      <c r="BN1111" s="402"/>
      <c r="BO1111" s="402"/>
      <c r="BP1111" s="402"/>
      <c r="BQ1111" s="402"/>
      <c r="BR1111" s="402"/>
      <c r="BS1111" s="402"/>
      <c r="BT1111" s="402"/>
      <c r="BU1111" s="402"/>
      <c r="BV1111" s="402"/>
    </row>
    <row r="1112" s="307" customFormat="true" ht="15" customHeight="true" x14ac:dyDescent="0.2">
      <c r="BA1112" s="402"/>
      <c r="BB1112" s="331"/>
      <c r="BC1112" s="402"/>
      <c r="BD1112" s="402"/>
      <c r="BE1112" s="402"/>
      <c r="BF1112" s="402"/>
      <c r="BG1112" s="402"/>
      <c r="BH1112" s="402"/>
      <c r="BI1112" s="402"/>
      <c r="BJ1112" s="402"/>
      <c r="BK1112" s="402"/>
      <c r="BL1112" s="402"/>
      <c r="BM1112" s="402"/>
      <c r="BN1112" s="402"/>
      <c r="BO1112" s="402"/>
      <c r="BP1112" s="402"/>
      <c r="BQ1112" s="402"/>
      <c r="BR1112" s="402"/>
      <c r="BS1112" s="402"/>
      <c r="BT1112" s="402"/>
      <c r="BU1112" s="402"/>
      <c r="BV1112" s="402"/>
    </row>
    <row r="1113" s="307" customFormat="true" ht="15" customHeight="true" x14ac:dyDescent="0.2">
      <c r="BA1113" s="402"/>
      <c r="BB1113" s="331"/>
      <c r="BC1113" s="402"/>
      <c r="BD1113" s="402"/>
      <c r="BE1113" s="402"/>
      <c r="BF1113" s="402"/>
      <c r="BG1113" s="402"/>
      <c r="BH1113" s="402"/>
      <c r="BI1113" s="402"/>
      <c r="BJ1113" s="402"/>
      <c r="BK1113" s="402"/>
      <c r="BL1113" s="402"/>
      <c r="BM1113" s="402"/>
      <c r="BN1113" s="402"/>
      <c r="BO1113" s="402"/>
      <c r="BP1113" s="402"/>
      <c r="BQ1113" s="402"/>
      <c r="BR1113" s="402"/>
      <c r="BS1113" s="402"/>
      <c r="BT1113" s="402"/>
      <c r="BU1113" s="402"/>
      <c r="BV1113" s="402"/>
    </row>
    <row r="1114" s="307" customFormat="true" ht="17.1" customHeight="true" x14ac:dyDescent="0.2">
      <c r="A1114" s="715"/>
      <c r="B1114" s="712"/>
      <c r="C1114" s="701"/>
      <c r="D1114" s="702"/>
      <c r="E1114" s="702"/>
      <c r="F1114" s="702"/>
      <c r="G1114" s="703"/>
      <c r="H1114" s="702"/>
      <c r="I1114" s="702"/>
      <c r="J1114" s="702"/>
      <c r="K1114" s="702"/>
      <c r="L1114" s="703"/>
      <c r="M1114" s="702"/>
      <c r="N1114" s="702"/>
      <c r="O1114" s="702"/>
      <c r="P1114" s="702"/>
      <c r="Q1114" s="703"/>
      <c r="R1114" s="702"/>
      <c r="S1114" s="702"/>
      <c r="T1114" s="702"/>
      <c r="U1114" s="702"/>
      <c r="V1114" s="702"/>
      <c r="BA1114" s="402"/>
      <c r="BB1114" s="331"/>
      <c r="BC1114" s="402"/>
      <c r="BD1114" s="402"/>
      <c r="BE1114" s="402"/>
      <c r="BF1114" s="402"/>
      <c r="BG1114" s="402"/>
      <c r="BH1114" s="402"/>
      <c r="BI1114" s="402"/>
      <c r="BJ1114" s="402"/>
      <c r="BK1114" s="402"/>
      <c r="BL1114" s="402"/>
      <c r="BM1114" s="402"/>
      <c r="BN1114" s="402"/>
      <c r="BO1114" s="402"/>
      <c r="BP1114" s="402"/>
      <c r="BQ1114" s="402"/>
      <c r="BR1114" s="402"/>
      <c r="BS1114" s="402"/>
      <c r="BT1114" s="402"/>
      <c r="BU1114" s="402"/>
      <c r="BV1114" s="402"/>
    </row>
    <row r="1115" s="307" customFormat="true" ht="17.1" customHeight="true" x14ac:dyDescent="0.2">
      <c r="A1115" s="715"/>
      <c r="B1115" s="712"/>
      <c r="C1115" s="701"/>
      <c r="D1115" s="702"/>
      <c r="E1115" s="702"/>
      <c r="F1115" s="702"/>
      <c r="G1115" s="703"/>
      <c r="H1115" s="702"/>
      <c r="I1115" s="702"/>
      <c r="J1115" s="702"/>
      <c r="K1115" s="702"/>
      <c r="L1115" s="703"/>
      <c r="M1115" s="702"/>
      <c r="N1115" s="702"/>
      <c r="O1115" s="702"/>
      <c r="P1115" s="702"/>
      <c r="Q1115" s="703"/>
      <c r="R1115" s="702"/>
      <c r="S1115" s="702"/>
      <c r="T1115" s="702"/>
      <c r="U1115" s="702"/>
      <c r="V1115" s="702"/>
      <c r="BA1115" s="402"/>
      <c r="BB1115" s="331"/>
      <c r="BC1115" s="402"/>
      <c r="BD1115" s="402"/>
      <c r="BE1115" s="402"/>
      <c r="BF1115" s="402"/>
      <c r="BG1115" s="402"/>
      <c r="BH1115" s="402"/>
      <c r="BI1115" s="402"/>
      <c r="BJ1115" s="402"/>
      <c r="BK1115" s="402"/>
      <c r="BL1115" s="402"/>
      <c r="BM1115" s="402"/>
      <c r="BN1115" s="402"/>
      <c r="BO1115" s="402"/>
      <c r="BP1115" s="402"/>
      <c r="BQ1115" s="402"/>
      <c r="BR1115" s="402"/>
      <c r="BS1115" s="402"/>
      <c r="BT1115" s="402"/>
      <c r="BU1115" s="402"/>
      <c r="BV1115" s="402"/>
    </row>
    <row r="1116" s="307" customFormat="true" ht="17.1" customHeight="true" x14ac:dyDescent="0.2">
      <c r="A1116" s="715"/>
      <c r="B1116" s="712"/>
      <c r="C1116" s="701"/>
      <c r="D1116" s="702"/>
      <c r="E1116" s="702"/>
      <c r="F1116" s="702"/>
      <c r="G1116" s="703"/>
      <c r="H1116" s="702"/>
      <c r="I1116" s="702"/>
      <c r="J1116" s="702"/>
      <c r="K1116" s="702"/>
      <c r="L1116" s="703"/>
      <c r="M1116" s="702"/>
      <c r="N1116" s="702"/>
      <c r="O1116" s="702"/>
      <c r="P1116" s="702"/>
      <c r="Q1116" s="703"/>
      <c r="R1116" s="702"/>
      <c r="S1116" s="702"/>
      <c r="T1116" s="702"/>
      <c r="U1116" s="702"/>
      <c r="V1116" s="702"/>
      <c r="BA1116" s="402"/>
      <c r="BB1116" s="331"/>
      <c r="BC1116" s="402"/>
      <c r="BD1116" s="402"/>
      <c r="BE1116" s="402"/>
      <c r="BF1116" s="402"/>
      <c r="BG1116" s="402"/>
      <c r="BH1116" s="402"/>
      <c r="BI1116" s="402"/>
      <c r="BJ1116" s="402"/>
      <c r="BK1116" s="402"/>
      <c r="BL1116" s="402"/>
      <c r="BM1116" s="402"/>
      <c r="BN1116" s="402"/>
      <c r="BO1116" s="402"/>
      <c r="BP1116" s="402"/>
      <c r="BQ1116" s="402"/>
      <c r="BR1116" s="402"/>
      <c r="BS1116" s="402"/>
      <c r="BT1116" s="402"/>
      <c r="BU1116" s="402"/>
      <c r="BV1116" s="402"/>
    </row>
    <row r="1117" s="307" customFormat="true" ht="17.1" customHeight="true" x14ac:dyDescent="0.2">
      <c r="A1117" s="716"/>
      <c r="B1117" s="713"/>
      <c r="C1117" s="705"/>
      <c r="D1117" s="706"/>
      <c r="E1117" s="706"/>
      <c r="F1117" s="706"/>
      <c r="G1117" s="707"/>
      <c r="H1117" s="706"/>
      <c r="I1117" s="706"/>
      <c r="J1117" s="706"/>
      <c r="K1117" s="706"/>
      <c r="L1117" s="707"/>
      <c r="M1117" s="706"/>
      <c r="N1117" s="706"/>
      <c r="O1117" s="706"/>
      <c r="P1117" s="706"/>
      <c r="Q1117" s="707"/>
      <c r="R1117" s="706"/>
      <c r="S1117" s="706"/>
      <c r="T1117" s="706"/>
      <c r="U1117" s="706"/>
      <c r="V1117" s="706"/>
      <c r="BA1117" s="402"/>
      <c r="BB1117" s="331"/>
      <c r="BC1117" s="402"/>
      <c r="BD1117" s="402"/>
      <c r="BE1117" s="402"/>
      <c r="BF1117" s="402"/>
      <c r="BG1117" s="402"/>
      <c r="BH1117" s="402"/>
      <c r="BI1117" s="402"/>
      <c r="BJ1117" s="402"/>
      <c r="BK1117" s="402"/>
      <c r="BL1117" s="402"/>
      <c r="BM1117" s="402"/>
      <c r="BN1117" s="402"/>
      <c r="BO1117" s="402"/>
      <c r="BP1117" s="402"/>
      <c r="BQ1117" s="402"/>
      <c r="BR1117" s="402"/>
      <c r="BS1117" s="402"/>
      <c r="BT1117" s="402"/>
      <c r="BU1117" s="402"/>
      <c r="BV1117" s="402"/>
    </row>
    <row r="1118" s="307" customFormat="true" ht="15" customHeight="true" x14ac:dyDescent="0.2">
      <c r="BA1118" s="402"/>
      <c r="BB1118" s="331"/>
      <c r="BC1118" s="402"/>
      <c r="BD1118" s="402"/>
      <c r="BE1118" s="402"/>
      <c r="BF1118" s="402"/>
      <c r="BG1118" s="402"/>
      <c r="BH1118" s="402"/>
      <c r="BI1118" s="402"/>
      <c r="BJ1118" s="402"/>
      <c r="BK1118" s="402"/>
      <c r="BL1118" s="402"/>
      <c r="BM1118" s="402"/>
      <c r="BN1118" s="402"/>
      <c r="BO1118" s="402"/>
      <c r="BP1118" s="402"/>
      <c r="BQ1118" s="402"/>
      <c r="BR1118" s="402"/>
      <c r="BS1118" s="402"/>
      <c r="BT1118" s="402"/>
      <c r="BU1118" s="402"/>
      <c r="BV1118" s="402"/>
    </row>
    <row r="1119" s="307" customFormat="true" ht="15" customHeight="true" x14ac:dyDescent="0.2">
      <c r="BA1119" s="402"/>
      <c r="BB1119" s="331"/>
      <c r="BC1119" s="402"/>
      <c r="BD1119" s="402"/>
      <c r="BE1119" s="402"/>
      <c r="BF1119" s="402"/>
      <c r="BG1119" s="402"/>
      <c r="BH1119" s="402"/>
      <c r="BI1119" s="402"/>
      <c r="BJ1119" s="402"/>
      <c r="BK1119" s="402"/>
      <c r="BL1119" s="402"/>
      <c r="BM1119" s="402"/>
      <c r="BN1119" s="402"/>
      <c r="BO1119" s="402"/>
      <c r="BP1119" s="402"/>
      <c r="BQ1119" s="402"/>
      <c r="BR1119" s="402"/>
      <c r="BS1119" s="402"/>
      <c r="BT1119" s="402"/>
      <c r="BU1119" s="402"/>
      <c r="BV1119" s="402"/>
    </row>
    <row r="1120" s="307" customFormat="true" ht="15" customHeight="true" x14ac:dyDescent="0.2">
      <c r="BA1120" s="402"/>
      <c r="BB1120" s="331"/>
      <c r="BC1120" s="402"/>
      <c r="BD1120" s="402"/>
      <c r="BE1120" s="402"/>
      <c r="BF1120" s="402"/>
      <c r="BG1120" s="402"/>
      <c r="BH1120" s="402"/>
      <c r="BI1120" s="402"/>
      <c r="BJ1120" s="402"/>
      <c r="BK1120" s="402"/>
      <c r="BL1120" s="402"/>
      <c r="BM1120" s="402"/>
      <c r="BN1120" s="402"/>
      <c r="BO1120" s="402"/>
      <c r="BP1120" s="402"/>
      <c r="BQ1120" s="402"/>
      <c r="BR1120" s="402"/>
      <c r="BS1120" s="402"/>
      <c r="BT1120" s="402"/>
      <c r="BU1120" s="402"/>
      <c r="BV1120" s="402"/>
    </row>
    <row r="1121" s="307" customFormat="true" ht="15" customHeight="true" x14ac:dyDescent="0.2">
      <c r="BA1121" s="402"/>
      <c r="BB1121" s="331"/>
      <c r="BC1121" s="402"/>
      <c r="BD1121" s="402"/>
      <c r="BE1121" s="402"/>
      <c r="BF1121" s="402"/>
      <c r="BG1121" s="402"/>
      <c r="BH1121" s="402"/>
      <c r="BI1121" s="402"/>
      <c r="BJ1121" s="402"/>
      <c r="BK1121" s="402"/>
      <c r="BL1121" s="402"/>
      <c r="BM1121" s="402"/>
      <c r="BN1121" s="402"/>
      <c r="BO1121" s="402"/>
      <c r="BP1121" s="402"/>
      <c r="BQ1121" s="402"/>
      <c r="BR1121" s="402"/>
      <c r="BS1121" s="402"/>
      <c r="BT1121" s="402"/>
      <c r="BU1121" s="402"/>
      <c r="BV1121" s="402"/>
    </row>
    <row r="1122" s="307" customFormat="true" ht="15" customHeight="true" x14ac:dyDescent="0.2">
      <c r="BA1122" s="402"/>
      <c r="BB1122" s="331"/>
      <c r="BC1122" s="402"/>
      <c r="BD1122" s="402"/>
      <c r="BE1122" s="402"/>
      <c r="BF1122" s="402"/>
      <c r="BG1122" s="402"/>
      <c r="BH1122" s="402"/>
      <c r="BI1122" s="402"/>
      <c r="BJ1122" s="402"/>
      <c r="BK1122" s="402"/>
      <c r="BL1122" s="402"/>
      <c r="BM1122" s="402"/>
      <c r="BN1122" s="402"/>
      <c r="BO1122" s="402"/>
      <c r="BP1122" s="402"/>
      <c r="BQ1122" s="402"/>
      <c r="BR1122" s="402"/>
      <c r="BS1122" s="402"/>
      <c r="BT1122" s="402"/>
      <c r="BU1122" s="402"/>
      <c r="BV1122" s="402"/>
    </row>
    <row r="1123" s="307" customFormat="true" ht="15" customHeight="true" x14ac:dyDescent="0.2">
      <c r="BA1123" s="402"/>
      <c r="BB1123" s="331"/>
      <c r="BC1123" s="402"/>
      <c r="BD1123" s="402"/>
      <c r="BE1123" s="402"/>
      <c r="BF1123" s="402"/>
      <c r="BG1123" s="402"/>
      <c r="BH1123" s="402"/>
      <c r="BI1123" s="402"/>
      <c r="BJ1123" s="402"/>
      <c r="BK1123" s="402"/>
      <c r="BL1123" s="402"/>
      <c r="BM1123" s="402"/>
      <c r="BN1123" s="402"/>
      <c r="BO1123" s="402"/>
      <c r="BP1123" s="402"/>
      <c r="BQ1123" s="402"/>
      <c r="BR1123" s="402"/>
      <c r="BS1123" s="402"/>
      <c r="BT1123" s="402"/>
      <c r="BU1123" s="402"/>
      <c r="BV1123" s="402"/>
    </row>
    <row r="1124" s="307" customFormat="true" ht="15" customHeight="true" x14ac:dyDescent="0.2">
      <c r="BA1124" s="402"/>
      <c r="BB1124" s="331"/>
      <c r="BC1124" s="402"/>
      <c r="BD1124" s="402"/>
      <c r="BE1124" s="402"/>
      <c r="BF1124" s="402"/>
      <c r="BG1124" s="402"/>
      <c r="BH1124" s="402"/>
      <c r="BI1124" s="402"/>
      <c r="BJ1124" s="402"/>
      <c r="BK1124" s="402"/>
      <c r="BL1124" s="402"/>
      <c r="BM1124" s="402"/>
      <c r="BN1124" s="402"/>
      <c r="BO1124" s="402"/>
      <c r="BP1124" s="402"/>
      <c r="BQ1124" s="402"/>
      <c r="BR1124" s="402"/>
      <c r="BS1124" s="402"/>
      <c r="BT1124" s="402"/>
      <c r="BU1124" s="402"/>
      <c r="BV1124" s="402"/>
    </row>
    <row r="1125" s="307" customFormat="true" ht="15" customHeight="true" x14ac:dyDescent="0.2">
      <c r="BA1125" s="402"/>
      <c r="BB1125" s="331"/>
      <c r="BC1125" s="402"/>
      <c r="BD1125" s="402"/>
      <c r="BE1125" s="402"/>
      <c r="BF1125" s="402"/>
      <c r="BG1125" s="402"/>
      <c r="BH1125" s="402"/>
      <c r="BI1125" s="402"/>
      <c r="BJ1125" s="402"/>
      <c r="BK1125" s="402"/>
      <c r="BL1125" s="402"/>
      <c r="BM1125" s="402"/>
      <c r="BN1125" s="402"/>
      <c r="BO1125" s="402"/>
      <c r="BP1125" s="402"/>
      <c r="BQ1125" s="402"/>
      <c r="BR1125" s="402"/>
      <c r="BS1125" s="402"/>
      <c r="BT1125" s="402"/>
      <c r="BU1125" s="402"/>
      <c r="BV1125" s="402"/>
    </row>
    <row r="1126" s="307" customFormat="true" ht="15" customHeight="true" x14ac:dyDescent="0.2">
      <c r="BA1126" s="402"/>
      <c r="BB1126" s="331"/>
      <c r="BC1126" s="402"/>
      <c r="BD1126" s="402"/>
      <c r="BE1126" s="402"/>
      <c r="BF1126" s="402"/>
      <c r="BG1126" s="402"/>
      <c r="BH1126" s="402"/>
      <c r="BI1126" s="402"/>
      <c r="BJ1126" s="402"/>
      <c r="BK1126" s="402"/>
      <c r="BL1126" s="402"/>
      <c r="BM1126" s="402"/>
      <c r="BN1126" s="402"/>
      <c r="BO1126" s="402"/>
      <c r="BP1126" s="402"/>
      <c r="BQ1126" s="402"/>
      <c r="BR1126" s="402"/>
      <c r="BS1126" s="402"/>
      <c r="BT1126" s="402"/>
      <c r="BU1126" s="402"/>
      <c r="BV1126" s="402"/>
    </row>
    <row r="1127" s="307" customFormat="true" ht="15" customHeight="true" x14ac:dyDescent="0.2">
      <c r="BA1127" s="402"/>
      <c r="BB1127" s="331"/>
      <c r="BC1127" s="402"/>
      <c r="BD1127" s="402"/>
      <c r="BE1127" s="402"/>
      <c r="BF1127" s="402"/>
      <c r="BG1127" s="402"/>
      <c r="BH1127" s="402"/>
      <c r="BI1127" s="402"/>
      <c r="BJ1127" s="402"/>
      <c r="BK1127" s="402"/>
      <c r="BL1127" s="402"/>
      <c r="BM1127" s="402"/>
      <c r="BN1127" s="402"/>
      <c r="BO1127" s="402"/>
      <c r="BP1127" s="402"/>
      <c r="BQ1127" s="402"/>
      <c r="BR1127" s="402"/>
      <c r="BS1127" s="402"/>
      <c r="BT1127" s="402"/>
      <c r="BU1127" s="402"/>
      <c r="BV1127" s="402"/>
    </row>
    <row r="1128" s="307" customFormat="true" ht="15" customHeight="true" x14ac:dyDescent="0.2">
      <c r="BA1128" s="402"/>
      <c r="BB1128" s="331"/>
      <c r="BC1128" s="402"/>
      <c r="BD1128" s="402"/>
      <c r="BE1128" s="402"/>
      <c r="BF1128" s="402"/>
      <c r="BG1128" s="402"/>
      <c r="BH1128" s="402"/>
      <c r="BI1128" s="402"/>
      <c r="BJ1128" s="402"/>
      <c r="BK1128" s="402"/>
      <c r="BL1128" s="402"/>
      <c r="BM1128" s="402"/>
      <c r="BN1128" s="402"/>
      <c r="BO1128" s="402"/>
      <c r="BP1128" s="402"/>
      <c r="BQ1128" s="402"/>
      <c r="BR1128" s="402"/>
      <c r="BS1128" s="402"/>
      <c r="BT1128" s="402"/>
      <c r="BU1128" s="402"/>
      <c r="BV1128" s="402"/>
    </row>
    <row r="1129" s="307" customFormat="true" ht="15" customHeight="true" x14ac:dyDescent="0.2">
      <c r="BA1129" s="402"/>
      <c r="BB1129" s="331"/>
      <c r="BC1129" s="402"/>
      <c r="BD1129" s="402"/>
      <c r="BE1129" s="402"/>
      <c r="BF1129" s="402"/>
      <c r="BG1129" s="402"/>
      <c r="BH1129" s="402"/>
      <c r="BI1129" s="402"/>
      <c r="BJ1129" s="402"/>
      <c r="BK1129" s="402"/>
      <c r="BL1129" s="402"/>
      <c r="BM1129" s="402"/>
      <c r="BN1129" s="402"/>
      <c r="BO1129" s="402"/>
      <c r="BP1129" s="402"/>
      <c r="BQ1129" s="402"/>
      <c r="BR1129" s="402"/>
      <c r="BS1129" s="402"/>
      <c r="BT1129" s="402"/>
      <c r="BU1129" s="402"/>
      <c r="BV1129" s="402"/>
    </row>
    <row r="1130" s="307" customFormat="true" ht="15" customHeight="true" x14ac:dyDescent="0.2">
      <c r="BA1130" s="402"/>
      <c r="BB1130" s="331"/>
      <c r="BC1130" s="402"/>
      <c r="BD1130" s="402"/>
      <c r="BE1130" s="402"/>
      <c r="BF1130" s="402"/>
      <c r="BG1130" s="402"/>
      <c r="BH1130" s="402"/>
      <c r="BI1130" s="402"/>
      <c r="BJ1130" s="402"/>
      <c r="BK1130" s="402"/>
      <c r="BL1130" s="402"/>
      <c r="BM1130" s="402"/>
      <c r="BN1130" s="402"/>
      <c r="BO1130" s="402"/>
      <c r="BP1130" s="402"/>
      <c r="BQ1130" s="402"/>
      <c r="BR1130" s="402"/>
      <c r="BS1130" s="402"/>
      <c r="BT1130" s="402"/>
      <c r="BU1130" s="402"/>
      <c r="BV1130" s="402"/>
    </row>
    <row r="1131" s="307" customFormat="true" ht="15" customHeight="true" x14ac:dyDescent="0.2">
      <c r="BA1131" s="402"/>
      <c r="BB1131" s="331"/>
      <c r="BC1131" s="402"/>
      <c r="BD1131" s="402"/>
      <c r="BE1131" s="402"/>
      <c r="BF1131" s="402"/>
      <c r="BG1131" s="402"/>
      <c r="BH1131" s="402"/>
      <c r="BI1131" s="402"/>
      <c r="BJ1131" s="402"/>
      <c r="BK1131" s="402"/>
      <c r="BL1131" s="402"/>
      <c r="BM1131" s="402"/>
      <c r="BN1131" s="402"/>
      <c r="BO1131" s="402"/>
      <c r="BP1131" s="402"/>
      <c r="BQ1131" s="402"/>
      <c r="BR1131" s="402"/>
      <c r="BS1131" s="402"/>
      <c r="BT1131" s="402"/>
      <c r="BU1131" s="402"/>
      <c r="BV1131" s="402"/>
    </row>
    <row r="1132" s="307" customFormat="true" ht="15" customHeight="true" x14ac:dyDescent="0.2">
      <c r="BA1132" s="402"/>
      <c r="BB1132" s="331"/>
      <c r="BC1132" s="402"/>
      <c r="BD1132" s="402"/>
      <c r="BE1132" s="402"/>
      <c r="BF1132" s="402"/>
      <c r="BG1132" s="402"/>
      <c r="BH1132" s="402"/>
      <c r="BI1132" s="402"/>
      <c r="BJ1132" s="402"/>
      <c r="BK1132" s="402"/>
      <c r="BL1132" s="402"/>
      <c r="BM1132" s="402"/>
      <c r="BN1132" s="402"/>
      <c r="BO1132" s="402"/>
      <c r="BP1132" s="402"/>
      <c r="BQ1132" s="402"/>
      <c r="BR1132" s="402"/>
      <c r="BS1132" s="402"/>
      <c r="BT1132" s="402"/>
      <c r="BU1132" s="402"/>
      <c r="BV1132" s="402"/>
    </row>
    <row r="1133" s="307" customFormat="true" ht="15" customHeight="true" x14ac:dyDescent="0.2">
      <c r="BA1133" s="402"/>
      <c r="BB1133" s="331"/>
      <c r="BC1133" s="402"/>
      <c r="BD1133" s="402"/>
      <c r="BE1133" s="402"/>
      <c r="BF1133" s="402"/>
      <c r="BG1133" s="402"/>
      <c r="BH1133" s="402"/>
      <c r="BI1133" s="402"/>
      <c r="BJ1133" s="402"/>
      <c r="BK1133" s="402"/>
      <c r="BL1133" s="402"/>
      <c r="BM1133" s="402"/>
      <c r="BN1133" s="402"/>
      <c r="BO1133" s="402"/>
      <c r="BP1133" s="402"/>
      <c r="BQ1133" s="402"/>
      <c r="BR1133" s="402"/>
      <c r="BS1133" s="402"/>
      <c r="BT1133" s="402"/>
      <c r="BU1133" s="402"/>
      <c r="BV1133" s="402"/>
    </row>
    <row r="1134" s="307" customFormat="true" ht="15" customHeight="true" x14ac:dyDescent="0.2">
      <c r="BA1134" s="402"/>
      <c r="BB1134" s="331"/>
      <c r="BC1134" s="402"/>
      <c r="BD1134" s="402"/>
      <c r="BE1134" s="402"/>
      <c r="BF1134" s="402"/>
      <c r="BG1134" s="402"/>
      <c r="BH1134" s="402"/>
      <c r="BI1134" s="402"/>
      <c r="BJ1134" s="402"/>
      <c r="BK1134" s="402"/>
      <c r="BL1134" s="402"/>
      <c r="BM1134" s="402"/>
      <c r="BN1134" s="402"/>
      <c r="BO1134" s="402"/>
      <c r="BP1134" s="402"/>
      <c r="BQ1134" s="402"/>
      <c r="BR1134" s="402"/>
      <c r="BS1134" s="402"/>
      <c r="BT1134" s="402"/>
      <c r="BU1134" s="402"/>
      <c r="BV1134" s="402"/>
    </row>
    <row r="1135" s="307" customFormat="true" ht="15" customHeight="true" x14ac:dyDescent="0.2">
      <c r="BA1135" s="402"/>
      <c r="BB1135" s="331"/>
      <c r="BC1135" s="402"/>
      <c r="BD1135" s="402"/>
      <c r="BE1135" s="402"/>
      <c r="BF1135" s="402"/>
      <c r="BG1135" s="402"/>
      <c r="BH1135" s="402"/>
      <c r="BI1135" s="402"/>
      <c r="BJ1135" s="402"/>
      <c r="BK1135" s="402"/>
      <c r="BL1135" s="402"/>
      <c r="BM1135" s="402"/>
      <c r="BN1135" s="402"/>
      <c r="BO1135" s="402"/>
      <c r="BP1135" s="402"/>
      <c r="BQ1135" s="402"/>
      <c r="BR1135" s="402"/>
      <c r="BS1135" s="402"/>
      <c r="BT1135" s="402"/>
      <c r="BU1135" s="402"/>
      <c r="BV1135" s="402"/>
    </row>
    <row r="1136" s="307" customFormat="true" ht="15" customHeight="true" x14ac:dyDescent="0.2">
      <c r="BA1136" s="402"/>
      <c r="BB1136" s="331"/>
      <c r="BC1136" s="402"/>
      <c r="BD1136" s="402"/>
      <c r="BE1136" s="402"/>
      <c r="BF1136" s="402"/>
      <c r="BG1136" s="402"/>
      <c r="BH1136" s="402"/>
      <c r="BI1136" s="402"/>
      <c r="BJ1136" s="402"/>
      <c r="BK1136" s="402"/>
      <c r="BL1136" s="402"/>
      <c r="BM1136" s="402"/>
      <c r="BN1136" s="402"/>
      <c r="BO1136" s="402"/>
      <c r="BP1136" s="402"/>
      <c r="BQ1136" s="402"/>
      <c r="BR1136" s="402"/>
      <c r="BS1136" s="402"/>
      <c r="BT1136" s="402"/>
      <c r="BU1136" s="402"/>
      <c r="BV1136" s="402"/>
    </row>
    <row r="1137" s="307" customFormat="true" ht="15" customHeight="true" x14ac:dyDescent="0.2">
      <c r="BA1137" s="402"/>
      <c r="BB1137" s="331"/>
      <c r="BC1137" s="402"/>
      <c r="BD1137" s="402"/>
      <c r="BE1137" s="402"/>
      <c r="BF1137" s="402"/>
      <c r="BG1137" s="402"/>
      <c r="BH1137" s="402"/>
      <c r="BI1137" s="402"/>
      <c r="BJ1137" s="402"/>
      <c r="BK1137" s="402"/>
      <c r="BL1137" s="402"/>
      <c r="BM1137" s="402"/>
      <c r="BN1137" s="402"/>
      <c r="BO1137" s="402"/>
      <c r="BP1137" s="402"/>
      <c r="BQ1137" s="402"/>
      <c r="BR1137" s="402"/>
      <c r="BS1137" s="402"/>
      <c r="BT1137" s="402"/>
      <c r="BU1137" s="402"/>
      <c r="BV1137" s="402"/>
    </row>
    <row r="1138" s="307" customFormat="true" ht="15" customHeight="true" x14ac:dyDescent="0.2">
      <c r="BA1138" s="402"/>
      <c r="BB1138" s="331"/>
      <c r="BC1138" s="402"/>
      <c r="BD1138" s="402"/>
      <c r="BE1138" s="402"/>
      <c r="BF1138" s="402"/>
      <c r="BG1138" s="402"/>
      <c r="BH1138" s="402"/>
      <c r="BI1138" s="402"/>
      <c r="BJ1138" s="402"/>
      <c r="BK1138" s="402"/>
      <c r="BL1138" s="402"/>
      <c r="BM1138" s="402"/>
      <c r="BN1138" s="402"/>
      <c r="BO1138" s="402"/>
      <c r="BP1138" s="402"/>
      <c r="BQ1138" s="402"/>
      <c r="BR1138" s="402"/>
      <c r="BS1138" s="402"/>
      <c r="BT1138" s="402"/>
      <c r="BU1138" s="402"/>
      <c r="BV1138" s="402"/>
    </row>
    <row r="1139" s="307" customFormat="true" ht="15" customHeight="true" x14ac:dyDescent="0.2">
      <c r="BA1139" s="402"/>
      <c r="BB1139" s="331"/>
      <c r="BC1139" s="402"/>
      <c r="BD1139" s="402"/>
      <c r="BE1139" s="402"/>
      <c r="BF1139" s="402"/>
      <c r="BG1139" s="402"/>
      <c r="BH1139" s="402"/>
      <c r="BI1139" s="402"/>
      <c r="BJ1139" s="402"/>
      <c r="BK1139" s="402"/>
      <c r="BL1139" s="402"/>
      <c r="BM1139" s="402"/>
      <c r="BN1139" s="402"/>
      <c r="BO1139" s="402"/>
      <c r="BP1139" s="402"/>
      <c r="BQ1139" s="402"/>
      <c r="BR1139" s="402"/>
      <c r="BS1139" s="402"/>
      <c r="BT1139" s="402"/>
      <c r="BU1139" s="402"/>
      <c r="BV1139" s="402"/>
    </row>
    <row r="1140" s="307" customFormat="true" ht="15" customHeight="true" x14ac:dyDescent="0.2">
      <c r="BA1140" s="402"/>
      <c r="BB1140" s="331"/>
      <c r="BC1140" s="402"/>
      <c r="BD1140" s="402"/>
      <c r="BE1140" s="402"/>
      <c r="BF1140" s="402"/>
      <c r="BG1140" s="402"/>
      <c r="BH1140" s="402"/>
      <c r="BI1140" s="402"/>
      <c r="BJ1140" s="402"/>
      <c r="BK1140" s="402"/>
      <c r="BL1140" s="402"/>
      <c r="BM1140" s="402"/>
      <c r="BN1140" s="402"/>
      <c r="BO1140" s="402"/>
      <c r="BP1140" s="402"/>
      <c r="BQ1140" s="402"/>
      <c r="BR1140" s="402"/>
      <c r="BS1140" s="402"/>
      <c r="BT1140" s="402"/>
      <c r="BU1140" s="402"/>
      <c r="BV1140" s="402"/>
    </row>
    <row r="1141" s="307" customFormat="true" ht="15" customHeight="true" x14ac:dyDescent="0.2">
      <c r="BA1141" s="402"/>
      <c r="BB1141" s="331"/>
      <c r="BC1141" s="402"/>
      <c r="BD1141" s="402"/>
      <c r="BE1141" s="402"/>
      <c r="BF1141" s="402"/>
      <c r="BG1141" s="402"/>
      <c r="BH1141" s="402"/>
      <c r="BI1141" s="402"/>
      <c r="BJ1141" s="402"/>
      <c r="BK1141" s="402"/>
      <c r="BL1141" s="402"/>
      <c r="BM1141" s="402"/>
      <c r="BN1141" s="402"/>
      <c r="BO1141" s="402"/>
      <c r="BP1141" s="402"/>
      <c r="BQ1141" s="402"/>
      <c r="BR1141" s="402"/>
      <c r="BS1141" s="402"/>
      <c r="BT1141" s="402"/>
      <c r="BU1141" s="402"/>
      <c r="BV1141" s="402"/>
    </row>
    <row r="1142" s="307" customFormat="true" ht="15" customHeight="true" x14ac:dyDescent="0.2">
      <c r="BA1142" s="402"/>
      <c r="BB1142" s="331"/>
      <c r="BC1142" s="402"/>
      <c r="BD1142" s="402"/>
      <c r="BE1142" s="402"/>
      <c r="BF1142" s="402"/>
      <c r="BG1142" s="402"/>
      <c r="BH1142" s="402"/>
      <c r="BI1142" s="402"/>
      <c r="BJ1142" s="402"/>
      <c r="BK1142" s="402"/>
      <c r="BL1142" s="402"/>
      <c r="BM1142" s="402"/>
      <c r="BN1142" s="402"/>
      <c r="BO1142" s="402"/>
      <c r="BP1142" s="402"/>
      <c r="BQ1142" s="402"/>
      <c r="BR1142" s="402"/>
      <c r="BS1142" s="402"/>
      <c r="BT1142" s="402"/>
      <c r="BU1142" s="402"/>
      <c r="BV1142" s="402"/>
    </row>
    <row r="1143" s="307" customFormat="true" ht="15" customHeight="true" x14ac:dyDescent="0.2">
      <c r="BA1143" s="402"/>
      <c r="BB1143" s="331"/>
      <c r="BC1143" s="402"/>
      <c r="BD1143" s="402"/>
      <c r="BE1143" s="402"/>
      <c r="BF1143" s="402"/>
      <c r="BG1143" s="402"/>
      <c r="BH1143" s="402"/>
      <c r="BI1143" s="402"/>
      <c r="BJ1143" s="402"/>
      <c r="BK1143" s="402"/>
      <c r="BL1143" s="402"/>
      <c r="BM1143" s="402"/>
      <c r="BN1143" s="402"/>
      <c r="BO1143" s="402"/>
      <c r="BP1143" s="402"/>
      <c r="BQ1143" s="402"/>
      <c r="BR1143" s="402"/>
      <c r="BS1143" s="402"/>
      <c r="BT1143" s="402"/>
      <c r="BU1143" s="402"/>
      <c r="BV1143" s="402"/>
    </row>
    <row r="1144" s="307" customFormat="true" ht="15" customHeight="true" x14ac:dyDescent="0.2">
      <c r="BA1144" s="402"/>
      <c r="BB1144" s="331"/>
      <c r="BC1144" s="402"/>
      <c r="BD1144" s="402"/>
      <c r="BE1144" s="402"/>
      <c r="BF1144" s="402"/>
      <c r="BG1144" s="402"/>
      <c r="BH1144" s="402"/>
      <c r="BI1144" s="402"/>
      <c r="BJ1144" s="402"/>
      <c r="BK1144" s="402"/>
      <c r="BL1144" s="402"/>
      <c r="BM1144" s="402"/>
      <c r="BN1144" s="402"/>
      <c r="BO1144" s="402"/>
      <c r="BP1144" s="402"/>
      <c r="BQ1144" s="402"/>
      <c r="BR1144" s="402"/>
      <c r="BS1144" s="402"/>
      <c r="BT1144" s="402"/>
      <c r="BU1144" s="402"/>
      <c r="BV1144" s="402"/>
    </row>
    <row r="1145" s="307" customFormat="true" ht="15" customHeight="true" x14ac:dyDescent="0.2">
      <c r="BA1145" s="402"/>
      <c r="BB1145" s="331"/>
      <c r="BC1145" s="402"/>
      <c r="BD1145" s="402"/>
      <c r="BE1145" s="402"/>
      <c r="BF1145" s="402"/>
      <c r="BG1145" s="402"/>
      <c r="BH1145" s="402"/>
      <c r="BI1145" s="402"/>
      <c r="BJ1145" s="402"/>
      <c r="BK1145" s="402"/>
      <c r="BL1145" s="402"/>
      <c r="BM1145" s="402"/>
      <c r="BN1145" s="402"/>
      <c r="BO1145" s="402"/>
      <c r="BP1145" s="402"/>
      <c r="BQ1145" s="402"/>
      <c r="BR1145" s="402"/>
      <c r="BS1145" s="402"/>
      <c r="BT1145" s="402"/>
      <c r="BU1145" s="402"/>
      <c r="BV1145" s="402"/>
    </row>
    <row r="1146" s="307" customFormat="true" ht="15" customHeight="true" x14ac:dyDescent="0.2">
      <c r="BA1146" s="402"/>
      <c r="BB1146" s="331"/>
      <c r="BC1146" s="402"/>
      <c r="BD1146" s="402"/>
      <c r="BE1146" s="402"/>
      <c r="BF1146" s="402"/>
      <c r="BG1146" s="402"/>
      <c r="BH1146" s="402"/>
      <c r="BI1146" s="402"/>
      <c r="BJ1146" s="402"/>
      <c r="BK1146" s="402"/>
      <c r="BL1146" s="402"/>
      <c r="BM1146" s="402"/>
      <c r="BN1146" s="402"/>
      <c r="BO1146" s="402"/>
      <c r="BP1146" s="402"/>
      <c r="BQ1146" s="402"/>
      <c r="BR1146" s="402"/>
      <c r="BS1146" s="402"/>
      <c r="BT1146" s="402"/>
      <c r="BU1146" s="402"/>
      <c r="BV1146" s="402"/>
    </row>
    <row r="1147" s="307" customFormat="true" ht="15" customHeight="true" x14ac:dyDescent="0.2">
      <c r="BA1147" s="402"/>
      <c r="BB1147" s="331"/>
      <c r="BC1147" s="402"/>
      <c r="BD1147" s="402"/>
      <c r="BE1147" s="402"/>
      <c r="BF1147" s="402"/>
      <c r="BG1147" s="402"/>
      <c r="BH1147" s="402"/>
      <c r="BI1147" s="402"/>
      <c r="BJ1147" s="402"/>
      <c r="BK1147" s="402"/>
      <c r="BL1147" s="402"/>
      <c r="BM1147" s="402"/>
      <c r="BN1147" s="402"/>
      <c r="BO1147" s="402"/>
      <c r="BP1147" s="402"/>
      <c r="BQ1147" s="402"/>
      <c r="BR1147" s="402"/>
      <c r="BS1147" s="402"/>
      <c r="BT1147" s="402"/>
      <c r="BU1147" s="402"/>
      <c r="BV1147" s="402"/>
    </row>
    <row r="1148" s="307" customFormat="true" ht="15" customHeight="true" x14ac:dyDescent="0.2">
      <c r="BA1148" s="402"/>
      <c r="BB1148" s="331"/>
      <c r="BC1148" s="402"/>
      <c r="BD1148" s="402"/>
      <c r="BE1148" s="402"/>
      <c r="BF1148" s="402"/>
      <c r="BG1148" s="402"/>
      <c r="BH1148" s="402"/>
      <c r="BI1148" s="402"/>
      <c r="BJ1148" s="402"/>
      <c r="BK1148" s="402"/>
      <c r="BL1148" s="402"/>
      <c r="BM1148" s="402"/>
      <c r="BN1148" s="402"/>
      <c r="BO1148" s="402"/>
      <c r="BP1148" s="402"/>
      <c r="BQ1148" s="402"/>
      <c r="BR1148" s="402"/>
      <c r="BS1148" s="402"/>
      <c r="BT1148" s="402"/>
      <c r="BU1148" s="402"/>
      <c r="BV1148" s="402"/>
    </row>
    <row r="1149" s="307" customFormat="true" ht="15" customHeight="true" x14ac:dyDescent="0.2">
      <c r="BA1149" s="402"/>
      <c r="BB1149" s="331"/>
      <c r="BC1149" s="402"/>
      <c r="BD1149" s="402"/>
      <c r="BE1149" s="402"/>
      <c r="BF1149" s="402"/>
      <c r="BG1149" s="402"/>
      <c r="BH1149" s="402"/>
      <c r="BI1149" s="402"/>
      <c r="BJ1149" s="402"/>
      <c r="BK1149" s="402"/>
      <c r="BL1149" s="402"/>
      <c r="BM1149" s="402"/>
      <c r="BN1149" s="402"/>
      <c r="BO1149" s="402"/>
      <c r="BP1149" s="402"/>
      <c r="BQ1149" s="402"/>
      <c r="BR1149" s="402"/>
      <c r="BS1149" s="402"/>
      <c r="BT1149" s="402"/>
      <c r="BU1149" s="402"/>
      <c r="BV1149" s="402"/>
    </row>
    <row r="1150" s="307" customFormat="true" ht="15" customHeight="true" x14ac:dyDescent="0.2">
      <c r="BA1150" s="402"/>
      <c r="BB1150" s="331"/>
      <c r="BC1150" s="402"/>
      <c r="BD1150" s="402"/>
      <c r="BE1150" s="402"/>
      <c r="BF1150" s="402"/>
      <c r="BG1150" s="402"/>
      <c r="BH1150" s="402"/>
      <c r="BI1150" s="402"/>
      <c r="BJ1150" s="402"/>
      <c r="BK1150" s="402"/>
      <c r="BL1150" s="402"/>
      <c r="BM1150" s="402"/>
      <c r="BN1150" s="402"/>
      <c r="BO1150" s="402"/>
      <c r="BP1150" s="402"/>
      <c r="BQ1150" s="402"/>
      <c r="BR1150" s="402"/>
      <c r="BS1150" s="402"/>
      <c r="BT1150" s="402"/>
      <c r="BU1150" s="402"/>
      <c r="BV1150" s="402"/>
    </row>
    <row r="1151" s="307" customFormat="true" ht="15" customHeight="true" x14ac:dyDescent="0.2">
      <c r="BA1151" s="402"/>
      <c r="BB1151" s="331"/>
      <c r="BC1151" s="402"/>
      <c r="BD1151" s="402"/>
      <c r="BE1151" s="402"/>
      <c r="BF1151" s="402"/>
      <c r="BG1151" s="402"/>
      <c r="BH1151" s="402"/>
      <c r="BI1151" s="402"/>
      <c r="BJ1151" s="402"/>
      <c r="BK1151" s="402"/>
      <c r="BL1151" s="402"/>
      <c r="BM1151" s="402"/>
      <c r="BN1151" s="402"/>
      <c r="BO1151" s="402"/>
      <c r="BP1151" s="402"/>
      <c r="BQ1151" s="402"/>
      <c r="BR1151" s="402"/>
      <c r="BS1151" s="402"/>
      <c r="BT1151" s="402"/>
      <c r="BU1151" s="402"/>
      <c r="BV1151" s="402"/>
    </row>
    <row r="1152" s="307" customFormat="true" ht="15" customHeight="true" x14ac:dyDescent="0.2">
      <c r="BA1152" s="402"/>
      <c r="BB1152" s="331"/>
      <c r="BC1152" s="402"/>
      <c r="BD1152" s="402"/>
      <c r="BE1152" s="402"/>
      <c r="BF1152" s="402"/>
      <c r="BG1152" s="402"/>
      <c r="BH1152" s="402"/>
      <c r="BI1152" s="402"/>
      <c r="BJ1152" s="402"/>
      <c r="BK1152" s="402"/>
      <c r="BL1152" s="402"/>
      <c r="BM1152" s="402"/>
      <c r="BN1152" s="402"/>
      <c r="BO1152" s="402"/>
      <c r="BP1152" s="402"/>
      <c r="BQ1152" s="402"/>
      <c r="BR1152" s="402"/>
      <c r="BS1152" s="402"/>
      <c r="BT1152" s="402"/>
      <c r="BU1152" s="402"/>
      <c r="BV1152" s="402"/>
    </row>
    <row r="1153" s="307" customFormat="true" ht="15" customHeight="true" x14ac:dyDescent="0.2">
      <c r="BA1153" s="402"/>
      <c r="BB1153" s="331"/>
      <c r="BC1153" s="402"/>
      <c r="BD1153" s="402"/>
      <c r="BE1153" s="402"/>
      <c r="BF1153" s="402"/>
      <c r="BG1153" s="402"/>
      <c r="BH1153" s="402"/>
      <c r="BI1153" s="402"/>
      <c r="BJ1153" s="402"/>
      <c r="BK1153" s="402"/>
      <c r="BL1153" s="402"/>
      <c r="BM1153" s="402"/>
      <c r="BN1153" s="402"/>
      <c r="BO1153" s="402"/>
      <c r="BP1153" s="402"/>
      <c r="BQ1153" s="402"/>
      <c r="BR1153" s="402"/>
      <c r="BS1153" s="402"/>
      <c r="BT1153" s="402"/>
      <c r="BU1153" s="402"/>
      <c r="BV1153" s="402"/>
    </row>
    <row r="1154" s="307" customFormat="true" ht="15" customHeight="true" x14ac:dyDescent="0.2">
      <c r="BA1154" s="402"/>
      <c r="BB1154" s="331"/>
      <c r="BC1154" s="402"/>
      <c r="BD1154" s="402"/>
      <c r="BE1154" s="402"/>
      <c r="BF1154" s="402"/>
      <c r="BG1154" s="402"/>
      <c r="BH1154" s="402"/>
      <c r="BI1154" s="402"/>
      <c r="BJ1154" s="402"/>
      <c r="BK1154" s="402"/>
      <c r="BL1154" s="402"/>
      <c r="BM1154" s="402"/>
      <c r="BN1154" s="402"/>
      <c r="BO1154" s="402"/>
      <c r="BP1154" s="402"/>
      <c r="BQ1154" s="402"/>
      <c r="BR1154" s="402"/>
      <c r="BS1154" s="402"/>
      <c r="BT1154" s="402"/>
      <c r="BU1154" s="402"/>
      <c r="BV1154" s="402"/>
    </row>
    <row r="1155" s="307" customFormat="true" ht="15" customHeight="true" x14ac:dyDescent="0.2">
      <c r="BA1155" s="402"/>
      <c r="BB1155" s="331"/>
      <c r="BC1155" s="402"/>
      <c r="BD1155" s="402"/>
      <c r="BE1155" s="402"/>
      <c r="BF1155" s="402"/>
      <c r="BG1155" s="402"/>
      <c r="BH1155" s="402"/>
      <c r="BI1155" s="402"/>
      <c r="BJ1155" s="402"/>
      <c r="BK1155" s="402"/>
      <c r="BL1155" s="402"/>
      <c r="BM1155" s="402"/>
      <c r="BN1155" s="402"/>
      <c r="BO1155" s="402"/>
      <c r="BP1155" s="402"/>
      <c r="BQ1155" s="402"/>
      <c r="BR1155" s="402"/>
      <c r="BS1155" s="402"/>
      <c r="BT1155" s="402"/>
      <c r="BU1155" s="402"/>
      <c r="BV1155" s="402"/>
    </row>
    <row r="1156" s="307" customFormat="true" ht="15" customHeight="true" x14ac:dyDescent="0.2">
      <c r="BA1156" s="402"/>
      <c r="BB1156" s="331"/>
      <c r="BC1156" s="402"/>
      <c r="BD1156" s="402"/>
      <c r="BE1156" s="402"/>
      <c r="BF1156" s="402"/>
      <c r="BG1156" s="402"/>
      <c r="BH1156" s="402"/>
      <c r="BI1156" s="402"/>
      <c r="BJ1156" s="402"/>
      <c r="BK1156" s="402"/>
      <c r="BL1156" s="402"/>
      <c r="BM1156" s="402"/>
      <c r="BN1156" s="402"/>
      <c r="BO1156" s="402"/>
      <c r="BP1156" s="402"/>
      <c r="BQ1156" s="402"/>
      <c r="BR1156" s="402"/>
      <c r="BS1156" s="402"/>
      <c r="BT1156" s="402"/>
      <c r="BU1156" s="402"/>
      <c r="BV1156" s="402"/>
    </row>
    <row r="1157" s="307" customFormat="true" ht="15" customHeight="true" x14ac:dyDescent="0.2">
      <c r="BA1157" s="402"/>
      <c r="BB1157" s="331"/>
      <c r="BC1157" s="402"/>
      <c r="BD1157" s="402"/>
      <c r="BE1157" s="402"/>
      <c r="BF1157" s="402"/>
      <c r="BG1157" s="402"/>
      <c r="BH1157" s="402"/>
      <c r="BI1157" s="402"/>
      <c r="BJ1157" s="402"/>
      <c r="BK1157" s="402"/>
      <c r="BL1157" s="402"/>
      <c r="BM1157" s="402"/>
      <c r="BN1157" s="402"/>
      <c r="BO1157" s="402"/>
      <c r="BP1157" s="402"/>
      <c r="BQ1157" s="402"/>
      <c r="BR1157" s="402"/>
      <c r="BS1157" s="402"/>
      <c r="BT1157" s="402"/>
      <c r="BU1157" s="402"/>
      <c r="BV1157" s="402"/>
    </row>
    <row r="1158" s="307" customFormat="true" ht="15" customHeight="true" x14ac:dyDescent="0.2">
      <c r="BA1158" s="402"/>
      <c r="BB1158" s="331"/>
      <c r="BC1158" s="402"/>
      <c r="BD1158" s="402"/>
      <c r="BE1158" s="402"/>
      <c r="BF1158" s="402"/>
      <c r="BG1158" s="402"/>
      <c r="BH1158" s="402"/>
      <c r="BI1158" s="402"/>
      <c r="BJ1158" s="402"/>
      <c r="BK1158" s="402"/>
      <c r="BL1158" s="402"/>
      <c r="BM1158" s="402"/>
      <c r="BN1158" s="402"/>
      <c r="BO1158" s="402"/>
      <c r="BP1158" s="402"/>
      <c r="BQ1158" s="402"/>
      <c r="BR1158" s="402"/>
      <c r="BS1158" s="402"/>
      <c r="BT1158" s="402"/>
      <c r="BU1158" s="402"/>
      <c r="BV1158" s="402"/>
    </row>
    <row r="1159" s="307" customFormat="true" ht="15" customHeight="true" x14ac:dyDescent="0.2">
      <c r="BA1159" s="402"/>
      <c r="BB1159" s="331"/>
      <c r="BC1159" s="402"/>
      <c r="BD1159" s="402"/>
      <c r="BE1159" s="402"/>
      <c r="BF1159" s="402"/>
      <c r="BG1159" s="402"/>
      <c r="BH1159" s="402"/>
      <c r="BI1159" s="402"/>
      <c r="BJ1159" s="402"/>
      <c r="BK1159" s="402"/>
      <c r="BL1159" s="402"/>
      <c r="BM1159" s="402"/>
      <c r="BN1159" s="402"/>
      <c r="BO1159" s="402"/>
      <c r="BP1159" s="402"/>
      <c r="BQ1159" s="402"/>
      <c r="BR1159" s="402"/>
      <c r="BS1159" s="402"/>
      <c r="BT1159" s="402"/>
      <c r="BU1159" s="402"/>
      <c r="BV1159" s="402"/>
    </row>
    <row r="1160" s="307" customFormat="true" ht="15" customHeight="true" x14ac:dyDescent="0.2">
      <c r="BA1160" s="402"/>
      <c r="BB1160" s="331"/>
      <c r="BC1160" s="402"/>
      <c r="BD1160" s="402"/>
      <c r="BE1160" s="402"/>
      <c r="BF1160" s="402"/>
      <c r="BG1160" s="402"/>
      <c r="BH1160" s="402"/>
      <c r="BI1160" s="402"/>
      <c r="BJ1160" s="402"/>
      <c r="BK1160" s="402"/>
      <c r="BL1160" s="402"/>
      <c r="BM1160" s="402"/>
      <c r="BN1160" s="402"/>
      <c r="BO1160" s="402"/>
      <c r="BP1160" s="402"/>
      <c r="BQ1160" s="402"/>
      <c r="BR1160" s="402"/>
      <c r="BS1160" s="402"/>
      <c r="BT1160" s="402"/>
      <c r="BU1160" s="402"/>
      <c r="BV1160" s="402"/>
    </row>
    <row r="1161" s="307" customFormat="true" ht="15" customHeight="true" x14ac:dyDescent="0.2">
      <c r="BA1161" s="402"/>
      <c r="BB1161" s="331"/>
      <c r="BC1161" s="402"/>
      <c r="BD1161" s="402"/>
      <c r="BE1161" s="402"/>
      <c r="BF1161" s="402"/>
      <c r="BG1161" s="402"/>
      <c r="BH1161" s="402"/>
      <c r="BI1161" s="402"/>
      <c r="BJ1161" s="402"/>
      <c r="BK1161" s="402"/>
      <c r="BL1161" s="402"/>
      <c r="BM1161" s="402"/>
      <c r="BN1161" s="402"/>
      <c r="BO1161" s="402"/>
      <c r="BP1161" s="402"/>
      <c r="BQ1161" s="402"/>
      <c r="BR1161" s="402"/>
      <c r="BS1161" s="402"/>
      <c r="BT1161" s="402"/>
      <c r="BU1161" s="402"/>
      <c r="BV1161" s="402"/>
    </row>
    <row r="1162" s="307" customFormat="true" ht="15" customHeight="true" x14ac:dyDescent="0.2">
      <c r="BA1162" s="402"/>
      <c r="BB1162" s="331"/>
      <c r="BC1162" s="402"/>
      <c r="BD1162" s="402"/>
      <c r="BE1162" s="402"/>
      <c r="BF1162" s="402"/>
      <c r="BG1162" s="402"/>
      <c r="BH1162" s="402"/>
      <c r="BI1162" s="402"/>
      <c r="BJ1162" s="402"/>
      <c r="BK1162" s="402"/>
      <c r="BL1162" s="402"/>
      <c r="BM1162" s="402"/>
      <c r="BN1162" s="402"/>
      <c r="BO1162" s="402"/>
      <c r="BP1162" s="402"/>
      <c r="BQ1162" s="402"/>
      <c r="BR1162" s="402"/>
      <c r="BS1162" s="402"/>
      <c r="BT1162" s="402"/>
      <c r="BU1162" s="402"/>
      <c r="BV1162" s="402"/>
    </row>
    <row r="1163" s="307" customFormat="true" ht="15" customHeight="true" x14ac:dyDescent="0.2">
      <c r="BA1163" s="402"/>
      <c r="BB1163" s="331"/>
      <c r="BC1163" s="402"/>
      <c r="BD1163" s="402"/>
      <c r="BE1163" s="402"/>
      <c r="BF1163" s="402"/>
      <c r="BG1163" s="402"/>
      <c r="BH1163" s="402"/>
      <c r="BI1163" s="402"/>
      <c r="BJ1163" s="402"/>
      <c r="BK1163" s="402"/>
      <c r="BL1163" s="402"/>
      <c r="BM1163" s="402"/>
      <c r="BN1163" s="402"/>
      <c r="BO1163" s="402"/>
      <c r="BP1163" s="402"/>
      <c r="BQ1163" s="402"/>
      <c r="BR1163" s="402"/>
      <c r="BS1163" s="402"/>
      <c r="BT1163" s="402"/>
      <c r="BU1163" s="402"/>
      <c r="BV1163" s="402"/>
    </row>
    <row r="1164" s="307" customFormat="true" ht="15" customHeight="true" x14ac:dyDescent="0.2">
      <c r="BA1164" s="402"/>
      <c r="BB1164" s="331"/>
      <c r="BC1164" s="402"/>
      <c r="BD1164" s="402"/>
      <c r="BE1164" s="402"/>
      <c r="BF1164" s="402"/>
      <c r="BG1164" s="402"/>
      <c r="BH1164" s="402"/>
      <c r="BI1164" s="402"/>
      <c r="BJ1164" s="402"/>
      <c r="BK1164" s="402"/>
      <c r="BL1164" s="402"/>
      <c r="BM1164" s="402"/>
      <c r="BN1164" s="402"/>
      <c r="BO1164" s="402"/>
      <c r="BP1164" s="402"/>
      <c r="BQ1164" s="402"/>
      <c r="BR1164" s="402"/>
      <c r="BS1164" s="402"/>
      <c r="BT1164" s="402"/>
      <c r="BU1164" s="402"/>
      <c r="BV1164" s="402"/>
    </row>
    <row r="1165" s="307" customFormat="true" ht="15" customHeight="true" x14ac:dyDescent="0.2">
      <c r="BA1165" s="402"/>
      <c r="BB1165" s="331"/>
      <c r="BC1165" s="402"/>
      <c r="BD1165" s="402"/>
      <c r="BE1165" s="402"/>
      <c r="BF1165" s="402"/>
      <c r="BG1165" s="402"/>
      <c r="BH1165" s="402"/>
      <c r="BI1165" s="402"/>
      <c r="BJ1165" s="402"/>
      <c r="BK1165" s="402"/>
      <c r="BL1165" s="402"/>
      <c r="BM1165" s="402"/>
      <c r="BN1165" s="402"/>
      <c r="BO1165" s="402"/>
      <c r="BP1165" s="402"/>
      <c r="BQ1165" s="402"/>
      <c r="BR1165" s="402"/>
      <c r="BS1165" s="402"/>
      <c r="BT1165" s="402"/>
      <c r="BU1165" s="402"/>
      <c r="BV1165" s="402"/>
    </row>
    <row r="1166" s="307" customFormat="true" ht="15" customHeight="true" x14ac:dyDescent="0.2">
      <c r="BA1166" s="402"/>
      <c r="BB1166" s="331"/>
      <c r="BC1166" s="402"/>
      <c r="BD1166" s="402"/>
      <c r="BE1166" s="402"/>
      <c r="BF1166" s="402"/>
      <c r="BG1166" s="402"/>
      <c r="BH1166" s="402"/>
      <c r="BI1166" s="402"/>
      <c r="BJ1166" s="402"/>
      <c r="BK1166" s="402"/>
      <c r="BL1166" s="402"/>
      <c r="BM1166" s="402"/>
      <c r="BN1166" s="402"/>
      <c r="BO1166" s="402"/>
      <c r="BP1166" s="402"/>
      <c r="BQ1166" s="402"/>
      <c r="BR1166" s="402"/>
      <c r="BS1166" s="402"/>
      <c r="BT1166" s="402"/>
      <c r="BU1166" s="402"/>
      <c r="BV1166" s="402"/>
    </row>
    <row r="1167" s="307" customFormat="true" ht="15" customHeight="true" x14ac:dyDescent="0.2">
      <c r="BA1167" s="402"/>
      <c r="BB1167" s="331"/>
      <c r="BC1167" s="402"/>
      <c r="BD1167" s="402"/>
      <c r="BE1167" s="402"/>
      <c r="BF1167" s="402"/>
      <c r="BG1167" s="402"/>
      <c r="BH1167" s="402"/>
      <c r="BI1167" s="402"/>
      <c r="BJ1167" s="402"/>
      <c r="BK1167" s="402"/>
      <c r="BL1167" s="402"/>
      <c r="BM1167" s="402"/>
      <c r="BN1167" s="402"/>
      <c r="BO1167" s="402"/>
      <c r="BP1167" s="402"/>
      <c r="BQ1167" s="402"/>
      <c r="BR1167" s="402"/>
      <c r="BS1167" s="402"/>
      <c r="BT1167" s="402"/>
      <c r="BU1167" s="402"/>
      <c r="BV1167" s="402"/>
    </row>
    <row r="1168" s="307" customFormat="true" ht="15" customHeight="true" x14ac:dyDescent="0.2">
      <c r="BA1168" s="402"/>
      <c r="BB1168" s="331"/>
      <c r="BC1168" s="402"/>
      <c r="BD1168" s="402"/>
      <c r="BE1168" s="402"/>
      <c r="BF1168" s="402"/>
      <c r="BG1168" s="402"/>
      <c r="BH1168" s="402"/>
      <c r="BI1168" s="402"/>
      <c r="BJ1168" s="402"/>
      <c r="BK1168" s="402"/>
      <c r="BL1168" s="402"/>
      <c r="BM1168" s="402"/>
      <c r="BN1168" s="402"/>
      <c r="BO1168" s="402"/>
      <c r="BP1168" s="402"/>
      <c r="BQ1168" s="402"/>
      <c r="BR1168" s="402"/>
      <c r="BS1168" s="402"/>
      <c r="BT1168" s="402"/>
      <c r="BU1168" s="402"/>
      <c r="BV1168" s="402"/>
    </row>
    <row r="1169" s="307" customFormat="true" ht="15" customHeight="true" x14ac:dyDescent="0.2">
      <c r="BA1169" s="402"/>
      <c r="BB1169" s="331"/>
      <c r="BC1169" s="402"/>
      <c r="BD1169" s="402"/>
      <c r="BE1169" s="402"/>
      <c r="BF1169" s="402"/>
      <c r="BG1169" s="402"/>
      <c r="BH1169" s="402"/>
      <c r="BI1169" s="402"/>
      <c r="BJ1169" s="402"/>
      <c r="BK1169" s="402"/>
      <c r="BL1169" s="402"/>
      <c r="BM1169" s="402"/>
      <c r="BN1169" s="402"/>
      <c r="BO1169" s="402"/>
      <c r="BP1169" s="402"/>
      <c r="BQ1169" s="402"/>
      <c r="BR1169" s="402"/>
      <c r="BS1169" s="402"/>
      <c r="BT1169" s="402"/>
      <c r="BU1169" s="402"/>
      <c r="BV1169" s="402"/>
    </row>
    <row r="1170" s="307" customFormat="true" ht="15" customHeight="true" x14ac:dyDescent="0.2">
      <c r="A1170" s="376"/>
      <c r="B1170" s="690"/>
      <c r="C1170" s="691"/>
      <c r="D1170" s="691"/>
      <c r="E1170" s="691"/>
      <c r="F1170" s="691"/>
      <c r="G1170" s="691"/>
      <c r="H1170" s="691"/>
      <c r="I1170" s="691"/>
      <c r="J1170" s="691"/>
      <c r="K1170" s="691"/>
      <c r="L1170" s="691"/>
      <c r="M1170" s="691"/>
      <c r="N1170" s="691"/>
      <c r="O1170" s="691"/>
      <c r="P1170" s="691"/>
      <c r="Q1170" s="691"/>
      <c r="R1170" s="691"/>
      <c r="S1170" s="691"/>
      <c r="T1170" s="691"/>
      <c r="U1170" s="691"/>
      <c r="V1170" s="691"/>
      <c r="BA1170" s="402"/>
      <c r="BB1170" s="331"/>
      <c r="BC1170" s="402"/>
      <c r="BD1170" s="402"/>
      <c r="BE1170" s="402"/>
      <c r="BF1170" s="402"/>
      <c r="BG1170" s="402"/>
      <c r="BH1170" s="402"/>
      <c r="BI1170" s="402"/>
      <c r="BJ1170" s="402"/>
      <c r="BK1170" s="402"/>
      <c r="BL1170" s="402"/>
      <c r="BM1170" s="402"/>
      <c r="BN1170" s="402"/>
      <c r="BO1170" s="402"/>
      <c r="BP1170" s="402"/>
      <c r="BQ1170" s="402"/>
      <c r="BR1170" s="402"/>
      <c r="BS1170" s="402"/>
      <c r="BT1170" s="402"/>
      <c r="BU1170" s="402"/>
      <c r="BV1170" s="402"/>
    </row>
    <row r="1171" s="307" customFormat="true" ht="15" customHeight="true" x14ac:dyDescent="0.2">
      <c r="A1171" s="376"/>
      <c r="B1171" s="690"/>
      <c r="C1171" s="691"/>
      <c r="D1171" s="691"/>
      <c r="E1171" s="691"/>
      <c r="F1171" s="691"/>
      <c r="G1171" s="691"/>
      <c r="H1171" s="691"/>
      <c r="I1171" s="691"/>
      <c r="J1171" s="691"/>
      <c r="K1171" s="691"/>
      <c r="L1171" s="691"/>
      <c r="M1171" s="691"/>
      <c r="N1171" s="691"/>
      <c r="O1171" s="691"/>
      <c r="P1171" s="691"/>
      <c r="Q1171" s="691"/>
      <c r="R1171" s="691"/>
      <c r="S1171" s="691"/>
      <c r="T1171" s="691"/>
      <c r="U1171" s="691"/>
      <c r="V1171" s="691"/>
      <c r="BA1171" s="402"/>
      <c r="BB1171" s="331"/>
      <c r="BC1171" s="402"/>
      <c r="BD1171" s="402"/>
      <c r="BE1171" s="402"/>
      <c r="BF1171" s="402"/>
      <c r="BG1171" s="402"/>
      <c r="BH1171" s="402"/>
      <c r="BI1171" s="402"/>
      <c r="BJ1171" s="402"/>
      <c r="BK1171" s="402"/>
      <c r="BL1171" s="402"/>
      <c r="BM1171" s="402"/>
      <c r="BN1171" s="402"/>
      <c r="BO1171" s="402"/>
      <c r="BP1171" s="402"/>
      <c r="BQ1171" s="402"/>
      <c r="BR1171" s="402"/>
      <c r="BS1171" s="402"/>
      <c r="BT1171" s="402"/>
      <c r="BU1171" s="402"/>
      <c r="BV1171" s="402"/>
    </row>
    <row r="1172" s="307" customFormat="true" ht="15" customHeight="true" x14ac:dyDescent="0.2">
      <c r="A1172" s="376"/>
      <c r="B1172" s="690"/>
      <c r="C1172" s="691"/>
      <c r="D1172" s="691"/>
      <c r="E1172" s="691"/>
      <c r="F1172" s="691"/>
      <c r="G1172" s="691"/>
      <c r="H1172" s="691"/>
      <c r="I1172" s="691"/>
      <c r="J1172" s="691"/>
      <c r="K1172" s="691"/>
      <c r="L1172" s="691"/>
      <c r="M1172" s="691"/>
      <c r="N1172" s="691"/>
      <c r="O1172" s="691"/>
      <c r="P1172" s="691"/>
      <c r="Q1172" s="691"/>
      <c r="R1172" s="691"/>
      <c r="S1172" s="691"/>
      <c r="T1172" s="691"/>
      <c r="U1172" s="691"/>
      <c r="V1172" s="691"/>
      <c r="BA1172" s="402"/>
      <c r="BB1172" s="331"/>
      <c r="BC1172" s="402"/>
      <c r="BD1172" s="402"/>
      <c r="BE1172" s="402"/>
      <c r="BF1172" s="402"/>
      <c r="BG1172" s="402"/>
      <c r="BH1172" s="402"/>
      <c r="BI1172" s="402"/>
      <c r="BJ1172" s="402"/>
      <c r="BK1172" s="402"/>
      <c r="BL1172" s="402"/>
      <c r="BM1172" s="402"/>
      <c r="BN1172" s="402"/>
      <c r="BO1172" s="402"/>
      <c r="BP1172" s="402"/>
      <c r="BQ1172" s="402"/>
      <c r="BR1172" s="402"/>
      <c r="BS1172" s="402"/>
      <c r="BT1172" s="402"/>
      <c r="BU1172" s="402"/>
      <c r="BV1172" s="402"/>
    </row>
    <row r="1173" s="307" customFormat="true" ht="15" customHeight="true" x14ac:dyDescent="0.2">
      <c r="A1173" s="376"/>
      <c r="B1173" s="690"/>
      <c r="C1173" s="691"/>
      <c r="D1173" s="691"/>
      <c r="E1173" s="691"/>
      <c r="F1173" s="691"/>
      <c r="G1173" s="691"/>
      <c r="H1173" s="691"/>
      <c r="I1173" s="691"/>
      <c r="J1173" s="691"/>
      <c r="K1173" s="691"/>
      <c r="L1173" s="691"/>
      <c r="M1173" s="691"/>
      <c r="N1173" s="691"/>
      <c r="O1173" s="691"/>
      <c r="P1173" s="691"/>
      <c r="Q1173" s="691"/>
      <c r="R1173" s="691"/>
      <c r="S1173" s="691"/>
      <c r="T1173" s="691"/>
      <c r="U1173" s="691"/>
      <c r="V1173" s="691"/>
      <c r="BA1173" s="402"/>
      <c r="BB1173" s="331"/>
      <c r="BC1173" s="402"/>
      <c r="BD1173" s="402"/>
      <c r="BE1173" s="402"/>
      <c r="BF1173" s="402"/>
      <c r="BG1173" s="402"/>
      <c r="BH1173" s="402"/>
      <c r="BI1173" s="402"/>
      <c r="BJ1173" s="402"/>
      <c r="BK1173" s="402"/>
      <c r="BL1173" s="402"/>
      <c r="BM1173" s="402"/>
      <c r="BN1173" s="402"/>
      <c r="BO1173" s="402"/>
      <c r="BP1173" s="402"/>
      <c r="BQ1173" s="402"/>
      <c r="BR1173" s="402"/>
      <c r="BS1173" s="402"/>
      <c r="BT1173" s="402"/>
      <c r="BU1173" s="402"/>
      <c r="BV1173" s="402"/>
    </row>
    <row r="1174" s="307" customFormat="true" ht="15" customHeight="true" x14ac:dyDescent="0.2">
      <c r="A1174" s="376"/>
      <c r="B1174" s="690"/>
      <c r="C1174" s="691"/>
      <c r="D1174" s="691"/>
      <c r="E1174" s="691"/>
      <c r="F1174" s="691"/>
      <c r="G1174" s="691"/>
      <c r="H1174" s="691"/>
      <c r="I1174" s="691"/>
      <c r="J1174" s="691"/>
      <c r="K1174" s="691"/>
      <c r="L1174" s="691"/>
      <c r="M1174" s="691"/>
      <c r="N1174" s="691"/>
      <c r="O1174" s="691"/>
      <c r="P1174" s="691"/>
      <c r="Q1174" s="691"/>
      <c r="R1174" s="691"/>
      <c r="S1174" s="691"/>
      <c r="T1174" s="691"/>
      <c r="U1174" s="691"/>
      <c r="V1174" s="691"/>
      <c r="BA1174" s="402"/>
      <c r="BB1174" s="331"/>
      <c r="BC1174" s="402"/>
      <c r="BD1174" s="402"/>
      <c r="BE1174" s="402"/>
      <c r="BF1174" s="402"/>
      <c r="BG1174" s="402"/>
      <c r="BH1174" s="402"/>
      <c r="BI1174" s="402"/>
      <c r="BJ1174" s="402"/>
      <c r="BK1174" s="402"/>
      <c r="BL1174" s="402"/>
      <c r="BM1174" s="402"/>
      <c r="BN1174" s="402"/>
      <c r="BO1174" s="402"/>
      <c r="BP1174" s="402"/>
      <c r="BQ1174" s="402"/>
      <c r="BR1174" s="402"/>
      <c r="BS1174" s="402"/>
      <c r="BT1174" s="402"/>
      <c r="BU1174" s="402"/>
      <c r="BV1174" s="402"/>
    </row>
    <row r="1175" s="307" customFormat="true" ht="15" customHeight="true" x14ac:dyDescent="0.2">
      <c r="A1175" s="376"/>
      <c r="B1175" s="690"/>
      <c r="C1175" s="691"/>
      <c r="D1175" s="691"/>
      <c r="E1175" s="691"/>
      <c r="F1175" s="691"/>
      <c r="G1175" s="691"/>
      <c r="H1175" s="691"/>
      <c r="I1175" s="691"/>
      <c r="J1175" s="691"/>
      <c r="K1175" s="691"/>
      <c r="L1175" s="691"/>
      <c r="M1175" s="691"/>
      <c r="N1175" s="691"/>
      <c r="O1175" s="691"/>
      <c r="P1175" s="691"/>
      <c r="Q1175" s="691"/>
      <c r="R1175" s="691"/>
      <c r="S1175" s="691"/>
      <c r="T1175" s="691"/>
      <c r="U1175" s="691"/>
      <c r="V1175" s="691"/>
      <c r="BA1175" s="402"/>
      <c r="BB1175" s="331"/>
      <c r="BC1175" s="402"/>
      <c r="BD1175" s="402"/>
      <c r="BE1175" s="402"/>
      <c r="BF1175" s="402"/>
      <c r="BG1175" s="402"/>
      <c r="BH1175" s="402"/>
      <c r="BI1175" s="402"/>
      <c r="BJ1175" s="402"/>
      <c r="BK1175" s="402"/>
      <c r="BL1175" s="402"/>
      <c r="BM1175" s="402"/>
      <c r="BN1175" s="402"/>
      <c r="BO1175" s="402"/>
      <c r="BP1175" s="402"/>
      <c r="BQ1175" s="402"/>
      <c r="BR1175" s="402"/>
      <c r="BS1175" s="402"/>
      <c r="BT1175" s="402"/>
      <c r="BU1175" s="402"/>
      <c r="BV1175" s="402"/>
    </row>
    <row r="1176" s="307" customFormat="true" ht="15" customHeight="true" x14ac:dyDescent="0.2">
      <c r="A1176" s="692"/>
      <c r="B1176" s="376"/>
      <c r="C1176" s="693"/>
      <c r="D1176" s="694"/>
      <c r="E1176" s="694"/>
      <c r="F1176" s="694"/>
      <c r="G1176" s="694"/>
      <c r="H1176" s="693"/>
      <c r="I1176" s="694"/>
      <c r="J1176" s="694"/>
      <c r="K1176" s="694"/>
      <c r="L1176" s="694"/>
      <c r="M1176" s="693"/>
      <c r="N1176" s="694"/>
      <c r="O1176" s="694"/>
      <c r="P1176" s="694"/>
      <c r="Q1176" s="694"/>
      <c r="R1176" s="693"/>
      <c r="S1176" s="694"/>
      <c r="T1176" s="694"/>
      <c r="U1176" s="694"/>
      <c r="BA1176" s="402"/>
      <c r="BB1176" s="331"/>
      <c r="BC1176" s="402"/>
      <c r="BD1176" s="402"/>
      <c r="BE1176" s="402"/>
      <c r="BF1176" s="402"/>
      <c r="BG1176" s="402"/>
      <c r="BH1176" s="402"/>
      <c r="BI1176" s="402"/>
      <c r="BJ1176" s="402"/>
      <c r="BK1176" s="402"/>
      <c r="BL1176" s="402"/>
      <c r="BM1176" s="402"/>
      <c r="BN1176" s="402"/>
      <c r="BO1176" s="402"/>
      <c r="BP1176" s="402"/>
      <c r="BQ1176" s="402"/>
      <c r="BR1176" s="402"/>
      <c r="BS1176" s="402"/>
      <c r="BT1176" s="402"/>
      <c r="BU1176" s="402"/>
      <c r="BV1176" s="402"/>
    </row>
    <row r="1177" s="307" customFormat="true" ht="15" customHeight="true" x14ac:dyDescent="0.2">
      <c r="A1177" s="694"/>
      <c r="B1177" s="694"/>
      <c r="C1177" s="693"/>
      <c r="D1177" s="693"/>
      <c r="E1177" s="693"/>
      <c r="F1177" s="693"/>
      <c r="G1177" s="693"/>
      <c r="H1177" s="693"/>
      <c r="I1177" s="693"/>
      <c r="J1177" s="693"/>
      <c r="K1177" s="693"/>
      <c r="L1177" s="693"/>
      <c r="M1177" s="693"/>
      <c r="N1177" s="693"/>
      <c r="O1177" s="693"/>
      <c r="P1177" s="693"/>
      <c r="Q1177" s="693"/>
      <c r="R1177" s="693"/>
      <c r="S1177" s="693"/>
      <c r="T1177" s="693"/>
      <c r="U1177" s="693"/>
      <c r="BA1177" s="402"/>
      <c r="BB1177" s="331"/>
      <c r="BC1177" s="402"/>
      <c r="BD1177" s="402"/>
      <c r="BE1177" s="402"/>
      <c r="BF1177" s="402"/>
      <c r="BG1177" s="402"/>
      <c r="BH1177" s="402"/>
      <c r="BI1177" s="402"/>
      <c r="BJ1177" s="402"/>
      <c r="BK1177" s="402"/>
      <c r="BL1177" s="402"/>
      <c r="BM1177" s="402"/>
      <c r="BN1177" s="402"/>
      <c r="BO1177" s="402"/>
      <c r="BP1177" s="402"/>
      <c r="BQ1177" s="402"/>
      <c r="BR1177" s="402"/>
      <c r="BS1177" s="402"/>
      <c r="BT1177" s="402"/>
      <c r="BU1177" s="402"/>
      <c r="BV1177" s="402"/>
    </row>
    <row r="1178" s="307" customFormat="true" ht="15" customHeight="true" x14ac:dyDescent="0.2">
      <c r="BA1178" s="402"/>
      <c r="BB1178" s="331"/>
      <c r="BC1178" s="402"/>
      <c r="BD1178" s="402"/>
      <c r="BE1178" s="402"/>
      <c r="BF1178" s="402"/>
      <c r="BG1178" s="402"/>
      <c r="BH1178" s="402"/>
      <c r="BI1178" s="402"/>
      <c r="BJ1178" s="402"/>
      <c r="BK1178" s="402"/>
      <c r="BL1178" s="402"/>
      <c r="BM1178" s="402"/>
      <c r="BN1178" s="402"/>
      <c r="BO1178" s="402"/>
      <c r="BP1178" s="402"/>
      <c r="BQ1178" s="402"/>
      <c r="BR1178" s="402"/>
      <c r="BS1178" s="402"/>
      <c r="BT1178" s="402"/>
      <c r="BU1178" s="402"/>
      <c r="BV1178" s="402"/>
    </row>
    <row r="1179" s="307" customFormat="true" ht="15" customHeight="true" x14ac:dyDescent="0.2">
      <c r="BA1179" s="402"/>
      <c r="BB1179" s="331"/>
      <c r="BC1179" s="402"/>
      <c r="BD1179" s="402"/>
      <c r="BE1179" s="402"/>
      <c r="BF1179" s="402"/>
      <c r="BG1179" s="402"/>
      <c r="BH1179" s="402"/>
      <c r="BI1179" s="402"/>
      <c r="BJ1179" s="402"/>
      <c r="BK1179" s="402"/>
      <c r="BL1179" s="402"/>
      <c r="BM1179" s="402"/>
      <c r="BN1179" s="402"/>
      <c r="BO1179" s="402"/>
      <c r="BP1179" s="402"/>
      <c r="BQ1179" s="402"/>
      <c r="BR1179" s="402"/>
      <c r="BS1179" s="402"/>
      <c r="BT1179" s="402"/>
      <c r="BU1179" s="402"/>
      <c r="BV1179" s="402"/>
    </row>
    <row r="1180" s="307" customFormat="true" ht="15" customHeight="true" x14ac:dyDescent="0.2">
      <c r="BA1180" s="402"/>
      <c r="BB1180" s="331"/>
      <c r="BC1180" s="402"/>
      <c r="BD1180" s="402"/>
      <c r="BE1180" s="402"/>
      <c r="BF1180" s="402"/>
      <c r="BG1180" s="402"/>
      <c r="BH1180" s="402"/>
      <c r="BI1180" s="402"/>
      <c r="BJ1180" s="402"/>
      <c r="BK1180" s="402"/>
      <c r="BL1180" s="402"/>
      <c r="BM1180" s="402"/>
      <c r="BN1180" s="402"/>
      <c r="BO1180" s="402"/>
      <c r="BP1180" s="402"/>
      <c r="BQ1180" s="402"/>
      <c r="BR1180" s="402"/>
      <c r="BS1180" s="402"/>
      <c r="BT1180" s="402"/>
      <c r="BU1180" s="402"/>
      <c r="BV1180" s="402"/>
    </row>
    <row r="1181" s="307" customFormat="true" ht="15" customHeight="true" x14ac:dyDescent="0.2">
      <c r="BA1181" s="402"/>
      <c r="BB1181" s="331"/>
      <c r="BC1181" s="402"/>
      <c r="BD1181" s="402"/>
      <c r="BE1181" s="402"/>
      <c r="BF1181" s="402"/>
      <c r="BG1181" s="402"/>
      <c r="BH1181" s="402"/>
      <c r="BI1181" s="402"/>
      <c r="BJ1181" s="402"/>
      <c r="BK1181" s="402"/>
      <c r="BL1181" s="402"/>
      <c r="BM1181" s="402"/>
      <c r="BN1181" s="402"/>
      <c r="BO1181" s="402"/>
      <c r="BP1181" s="402"/>
      <c r="BQ1181" s="402"/>
      <c r="BR1181" s="402"/>
      <c r="BS1181" s="402"/>
      <c r="BT1181" s="402"/>
      <c r="BU1181" s="402"/>
      <c r="BV1181" s="402"/>
    </row>
    <row r="1182" s="307" customFormat="true" ht="15" customHeight="true" x14ac:dyDescent="0.2">
      <c r="BA1182" s="402"/>
      <c r="BB1182" s="331"/>
      <c r="BC1182" s="402"/>
      <c r="BD1182" s="402"/>
      <c r="BE1182" s="402"/>
      <c r="BF1182" s="402"/>
      <c r="BG1182" s="402"/>
      <c r="BH1182" s="402"/>
      <c r="BI1182" s="402"/>
      <c r="BJ1182" s="402"/>
      <c r="BK1182" s="402"/>
      <c r="BL1182" s="402"/>
      <c r="BM1182" s="402"/>
      <c r="BN1182" s="402"/>
      <c r="BO1182" s="402"/>
      <c r="BP1182" s="402"/>
      <c r="BQ1182" s="402"/>
      <c r="BR1182" s="402"/>
      <c r="BS1182" s="402"/>
      <c r="BT1182" s="402"/>
      <c r="BU1182" s="402"/>
      <c r="BV1182" s="402"/>
    </row>
    <row r="1183" s="307" customFormat="true" ht="15" customHeight="true" x14ac:dyDescent="0.2">
      <c r="BA1183" s="402"/>
      <c r="BB1183" s="331"/>
      <c r="BC1183" s="402"/>
      <c r="BD1183" s="402"/>
      <c r="BE1183" s="402"/>
      <c r="BF1183" s="402"/>
      <c r="BG1183" s="402"/>
      <c r="BH1183" s="402"/>
      <c r="BI1183" s="402"/>
      <c r="BJ1183" s="402"/>
      <c r="BK1183" s="402"/>
      <c r="BL1183" s="402"/>
      <c r="BM1183" s="402"/>
      <c r="BN1183" s="402"/>
      <c r="BO1183" s="402"/>
      <c r="BP1183" s="402"/>
      <c r="BQ1183" s="402"/>
      <c r="BR1183" s="402"/>
      <c r="BS1183" s="402"/>
      <c r="BT1183" s="402"/>
      <c r="BU1183" s="402"/>
      <c r="BV1183" s="402"/>
    </row>
    <row r="1184" s="307" customFormat="true" ht="15" customHeight="true" x14ac:dyDescent="0.2">
      <c r="BA1184" s="402"/>
      <c r="BB1184" s="331"/>
      <c r="BC1184" s="402"/>
      <c r="BD1184" s="402"/>
      <c r="BE1184" s="402"/>
      <c r="BF1184" s="402"/>
      <c r="BG1184" s="402"/>
      <c r="BH1184" s="402"/>
      <c r="BI1184" s="402"/>
      <c r="BJ1184" s="402"/>
      <c r="BK1184" s="402"/>
      <c r="BL1184" s="402"/>
      <c r="BM1184" s="402"/>
      <c r="BN1184" s="402"/>
      <c r="BO1184" s="402"/>
      <c r="BP1184" s="402"/>
      <c r="BQ1184" s="402"/>
      <c r="BR1184" s="402"/>
      <c r="BS1184" s="402"/>
      <c r="BT1184" s="402"/>
      <c r="BU1184" s="402"/>
      <c r="BV1184" s="402"/>
    </row>
    <row r="1185" s="307" customFormat="true" ht="15" customHeight="true" x14ac:dyDescent="0.2">
      <c r="BA1185" s="402"/>
      <c r="BB1185" s="331"/>
      <c r="BC1185" s="402"/>
      <c r="BD1185" s="402"/>
      <c r="BE1185" s="402"/>
      <c r="BF1185" s="402"/>
      <c r="BG1185" s="402"/>
      <c r="BH1185" s="402"/>
      <c r="BI1185" s="402"/>
      <c r="BJ1185" s="402"/>
      <c r="BK1185" s="402"/>
      <c r="BL1185" s="402"/>
      <c r="BM1185" s="402"/>
      <c r="BN1185" s="402"/>
      <c r="BO1185" s="402"/>
      <c r="BP1185" s="402"/>
      <c r="BQ1185" s="402"/>
      <c r="BR1185" s="402"/>
      <c r="BS1185" s="402"/>
      <c r="BT1185" s="402"/>
      <c r="BU1185" s="402"/>
      <c r="BV1185" s="402"/>
    </row>
    <row r="1186" s="307" customFormat="true" ht="15" customHeight="true" x14ac:dyDescent="0.2">
      <c r="BA1186" s="402"/>
      <c r="BB1186" s="331"/>
      <c r="BC1186" s="402"/>
      <c r="BD1186" s="402"/>
      <c r="BE1186" s="402"/>
      <c r="BF1186" s="402"/>
      <c r="BG1186" s="402"/>
      <c r="BH1186" s="402"/>
      <c r="BI1186" s="402"/>
      <c r="BJ1186" s="402"/>
      <c r="BK1186" s="402"/>
      <c r="BL1186" s="402"/>
      <c r="BM1186" s="402"/>
      <c r="BN1186" s="402"/>
      <c r="BO1186" s="402"/>
      <c r="BP1186" s="402"/>
      <c r="BQ1186" s="402"/>
      <c r="BR1186" s="402"/>
      <c r="BS1186" s="402"/>
      <c r="BT1186" s="402"/>
      <c r="BU1186" s="402"/>
      <c r="BV1186" s="402"/>
    </row>
    <row r="1187" s="307" customFormat="true" ht="15" customHeight="true" x14ac:dyDescent="0.2">
      <c r="BA1187" s="402"/>
      <c r="BB1187" s="331"/>
      <c r="BC1187" s="402"/>
      <c r="BD1187" s="402"/>
      <c r="BE1187" s="402"/>
      <c r="BF1187" s="402"/>
      <c r="BG1187" s="402"/>
      <c r="BH1187" s="402"/>
      <c r="BI1187" s="402"/>
      <c r="BJ1187" s="402"/>
      <c r="BK1187" s="402"/>
      <c r="BL1187" s="402"/>
      <c r="BM1187" s="402"/>
      <c r="BN1187" s="402"/>
      <c r="BO1187" s="402"/>
      <c r="BP1187" s="402"/>
      <c r="BQ1187" s="402"/>
      <c r="BR1187" s="402"/>
      <c r="BS1187" s="402"/>
      <c r="BT1187" s="402"/>
      <c r="BU1187" s="402"/>
      <c r="BV1187" s="402"/>
    </row>
    <row r="1188" s="307" customFormat="true" ht="15" customHeight="true" x14ac:dyDescent="0.2">
      <c r="BA1188" s="402"/>
      <c r="BB1188" s="331"/>
      <c r="BC1188" s="402"/>
      <c r="BD1188" s="402"/>
      <c r="BE1188" s="402"/>
      <c r="BF1188" s="402"/>
      <c r="BG1188" s="402"/>
      <c r="BH1188" s="402"/>
      <c r="BI1188" s="402"/>
      <c r="BJ1188" s="402"/>
      <c r="BK1188" s="402"/>
      <c r="BL1188" s="402"/>
      <c r="BM1188" s="402"/>
      <c r="BN1188" s="402"/>
      <c r="BO1188" s="402"/>
      <c r="BP1188" s="402"/>
      <c r="BQ1188" s="402"/>
      <c r="BR1188" s="402"/>
      <c r="BS1188" s="402"/>
      <c r="BT1188" s="402"/>
      <c r="BU1188" s="402"/>
      <c r="BV1188" s="402"/>
    </row>
    <row r="1189" s="307" customFormat="true" ht="15" customHeight="true" x14ac:dyDescent="0.2">
      <c r="BA1189" s="402"/>
      <c r="BB1189" s="331"/>
      <c r="BC1189" s="402"/>
      <c r="BD1189" s="402"/>
      <c r="BE1189" s="402"/>
      <c r="BF1189" s="402"/>
      <c r="BG1189" s="402"/>
      <c r="BH1189" s="402"/>
      <c r="BI1189" s="402"/>
      <c r="BJ1189" s="402"/>
      <c r="BK1189" s="402"/>
      <c r="BL1189" s="402"/>
      <c r="BM1189" s="402"/>
      <c r="BN1189" s="402"/>
      <c r="BO1189" s="402"/>
      <c r="BP1189" s="402"/>
      <c r="BQ1189" s="402"/>
      <c r="BR1189" s="402"/>
      <c r="BS1189" s="402"/>
      <c r="BT1189" s="402"/>
      <c r="BU1189" s="402"/>
      <c r="BV1189" s="402"/>
    </row>
    <row r="1190" s="307" customFormat="true" ht="15" customHeight="true" x14ac:dyDescent="0.2">
      <c r="BA1190" s="402"/>
      <c r="BB1190" s="331"/>
      <c r="BC1190" s="402"/>
      <c r="BD1190" s="402"/>
      <c r="BE1190" s="402"/>
      <c r="BF1190" s="402"/>
      <c r="BG1190" s="402"/>
      <c r="BH1190" s="402"/>
      <c r="BI1190" s="402"/>
      <c r="BJ1190" s="402"/>
      <c r="BK1190" s="402"/>
      <c r="BL1190" s="402"/>
      <c r="BM1190" s="402"/>
      <c r="BN1190" s="402"/>
      <c r="BO1190" s="402"/>
      <c r="BP1190" s="402"/>
      <c r="BQ1190" s="402"/>
      <c r="BR1190" s="402"/>
      <c r="BS1190" s="402"/>
      <c r="BT1190" s="402"/>
      <c r="BU1190" s="402"/>
      <c r="BV1190" s="402"/>
    </row>
    <row r="1191" s="307" customFormat="true" ht="15" customHeight="true" x14ac:dyDescent="0.2">
      <c r="BA1191" s="402"/>
      <c r="BB1191" s="331"/>
      <c r="BC1191" s="402"/>
      <c r="BD1191" s="402"/>
      <c r="BE1191" s="402"/>
      <c r="BF1191" s="402"/>
      <c r="BG1191" s="402"/>
      <c r="BH1191" s="402"/>
      <c r="BI1191" s="402"/>
      <c r="BJ1191" s="402"/>
      <c r="BK1191" s="402"/>
      <c r="BL1191" s="402"/>
      <c r="BM1191" s="402"/>
      <c r="BN1191" s="402"/>
      <c r="BO1191" s="402"/>
      <c r="BP1191" s="402"/>
      <c r="BQ1191" s="402"/>
      <c r="BR1191" s="402"/>
      <c r="BS1191" s="402"/>
      <c r="BT1191" s="402"/>
      <c r="BU1191" s="402"/>
      <c r="BV1191" s="402"/>
    </row>
    <row r="1192" s="307" customFormat="true" ht="15" customHeight="true" x14ac:dyDescent="0.2">
      <c r="BA1192" s="402"/>
      <c r="BB1192" s="331"/>
      <c r="BC1192" s="402"/>
      <c r="BD1192" s="402"/>
      <c r="BE1192" s="402"/>
      <c r="BF1192" s="402"/>
      <c r="BG1192" s="402"/>
      <c r="BH1192" s="402"/>
      <c r="BI1192" s="402"/>
      <c r="BJ1192" s="402"/>
      <c r="BK1192" s="402"/>
      <c r="BL1192" s="402"/>
      <c r="BM1192" s="402"/>
      <c r="BN1192" s="402"/>
      <c r="BO1192" s="402"/>
      <c r="BP1192" s="402"/>
      <c r="BQ1192" s="402"/>
      <c r="BR1192" s="402"/>
      <c r="BS1192" s="402"/>
      <c r="BT1192" s="402"/>
      <c r="BU1192" s="402"/>
      <c r="BV1192" s="402"/>
    </row>
    <row r="1193" s="307" customFormat="true" ht="15" customHeight="true" x14ac:dyDescent="0.2">
      <c r="BA1193" s="402"/>
      <c r="BB1193" s="331"/>
      <c r="BC1193" s="402"/>
      <c r="BD1193" s="402"/>
      <c r="BE1193" s="402"/>
      <c r="BF1193" s="402"/>
      <c r="BG1193" s="402"/>
      <c r="BH1193" s="402"/>
      <c r="BI1193" s="402"/>
      <c r="BJ1193" s="402"/>
      <c r="BK1193" s="402"/>
      <c r="BL1193" s="402"/>
      <c r="BM1193" s="402"/>
      <c r="BN1193" s="402"/>
      <c r="BO1193" s="402"/>
      <c r="BP1193" s="402"/>
      <c r="BQ1193" s="402"/>
      <c r="BR1193" s="402"/>
      <c r="BS1193" s="402"/>
      <c r="BT1193" s="402"/>
      <c r="BU1193" s="402"/>
      <c r="BV1193" s="402"/>
    </row>
    <row r="1194" s="307" customFormat="true" ht="15" customHeight="true" x14ac:dyDescent="0.2">
      <c r="BA1194" s="402"/>
      <c r="BB1194" s="331"/>
      <c r="BC1194" s="402"/>
      <c r="BD1194" s="402"/>
      <c r="BE1194" s="402"/>
      <c r="BF1194" s="402"/>
      <c r="BG1194" s="402"/>
      <c r="BH1194" s="402"/>
      <c r="BI1194" s="402"/>
      <c r="BJ1194" s="402"/>
      <c r="BK1194" s="402"/>
      <c r="BL1194" s="402"/>
      <c r="BM1194" s="402"/>
      <c r="BN1194" s="402"/>
      <c r="BO1194" s="402"/>
      <c r="BP1194" s="402"/>
      <c r="BQ1194" s="402"/>
      <c r="BR1194" s="402"/>
      <c r="BS1194" s="402"/>
      <c r="BT1194" s="402"/>
      <c r="BU1194" s="402"/>
      <c r="BV1194" s="402"/>
    </row>
    <row r="1195" s="307" customFormat="true" ht="15" customHeight="true" x14ac:dyDescent="0.2">
      <c r="BA1195" s="402"/>
      <c r="BB1195" s="331"/>
      <c r="BC1195" s="402"/>
      <c r="BD1195" s="402"/>
      <c r="BE1195" s="402"/>
      <c r="BF1195" s="402"/>
      <c r="BG1195" s="402"/>
      <c r="BH1195" s="402"/>
      <c r="BI1195" s="402"/>
      <c r="BJ1195" s="402"/>
      <c r="BK1195" s="402"/>
      <c r="BL1195" s="402"/>
      <c r="BM1195" s="402"/>
      <c r="BN1195" s="402"/>
      <c r="BO1195" s="402"/>
      <c r="BP1195" s="402"/>
      <c r="BQ1195" s="402"/>
      <c r="BR1195" s="402"/>
      <c r="BS1195" s="402"/>
      <c r="BT1195" s="402"/>
      <c r="BU1195" s="402"/>
      <c r="BV1195" s="402"/>
    </row>
    <row r="1196" s="307" customFormat="true" ht="15" customHeight="true" x14ac:dyDescent="0.2">
      <c r="BA1196" s="402"/>
      <c r="BB1196" s="331"/>
      <c r="BC1196" s="402"/>
      <c r="BD1196" s="402"/>
      <c r="BE1196" s="402"/>
      <c r="BF1196" s="402"/>
      <c r="BG1196" s="402"/>
      <c r="BH1196" s="402"/>
      <c r="BI1196" s="402"/>
      <c r="BJ1196" s="402"/>
      <c r="BK1196" s="402"/>
      <c r="BL1196" s="402"/>
      <c r="BM1196" s="402"/>
      <c r="BN1196" s="402"/>
      <c r="BO1196" s="402"/>
      <c r="BP1196" s="402"/>
      <c r="BQ1196" s="402"/>
      <c r="BR1196" s="402"/>
      <c r="BS1196" s="402"/>
      <c r="BT1196" s="402"/>
      <c r="BU1196" s="402"/>
      <c r="BV1196" s="402"/>
    </row>
    <row r="1197" s="307" customFormat="true" ht="15" customHeight="true" x14ac:dyDescent="0.2">
      <c r="BA1197" s="402"/>
      <c r="BB1197" s="331"/>
      <c r="BC1197" s="402"/>
      <c r="BD1197" s="402"/>
      <c r="BE1197" s="402"/>
      <c r="BF1197" s="402"/>
      <c r="BG1197" s="402"/>
      <c r="BH1197" s="402"/>
      <c r="BI1197" s="402"/>
      <c r="BJ1197" s="402"/>
      <c r="BK1197" s="402"/>
      <c r="BL1197" s="402"/>
      <c r="BM1197" s="402"/>
      <c r="BN1197" s="402"/>
      <c r="BO1197" s="402"/>
      <c r="BP1197" s="402"/>
      <c r="BQ1197" s="402"/>
      <c r="BR1197" s="402"/>
      <c r="BS1197" s="402"/>
      <c r="BT1197" s="402"/>
      <c r="BU1197" s="402"/>
      <c r="BV1197" s="402"/>
    </row>
    <row r="1198" s="307" customFormat="true" ht="15" customHeight="true" x14ac:dyDescent="0.2">
      <c r="BA1198" s="402"/>
      <c r="BB1198" s="331"/>
      <c r="BC1198" s="402"/>
      <c r="BD1198" s="402"/>
      <c r="BE1198" s="402"/>
      <c r="BF1198" s="402"/>
      <c r="BG1198" s="402"/>
      <c r="BH1198" s="402"/>
      <c r="BI1198" s="402"/>
      <c r="BJ1198" s="402"/>
      <c r="BK1198" s="402"/>
      <c r="BL1198" s="402"/>
      <c r="BM1198" s="402"/>
      <c r="BN1198" s="402"/>
      <c r="BO1198" s="402"/>
      <c r="BP1198" s="402"/>
      <c r="BQ1198" s="402"/>
      <c r="BR1198" s="402"/>
      <c r="BS1198" s="402"/>
      <c r="BT1198" s="402"/>
      <c r="BU1198" s="402"/>
      <c r="BV1198" s="402"/>
    </row>
    <row r="1199" s="307" customFormat="true" ht="15" customHeight="true" x14ac:dyDescent="0.2">
      <c r="BA1199" s="402"/>
      <c r="BB1199" s="331"/>
      <c r="BC1199" s="402"/>
      <c r="BD1199" s="402"/>
      <c r="BE1199" s="402"/>
      <c r="BF1199" s="402"/>
      <c r="BG1199" s="402"/>
      <c r="BH1199" s="402"/>
      <c r="BI1199" s="402"/>
      <c r="BJ1199" s="402"/>
      <c r="BK1199" s="402"/>
      <c r="BL1199" s="402"/>
      <c r="BM1199" s="402"/>
      <c r="BN1199" s="402"/>
      <c r="BO1199" s="402"/>
      <c r="BP1199" s="402"/>
      <c r="BQ1199" s="402"/>
      <c r="BR1199" s="402"/>
      <c r="BS1199" s="402"/>
      <c r="BT1199" s="402"/>
      <c r="BU1199" s="402"/>
      <c r="BV1199" s="402"/>
    </row>
    <row r="1200" s="307" customFormat="true" ht="15" customHeight="true" x14ac:dyDescent="0.2">
      <c r="BA1200" s="402"/>
      <c r="BB1200" s="331"/>
      <c r="BC1200" s="402"/>
      <c r="BD1200" s="402"/>
      <c r="BE1200" s="402"/>
      <c r="BF1200" s="402"/>
      <c r="BG1200" s="402"/>
      <c r="BH1200" s="402"/>
      <c r="BI1200" s="402"/>
      <c r="BJ1200" s="402"/>
      <c r="BK1200" s="402"/>
      <c r="BL1200" s="402"/>
      <c r="BM1200" s="402"/>
      <c r="BN1200" s="402"/>
      <c r="BO1200" s="402"/>
      <c r="BP1200" s="402"/>
      <c r="BQ1200" s="402"/>
      <c r="BR1200" s="402"/>
      <c r="BS1200" s="402"/>
      <c r="BT1200" s="402"/>
      <c r="BU1200" s="402"/>
      <c r="BV1200" s="402"/>
    </row>
  </sheetData>
  <mergeCells count="993">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O637"/>
    <mergeCell ref="C634:D634"/>
    <mergeCell ref="H634:I634"/>
    <mergeCell ref="M634:N634"/>
    <mergeCell ref="C635:D635"/>
    <mergeCell ref="H635:I635"/>
    <mergeCell ref="M635:N63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J586"/>
    <mergeCell ref="M586:N586"/>
    <mergeCell ref="C587:D587"/>
    <mergeCell ref="H587:I587"/>
    <mergeCell ref="M587:N58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69:D569"/>
    <mergeCell ref="H569:I569"/>
    <mergeCell ref="M569:N569"/>
    <mergeCell ref="C566:D566"/>
    <mergeCell ref="H566:I566"/>
    <mergeCell ref="M566:N566"/>
    <mergeCell ref="C567:D567"/>
    <mergeCell ref="H567:I567"/>
    <mergeCell ref="M567:N567"/>
    <mergeCell ref="C568:D568"/>
    <mergeCell ref="H568:I568"/>
    <mergeCell ref="M568:N568"/>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4:D564"/>
    <mergeCell ref="H564:I564"/>
    <mergeCell ref="M564:N564"/>
    <mergeCell ref="C565:D565"/>
    <mergeCell ref="H565:I565"/>
    <mergeCell ref="M565:N565"/>
    <mergeCell ref="C561:D561"/>
    <mergeCell ref="H561:I561"/>
    <mergeCell ref="M561:N562"/>
    <mergeCell ref="C562:D562"/>
    <mergeCell ref="H562:I562"/>
    <mergeCell ref="C563:D563"/>
    <mergeCell ref="H563:I563"/>
    <mergeCell ref="M563:N563"/>
    <mergeCell ref="C554:D554"/>
    <mergeCell ref="H554:I554"/>
    <mergeCell ref="M554:Q554"/>
    <mergeCell ref="C555:D555"/>
    <mergeCell ref="H555:I555"/>
    <mergeCell ref="M555:N556"/>
    <mergeCell ref="O555:Q555"/>
    <mergeCell ref="C556:D556"/>
    <mergeCell ref="H556:I556"/>
    <mergeCell ref="C559:E559"/>
    <mergeCell ref="H559:I559"/>
    <mergeCell ref="M559:N559"/>
    <mergeCell ref="C560:D560"/>
    <mergeCell ref="H560:I560"/>
    <mergeCell ref="M560:O560"/>
    <mergeCell ref="C557:D557"/>
    <mergeCell ref="H557:I557"/>
    <mergeCell ref="M557:N557"/>
    <mergeCell ref="C558:D558"/>
    <mergeCell ref="H558:I558"/>
    <mergeCell ref="M558:N558"/>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33:D533"/>
    <mergeCell ref="H533:I533"/>
    <mergeCell ref="M533:N533"/>
    <mergeCell ref="C530:D530"/>
    <mergeCell ref="H530:I530"/>
    <mergeCell ref="M530:N530"/>
    <mergeCell ref="C531:D531"/>
    <mergeCell ref="H531:I531"/>
    <mergeCell ref="M531:N531"/>
    <mergeCell ref="C532:D532"/>
    <mergeCell ref="H532:I532"/>
    <mergeCell ref="M532:N532"/>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27:D527"/>
    <mergeCell ref="H527:I528"/>
    <mergeCell ref="M527:N527"/>
    <mergeCell ref="C528:D528"/>
    <mergeCell ref="M528:N528"/>
    <mergeCell ref="C529:D529"/>
    <mergeCell ref="H529:I529"/>
    <mergeCell ref="M529:N529"/>
    <mergeCell ref="C525:D525"/>
    <mergeCell ref="H525:I525"/>
    <mergeCell ref="M525:N525"/>
    <mergeCell ref="C526:D526"/>
    <mergeCell ref="H526:J526"/>
    <mergeCell ref="M526:N526"/>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3:D523"/>
    <mergeCell ref="H523:I523"/>
    <mergeCell ref="M523:N523"/>
    <mergeCell ref="C524:D524"/>
    <mergeCell ref="H524:I524"/>
    <mergeCell ref="M524:N524"/>
    <mergeCell ref="C520:D520"/>
    <mergeCell ref="H520:L520"/>
    <mergeCell ref="M520:N520"/>
    <mergeCell ref="C521:D521"/>
    <mergeCell ref="H521:I522"/>
    <mergeCell ref="J521:L521"/>
    <mergeCell ref="M521:N521"/>
    <mergeCell ref="C522:D522"/>
    <mergeCell ref="M522:N522"/>
    <mergeCell ref="C511:D511"/>
    <mergeCell ref="H511:I511"/>
    <mergeCell ref="M511:N511"/>
    <mergeCell ref="C507:D507"/>
    <mergeCell ref="H507:I507"/>
    <mergeCell ref="M507:N507"/>
    <mergeCell ref="C508:E508"/>
    <mergeCell ref="H508:I508"/>
    <mergeCell ref="M508:N508"/>
    <mergeCell ref="C509:D510"/>
    <mergeCell ref="H509:I509"/>
    <mergeCell ref="M509:N509"/>
    <mergeCell ref="H510:I510"/>
    <mergeCell ref="M510:N510"/>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5:D505"/>
    <mergeCell ref="H505:I505"/>
    <mergeCell ref="M505:N505"/>
    <mergeCell ref="C506:D506"/>
    <mergeCell ref="H506:I506"/>
    <mergeCell ref="M506:N506"/>
    <mergeCell ref="C502:G502"/>
    <mergeCell ref="H502:I502"/>
    <mergeCell ref="M502:N502"/>
    <mergeCell ref="C503:D504"/>
    <mergeCell ref="E503:G503"/>
    <mergeCell ref="H503:I503"/>
    <mergeCell ref="M503:N503"/>
    <mergeCell ref="H504:I504"/>
    <mergeCell ref="M504:N504"/>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O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J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E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H408:I408"/>
    <mergeCell ref="M408:N408"/>
    <mergeCell ref="C409:D409"/>
    <mergeCell ref="H409:I409"/>
    <mergeCell ref="M409:N409"/>
    <mergeCell ref="C406:D406"/>
    <mergeCell ref="H406:I406"/>
    <mergeCell ref="M406:N406"/>
    <mergeCell ref="C407:D407"/>
    <mergeCell ref="H407:I407"/>
    <mergeCell ref="M407:N407"/>
    <mergeCell ref="C408:D408"/>
    <mergeCell ref="C412:D412"/>
    <mergeCell ref="H412:I412"/>
    <mergeCell ref="M412:N412"/>
    <mergeCell ref="C413:D413"/>
    <mergeCell ref="H413:I413"/>
    <mergeCell ref="M413:N413"/>
    <mergeCell ref="C410:D410"/>
    <mergeCell ref="H410:I410"/>
    <mergeCell ref="M410:N410"/>
    <mergeCell ref="C411:D411"/>
    <mergeCell ref="H411:I411"/>
    <mergeCell ref="M411:N411"/>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A153:A161"/>
    <mergeCell ref="C133:G133"/>
    <mergeCell ref="H133:L133"/>
    <mergeCell ref="C220:G220"/>
    <mergeCell ref="H220:L220"/>
    <mergeCell ref="M220:Q220"/>
    <mergeCell ref="A208:B208"/>
    <mergeCell ref="A45:A46"/>
    <mergeCell ref="A140:A143"/>
    <mergeCell ref="A108:B108"/>
    <mergeCell ref="C120:G120"/>
    <mergeCell ref="H120:L120"/>
    <mergeCell ref="A58:A69"/>
    <mergeCell ref="M133:Q133"/>
    <mergeCell ref="A135:A139"/>
    <mergeCell ref="M120:Q120"/>
    <mergeCell ref="A122:A123"/>
    <mergeCell ref="A124:A127"/>
    <mergeCell ref="A128:A129"/>
    <mergeCell ref="A130:A132"/>
    <mergeCell ref="A144:A147"/>
    <mergeCell ref="H56:L56"/>
    <mergeCell ref="M56:Q56"/>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3:BA162"/>
    <mergeCell ref="BA144:BA147"/>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114300</xdr:rowOff>
                  </from>
                  <to>
                    <xdr:col>1</xdr:col>
                    <xdr:colOff>1704975</xdr:colOff>
                    <xdr:row>400</xdr:row>
                    <xdr:rowOff>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537C2-CCDB-4875-AA16-0ADB3848AF9D}">
  <sheetPr codeName="Feuil9"/>
  <dimension ref="A1:CZ1200"/>
  <sheetViews>
    <sheetView showGridLines="false" workbookViewId="0"/>
  </sheetViews>
  <sheetFormatPr defaultColWidth="10.42578125" defaultRowHeight="15" customHeight="true" x14ac:dyDescent="0.2"/>
  <cols>
    <col min="1" max="1" width="31.5703125" style="401" customWidth="true"/>
    <col min="2" max="2" width="41.5703125" style="401" customWidth="true"/>
    <col min="3" max="17" width="10.7109375" style="401" customWidth="true"/>
    <col min="18" max="35" width="12.5703125" style="401" customWidth="true"/>
    <col min="36" max="52" width="12.5703125" style="307" customWidth="true"/>
    <col min="53" max="53" width="31.5703125" style="402" customWidth="true"/>
    <col min="54" max="54" width="41.5703125" style="331" customWidth="true"/>
    <col min="55" max="69" width="9.140625" style="402" customWidth="true"/>
    <col min="70" max="77" width="12.5703125" style="402" customWidth="true"/>
    <col min="78" max="104" width="12.5703125" style="307" customWidth="true"/>
    <col min="105" max="16384" width="10.42578125" style="401"/>
  </cols>
  <sheetData>
    <row r="1" s="264" customFormat="true" ht="18" customHeight="true" x14ac:dyDescent="0.2">
      <c r="AJ1" s="307"/>
      <c r="AK1" s="307"/>
      <c r="AL1" s="307"/>
      <c r="AM1" s="307"/>
      <c r="AN1" s="307"/>
      <c r="AO1" s="307"/>
      <c r="AP1" s="307"/>
      <c r="AQ1" s="307"/>
      <c r="AR1" s="307"/>
      <c r="AS1" s="307"/>
      <c r="AT1" s="307"/>
      <c r="AU1" s="307"/>
      <c r="AV1" s="307"/>
      <c r="AW1" s="307"/>
      <c r="AX1" s="307"/>
      <c r="AY1" s="307"/>
      <c r="AZ1" s="307"/>
      <c r="BB1" s="287"/>
      <c r="BZ1" s="307"/>
      <c r="CA1" s="307"/>
      <c r="CB1" s="307"/>
      <c r="CC1" s="307"/>
      <c r="CD1" s="307"/>
      <c r="CE1" s="307"/>
      <c r="CF1" s="307"/>
      <c r="CG1" s="307"/>
      <c r="CH1" s="307"/>
      <c r="CI1" s="307"/>
      <c r="CJ1" s="307"/>
      <c r="CK1" s="307"/>
      <c r="CL1" s="307"/>
      <c r="CM1" s="307"/>
      <c r="CN1" s="307"/>
      <c r="CO1" s="307"/>
      <c r="CP1" s="307"/>
      <c r="CQ1" s="307"/>
      <c r="CR1" s="307"/>
      <c r="CS1" s="307"/>
      <c r="CT1" s="307"/>
      <c r="CU1" s="307"/>
      <c r="CV1" s="307"/>
      <c r="CW1" s="307"/>
      <c r="CX1" s="307"/>
      <c r="CY1" s="307"/>
      <c r="CZ1" s="307"/>
    </row>
    <row r="2" s="264" customFormat="true" ht="22.5" customHeight="true" x14ac:dyDescent="0.35">
      <c r="A2" s="321" t="str">
        <f>A1026</f>
        <v>Burundi</v>
      </c>
      <c r="B2" s="322"/>
      <c r="AJ2" s="307"/>
      <c r="AK2" s="307"/>
      <c r="AL2" s="307"/>
      <c r="AM2" s="307"/>
      <c r="AN2" s="307"/>
      <c r="AO2" s="307"/>
      <c r="AP2" s="307"/>
      <c r="AQ2" s="307"/>
      <c r="AR2" s="307"/>
      <c r="AS2" s="307"/>
      <c r="AT2" s="307"/>
      <c r="AU2" s="307"/>
      <c r="AV2" s="307"/>
      <c r="AW2" s="307"/>
      <c r="AX2" s="307"/>
      <c r="AY2" s="307"/>
      <c r="AZ2" s="307"/>
      <c r="BB2" s="287"/>
      <c r="BZ2" s="307"/>
      <c r="CA2" s="307"/>
      <c r="CB2" s="307"/>
      <c r="CC2" s="307"/>
      <c r="CD2" s="307"/>
      <c r="CE2" s="307"/>
      <c r="CF2" s="307"/>
      <c r="CG2" s="307"/>
      <c r="CH2" s="307"/>
      <c r="CI2" s="307"/>
      <c r="CJ2" s="307"/>
      <c r="CK2" s="307"/>
      <c r="CL2" s="307"/>
      <c r="CM2" s="307"/>
      <c r="CN2" s="307"/>
      <c r="CO2" s="307"/>
      <c r="CP2" s="307"/>
      <c r="CQ2" s="307"/>
      <c r="CR2" s="307"/>
      <c r="CS2" s="307"/>
      <c r="CT2" s="307"/>
      <c r="CU2" s="307"/>
      <c r="CV2" s="307"/>
      <c r="CW2" s="307"/>
      <c r="CX2" s="307"/>
      <c r="CY2" s="307"/>
      <c r="CZ2" s="307"/>
    </row>
    <row r="3" s="264" customFormat="true" ht="22.5" customHeight="true" x14ac:dyDescent="0.35">
      <c r="A3" s="291" t="str">
        <f>A1034</f>
        <v>2017</v>
      </c>
      <c r="B3" s="324"/>
      <c r="AJ3" s="307"/>
      <c r="AK3" s="307"/>
      <c r="AL3" s="307"/>
      <c r="AM3" s="307"/>
      <c r="AN3" s="307"/>
      <c r="AO3" s="307"/>
      <c r="AP3" s="307"/>
      <c r="AQ3" s="307"/>
      <c r="AR3" s="307"/>
      <c r="AS3" s="307"/>
      <c r="AT3" s="307"/>
      <c r="AU3" s="307"/>
      <c r="AV3" s="307"/>
      <c r="AW3" s="307"/>
      <c r="AX3" s="307"/>
      <c r="AY3" s="307"/>
      <c r="AZ3" s="307"/>
      <c r="BB3" s="287"/>
      <c r="BZ3" s="307"/>
      <c r="CA3" s="307"/>
      <c r="CB3" s="307"/>
      <c r="CC3" s="307"/>
      <c r="CD3" s="307"/>
      <c r="CE3" s="307"/>
      <c r="CF3" s="307"/>
      <c r="CG3" s="307"/>
      <c r="CH3" s="307"/>
      <c r="CI3" s="307"/>
      <c r="CJ3" s="307"/>
      <c r="CK3" s="307"/>
      <c r="CL3" s="307"/>
      <c r="CM3" s="307"/>
      <c r="CN3" s="307"/>
      <c r="CO3" s="307"/>
      <c r="CP3" s="307"/>
      <c r="CQ3" s="307"/>
      <c r="CR3" s="307"/>
      <c r="CS3" s="307"/>
      <c r="CT3" s="307"/>
      <c r="CU3" s="307"/>
      <c r="CV3" s="307"/>
      <c r="CW3" s="307"/>
      <c r="CX3" s="307"/>
      <c r="CY3" s="307"/>
      <c r="CZ3" s="307"/>
    </row>
    <row r="4" s="264" customFormat="true" ht="22.5" customHeight="true" x14ac:dyDescent="0.35">
      <c r="A4" s="323" t="s">
        <v>95</v>
      </c>
      <c r="B4" s="324"/>
      <c r="AJ4" s="307"/>
      <c r="AK4" s="307"/>
      <c r="AL4" s="307"/>
      <c r="AM4" s="307"/>
      <c r="AN4" s="307"/>
      <c r="AO4" s="307"/>
      <c r="AP4" s="307"/>
      <c r="AQ4" s="307"/>
      <c r="AR4" s="307"/>
      <c r="AS4" s="307"/>
      <c r="AT4" s="307"/>
      <c r="AU4" s="307"/>
      <c r="AV4" s="307"/>
      <c r="AW4" s="307"/>
      <c r="AX4" s="307"/>
      <c r="AY4" s="307"/>
      <c r="AZ4" s="307"/>
      <c r="BB4" s="287"/>
      <c r="BZ4" s="307"/>
      <c r="CA4" s="307"/>
      <c r="CB4" s="307"/>
      <c r="CC4" s="307"/>
      <c r="CD4" s="307"/>
      <c r="CE4" s="307"/>
      <c r="CF4" s="307"/>
      <c r="CG4" s="307"/>
      <c r="CH4" s="307"/>
      <c r="CI4" s="307"/>
      <c r="CJ4" s="307"/>
      <c r="CK4" s="307"/>
      <c r="CL4" s="307"/>
      <c r="CM4" s="307"/>
      <c r="CN4" s="307"/>
      <c r="CO4" s="307"/>
      <c r="CP4" s="307"/>
      <c r="CQ4" s="307"/>
      <c r="CR4" s="307"/>
      <c r="CS4" s="307"/>
      <c r="CT4" s="307"/>
      <c r="CU4" s="307"/>
      <c r="CV4" s="307"/>
      <c r="CW4" s="307"/>
      <c r="CX4" s="307"/>
      <c r="CY4" s="307"/>
      <c r="CZ4" s="307"/>
    </row>
    <row r="5" s="264" customFormat="true" ht="20.1" customHeight="true" x14ac:dyDescent="0.35">
      <c r="A5" s="323" t="s">
        <v>96</v>
      </c>
      <c r="B5" s="324"/>
      <c r="AJ5" s="307"/>
      <c r="AK5" s="307"/>
      <c r="AL5" s="307"/>
      <c r="AM5" s="307"/>
      <c r="AN5" s="307"/>
      <c r="AO5" s="307"/>
      <c r="AP5" s="307"/>
      <c r="AQ5" s="307"/>
      <c r="AR5" s="307"/>
      <c r="AS5" s="307"/>
      <c r="AT5" s="307"/>
      <c r="AU5" s="307"/>
      <c r="AV5" s="307"/>
      <c r="AW5" s="307"/>
      <c r="AX5" s="307"/>
      <c r="AY5" s="307"/>
      <c r="AZ5" s="307"/>
      <c r="BB5" s="287"/>
      <c r="BZ5" s="307"/>
      <c r="CA5" s="307"/>
      <c r="CB5" s="307"/>
      <c r="CC5" s="307"/>
      <c r="CD5" s="307"/>
      <c r="CE5" s="307"/>
      <c r="CF5" s="307"/>
      <c r="CG5" s="307"/>
      <c r="CH5" s="307"/>
      <c r="CI5" s="307"/>
      <c r="CJ5" s="307"/>
      <c r="CK5" s="307"/>
      <c r="CL5" s="307"/>
      <c r="CM5" s="307"/>
      <c r="CN5" s="307"/>
      <c r="CO5" s="307"/>
      <c r="CP5" s="307"/>
      <c r="CQ5" s="307"/>
      <c r="CR5" s="307"/>
      <c r="CS5" s="307"/>
      <c r="CT5" s="307"/>
      <c r="CU5" s="307"/>
      <c r="CV5" s="307"/>
      <c r="CW5" s="307"/>
      <c r="CX5" s="307"/>
      <c r="CY5" s="307"/>
      <c r="CZ5" s="307"/>
    </row>
    <row r="6" s="264" customFormat="true" ht="15" customHeight="true" x14ac:dyDescent="0.2">
      <c r="A6" s="325" t="s">
        <v>97</v>
      </c>
      <c r="B6" s="326"/>
      <c r="AJ6" s="307"/>
      <c r="AK6" s="307"/>
      <c r="AL6" s="307"/>
      <c r="AM6" s="307"/>
      <c r="AN6" s="307"/>
      <c r="AO6" s="307"/>
      <c r="AP6" s="307"/>
      <c r="AQ6" s="307"/>
      <c r="AR6" s="307"/>
      <c r="AS6" s="307"/>
      <c r="AT6" s="307"/>
      <c r="AU6" s="307"/>
      <c r="AV6" s="307"/>
      <c r="AW6" s="307"/>
      <c r="AX6" s="307"/>
      <c r="AY6" s="307"/>
      <c r="AZ6" s="307"/>
      <c r="BB6" s="287"/>
      <c r="BZ6" s="307"/>
      <c r="CA6" s="307"/>
      <c r="CB6" s="307"/>
      <c r="CC6" s="307"/>
      <c r="CD6" s="307"/>
      <c r="CE6" s="307"/>
      <c r="CF6" s="307"/>
      <c r="CG6" s="307"/>
      <c r="CH6" s="307"/>
      <c r="CI6" s="307"/>
      <c r="CJ6" s="307"/>
      <c r="CK6" s="307"/>
      <c r="CL6" s="307"/>
      <c r="CM6" s="307"/>
      <c r="CN6" s="307"/>
      <c r="CO6" s="307"/>
      <c r="CP6" s="307"/>
      <c r="CQ6" s="307"/>
      <c r="CR6" s="307"/>
      <c r="CS6" s="307"/>
      <c r="CT6" s="307"/>
      <c r="CU6" s="307"/>
      <c r="CV6" s="307"/>
      <c r="CW6" s="307"/>
      <c r="CX6" s="307"/>
      <c r="CY6" s="307"/>
      <c r="CZ6" s="307"/>
    </row>
    <row r="7" s="264" customFormat="true" ht="15" customHeight="true" x14ac:dyDescent="0.2">
      <c r="A7" s="327" t="s">
        <v>40</v>
      </c>
      <c r="B7" s="328"/>
      <c r="AJ7" s="307"/>
      <c r="AK7" s="307"/>
      <c r="AL7" s="307"/>
      <c r="AM7" s="307"/>
      <c r="AN7" s="307"/>
      <c r="AO7" s="307"/>
      <c r="AP7" s="307"/>
      <c r="AQ7" s="307"/>
      <c r="AR7" s="307"/>
      <c r="AS7" s="307"/>
      <c r="AT7" s="307"/>
      <c r="AU7" s="307"/>
      <c r="AV7" s="307"/>
      <c r="AW7" s="307"/>
      <c r="AX7" s="307"/>
      <c r="AY7" s="307"/>
      <c r="AZ7" s="307"/>
      <c r="BB7" s="287"/>
      <c r="BZ7" s="307"/>
      <c r="CA7" s="307"/>
      <c r="CB7" s="307"/>
      <c r="CC7" s="307"/>
      <c r="CD7" s="307"/>
      <c r="CE7" s="307"/>
      <c r="CF7" s="307"/>
      <c r="CG7" s="307"/>
      <c r="CH7" s="307"/>
      <c r="CI7" s="307"/>
      <c r="CJ7" s="307"/>
      <c r="CK7" s="307"/>
      <c r="CL7" s="307"/>
      <c r="CM7" s="307"/>
      <c r="CN7" s="307"/>
      <c r="CO7" s="307"/>
      <c r="CP7" s="307"/>
      <c r="CQ7" s="307"/>
      <c r="CR7" s="307"/>
      <c r="CS7" s="307"/>
      <c r="CT7" s="307"/>
      <c r="CU7" s="307"/>
      <c r="CV7" s="307"/>
      <c r="CW7" s="307"/>
      <c r="CX7" s="307"/>
      <c r="CY7" s="307"/>
      <c r="CZ7" s="307"/>
    </row>
    <row r="8" s="264" customFormat="true" ht="15" customHeight="true" x14ac:dyDescent="0.2">
      <c r="A8" s="327" t="s">
        <v>39</v>
      </c>
      <c r="B8" s="328"/>
      <c r="AJ8" s="307"/>
      <c r="AK8" s="307"/>
      <c r="AL8" s="307"/>
      <c r="AM8" s="307"/>
      <c r="AN8" s="307"/>
      <c r="AO8" s="307"/>
      <c r="AP8" s="307"/>
      <c r="AQ8" s="307"/>
      <c r="AR8" s="307"/>
      <c r="AS8" s="307"/>
      <c r="AT8" s="307"/>
      <c r="AU8" s="307"/>
      <c r="AV8" s="307"/>
      <c r="AW8" s="307"/>
      <c r="AX8" s="307"/>
      <c r="AY8" s="307"/>
      <c r="AZ8" s="307"/>
      <c r="BB8" s="28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row>
    <row r="9" s="264" customFormat="true" ht="15" customHeight="true" x14ac:dyDescent="0.2">
      <c r="A9" s="327" t="s">
        <v>133</v>
      </c>
      <c r="B9" s="329" t="str">
        <f>A1025</f>
        <v>DHS17</v>
      </c>
      <c r="AJ9" s="307"/>
      <c r="AK9" s="307"/>
      <c r="AL9" s="307"/>
      <c r="AM9" s="307"/>
      <c r="AN9" s="307"/>
      <c r="AO9" s="307"/>
      <c r="AP9" s="307"/>
      <c r="AQ9" s="307"/>
      <c r="AR9" s="307"/>
      <c r="AS9" s="307"/>
      <c r="AT9" s="307"/>
      <c r="AU9" s="307"/>
      <c r="AV9" s="307"/>
      <c r="AW9" s="307"/>
      <c r="AX9" s="307"/>
      <c r="AY9" s="307"/>
      <c r="AZ9" s="307"/>
      <c r="BB9" s="28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row>
    <row r="10" s="264" customFormat="true" ht="15" customHeight="true" x14ac:dyDescent="0.2">
      <c r="A10" s="150" t="str">
        <f>B1028</f>
        <v/>
      </c>
      <c r="B10" s="149"/>
      <c r="AJ10" s="307"/>
      <c r="AK10" s="307"/>
      <c r="AL10" s="307"/>
      <c r="AM10" s="307"/>
      <c r="AN10" s="307"/>
      <c r="AO10" s="307"/>
      <c r="AP10" s="307"/>
      <c r="AQ10" s="307"/>
      <c r="AR10" s="307"/>
      <c r="AS10" s="307"/>
      <c r="AT10" s="307"/>
      <c r="AU10" s="307"/>
      <c r="AV10" s="307"/>
      <c r="AW10" s="307"/>
      <c r="AX10" s="307"/>
      <c r="AY10" s="307"/>
      <c r="AZ10" s="307"/>
      <c r="BB10" s="28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row>
    <row r="11" s="264" customFormat="true" ht="15" customHeight="true" x14ac:dyDescent="0.2">
      <c r="A11" s="150" t="str">
        <f>B1027</f>
        <v/>
      </c>
      <c r="B11" s="148"/>
      <c r="AJ11" s="307"/>
      <c r="AK11" s="307"/>
      <c r="AL11" s="307"/>
      <c r="AM11" s="307"/>
      <c r="AN11" s="307"/>
      <c r="AO11" s="307"/>
      <c r="AP11" s="307"/>
      <c r="AQ11" s="307"/>
      <c r="AR11" s="307"/>
      <c r="AS11" s="307"/>
      <c r="AT11" s="307"/>
      <c r="AU11" s="307"/>
      <c r="AV11" s="307"/>
      <c r="AW11" s="307"/>
      <c r="AX11" s="307"/>
      <c r="AY11" s="307"/>
      <c r="AZ11" s="307"/>
      <c r="BB11" s="28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row>
    <row r="12" s="264" customFormat="true" ht="18" customHeight="true" x14ac:dyDescent="0.2">
      <c r="A12" s="147"/>
      <c r="B12" s="149"/>
      <c r="AJ12" s="307"/>
      <c r="AK12" s="307"/>
      <c r="AL12" s="307"/>
      <c r="AM12" s="307"/>
      <c r="AN12" s="307"/>
      <c r="AO12" s="307"/>
      <c r="AP12" s="307"/>
      <c r="AQ12" s="307"/>
      <c r="AR12" s="307"/>
      <c r="AS12" s="307"/>
      <c r="AT12" s="307"/>
      <c r="AU12" s="307"/>
      <c r="AV12" s="307"/>
      <c r="AW12" s="307"/>
      <c r="AX12" s="307"/>
      <c r="AY12" s="307"/>
      <c r="AZ12" s="307"/>
      <c r="BB12" s="28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row>
    <row r="13" s="264" customFormat="true" ht="18" customHeight="true" x14ac:dyDescent="0.2">
      <c r="A13" s="146"/>
      <c r="B13" s="145"/>
      <c r="AJ13" s="307"/>
      <c r="AK13" s="307"/>
      <c r="AL13" s="307"/>
      <c r="AM13" s="307"/>
      <c r="AN13" s="307"/>
      <c r="AO13" s="307"/>
      <c r="AP13" s="307"/>
      <c r="AQ13" s="307"/>
      <c r="AR13" s="307"/>
      <c r="AS13" s="307"/>
      <c r="AT13" s="307"/>
      <c r="AU13" s="307"/>
      <c r="AV13" s="307"/>
      <c r="AW13" s="307"/>
      <c r="AX13" s="307"/>
      <c r="AY13" s="307"/>
      <c r="AZ13" s="307"/>
      <c r="BB13" s="28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row>
    <row r="14" s="288" customFormat="true" ht="15" customHeight="true" x14ac:dyDescent="0.2">
      <c r="A14" s="268" t="s">
        <v>95</v>
      </c>
      <c r="B14" s="304"/>
      <c r="C14" s="830" t="s">
        <v>114</v>
      </c>
      <c r="D14" s="831"/>
      <c r="E14" s="831"/>
      <c r="F14" s="831"/>
      <c r="G14" s="832"/>
      <c r="H14" s="833" t="s">
        <v>38</v>
      </c>
      <c r="I14" s="822"/>
      <c r="J14" s="822"/>
      <c r="K14" s="822"/>
      <c r="L14" s="824"/>
      <c r="M14" s="812" t="s">
        <v>37</v>
      </c>
      <c r="N14" s="813"/>
      <c r="O14" s="813"/>
      <c r="P14" s="813"/>
      <c r="Q14" s="814"/>
      <c r="R14" s="16" t="s">
        <v>137</v>
      </c>
      <c r="S14" s="366"/>
      <c r="T14" s="366"/>
      <c r="U14" s="366"/>
      <c r="V14" s="366"/>
      <c r="W14" s="366"/>
      <c r="X14" s="366"/>
      <c r="Y14" s="366"/>
      <c r="Z14" s="366"/>
      <c r="AA14" s="366"/>
      <c r="AB14" s="366"/>
      <c r="AC14" s="366"/>
      <c r="AD14" s="366"/>
      <c r="AE14" s="366"/>
      <c r="AF14" s="366"/>
      <c r="AG14" s="366"/>
      <c r="AH14" s="366"/>
      <c r="AI14" s="366"/>
      <c r="AJ14" s="376"/>
      <c r="AK14" s="376"/>
      <c r="AL14" s="376"/>
      <c r="AM14" s="376"/>
      <c r="AN14" s="376"/>
      <c r="AO14" s="376"/>
      <c r="AP14" s="376"/>
      <c r="AQ14" s="376"/>
      <c r="AR14" s="376"/>
      <c r="AS14" s="376"/>
      <c r="AT14" s="376"/>
      <c r="AU14" s="376"/>
      <c r="AV14" s="376"/>
      <c r="AW14" s="376"/>
      <c r="AX14" s="376"/>
      <c r="AY14" s="376"/>
      <c r="AZ14" s="151"/>
      <c r="BA14" s="313" t="s">
        <v>128</v>
      </c>
      <c r="BB14" s="268" t="s">
        <v>95</v>
      </c>
      <c r="BC14" s="812" t="s">
        <v>114</v>
      </c>
      <c r="BD14" s="813"/>
      <c r="BE14" s="813"/>
      <c r="BF14" s="813"/>
      <c r="BG14" s="819"/>
      <c r="BH14" s="812" t="s">
        <v>38</v>
      </c>
      <c r="BI14" s="813"/>
      <c r="BJ14" s="813"/>
      <c r="BK14" s="813"/>
      <c r="BL14" s="819"/>
      <c r="BM14" s="812" t="s">
        <v>37</v>
      </c>
      <c r="BN14" s="813"/>
      <c r="BO14" s="813"/>
      <c r="BP14" s="813"/>
      <c r="BQ14" s="814"/>
      <c r="BR14" s="15" t="s">
        <v>137</v>
      </c>
      <c r="BS14" s="366"/>
      <c r="BT14" s="366"/>
      <c r="BU14" s="366"/>
      <c r="BV14" s="366"/>
      <c r="BW14" s="366"/>
      <c r="BX14" s="366"/>
      <c r="BY14" s="366"/>
      <c r="BZ14" s="377"/>
      <c r="CA14" s="377"/>
      <c r="CB14" s="377"/>
      <c r="CC14" s="377"/>
      <c r="CD14" s="377"/>
      <c r="CE14" s="377"/>
      <c r="CF14" s="377"/>
      <c r="CG14" s="377"/>
      <c r="CH14" s="377"/>
      <c r="CI14" s="377"/>
      <c r="CJ14" s="311"/>
      <c r="CK14" s="311"/>
      <c r="CL14" s="311"/>
      <c r="CM14" s="311"/>
      <c r="CN14" s="311"/>
      <c r="CO14" s="311"/>
      <c r="CP14" s="311"/>
      <c r="CQ14" s="311"/>
      <c r="CR14" s="311"/>
      <c r="CS14" s="311"/>
      <c r="CT14" s="311"/>
      <c r="CU14" s="311"/>
      <c r="CV14" s="311"/>
      <c r="CW14" s="311"/>
      <c r="CX14" s="311"/>
      <c r="CY14" s="311"/>
      <c r="CZ14" s="311"/>
    </row>
    <row r="15" s="288" customFormat="true" ht="24" x14ac:dyDescent="0.2">
      <c r="A15" s="301" t="s">
        <v>87</v>
      </c>
      <c r="B15" s="335"/>
      <c r="C15" s="358" t="s">
        <v>0</v>
      </c>
      <c r="D15" s="485" t="s">
        <v>1</v>
      </c>
      <c r="E15" s="485" t="s">
        <v>2</v>
      </c>
      <c r="F15" s="485" t="s">
        <v>3</v>
      </c>
      <c r="G15" s="486" t="s">
        <v>4</v>
      </c>
      <c r="H15" s="340" t="s">
        <v>0</v>
      </c>
      <c r="I15" s="488" t="s">
        <v>1</v>
      </c>
      <c r="J15" s="488" t="s">
        <v>2</v>
      </c>
      <c r="K15" s="488" t="s">
        <v>3</v>
      </c>
      <c r="L15" s="489" t="s">
        <v>4</v>
      </c>
      <c r="M15" s="341" t="s">
        <v>0</v>
      </c>
      <c r="N15" s="488" t="s">
        <v>1</v>
      </c>
      <c r="O15" s="488" t="s">
        <v>2</v>
      </c>
      <c r="P15" s="488" t="s">
        <v>3</v>
      </c>
      <c r="Q15" s="484" t="s">
        <v>4</v>
      </c>
      <c r="R15" s="340" t="s">
        <v>435</v>
      </c>
      <c r="S15" s="488" t="s">
        <v>366</v>
      </c>
      <c r="T15" s="488" t="s">
        <v>436</v>
      </c>
      <c r="U15" s="488" t="s">
        <v>437</v>
      </c>
      <c r="V15" s="488" t="s">
        <v>438</v>
      </c>
      <c r="W15" s="488" t="s">
        <v>439</v>
      </c>
      <c r="X15" s="488" t="s">
        <v>440</v>
      </c>
      <c r="Y15" s="488" t="s">
        <v>441</v>
      </c>
      <c r="Z15" s="488" t="s">
        <v>442</v>
      </c>
      <c r="AA15" s="488" t="s">
        <v>443</v>
      </c>
      <c r="AB15" s="488" t="s">
        <v>444</v>
      </c>
      <c r="AC15" s="488" t="s">
        <v>445</v>
      </c>
      <c r="AD15" s="488" t="s">
        <v>446</v>
      </c>
      <c r="AE15" s="488" t="s">
        <v>447</v>
      </c>
      <c r="AF15" s="488" t="s">
        <v>448</v>
      </c>
      <c r="AG15" s="488" t="s">
        <v>449</v>
      </c>
      <c r="AH15" s="488" t="s">
        <v>450</v>
      </c>
      <c r="AI15" s="489" t="s">
        <v>451</v>
      </c>
      <c r="AJ15" s="376"/>
      <c r="AK15" s="376"/>
      <c r="AL15" s="376"/>
      <c r="AM15" s="376"/>
      <c r="AN15" s="376"/>
      <c r="AO15" s="376"/>
      <c r="AP15" s="376"/>
      <c r="AQ15" s="376"/>
      <c r="AR15" s="376"/>
      <c r="AS15" s="376"/>
      <c r="AT15" s="376"/>
      <c r="AU15" s="376"/>
      <c r="AV15" s="376"/>
      <c r="AW15" s="376"/>
      <c r="AX15" s="376"/>
      <c r="AY15" s="376"/>
      <c r="AZ15" s="151"/>
      <c r="BA15" s="301" t="s">
        <v>119</v>
      </c>
      <c r="BB15" s="300"/>
      <c r="BC15" s="388" t="s">
        <v>0</v>
      </c>
      <c r="BD15" s="446" t="s">
        <v>1</v>
      </c>
      <c r="BE15" s="446" t="s">
        <v>2</v>
      </c>
      <c r="BF15" s="446" t="s">
        <v>3</v>
      </c>
      <c r="BG15" s="389" t="s">
        <v>4</v>
      </c>
      <c r="BH15" s="388" t="s">
        <v>0</v>
      </c>
      <c r="BI15" s="446" t="s">
        <v>1</v>
      </c>
      <c r="BJ15" s="446" t="s">
        <v>2</v>
      </c>
      <c r="BK15" s="446" t="s">
        <v>3</v>
      </c>
      <c r="BL15" s="389" t="s">
        <v>4</v>
      </c>
      <c r="BM15" s="388" t="s">
        <v>0</v>
      </c>
      <c r="BN15" s="446" t="s">
        <v>1</v>
      </c>
      <c r="BO15" s="446" t="s">
        <v>2</v>
      </c>
      <c r="BP15" s="446" t="s">
        <v>3</v>
      </c>
      <c r="BQ15" s="389" t="s">
        <v>4</v>
      </c>
      <c r="BR15" s="388" t="s">
        <v>435</v>
      </c>
      <c r="BS15" s="446" t="s">
        <v>366</v>
      </c>
      <c r="BT15" s="446" t="s">
        <v>436</v>
      </c>
      <c r="BU15" s="446" t="s">
        <v>437</v>
      </c>
      <c r="BV15" s="446" t="s">
        <v>438</v>
      </c>
      <c r="BW15" s="446" t="s">
        <v>439</v>
      </c>
      <c r="BX15" s="446" t="s">
        <v>440</v>
      </c>
      <c r="BY15" s="447" t="s">
        <v>441</v>
      </c>
      <c r="BZ15" s="447" t="s">
        <v>442</v>
      </c>
      <c r="CA15" s="447" t="s">
        <v>443</v>
      </c>
      <c r="CB15" s="447" t="s">
        <v>444</v>
      </c>
      <c r="CC15" s="447" t="s">
        <v>445</v>
      </c>
      <c r="CD15" s="447" t="s">
        <v>446</v>
      </c>
      <c r="CE15" s="447" t="s">
        <v>447</v>
      </c>
      <c r="CF15" s="447" t="s">
        <v>448</v>
      </c>
      <c r="CG15" s="447" t="s">
        <v>449</v>
      </c>
      <c r="CH15" s="447" t="s">
        <v>450</v>
      </c>
      <c r="CI15" s="447" t="s">
        <v>451</v>
      </c>
      <c r="CJ15" s="152"/>
      <c r="CK15" s="152"/>
      <c r="CL15" s="152"/>
      <c r="CM15" s="152"/>
      <c r="CN15" s="152"/>
      <c r="CO15" s="152"/>
      <c r="CP15" s="152"/>
      <c r="CQ15" s="152"/>
      <c r="CR15" s="152"/>
      <c r="CS15" s="152"/>
      <c r="CT15" s="152"/>
      <c r="CU15" s="152"/>
      <c r="CV15" s="152"/>
      <c r="CW15" s="152"/>
      <c r="CX15" s="152"/>
      <c r="CY15" s="152"/>
      <c r="CZ15" s="152"/>
    </row>
    <row r="16" s="288" customFormat="true" ht="15" customHeight="true" x14ac:dyDescent="0.2">
      <c r="A16" s="834" t="s">
        <v>13</v>
      </c>
      <c r="B16" s="337" t="s">
        <v>14</v>
      </c>
      <c r="C16" s="107">
        <v>76.764475210447912</v>
      </c>
      <c r="D16" s="106">
        <v>80.393026235537775</v>
      </c>
      <c r="E16" s="106">
        <v>80.146173753567638</v>
      </c>
      <c r="F16" s="106">
        <v>82.882360320180737</v>
      </c>
      <c r="G16" s="105">
        <v>94.283047585845267</v>
      </c>
      <c r="H16" s="104">
        <v>94.317706300514558</v>
      </c>
      <c r="I16" s="106">
        <v>98.698045346856674</v>
      </c>
      <c r="J16" s="106">
        <v>99.502113937192334</v>
      </c>
      <c r="K16" s="106">
        <v>99.567599540309686</v>
      </c>
      <c r="L16" s="103">
        <v>99.942503250217371</v>
      </c>
      <c r="M16" s="107">
        <v>76.245822732712796</v>
      </c>
      <c r="N16" s="106">
        <v>79.919284221809249</v>
      </c>
      <c r="O16" s="106">
        <v>80.986220538560275</v>
      </c>
      <c r="P16" s="106">
        <v>80.106232487890097</v>
      </c>
      <c r="Q16" s="105">
        <v>87.598424056155423</v>
      </c>
      <c r="R16" s="104">
        <v>78.503434176740498</v>
      </c>
      <c r="S16" s="106">
        <v>98.320919491441231</v>
      </c>
      <c r="T16" s="106">
        <v>91.938571091424279</v>
      </c>
      <c r="U16" s="106">
        <v>73.529138134110113</v>
      </c>
      <c r="V16" s="106">
        <v>67.131566957782354</v>
      </c>
      <c r="W16" s="106">
        <v>81.300047272738368</v>
      </c>
      <c r="X16" s="106">
        <v>79.038274261135939</v>
      </c>
      <c r="Y16" s="106">
        <v>93.856480007687523</v>
      </c>
      <c r="Z16" s="106">
        <v>95.940697337432567</v>
      </c>
      <c r="AA16" s="106">
        <v>75.397443523825629</v>
      </c>
      <c r="AB16" s="106">
        <v>84.940822993928222</v>
      </c>
      <c r="AC16" s="106">
        <v>95.374917425770192</v>
      </c>
      <c r="AD16" s="106">
        <v>80.403998992484318</v>
      </c>
      <c r="AE16" s="106">
        <v>90.161085631072652</v>
      </c>
      <c r="AF16" s="106">
        <v>84.641130908177217</v>
      </c>
      <c r="AG16" s="106">
        <v>82.472937656595533</v>
      </c>
      <c r="AH16" s="106">
        <v>54.267714071952831</v>
      </c>
      <c r="AI16" s="103">
        <v>73.184351334382285</v>
      </c>
      <c r="AJ16" s="376"/>
      <c r="AK16" s="376"/>
      <c r="AL16" s="376"/>
      <c r="AM16" s="376"/>
      <c r="AN16" s="376"/>
      <c r="AO16" s="376"/>
      <c r="AP16" s="376"/>
      <c r="AQ16" s="376"/>
      <c r="AR16" s="376"/>
      <c r="AS16" s="376"/>
      <c r="AT16" s="376"/>
      <c r="AU16" s="376"/>
      <c r="AV16" s="376"/>
      <c r="AW16" s="376"/>
      <c r="AX16" s="376"/>
      <c r="AY16" s="376"/>
      <c r="AZ16" s="151"/>
      <c r="BA16" s="818" t="s">
        <v>13</v>
      </c>
      <c r="BB16" s="494" t="s">
        <v>14</v>
      </c>
      <c r="BC16" s="38" t="s">
        <v>35</v>
      </c>
      <c r="BD16" s="34" t="s">
        <v>35</v>
      </c>
      <c r="BE16" s="34" t="s">
        <v>35</v>
      </c>
      <c r="BF16" s="34" t="s">
        <v>35</v>
      </c>
      <c r="BG16" s="29" t="s">
        <v>35</v>
      </c>
      <c r="BH16" s="38" t="s">
        <v>35</v>
      </c>
      <c r="BI16" s="34" t="s">
        <v>35</v>
      </c>
      <c r="BJ16" s="34" t="s">
        <v>35</v>
      </c>
      <c r="BK16" s="34" t="s">
        <v>35</v>
      </c>
      <c r="BL16" s="29" t="s">
        <v>35</v>
      </c>
      <c r="BM16" s="38" t="s">
        <v>35</v>
      </c>
      <c r="BN16" s="34" t="s">
        <v>35</v>
      </c>
      <c r="BO16" s="34" t="s">
        <v>35</v>
      </c>
      <c r="BP16" s="34" t="s">
        <v>35</v>
      </c>
      <c r="BQ16" s="29" t="s">
        <v>35</v>
      </c>
      <c r="BR16" s="38" t="s">
        <v>35</v>
      </c>
      <c r="BS16" s="34" t="s">
        <v>35</v>
      </c>
      <c r="BT16" s="34" t="s">
        <v>35</v>
      </c>
      <c r="BU16" s="34" t="s">
        <v>35</v>
      </c>
      <c r="BV16" s="34" t="s">
        <v>35</v>
      </c>
      <c r="BW16" s="34" t="s">
        <v>35</v>
      </c>
      <c r="BX16" s="34" t="s">
        <v>35</v>
      </c>
      <c r="BY16" s="23" t="s">
        <v>35</v>
      </c>
      <c r="BZ16" s="23" t="s">
        <v>35</v>
      </c>
      <c r="CA16" s="23" t="s">
        <v>35</v>
      </c>
      <c r="CB16" s="23" t="s">
        <v>35</v>
      </c>
      <c r="CC16" s="23" t="s">
        <v>35</v>
      </c>
      <c r="CD16" s="23" t="s">
        <v>35</v>
      </c>
      <c r="CE16" s="23" t="s">
        <v>35</v>
      </c>
      <c r="CF16" s="23" t="s">
        <v>35</v>
      </c>
      <c r="CG16" s="23" t="s">
        <v>35</v>
      </c>
      <c r="CH16" s="23" t="s">
        <v>35</v>
      </c>
      <c r="CI16" s="23" t="s">
        <v>35</v>
      </c>
      <c r="CJ16" s="3"/>
      <c r="CK16" s="3"/>
      <c r="CL16" s="3"/>
      <c r="CM16" s="3"/>
      <c r="CN16" s="3"/>
      <c r="CO16" s="3"/>
      <c r="CP16" s="3"/>
      <c r="CQ16" s="3"/>
      <c r="CR16" s="3"/>
      <c r="CS16" s="3"/>
      <c r="CT16" s="3"/>
      <c r="CU16" s="3"/>
      <c r="CV16" s="3"/>
      <c r="CW16" s="3"/>
      <c r="CX16" s="3"/>
      <c r="CY16" s="3"/>
      <c r="CZ16" s="3"/>
    </row>
    <row r="17" s="288" customFormat="true" ht="15" customHeight="true" x14ac:dyDescent="0.2">
      <c r="A17" s="825"/>
      <c r="B17" s="338" t="s">
        <v>51</v>
      </c>
      <c r="C17" s="102">
        <v>23.235524789552162</v>
      </c>
      <c r="D17" s="101">
        <v>19.606973764462349</v>
      </c>
      <c r="E17" s="101">
        <v>19.853826246432408</v>
      </c>
      <c r="F17" s="101">
        <v>17.117639679819369</v>
      </c>
      <c r="G17" s="100">
        <v>5.7169524141545942</v>
      </c>
      <c r="H17" s="99">
        <v>5.6822936994854345</v>
      </c>
      <c r="I17" s="101">
        <v>1.3019546531433328</v>
      </c>
      <c r="J17" s="101">
        <v>0.49788606280765801</v>
      </c>
      <c r="K17" s="101">
        <v>0.43240045969031532</v>
      </c>
      <c r="L17" s="98">
        <v>5.7496749782628788E-2</v>
      </c>
      <c r="M17" s="102">
        <v>23.754177267287375</v>
      </c>
      <c r="N17" s="101">
        <v>20.080715778190783</v>
      </c>
      <c r="O17" s="101">
        <v>19.013779461439878</v>
      </c>
      <c r="P17" s="101">
        <v>19.89376751211001</v>
      </c>
      <c r="Q17" s="100">
        <v>12.401575943844559</v>
      </c>
      <c r="R17" s="99">
        <v>21.496565823259527</v>
      </c>
      <c r="S17" s="101">
        <v>1.6790805085588267</v>
      </c>
      <c r="T17" s="101">
        <v>8.0614289085758593</v>
      </c>
      <c r="U17" s="101">
        <v>26.470861865889812</v>
      </c>
      <c r="V17" s="101">
        <v>32.868433042217418</v>
      </c>
      <c r="W17" s="101">
        <v>18.699952727261397</v>
      </c>
      <c r="X17" s="101">
        <v>20.961725738864065</v>
      </c>
      <c r="Y17" s="101">
        <v>6.1435199923124717</v>
      </c>
      <c r="Z17" s="101">
        <v>4.0593026625674433</v>
      </c>
      <c r="AA17" s="101">
        <v>24.602556476174385</v>
      </c>
      <c r="AB17" s="101">
        <v>15.059177006071767</v>
      </c>
      <c r="AC17" s="101">
        <v>4.6250825742297126</v>
      </c>
      <c r="AD17" s="101">
        <v>19.596001007515923</v>
      </c>
      <c r="AE17" s="101">
        <v>9.8389143689273979</v>
      </c>
      <c r="AF17" s="101">
        <v>15.358869091822813</v>
      </c>
      <c r="AG17" s="101">
        <v>17.527062343404573</v>
      </c>
      <c r="AH17" s="101">
        <v>45.732285928046963</v>
      </c>
      <c r="AI17" s="98">
        <v>26.815648665617665</v>
      </c>
      <c r="AJ17" s="376"/>
      <c r="AK17" s="376"/>
      <c r="AL17" s="376"/>
      <c r="AM17" s="376"/>
      <c r="AN17" s="376"/>
      <c r="AO17" s="376"/>
      <c r="AP17" s="376"/>
      <c r="AQ17" s="376"/>
      <c r="AR17" s="376"/>
      <c r="AS17" s="376"/>
      <c r="AT17" s="376"/>
      <c r="AU17" s="376"/>
      <c r="AV17" s="376"/>
      <c r="AW17" s="376"/>
      <c r="AX17" s="376"/>
      <c r="AY17" s="376"/>
      <c r="AZ17" s="151"/>
      <c r="BA17" s="816"/>
      <c r="BB17" s="492" t="s">
        <v>51</v>
      </c>
      <c r="BC17" s="37" t="s">
        <v>35</v>
      </c>
      <c r="BD17" s="33" t="s">
        <v>35</v>
      </c>
      <c r="BE17" s="33" t="s">
        <v>35</v>
      </c>
      <c r="BF17" s="33" t="s">
        <v>35</v>
      </c>
      <c r="BG17" s="28" t="s">
        <v>35</v>
      </c>
      <c r="BH17" s="37" t="s">
        <v>35</v>
      </c>
      <c r="BI17" s="33" t="s">
        <v>35</v>
      </c>
      <c r="BJ17" s="33" t="s">
        <v>35</v>
      </c>
      <c r="BK17" s="33" t="s">
        <v>35</v>
      </c>
      <c r="BL17" s="28" t="s">
        <v>35</v>
      </c>
      <c r="BM17" s="37" t="s">
        <v>35</v>
      </c>
      <c r="BN17" s="33" t="s">
        <v>35</v>
      </c>
      <c r="BO17" s="33" t="s">
        <v>35</v>
      </c>
      <c r="BP17" s="33" t="s">
        <v>35</v>
      </c>
      <c r="BQ17" s="28" t="s">
        <v>35</v>
      </c>
      <c r="BR17" s="37" t="s">
        <v>35</v>
      </c>
      <c r="BS17" s="33" t="s">
        <v>35</v>
      </c>
      <c r="BT17" s="33" t="s">
        <v>35</v>
      </c>
      <c r="BU17" s="33" t="s">
        <v>35</v>
      </c>
      <c r="BV17" s="33" t="s">
        <v>35</v>
      </c>
      <c r="BW17" s="33" t="s">
        <v>35</v>
      </c>
      <c r="BX17" s="33" t="s">
        <v>35</v>
      </c>
      <c r="BY17" s="22" t="s">
        <v>35</v>
      </c>
      <c r="BZ17" s="22" t="s">
        <v>35</v>
      </c>
      <c r="CA17" s="22" t="s">
        <v>35</v>
      </c>
      <c r="CB17" s="22" t="s">
        <v>35</v>
      </c>
      <c r="CC17" s="22" t="s">
        <v>35</v>
      </c>
      <c r="CD17" s="22" t="s">
        <v>35</v>
      </c>
      <c r="CE17" s="22" t="s">
        <v>35</v>
      </c>
      <c r="CF17" s="22" t="s">
        <v>35</v>
      </c>
      <c r="CG17" s="22" t="s">
        <v>35</v>
      </c>
      <c r="CH17" s="22" t="s">
        <v>35</v>
      </c>
      <c r="CI17" s="22" t="s">
        <v>35</v>
      </c>
      <c r="CJ17" s="3"/>
      <c r="CK17" s="3"/>
      <c r="CL17" s="3"/>
      <c r="CM17" s="3"/>
      <c r="CN17" s="3"/>
      <c r="CO17" s="3"/>
      <c r="CP17" s="3"/>
      <c r="CQ17" s="3"/>
      <c r="CR17" s="3"/>
      <c r="CS17" s="3"/>
      <c r="CT17" s="3"/>
      <c r="CU17" s="3"/>
      <c r="CV17" s="3"/>
      <c r="CW17" s="3"/>
      <c r="CX17" s="3"/>
      <c r="CY17" s="3"/>
      <c r="CZ17" s="3"/>
    </row>
    <row r="18" s="288" customFormat="true" ht="15" customHeight="true" x14ac:dyDescent="0.2">
      <c r="A18" s="825" t="s">
        <v>60</v>
      </c>
      <c r="B18" s="338" t="s">
        <v>15</v>
      </c>
      <c r="C18" s="102">
        <v>53.612410303879862</v>
      </c>
      <c r="D18" s="101">
        <v>59.457033002577795</v>
      </c>
      <c r="E18" s="101">
        <v>58.552612174769727</v>
      </c>
      <c r="F18" s="101">
        <v>63.145137212665361</v>
      </c>
      <c r="G18" s="100">
        <v>80.269772541745539</v>
      </c>
      <c r="H18" s="99">
        <v>76.878350662695837</v>
      </c>
      <c r="I18" s="101">
        <v>86.865220307983463</v>
      </c>
      <c r="J18" s="101">
        <v>92.987968473757334</v>
      </c>
      <c r="K18" s="101">
        <v>96.439362893943866</v>
      </c>
      <c r="L18" s="98">
        <v>94.703182156565418</v>
      </c>
      <c r="M18" s="102">
        <v>53.281019847512404</v>
      </c>
      <c r="N18" s="101">
        <v>59.084686544310429</v>
      </c>
      <c r="O18" s="101">
        <v>59.322010682255069</v>
      </c>
      <c r="P18" s="101">
        <v>59.056306213433018</v>
      </c>
      <c r="Q18" s="100">
        <v>67.827089368590663</v>
      </c>
      <c r="R18" s="99">
        <v>52.343736479749005</v>
      </c>
      <c r="S18" s="101">
        <v>93.354435531456133</v>
      </c>
      <c r="T18" s="101">
        <v>77.531100305107799</v>
      </c>
      <c r="U18" s="101">
        <v>63.500708665050567</v>
      </c>
      <c r="V18" s="101">
        <v>48.811278675538489</v>
      </c>
      <c r="W18" s="101">
        <v>65.817471562615651</v>
      </c>
      <c r="X18" s="101">
        <v>63.874265508783111</v>
      </c>
      <c r="Y18" s="101">
        <v>70.235495812630603</v>
      </c>
      <c r="Z18" s="101">
        <v>76.447583752773241</v>
      </c>
      <c r="AA18" s="101">
        <v>49.756073774701925</v>
      </c>
      <c r="AB18" s="101">
        <v>63.863636138839027</v>
      </c>
      <c r="AC18" s="101">
        <v>81.940152426552942</v>
      </c>
      <c r="AD18" s="101">
        <v>36.907910130037138</v>
      </c>
      <c r="AE18" s="101">
        <v>74.548311249208325</v>
      </c>
      <c r="AF18" s="101">
        <v>55.85575379508947</v>
      </c>
      <c r="AG18" s="101">
        <v>59.461291591927711</v>
      </c>
      <c r="AH18" s="101">
        <v>43.09427873983396</v>
      </c>
      <c r="AI18" s="98">
        <v>64.939636964593788</v>
      </c>
      <c r="AJ18" s="376"/>
      <c r="AK18" s="376"/>
      <c r="AL18" s="376"/>
      <c r="AM18" s="376"/>
      <c r="AN18" s="376"/>
      <c r="AO18" s="376"/>
      <c r="AP18" s="376"/>
      <c r="AQ18" s="376"/>
      <c r="AR18" s="376"/>
      <c r="AS18" s="376"/>
      <c r="AT18" s="376"/>
      <c r="AU18" s="376"/>
      <c r="AV18" s="376"/>
      <c r="AW18" s="376"/>
      <c r="AX18" s="376"/>
      <c r="AY18" s="376"/>
      <c r="AZ18" s="151"/>
      <c r="BA18" s="816" t="s">
        <v>60</v>
      </c>
      <c r="BB18" s="492" t="s">
        <v>15</v>
      </c>
      <c r="BC18" s="37" t="s">
        <v>35</v>
      </c>
      <c r="BD18" s="33" t="s">
        <v>35</v>
      </c>
      <c r="BE18" s="33" t="s">
        <v>35</v>
      </c>
      <c r="BF18" s="33" t="s">
        <v>35</v>
      </c>
      <c r="BG18" s="28" t="s">
        <v>35</v>
      </c>
      <c r="BH18" s="37" t="s">
        <v>35</v>
      </c>
      <c r="BI18" s="33" t="s">
        <v>35</v>
      </c>
      <c r="BJ18" s="33" t="s">
        <v>35</v>
      </c>
      <c r="BK18" s="33" t="s">
        <v>35</v>
      </c>
      <c r="BL18" s="28" t="s">
        <v>35</v>
      </c>
      <c r="BM18" s="37" t="s">
        <v>35</v>
      </c>
      <c r="BN18" s="33" t="s">
        <v>35</v>
      </c>
      <c r="BO18" s="33" t="s">
        <v>35</v>
      </c>
      <c r="BP18" s="33" t="s">
        <v>35</v>
      </c>
      <c r="BQ18" s="28" t="s">
        <v>35</v>
      </c>
      <c r="BR18" s="37" t="s">
        <v>35</v>
      </c>
      <c r="BS18" s="33" t="s">
        <v>35</v>
      </c>
      <c r="BT18" s="33" t="s">
        <v>35</v>
      </c>
      <c r="BU18" s="33" t="s">
        <v>35</v>
      </c>
      <c r="BV18" s="33" t="s">
        <v>35</v>
      </c>
      <c r="BW18" s="33" t="s">
        <v>35</v>
      </c>
      <c r="BX18" s="33" t="s">
        <v>35</v>
      </c>
      <c r="BY18" s="22" t="s">
        <v>35</v>
      </c>
      <c r="BZ18" s="22" t="s">
        <v>35</v>
      </c>
      <c r="CA18" s="22" t="s">
        <v>35</v>
      </c>
      <c r="CB18" s="22" t="s">
        <v>35</v>
      </c>
      <c r="CC18" s="22" t="s">
        <v>35</v>
      </c>
      <c r="CD18" s="22" t="s">
        <v>35</v>
      </c>
      <c r="CE18" s="22" t="s">
        <v>35</v>
      </c>
      <c r="CF18" s="22" t="s">
        <v>35</v>
      </c>
      <c r="CG18" s="22" t="s">
        <v>35</v>
      </c>
      <c r="CH18" s="22" t="s">
        <v>35</v>
      </c>
      <c r="CI18" s="22" t="s">
        <v>35</v>
      </c>
      <c r="CJ18" s="3"/>
      <c r="CK18" s="3"/>
      <c r="CL18" s="3"/>
      <c r="CM18" s="3"/>
      <c r="CN18" s="3"/>
      <c r="CO18" s="3"/>
      <c r="CP18" s="3"/>
      <c r="CQ18" s="3"/>
      <c r="CR18" s="3"/>
      <c r="CS18" s="3"/>
      <c r="CT18" s="3"/>
      <c r="CU18" s="3"/>
      <c r="CV18" s="3"/>
      <c r="CW18" s="3"/>
      <c r="CX18" s="3"/>
      <c r="CY18" s="3"/>
      <c r="CZ18" s="3"/>
    </row>
    <row r="19" s="288" customFormat="true" ht="15" customHeight="true" x14ac:dyDescent="0.2">
      <c r="A19" s="825"/>
      <c r="B19" s="338" t="s">
        <v>16</v>
      </c>
      <c r="C19" s="102">
        <v>23.152064906568182</v>
      </c>
      <c r="D19" s="101">
        <v>20.935993232960055</v>
      </c>
      <c r="E19" s="101">
        <v>21.593561578797875</v>
      </c>
      <c r="F19" s="101">
        <v>19.737223107515621</v>
      </c>
      <c r="G19" s="100">
        <v>14.01327504409956</v>
      </c>
      <c r="H19" s="99">
        <v>17.439355637818672</v>
      </c>
      <c r="I19" s="101">
        <v>11.83282503887318</v>
      </c>
      <c r="J19" s="101">
        <v>6.5141454634349349</v>
      </c>
      <c r="K19" s="101">
        <v>3.1282366463658109</v>
      </c>
      <c r="L19" s="98">
        <v>5.2393210936519221</v>
      </c>
      <c r="M19" s="102">
        <v>22.964802885200434</v>
      </c>
      <c r="N19" s="101">
        <v>20.834597677498891</v>
      </c>
      <c r="O19" s="101">
        <v>21.664209856305266</v>
      </c>
      <c r="P19" s="101">
        <v>21.049926274457277</v>
      </c>
      <c r="Q19" s="100">
        <v>19.771334687564693</v>
      </c>
      <c r="R19" s="99">
        <v>26.159697696991412</v>
      </c>
      <c r="S19" s="101">
        <v>4.9664839599851742</v>
      </c>
      <c r="T19" s="101">
        <v>14.407470786316493</v>
      </c>
      <c r="U19" s="101">
        <v>10.028429469059526</v>
      </c>
      <c r="V19" s="101">
        <v>18.320288282243904</v>
      </c>
      <c r="W19" s="101">
        <v>15.482575710122711</v>
      </c>
      <c r="X19" s="101">
        <v>15.164008752352784</v>
      </c>
      <c r="Y19" s="101">
        <v>23.62098419505703</v>
      </c>
      <c r="Z19" s="101">
        <v>19.493113584659412</v>
      </c>
      <c r="AA19" s="101">
        <v>25.641369749123889</v>
      </c>
      <c r="AB19" s="101">
        <v>21.077186855089455</v>
      </c>
      <c r="AC19" s="101">
        <v>13.434764999217164</v>
      </c>
      <c r="AD19" s="101">
        <v>43.496088862447216</v>
      </c>
      <c r="AE19" s="101">
        <v>15.61277438186435</v>
      </c>
      <c r="AF19" s="101">
        <v>28.785377113087456</v>
      </c>
      <c r="AG19" s="101">
        <v>23.011646064667726</v>
      </c>
      <c r="AH19" s="101">
        <v>11.173435332118935</v>
      </c>
      <c r="AI19" s="98">
        <v>8.2447143697884862</v>
      </c>
      <c r="AJ19" s="376"/>
      <c r="AK19" s="376"/>
      <c r="AL19" s="376"/>
      <c r="AM19" s="376"/>
      <c r="AN19" s="376"/>
      <c r="AO19" s="376"/>
      <c r="AP19" s="376"/>
      <c r="AQ19" s="376"/>
      <c r="AR19" s="376"/>
      <c r="AS19" s="376"/>
      <c r="AT19" s="376"/>
      <c r="AU19" s="376"/>
      <c r="AV19" s="376"/>
      <c r="AW19" s="376"/>
      <c r="AX19" s="376"/>
      <c r="AY19" s="376"/>
      <c r="AZ19" s="151"/>
      <c r="BA19" s="816"/>
      <c r="BB19" s="492" t="s">
        <v>16</v>
      </c>
      <c r="BC19" s="37" t="s">
        <v>35</v>
      </c>
      <c r="BD19" s="33" t="s">
        <v>35</v>
      </c>
      <c r="BE19" s="33" t="s">
        <v>35</v>
      </c>
      <c r="BF19" s="33" t="s">
        <v>35</v>
      </c>
      <c r="BG19" s="28" t="s">
        <v>35</v>
      </c>
      <c r="BH19" s="37" t="s">
        <v>35</v>
      </c>
      <c r="BI19" s="33" t="s">
        <v>35</v>
      </c>
      <c r="BJ19" s="33" t="s">
        <v>35</v>
      </c>
      <c r="BK19" s="33" t="s">
        <v>35</v>
      </c>
      <c r="BL19" s="28" t="s">
        <v>35</v>
      </c>
      <c r="BM19" s="37" t="s">
        <v>35</v>
      </c>
      <c r="BN19" s="33" t="s">
        <v>35</v>
      </c>
      <c r="BO19" s="33" t="s">
        <v>35</v>
      </c>
      <c r="BP19" s="33" t="s">
        <v>35</v>
      </c>
      <c r="BQ19" s="28" t="s">
        <v>35</v>
      </c>
      <c r="BR19" s="37" t="s">
        <v>35</v>
      </c>
      <c r="BS19" s="33" t="s">
        <v>35</v>
      </c>
      <c r="BT19" s="33" t="s">
        <v>35</v>
      </c>
      <c r="BU19" s="33" t="s">
        <v>35</v>
      </c>
      <c r="BV19" s="33" t="s">
        <v>35</v>
      </c>
      <c r="BW19" s="33" t="s">
        <v>35</v>
      </c>
      <c r="BX19" s="33" t="s">
        <v>35</v>
      </c>
      <c r="BY19" s="22" t="s">
        <v>35</v>
      </c>
      <c r="BZ19" s="22" t="s">
        <v>35</v>
      </c>
      <c r="CA19" s="22" t="s">
        <v>35</v>
      </c>
      <c r="CB19" s="22" t="s">
        <v>35</v>
      </c>
      <c r="CC19" s="22" t="s">
        <v>35</v>
      </c>
      <c r="CD19" s="22" t="s">
        <v>35</v>
      </c>
      <c r="CE19" s="22" t="s">
        <v>35</v>
      </c>
      <c r="CF19" s="22" t="s">
        <v>35</v>
      </c>
      <c r="CG19" s="22" t="s">
        <v>35</v>
      </c>
      <c r="CH19" s="22" t="s">
        <v>35</v>
      </c>
      <c r="CI19" s="22" t="s">
        <v>35</v>
      </c>
      <c r="CJ19" s="3"/>
      <c r="CK19" s="3"/>
      <c r="CL19" s="3"/>
      <c r="CM19" s="3"/>
      <c r="CN19" s="3"/>
      <c r="CO19" s="3"/>
      <c r="CP19" s="3"/>
      <c r="CQ19" s="3"/>
      <c r="CR19" s="3"/>
      <c r="CS19" s="3"/>
      <c r="CT19" s="3"/>
      <c r="CU19" s="3"/>
      <c r="CV19" s="3"/>
      <c r="CW19" s="3"/>
      <c r="CX19" s="3"/>
      <c r="CY19" s="3"/>
      <c r="CZ19" s="3"/>
    </row>
    <row r="20" s="288" customFormat="true" ht="15" customHeight="true" x14ac:dyDescent="0.2">
      <c r="A20" s="825"/>
      <c r="B20" s="338" t="s">
        <v>22</v>
      </c>
      <c r="C20" s="102">
        <v>16.446528513924129</v>
      </c>
      <c r="D20" s="101">
        <v>14.025096561662235</v>
      </c>
      <c r="E20" s="101">
        <v>14.808317658007933</v>
      </c>
      <c r="F20" s="101">
        <v>13.526858756202095</v>
      </c>
      <c r="G20" s="100">
        <v>4.7561033056739381</v>
      </c>
      <c r="H20" s="99">
        <v>4.4068112367573198</v>
      </c>
      <c r="I20" s="101">
        <v>1.3019546531433328</v>
      </c>
      <c r="J20" s="101">
        <v>0.38055992176079051</v>
      </c>
      <c r="K20" s="101">
        <v>0.43240045969031532</v>
      </c>
      <c r="L20" s="98">
        <v>5.7496749782628788E-2</v>
      </c>
      <c r="M20" s="102">
        <v>16.705590961914147</v>
      </c>
      <c r="N20" s="101">
        <v>14.526374730844301</v>
      </c>
      <c r="O20" s="101">
        <v>13.990029391258158</v>
      </c>
      <c r="P20" s="101">
        <v>14.904145733192792</v>
      </c>
      <c r="Q20" s="100">
        <v>10.499593601759738</v>
      </c>
      <c r="R20" s="99">
        <v>20.578920805388439</v>
      </c>
      <c r="S20" s="101">
        <v>1.2312402125680593</v>
      </c>
      <c r="T20" s="101">
        <v>7.1485129588484781</v>
      </c>
      <c r="U20" s="101">
        <v>18.503198743848117</v>
      </c>
      <c r="V20" s="101">
        <v>12.92228283988617</v>
      </c>
      <c r="W20" s="101">
        <v>14.255100977391486</v>
      </c>
      <c r="X20" s="101">
        <v>19.956146922004905</v>
      </c>
      <c r="Y20" s="101">
        <v>5.96338345411327</v>
      </c>
      <c r="Z20" s="101">
        <v>3.7614900444094426</v>
      </c>
      <c r="AA20" s="101">
        <v>8.2937369312607014</v>
      </c>
      <c r="AB20" s="101">
        <v>12.307434605184433</v>
      </c>
      <c r="AC20" s="101">
        <v>4.4935132461484137</v>
      </c>
      <c r="AD20" s="101">
        <v>15.583397906323421</v>
      </c>
      <c r="AE20" s="101">
        <v>8.9685800381780307</v>
      </c>
      <c r="AF20" s="101">
        <v>15.358869091822813</v>
      </c>
      <c r="AG20" s="101">
        <v>15.617934687585455</v>
      </c>
      <c r="AH20" s="101">
        <v>34.897882308987413</v>
      </c>
      <c r="AI20" s="98">
        <v>12.032658471076198</v>
      </c>
      <c r="AJ20" s="376"/>
      <c r="AK20" s="376"/>
      <c r="AL20" s="376"/>
      <c r="AM20" s="376"/>
      <c r="AN20" s="376"/>
      <c r="AO20" s="376"/>
      <c r="AP20" s="376"/>
      <c r="AQ20" s="376"/>
      <c r="AR20" s="376"/>
      <c r="AS20" s="376"/>
      <c r="AT20" s="376"/>
      <c r="AU20" s="376"/>
      <c r="AV20" s="376"/>
      <c r="AW20" s="376"/>
      <c r="AX20" s="376"/>
      <c r="AY20" s="376"/>
      <c r="AZ20" s="151"/>
      <c r="BA20" s="816"/>
      <c r="BB20" s="492" t="s">
        <v>22</v>
      </c>
      <c r="BC20" s="37" t="s">
        <v>35</v>
      </c>
      <c r="BD20" s="33" t="s">
        <v>35</v>
      </c>
      <c r="BE20" s="33" t="s">
        <v>35</v>
      </c>
      <c r="BF20" s="33" t="s">
        <v>35</v>
      </c>
      <c r="BG20" s="28" t="s">
        <v>35</v>
      </c>
      <c r="BH20" s="37" t="s">
        <v>35</v>
      </c>
      <c r="BI20" s="33" t="s">
        <v>35</v>
      </c>
      <c r="BJ20" s="33" t="s">
        <v>35</v>
      </c>
      <c r="BK20" s="33" t="s">
        <v>35</v>
      </c>
      <c r="BL20" s="28" t="s">
        <v>35</v>
      </c>
      <c r="BM20" s="37" t="s">
        <v>35</v>
      </c>
      <c r="BN20" s="33" t="s">
        <v>35</v>
      </c>
      <c r="BO20" s="33" t="s">
        <v>35</v>
      </c>
      <c r="BP20" s="33" t="s">
        <v>35</v>
      </c>
      <c r="BQ20" s="28" t="s">
        <v>35</v>
      </c>
      <c r="BR20" s="37" t="s">
        <v>35</v>
      </c>
      <c r="BS20" s="33" t="s">
        <v>35</v>
      </c>
      <c r="BT20" s="33" t="s">
        <v>35</v>
      </c>
      <c r="BU20" s="33" t="s">
        <v>35</v>
      </c>
      <c r="BV20" s="33" t="s">
        <v>35</v>
      </c>
      <c r="BW20" s="33" t="s">
        <v>35</v>
      </c>
      <c r="BX20" s="33" t="s">
        <v>35</v>
      </c>
      <c r="BY20" s="22" t="s">
        <v>35</v>
      </c>
      <c r="BZ20" s="22" t="s">
        <v>35</v>
      </c>
      <c r="CA20" s="22" t="s">
        <v>35</v>
      </c>
      <c r="CB20" s="22" t="s">
        <v>35</v>
      </c>
      <c r="CC20" s="22" t="s">
        <v>35</v>
      </c>
      <c r="CD20" s="22" t="s">
        <v>35</v>
      </c>
      <c r="CE20" s="22" t="s">
        <v>35</v>
      </c>
      <c r="CF20" s="22" t="s">
        <v>35</v>
      </c>
      <c r="CG20" s="22" t="s">
        <v>35</v>
      </c>
      <c r="CH20" s="22" t="s">
        <v>35</v>
      </c>
      <c r="CI20" s="22" t="s">
        <v>35</v>
      </c>
      <c r="CJ20" s="3"/>
      <c r="CK20" s="3"/>
      <c r="CL20" s="3"/>
      <c r="CM20" s="3"/>
      <c r="CN20" s="3"/>
      <c r="CO20" s="3"/>
      <c r="CP20" s="3"/>
      <c r="CQ20" s="3"/>
      <c r="CR20" s="3"/>
      <c r="CS20" s="3"/>
      <c r="CT20" s="3"/>
      <c r="CU20" s="3"/>
      <c r="CV20" s="3"/>
      <c r="CW20" s="3"/>
      <c r="CX20" s="3"/>
      <c r="CY20" s="3"/>
      <c r="CZ20" s="3"/>
    </row>
    <row r="21" s="288" customFormat="true" ht="15" customHeight="true" x14ac:dyDescent="0.2">
      <c r="A21" s="825"/>
      <c r="B21" s="338" t="s">
        <v>17</v>
      </c>
      <c r="C21" s="102">
        <v>6.788996275628012</v>
      </c>
      <c r="D21" s="101">
        <v>5.5818772028001353</v>
      </c>
      <c r="E21" s="101">
        <v>5.0455085884244877</v>
      </c>
      <c r="F21" s="101">
        <v>3.5907809236172734</v>
      </c>
      <c r="G21" s="100">
        <v>0.96084910848065819</v>
      </c>
      <c r="H21" s="99">
        <v>1.2754824627281145</v>
      </c>
      <c r="I21" s="101">
        <v>0</v>
      </c>
      <c r="J21" s="101">
        <v>0.1173261410468675</v>
      </c>
      <c r="K21" s="101">
        <v>0</v>
      </c>
      <c r="L21" s="98">
        <v>0</v>
      </c>
      <c r="M21" s="102">
        <v>7.0485863053732087</v>
      </c>
      <c r="N21" s="101">
        <v>5.5543410473464947</v>
      </c>
      <c r="O21" s="101">
        <v>5.0237500701817508</v>
      </c>
      <c r="P21" s="101">
        <v>4.9896217789172121</v>
      </c>
      <c r="Q21" s="100">
        <v>1.9019823420848265</v>
      </c>
      <c r="R21" s="99">
        <v>0.91764501787108443</v>
      </c>
      <c r="S21" s="101">
        <v>0.44784029599076752</v>
      </c>
      <c r="T21" s="101">
        <v>0.91291594972738177</v>
      </c>
      <c r="U21" s="101">
        <v>7.9676631220416754</v>
      </c>
      <c r="V21" s="101">
        <v>19.946150202331243</v>
      </c>
      <c r="W21" s="101">
        <v>4.4448517498699145</v>
      </c>
      <c r="X21" s="101">
        <v>1.0055788168591595</v>
      </c>
      <c r="Y21" s="101">
        <v>0.18013653819920122</v>
      </c>
      <c r="Z21" s="101">
        <v>0.29781261815800064</v>
      </c>
      <c r="AA21" s="101">
        <v>16.308819544913693</v>
      </c>
      <c r="AB21" s="101">
        <v>2.7517424008873319</v>
      </c>
      <c r="AC21" s="101">
        <v>0.13156932808129884</v>
      </c>
      <c r="AD21" s="101">
        <v>4.0126031011924956</v>
      </c>
      <c r="AE21" s="101">
        <v>0.87033433074936806</v>
      </c>
      <c r="AF21" s="101">
        <v>0</v>
      </c>
      <c r="AG21" s="101">
        <v>1.9091276558191237</v>
      </c>
      <c r="AH21" s="101">
        <v>10.834403619059508</v>
      </c>
      <c r="AI21" s="98">
        <v>14.782990194541467</v>
      </c>
      <c r="AJ21" s="376"/>
      <c r="AK21" s="376"/>
      <c r="AL21" s="376"/>
      <c r="AM21" s="376"/>
      <c r="AN21" s="376"/>
      <c r="AO21" s="376"/>
      <c r="AP21" s="376"/>
      <c r="AQ21" s="376"/>
      <c r="AR21" s="376"/>
      <c r="AS21" s="376"/>
      <c r="AT21" s="376"/>
      <c r="AU21" s="376"/>
      <c r="AV21" s="376"/>
      <c r="AW21" s="376"/>
      <c r="AX21" s="376"/>
      <c r="AY21" s="376"/>
      <c r="AZ21" s="151"/>
      <c r="BA21" s="816"/>
      <c r="BB21" s="492" t="s">
        <v>17</v>
      </c>
      <c r="BC21" s="37" t="s">
        <v>35</v>
      </c>
      <c r="BD21" s="33" t="s">
        <v>35</v>
      </c>
      <c r="BE21" s="33" t="s">
        <v>35</v>
      </c>
      <c r="BF21" s="33" t="s">
        <v>35</v>
      </c>
      <c r="BG21" s="28" t="s">
        <v>35</v>
      </c>
      <c r="BH21" s="37" t="s">
        <v>35</v>
      </c>
      <c r="BI21" s="33" t="s">
        <v>35</v>
      </c>
      <c r="BJ21" s="33" t="s">
        <v>35</v>
      </c>
      <c r="BK21" s="33" t="s">
        <v>35</v>
      </c>
      <c r="BL21" s="28" t="s">
        <v>35</v>
      </c>
      <c r="BM21" s="37" t="s">
        <v>35</v>
      </c>
      <c r="BN21" s="33" t="s">
        <v>35</v>
      </c>
      <c r="BO21" s="33" t="s">
        <v>35</v>
      </c>
      <c r="BP21" s="33" t="s">
        <v>35</v>
      </c>
      <c r="BQ21" s="28" t="s">
        <v>35</v>
      </c>
      <c r="BR21" s="37" t="s">
        <v>35</v>
      </c>
      <c r="BS21" s="33" t="s">
        <v>35</v>
      </c>
      <c r="BT21" s="33" t="s">
        <v>35</v>
      </c>
      <c r="BU21" s="33" t="s">
        <v>35</v>
      </c>
      <c r="BV21" s="33" t="s">
        <v>35</v>
      </c>
      <c r="BW21" s="33" t="s">
        <v>35</v>
      </c>
      <c r="BX21" s="33" t="s">
        <v>35</v>
      </c>
      <c r="BY21" s="22" t="s">
        <v>35</v>
      </c>
      <c r="BZ21" s="22" t="s">
        <v>35</v>
      </c>
      <c r="CA21" s="22" t="s">
        <v>35</v>
      </c>
      <c r="CB21" s="22" t="s">
        <v>35</v>
      </c>
      <c r="CC21" s="22" t="s">
        <v>35</v>
      </c>
      <c r="CD21" s="22" t="s">
        <v>35</v>
      </c>
      <c r="CE21" s="22" t="s">
        <v>35</v>
      </c>
      <c r="CF21" s="22" t="s">
        <v>35</v>
      </c>
      <c r="CG21" s="22" t="s">
        <v>35</v>
      </c>
      <c r="CH21" s="22" t="s">
        <v>35</v>
      </c>
      <c r="CI21" s="22" t="s">
        <v>35</v>
      </c>
      <c r="CJ21" s="3"/>
      <c r="CK21" s="3"/>
      <c r="CL21" s="3"/>
      <c r="CM21" s="3"/>
      <c r="CN21" s="3"/>
      <c r="CO21" s="3"/>
      <c r="CP21" s="3"/>
      <c r="CQ21" s="3"/>
      <c r="CR21" s="3"/>
      <c r="CS21" s="3"/>
      <c r="CT21" s="3"/>
      <c r="CU21" s="3"/>
      <c r="CV21" s="3"/>
      <c r="CW21" s="3"/>
      <c r="CX21" s="3"/>
      <c r="CY21" s="3"/>
      <c r="CZ21" s="3"/>
    </row>
    <row r="22" s="288" customFormat="true" ht="15" customHeight="true" x14ac:dyDescent="0.2">
      <c r="A22" s="825" t="s">
        <v>54</v>
      </c>
      <c r="B22" s="338" t="s">
        <v>49</v>
      </c>
      <c r="C22" s="102">
        <v>30.159868667241412</v>
      </c>
      <c r="D22" s="101">
        <v>26.042051423243091</v>
      </c>
      <c r="E22" s="101">
        <v>26.942722986618755</v>
      </c>
      <c r="F22" s="101">
        <v>23.813538889661512</v>
      </c>
      <c r="G22" s="100">
        <v>14.862984813192837</v>
      </c>
      <c r="H22" s="99">
        <v>18.490012450317113</v>
      </c>
      <c r="I22" s="101">
        <v>11.988915279212293</v>
      </c>
      <c r="J22" s="101">
        <v>6.5467407733134104</v>
      </c>
      <c r="K22" s="101">
        <v>3.1418218986984341</v>
      </c>
      <c r="L22" s="98">
        <v>5.2423352660426046</v>
      </c>
      <c r="M22" s="102">
        <v>30.119424333193699</v>
      </c>
      <c r="N22" s="101">
        <v>26.069549896961309</v>
      </c>
      <c r="O22" s="101">
        <v>26.750488801968736</v>
      </c>
      <c r="P22" s="101">
        <v>26.277513772276656</v>
      </c>
      <c r="Q22" s="100">
        <v>22.570422813645798</v>
      </c>
      <c r="R22" s="99">
        <v>33.322997867961014</v>
      </c>
      <c r="S22" s="101">
        <v>5.0512993426770212</v>
      </c>
      <c r="T22" s="101">
        <v>15.670757784553357</v>
      </c>
      <c r="U22" s="101">
        <v>13.638714832708404</v>
      </c>
      <c r="V22" s="101">
        <v>27.29012462015843</v>
      </c>
      <c r="W22" s="101">
        <v>19.043747487849679</v>
      </c>
      <c r="X22" s="101">
        <v>19.185652639950295</v>
      </c>
      <c r="Y22" s="101">
        <v>25.167131979722978</v>
      </c>
      <c r="Z22" s="101">
        <v>20.317877736598344</v>
      </c>
      <c r="AA22" s="101">
        <v>34.008274751412756</v>
      </c>
      <c r="AB22" s="101">
        <v>24.813965902586208</v>
      </c>
      <c r="AC22" s="101">
        <v>14.086266454357219</v>
      </c>
      <c r="AD22" s="101">
        <v>54.096922301729009</v>
      </c>
      <c r="AE22" s="101">
        <v>17.316533261089798</v>
      </c>
      <c r="AF22" s="101">
        <v>34.00873405663166</v>
      </c>
      <c r="AG22" s="101">
        <v>27.90205698805666</v>
      </c>
      <c r="AH22" s="101">
        <v>20.589471149096543</v>
      </c>
      <c r="AI22" s="98">
        <v>11.265679369238445</v>
      </c>
      <c r="AJ22" s="376"/>
      <c r="AK22" s="376"/>
      <c r="AL22" s="376"/>
      <c r="AM22" s="376"/>
      <c r="AN22" s="376"/>
      <c r="AO22" s="376"/>
      <c r="AP22" s="376"/>
      <c r="AQ22" s="376"/>
      <c r="AR22" s="376"/>
      <c r="AS22" s="376"/>
      <c r="AT22" s="376"/>
      <c r="AU22" s="376"/>
      <c r="AV22" s="376"/>
      <c r="AW22" s="376"/>
      <c r="AX22" s="376"/>
      <c r="AY22" s="376"/>
      <c r="AZ22" s="151"/>
      <c r="BA22" s="816" t="s">
        <v>54</v>
      </c>
      <c r="BB22" s="492" t="s">
        <v>49</v>
      </c>
      <c r="BC22" s="37" t="s">
        <v>35</v>
      </c>
      <c r="BD22" s="33" t="s">
        <v>35</v>
      </c>
      <c r="BE22" s="33" t="s">
        <v>35</v>
      </c>
      <c r="BF22" s="33" t="s">
        <v>35</v>
      </c>
      <c r="BG22" s="28" t="s">
        <v>35</v>
      </c>
      <c r="BH22" s="37" t="s">
        <v>35</v>
      </c>
      <c r="BI22" s="33" t="s">
        <v>35</v>
      </c>
      <c r="BJ22" s="33" t="s">
        <v>35</v>
      </c>
      <c r="BK22" s="33" t="s">
        <v>35</v>
      </c>
      <c r="BL22" s="28" t="s">
        <v>35</v>
      </c>
      <c r="BM22" s="37" t="s">
        <v>35</v>
      </c>
      <c r="BN22" s="33" t="s">
        <v>35</v>
      </c>
      <c r="BO22" s="33" t="s">
        <v>35</v>
      </c>
      <c r="BP22" s="33" t="s">
        <v>35</v>
      </c>
      <c r="BQ22" s="28" t="s">
        <v>35</v>
      </c>
      <c r="BR22" s="37" t="s">
        <v>35</v>
      </c>
      <c r="BS22" s="33" t="s">
        <v>35</v>
      </c>
      <c r="BT22" s="33" t="s">
        <v>35</v>
      </c>
      <c r="BU22" s="33" t="s">
        <v>35</v>
      </c>
      <c r="BV22" s="33" t="s">
        <v>35</v>
      </c>
      <c r="BW22" s="33" t="s">
        <v>35</v>
      </c>
      <c r="BX22" s="33" t="s">
        <v>35</v>
      </c>
      <c r="BY22" s="22" t="s">
        <v>35</v>
      </c>
      <c r="BZ22" s="22" t="s">
        <v>35</v>
      </c>
      <c r="CA22" s="22" t="s">
        <v>35</v>
      </c>
      <c r="CB22" s="22" t="s">
        <v>35</v>
      </c>
      <c r="CC22" s="22" t="s">
        <v>35</v>
      </c>
      <c r="CD22" s="22" t="s">
        <v>35</v>
      </c>
      <c r="CE22" s="22" t="s">
        <v>35</v>
      </c>
      <c r="CF22" s="22" t="s">
        <v>35</v>
      </c>
      <c r="CG22" s="22" t="s">
        <v>35</v>
      </c>
      <c r="CH22" s="22" t="s">
        <v>35</v>
      </c>
      <c r="CI22" s="22" t="s">
        <v>35</v>
      </c>
      <c r="CJ22" s="3"/>
      <c r="CK22" s="3"/>
      <c r="CL22" s="3"/>
      <c r="CM22" s="3"/>
      <c r="CN22" s="3"/>
      <c r="CO22" s="3"/>
      <c r="CP22" s="3"/>
      <c r="CQ22" s="3"/>
      <c r="CR22" s="3"/>
      <c r="CS22" s="3"/>
      <c r="CT22" s="3"/>
      <c r="CU22" s="3"/>
      <c r="CV22" s="3"/>
      <c r="CW22" s="3"/>
      <c r="CX22" s="3"/>
      <c r="CY22" s="3"/>
      <c r="CZ22" s="3"/>
    </row>
    <row r="23" s="288" customFormat="true" ht="15" customHeight="true" x14ac:dyDescent="0.2">
      <c r="A23" s="826"/>
      <c r="B23" s="339" t="s">
        <v>48</v>
      </c>
      <c r="C23" s="97">
        <v>69.840131332758759</v>
      </c>
      <c r="D23" s="96">
        <v>73.957948576757019</v>
      </c>
      <c r="E23" s="96">
        <v>73.057277013381196</v>
      </c>
      <c r="F23" s="96">
        <v>76.186461110338783</v>
      </c>
      <c r="G23" s="95">
        <v>85.137015186806977</v>
      </c>
      <c r="H23" s="94">
        <v>81.509987549682833</v>
      </c>
      <c r="I23" s="96">
        <v>88.011084720787679</v>
      </c>
      <c r="J23" s="96">
        <v>93.453259226686527</v>
      </c>
      <c r="K23" s="96">
        <v>96.858178101301561</v>
      </c>
      <c r="L23" s="93">
        <v>94.75766473395737</v>
      </c>
      <c r="M23" s="97">
        <v>69.880575666806351</v>
      </c>
      <c r="N23" s="96">
        <v>73.930450103038766</v>
      </c>
      <c r="O23" s="96">
        <v>73.249511198031342</v>
      </c>
      <c r="P23" s="96">
        <v>73.722486227723593</v>
      </c>
      <c r="Q23" s="95">
        <v>77.429577186354123</v>
      </c>
      <c r="R23" s="94">
        <v>66.677002132038893</v>
      </c>
      <c r="S23" s="96">
        <v>94.948700657323059</v>
      </c>
      <c r="T23" s="96">
        <v>84.329242215446669</v>
      </c>
      <c r="U23" s="96">
        <v>86.361285167291555</v>
      </c>
      <c r="V23" s="96">
        <v>72.70987537984162</v>
      </c>
      <c r="W23" s="96">
        <v>80.956252512150314</v>
      </c>
      <c r="X23" s="96">
        <v>80.814347360049638</v>
      </c>
      <c r="Y23" s="96">
        <v>74.832868020277132</v>
      </c>
      <c r="Z23" s="96">
        <v>79.682122263401752</v>
      </c>
      <c r="AA23" s="96">
        <v>65.991725248587471</v>
      </c>
      <c r="AB23" s="96">
        <v>75.186034097414094</v>
      </c>
      <c r="AC23" s="96">
        <v>85.9137335456427</v>
      </c>
      <c r="AD23" s="96">
        <v>45.903077698271041</v>
      </c>
      <c r="AE23" s="96">
        <v>82.683466738910212</v>
      </c>
      <c r="AF23" s="96">
        <v>65.991265943367978</v>
      </c>
      <c r="AG23" s="96">
        <v>72.097943011943215</v>
      </c>
      <c r="AH23" s="96">
        <v>79.41052885090356</v>
      </c>
      <c r="AI23" s="93">
        <v>88.73432063076153</v>
      </c>
      <c r="AJ23" s="376"/>
      <c r="AK23" s="376"/>
      <c r="AL23" s="376"/>
      <c r="AM23" s="376"/>
      <c r="AN23" s="376"/>
      <c r="AO23" s="376"/>
      <c r="AP23" s="376"/>
      <c r="AQ23" s="376"/>
      <c r="AR23" s="376"/>
      <c r="AS23" s="376"/>
      <c r="AT23" s="376"/>
      <c r="AU23" s="376"/>
      <c r="AV23" s="376"/>
      <c r="AW23" s="376"/>
      <c r="AX23" s="376"/>
      <c r="AY23" s="376"/>
      <c r="AZ23" s="151"/>
      <c r="BA23" s="820"/>
      <c r="BB23" s="495" t="s">
        <v>48</v>
      </c>
      <c r="BC23" s="36" t="s">
        <v>35</v>
      </c>
      <c r="BD23" s="32" t="s">
        <v>35</v>
      </c>
      <c r="BE23" s="32" t="s">
        <v>35</v>
      </c>
      <c r="BF23" s="32" t="s">
        <v>35</v>
      </c>
      <c r="BG23" s="27" t="s">
        <v>35</v>
      </c>
      <c r="BH23" s="36" t="s">
        <v>35</v>
      </c>
      <c r="BI23" s="32" t="s">
        <v>35</v>
      </c>
      <c r="BJ23" s="32" t="s">
        <v>35</v>
      </c>
      <c r="BK23" s="32" t="s">
        <v>35</v>
      </c>
      <c r="BL23" s="27" t="s">
        <v>35</v>
      </c>
      <c r="BM23" s="36" t="s">
        <v>35</v>
      </c>
      <c r="BN23" s="32" t="s">
        <v>35</v>
      </c>
      <c r="BO23" s="32" t="s">
        <v>35</v>
      </c>
      <c r="BP23" s="32" t="s">
        <v>35</v>
      </c>
      <c r="BQ23" s="27" t="s">
        <v>35</v>
      </c>
      <c r="BR23" s="36" t="s">
        <v>35</v>
      </c>
      <c r="BS23" s="32" t="s">
        <v>35</v>
      </c>
      <c r="BT23" s="32" t="s">
        <v>35</v>
      </c>
      <c r="BU23" s="32" t="s">
        <v>35</v>
      </c>
      <c r="BV23" s="32" t="s">
        <v>35</v>
      </c>
      <c r="BW23" s="32" t="s">
        <v>35</v>
      </c>
      <c r="BX23" s="32" t="s">
        <v>35</v>
      </c>
      <c r="BY23" s="21" t="s">
        <v>35</v>
      </c>
      <c r="BZ23" s="21" t="s">
        <v>35</v>
      </c>
      <c r="CA23" s="21" t="s">
        <v>35</v>
      </c>
      <c r="CB23" s="21" t="s">
        <v>35</v>
      </c>
      <c r="CC23" s="21" t="s">
        <v>35</v>
      </c>
      <c r="CD23" s="21" t="s">
        <v>35</v>
      </c>
      <c r="CE23" s="21" t="s">
        <v>35</v>
      </c>
      <c r="CF23" s="21" t="s">
        <v>35</v>
      </c>
      <c r="CG23" s="21" t="s">
        <v>35</v>
      </c>
      <c r="CH23" s="21" t="s">
        <v>35</v>
      </c>
      <c r="CI23" s="21" t="s">
        <v>35</v>
      </c>
      <c r="CJ23" s="3"/>
      <c r="CK23" s="3"/>
      <c r="CL23" s="3"/>
      <c r="CM23" s="3"/>
      <c r="CN23" s="3"/>
      <c r="CO23" s="3"/>
      <c r="CP23" s="3"/>
      <c r="CQ23" s="3"/>
      <c r="CR23" s="3"/>
      <c r="CS23" s="3"/>
      <c r="CT23" s="3"/>
      <c r="CU23" s="3"/>
      <c r="CV23" s="3"/>
      <c r="CW23" s="3"/>
      <c r="CX23" s="3"/>
      <c r="CY23" s="3"/>
      <c r="CZ23" s="3"/>
    </row>
    <row r="24" s="284" customFormat="true" ht="15" hidden="true" customHeight="true" x14ac:dyDescent="0.2">
      <c r="A24" s="835" t="s">
        <v>47</v>
      </c>
      <c r="B24" s="336" t="s">
        <v>59</v>
      </c>
      <c r="C24" s="342"/>
      <c r="D24" s="343"/>
      <c r="E24" s="343"/>
      <c r="F24" s="343"/>
      <c r="G24" s="344"/>
      <c r="H24" s="345"/>
      <c r="I24" s="343"/>
      <c r="J24" s="343"/>
      <c r="K24" s="343"/>
      <c r="L24" s="346"/>
      <c r="M24" s="342"/>
      <c r="N24" s="343"/>
      <c r="O24" s="343"/>
      <c r="P24" s="343"/>
      <c r="Q24" s="344"/>
      <c r="R24" s="345"/>
      <c r="S24" s="343"/>
      <c r="T24" s="343"/>
      <c r="U24" s="343"/>
      <c r="V24" s="343"/>
      <c r="W24" s="343"/>
      <c r="X24" s="343"/>
      <c r="Y24" s="343"/>
      <c r="Z24" s="343"/>
      <c r="AA24" s="343"/>
      <c r="AB24" s="346"/>
      <c r="AC24" s="346"/>
      <c r="AD24" s="346"/>
      <c r="AE24" s="346"/>
      <c r="AF24" s="346"/>
      <c r="AG24" s="346"/>
      <c r="AH24" s="346"/>
      <c r="AI24" s="346"/>
      <c r="AJ24" s="694"/>
      <c r="AK24" s="694"/>
      <c r="AL24" s="694"/>
      <c r="AM24" s="694"/>
      <c r="AN24" s="694"/>
      <c r="AO24" s="694"/>
      <c r="AP24" s="694"/>
      <c r="AQ24" s="694"/>
      <c r="AR24" s="694"/>
      <c r="AS24" s="694"/>
      <c r="AT24" s="694"/>
      <c r="AU24" s="694"/>
      <c r="AV24" s="694"/>
      <c r="AW24" s="694"/>
      <c r="AX24" s="694"/>
      <c r="AY24" s="694"/>
      <c r="AZ24" s="312"/>
      <c r="BB24" s="286"/>
      <c r="BZ24" s="312"/>
      <c r="CA24" s="312"/>
      <c r="CB24" s="312"/>
      <c r="CC24" s="312"/>
      <c r="CD24" s="312"/>
      <c r="CE24" s="312"/>
      <c r="CF24" s="312"/>
      <c r="CG24" s="312"/>
      <c r="CH24" s="312"/>
      <c r="CI24" s="312"/>
      <c r="CJ24" s="312"/>
      <c r="CK24" s="312"/>
      <c r="CL24" s="312"/>
      <c r="CM24" s="312"/>
      <c r="CN24" s="312"/>
      <c r="CO24" s="312"/>
      <c r="CP24" s="312"/>
      <c r="CQ24" s="312"/>
      <c r="CR24" s="312"/>
      <c r="CS24" s="312"/>
      <c r="CT24" s="312"/>
      <c r="CU24" s="312"/>
      <c r="CV24" s="312"/>
      <c r="CW24" s="312"/>
      <c r="CX24" s="312"/>
      <c r="CY24" s="312"/>
      <c r="CZ24" s="312"/>
    </row>
    <row r="25" s="284" customFormat="true" ht="15" hidden="true" customHeight="true" x14ac:dyDescent="0.2">
      <c r="A25" s="836"/>
      <c r="B25" s="333" t="s">
        <v>58</v>
      </c>
      <c r="C25" s="347"/>
      <c r="D25" s="348"/>
      <c r="E25" s="348"/>
      <c r="F25" s="348"/>
      <c r="G25" s="349"/>
      <c r="H25" s="350"/>
      <c r="I25" s="348"/>
      <c r="J25" s="348"/>
      <c r="K25" s="348"/>
      <c r="L25" s="351"/>
      <c r="M25" s="347"/>
      <c r="N25" s="348"/>
      <c r="O25" s="348"/>
      <c r="P25" s="348"/>
      <c r="Q25" s="349"/>
      <c r="R25" s="350"/>
      <c r="S25" s="348"/>
      <c r="T25" s="348"/>
      <c r="U25" s="348"/>
      <c r="V25" s="348"/>
      <c r="W25" s="348"/>
      <c r="X25" s="348"/>
      <c r="Y25" s="348"/>
      <c r="Z25" s="348"/>
      <c r="AA25" s="348"/>
      <c r="AB25" s="351"/>
      <c r="AC25" s="351"/>
      <c r="AD25" s="351"/>
      <c r="AE25" s="351"/>
      <c r="AF25" s="351"/>
      <c r="AG25" s="351"/>
      <c r="AH25" s="351"/>
      <c r="AI25" s="351"/>
      <c r="AJ25" s="694"/>
      <c r="AK25" s="694"/>
      <c r="AL25" s="694"/>
      <c r="AM25" s="694"/>
      <c r="AN25" s="694"/>
      <c r="AO25" s="694"/>
      <c r="AP25" s="694"/>
      <c r="AQ25" s="694"/>
      <c r="AR25" s="694"/>
      <c r="AS25" s="694"/>
      <c r="AT25" s="694"/>
      <c r="AU25" s="694"/>
      <c r="AV25" s="694"/>
      <c r="AW25" s="694"/>
      <c r="AX25" s="694"/>
      <c r="AY25" s="694"/>
      <c r="AZ25" s="312"/>
      <c r="BB25" s="286"/>
      <c r="BZ25" s="312"/>
      <c r="CA25" s="312"/>
      <c r="CB25" s="312"/>
      <c r="CC25" s="312"/>
      <c r="CD25" s="312"/>
      <c r="CE25" s="312"/>
      <c r="CF25" s="312"/>
      <c r="CG25" s="312"/>
      <c r="CH25" s="312"/>
      <c r="CI25" s="312"/>
      <c r="CJ25" s="312"/>
      <c r="CK25" s="312"/>
      <c r="CL25" s="312"/>
      <c r="CM25" s="312"/>
      <c r="CN25" s="312"/>
      <c r="CO25" s="312"/>
      <c r="CP25" s="312"/>
      <c r="CQ25" s="312"/>
      <c r="CR25" s="312"/>
      <c r="CS25" s="312"/>
      <c r="CT25" s="312"/>
      <c r="CU25" s="312"/>
      <c r="CV25" s="312"/>
      <c r="CW25" s="312"/>
      <c r="CX25" s="312"/>
      <c r="CY25" s="312"/>
      <c r="CZ25" s="312"/>
    </row>
    <row r="26" s="284" customFormat="true" ht="15" hidden="true" customHeight="true" x14ac:dyDescent="0.2">
      <c r="A26" s="837"/>
      <c r="B26" s="334" t="s">
        <v>46</v>
      </c>
      <c r="C26" s="352"/>
      <c r="D26" s="353"/>
      <c r="E26" s="353"/>
      <c r="F26" s="353"/>
      <c r="G26" s="354"/>
      <c r="H26" s="355"/>
      <c r="I26" s="353"/>
      <c r="J26" s="353"/>
      <c r="K26" s="353"/>
      <c r="L26" s="356"/>
      <c r="M26" s="352"/>
      <c r="N26" s="353"/>
      <c r="O26" s="353"/>
      <c r="P26" s="353"/>
      <c r="Q26" s="354"/>
      <c r="R26" s="14"/>
      <c r="S26" s="13"/>
      <c r="T26" s="13"/>
      <c r="U26" s="13"/>
      <c r="V26" s="13"/>
      <c r="W26" s="13"/>
      <c r="X26" s="13"/>
      <c r="Y26" s="13"/>
      <c r="Z26" s="13"/>
      <c r="AA26" s="13"/>
      <c r="AB26" s="8"/>
      <c r="AC26" s="8"/>
      <c r="AD26" s="8"/>
      <c r="AE26" s="8"/>
      <c r="AF26" s="8"/>
      <c r="AG26" s="8"/>
      <c r="AH26" s="8"/>
      <c r="AI26" s="8"/>
      <c r="AJ26" s="694"/>
      <c r="AK26" s="694"/>
      <c r="AL26" s="694"/>
      <c r="AM26" s="694"/>
      <c r="AN26" s="694"/>
      <c r="AO26" s="694"/>
      <c r="AP26" s="694"/>
      <c r="AQ26" s="694"/>
      <c r="AR26" s="694"/>
      <c r="AS26" s="694"/>
      <c r="AT26" s="694"/>
      <c r="AU26" s="694"/>
      <c r="AV26" s="694"/>
      <c r="AW26" s="694"/>
      <c r="AX26" s="694"/>
      <c r="AY26" s="694"/>
      <c r="AZ26" s="312"/>
      <c r="BB26" s="286"/>
      <c r="BZ26" s="312"/>
      <c r="CA26" s="312"/>
      <c r="CB26" s="312"/>
      <c r="CC26" s="312"/>
      <c r="CD26" s="312"/>
      <c r="CE26" s="312"/>
      <c r="CF26" s="312"/>
      <c r="CG26" s="312"/>
      <c r="CH26" s="312"/>
      <c r="CI26" s="312"/>
      <c r="CJ26" s="312"/>
      <c r="CK26" s="312"/>
      <c r="CL26" s="312"/>
      <c r="CM26" s="312"/>
      <c r="CN26" s="312"/>
      <c r="CO26" s="312"/>
      <c r="CP26" s="312"/>
      <c r="CQ26" s="312"/>
      <c r="CR26" s="312"/>
      <c r="CS26" s="312"/>
      <c r="CT26" s="312"/>
      <c r="CU26" s="312"/>
      <c r="CV26" s="312"/>
      <c r="CW26" s="312"/>
      <c r="CX26" s="312"/>
      <c r="CY26" s="312"/>
      <c r="CZ26" s="312"/>
    </row>
    <row r="27" s="288" customFormat="true" ht="15" customHeight="true" x14ac:dyDescent="0.2">
      <c r="A27" s="283"/>
      <c r="B27" s="335"/>
      <c r="C27" s="827" t="s">
        <v>114</v>
      </c>
      <c r="D27" s="828"/>
      <c r="E27" s="828"/>
      <c r="F27" s="828"/>
      <c r="G27" s="829"/>
      <c r="H27" s="833" t="s">
        <v>38</v>
      </c>
      <c r="I27" s="822"/>
      <c r="J27" s="822"/>
      <c r="K27" s="822"/>
      <c r="L27" s="824"/>
      <c r="M27" s="821" t="s">
        <v>37</v>
      </c>
      <c r="N27" s="822"/>
      <c r="O27" s="822"/>
      <c r="P27" s="822"/>
      <c r="Q27" s="824"/>
      <c r="R27" s="16" t="s">
        <v>137</v>
      </c>
      <c r="S27" s="366"/>
      <c r="T27" s="366"/>
      <c r="U27" s="366"/>
      <c r="V27" s="366"/>
      <c r="W27" s="366"/>
      <c r="X27" s="366"/>
      <c r="Y27" s="366"/>
      <c r="Z27" s="366"/>
      <c r="AA27" s="366"/>
      <c r="AB27" s="366"/>
      <c r="AC27" s="366"/>
      <c r="AD27" s="366"/>
      <c r="AE27" s="366"/>
      <c r="AF27" s="366"/>
      <c r="AG27" s="366"/>
      <c r="AH27" s="366"/>
      <c r="AI27" s="366"/>
      <c r="AJ27" s="376"/>
      <c r="AK27" s="376"/>
      <c r="AL27" s="376"/>
      <c r="AM27" s="376"/>
      <c r="AN27" s="376"/>
      <c r="AO27" s="376"/>
      <c r="AP27" s="376"/>
      <c r="AQ27" s="376"/>
      <c r="AR27" s="376"/>
      <c r="AS27" s="376"/>
      <c r="AT27" s="376"/>
      <c r="AU27" s="376"/>
      <c r="AV27" s="376"/>
      <c r="AW27" s="376"/>
      <c r="AX27" s="376"/>
      <c r="AY27" s="376"/>
      <c r="AZ27" s="151"/>
      <c r="BA27" s="313" t="s">
        <v>128</v>
      </c>
      <c r="BB27" s="268" t="s">
        <v>95</v>
      </c>
      <c r="BC27" s="812" t="s">
        <v>114</v>
      </c>
      <c r="BD27" s="813"/>
      <c r="BE27" s="813"/>
      <c r="BF27" s="813"/>
      <c r="BG27" s="819"/>
      <c r="BH27" s="812" t="s">
        <v>38</v>
      </c>
      <c r="BI27" s="813"/>
      <c r="BJ27" s="813"/>
      <c r="BK27" s="813"/>
      <c r="BL27" s="819"/>
      <c r="BM27" s="812" t="s">
        <v>37</v>
      </c>
      <c r="BN27" s="813"/>
      <c r="BO27" s="813"/>
      <c r="BP27" s="813"/>
      <c r="BQ27" s="814"/>
      <c r="BR27" s="15" t="s">
        <v>137</v>
      </c>
      <c r="BS27" s="366"/>
      <c r="BT27" s="366"/>
      <c r="BU27" s="366"/>
      <c r="BV27" s="366"/>
      <c r="BW27" s="366"/>
      <c r="BX27" s="366"/>
      <c r="BY27" s="366"/>
      <c r="BZ27" s="377"/>
      <c r="CA27" s="377"/>
      <c r="CB27" s="377"/>
      <c r="CC27" s="377"/>
      <c r="CD27" s="377"/>
      <c r="CE27" s="377"/>
      <c r="CF27" s="377"/>
      <c r="CG27" s="377"/>
      <c r="CH27" s="377"/>
      <c r="CI27" s="377"/>
      <c r="CJ27" s="311"/>
      <c r="CK27" s="311"/>
      <c r="CL27" s="311"/>
      <c r="CM27" s="311"/>
      <c r="CN27" s="311"/>
      <c r="CO27" s="311"/>
      <c r="CP27" s="311"/>
      <c r="CQ27" s="311"/>
      <c r="CR27" s="311"/>
      <c r="CS27" s="311"/>
      <c r="CT27" s="311"/>
      <c r="CU27" s="311"/>
      <c r="CV27" s="311"/>
      <c r="CW27" s="311"/>
      <c r="CX27" s="311"/>
      <c r="CY27" s="311"/>
      <c r="CZ27" s="311"/>
    </row>
    <row r="28" s="288" customFormat="true" ht="24" x14ac:dyDescent="0.2">
      <c r="A28" s="301" t="s">
        <v>69</v>
      </c>
      <c r="B28" s="335"/>
      <c r="C28" s="358" t="s">
        <v>0</v>
      </c>
      <c r="D28" s="485" t="s">
        <v>1</v>
      </c>
      <c r="E28" s="485" t="s">
        <v>2</v>
      </c>
      <c r="F28" s="485" t="s">
        <v>3</v>
      </c>
      <c r="G28" s="486" t="s">
        <v>4</v>
      </c>
      <c r="H28" s="340" t="s">
        <v>0</v>
      </c>
      <c r="I28" s="488" t="s">
        <v>1</v>
      </c>
      <c r="J28" s="488" t="s">
        <v>2</v>
      </c>
      <c r="K28" s="488" t="s">
        <v>3</v>
      </c>
      <c r="L28" s="489" t="s">
        <v>4</v>
      </c>
      <c r="M28" s="341" t="s">
        <v>0</v>
      </c>
      <c r="N28" s="488" t="s">
        <v>1</v>
      </c>
      <c r="O28" s="488" t="s">
        <v>2</v>
      </c>
      <c r="P28" s="488" t="s">
        <v>3</v>
      </c>
      <c r="Q28" s="484" t="s">
        <v>4</v>
      </c>
      <c r="R28" s="340" t="s">
        <v>435</v>
      </c>
      <c r="S28" s="488" t="s">
        <v>366</v>
      </c>
      <c r="T28" s="488" t="s">
        <v>436</v>
      </c>
      <c r="U28" s="488" t="s">
        <v>437</v>
      </c>
      <c r="V28" s="488" t="s">
        <v>438</v>
      </c>
      <c r="W28" s="488" t="s">
        <v>439</v>
      </c>
      <c r="X28" s="488" t="s">
        <v>440</v>
      </c>
      <c r="Y28" s="488" t="s">
        <v>441</v>
      </c>
      <c r="Z28" s="488" t="s">
        <v>442</v>
      </c>
      <c r="AA28" s="488" t="s">
        <v>443</v>
      </c>
      <c r="AB28" s="488" t="s">
        <v>444</v>
      </c>
      <c r="AC28" s="488" t="s">
        <v>445</v>
      </c>
      <c r="AD28" s="488" t="s">
        <v>446</v>
      </c>
      <c r="AE28" s="488" t="s">
        <v>447</v>
      </c>
      <c r="AF28" s="488" t="s">
        <v>448</v>
      </c>
      <c r="AG28" s="488" t="s">
        <v>449</v>
      </c>
      <c r="AH28" s="488" t="s">
        <v>450</v>
      </c>
      <c r="AI28" s="489" t="s">
        <v>451</v>
      </c>
      <c r="AJ28" s="376"/>
      <c r="AK28" s="376"/>
      <c r="AL28" s="376"/>
      <c r="AM28" s="376"/>
      <c r="AN28" s="376"/>
      <c r="AO28" s="376"/>
      <c r="AP28" s="376"/>
      <c r="AQ28" s="376"/>
      <c r="AR28" s="376"/>
      <c r="AS28" s="376"/>
      <c r="AT28" s="376"/>
      <c r="AU28" s="376"/>
      <c r="AV28" s="376"/>
      <c r="AW28" s="376"/>
      <c r="AX28" s="376"/>
      <c r="AY28" s="376"/>
      <c r="AZ28" s="151"/>
      <c r="BA28" s="301" t="s">
        <v>119</v>
      </c>
      <c r="BB28" s="300"/>
      <c r="BC28" s="388" t="s">
        <v>0</v>
      </c>
      <c r="BD28" s="446" t="s">
        <v>1</v>
      </c>
      <c r="BE28" s="446" t="s">
        <v>2</v>
      </c>
      <c r="BF28" s="446" t="s">
        <v>3</v>
      </c>
      <c r="BG28" s="389" t="s">
        <v>4</v>
      </c>
      <c r="BH28" s="388" t="s">
        <v>0</v>
      </c>
      <c r="BI28" s="446" t="s">
        <v>1</v>
      </c>
      <c r="BJ28" s="446" t="s">
        <v>2</v>
      </c>
      <c r="BK28" s="446" t="s">
        <v>3</v>
      </c>
      <c r="BL28" s="389" t="s">
        <v>4</v>
      </c>
      <c r="BM28" s="388" t="s">
        <v>0</v>
      </c>
      <c r="BN28" s="446" t="s">
        <v>1</v>
      </c>
      <c r="BO28" s="446" t="s">
        <v>2</v>
      </c>
      <c r="BP28" s="446" t="s">
        <v>3</v>
      </c>
      <c r="BQ28" s="389" t="s">
        <v>4</v>
      </c>
      <c r="BR28" s="388" t="s">
        <v>435</v>
      </c>
      <c r="BS28" s="446" t="s">
        <v>366</v>
      </c>
      <c r="BT28" s="446" t="s">
        <v>436</v>
      </c>
      <c r="BU28" s="446" t="s">
        <v>437</v>
      </c>
      <c r="BV28" s="446" t="s">
        <v>438</v>
      </c>
      <c r="BW28" s="446" t="s">
        <v>439</v>
      </c>
      <c r="BX28" s="446" t="s">
        <v>440</v>
      </c>
      <c r="BY28" s="447" t="s">
        <v>441</v>
      </c>
      <c r="BZ28" s="447" t="s">
        <v>442</v>
      </c>
      <c r="CA28" s="447" t="s">
        <v>443</v>
      </c>
      <c r="CB28" s="447" t="s">
        <v>444</v>
      </c>
      <c r="CC28" s="447" t="s">
        <v>445</v>
      </c>
      <c r="CD28" s="447" t="s">
        <v>446</v>
      </c>
      <c r="CE28" s="447" t="s">
        <v>447</v>
      </c>
      <c r="CF28" s="447" t="s">
        <v>448</v>
      </c>
      <c r="CG28" s="447" t="s">
        <v>449</v>
      </c>
      <c r="CH28" s="447" t="s">
        <v>450</v>
      </c>
      <c r="CI28" s="447" t="s">
        <v>451</v>
      </c>
      <c r="CJ28" s="152"/>
      <c r="CK28" s="152"/>
      <c r="CL28" s="152"/>
      <c r="CM28" s="152"/>
      <c r="CN28" s="152"/>
      <c r="CO28" s="152"/>
      <c r="CP28" s="152"/>
      <c r="CQ28" s="152"/>
      <c r="CR28" s="152"/>
      <c r="CS28" s="152"/>
      <c r="CT28" s="152"/>
      <c r="CU28" s="152"/>
      <c r="CV28" s="152"/>
      <c r="CW28" s="152"/>
      <c r="CX28" s="152"/>
      <c r="CY28" s="152"/>
      <c r="CZ28" s="152"/>
    </row>
    <row r="29" s="288" customFormat="true" ht="15" customHeight="true" x14ac:dyDescent="0.2">
      <c r="A29" s="834" t="s">
        <v>57</v>
      </c>
      <c r="B29" s="337" t="s">
        <v>49</v>
      </c>
      <c r="C29" s="107">
        <v>15.777913281517122</v>
      </c>
      <c r="D29" s="106">
        <v>20.881994778107668</v>
      </c>
      <c r="E29" s="106">
        <v>25.895146906901068</v>
      </c>
      <c r="F29" s="106">
        <v>37.471025897699235</v>
      </c>
      <c r="G29" s="105">
        <v>69.609843635499999</v>
      </c>
      <c r="H29" s="104">
        <v>77.346411391841045</v>
      </c>
      <c r="I29" s="106">
        <v>87.890359015874324</v>
      </c>
      <c r="J29" s="106">
        <v>94.074536195057561</v>
      </c>
      <c r="K29" s="106">
        <v>95.735558946518069</v>
      </c>
      <c r="L29" s="103">
        <v>95.710070944729779</v>
      </c>
      <c r="M29" s="107">
        <v>15.162528492510157</v>
      </c>
      <c r="N29" s="106">
        <v>19.273529044421462</v>
      </c>
      <c r="O29" s="106">
        <v>24.915794337933669</v>
      </c>
      <c r="P29" s="106">
        <v>29.064743922708114</v>
      </c>
      <c r="Q29" s="105">
        <v>46.373228808661331</v>
      </c>
      <c r="R29" s="104">
        <v>56.570611606019725</v>
      </c>
      <c r="S29" s="106">
        <v>97.756705646665779</v>
      </c>
      <c r="T29" s="106">
        <v>57.820771559818063</v>
      </c>
      <c r="U29" s="106">
        <v>41.173390924900559</v>
      </c>
      <c r="V29" s="106">
        <v>19.516247168276816</v>
      </c>
      <c r="W29" s="106">
        <v>53.155118171165881</v>
      </c>
      <c r="X29" s="106">
        <v>15.756701967893621</v>
      </c>
      <c r="Y29" s="106">
        <v>14.23673130531963</v>
      </c>
      <c r="Z29" s="106">
        <v>16.39941584627109</v>
      </c>
      <c r="AA29" s="106">
        <v>13.043839452871017</v>
      </c>
      <c r="AB29" s="106">
        <v>60.316292762624983</v>
      </c>
      <c r="AC29" s="106">
        <v>10.402675153090039</v>
      </c>
      <c r="AD29" s="106">
        <v>3.0292346141343147</v>
      </c>
      <c r="AE29" s="106">
        <v>16.839845848445037</v>
      </c>
      <c r="AF29" s="106">
        <v>15.288604947594294</v>
      </c>
      <c r="AG29" s="106">
        <v>65.922014158540406</v>
      </c>
      <c r="AH29" s="106">
        <v>35.497114078239548</v>
      </c>
      <c r="AI29" s="103">
        <v>24.346448595067599</v>
      </c>
      <c r="AJ29" s="376"/>
      <c r="AK29" s="376"/>
      <c r="AL29" s="376"/>
      <c r="AM29" s="376"/>
      <c r="AN29" s="376"/>
      <c r="AO29" s="376"/>
      <c r="AP29" s="376"/>
      <c r="AQ29" s="376"/>
      <c r="AR29" s="376"/>
      <c r="AS29" s="376"/>
      <c r="AT29" s="376"/>
      <c r="AU29" s="376"/>
      <c r="AV29" s="376"/>
      <c r="AW29" s="376"/>
      <c r="AX29" s="376"/>
      <c r="AY29" s="376"/>
      <c r="AZ29" s="151"/>
      <c r="BA29" s="818" t="s">
        <v>57</v>
      </c>
      <c r="BB29" s="494" t="s">
        <v>49</v>
      </c>
      <c r="BC29" s="38" t="s">
        <v>35</v>
      </c>
      <c r="BD29" s="34" t="s">
        <v>35</v>
      </c>
      <c r="BE29" s="34" t="s">
        <v>35</v>
      </c>
      <c r="BF29" s="34" t="s">
        <v>35</v>
      </c>
      <c r="BG29" s="29" t="s">
        <v>35</v>
      </c>
      <c r="BH29" s="38" t="s">
        <v>35</v>
      </c>
      <c r="BI29" s="34" t="s">
        <v>35</v>
      </c>
      <c r="BJ29" s="34" t="s">
        <v>35</v>
      </c>
      <c r="BK29" s="34" t="s">
        <v>35</v>
      </c>
      <c r="BL29" s="29" t="s">
        <v>35</v>
      </c>
      <c r="BM29" s="38" t="s">
        <v>35</v>
      </c>
      <c r="BN29" s="34" t="s">
        <v>35</v>
      </c>
      <c r="BO29" s="34" t="s">
        <v>35</v>
      </c>
      <c r="BP29" s="34" t="s">
        <v>35</v>
      </c>
      <c r="BQ29" s="29" t="s">
        <v>35</v>
      </c>
      <c r="BR29" s="38" t="s">
        <v>35</v>
      </c>
      <c r="BS29" s="34" t="s">
        <v>35</v>
      </c>
      <c r="BT29" s="34" t="s">
        <v>35</v>
      </c>
      <c r="BU29" s="34" t="s">
        <v>35</v>
      </c>
      <c r="BV29" s="34" t="s">
        <v>35</v>
      </c>
      <c r="BW29" s="34" t="s">
        <v>35</v>
      </c>
      <c r="BX29" s="34" t="s">
        <v>35</v>
      </c>
      <c r="BY29" s="23" t="s">
        <v>35</v>
      </c>
      <c r="BZ29" s="23" t="s">
        <v>35</v>
      </c>
      <c r="CA29" s="23" t="s">
        <v>35</v>
      </c>
      <c r="CB29" s="23" t="s">
        <v>35</v>
      </c>
      <c r="CC29" s="23" t="s">
        <v>35</v>
      </c>
      <c r="CD29" s="23" t="s">
        <v>35</v>
      </c>
      <c r="CE29" s="23" t="s">
        <v>35</v>
      </c>
      <c r="CF29" s="23" t="s">
        <v>35</v>
      </c>
      <c r="CG29" s="23" t="s">
        <v>35</v>
      </c>
      <c r="CH29" s="23" t="s">
        <v>35</v>
      </c>
      <c r="CI29" s="23" t="s">
        <v>35</v>
      </c>
      <c r="CJ29" s="3"/>
      <c r="CK29" s="3"/>
      <c r="CL29" s="3"/>
      <c r="CM29" s="3"/>
      <c r="CN29" s="3"/>
      <c r="CO29" s="3"/>
      <c r="CP29" s="3"/>
      <c r="CQ29" s="3"/>
      <c r="CR29" s="3"/>
      <c r="CS29" s="3"/>
      <c r="CT29" s="3"/>
      <c r="CU29" s="3"/>
      <c r="CV29" s="3"/>
      <c r="CW29" s="3"/>
      <c r="CX29" s="3"/>
      <c r="CY29" s="3"/>
      <c r="CZ29" s="3"/>
    </row>
    <row r="30" s="288" customFormat="true" ht="15" customHeight="true" x14ac:dyDescent="0.2">
      <c r="A30" s="825"/>
      <c r="B30" s="338" t="s">
        <v>48</v>
      </c>
      <c r="C30" s="102">
        <v>84.222086718482871</v>
      </c>
      <c r="D30" s="101">
        <v>79.118005221892446</v>
      </c>
      <c r="E30" s="101">
        <v>74.104853093098939</v>
      </c>
      <c r="F30" s="101">
        <v>62.528974102301049</v>
      </c>
      <c r="G30" s="100">
        <v>30.390156364499489</v>
      </c>
      <c r="H30" s="99">
        <v>22.653588608158874</v>
      </c>
      <c r="I30" s="101">
        <v>12.109640984125665</v>
      </c>
      <c r="J30" s="101">
        <v>5.9254638049423569</v>
      </c>
      <c r="K30" s="101">
        <v>4.2644410534819457</v>
      </c>
      <c r="L30" s="98">
        <v>4.2899290552701981</v>
      </c>
      <c r="M30" s="102">
        <v>84.837471507489937</v>
      </c>
      <c r="N30" s="101">
        <v>80.726470955578677</v>
      </c>
      <c r="O30" s="101">
        <v>75.084205662066537</v>
      </c>
      <c r="P30" s="101">
        <v>70.935256077292024</v>
      </c>
      <c r="Q30" s="100">
        <v>53.626771191338563</v>
      </c>
      <c r="R30" s="99">
        <v>43.429388393980247</v>
      </c>
      <c r="S30" s="101">
        <v>2.2432943533342775</v>
      </c>
      <c r="T30" s="101">
        <v>42.179228440182122</v>
      </c>
      <c r="U30" s="101">
        <v>58.826609075099299</v>
      </c>
      <c r="V30" s="101">
        <v>80.483752831722924</v>
      </c>
      <c r="W30" s="101">
        <v>46.844881828833934</v>
      </c>
      <c r="X30" s="101">
        <v>84.243298032106338</v>
      </c>
      <c r="Y30" s="101">
        <v>85.76326869468042</v>
      </c>
      <c r="Z30" s="101">
        <v>83.60058415372896</v>
      </c>
      <c r="AA30" s="101">
        <v>86.956160547129059</v>
      </c>
      <c r="AB30" s="101">
        <v>39.683707237375273</v>
      </c>
      <c r="AC30" s="101">
        <v>89.597324846909927</v>
      </c>
      <c r="AD30" s="101">
        <v>96.970765385865647</v>
      </c>
      <c r="AE30" s="101">
        <v>83.160154151555048</v>
      </c>
      <c r="AF30" s="101">
        <v>84.711395052405663</v>
      </c>
      <c r="AG30" s="101">
        <v>34.077985841459693</v>
      </c>
      <c r="AH30" s="101">
        <v>64.502885921760281</v>
      </c>
      <c r="AI30" s="98">
        <v>75.653551404932372</v>
      </c>
      <c r="AJ30" s="376"/>
      <c r="AK30" s="376"/>
      <c r="AL30" s="376"/>
      <c r="AM30" s="376"/>
      <c r="AN30" s="376"/>
      <c r="AO30" s="376"/>
      <c r="AP30" s="376"/>
      <c r="AQ30" s="376"/>
      <c r="AR30" s="376"/>
      <c r="AS30" s="376"/>
      <c r="AT30" s="376"/>
      <c r="AU30" s="376"/>
      <c r="AV30" s="376"/>
      <c r="AW30" s="376"/>
      <c r="AX30" s="376"/>
      <c r="AY30" s="376"/>
      <c r="AZ30" s="151"/>
      <c r="BA30" s="816"/>
      <c r="BB30" s="492" t="s">
        <v>48</v>
      </c>
      <c r="BC30" s="37" t="s">
        <v>35</v>
      </c>
      <c r="BD30" s="33" t="s">
        <v>35</v>
      </c>
      <c r="BE30" s="33" t="s">
        <v>35</v>
      </c>
      <c r="BF30" s="33" t="s">
        <v>35</v>
      </c>
      <c r="BG30" s="28" t="s">
        <v>35</v>
      </c>
      <c r="BH30" s="37" t="s">
        <v>35</v>
      </c>
      <c r="BI30" s="33" t="s">
        <v>35</v>
      </c>
      <c r="BJ30" s="33" t="s">
        <v>35</v>
      </c>
      <c r="BK30" s="33" t="s">
        <v>35</v>
      </c>
      <c r="BL30" s="28" t="s">
        <v>35</v>
      </c>
      <c r="BM30" s="37" t="s">
        <v>35</v>
      </c>
      <c r="BN30" s="33" t="s">
        <v>35</v>
      </c>
      <c r="BO30" s="33" t="s">
        <v>35</v>
      </c>
      <c r="BP30" s="33" t="s">
        <v>35</v>
      </c>
      <c r="BQ30" s="28" t="s">
        <v>35</v>
      </c>
      <c r="BR30" s="37" t="s">
        <v>35</v>
      </c>
      <c r="BS30" s="33" t="s">
        <v>35</v>
      </c>
      <c r="BT30" s="33" t="s">
        <v>35</v>
      </c>
      <c r="BU30" s="33" t="s">
        <v>35</v>
      </c>
      <c r="BV30" s="33" t="s">
        <v>35</v>
      </c>
      <c r="BW30" s="33" t="s">
        <v>35</v>
      </c>
      <c r="BX30" s="33" t="s">
        <v>35</v>
      </c>
      <c r="BY30" s="22" t="s">
        <v>35</v>
      </c>
      <c r="BZ30" s="22" t="s">
        <v>35</v>
      </c>
      <c r="CA30" s="22" t="s">
        <v>35</v>
      </c>
      <c r="CB30" s="22" t="s">
        <v>35</v>
      </c>
      <c r="CC30" s="22" t="s">
        <v>35</v>
      </c>
      <c r="CD30" s="22" t="s">
        <v>35</v>
      </c>
      <c r="CE30" s="22" t="s">
        <v>35</v>
      </c>
      <c r="CF30" s="22" t="s">
        <v>35</v>
      </c>
      <c r="CG30" s="22" t="s">
        <v>35</v>
      </c>
      <c r="CH30" s="22" t="s">
        <v>35</v>
      </c>
      <c r="CI30" s="22" t="s">
        <v>35</v>
      </c>
      <c r="CJ30" s="3"/>
      <c r="CK30" s="3"/>
      <c r="CL30" s="3"/>
      <c r="CM30" s="3"/>
      <c r="CN30" s="3"/>
      <c r="CO30" s="3"/>
      <c r="CP30" s="3"/>
      <c r="CQ30" s="3"/>
      <c r="CR30" s="3"/>
      <c r="CS30" s="3"/>
      <c r="CT30" s="3"/>
      <c r="CU30" s="3"/>
      <c r="CV30" s="3"/>
      <c r="CW30" s="3"/>
      <c r="CX30" s="3"/>
      <c r="CY30" s="3"/>
      <c r="CZ30" s="3"/>
    </row>
    <row r="31" s="283" customFormat="true" ht="15" customHeight="true" x14ac:dyDescent="0.2">
      <c r="A31" s="825" t="s">
        <v>103</v>
      </c>
      <c r="B31" s="338" t="s">
        <v>49</v>
      </c>
      <c r="C31" s="102">
        <v>0.11520423770534279</v>
      </c>
      <c r="D31" s="101">
        <v>0.321162065094862</v>
      </c>
      <c r="E31" s="101">
        <v>0.35990463504900633</v>
      </c>
      <c r="F31" s="101">
        <v>1.3342659420741232</v>
      </c>
      <c r="G31" s="100">
        <v>31.09506697255927</v>
      </c>
      <c r="H31" s="99">
        <v>4.1074068893348032</v>
      </c>
      <c r="I31" s="101">
        <v>20.25763281129721</v>
      </c>
      <c r="J31" s="101">
        <v>48.279307910340421</v>
      </c>
      <c r="K31" s="101">
        <v>68.871838539061997</v>
      </c>
      <c r="L31" s="98">
        <v>87.139474675625323</v>
      </c>
      <c r="M31" s="102">
        <v>9.9281670913136916E-2</v>
      </c>
      <c r="N31" s="101">
        <v>0.1596926041217881</v>
      </c>
      <c r="O31" s="101">
        <v>0.23820742454842081</v>
      </c>
      <c r="P31" s="101">
        <v>0.91075122872876046</v>
      </c>
      <c r="Q31" s="100">
        <v>7.5882119515481463</v>
      </c>
      <c r="R31" s="99">
        <v>4.5060368003254752</v>
      </c>
      <c r="S31" s="101">
        <v>54.401507728655929</v>
      </c>
      <c r="T31" s="101">
        <v>3.7121121221790876</v>
      </c>
      <c r="U31" s="101">
        <v>4.3380323760268391</v>
      </c>
      <c r="V31" s="101">
        <v>1.7168603012430597</v>
      </c>
      <c r="W31" s="101">
        <v>3.4859065989638589</v>
      </c>
      <c r="X31" s="101">
        <v>7.2639568774659145</v>
      </c>
      <c r="Y31" s="101">
        <v>1.3036231440633972</v>
      </c>
      <c r="Z31" s="101">
        <v>3.0597001502515564</v>
      </c>
      <c r="AA31" s="101">
        <v>1.6325483528949258</v>
      </c>
      <c r="AB31" s="101">
        <v>5.3609514974577399</v>
      </c>
      <c r="AC31" s="101">
        <v>2.029362103285866</v>
      </c>
      <c r="AD31" s="101">
        <v>0.57621153006636694</v>
      </c>
      <c r="AE31" s="101">
        <v>2.6910111626338629</v>
      </c>
      <c r="AF31" s="101">
        <v>3.7113929924648756</v>
      </c>
      <c r="AG31" s="101">
        <v>4.6167534197286653</v>
      </c>
      <c r="AH31" s="101">
        <v>4.2620464310039843</v>
      </c>
      <c r="AI31" s="98">
        <v>3.8774895375654581</v>
      </c>
      <c r="AJ31" s="376"/>
      <c r="AK31" s="376"/>
      <c r="AL31" s="376"/>
      <c r="AM31" s="376"/>
      <c r="AN31" s="376"/>
      <c r="AO31" s="376"/>
      <c r="AP31" s="376"/>
      <c r="AQ31" s="376"/>
      <c r="AR31" s="376"/>
      <c r="AS31" s="376"/>
      <c r="AT31" s="376"/>
      <c r="AU31" s="376"/>
      <c r="AV31" s="376"/>
      <c r="AW31" s="376"/>
      <c r="AX31" s="376"/>
      <c r="AY31" s="376"/>
      <c r="AZ31" s="151"/>
      <c r="BA31" s="816" t="s">
        <v>103</v>
      </c>
      <c r="BB31" s="492" t="s">
        <v>49</v>
      </c>
      <c r="BC31" s="37" t="s">
        <v>35</v>
      </c>
      <c r="BD31" s="33" t="s">
        <v>35</v>
      </c>
      <c r="BE31" s="33" t="s">
        <v>35</v>
      </c>
      <c r="BF31" s="33" t="s">
        <v>35</v>
      </c>
      <c r="BG31" s="28" t="s">
        <v>35</v>
      </c>
      <c r="BH31" s="37" t="s">
        <v>35</v>
      </c>
      <c r="BI31" s="33" t="s">
        <v>35</v>
      </c>
      <c r="BJ31" s="33" t="s">
        <v>35</v>
      </c>
      <c r="BK31" s="33" t="s">
        <v>35</v>
      </c>
      <c r="BL31" s="28" t="s">
        <v>35</v>
      </c>
      <c r="BM31" s="37" t="s">
        <v>35</v>
      </c>
      <c r="BN31" s="33" t="s">
        <v>35</v>
      </c>
      <c r="BO31" s="33" t="s">
        <v>35</v>
      </c>
      <c r="BP31" s="33" t="s">
        <v>35</v>
      </c>
      <c r="BQ31" s="28" t="s">
        <v>35</v>
      </c>
      <c r="BR31" s="37" t="s">
        <v>35</v>
      </c>
      <c r="BS31" s="33" t="s">
        <v>35</v>
      </c>
      <c r="BT31" s="33" t="s">
        <v>35</v>
      </c>
      <c r="BU31" s="33" t="s">
        <v>35</v>
      </c>
      <c r="BV31" s="33" t="s">
        <v>35</v>
      </c>
      <c r="BW31" s="33" t="s">
        <v>35</v>
      </c>
      <c r="BX31" s="33" t="s">
        <v>35</v>
      </c>
      <c r="BY31" s="22" t="s">
        <v>35</v>
      </c>
      <c r="BZ31" s="22" t="s">
        <v>35</v>
      </c>
      <c r="CA31" s="22" t="s">
        <v>35</v>
      </c>
      <c r="CB31" s="22" t="s">
        <v>35</v>
      </c>
      <c r="CC31" s="22" t="s">
        <v>35</v>
      </c>
      <c r="CD31" s="22" t="s">
        <v>35</v>
      </c>
      <c r="CE31" s="22" t="s">
        <v>35</v>
      </c>
      <c r="CF31" s="22" t="s">
        <v>35</v>
      </c>
      <c r="CG31" s="22" t="s">
        <v>35</v>
      </c>
      <c r="CH31" s="22" t="s">
        <v>35</v>
      </c>
      <c r="CI31" s="22" t="s">
        <v>35</v>
      </c>
      <c r="CJ31" s="3"/>
      <c r="CK31" s="3"/>
      <c r="CL31" s="3"/>
      <c r="CM31" s="3"/>
      <c r="CN31" s="3"/>
      <c r="CO31" s="3"/>
      <c r="CP31" s="3"/>
      <c r="CQ31" s="3"/>
      <c r="CR31" s="3"/>
      <c r="CS31" s="3"/>
      <c r="CT31" s="3"/>
      <c r="CU31" s="3"/>
      <c r="CV31" s="3"/>
      <c r="CW31" s="3"/>
      <c r="CX31" s="3"/>
      <c r="CY31" s="3"/>
      <c r="CZ31" s="3"/>
    </row>
    <row r="32" s="283" customFormat="true" ht="15" customHeight="true" x14ac:dyDescent="0.2">
      <c r="A32" s="825"/>
      <c r="B32" s="338" t="s">
        <v>48</v>
      </c>
      <c r="C32" s="102">
        <v>99.884795762294658</v>
      </c>
      <c r="D32" s="101">
        <v>99.678837934905133</v>
      </c>
      <c r="E32" s="101">
        <v>99.640095364951009</v>
      </c>
      <c r="F32" s="101">
        <v>98.665734057925889</v>
      </c>
      <c r="G32" s="100">
        <v>68.904933027440109</v>
      </c>
      <c r="H32" s="99">
        <v>95.892593110665317</v>
      </c>
      <c r="I32" s="101">
        <v>79.742367188702701</v>
      </c>
      <c r="J32" s="101">
        <v>51.720692089659437</v>
      </c>
      <c r="K32" s="101">
        <v>31.12816146093801</v>
      </c>
      <c r="L32" s="98">
        <v>12.860525324374658</v>
      </c>
      <c r="M32" s="102">
        <v>99.900718329086857</v>
      </c>
      <c r="N32" s="101">
        <v>99.840307395878213</v>
      </c>
      <c r="O32" s="101">
        <v>99.761792575451608</v>
      </c>
      <c r="P32" s="101">
        <v>99.089248771271272</v>
      </c>
      <c r="Q32" s="100">
        <v>92.411788048451839</v>
      </c>
      <c r="R32" s="99">
        <v>95.493963199674525</v>
      </c>
      <c r="S32" s="101">
        <v>45.598492271344277</v>
      </c>
      <c r="T32" s="101">
        <v>96.287887877820992</v>
      </c>
      <c r="U32" s="101">
        <v>95.661967623973112</v>
      </c>
      <c r="V32" s="101">
        <v>98.283139698756884</v>
      </c>
      <c r="W32" s="101">
        <v>96.514093401036135</v>
      </c>
      <c r="X32" s="101">
        <v>92.736043122534099</v>
      </c>
      <c r="Y32" s="101">
        <v>98.696376855936606</v>
      </c>
      <c r="Z32" s="101">
        <v>96.940299849748513</v>
      </c>
      <c r="AA32" s="101">
        <v>98.367451647105142</v>
      </c>
      <c r="AB32" s="101">
        <v>94.639048502542295</v>
      </c>
      <c r="AC32" s="101">
        <v>97.970637896714138</v>
      </c>
      <c r="AD32" s="101">
        <v>99.423788469933626</v>
      </c>
      <c r="AE32" s="101">
        <v>97.308988837366101</v>
      </c>
      <c r="AF32" s="101">
        <v>96.288607007535234</v>
      </c>
      <c r="AG32" s="101">
        <v>95.383246580271276</v>
      </c>
      <c r="AH32" s="101">
        <v>95.737953568996119</v>
      </c>
      <c r="AI32" s="98">
        <v>96.122510462434548</v>
      </c>
      <c r="AJ32" s="376"/>
      <c r="AK32" s="376"/>
      <c r="AL32" s="376"/>
      <c r="AM32" s="376"/>
      <c r="AN32" s="376"/>
      <c r="AO32" s="376"/>
      <c r="AP32" s="376"/>
      <c r="AQ32" s="376"/>
      <c r="AR32" s="376"/>
      <c r="AS32" s="376"/>
      <c r="AT32" s="376"/>
      <c r="AU32" s="376"/>
      <c r="AV32" s="376"/>
      <c r="AW32" s="376"/>
      <c r="AX32" s="376"/>
      <c r="AY32" s="376"/>
      <c r="AZ32" s="151"/>
      <c r="BA32" s="816"/>
      <c r="BB32" s="492" t="s">
        <v>48</v>
      </c>
      <c r="BC32" s="37" t="s">
        <v>35</v>
      </c>
      <c r="BD32" s="33" t="s">
        <v>35</v>
      </c>
      <c r="BE32" s="33" t="s">
        <v>35</v>
      </c>
      <c r="BF32" s="33" t="s">
        <v>35</v>
      </c>
      <c r="BG32" s="28" t="s">
        <v>35</v>
      </c>
      <c r="BH32" s="37" t="s">
        <v>35</v>
      </c>
      <c r="BI32" s="33" t="s">
        <v>35</v>
      </c>
      <c r="BJ32" s="33" t="s">
        <v>35</v>
      </c>
      <c r="BK32" s="33" t="s">
        <v>35</v>
      </c>
      <c r="BL32" s="28" t="s">
        <v>35</v>
      </c>
      <c r="BM32" s="37" t="s">
        <v>35</v>
      </c>
      <c r="BN32" s="33" t="s">
        <v>35</v>
      </c>
      <c r="BO32" s="33" t="s">
        <v>35</v>
      </c>
      <c r="BP32" s="33" t="s">
        <v>35</v>
      </c>
      <c r="BQ32" s="28" t="s">
        <v>35</v>
      </c>
      <c r="BR32" s="37" t="s">
        <v>35</v>
      </c>
      <c r="BS32" s="33" t="s">
        <v>35</v>
      </c>
      <c r="BT32" s="33" t="s">
        <v>35</v>
      </c>
      <c r="BU32" s="33" t="s">
        <v>35</v>
      </c>
      <c r="BV32" s="33" t="s">
        <v>35</v>
      </c>
      <c r="BW32" s="33" t="s">
        <v>35</v>
      </c>
      <c r="BX32" s="33" t="s">
        <v>35</v>
      </c>
      <c r="BY32" s="22" t="s">
        <v>35</v>
      </c>
      <c r="BZ32" s="22" t="s">
        <v>35</v>
      </c>
      <c r="CA32" s="22" t="s">
        <v>35</v>
      </c>
      <c r="CB32" s="22" t="s">
        <v>35</v>
      </c>
      <c r="CC32" s="22" t="s">
        <v>35</v>
      </c>
      <c r="CD32" s="22" t="s">
        <v>35</v>
      </c>
      <c r="CE32" s="22" t="s">
        <v>35</v>
      </c>
      <c r="CF32" s="22" t="s">
        <v>35</v>
      </c>
      <c r="CG32" s="22" t="s">
        <v>35</v>
      </c>
      <c r="CH32" s="22" t="s">
        <v>35</v>
      </c>
      <c r="CI32" s="22" t="s">
        <v>35</v>
      </c>
      <c r="CJ32" s="3"/>
      <c r="CK32" s="3"/>
      <c r="CL32" s="3"/>
      <c r="CM32" s="3"/>
      <c r="CN32" s="3"/>
      <c r="CO32" s="3"/>
      <c r="CP32" s="3"/>
      <c r="CQ32" s="3"/>
      <c r="CR32" s="3"/>
      <c r="CS32" s="3"/>
      <c r="CT32" s="3"/>
      <c r="CU32" s="3"/>
      <c r="CV32" s="3"/>
      <c r="CW32" s="3"/>
      <c r="CX32" s="3"/>
      <c r="CY32" s="3"/>
      <c r="CZ32" s="3"/>
    </row>
    <row r="33" s="283" customFormat="true" ht="15" customHeight="true" x14ac:dyDescent="0.2">
      <c r="A33" s="825" t="s">
        <v>104</v>
      </c>
      <c r="B33" s="338" t="s">
        <v>49</v>
      </c>
      <c r="C33" s="53" t="s">
        <v>35</v>
      </c>
      <c r="D33" s="50" t="s">
        <v>35</v>
      </c>
      <c r="E33" s="50" t="s">
        <v>35</v>
      </c>
      <c r="F33" s="50" t="s">
        <v>35</v>
      </c>
      <c r="G33" s="47" t="s">
        <v>35</v>
      </c>
      <c r="H33" s="44" t="s">
        <v>35</v>
      </c>
      <c r="I33" s="50" t="s">
        <v>35</v>
      </c>
      <c r="J33" s="50" t="s">
        <v>35</v>
      </c>
      <c r="K33" s="50" t="s">
        <v>35</v>
      </c>
      <c r="L33" s="41" t="s">
        <v>35</v>
      </c>
      <c r="M33" s="53" t="s">
        <v>35</v>
      </c>
      <c r="N33" s="50" t="s">
        <v>35</v>
      </c>
      <c r="O33" s="50" t="s">
        <v>35</v>
      </c>
      <c r="P33" s="50" t="s">
        <v>35</v>
      </c>
      <c r="Q33" s="47" t="s">
        <v>35</v>
      </c>
      <c r="R33" s="44" t="s">
        <v>35</v>
      </c>
      <c r="S33" s="50" t="s">
        <v>35</v>
      </c>
      <c r="T33" s="50" t="s">
        <v>35</v>
      </c>
      <c r="U33" s="50" t="s">
        <v>35</v>
      </c>
      <c r="V33" s="50" t="s">
        <v>35</v>
      </c>
      <c r="W33" s="50" t="s">
        <v>35</v>
      </c>
      <c r="X33" s="50" t="s">
        <v>35</v>
      </c>
      <c r="Y33" s="50" t="s">
        <v>35</v>
      </c>
      <c r="Z33" s="50" t="s">
        <v>35</v>
      </c>
      <c r="AA33" s="50" t="s">
        <v>35</v>
      </c>
      <c r="AB33" s="50" t="s">
        <v>35</v>
      </c>
      <c r="AC33" s="50" t="s">
        <v>35</v>
      </c>
      <c r="AD33" s="50" t="s">
        <v>35</v>
      </c>
      <c r="AE33" s="50" t="s">
        <v>35</v>
      </c>
      <c r="AF33" s="50" t="s">
        <v>35</v>
      </c>
      <c r="AG33" s="50" t="s">
        <v>35</v>
      </c>
      <c r="AH33" s="50" t="s">
        <v>35</v>
      </c>
      <c r="AI33" s="41" t="s">
        <v>35</v>
      </c>
      <c r="AJ33" s="6"/>
      <c r="AK33" s="6"/>
      <c r="AL33" s="6"/>
      <c r="AM33" s="6"/>
      <c r="AN33" s="6"/>
      <c r="AO33" s="6"/>
      <c r="AP33" s="6"/>
      <c r="AQ33" s="6"/>
      <c r="AR33" s="6"/>
      <c r="AS33" s="6"/>
      <c r="AT33" s="6"/>
      <c r="AU33" s="6"/>
      <c r="AV33" s="6"/>
      <c r="AW33" s="6"/>
      <c r="AX33" s="6"/>
      <c r="AY33" s="6"/>
      <c r="AZ33" s="311"/>
      <c r="BA33" s="816" t="s">
        <v>104</v>
      </c>
      <c r="BB33" s="492" t="s">
        <v>49</v>
      </c>
      <c r="BC33" s="37" t="s">
        <v>35</v>
      </c>
      <c r="BD33" s="33" t="s">
        <v>35</v>
      </c>
      <c r="BE33" s="33" t="s">
        <v>35</v>
      </c>
      <c r="BF33" s="33" t="s">
        <v>35</v>
      </c>
      <c r="BG33" s="28" t="s">
        <v>35</v>
      </c>
      <c r="BH33" s="37" t="s">
        <v>35</v>
      </c>
      <c r="BI33" s="33" t="s">
        <v>35</v>
      </c>
      <c r="BJ33" s="33" t="s">
        <v>35</v>
      </c>
      <c r="BK33" s="33" t="s">
        <v>35</v>
      </c>
      <c r="BL33" s="28" t="s">
        <v>35</v>
      </c>
      <c r="BM33" s="37" t="s">
        <v>35</v>
      </c>
      <c r="BN33" s="33" t="s">
        <v>35</v>
      </c>
      <c r="BO33" s="33" t="s">
        <v>35</v>
      </c>
      <c r="BP33" s="33" t="s">
        <v>35</v>
      </c>
      <c r="BQ33" s="28" t="s">
        <v>35</v>
      </c>
      <c r="BR33" s="37" t="s">
        <v>35</v>
      </c>
      <c r="BS33" s="33" t="s">
        <v>35</v>
      </c>
      <c r="BT33" s="33" t="s">
        <v>35</v>
      </c>
      <c r="BU33" s="33" t="s">
        <v>35</v>
      </c>
      <c r="BV33" s="33" t="s">
        <v>35</v>
      </c>
      <c r="BW33" s="33" t="s">
        <v>35</v>
      </c>
      <c r="BX33" s="33" t="s">
        <v>35</v>
      </c>
      <c r="BY33" s="22" t="s">
        <v>35</v>
      </c>
      <c r="BZ33" s="22" t="s">
        <v>35</v>
      </c>
      <c r="CA33" s="22" t="s">
        <v>35</v>
      </c>
      <c r="CB33" s="22" t="s">
        <v>35</v>
      </c>
      <c r="CC33" s="22" t="s">
        <v>35</v>
      </c>
      <c r="CD33" s="22" t="s">
        <v>35</v>
      </c>
      <c r="CE33" s="22" t="s">
        <v>35</v>
      </c>
      <c r="CF33" s="22" t="s">
        <v>35</v>
      </c>
      <c r="CG33" s="22" t="s">
        <v>35</v>
      </c>
      <c r="CH33" s="22" t="s">
        <v>35</v>
      </c>
      <c r="CI33" s="22" t="s">
        <v>35</v>
      </c>
      <c r="CJ33" s="3"/>
      <c r="CK33" s="3"/>
      <c r="CL33" s="3"/>
      <c r="CM33" s="3"/>
      <c r="CN33" s="3"/>
      <c r="CO33" s="3"/>
      <c r="CP33" s="3"/>
      <c r="CQ33" s="3"/>
      <c r="CR33" s="3"/>
      <c r="CS33" s="3"/>
      <c r="CT33" s="3"/>
      <c r="CU33" s="3"/>
      <c r="CV33" s="3"/>
      <c r="CW33" s="3"/>
      <c r="CX33" s="3"/>
      <c r="CY33" s="3"/>
      <c r="CZ33" s="3"/>
    </row>
    <row r="34" s="283" customFormat="true" ht="15" customHeight="true" x14ac:dyDescent="0.2">
      <c r="A34" s="825"/>
      <c r="B34" s="338" t="s">
        <v>48</v>
      </c>
      <c r="C34" s="53" t="s">
        <v>35</v>
      </c>
      <c r="D34" s="50" t="s">
        <v>35</v>
      </c>
      <c r="E34" s="50" t="s">
        <v>35</v>
      </c>
      <c r="F34" s="50" t="s">
        <v>35</v>
      </c>
      <c r="G34" s="47" t="s">
        <v>35</v>
      </c>
      <c r="H34" s="44" t="s">
        <v>35</v>
      </c>
      <c r="I34" s="50" t="s">
        <v>35</v>
      </c>
      <c r="J34" s="50" t="s">
        <v>35</v>
      </c>
      <c r="K34" s="50" t="s">
        <v>35</v>
      </c>
      <c r="L34" s="41" t="s">
        <v>35</v>
      </c>
      <c r="M34" s="53" t="s">
        <v>35</v>
      </c>
      <c r="N34" s="50" t="s">
        <v>35</v>
      </c>
      <c r="O34" s="50" t="s">
        <v>35</v>
      </c>
      <c r="P34" s="50" t="s">
        <v>35</v>
      </c>
      <c r="Q34" s="47" t="s">
        <v>35</v>
      </c>
      <c r="R34" s="44" t="s">
        <v>35</v>
      </c>
      <c r="S34" s="50" t="s">
        <v>35</v>
      </c>
      <c r="T34" s="50" t="s">
        <v>35</v>
      </c>
      <c r="U34" s="50" t="s">
        <v>35</v>
      </c>
      <c r="V34" s="50" t="s">
        <v>35</v>
      </c>
      <c r="W34" s="50" t="s">
        <v>35</v>
      </c>
      <c r="X34" s="50" t="s">
        <v>35</v>
      </c>
      <c r="Y34" s="50" t="s">
        <v>35</v>
      </c>
      <c r="Z34" s="50" t="s">
        <v>35</v>
      </c>
      <c r="AA34" s="50" t="s">
        <v>35</v>
      </c>
      <c r="AB34" s="50" t="s">
        <v>35</v>
      </c>
      <c r="AC34" s="50" t="s">
        <v>35</v>
      </c>
      <c r="AD34" s="50" t="s">
        <v>35</v>
      </c>
      <c r="AE34" s="50" t="s">
        <v>35</v>
      </c>
      <c r="AF34" s="50" t="s">
        <v>35</v>
      </c>
      <c r="AG34" s="50" t="s">
        <v>35</v>
      </c>
      <c r="AH34" s="50" t="s">
        <v>35</v>
      </c>
      <c r="AI34" s="41" t="s">
        <v>35</v>
      </c>
      <c r="AJ34" s="6"/>
      <c r="AK34" s="6"/>
      <c r="AL34" s="6"/>
      <c r="AM34" s="6"/>
      <c r="AN34" s="6"/>
      <c r="AO34" s="6"/>
      <c r="AP34" s="6"/>
      <c r="AQ34" s="6"/>
      <c r="AR34" s="6"/>
      <c r="AS34" s="6"/>
      <c r="AT34" s="6"/>
      <c r="AU34" s="6"/>
      <c r="AV34" s="6"/>
      <c r="AW34" s="6"/>
      <c r="AX34" s="6"/>
      <c r="AY34" s="6"/>
      <c r="AZ34" s="311"/>
      <c r="BA34" s="816"/>
      <c r="BB34" s="492" t="s">
        <v>48</v>
      </c>
      <c r="BC34" s="37" t="s">
        <v>35</v>
      </c>
      <c r="BD34" s="33" t="s">
        <v>35</v>
      </c>
      <c r="BE34" s="33" t="s">
        <v>35</v>
      </c>
      <c r="BF34" s="33" t="s">
        <v>35</v>
      </c>
      <c r="BG34" s="28" t="s">
        <v>35</v>
      </c>
      <c r="BH34" s="37" t="s">
        <v>35</v>
      </c>
      <c r="BI34" s="33" t="s">
        <v>35</v>
      </c>
      <c r="BJ34" s="33" t="s">
        <v>35</v>
      </c>
      <c r="BK34" s="33" t="s">
        <v>35</v>
      </c>
      <c r="BL34" s="28" t="s">
        <v>35</v>
      </c>
      <c r="BM34" s="37" t="s">
        <v>35</v>
      </c>
      <c r="BN34" s="33" t="s">
        <v>35</v>
      </c>
      <c r="BO34" s="33" t="s">
        <v>35</v>
      </c>
      <c r="BP34" s="33" t="s">
        <v>35</v>
      </c>
      <c r="BQ34" s="28" t="s">
        <v>35</v>
      </c>
      <c r="BR34" s="37" t="s">
        <v>35</v>
      </c>
      <c r="BS34" s="33" t="s">
        <v>35</v>
      </c>
      <c r="BT34" s="33" t="s">
        <v>35</v>
      </c>
      <c r="BU34" s="33" t="s">
        <v>35</v>
      </c>
      <c r="BV34" s="33" t="s">
        <v>35</v>
      </c>
      <c r="BW34" s="33" t="s">
        <v>35</v>
      </c>
      <c r="BX34" s="33" t="s">
        <v>35</v>
      </c>
      <c r="BY34" s="22" t="s">
        <v>35</v>
      </c>
      <c r="BZ34" s="22" t="s">
        <v>35</v>
      </c>
      <c r="CA34" s="22" t="s">
        <v>35</v>
      </c>
      <c r="CB34" s="22" t="s">
        <v>35</v>
      </c>
      <c r="CC34" s="22" t="s">
        <v>35</v>
      </c>
      <c r="CD34" s="22" t="s">
        <v>35</v>
      </c>
      <c r="CE34" s="22" t="s">
        <v>35</v>
      </c>
      <c r="CF34" s="22" t="s">
        <v>35</v>
      </c>
      <c r="CG34" s="22" t="s">
        <v>35</v>
      </c>
      <c r="CH34" s="22" t="s">
        <v>35</v>
      </c>
      <c r="CI34" s="22" t="s">
        <v>35</v>
      </c>
      <c r="CJ34" s="3"/>
      <c r="CK34" s="3"/>
      <c r="CL34" s="3"/>
      <c r="CM34" s="3"/>
      <c r="CN34" s="3"/>
      <c r="CO34" s="3"/>
      <c r="CP34" s="3"/>
      <c r="CQ34" s="3"/>
      <c r="CR34" s="3"/>
      <c r="CS34" s="3"/>
      <c r="CT34" s="3"/>
      <c r="CU34" s="3"/>
      <c r="CV34" s="3"/>
      <c r="CW34" s="3"/>
      <c r="CX34" s="3"/>
      <c r="CY34" s="3"/>
      <c r="CZ34" s="3"/>
    </row>
    <row r="35" s="288" customFormat="true" ht="15" customHeight="true" x14ac:dyDescent="0.2">
      <c r="A35" s="825" t="s">
        <v>55</v>
      </c>
      <c r="B35" s="338" t="s">
        <v>49</v>
      </c>
      <c r="C35" s="102">
        <v>1.3871464201452797</v>
      </c>
      <c r="D35" s="101">
        <v>1.6806904669426002</v>
      </c>
      <c r="E35" s="101">
        <v>3.3179404031114865</v>
      </c>
      <c r="F35" s="101">
        <v>5.3192625641724698</v>
      </c>
      <c r="G35" s="100">
        <v>38.636973275727577</v>
      </c>
      <c r="H35" s="99">
        <v>19.323592593882388</v>
      </c>
      <c r="I35" s="101">
        <v>37.06106932454685</v>
      </c>
      <c r="J35" s="101">
        <v>59.15150212362343</v>
      </c>
      <c r="K35" s="101">
        <v>78.344060911226407</v>
      </c>
      <c r="L35" s="98">
        <v>89.409752771828437</v>
      </c>
      <c r="M35" s="102">
        <v>1.1540390875479951</v>
      </c>
      <c r="N35" s="101">
        <v>1.7192505827941715</v>
      </c>
      <c r="O35" s="101">
        <v>2.2723609740154362</v>
      </c>
      <c r="P35" s="101">
        <v>4.0337246538682381</v>
      </c>
      <c r="Q35" s="100">
        <v>12.283415621592869</v>
      </c>
      <c r="R35" s="99">
        <v>9.5626966737492953</v>
      </c>
      <c r="S35" s="101">
        <v>63.652423246369572</v>
      </c>
      <c r="T35" s="101">
        <v>8.9823323515843914</v>
      </c>
      <c r="U35" s="101">
        <v>8.3789123744787659</v>
      </c>
      <c r="V35" s="101">
        <v>3.2447414564015258</v>
      </c>
      <c r="W35" s="101">
        <v>10.881832944859053</v>
      </c>
      <c r="X35" s="101">
        <v>9.155720244159621</v>
      </c>
      <c r="Y35" s="101">
        <v>2.0892602653904273</v>
      </c>
      <c r="Z35" s="101">
        <v>4.9494710784076785</v>
      </c>
      <c r="AA35" s="101">
        <v>2.8659911742488706</v>
      </c>
      <c r="AB35" s="101">
        <v>10.347465467362865</v>
      </c>
      <c r="AC35" s="101">
        <v>2.4467349775733416</v>
      </c>
      <c r="AD35" s="101">
        <v>1.3277178292219971</v>
      </c>
      <c r="AE35" s="101">
        <v>7.2305359668262374</v>
      </c>
      <c r="AF35" s="101">
        <v>6.1886999244910799</v>
      </c>
      <c r="AG35" s="101">
        <v>10.615834280800044</v>
      </c>
      <c r="AH35" s="101">
        <v>6.7587371581412148</v>
      </c>
      <c r="AI35" s="98">
        <v>5.8771794110452387</v>
      </c>
      <c r="AJ35" s="376"/>
      <c r="AK35" s="376"/>
      <c r="AL35" s="376"/>
      <c r="AM35" s="376"/>
      <c r="AN35" s="376"/>
      <c r="AO35" s="376"/>
      <c r="AP35" s="376"/>
      <c r="AQ35" s="376"/>
      <c r="AR35" s="376"/>
      <c r="AS35" s="376"/>
      <c r="AT35" s="376"/>
      <c r="AU35" s="376"/>
      <c r="AV35" s="376"/>
      <c r="AW35" s="376"/>
      <c r="AX35" s="376"/>
      <c r="AY35" s="376"/>
      <c r="AZ35" s="151"/>
      <c r="BA35" s="816" t="s">
        <v>55</v>
      </c>
      <c r="BB35" s="492" t="s">
        <v>49</v>
      </c>
      <c r="BC35" s="37" t="s">
        <v>35</v>
      </c>
      <c r="BD35" s="33" t="s">
        <v>35</v>
      </c>
      <c r="BE35" s="33" t="s">
        <v>35</v>
      </c>
      <c r="BF35" s="33" t="s">
        <v>35</v>
      </c>
      <c r="BG35" s="28" t="s">
        <v>35</v>
      </c>
      <c r="BH35" s="37" t="s">
        <v>35</v>
      </c>
      <c r="BI35" s="33" t="s">
        <v>35</v>
      </c>
      <c r="BJ35" s="33" t="s">
        <v>35</v>
      </c>
      <c r="BK35" s="33" t="s">
        <v>35</v>
      </c>
      <c r="BL35" s="28" t="s">
        <v>35</v>
      </c>
      <c r="BM35" s="37" t="s">
        <v>35</v>
      </c>
      <c r="BN35" s="33" t="s">
        <v>35</v>
      </c>
      <c r="BO35" s="33" t="s">
        <v>35</v>
      </c>
      <c r="BP35" s="33" t="s">
        <v>35</v>
      </c>
      <c r="BQ35" s="28" t="s">
        <v>35</v>
      </c>
      <c r="BR35" s="37" t="s">
        <v>35</v>
      </c>
      <c r="BS35" s="33" t="s">
        <v>35</v>
      </c>
      <c r="BT35" s="33" t="s">
        <v>35</v>
      </c>
      <c r="BU35" s="33" t="s">
        <v>35</v>
      </c>
      <c r="BV35" s="33" t="s">
        <v>35</v>
      </c>
      <c r="BW35" s="33" t="s">
        <v>35</v>
      </c>
      <c r="BX35" s="33" t="s">
        <v>35</v>
      </c>
      <c r="BY35" s="22" t="s">
        <v>35</v>
      </c>
      <c r="BZ35" s="22" t="s">
        <v>35</v>
      </c>
      <c r="CA35" s="22" t="s">
        <v>35</v>
      </c>
      <c r="CB35" s="22" t="s">
        <v>35</v>
      </c>
      <c r="CC35" s="22" t="s">
        <v>35</v>
      </c>
      <c r="CD35" s="22" t="s">
        <v>35</v>
      </c>
      <c r="CE35" s="22" t="s">
        <v>35</v>
      </c>
      <c r="CF35" s="22" t="s">
        <v>35</v>
      </c>
      <c r="CG35" s="22" t="s">
        <v>35</v>
      </c>
      <c r="CH35" s="22" t="s">
        <v>35</v>
      </c>
      <c r="CI35" s="22" t="s">
        <v>35</v>
      </c>
      <c r="CJ35" s="3"/>
      <c r="CK35" s="3"/>
      <c r="CL35" s="3"/>
      <c r="CM35" s="3"/>
      <c r="CN35" s="3"/>
      <c r="CO35" s="3"/>
      <c r="CP35" s="3"/>
      <c r="CQ35" s="3"/>
      <c r="CR35" s="3"/>
      <c r="CS35" s="3"/>
      <c r="CT35" s="3"/>
      <c r="CU35" s="3"/>
      <c r="CV35" s="3"/>
      <c r="CW35" s="3"/>
      <c r="CX35" s="3"/>
      <c r="CY35" s="3"/>
      <c r="CZ35" s="3"/>
    </row>
    <row r="36" s="288" customFormat="true" ht="15" customHeight="true" x14ac:dyDescent="0.2">
      <c r="A36" s="825"/>
      <c r="B36" s="338" t="s">
        <v>48</v>
      </c>
      <c r="C36" s="102">
        <v>98.612853579854757</v>
      </c>
      <c r="D36" s="101">
        <v>98.319309533057364</v>
      </c>
      <c r="E36" s="101">
        <v>96.682059596888536</v>
      </c>
      <c r="F36" s="101">
        <v>94.680737435827609</v>
      </c>
      <c r="G36" s="100">
        <v>61.363026724271698</v>
      </c>
      <c r="H36" s="99">
        <v>80.676407406117562</v>
      </c>
      <c r="I36" s="101">
        <v>62.938930675453179</v>
      </c>
      <c r="J36" s="101">
        <v>40.848497876376463</v>
      </c>
      <c r="K36" s="101">
        <v>21.655939088773561</v>
      </c>
      <c r="L36" s="98">
        <v>10.590247228171542</v>
      </c>
      <c r="M36" s="102">
        <v>98.845960912452028</v>
      </c>
      <c r="N36" s="101">
        <v>98.280749417205868</v>
      </c>
      <c r="O36" s="101">
        <v>97.727639025984573</v>
      </c>
      <c r="P36" s="101">
        <v>95.966275346131809</v>
      </c>
      <c r="Q36" s="100">
        <v>87.716584378407077</v>
      </c>
      <c r="R36" s="99">
        <v>90.437303326250671</v>
      </c>
      <c r="S36" s="101">
        <v>36.347576753630626</v>
      </c>
      <c r="T36" s="101">
        <v>91.017667648415795</v>
      </c>
      <c r="U36" s="101">
        <v>91.621087625521199</v>
      </c>
      <c r="V36" s="101">
        <v>96.755258543598359</v>
      </c>
      <c r="W36" s="101">
        <v>89.11816705514083</v>
      </c>
      <c r="X36" s="101">
        <v>90.844279755840361</v>
      </c>
      <c r="Y36" s="101">
        <v>97.910739734609592</v>
      </c>
      <c r="Z36" s="101">
        <v>95.050528921592331</v>
      </c>
      <c r="AA36" s="101">
        <v>97.134008825751224</v>
      </c>
      <c r="AB36" s="101">
        <v>89.652534532637176</v>
      </c>
      <c r="AC36" s="101">
        <v>97.553265022426658</v>
      </c>
      <c r="AD36" s="101">
        <v>98.672282170777976</v>
      </c>
      <c r="AE36" s="101">
        <v>92.769464033173804</v>
      </c>
      <c r="AF36" s="101">
        <v>93.811300075509024</v>
      </c>
      <c r="AG36" s="101">
        <v>89.384165719199913</v>
      </c>
      <c r="AH36" s="101">
        <v>93.24126284185887</v>
      </c>
      <c r="AI36" s="98">
        <v>94.122820588954752</v>
      </c>
      <c r="AJ36" s="376"/>
      <c r="AK36" s="376"/>
      <c r="AL36" s="376"/>
      <c r="AM36" s="376"/>
      <c r="AN36" s="376"/>
      <c r="AO36" s="376"/>
      <c r="AP36" s="376"/>
      <c r="AQ36" s="376"/>
      <c r="AR36" s="376"/>
      <c r="AS36" s="376"/>
      <c r="AT36" s="376"/>
      <c r="AU36" s="376"/>
      <c r="AV36" s="376"/>
      <c r="AW36" s="376"/>
      <c r="AX36" s="376"/>
      <c r="AY36" s="376"/>
      <c r="AZ36" s="151"/>
      <c r="BA36" s="816"/>
      <c r="BB36" s="492" t="s">
        <v>48</v>
      </c>
      <c r="BC36" s="37" t="s">
        <v>35</v>
      </c>
      <c r="BD36" s="33" t="s">
        <v>35</v>
      </c>
      <c r="BE36" s="33" t="s">
        <v>35</v>
      </c>
      <c r="BF36" s="33" t="s">
        <v>35</v>
      </c>
      <c r="BG36" s="28" t="s">
        <v>35</v>
      </c>
      <c r="BH36" s="37" t="s">
        <v>35</v>
      </c>
      <c r="BI36" s="33" t="s">
        <v>35</v>
      </c>
      <c r="BJ36" s="33" t="s">
        <v>35</v>
      </c>
      <c r="BK36" s="33" t="s">
        <v>35</v>
      </c>
      <c r="BL36" s="28" t="s">
        <v>35</v>
      </c>
      <c r="BM36" s="37" t="s">
        <v>35</v>
      </c>
      <c r="BN36" s="33" t="s">
        <v>35</v>
      </c>
      <c r="BO36" s="33" t="s">
        <v>35</v>
      </c>
      <c r="BP36" s="33" t="s">
        <v>35</v>
      </c>
      <c r="BQ36" s="28" t="s">
        <v>35</v>
      </c>
      <c r="BR36" s="37" t="s">
        <v>35</v>
      </c>
      <c r="BS36" s="33" t="s">
        <v>35</v>
      </c>
      <c r="BT36" s="33" t="s">
        <v>35</v>
      </c>
      <c r="BU36" s="33" t="s">
        <v>35</v>
      </c>
      <c r="BV36" s="33" t="s">
        <v>35</v>
      </c>
      <c r="BW36" s="33" t="s">
        <v>35</v>
      </c>
      <c r="BX36" s="33" t="s">
        <v>35</v>
      </c>
      <c r="BY36" s="22" t="s">
        <v>35</v>
      </c>
      <c r="BZ36" s="22" t="s">
        <v>35</v>
      </c>
      <c r="CA36" s="22" t="s">
        <v>35</v>
      </c>
      <c r="CB36" s="22" t="s">
        <v>35</v>
      </c>
      <c r="CC36" s="22" t="s">
        <v>35</v>
      </c>
      <c r="CD36" s="22" t="s">
        <v>35</v>
      </c>
      <c r="CE36" s="22" t="s">
        <v>35</v>
      </c>
      <c r="CF36" s="22" t="s">
        <v>35</v>
      </c>
      <c r="CG36" s="22" t="s">
        <v>35</v>
      </c>
      <c r="CH36" s="22" t="s">
        <v>35</v>
      </c>
      <c r="CI36" s="22" t="s">
        <v>35</v>
      </c>
      <c r="CJ36" s="3"/>
      <c r="CK36" s="3"/>
      <c r="CL36" s="3"/>
      <c r="CM36" s="3"/>
      <c r="CN36" s="3"/>
      <c r="CO36" s="3"/>
      <c r="CP36" s="3"/>
      <c r="CQ36" s="3"/>
      <c r="CR36" s="3"/>
      <c r="CS36" s="3"/>
      <c r="CT36" s="3"/>
      <c r="CU36" s="3"/>
      <c r="CV36" s="3"/>
      <c r="CW36" s="3"/>
      <c r="CX36" s="3"/>
      <c r="CY36" s="3"/>
      <c r="CZ36" s="3"/>
    </row>
    <row r="37" s="288" customFormat="true" ht="15" customHeight="true" x14ac:dyDescent="0.2">
      <c r="A37" s="825" t="s">
        <v>151</v>
      </c>
      <c r="B37" s="338" t="s">
        <v>49</v>
      </c>
      <c r="C37" s="102">
        <v>1.7075092994961609</v>
      </c>
      <c r="D37" s="101">
        <v>1.8516907501283191</v>
      </c>
      <c r="E37" s="101">
        <v>3.8765943347653971</v>
      </c>
      <c r="F37" s="101">
        <v>6.328353875884984</v>
      </c>
      <c r="G37" s="100">
        <v>40.887465901955125</v>
      </c>
      <c r="H37" s="99">
        <v>20.443097951653314</v>
      </c>
      <c r="I37" s="101">
        <v>37.387219306776885</v>
      </c>
      <c r="J37" s="101">
        <v>59.447482855450708</v>
      </c>
      <c r="K37" s="101">
        <v>78.684292152196576</v>
      </c>
      <c r="L37" s="98">
        <v>89.461190048423134</v>
      </c>
      <c r="M37" s="102">
        <v>1.4009720392785603</v>
      </c>
      <c r="N37" s="101">
        <v>1.8810822766903015</v>
      </c>
      <c r="O37" s="101">
        <v>2.6429219251027467</v>
      </c>
      <c r="P37" s="101">
        <v>4.8387786830918058</v>
      </c>
      <c r="Q37" s="100">
        <v>13.904125695125025</v>
      </c>
      <c r="R37" s="99">
        <v>11.742044277590821</v>
      </c>
      <c r="S37" s="101">
        <v>64.739450745179894</v>
      </c>
      <c r="T37" s="101">
        <v>9.5493553903630133</v>
      </c>
      <c r="U37" s="101">
        <v>11.191591590461677</v>
      </c>
      <c r="V37" s="101">
        <v>4.8011072546115869</v>
      </c>
      <c r="W37" s="101">
        <v>13.384780587339169</v>
      </c>
      <c r="X37" s="101">
        <v>11.353176070628907</v>
      </c>
      <c r="Y37" s="101">
        <v>2.2260160036039087</v>
      </c>
      <c r="Z37" s="101">
        <v>5.1588858698826394</v>
      </c>
      <c r="AA37" s="101">
        <v>3.6440168301201545</v>
      </c>
      <c r="AB37" s="101">
        <v>11.722687858328859</v>
      </c>
      <c r="AC37" s="101">
        <v>2.5653862080432446</v>
      </c>
      <c r="AD37" s="101">
        <v>1.2494711809982257</v>
      </c>
      <c r="AE37" s="101">
        <v>8.0195750929759679</v>
      </c>
      <c r="AF37" s="101">
        <v>7.1838778180682832</v>
      </c>
      <c r="AG37" s="101">
        <v>12.671640532451233</v>
      </c>
      <c r="AH37" s="101">
        <v>12.249322823906871</v>
      </c>
      <c r="AI37" s="98">
        <v>8.0306504107581222</v>
      </c>
      <c r="AJ37" s="376"/>
      <c r="AK37" s="376"/>
      <c r="AL37" s="376"/>
      <c r="AM37" s="376"/>
      <c r="AN37" s="376"/>
      <c r="AO37" s="376"/>
      <c r="AP37" s="376"/>
      <c r="AQ37" s="376"/>
      <c r="AR37" s="376"/>
      <c r="AS37" s="376"/>
      <c r="AT37" s="376"/>
      <c r="AU37" s="376"/>
      <c r="AV37" s="376"/>
      <c r="AW37" s="376"/>
      <c r="AX37" s="376"/>
      <c r="AY37" s="376"/>
      <c r="AZ37" s="151"/>
      <c r="BA37" s="816" t="s">
        <v>125</v>
      </c>
      <c r="BB37" s="492" t="s">
        <v>49</v>
      </c>
      <c r="BC37" s="37" t="s">
        <v>35</v>
      </c>
      <c r="BD37" s="33" t="s">
        <v>35</v>
      </c>
      <c r="BE37" s="33" t="s">
        <v>35</v>
      </c>
      <c r="BF37" s="33" t="s">
        <v>35</v>
      </c>
      <c r="BG37" s="28" t="s">
        <v>35</v>
      </c>
      <c r="BH37" s="37" t="s">
        <v>35</v>
      </c>
      <c r="BI37" s="33" t="s">
        <v>35</v>
      </c>
      <c r="BJ37" s="33" t="s">
        <v>35</v>
      </c>
      <c r="BK37" s="33" t="s">
        <v>35</v>
      </c>
      <c r="BL37" s="28" t="s">
        <v>35</v>
      </c>
      <c r="BM37" s="37" t="s">
        <v>35</v>
      </c>
      <c r="BN37" s="33" t="s">
        <v>35</v>
      </c>
      <c r="BO37" s="33" t="s">
        <v>35</v>
      </c>
      <c r="BP37" s="33" t="s">
        <v>35</v>
      </c>
      <c r="BQ37" s="28" t="s">
        <v>35</v>
      </c>
      <c r="BR37" s="37" t="s">
        <v>35</v>
      </c>
      <c r="BS37" s="33" t="s">
        <v>35</v>
      </c>
      <c r="BT37" s="33" t="s">
        <v>35</v>
      </c>
      <c r="BU37" s="33" t="s">
        <v>35</v>
      </c>
      <c r="BV37" s="33" t="s">
        <v>35</v>
      </c>
      <c r="BW37" s="33" t="s">
        <v>35</v>
      </c>
      <c r="BX37" s="33" t="s">
        <v>35</v>
      </c>
      <c r="BY37" s="22" t="s">
        <v>35</v>
      </c>
      <c r="BZ37" s="22" t="s">
        <v>35</v>
      </c>
      <c r="CA37" s="22" t="s">
        <v>35</v>
      </c>
      <c r="CB37" s="22" t="s">
        <v>35</v>
      </c>
      <c r="CC37" s="22" t="s">
        <v>35</v>
      </c>
      <c r="CD37" s="22" t="s">
        <v>35</v>
      </c>
      <c r="CE37" s="22" t="s">
        <v>35</v>
      </c>
      <c r="CF37" s="22" t="s">
        <v>35</v>
      </c>
      <c r="CG37" s="22" t="s">
        <v>35</v>
      </c>
      <c r="CH37" s="22" t="s">
        <v>35</v>
      </c>
      <c r="CI37" s="22" t="s">
        <v>35</v>
      </c>
      <c r="CJ37" s="3"/>
      <c r="CK37" s="3"/>
      <c r="CL37" s="3"/>
      <c r="CM37" s="3"/>
      <c r="CN37" s="3"/>
      <c r="CO37" s="3"/>
      <c r="CP37" s="3"/>
      <c r="CQ37" s="3"/>
      <c r="CR37" s="3"/>
      <c r="CS37" s="3"/>
      <c r="CT37" s="3"/>
      <c r="CU37" s="3"/>
      <c r="CV37" s="3"/>
      <c r="CW37" s="3"/>
      <c r="CX37" s="3"/>
      <c r="CY37" s="3"/>
      <c r="CZ37" s="3"/>
    </row>
    <row r="38" s="288" customFormat="true" ht="15" customHeight="true" x14ac:dyDescent="0.2">
      <c r="A38" s="825"/>
      <c r="B38" s="338" t="s">
        <v>48</v>
      </c>
      <c r="C38" s="102">
        <v>98.292490700503947</v>
      </c>
      <c r="D38" s="101">
        <v>98.148309249871716</v>
      </c>
      <c r="E38" s="101">
        <v>96.123405665234557</v>
      </c>
      <c r="F38" s="101">
        <v>93.671646124115043</v>
      </c>
      <c r="G38" s="100">
        <v>59.112534098044215</v>
      </c>
      <c r="H38" s="99">
        <v>79.556902048346629</v>
      </c>
      <c r="I38" s="101">
        <v>62.612780693223115</v>
      </c>
      <c r="J38" s="101">
        <v>40.552517144549206</v>
      </c>
      <c r="K38" s="101">
        <v>21.315707847803395</v>
      </c>
      <c r="L38" s="98">
        <v>10.538809951576837</v>
      </c>
      <c r="M38" s="102">
        <v>98.599027960721457</v>
      </c>
      <c r="N38" s="101">
        <v>98.118917723309735</v>
      </c>
      <c r="O38" s="101">
        <v>97.35707807489726</v>
      </c>
      <c r="P38" s="101">
        <v>95.161221316908168</v>
      </c>
      <c r="Q38" s="100">
        <v>86.095874304874968</v>
      </c>
      <c r="R38" s="99">
        <v>88.257955722409122</v>
      </c>
      <c r="S38" s="101">
        <v>35.260549254820248</v>
      </c>
      <c r="T38" s="101">
        <v>90.450644609636967</v>
      </c>
      <c r="U38" s="101">
        <v>88.808408409538316</v>
      </c>
      <c r="V38" s="101">
        <v>95.198892745388434</v>
      </c>
      <c r="W38" s="101">
        <v>86.615219412660821</v>
      </c>
      <c r="X38" s="101">
        <v>88.646823929371024</v>
      </c>
      <c r="Y38" s="101">
        <v>97.773983996396097</v>
      </c>
      <c r="Z38" s="101">
        <v>94.841114130117347</v>
      </c>
      <c r="AA38" s="101">
        <v>96.355983169879906</v>
      </c>
      <c r="AB38" s="101">
        <v>88.277312141671231</v>
      </c>
      <c r="AC38" s="101">
        <v>97.434613791956764</v>
      </c>
      <c r="AD38" s="101">
        <v>98.750528819001786</v>
      </c>
      <c r="AE38" s="101">
        <v>91.980424907024059</v>
      </c>
      <c r="AF38" s="101">
        <v>92.816122181931533</v>
      </c>
      <c r="AG38" s="101">
        <v>87.328359467548779</v>
      </c>
      <c r="AH38" s="101">
        <v>87.75067717609322</v>
      </c>
      <c r="AI38" s="98">
        <v>91.969349589241844</v>
      </c>
      <c r="AJ38" s="376"/>
      <c r="AK38" s="376"/>
      <c r="AL38" s="376"/>
      <c r="AM38" s="376"/>
      <c r="AN38" s="376"/>
      <c r="AO38" s="376"/>
      <c r="AP38" s="376"/>
      <c r="AQ38" s="376"/>
      <c r="AR38" s="376"/>
      <c r="AS38" s="376"/>
      <c r="AT38" s="376"/>
      <c r="AU38" s="376"/>
      <c r="AV38" s="376"/>
      <c r="AW38" s="376"/>
      <c r="AX38" s="376"/>
      <c r="AY38" s="376"/>
      <c r="AZ38" s="151"/>
      <c r="BA38" s="816"/>
      <c r="BB38" s="492" t="s">
        <v>48</v>
      </c>
      <c r="BC38" s="37" t="s">
        <v>35</v>
      </c>
      <c r="BD38" s="33" t="s">
        <v>35</v>
      </c>
      <c r="BE38" s="33" t="s">
        <v>35</v>
      </c>
      <c r="BF38" s="33" t="s">
        <v>35</v>
      </c>
      <c r="BG38" s="28" t="s">
        <v>35</v>
      </c>
      <c r="BH38" s="37" t="s">
        <v>35</v>
      </c>
      <c r="BI38" s="33" t="s">
        <v>35</v>
      </c>
      <c r="BJ38" s="33" t="s">
        <v>35</v>
      </c>
      <c r="BK38" s="33" t="s">
        <v>35</v>
      </c>
      <c r="BL38" s="28" t="s">
        <v>35</v>
      </c>
      <c r="BM38" s="37" t="s">
        <v>35</v>
      </c>
      <c r="BN38" s="33" t="s">
        <v>35</v>
      </c>
      <c r="BO38" s="33" t="s">
        <v>35</v>
      </c>
      <c r="BP38" s="33" t="s">
        <v>35</v>
      </c>
      <c r="BQ38" s="28" t="s">
        <v>35</v>
      </c>
      <c r="BR38" s="37" t="s">
        <v>35</v>
      </c>
      <c r="BS38" s="33" t="s">
        <v>35</v>
      </c>
      <c r="BT38" s="33" t="s">
        <v>35</v>
      </c>
      <c r="BU38" s="33" t="s">
        <v>35</v>
      </c>
      <c r="BV38" s="33" t="s">
        <v>35</v>
      </c>
      <c r="BW38" s="33" t="s">
        <v>35</v>
      </c>
      <c r="BX38" s="33" t="s">
        <v>35</v>
      </c>
      <c r="BY38" s="22" t="s">
        <v>35</v>
      </c>
      <c r="BZ38" s="22" t="s">
        <v>35</v>
      </c>
      <c r="CA38" s="22" t="s">
        <v>35</v>
      </c>
      <c r="CB38" s="22" t="s">
        <v>35</v>
      </c>
      <c r="CC38" s="22" t="s">
        <v>35</v>
      </c>
      <c r="CD38" s="22" t="s">
        <v>35</v>
      </c>
      <c r="CE38" s="22" t="s">
        <v>35</v>
      </c>
      <c r="CF38" s="22" t="s">
        <v>35</v>
      </c>
      <c r="CG38" s="22" t="s">
        <v>35</v>
      </c>
      <c r="CH38" s="22" t="s">
        <v>35</v>
      </c>
      <c r="CI38" s="22" t="s">
        <v>35</v>
      </c>
      <c r="CJ38" s="3"/>
      <c r="CK38" s="3"/>
      <c r="CL38" s="3"/>
      <c r="CM38" s="3"/>
      <c r="CN38" s="3"/>
      <c r="CO38" s="3"/>
      <c r="CP38" s="3"/>
      <c r="CQ38" s="3"/>
      <c r="CR38" s="3"/>
      <c r="CS38" s="3"/>
      <c r="CT38" s="3"/>
      <c r="CU38" s="3"/>
      <c r="CV38" s="3"/>
      <c r="CW38" s="3"/>
      <c r="CX38" s="3"/>
      <c r="CY38" s="3"/>
      <c r="CZ38" s="3"/>
    </row>
    <row r="39" s="283" customFormat="true" ht="15" customHeight="true" x14ac:dyDescent="0.2">
      <c r="A39" s="825" t="s">
        <v>122</v>
      </c>
      <c r="B39" s="338" t="s">
        <v>49</v>
      </c>
      <c r="C39" s="53" t="s">
        <v>35</v>
      </c>
      <c r="D39" s="50" t="s">
        <v>35</v>
      </c>
      <c r="E39" s="50" t="s">
        <v>35</v>
      </c>
      <c r="F39" s="50" t="s">
        <v>35</v>
      </c>
      <c r="G39" s="47" t="s">
        <v>35</v>
      </c>
      <c r="H39" s="44" t="s">
        <v>35</v>
      </c>
      <c r="I39" s="50" t="s">
        <v>35</v>
      </c>
      <c r="J39" s="50" t="s">
        <v>35</v>
      </c>
      <c r="K39" s="50" t="s">
        <v>35</v>
      </c>
      <c r="L39" s="41" t="s">
        <v>35</v>
      </c>
      <c r="M39" s="53" t="s">
        <v>35</v>
      </c>
      <c r="N39" s="50" t="s">
        <v>35</v>
      </c>
      <c r="O39" s="50" t="s">
        <v>35</v>
      </c>
      <c r="P39" s="50" t="s">
        <v>35</v>
      </c>
      <c r="Q39" s="47" t="s">
        <v>35</v>
      </c>
      <c r="R39" s="44" t="s">
        <v>35</v>
      </c>
      <c r="S39" s="50" t="s">
        <v>35</v>
      </c>
      <c r="T39" s="50" t="s">
        <v>35</v>
      </c>
      <c r="U39" s="50" t="s">
        <v>35</v>
      </c>
      <c r="V39" s="50" t="s">
        <v>35</v>
      </c>
      <c r="W39" s="50" t="s">
        <v>35</v>
      </c>
      <c r="X39" s="50" t="s">
        <v>35</v>
      </c>
      <c r="Y39" s="50" t="s">
        <v>35</v>
      </c>
      <c r="Z39" s="50" t="s">
        <v>35</v>
      </c>
      <c r="AA39" s="50" t="s">
        <v>35</v>
      </c>
      <c r="AB39" s="50" t="s">
        <v>35</v>
      </c>
      <c r="AC39" s="50" t="s">
        <v>35</v>
      </c>
      <c r="AD39" s="50" t="s">
        <v>35</v>
      </c>
      <c r="AE39" s="50" t="s">
        <v>35</v>
      </c>
      <c r="AF39" s="50" t="s">
        <v>35</v>
      </c>
      <c r="AG39" s="50" t="s">
        <v>35</v>
      </c>
      <c r="AH39" s="50" t="s">
        <v>35</v>
      </c>
      <c r="AI39" s="41" t="s">
        <v>35</v>
      </c>
      <c r="AJ39" s="6"/>
      <c r="AK39" s="6"/>
      <c r="AL39" s="6"/>
      <c r="AM39" s="6"/>
      <c r="AN39" s="6"/>
      <c r="AO39" s="6"/>
      <c r="AP39" s="6"/>
      <c r="AQ39" s="6"/>
      <c r="AR39" s="6"/>
      <c r="AS39" s="6"/>
      <c r="AT39" s="6"/>
      <c r="AU39" s="6"/>
      <c r="AV39" s="6"/>
      <c r="AW39" s="6"/>
      <c r="AX39" s="6"/>
      <c r="AY39" s="6"/>
      <c r="AZ39" s="311"/>
      <c r="BA39" s="816" t="s">
        <v>122</v>
      </c>
      <c r="BB39" s="492" t="s">
        <v>49</v>
      </c>
      <c r="BC39" s="37" t="s">
        <v>35</v>
      </c>
      <c r="BD39" s="33" t="s">
        <v>35</v>
      </c>
      <c r="BE39" s="33" t="s">
        <v>35</v>
      </c>
      <c r="BF39" s="33" t="s">
        <v>35</v>
      </c>
      <c r="BG39" s="28" t="s">
        <v>35</v>
      </c>
      <c r="BH39" s="37" t="s">
        <v>35</v>
      </c>
      <c r="BI39" s="33" t="s">
        <v>35</v>
      </c>
      <c r="BJ39" s="33" t="s">
        <v>35</v>
      </c>
      <c r="BK39" s="33" t="s">
        <v>35</v>
      </c>
      <c r="BL39" s="28" t="s">
        <v>35</v>
      </c>
      <c r="BM39" s="37" t="s">
        <v>35</v>
      </c>
      <c r="BN39" s="33" t="s">
        <v>35</v>
      </c>
      <c r="BO39" s="33" t="s">
        <v>35</v>
      </c>
      <c r="BP39" s="33" t="s">
        <v>35</v>
      </c>
      <c r="BQ39" s="28" t="s">
        <v>35</v>
      </c>
      <c r="BR39" s="37" t="s">
        <v>35</v>
      </c>
      <c r="BS39" s="33" t="s">
        <v>35</v>
      </c>
      <c r="BT39" s="33" t="s">
        <v>35</v>
      </c>
      <c r="BU39" s="33" t="s">
        <v>35</v>
      </c>
      <c r="BV39" s="33" t="s">
        <v>35</v>
      </c>
      <c r="BW39" s="33" t="s">
        <v>35</v>
      </c>
      <c r="BX39" s="33" t="s">
        <v>35</v>
      </c>
      <c r="BY39" s="22" t="s">
        <v>35</v>
      </c>
      <c r="BZ39" s="22" t="s">
        <v>35</v>
      </c>
      <c r="CA39" s="22" t="s">
        <v>35</v>
      </c>
      <c r="CB39" s="22" t="s">
        <v>35</v>
      </c>
      <c r="CC39" s="22" t="s">
        <v>35</v>
      </c>
      <c r="CD39" s="22" t="s">
        <v>35</v>
      </c>
      <c r="CE39" s="22" t="s">
        <v>35</v>
      </c>
      <c r="CF39" s="22" t="s">
        <v>35</v>
      </c>
      <c r="CG39" s="22" t="s">
        <v>35</v>
      </c>
      <c r="CH39" s="22" t="s">
        <v>35</v>
      </c>
      <c r="CI39" s="22" t="s">
        <v>35</v>
      </c>
      <c r="CJ39" s="3"/>
      <c r="CK39" s="3"/>
      <c r="CL39" s="3"/>
      <c r="CM39" s="3"/>
      <c r="CN39" s="3"/>
      <c r="CO39" s="3"/>
      <c r="CP39" s="3"/>
      <c r="CQ39" s="3"/>
      <c r="CR39" s="3"/>
      <c r="CS39" s="3"/>
      <c r="CT39" s="3"/>
      <c r="CU39" s="3"/>
      <c r="CV39" s="3"/>
      <c r="CW39" s="3"/>
      <c r="CX39" s="3"/>
      <c r="CY39" s="3"/>
      <c r="CZ39" s="3"/>
    </row>
    <row r="40" s="283" customFormat="true" ht="15" customHeight="true" x14ac:dyDescent="0.2">
      <c r="A40" s="825"/>
      <c r="B40" s="338" t="s">
        <v>48</v>
      </c>
      <c r="C40" s="53" t="s">
        <v>35</v>
      </c>
      <c r="D40" s="50" t="s">
        <v>35</v>
      </c>
      <c r="E40" s="50" t="s">
        <v>35</v>
      </c>
      <c r="F40" s="50" t="s">
        <v>35</v>
      </c>
      <c r="G40" s="47" t="s">
        <v>35</v>
      </c>
      <c r="H40" s="44" t="s">
        <v>35</v>
      </c>
      <c r="I40" s="50" t="s">
        <v>35</v>
      </c>
      <c r="J40" s="50" t="s">
        <v>35</v>
      </c>
      <c r="K40" s="50" t="s">
        <v>35</v>
      </c>
      <c r="L40" s="41" t="s">
        <v>35</v>
      </c>
      <c r="M40" s="53" t="s">
        <v>35</v>
      </c>
      <c r="N40" s="50" t="s">
        <v>35</v>
      </c>
      <c r="O40" s="50" t="s">
        <v>35</v>
      </c>
      <c r="P40" s="50" t="s">
        <v>35</v>
      </c>
      <c r="Q40" s="47" t="s">
        <v>35</v>
      </c>
      <c r="R40" s="44" t="s">
        <v>35</v>
      </c>
      <c r="S40" s="50" t="s">
        <v>35</v>
      </c>
      <c r="T40" s="50" t="s">
        <v>35</v>
      </c>
      <c r="U40" s="50" t="s">
        <v>35</v>
      </c>
      <c r="V40" s="50" t="s">
        <v>35</v>
      </c>
      <c r="W40" s="50" t="s">
        <v>35</v>
      </c>
      <c r="X40" s="50" t="s">
        <v>35</v>
      </c>
      <c r="Y40" s="50" t="s">
        <v>35</v>
      </c>
      <c r="Z40" s="50" t="s">
        <v>35</v>
      </c>
      <c r="AA40" s="50" t="s">
        <v>35</v>
      </c>
      <c r="AB40" s="50" t="s">
        <v>35</v>
      </c>
      <c r="AC40" s="50" t="s">
        <v>35</v>
      </c>
      <c r="AD40" s="50" t="s">
        <v>35</v>
      </c>
      <c r="AE40" s="50" t="s">
        <v>35</v>
      </c>
      <c r="AF40" s="50" t="s">
        <v>35</v>
      </c>
      <c r="AG40" s="50" t="s">
        <v>35</v>
      </c>
      <c r="AH40" s="50" t="s">
        <v>35</v>
      </c>
      <c r="AI40" s="41" t="s">
        <v>35</v>
      </c>
      <c r="AJ40" s="6"/>
      <c r="AK40" s="6"/>
      <c r="AL40" s="6"/>
      <c r="AM40" s="6"/>
      <c r="AN40" s="6"/>
      <c r="AO40" s="6"/>
      <c r="AP40" s="6"/>
      <c r="AQ40" s="6"/>
      <c r="AR40" s="6"/>
      <c r="AS40" s="6"/>
      <c r="AT40" s="6"/>
      <c r="AU40" s="6"/>
      <c r="AV40" s="6"/>
      <c r="AW40" s="6"/>
      <c r="AX40" s="6"/>
      <c r="AY40" s="6"/>
      <c r="AZ40" s="311"/>
      <c r="BA40" s="816"/>
      <c r="BB40" s="492" t="s">
        <v>48</v>
      </c>
      <c r="BC40" s="37" t="s">
        <v>35</v>
      </c>
      <c r="BD40" s="33" t="s">
        <v>35</v>
      </c>
      <c r="BE40" s="33" t="s">
        <v>35</v>
      </c>
      <c r="BF40" s="33" t="s">
        <v>35</v>
      </c>
      <c r="BG40" s="28" t="s">
        <v>35</v>
      </c>
      <c r="BH40" s="37" t="s">
        <v>35</v>
      </c>
      <c r="BI40" s="33" t="s">
        <v>35</v>
      </c>
      <c r="BJ40" s="33" t="s">
        <v>35</v>
      </c>
      <c r="BK40" s="33" t="s">
        <v>35</v>
      </c>
      <c r="BL40" s="28" t="s">
        <v>35</v>
      </c>
      <c r="BM40" s="37" t="s">
        <v>35</v>
      </c>
      <c r="BN40" s="33" t="s">
        <v>35</v>
      </c>
      <c r="BO40" s="33" t="s">
        <v>35</v>
      </c>
      <c r="BP40" s="33" t="s">
        <v>35</v>
      </c>
      <c r="BQ40" s="28" t="s">
        <v>35</v>
      </c>
      <c r="BR40" s="37" t="s">
        <v>35</v>
      </c>
      <c r="BS40" s="33" t="s">
        <v>35</v>
      </c>
      <c r="BT40" s="33" t="s">
        <v>35</v>
      </c>
      <c r="BU40" s="33" t="s">
        <v>35</v>
      </c>
      <c r="BV40" s="33" t="s">
        <v>35</v>
      </c>
      <c r="BW40" s="33" t="s">
        <v>35</v>
      </c>
      <c r="BX40" s="33" t="s">
        <v>35</v>
      </c>
      <c r="BY40" s="22" t="s">
        <v>35</v>
      </c>
      <c r="BZ40" s="22" t="s">
        <v>35</v>
      </c>
      <c r="CA40" s="22" t="s">
        <v>35</v>
      </c>
      <c r="CB40" s="22" t="s">
        <v>35</v>
      </c>
      <c r="CC40" s="22" t="s">
        <v>35</v>
      </c>
      <c r="CD40" s="22" t="s">
        <v>35</v>
      </c>
      <c r="CE40" s="22" t="s">
        <v>35</v>
      </c>
      <c r="CF40" s="22" t="s">
        <v>35</v>
      </c>
      <c r="CG40" s="22" t="s">
        <v>35</v>
      </c>
      <c r="CH40" s="22" t="s">
        <v>35</v>
      </c>
      <c r="CI40" s="22" t="s">
        <v>35</v>
      </c>
      <c r="CJ40" s="3"/>
      <c r="CK40" s="3"/>
      <c r="CL40" s="3"/>
      <c r="CM40" s="3"/>
      <c r="CN40" s="3"/>
      <c r="CO40" s="3"/>
      <c r="CP40" s="3"/>
      <c r="CQ40" s="3"/>
      <c r="CR40" s="3"/>
      <c r="CS40" s="3"/>
      <c r="CT40" s="3"/>
      <c r="CU40" s="3"/>
      <c r="CV40" s="3"/>
      <c r="CW40" s="3"/>
      <c r="CX40" s="3"/>
      <c r="CY40" s="3"/>
      <c r="CZ40" s="3"/>
    </row>
    <row r="41" s="288" customFormat="true" ht="15" customHeight="true" x14ac:dyDescent="0.2">
      <c r="A41" s="825" t="s">
        <v>56</v>
      </c>
      <c r="B41" s="338" t="s">
        <v>49</v>
      </c>
      <c r="C41" s="102">
        <v>30.828460038203705</v>
      </c>
      <c r="D41" s="101">
        <v>27.175526518165903</v>
      </c>
      <c r="E41" s="101">
        <v>28.360987955709032</v>
      </c>
      <c r="F41" s="101">
        <v>25.150598000983415</v>
      </c>
      <c r="G41" s="100">
        <v>15.810402294660996</v>
      </c>
      <c r="H41" s="99">
        <v>19.480165724885289</v>
      </c>
      <c r="I41" s="101">
        <v>12.337626589237249</v>
      </c>
      <c r="J41" s="101">
        <v>6.5423045730759011</v>
      </c>
      <c r="K41" s="101">
        <v>3.2145343583871053</v>
      </c>
      <c r="L41" s="98">
        <v>5.2968178434345505</v>
      </c>
      <c r="M41" s="102">
        <v>30.722670526640663</v>
      </c>
      <c r="N41" s="101">
        <v>27.551982153522271</v>
      </c>
      <c r="O41" s="101">
        <v>27.976779762653958</v>
      </c>
      <c r="P41" s="101">
        <v>27.175527869777653</v>
      </c>
      <c r="Q41" s="100">
        <v>23.872415707890667</v>
      </c>
      <c r="R41" s="99">
        <v>36.177520342628121</v>
      </c>
      <c r="S41" s="101">
        <v>5.7117293063906791</v>
      </c>
      <c r="T41" s="101">
        <v>15.97469003977619</v>
      </c>
      <c r="U41" s="101">
        <v>14.392173168151604</v>
      </c>
      <c r="V41" s="101">
        <v>28.393701984329461</v>
      </c>
      <c r="W41" s="101">
        <v>20.421248923653916</v>
      </c>
      <c r="X41" s="101">
        <v>21.294759704653845</v>
      </c>
      <c r="Y41" s="101">
        <v>25.205651994973461</v>
      </c>
      <c r="Z41" s="101">
        <v>20.494143453755125</v>
      </c>
      <c r="AA41" s="101">
        <v>37.838742162476493</v>
      </c>
      <c r="AB41" s="101">
        <v>25.843317981766941</v>
      </c>
      <c r="AC41" s="101">
        <v>13.881847914648587</v>
      </c>
      <c r="AD41" s="101">
        <v>53.147778737741923</v>
      </c>
      <c r="AE41" s="101">
        <v>18.003478911895474</v>
      </c>
      <c r="AF41" s="101">
        <v>33.405317518047518</v>
      </c>
      <c r="AG41" s="101">
        <v>26.478881485358858</v>
      </c>
      <c r="AH41" s="101">
        <v>26.349583687484639</v>
      </c>
      <c r="AI41" s="98">
        <v>15.14867853527781</v>
      </c>
      <c r="AJ41" s="376"/>
      <c r="AK41" s="376"/>
      <c r="AL41" s="376"/>
      <c r="AM41" s="376"/>
      <c r="AN41" s="376"/>
      <c r="AO41" s="376"/>
      <c r="AP41" s="376"/>
      <c r="AQ41" s="376"/>
      <c r="AR41" s="376"/>
      <c r="AS41" s="376"/>
      <c r="AT41" s="376"/>
      <c r="AU41" s="376"/>
      <c r="AV41" s="376"/>
      <c r="AW41" s="376"/>
      <c r="AX41" s="376"/>
      <c r="AY41" s="376"/>
      <c r="AZ41" s="151"/>
      <c r="BA41" s="816" t="s">
        <v>56</v>
      </c>
      <c r="BB41" s="492" t="s">
        <v>49</v>
      </c>
      <c r="BC41" s="37" t="s">
        <v>35</v>
      </c>
      <c r="BD41" s="33" t="s">
        <v>35</v>
      </c>
      <c r="BE41" s="33" t="s">
        <v>35</v>
      </c>
      <c r="BF41" s="33" t="s">
        <v>35</v>
      </c>
      <c r="BG41" s="28" t="s">
        <v>35</v>
      </c>
      <c r="BH41" s="37" t="s">
        <v>35</v>
      </c>
      <c r="BI41" s="33" t="s">
        <v>35</v>
      </c>
      <c r="BJ41" s="33" t="s">
        <v>35</v>
      </c>
      <c r="BK41" s="33" t="s">
        <v>35</v>
      </c>
      <c r="BL41" s="28" t="s">
        <v>35</v>
      </c>
      <c r="BM41" s="37" t="s">
        <v>35</v>
      </c>
      <c r="BN41" s="33" t="s">
        <v>35</v>
      </c>
      <c r="BO41" s="33" t="s">
        <v>35</v>
      </c>
      <c r="BP41" s="33" t="s">
        <v>35</v>
      </c>
      <c r="BQ41" s="28" t="s">
        <v>35</v>
      </c>
      <c r="BR41" s="37" t="s">
        <v>35</v>
      </c>
      <c r="BS41" s="33" t="s">
        <v>35</v>
      </c>
      <c r="BT41" s="33" t="s">
        <v>35</v>
      </c>
      <c r="BU41" s="33" t="s">
        <v>35</v>
      </c>
      <c r="BV41" s="33" t="s">
        <v>35</v>
      </c>
      <c r="BW41" s="33" t="s">
        <v>35</v>
      </c>
      <c r="BX41" s="33" t="s">
        <v>35</v>
      </c>
      <c r="BY41" s="22" t="s">
        <v>35</v>
      </c>
      <c r="BZ41" s="22" t="s">
        <v>35</v>
      </c>
      <c r="CA41" s="22" t="s">
        <v>35</v>
      </c>
      <c r="CB41" s="22" t="s">
        <v>35</v>
      </c>
      <c r="CC41" s="22" t="s">
        <v>35</v>
      </c>
      <c r="CD41" s="22" t="s">
        <v>35</v>
      </c>
      <c r="CE41" s="22" t="s">
        <v>35</v>
      </c>
      <c r="CF41" s="22" t="s">
        <v>35</v>
      </c>
      <c r="CG41" s="22" t="s">
        <v>35</v>
      </c>
      <c r="CH41" s="22" t="s">
        <v>35</v>
      </c>
      <c r="CI41" s="22" t="s">
        <v>35</v>
      </c>
      <c r="CJ41" s="3"/>
      <c r="CK41" s="3"/>
      <c r="CL41" s="3"/>
      <c r="CM41" s="3"/>
      <c r="CN41" s="3"/>
      <c r="CO41" s="3"/>
      <c r="CP41" s="3"/>
      <c r="CQ41" s="3"/>
      <c r="CR41" s="3"/>
      <c r="CS41" s="3"/>
      <c r="CT41" s="3"/>
      <c r="CU41" s="3"/>
      <c r="CV41" s="3"/>
      <c r="CW41" s="3"/>
      <c r="CX41" s="3"/>
      <c r="CY41" s="3"/>
      <c r="CZ41" s="3"/>
    </row>
    <row r="42" s="288" customFormat="true" ht="15" customHeight="true" x14ac:dyDescent="0.2">
      <c r="A42" s="825"/>
      <c r="B42" s="338" t="s">
        <v>48</v>
      </c>
      <c r="C42" s="102">
        <v>69.171539961796526</v>
      </c>
      <c r="D42" s="101">
        <v>72.82447348183419</v>
      </c>
      <c r="E42" s="101">
        <v>71.639012044291078</v>
      </c>
      <c r="F42" s="101">
        <v>74.849401999016692</v>
      </c>
      <c r="G42" s="100">
        <v>84.189597705338741</v>
      </c>
      <c r="H42" s="99">
        <v>80.519834275114732</v>
      </c>
      <c r="I42" s="101">
        <v>87.662373410762726</v>
      </c>
      <c r="J42" s="101">
        <v>93.457695426924033</v>
      </c>
      <c r="K42" s="101">
        <v>96.785465641612873</v>
      </c>
      <c r="L42" s="98">
        <v>94.703182156565418</v>
      </c>
      <c r="M42" s="102">
        <v>69.277329473359615</v>
      </c>
      <c r="N42" s="101">
        <v>72.448017846477796</v>
      </c>
      <c r="O42" s="101">
        <v>72.023220237346152</v>
      </c>
      <c r="P42" s="101">
        <v>72.82447213022256</v>
      </c>
      <c r="Q42" s="100">
        <v>76.127584292109248</v>
      </c>
      <c r="R42" s="99">
        <v>63.822479657371865</v>
      </c>
      <c r="S42" s="101">
        <v>94.288270693609462</v>
      </c>
      <c r="T42" s="101">
        <v>84.025309960223964</v>
      </c>
      <c r="U42" s="101">
        <v>85.607826831848428</v>
      </c>
      <c r="V42" s="101">
        <v>71.606298015670362</v>
      </c>
      <c r="W42" s="101">
        <v>79.578751076345881</v>
      </c>
      <c r="X42" s="101">
        <v>78.705240295346144</v>
      </c>
      <c r="Y42" s="101">
        <v>74.794348005026663</v>
      </c>
      <c r="Z42" s="101">
        <v>79.505856546244971</v>
      </c>
      <c r="AA42" s="101">
        <v>62.161257837523664</v>
      </c>
      <c r="AB42" s="101">
        <v>74.156682018233099</v>
      </c>
      <c r="AC42" s="101">
        <v>86.118152085351255</v>
      </c>
      <c r="AD42" s="101">
        <v>46.852221262258205</v>
      </c>
      <c r="AE42" s="101">
        <v>81.996521088104572</v>
      </c>
      <c r="AF42" s="101">
        <v>66.594682481952233</v>
      </c>
      <c r="AG42" s="101">
        <v>73.521118514640989</v>
      </c>
      <c r="AH42" s="101">
        <v>73.650416312515233</v>
      </c>
      <c r="AI42" s="98">
        <v>84.851321464722119</v>
      </c>
      <c r="AJ42" s="376"/>
      <c r="AK42" s="376"/>
      <c r="AL42" s="376"/>
      <c r="AM42" s="376"/>
      <c r="AN42" s="376"/>
      <c r="AO42" s="376"/>
      <c r="AP42" s="376"/>
      <c r="AQ42" s="376"/>
      <c r="AR42" s="376"/>
      <c r="AS42" s="376"/>
      <c r="AT42" s="376"/>
      <c r="AU42" s="376"/>
      <c r="AV42" s="376"/>
      <c r="AW42" s="376"/>
      <c r="AX42" s="376"/>
      <c r="AY42" s="376"/>
      <c r="AZ42" s="151"/>
      <c r="BA42" s="816"/>
      <c r="BB42" s="492" t="s">
        <v>48</v>
      </c>
      <c r="BC42" s="37" t="s">
        <v>35</v>
      </c>
      <c r="BD42" s="33" t="s">
        <v>35</v>
      </c>
      <c r="BE42" s="33" t="s">
        <v>35</v>
      </c>
      <c r="BF42" s="33" t="s">
        <v>35</v>
      </c>
      <c r="BG42" s="28" t="s">
        <v>35</v>
      </c>
      <c r="BH42" s="37" t="s">
        <v>35</v>
      </c>
      <c r="BI42" s="33" t="s">
        <v>35</v>
      </c>
      <c r="BJ42" s="33" t="s">
        <v>35</v>
      </c>
      <c r="BK42" s="33" t="s">
        <v>35</v>
      </c>
      <c r="BL42" s="28" t="s">
        <v>35</v>
      </c>
      <c r="BM42" s="37" t="s">
        <v>35</v>
      </c>
      <c r="BN42" s="33" t="s">
        <v>35</v>
      </c>
      <c r="BO42" s="33" t="s">
        <v>35</v>
      </c>
      <c r="BP42" s="33" t="s">
        <v>35</v>
      </c>
      <c r="BQ42" s="28" t="s">
        <v>35</v>
      </c>
      <c r="BR42" s="37" t="s">
        <v>35</v>
      </c>
      <c r="BS42" s="33" t="s">
        <v>35</v>
      </c>
      <c r="BT42" s="33" t="s">
        <v>35</v>
      </c>
      <c r="BU42" s="33" t="s">
        <v>35</v>
      </c>
      <c r="BV42" s="33" t="s">
        <v>35</v>
      </c>
      <c r="BW42" s="33" t="s">
        <v>35</v>
      </c>
      <c r="BX42" s="33" t="s">
        <v>35</v>
      </c>
      <c r="BY42" s="22" t="s">
        <v>35</v>
      </c>
      <c r="BZ42" s="22" t="s">
        <v>35</v>
      </c>
      <c r="CA42" s="22" t="s">
        <v>35</v>
      </c>
      <c r="CB42" s="22" t="s">
        <v>35</v>
      </c>
      <c r="CC42" s="22" t="s">
        <v>35</v>
      </c>
      <c r="CD42" s="22" t="s">
        <v>35</v>
      </c>
      <c r="CE42" s="22" t="s">
        <v>35</v>
      </c>
      <c r="CF42" s="22" t="s">
        <v>35</v>
      </c>
      <c r="CG42" s="22" t="s">
        <v>35</v>
      </c>
      <c r="CH42" s="22" t="s">
        <v>35</v>
      </c>
      <c r="CI42" s="22" t="s">
        <v>35</v>
      </c>
      <c r="CJ42" s="3"/>
      <c r="CK42" s="3"/>
      <c r="CL42" s="3"/>
      <c r="CM42" s="3"/>
      <c r="CN42" s="3"/>
      <c r="CO42" s="3"/>
      <c r="CP42" s="3"/>
      <c r="CQ42" s="3"/>
      <c r="CR42" s="3"/>
      <c r="CS42" s="3"/>
      <c r="CT42" s="3"/>
      <c r="CU42" s="3"/>
      <c r="CV42" s="3"/>
      <c r="CW42" s="3"/>
      <c r="CX42" s="3"/>
      <c r="CY42" s="3"/>
      <c r="CZ42" s="3"/>
    </row>
    <row r="43" s="288" customFormat="true" ht="15" customHeight="true" x14ac:dyDescent="0.2">
      <c r="A43" s="825" t="s">
        <v>53</v>
      </c>
      <c r="B43" s="338" t="s">
        <v>49</v>
      </c>
      <c r="C43" s="102">
        <v>59.422513639689335</v>
      </c>
      <c r="D43" s="101">
        <v>57.763031200887546</v>
      </c>
      <c r="E43" s="101">
        <v>54.227571431213427</v>
      </c>
      <c r="F43" s="101">
        <v>53.918850238281543</v>
      </c>
      <c r="G43" s="100">
        <v>52.884587470603371</v>
      </c>
      <c r="H43" s="99">
        <v>40.104337259938326</v>
      </c>
      <c r="I43" s="101">
        <v>45.237746044781026</v>
      </c>
      <c r="J43" s="101">
        <v>50.185548690045557</v>
      </c>
      <c r="K43" s="101">
        <v>54.41166691985179</v>
      </c>
      <c r="L43" s="98">
        <v>63.165013578840082</v>
      </c>
      <c r="M43" s="102">
        <v>59.8402113496753</v>
      </c>
      <c r="N43" s="101">
        <v>56.80868508265506</v>
      </c>
      <c r="O43" s="101">
        <v>55.300043028108817</v>
      </c>
      <c r="P43" s="101">
        <v>56.274260326852584</v>
      </c>
      <c r="Q43" s="100">
        <v>54.344822742149702</v>
      </c>
      <c r="R43" s="99">
        <v>46.056624066932386</v>
      </c>
      <c r="S43" s="101">
        <v>58.623836180942732</v>
      </c>
      <c r="T43" s="101">
        <v>70.649577797323403</v>
      </c>
      <c r="U43" s="101">
        <v>76.04155286111552</v>
      </c>
      <c r="V43" s="101">
        <v>49.292189259658016</v>
      </c>
      <c r="W43" s="101">
        <v>39.295130646014222</v>
      </c>
      <c r="X43" s="101">
        <v>52.5404110512278</v>
      </c>
      <c r="Y43" s="101">
        <v>53.643390226397635</v>
      </c>
      <c r="Z43" s="101">
        <v>53.038929377596247</v>
      </c>
      <c r="AA43" s="101">
        <v>54.952581723415669</v>
      </c>
      <c r="AB43" s="101">
        <v>51.284600127078164</v>
      </c>
      <c r="AC43" s="101">
        <v>63.991184589186481</v>
      </c>
      <c r="AD43" s="101">
        <v>36.119682269185645</v>
      </c>
      <c r="AE43" s="101">
        <v>72.407960271395481</v>
      </c>
      <c r="AF43" s="101">
        <v>44.642811663846174</v>
      </c>
      <c r="AG43" s="101">
        <v>45.524500165331816</v>
      </c>
      <c r="AH43" s="101">
        <v>50.477940237500071</v>
      </c>
      <c r="AI43" s="98">
        <v>74.391157143724016</v>
      </c>
      <c r="AJ43" s="376"/>
      <c r="AK43" s="376"/>
      <c r="AL43" s="376"/>
      <c r="AM43" s="376"/>
      <c r="AN43" s="376"/>
      <c r="AO43" s="376"/>
      <c r="AP43" s="376"/>
      <c r="AQ43" s="376"/>
      <c r="AR43" s="376"/>
      <c r="AS43" s="376"/>
      <c r="AT43" s="376"/>
      <c r="AU43" s="376"/>
      <c r="AV43" s="376"/>
      <c r="AW43" s="376"/>
      <c r="AX43" s="376"/>
      <c r="AY43" s="376"/>
      <c r="AZ43" s="151"/>
      <c r="BA43" s="816" t="s">
        <v>53</v>
      </c>
      <c r="BB43" s="492" t="s">
        <v>49</v>
      </c>
      <c r="BC43" s="37" t="s">
        <v>35</v>
      </c>
      <c r="BD43" s="33" t="s">
        <v>35</v>
      </c>
      <c r="BE43" s="33" t="s">
        <v>35</v>
      </c>
      <c r="BF43" s="33" t="s">
        <v>35</v>
      </c>
      <c r="BG43" s="28" t="s">
        <v>35</v>
      </c>
      <c r="BH43" s="37" t="s">
        <v>35</v>
      </c>
      <c r="BI43" s="33" t="s">
        <v>35</v>
      </c>
      <c r="BJ43" s="33" t="s">
        <v>35</v>
      </c>
      <c r="BK43" s="33" t="s">
        <v>35</v>
      </c>
      <c r="BL43" s="28" t="s">
        <v>35</v>
      </c>
      <c r="BM43" s="37" t="s">
        <v>35</v>
      </c>
      <c r="BN43" s="33" t="s">
        <v>35</v>
      </c>
      <c r="BO43" s="33" t="s">
        <v>35</v>
      </c>
      <c r="BP43" s="33" t="s">
        <v>35</v>
      </c>
      <c r="BQ43" s="28" t="s">
        <v>35</v>
      </c>
      <c r="BR43" s="37" t="s">
        <v>35</v>
      </c>
      <c r="BS43" s="33" t="s">
        <v>35</v>
      </c>
      <c r="BT43" s="33" t="s">
        <v>35</v>
      </c>
      <c r="BU43" s="33" t="s">
        <v>35</v>
      </c>
      <c r="BV43" s="33" t="s">
        <v>35</v>
      </c>
      <c r="BW43" s="33" t="s">
        <v>35</v>
      </c>
      <c r="BX43" s="33" t="s">
        <v>35</v>
      </c>
      <c r="BY43" s="22" t="s">
        <v>35</v>
      </c>
      <c r="BZ43" s="22" t="s">
        <v>35</v>
      </c>
      <c r="CA43" s="22" t="s">
        <v>35</v>
      </c>
      <c r="CB43" s="22" t="s">
        <v>35</v>
      </c>
      <c r="CC43" s="22" t="s">
        <v>35</v>
      </c>
      <c r="CD43" s="22" t="s">
        <v>35</v>
      </c>
      <c r="CE43" s="22" t="s">
        <v>35</v>
      </c>
      <c r="CF43" s="22" t="s">
        <v>35</v>
      </c>
      <c r="CG43" s="22" t="s">
        <v>35</v>
      </c>
      <c r="CH43" s="22" t="s">
        <v>35</v>
      </c>
      <c r="CI43" s="22" t="s">
        <v>35</v>
      </c>
      <c r="CJ43" s="3"/>
      <c r="CK43" s="3"/>
      <c r="CL43" s="3"/>
      <c r="CM43" s="3"/>
      <c r="CN43" s="3"/>
      <c r="CO43" s="3"/>
      <c r="CP43" s="3"/>
      <c r="CQ43" s="3"/>
      <c r="CR43" s="3"/>
      <c r="CS43" s="3"/>
      <c r="CT43" s="3"/>
      <c r="CU43" s="3"/>
      <c r="CV43" s="3"/>
      <c r="CW43" s="3"/>
      <c r="CX43" s="3"/>
      <c r="CY43" s="3"/>
      <c r="CZ43" s="3"/>
    </row>
    <row r="44" s="288" customFormat="true" ht="15" customHeight="true" x14ac:dyDescent="0.2">
      <c r="A44" s="825"/>
      <c r="B44" s="338" t="s">
        <v>48</v>
      </c>
      <c r="C44" s="102">
        <v>40.577486360310836</v>
      </c>
      <c r="D44" s="101">
        <v>42.236968799112411</v>
      </c>
      <c r="E44" s="101">
        <v>45.772428568786687</v>
      </c>
      <c r="F44" s="101">
        <v>46.081149761718478</v>
      </c>
      <c r="G44" s="100">
        <v>47.115412529396458</v>
      </c>
      <c r="H44" s="99">
        <v>59.895662740061681</v>
      </c>
      <c r="I44" s="101">
        <v>54.762253955218952</v>
      </c>
      <c r="J44" s="101">
        <v>49.8144513099544</v>
      </c>
      <c r="K44" s="101">
        <v>45.58833308014821</v>
      </c>
      <c r="L44" s="98">
        <v>36.834986421159904</v>
      </c>
      <c r="M44" s="102">
        <v>40.159788650324778</v>
      </c>
      <c r="N44" s="101">
        <v>43.191314917344734</v>
      </c>
      <c r="O44" s="101">
        <v>44.699956971891297</v>
      </c>
      <c r="P44" s="101">
        <v>43.725739673147473</v>
      </c>
      <c r="Q44" s="100">
        <v>45.655177257850376</v>
      </c>
      <c r="R44" s="99">
        <v>53.943375933067564</v>
      </c>
      <c r="S44" s="101">
        <v>41.376163819057346</v>
      </c>
      <c r="T44" s="101">
        <v>29.35042220267654</v>
      </c>
      <c r="U44" s="101">
        <v>23.958447138884566</v>
      </c>
      <c r="V44" s="101">
        <v>50.707810740342005</v>
      </c>
      <c r="W44" s="101">
        <v>60.704869353985956</v>
      </c>
      <c r="X44" s="101">
        <v>47.459588948772151</v>
      </c>
      <c r="Y44" s="101">
        <v>46.356609773602308</v>
      </c>
      <c r="Z44" s="101">
        <v>46.96107062240371</v>
      </c>
      <c r="AA44" s="101">
        <v>45.047418276584359</v>
      </c>
      <c r="AB44" s="101">
        <v>48.715399872921971</v>
      </c>
      <c r="AC44" s="101">
        <v>36.008815410813455</v>
      </c>
      <c r="AD44" s="101">
        <v>63.880317730814362</v>
      </c>
      <c r="AE44" s="101">
        <v>27.592039728604519</v>
      </c>
      <c r="AF44" s="101">
        <v>55.357188336153875</v>
      </c>
      <c r="AG44" s="101">
        <v>54.475499834667971</v>
      </c>
      <c r="AH44" s="101">
        <v>49.522059762499815</v>
      </c>
      <c r="AI44" s="98">
        <v>25.608842856275977</v>
      </c>
      <c r="AJ44" s="376"/>
      <c r="AK44" s="376"/>
      <c r="AL44" s="376"/>
      <c r="AM44" s="376"/>
      <c r="AN44" s="376"/>
      <c r="AO44" s="376"/>
      <c r="AP44" s="376"/>
      <c r="AQ44" s="376"/>
      <c r="AR44" s="376"/>
      <c r="AS44" s="376"/>
      <c r="AT44" s="376"/>
      <c r="AU44" s="376"/>
      <c r="AV44" s="376"/>
      <c r="AW44" s="376"/>
      <c r="AX44" s="376"/>
      <c r="AY44" s="376"/>
      <c r="AZ44" s="151"/>
      <c r="BA44" s="816"/>
      <c r="BB44" s="492" t="s">
        <v>48</v>
      </c>
      <c r="BC44" s="37" t="s">
        <v>35</v>
      </c>
      <c r="BD44" s="33" t="s">
        <v>35</v>
      </c>
      <c r="BE44" s="33" t="s">
        <v>35</v>
      </c>
      <c r="BF44" s="33" t="s">
        <v>35</v>
      </c>
      <c r="BG44" s="28" t="s">
        <v>35</v>
      </c>
      <c r="BH44" s="37" t="s">
        <v>35</v>
      </c>
      <c r="BI44" s="33" t="s">
        <v>35</v>
      </c>
      <c r="BJ44" s="33" t="s">
        <v>35</v>
      </c>
      <c r="BK44" s="33" t="s">
        <v>35</v>
      </c>
      <c r="BL44" s="28" t="s">
        <v>35</v>
      </c>
      <c r="BM44" s="37" t="s">
        <v>35</v>
      </c>
      <c r="BN44" s="33" t="s">
        <v>35</v>
      </c>
      <c r="BO44" s="33" t="s">
        <v>35</v>
      </c>
      <c r="BP44" s="33" t="s">
        <v>35</v>
      </c>
      <c r="BQ44" s="28" t="s">
        <v>35</v>
      </c>
      <c r="BR44" s="37" t="s">
        <v>35</v>
      </c>
      <c r="BS44" s="33" t="s">
        <v>35</v>
      </c>
      <c r="BT44" s="33" t="s">
        <v>35</v>
      </c>
      <c r="BU44" s="33" t="s">
        <v>35</v>
      </c>
      <c r="BV44" s="33" t="s">
        <v>35</v>
      </c>
      <c r="BW44" s="33" t="s">
        <v>35</v>
      </c>
      <c r="BX44" s="33" t="s">
        <v>35</v>
      </c>
      <c r="BY44" s="22" t="s">
        <v>35</v>
      </c>
      <c r="BZ44" s="22" t="s">
        <v>35</v>
      </c>
      <c r="CA44" s="22" t="s">
        <v>35</v>
      </c>
      <c r="CB44" s="22" t="s">
        <v>35</v>
      </c>
      <c r="CC44" s="22" t="s">
        <v>35</v>
      </c>
      <c r="CD44" s="22" t="s">
        <v>35</v>
      </c>
      <c r="CE44" s="22" t="s">
        <v>35</v>
      </c>
      <c r="CF44" s="22" t="s">
        <v>35</v>
      </c>
      <c r="CG44" s="22" t="s">
        <v>35</v>
      </c>
      <c r="CH44" s="22" t="s">
        <v>35</v>
      </c>
      <c r="CI44" s="22" t="s">
        <v>35</v>
      </c>
      <c r="CJ44" s="3"/>
      <c r="CK44" s="3"/>
      <c r="CL44" s="3"/>
      <c r="CM44" s="3"/>
      <c r="CN44" s="3"/>
      <c r="CO44" s="3"/>
      <c r="CP44" s="3"/>
      <c r="CQ44" s="3"/>
      <c r="CR44" s="3"/>
      <c r="CS44" s="3"/>
      <c r="CT44" s="3"/>
      <c r="CU44" s="3"/>
      <c r="CV44" s="3"/>
      <c r="CW44" s="3"/>
      <c r="CX44" s="3"/>
      <c r="CY44" s="3"/>
      <c r="CZ44" s="3"/>
    </row>
    <row r="45" s="288" customFormat="true" ht="15" customHeight="true" x14ac:dyDescent="0.2">
      <c r="A45" s="825" t="s">
        <v>52</v>
      </c>
      <c r="B45" s="338" t="s">
        <v>49</v>
      </c>
      <c r="C45" s="102">
        <v>59.422513639689335</v>
      </c>
      <c r="D45" s="101">
        <v>57.763031200887546</v>
      </c>
      <c r="E45" s="101">
        <v>54.227571431213427</v>
      </c>
      <c r="F45" s="101">
        <v>53.918850238281543</v>
      </c>
      <c r="G45" s="100">
        <v>52.884587470603371</v>
      </c>
      <c r="H45" s="99">
        <v>40.104337259938326</v>
      </c>
      <c r="I45" s="101">
        <v>45.237746044781026</v>
      </c>
      <c r="J45" s="101">
        <v>50.185548690045557</v>
      </c>
      <c r="K45" s="101">
        <v>54.41166691985179</v>
      </c>
      <c r="L45" s="98">
        <v>63.165013578840082</v>
      </c>
      <c r="M45" s="102">
        <v>59.8402113496753</v>
      </c>
      <c r="N45" s="101">
        <v>56.80868508265506</v>
      </c>
      <c r="O45" s="101">
        <v>55.300043028108817</v>
      </c>
      <c r="P45" s="101">
        <v>56.274260326852584</v>
      </c>
      <c r="Q45" s="100">
        <v>54.344822742149702</v>
      </c>
      <c r="R45" s="99">
        <v>46.056624066932386</v>
      </c>
      <c r="S45" s="101">
        <v>58.623836180942732</v>
      </c>
      <c r="T45" s="101">
        <v>70.649577797323403</v>
      </c>
      <c r="U45" s="101">
        <v>76.04155286111552</v>
      </c>
      <c r="V45" s="101">
        <v>49.292189259658016</v>
      </c>
      <c r="W45" s="101">
        <v>39.295130646014222</v>
      </c>
      <c r="X45" s="101">
        <v>52.5404110512278</v>
      </c>
      <c r="Y45" s="101">
        <v>53.643390226397635</v>
      </c>
      <c r="Z45" s="101">
        <v>53.038929377596247</v>
      </c>
      <c r="AA45" s="101">
        <v>54.952581723415669</v>
      </c>
      <c r="AB45" s="101">
        <v>51.284600127078164</v>
      </c>
      <c r="AC45" s="101">
        <v>63.991184589186481</v>
      </c>
      <c r="AD45" s="101">
        <v>36.119682269185645</v>
      </c>
      <c r="AE45" s="101">
        <v>72.407960271395481</v>
      </c>
      <c r="AF45" s="101">
        <v>44.642811663846174</v>
      </c>
      <c r="AG45" s="101">
        <v>45.524500165331816</v>
      </c>
      <c r="AH45" s="101">
        <v>50.477940237500071</v>
      </c>
      <c r="AI45" s="98">
        <v>74.391157143724016</v>
      </c>
      <c r="AJ45" s="376"/>
      <c r="AK45" s="376"/>
      <c r="AL45" s="376"/>
      <c r="AM45" s="376"/>
      <c r="AN45" s="376"/>
      <c r="AO45" s="376"/>
      <c r="AP45" s="376"/>
      <c r="AQ45" s="376"/>
      <c r="AR45" s="376"/>
      <c r="AS45" s="376"/>
      <c r="AT45" s="376"/>
      <c r="AU45" s="376"/>
      <c r="AV45" s="376"/>
      <c r="AW45" s="376"/>
      <c r="AX45" s="376"/>
      <c r="AY45" s="376"/>
      <c r="AZ45" s="151"/>
      <c r="BA45" s="816" t="s">
        <v>52</v>
      </c>
      <c r="BB45" s="492" t="s">
        <v>49</v>
      </c>
      <c r="BC45" s="37" t="s">
        <v>35</v>
      </c>
      <c r="BD45" s="33" t="s">
        <v>35</v>
      </c>
      <c r="BE45" s="33" t="s">
        <v>35</v>
      </c>
      <c r="BF45" s="33" t="s">
        <v>35</v>
      </c>
      <c r="BG45" s="28" t="s">
        <v>35</v>
      </c>
      <c r="BH45" s="37" t="s">
        <v>35</v>
      </c>
      <c r="BI45" s="33" t="s">
        <v>35</v>
      </c>
      <c r="BJ45" s="33" t="s">
        <v>35</v>
      </c>
      <c r="BK45" s="33" t="s">
        <v>35</v>
      </c>
      <c r="BL45" s="28" t="s">
        <v>35</v>
      </c>
      <c r="BM45" s="37" t="s">
        <v>35</v>
      </c>
      <c r="BN45" s="33" t="s">
        <v>35</v>
      </c>
      <c r="BO45" s="33" t="s">
        <v>35</v>
      </c>
      <c r="BP45" s="33" t="s">
        <v>35</v>
      </c>
      <c r="BQ45" s="28" t="s">
        <v>35</v>
      </c>
      <c r="BR45" s="37" t="s">
        <v>35</v>
      </c>
      <c r="BS45" s="33" t="s">
        <v>35</v>
      </c>
      <c r="BT45" s="33" t="s">
        <v>35</v>
      </c>
      <c r="BU45" s="33" t="s">
        <v>35</v>
      </c>
      <c r="BV45" s="33" t="s">
        <v>35</v>
      </c>
      <c r="BW45" s="33" t="s">
        <v>35</v>
      </c>
      <c r="BX45" s="33" t="s">
        <v>35</v>
      </c>
      <c r="BY45" s="22" t="s">
        <v>35</v>
      </c>
      <c r="BZ45" s="22" t="s">
        <v>35</v>
      </c>
      <c r="CA45" s="22" t="s">
        <v>35</v>
      </c>
      <c r="CB45" s="22" t="s">
        <v>35</v>
      </c>
      <c r="CC45" s="22" t="s">
        <v>35</v>
      </c>
      <c r="CD45" s="22" t="s">
        <v>35</v>
      </c>
      <c r="CE45" s="22" t="s">
        <v>35</v>
      </c>
      <c r="CF45" s="22" t="s">
        <v>35</v>
      </c>
      <c r="CG45" s="22" t="s">
        <v>35</v>
      </c>
      <c r="CH45" s="22" t="s">
        <v>35</v>
      </c>
      <c r="CI45" s="22" t="s">
        <v>35</v>
      </c>
      <c r="CJ45" s="3"/>
      <c r="CK45" s="3"/>
      <c r="CL45" s="3"/>
      <c r="CM45" s="3"/>
      <c r="CN45" s="3"/>
      <c r="CO45" s="3"/>
      <c r="CP45" s="3"/>
      <c r="CQ45" s="3"/>
      <c r="CR45" s="3"/>
      <c r="CS45" s="3"/>
      <c r="CT45" s="3"/>
      <c r="CU45" s="3"/>
      <c r="CV45" s="3"/>
      <c r="CW45" s="3"/>
      <c r="CX45" s="3"/>
      <c r="CY45" s="3"/>
      <c r="CZ45" s="3"/>
    </row>
    <row r="46" s="288" customFormat="true" ht="15" customHeight="true" x14ac:dyDescent="0.2">
      <c r="A46" s="825"/>
      <c r="B46" s="338" t="s">
        <v>48</v>
      </c>
      <c r="C46" s="102">
        <v>40.577486360310836</v>
      </c>
      <c r="D46" s="101">
        <v>42.236968799112411</v>
      </c>
      <c r="E46" s="101">
        <v>45.772428568786687</v>
      </c>
      <c r="F46" s="101">
        <v>46.081149761718478</v>
      </c>
      <c r="G46" s="100">
        <v>47.115412529396458</v>
      </c>
      <c r="H46" s="99">
        <v>59.895662740061681</v>
      </c>
      <c r="I46" s="101">
        <v>54.762253955218952</v>
      </c>
      <c r="J46" s="101">
        <v>49.8144513099544</v>
      </c>
      <c r="K46" s="101">
        <v>45.58833308014821</v>
      </c>
      <c r="L46" s="98">
        <v>36.834986421159904</v>
      </c>
      <c r="M46" s="102">
        <v>40.159788650324778</v>
      </c>
      <c r="N46" s="101">
        <v>43.191314917344734</v>
      </c>
      <c r="O46" s="101">
        <v>44.699956971891297</v>
      </c>
      <c r="P46" s="101">
        <v>43.725739673147473</v>
      </c>
      <c r="Q46" s="100">
        <v>45.655177257850376</v>
      </c>
      <c r="R46" s="99">
        <v>53.943375933067564</v>
      </c>
      <c r="S46" s="101">
        <v>41.376163819057346</v>
      </c>
      <c r="T46" s="101">
        <v>29.35042220267654</v>
      </c>
      <c r="U46" s="101">
        <v>23.958447138884566</v>
      </c>
      <c r="V46" s="101">
        <v>50.707810740342005</v>
      </c>
      <c r="W46" s="101">
        <v>60.704869353985956</v>
      </c>
      <c r="X46" s="101">
        <v>47.459588948772151</v>
      </c>
      <c r="Y46" s="101">
        <v>46.356609773602308</v>
      </c>
      <c r="Z46" s="101">
        <v>46.96107062240371</v>
      </c>
      <c r="AA46" s="101">
        <v>45.047418276584359</v>
      </c>
      <c r="AB46" s="101">
        <v>48.715399872921971</v>
      </c>
      <c r="AC46" s="101">
        <v>36.008815410813455</v>
      </c>
      <c r="AD46" s="101">
        <v>63.880317730814362</v>
      </c>
      <c r="AE46" s="101">
        <v>27.592039728604519</v>
      </c>
      <c r="AF46" s="101">
        <v>55.357188336153875</v>
      </c>
      <c r="AG46" s="101">
        <v>54.475499834667971</v>
      </c>
      <c r="AH46" s="101">
        <v>49.522059762499815</v>
      </c>
      <c r="AI46" s="98">
        <v>25.608842856275977</v>
      </c>
      <c r="AJ46" s="376"/>
      <c r="AK46" s="376"/>
      <c r="AL46" s="376"/>
      <c r="AM46" s="376"/>
      <c r="AN46" s="376"/>
      <c r="AO46" s="376"/>
      <c r="AP46" s="376"/>
      <c r="AQ46" s="376"/>
      <c r="AR46" s="376"/>
      <c r="AS46" s="376"/>
      <c r="AT46" s="376"/>
      <c r="AU46" s="376"/>
      <c r="AV46" s="376"/>
      <c r="AW46" s="376"/>
      <c r="AX46" s="376"/>
      <c r="AY46" s="376"/>
      <c r="AZ46" s="151"/>
      <c r="BA46" s="816"/>
      <c r="BB46" s="492" t="s">
        <v>48</v>
      </c>
      <c r="BC46" s="37" t="s">
        <v>35</v>
      </c>
      <c r="BD46" s="33" t="s">
        <v>35</v>
      </c>
      <c r="BE46" s="33" t="s">
        <v>35</v>
      </c>
      <c r="BF46" s="33" t="s">
        <v>35</v>
      </c>
      <c r="BG46" s="28" t="s">
        <v>35</v>
      </c>
      <c r="BH46" s="37" t="s">
        <v>35</v>
      </c>
      <c r="BI46" s="33" t="s">
        <v>35</v>
      </c>
      <c r="BJ46" s="33" t="s">
        <v>35</v>
      </c>
      <c r="BK46" s="33" t="s">
        <v>35</v>
      </c>
      <c r="BL46" s="28" t="s">
        <v>35</v>
      </c>
      <c r="BM46" s="37" t="s">
        <v>35</v>
      </c>
      <c r="BN46" s="33" t="s">
        <v>35</v>
      </c>
      <c r="BO46" s="33" t="s">
        <v>35</v>
      </c>
      <c r="BP46" s="33" t="s">
        <v>35</v>
      </c>
      <c r="BQ46" s="28" t="s">
        <v>35</v>
      </c>
      <c r="BR46" s="37" t="s">
        <v>35</v>
      </c>
      <c r="BS46" s="33" t="s">
        <v>35</v>
      </c>
      <c r="BT46" s="33" t="s">
        <v>35</v>
      </c>
      <c r="BU46" s="33" t="s">
        <v>35</v>
      </c>
      <c r="BV46" s="33" t="s">
        <v>35</v>
      </c>
      <c r="BW46" s="33" t="s">
        <v>35</v>
      </c>
      <c r="BX46" s="33" t="s">
        <v>35</v>
      </c>
      <c r="BY46" s="22" t="s">
        <v>35</v>
      </c>
      <c r="BZ46" s="22" t="s">
        <v>35</v>
      </c>
      <c r="CA46" s="22" t="s">
        <v>35</v>
      </c>
      <c r="CB46" s="22" t="s">
        <v>35</v>
      </c>
      <c r="CC46" s="22" t="s">
        <v>35</v>
      </c>
      <c r="CD46" s="22" t="s">
        <v>35</v>
      </c>
      <c r="CE46" s="22" t="s">
        <v>35</v>
      </c>
      <c r="CF46" s="22" t="s">
        <v>35</v>
      </c>
      <c r="CG46" s="22" t="s">
        <v>35</v>
      </c>
      <c r="CH46" s="22" t="s">
        <v>35</v>
      </c>
      <c r="CI46" s="22" t="s">
        <v>35</v>
      </c>
      <c r="CJ46" s="3"/>
      <c r="CK46" s="3"/>
      <c r="CL46" s="3"/>
      <c r="CM46" s="3"/>
      <c r="CN46" s="3"/>
      <c r="CO46" s="3"/>
      <c r="CP46" s="3"/>
      <c r="CQ46" s="3"/>
      <c r="CR46" s="3"/>
      <c r="CS46" s="3"/>
      <c r="CT46" s="3"/>
      <c r="CU46" s="3"/>
      <c r="CV46" s="3"/>
      <c r="CW46" s="3"/>
      <c r="CX46" s="3"/>
      <c r="CY46" s="3"/>
      <c r="CZ46" s="3"/>
    </row>
    <row r="47" s="283" customFormat="true" ht="15" customHeight="true" x14ac:dyDescent="0.2">
      <c r="A47" s="825" t="s">
        <v>101</v>
      </c>
      <c r="B47" s="338" t="s">
        <v>100</v>
      </c>
      <c r="C47" s="53" t="s">
        <v>35</v>
      </c>
      <c r="D47" s="50" t="s">
        <v>35</v>
      </c>
      <c r="E47" s="50" t="s">
        <v>35</v>
      </c>
      <c r="F47" s="50" t="s">
        <v>35</v>
      </c>
      <c r="G47" s="47" t="s">
        <v>35</v>
      </c>
      <c r="H47" s="44" t="s">
        <v>35</v>
      </c>
      <c r="I47" s="50" t="s">
        <v>35</v>
      </c>
      <c r="J47" s="50" t="s">
        <v>35</v>
      </c>
      <c r="K47" s="50" t="s">
        <v>35</v>
      </c>
      <c r="L47" s="41" t="s">
        <v>35</v>
      </c>
      <c r="M47" s="53" t="s">
        <v>35</v>
      </c>
      <c r="N47" s="50" t="s">
        <v>35</v>
      </c>
      <c r="O47" s="50" t="s">
        <v>35</v>
      </c>
      <c r="P47" s="50" t="s">
        <v>35</v>
      </c>
      <c r="Q47" s="47" t="s">
        <v>35</v>
      </c>
      <c r="R47" s="44" t="s">
        <v>35</v>
      </c>
      <c r="S47" s="50" t="s">
        <v>35</v>
      </c>
      <c r="T47" s="50" t="s">
        <v>35</v>
      </c>
      <c r="U47" s="50" t="s">
        <v>35</v>
      </c>
      <c r="V47" s="50" t="s">
        <v>35</v>
      </c>
      <c r="W47" s="50" t="s">
        <v>35</v>
      </c>
      <c r="X47" s="50" t="s">
        <v>35</v>
      </c>
      <c r="Y47" s="50" t="s">
        <v>35</v>
      </c>
      <c r="Z47" s="50" t="s">
        <v>35</v>
      </c>
      <c r="AA47" s="50" t="s">
        <v>35</v>
      </c>
      <c r="AB47" s="50" t="s">
        <v>35</v>
      </c>
      <c r="AC47" s="50" t="s">
        <v>35</v>
      </c>
      <c r="AD47" s="50" t="s">
        <v>35</v>
      </c>
      <c r="AE47" s="50" t="s">
        <v>35</v>
      </c>
      <c r="AF47" s="50" t="s">
        <v>35</v>
      </c>
      <c r="AG47" s="50" t="s">
        <v>35</v>
      </c>
      <c r="AH47" s="50" t="s">
        <v>35</v>
      </c>
      <c r="AI47" s="41" t="s">
        <v>35</v>
      </c>
      <c r="AJ47" s="6"/>
      <c r="AK47" s="6"/>
      <c r="AL47" s="6"/>
      <c r="AM47" s="6"/>
      <c r="AN47" s="6"/>
      <c r="AO47" s="6"/>
      <c r="AP47" s="6"/>
      <c r="AQ47" s="6"/>
      <c r="AR47" s="6"/>
      <c r="AS47" s="6"/>
      <c r="AT47" s="6"/>
      <c r="AU47" s="6"/>
      <c r="AV47" s="6"/>
      <c r="AW47" s="6"/>
      <c r="AX47" s="6"/>
      <c r="AY47" s="6"/>
      <c r="AZ47" s="311"/>
      <c r="BA47" s="816" t="s">
        <v>101</v>
      </c>
      <c r="BB47" s="492" t="s">
        <v>100</v>
      </c>
      <c r="BC47" s="37" t="s">
        <v>35</v>
      </c>
      <c r="BD47" s="33" t="s">
        <v>35</v>
      </c>
      <c r="BE47" s="33" t="s">
        <v>35</v>
      </c>
      <c r="BF47" s="33" t="s">
        <v>35</v>
      </c>
      <c r="BG47" s="28" t="s">
        <v>35</v>
      </c>
      <c r="BH47" s="37" t="s">
        <v>35</v>
      </c>
      <c r="BI47" s="33" t="s">
        <v>35</v>
      </c>
      <c r="BJ47" s="33" t="s">
        <v>35</v>
      </c>
      <c r="BK47" s="33" t="s">
        <v>35</v>
      </c>
      <c r="BL47" s="28" t="s">
        <v>35</v>
      </c>
      <c r="BM47" s="37" t="s">
        <v>35</v>
      </c>
      <c r="BN47" s="33" t="s">
        <v>35</v>
      </c>
      <c r="BO47" s="33" t="s">
        <v>35</v>
      </c>
      <c r="BP47" s="33" t="s">
        <v>35</v>
      </c>
      <c r="BQ47" s="28" t="s">
        <v>35</v>
      </c>
      <c r="BR47" s="37" t="s">
        <v>35</v>
      </c>
      <c r="BS47" s="33" t="s">
        <v>35</v>
      </c>
      <c r="BT47" s="33" t="s">
        <v>35</v>
      </c>
      <c r="BU47" s="33" t="s">
        <v>35</v>
      </c>
      <c r="BV47" s="33" t="s">
        <v>35</v>
      </c>
      <c r="BW47" s="33" t="s">
        <v>35</v>
      </c>
      <c r="BX47" s="33" t="s">
        <v>35</v>
      </c>
      <c r="BY47" s="22" t="s">
        <v>35</v>
      </c>
      <c r="BZ47" s="22" t="s">
        <v>35</v>
      </c>
      <c r="CA47" s="22" t="s">
        <v>35</v>
      </c>
      <c r="CB47" s="22" t="s">
        <v>35</v>
      </c>
      <c r="CC47" s="22" t="s">
        <v>35</v>
      </c>
      <c r="CD47" s="22" t="s">
        <v>35</v>
      </c>
      <c r="CE47" s="22" t="s">
        <v>35</v>
      </c>
      <c r="CF47" s="22" t="s">
        <v>35</v>
      </c>
      <c r="CG47" s="22" t="s">
        <v>35</v>
      </c>
      <c r="CH47" s="22" t="s">
        <v>35</v>
      </c>
      <c r="CI47" s="22" t="s">
        <v>35</v>
      </c>
      <c r="CJ47" s="3"/>
      <c r="CK47" s="3"/>
      <c r="CL47" s="3"/>
      <c r="CM47" s="3"/>
      <c r="CN47" s="3"/>
      <c r="CO47" s="3"/>
      <c r="CP47" s="3"/>
      <c r="CQ47" s="3"/>
      <c r="CR47" s="3"/>
      <c r="CS47" s="3"/>
      <c r="CT47" s="3"/>
      <c r="CU47" s="3"/>
      <c r="CV47" s="3"/>
      <c r="CW47" s="3"/>
      <c r="CX47" s="3"/>
      <c r="CY47" s="3"/>
      <c r="CZ47" s="3"/>
    </row>
    <row r="48" s="283" customFormat="true" ht="15" customHeight="true" x14ac:dyDescent="0.2">
      <c r="A48" s="825"/>
      <c r="B48" s="338" t="s">
        <v>99</v>
      </c>
      <c r="C48" s="53" t="s">
        <v>35</v>
      </c>
      <c r="D48" s="50" t="s">
        <v>35</v>
      </c>
      <c r="E48" s="50" t="s">
        <v>35</v>
      </c>
      <c r="F48" s="50" t="s">
        <v>35</v>
      </c>
      <c r="G48" s="47" t="s">
        <v>35</v>
      </c>
      <c r="H48" s="44" t="s">
        <v>35</v>
      </c>
      <c r="I48" s="50" t="s">
        <v>35</v>
      </c>
      <c r="J48" s="50" t="s">
        <v>35</v>
      </c>
      <c r="K48" s="50" t="s">
        <v>35</v>
      </c>
      <c r="L48" s="41" t="s">
        <v>35</v>
      </c>
      <c r="M48" s="53" t="s">
        <v>35</v>
      </c>
      <c r="N48" s="50" t="s">
        <v>35</v>
      </c>
      <c r="O48" s="50" t="s">
        <v>35</v>
      </c>
      <c r="P48" s="50" t="s">
        <v>35</v>
      </c>
      <c r="Q48" s="47" t="s">
        <v>35</v>
      </c>
      <c r="R48" s="44" t="s">
        <v>35</v>
      </c>
      <c r="S48" s="50" t="s">
        <v>35</v>
      </c>
      <c r="T48" s="50" t="s">
        <v>35</v>
      </c>
      <c r="U48" s="50" t="s">
        <v>35</v>
      </c>
      <c r="V48" s="50" t="s">
        <v>35</v>
      </c>
      <c r="W48" s="50" t="s">
        <v>35</v>
      </c>
      <c r="X48" s="50" t="s">
        <v>35</v>
      </c>
      <c r="Y48" s="50" t="s">
        <v>35</v>
      </c>
      <c r="Z48" s="50" t="s">
        <v>35</v>
      </c>
      <c r="AA48" s="50" t="s">
        <v>35</v>
      </c>
      <c r="AB48" s="50" t="s">
        <v>35</v>
      </c>
      <c r="AC48" s="50" t="s">
        <v>35</v>
      </c>
      <c r="AD48" s="50" t="s">
        <v>35</v>
      </c>
      <c r="AE48" s="50" t="s">
        <v>35</v>
      </c>
      <c r="AF48" s="50" t="s">
        <v>35</v>
      </c>
      <c r="AG48" s="50" t="s">
        <v>35</v>
      </c>
      <c r="AH48" s="50" t="s">
        <v>35</v>
      </c>
      <c r="AI48" s="41" t="s">
        <v>35</v>
      </c>
      <c r="AJ48" s="6"/>
      <c r="AK48" s="6"/>
      <c r="AL48" s="6"/>
      <c r="AM48" s="6"/>
      <c r="AN48" s="6"/>
      <c r="AO48" s="6"/>
      <c r="AP48" s="6"/>
      <c r="AQ48" s="6"/>
      <c r="AR48" s="6"/>
      <c r="AS48" s="6"/>
      <c r="AT48" s="6"/>
      <c r="AU48" s="6"/>
      <c r="AV48" s="6"/>
      <c r="AW48" s="6"/>
      <c r="AX48" s="6"/>
      <c r="AY48" s="6"/>
      <c r="AZ48" s="311"/>
      <c r="BA48" s="816"/>
      <c r="BB48" s="492" t="s">
        <v>99</v>
      </c>
      <c r="BC48" s="37" t="s">
        <v>35</v>
      </c>
      <c r="BD48" s="33" t="s">
        <v>35</v>
      </c>
      <c r="BE48" s="33" t="s">
        <v>35</v>
      </c>
      <c r="BF48" s="33" t="s">
        <v>35</v>
      </c>
      <c r="BG48" s="28" t="s">
        <v>35</v>
      </c>
      <c r="BH48" s="37" t="s">
        <v>35</v>
      </c>
      <c r="BI48" s="33" t="s">
        <v>35</v>
      </c>
      <c r="BJ48" s="33" t="s">
        <v>35</v>
      </c>
      <c r="BK48" s="33" t="s">
        <v>35</v>
      </c>
      <c r="BL48" s="28" t="s">
        <v>35</v>
      </c>
      <c r="BM48" s="37" t="s">
        <v>35</v>
      </c>
      <c r="BN48" s="33" t="s">
        <v>35</v>
      </c>
      <c r="BO48" s="33" t="s">
        <v>35</v>
      </c>
      <c r="BP48" s="33" t="s">
        <v>35</v>
      </c>
      <c r="BQ48" s="28" t="s">
        <v>35</v>
      </c>
      <c r="BR48" s="37" t="s">
        <v>35</v>
      </c>
      <c r="BS48" s="33" t="s">
        <v>35</v>
      </c>
      <c r="BT48" s="33" t="s">
        <v>35</v>
      </c>
      <c r="BU48" s="33" t="s">
        <v>35</v>
      </c>
      <c r="BV48" s="33" t="s">
        <v>35</v>
      </c>
      <c r="BW48" s="33" t="s">
        <v>35</v>
      </c>
      <c r="BX48" s="33" t="s">
        <v>35</v>
      </c>
      <c r="BY48" s="22" t="s">
        <v>35</v>
      </c>
      <c r="BZ48" s="22" t="s">
        <v>35</v>
      </c>
      <c r="CA48" s="22" t="s">
        <v>35</v>
      </c>
      <c r="CB48" s="22" t="s">
        <v>35</v>
      </c>
      <c r="CC48" s="22" t="s">
        <v>35</v>
      </c>
      <c r="CD48" s="22" t="s">
        <v>35</v>
      </c>
      <c r="CE48" s="22" t="s">
        <v>35</v>
      </c>
      <c r="CF48" s="22" t="s">
        <v>35</v>
      </c>
      <c r="CG48" s="22" t="s">
        <v>35</v>
      </c>
      <c r="CH48" s="22" t="s">
        <v>35</v>
      </c>
      <c r="CI48" s="22" t="s">
        <v>35</v>
      </c>
      <c r="CJ48" s="3"/>
      <c r="CK48" s="3"/>
      <c r="CL48" s="3"/>
      <c r="CM48" s="3"/>
      <c r="CN48" s="3"/>
      <c r="CO48" s="3"/>
      <c r="CP48" s="3"/>
      <c r="CQ48" s="3"/>
      <c r="CR48" s="3"/>
      <c r="CS48" s="3"/>
      <c r="CT48" s="3"/>
      <c r="CU48" s="3"/>
      <c r="CV48" s="3"/>
      <c r="CW48" s="3"/>
      <c r="CX48" s="3"/>
      <c r="CY48" s="3"/>
      <c r="CZ48" s="3"/>
    </row>
    <row r="49" s="283" customFormat="true" ht="15" customHeight="true" x14ac:dyDescent="0.2">
      <c r="A49" s="825"/>
      <c r="B49" s="338" t="s">
        <v>68</v>
      </c>
      <c r="C49" s="53" t="s">
        <v>35</v>
      </c>
      <c r="D49" s="50" t="s">
        <v>35</v>
      </c>
      <c r="E49" s="50" t="s">
        <v>35</v>
      </c>
      <c r="F49" s="50" t="s">
        <v>35</v>
      </c>
      <c r="G49" s="47" t="s">
        <v>35</v>
      </c>
      <c r="H49" s="44" t="s">
        <v>35</v>
      </c>
      <c r="I49" s="50" t="s">
        <v>35</v>
      </c>
      <c r="J49" s="50" t="s">
        <v>35</v>
      </c>
      <c r="K49" s="50" t="s">
        <v>35</v>
      </c>
      <c r="L49" s="41" t="s">
        <v>35</v>
      </c>
      <c r="M49" s="53" t="s">
        <v>35</v>
      </c>
      <c r="N49" s="50" t="s">
        <v>35</v>
      </c>
      <c r="O49" s="50" t="s">
        <v>35</v>
      </c>
      <c r="P49" s="50" t="s">
        <v>35</v>
      </c>
      <c r="Q49" s="47" t="s">
        <v>35</v>
      </c>
      <c r="R49" s="44" t="s">
        <v>35</v>
      </c>
      <c r="S49" s="50" t="s">
        <v>35</v>
      </c>
      <c r="T49" s="50" t="s">
        <v>35</v>
      </c>
      <c r="U49" s="50" t="s">
        <v>35</v>
      </c>
      <c r="V49" s="50" t="s">
        <v>35</v>
      </c>
      <c r="W49" s="50" t="s">
        <v>35</v>
      </c>
      <c r="X49" s="50" t="s">
        <v>35</v>
      </c>
      <c r="Y49" s="50" t="s">
        <v>35</v>
      </c>
      <c r="Z49" s="50" t="s">
        <v>35</v>
      </c>
      <c r="AA49" s="50" t="s">
        <v>35</v>
      </c>
      <c r="AB49" s="50" t="s">
        <v>35</v>
      </c>
      <c r="AC49" s="50" t="s">
        <v>35</v>
      </c>
      <c r="AD49" s="50" t="s">
        <v>35</v>
      </c>
      <c r="AE49" s="50" t="s">
        <v>35</v>
      </c>
      <c r="AF49" s="50" t="s">
        <v>35</v>
      </c>
      <c r="AG49" s="50" t="s">
        <v>35</v>
      </c>
      <c r="AH49" s="50" t="s">
        <v>35</v>
      </c>
      <c r="AI49" s="41" t="s">
        <v>35</v>
      </c>
      <c r="AJ49" s="6"/>
      <c r="AK49" s="6"/>
      <c r="AL49" s="6"/>
      <c r="AM49" s="6"/>
      <c r="AN49" s="6"/>
      <c r="AO49" s="6"/>
      <c r="AP49" s="6"/>
      <c r="AQ49" s="6"/>
      <c r="AR49" s="6"/>
      <c r="AS49" s="6"/>
      <c r="AT49" s="6"/>
      <c r="AU49" s="6"/>
      <c r="AV49" s="6"/>
      <c r="AW49" s="6"/>
      <c r="AX49" s="6"/>
      <c r="AY49" s="6"/>
      <c r="AZ49" s="311"/>
      <c r="BA49" s="816"/>
      <c r="BB49" s="492" t="s">
        <v>68</v>
      </c>
      <c r="BC49" s="37" t="s">
        <v>35</v>
      </c>
      <c r="BD49" s="33" t="s">
        <v>35</v>
      </c>
      <c r="BE49" s="33" t="s">
        <v>35</v>
      </c>
      <c r="BF49" s="33" t="s">
        <v>35</v>
      </c>
      <c r="BG49" s="28" t="s">
        <v>35</v>
      </c>
      <c r="BH49" s="37" t="s">
        <v>35</v>
      </c>
      <c r="BI49" s="33" t="s">
        <v>35</v>
      </c>
      <c r="BJ49" s="33" t="s">
        <v>35</v>
      </c>
      <c r="BK49" s="33" t="s">
        <v>35</v>
      </c>
      <c r="BL49" s="28" t="s">
        <v>35</v>
      </c>
      <c r="BM49" s="37" t="s">
        <v>35</v>
      </c>
      <c r="BN49" s="33" t="s">
        <v>35</v>
      </c>
      <c r="BO49" s="33" t="s">
        <v>35</v>
      </c>
      <c r="BP49" s="33" t="s">
        <v>35</v>
      </c>
      <c r="BQ49" s="28" t="s">
        <v>35</v>
      </c>
      <c r="BR49" s="37" t="s">
        <v>35</v>
      </c>
      <c r="BS49" s="33" t="s">
        <v>35</v>
      </c>
      <c r="BT49" s="33" t="s">
        <v>35</v>
      </c>
      <c r="BU49" s="33" t="s">
        <v>35</v>
      </c>
      <c r="BV49" s="33" t="s">
        <v>35</v>
      </c>
      <c r="BW49" s="33" t="s">
        <v>35</v>
      </c>
      <c r="BX49" s="33" t="s">
        <v>35</v>
      </c>
      <c r="BY49" s="22" t="s">
        <v>35</v>
      </c>
      <c r="BZ49" s="22" t="s">
        <v>35</v>
      </c>
      <c r="CA49" s="22" t="s">
        <v>35</v>
      </c>
      <c r="CB49" s="22" t="s">
        <v>35</v>
      </c>
      <c r="CC49" s="22" t="s">
        <v>35</v>
      </c>
      <c r="CD49" s="22" t="s">
        <v>35</v>
      </c>
      <c r="CE49" s="22" t="s">
        <v>35</v>
      </c>
      <c r="CF49" s="22" t="s">
        <v>35</v>
      </c>
      <c r="CG49" s="22" t="s">
        <v>35</v>
      </c>
      <c r="CH49" s="22" t="s">
        <v>35</v>
      </c>
      <c r="CI49" s="22" t="s">
        <v>35</v>
      </c>
      <c r="CJ49" s="3"/>
      <c r="CK49" s="3"/>
      <c r="CL49" s="3"/>
      <c r="CM49" s="3"/>
      <c r="CN49" s="3"/>
      <c r="CO49" s="3"/>
      <c r="CP49" s="3"/>
      <c r="CQ49" s="3"/>
      <c r="CR49" s="3"/>
      <c r="CS49" s="3"/>
      <c r="CT49" s="3"/>
      <c r="CU49" s="3"/>
      <c r="CV49" s="3"/>
      <c r="CW49" s="3"/>
      <c r="CX49" s="3"/>
      <c r="CY49" s="3"/>
      <c r="CZ49" s="3"/>
    </row>
    <row r="50" s="283" customFormat="true" ht="15" customHeight="true" x14ac:dyDescent="0.2">
      <c r="A50" s="825" t="s">
        <v>102</v>
      </c>
      <c r="B50" s="338" t="s">
        <v>100</v>
      </c>
      <c r="C50" s="53" t="s">
        <v>35</v>
      </c>
      <c r="D50" s="50" t="s">
        <v>35</v>
      </c>
      <c r="E50" s="50" t="s">
        <v>35</v>
      </c>
      <c r="F50" s="50" t="s">
        <v>35</v>
      </c>
      <c r="G50" s="47" t="s">
        <v>35</v>
      </c>
      <c r="H50" s="44" t="s">
        <v>35</v>
      </c>
      <c r="I50" s="50" t="s">
        <v>35</v>
      </c>
      <c r="J50" s="50" t="s">
        <v>35</v>
      </c>
      <c r="K50" s="50" t="s">
        <v>35</v>
      </c>
      <c r="L50" s="41" t="s">
        <v>35</v>
      </c>
      <c r="M50" s="53" t="s">
        <v>35</v>
      </c>
      <c r="N50" s="50" t="s">
        <v>35</v>
      </c>
      <c r="O50" s="50" t="s">
        <v>35</v>
      </c>
      <c r="P50" s="50" t="s">
        <v>35</v>
      </c>
      <c r="Q50" s="47" t="s">
        <v>35</v>
      </c>
      <c r="R50" s="44" t="s">
        <v>35</v>
      </c>
      <c r="S50" s="50" t="s">
        <v>35</v>
      </c>
      <c r="T50" s="50" t="s">
        <v>35</v>
      </c>
      <c r="U50" s="50" t="s">
        <v>35</v>
      </c>
      <c r="V50" s="50" t="s">
        <v>35</v>
      </c>
      <c r="W50" s="50" t="s">
        <v>35</v>
      </c>
      <c r="X50" s="50" t="s">
        <v>35</v>
      </c>
      <c r="Y50" s="50" t="s">
        <v>35</v>
      </c>
      <c r="Z50" s="50" t="s">
        <v>35</v>
      </c>
      <c r="AA50" s="50" t="s">
        <v>35</v>
      </c>
      <c r="AB50" s="50" t="s">
        <v>35</v>
      </c>
      <c r="AC50" s="50" t="s">
        <v>35</v>
      </c>
      <c r="AD50" s="50" t="s">
        <v>35</v>
      </c>
      <c r="AE50" s="50" t="s">
        <v>35</v>
      </c>
      <c r="AF50" s="50" t="s">
        <v>35</v>
      </c>
      <c r="AG50" s="50" t="s">
        <v>35</v>
      </c>
      <c r="AH50" s="50" t="s">
        <v>35</v>
      </c>
      <c r="AI50" s="41" t="s">
        <v>35</v>
      </c>
      <c r="AJ50" s="6"/>
      <c r="AK50" s="6"/>
      <c r="AL50" s="6"/>
      <c r="AM50" s="6"/>
      <c r="AN50" s="6"/>
      <c r="AO50" s="6"/>
      <c r="AP50" s="6"/>
      <c r="AQ50" s="6"/>
      <c r="AR50" s="6"/>
      <c r="AS50" s="6"/>
      <c r="AT50" s="6"/>
      <c r="AU50" s="6"/>
      <c r="AV50" s="6"/>
      <c r="AW50" s="6"/>
      <c r="AX50" s="6"/>
      <c r="AY50" s="6"/>
      <c r="AZ50" s="311"/>
      <c r="BA50" s="816" t="s">
        <v>102</v>
      </c>
      <c r="BB50" s="492" t="s">
        <v>100</v>
      </c>
      <c r="BC50" s="37" t="s">
        <v>35</v>
      </c>
      <c r="BD50" s="33" t="s">
        <v>35</v>
      </c>
      <c r="BE50" s="33" t="s">
        <v>35</v>
      </c>
      <c r="BF50" s="33" t="s">
        <v>35</v>
      </c>
      <c r="BG50" s="28" t="s">
        <v>35</v>
      </c>
      <c r="BH50" s="37" t="s">
        <v>35</v>
      </c>
      <c r="BI50" s="33" t="s">
        <v>35</v>
      </c>
      <c r="BJ50" s="33" t="s">
        <v>35</v>
      </c>
      <c r="BK50" s="33" t="s">
        <v>35</v>
      </c>
      <c r="BL50" s="28" t="s">
        <v>35</v>
      </c>
      <c r="BM50" s="37" t="s">
        <v>35</v>
      </c>
      <c r="BN50" s="33" t="s">
        <v>35</v>
      </c>
      <c r="BO50" s="33" t="s">
        <v>35</v>
      </c>
      <c r="BP50" s="33" t="s">
        <v>35</v>
      </c>
      <c r="BQ50" s="28" t="s">
        <v>35</v>
      </c>
      <c r="BR50" s="37" t="s">
        <v>35</v>
      </c>
      <c r="BS50" s="33" t="s">
        <v>35</v>
      </c>
      <c r="BT50" s="33" t="s">
        <v>35</v>
      </c>
      <c r="BU50" s="33" t="s">
        <v>35</v>
      </c>
      <c r="BV50" s="33" t="s">
        <v>35</v>
      </c>
      <c r="BW50" s="33" t="s">
        <v>35</v>
      </c>
      <c r="BX50" s="33" t="s">
        <v>35</v>
      </c>
      <c r="BY50" s="22" t="s">
        <v>35</v>
      </c>
      <c r="BZ50" s="22" t="s">
        <v>35</v>
      </c>
      <c r="CA50" s="22" t="s">
        <v>35</v>
      </c>
      <c r="CB50" s="22" t="s">
        <v>35</v>
      </c>
      <c r="CC50" s="22" t="s">
        <v>35</v>
      </c>
      <c r="CD50" s="22" t="s">
        <v>35</v>
      </c>
      <c r="CE50" s="22" t="s">
        <v>35</v>
      </c>
      <c r="CF50" s="22" t="s">
        <v>35</v>
      </c>
      <c r="CG50" s="22" t="s">
        <v>35</v>
      </c>
      <c r="CH50" s="22" t="s">
        <v>35</v>
      </c>
      <c r="CI50" s="22" t="s">
        <v>35</v>
      </c>
      <c r="CJ50" s="3"/>
      <c r="CK50" s="3"/>
      <c r="CL50" s="3"/>
      <c r="CM50" s="3"/>
      <c r="CN50" s="3"/>
      <c r="CO50" s="3"/>
      <c r="CP50" s="3"/>
      <c r="CQ50" s="3"/>
      <c r="CR50" s="3"/>
      <c r="CS50" s="3"/>
      <c r="CT50" s="3"/>
      <c r="CU50" s="3"/>
      <c r="CV50" s="3"/>
      <c r="CW50" s="3"/>
      <c r="CX50" s="3"/>
      <c r="CY50" s="3"/>
      <c r="CZ50" s="3"/>
    </row>
    <row r="51" s="283" customFormat="true" ht="15" customHeight="true" x14ac:dyDescent="0.2">
      <c r="A51" s="825"/>
      <c r="B51" s="338" t="s">
        <v>99</v>
      </c>
      <c r="C51" s="53" t="s">
        <v>35</v>
      </c>
      <c r="D51" s="50" t="s">
        <v>35</v>
      </c>
      <c r="E51" s="50" t="s">
        <v>35</v>
      </c>
      <c r="F51" s="50" t="s">
        <v>35</v>
      </c>
      <c r="G51" s="47" t="s">
        <v>35</v>
      </c>
      <c r="H51" s="44" t="s">
        <v>35</v>
      </c>
      <c r="I51" s="50" t="s">
        <v>35</v>
      </c>
      <c r="J51" s="50" t="s">
        <v>35</v>
      </c>
      <c r="K51" s="50" t="s">
        <v>35</v>
      </c>
      <c r="L51" s="41" t="s">
        <v>35</v>
      </c>
      <c r="M51" s="53" t="s">
        <v>35</v>
      </c>
      <c r="N51" s="50" t="s">
        <v>35</v>
      </c>
      <c r="O51" s="50" t="s">
        <v>35</v>
      </c>
      <c r="P51" s="50" t="s">
        <v>35</v>
      </c>
      <c r="Q51" s="47" t="s">
        <v>35</v>
      </c>
      <c r="R51" s="44" t="s">
        <v>35</v>
      </c>
      <c r="S51" s="50" t="s">
        <v>35</v>
      </c>
      <c r="T51" s="50" t="s">
        <v>35</v>
      </c>
      <c r="U51" s="50" t="s">
        <v>35</v>
      </c>
      <c r="V51" s="50" t="s">
        <v>35</v>
      </c>
      <c r="W51" s="50" t="s">
        <v>35</v>
      </c>
      <c r="X51" s="50" t="s">
        <v>35</v>
      </c>
      <c r="Y51" s="50" t="s">
        <v>35</v>
      </c>
      <c r="Z51" s="50" t="s">
        <v>35</v>
      </c>
      <c r="AA51" s="50" t="s">
        <v>35</v>
      </c>
      <c r="AB51" s="50" t="s">
        <v>35</v>
      </c>
      <c r="AC51" s="50" t="s">
        <v>35</v>
      </c>
      <c r="AD51" s="50" t="s">
        <v>35</v>
      </c>
      <c r="AE51" s="50" t="s">
        <v>35</v>
      </c>
      <c r="AF51" s="50" t="s">
        <v>35</v>
      </c>
      <c r="AG51" s="50" t="s">
        <v>35</v>
      </c>
      <c r="AH51" s="50" t="s">
        <v>35</v>
      </c>
      <c r="AI51" s="41" t="s">
        <v>35</v>
      </c>
      <c r="AJ51" s="6"/>
      <c r="AK51" s="6"/>
      <c r="AL51" s="6"/>
      <c r="AM51" s="6"/>
      <c r="AN51" s="6"/>
      <c r="AO51" s="6"/>
      <c r="AP51" s="6"/>
      <c r="AQ51" s="6"/>
      <c r="AR51" s="6"/>
      <c r="AS51" s="6"/>
      <c r="AT51" s="6"/>
      <c r="AU51" s="6"/>
      <c r="AV51" s="6"/>
      <c r="AW51" s="6"/>
      <c r="AX51" s="6"/>
      <c r="AY51" s="6"/>
      <c r="AZ51" s="311"/>
      <c r="BA51" s="816"/>
      <c r="BB51" s="492" t="s">
        <v>99</v>
      </c>
      <c r="BC51" s="37" t="s">
        <v>35</v>
      </c>
      <c r="BD51" s="33" t="s">
        <v>35</v>
      </c>
      <c r="BE51" s="33" t="s">
        <v>35</v>
      </c>
      <c r="BF51" s="33" t="s">
        <v>35</v>
      </c>
      <c r="BG51" s="28" t="s">
        <v>35</v>
      </c>
      <c r="BH51" s="37" t="s">
        <v>35</v>
      </c>
      <c r="BI51" s="33" t="s">
        <v>35</v>
      </c>
      <c r="BJ51" s="33" t="s">
        <v>35</v>
      </c>
      <c r="BK51" s="33" t="s">
        <v>35</v>
      </c>
      <c r="BL51" s="28" t="s">
        <v>35</v>
      </c>
      <c r="BM51" s="37" t="s">
        <v>35</v>
      </c>
      <c r="BN51" s="33" t="s">
        <v>35</v>
      </c>
      <c r="BO51" s="33" t="s">
        <v>35</v>
      </c>
      <c r="BP51" s="33" t="s">
        <v>35</v>
      </c>
      <c r="BQ51" s="28" t="s">
        <v>35</v>
      </c>
      <c r="BR51" s="37" t="s">
        <v>35</v>
      </c>
      <c r="BS51" s="33" t="s">
        <v>35</v>
      </c>
      <c r="BT51" s="33" t="s">
        <v>35</v>
      </c>
      <c r="BU51" s="33" t="s">
        <v>35</v>
      </c>
      <c r="BV51" s="33" t="s">
        <v>35</v>
      </c>
      <c r="BW51" s="33" t="s">
        <v>35</v>
      </c>
      <c r="BX51" s="33" t="s">
        <v>35</v>
      </c>
      <c r="BY51" s="22" t="s">
        <v>35</v>
      </c>
      <c r="BZ51" s="22" t="s">
        <v>35</v>
      </c>
      <c r="CA51" s="22" t="s">
        <v>35</v>
      </c>
      <c r="CB51" s="22" t="s">
        <v>35</v>
      </c>
      <c r="CC51" s="22" t="s">
        <v>35</v>
      </c>
      <c r="CD51" s="22" t="s">
        <v>35</v>
      </c>
      <c r="CE51" s="22" t="s">
        <v>35</v>
      </c>
      <c r="CF51" s="22" t="s">
        <v>35</v>
      </c>
      <c r="CG51" s="22" t="s">
        <v>35</v>
      </c>
      <c r="CH51" s="22" t="s">
        <v>35</v>
      </c>
      <c r="CI51" s="22" t="s">
        <v>35</v>
      </c>
      <c r="CJ51" s="3"/>
      <c r="CK51" s="3"/>
      <c r="CL51" s="3"/>
      <c r="CM51" s="3"/>
      <c r="CN51" s="3"/>
      <c r="CO51" s="3"/>
      <c r="CP51" s="3"/>
      <c r="CQ51" s="3"/>
      <c r="CR51" s="3"/>
      <c r="CS51" s="3"/>
      <c r="CT51" s="3"/>
      <c r="CU51" s="3"/>
      <c r="CV51" s="3"/>
      <c r="CW51" s="3"/>
      <c r="CX51" s="3"/>
      <c r="CY51" s="3"/>
      <c r="CZ51" s="3"/>
    </row>
    <row r="52" s="283" customFormat="true" ht="15" customHeight="true" x14ac:dyDescent="0.2">
      <c r="A52" s="825"/>
      <c r="B52" s="338" t="s">
        <v>68</v>
      </c>
      <c r="C52" s="53" t="s">
        <v>35</v>
      </c>
      <c r="D52" s="50" t="s">
        <v>35</v>
      </c>
      <c r="E52" s="50" t="s">
        <v>35</v>
      </c>
      <c r="F52" s="50" t="s">
        <v>35</v>
      </c>
      <c r="G52" s="47" t="s">
        <v>35</v>
      </c>
      <c r="H52" s="44" t="s">
        <v>35</v>
      </c>
      <c r="I52" s="50" t="s">
        <v>35</v>
      </c>
      <c r="J52" s="50" t="s">
        <v>35</v>
      </c>
      <c r="K52" s="50" t="s">
        <v>35</v>
      </c>
      <c r="L52" s="41" t="s">
        <v>35</v>
      </c>
      <c r="M52" s="53" t="s">
        <v>35</v>
      </c>
      <c r="N52" s="50" t="s">
        <v>35</v>
      </c>
      <c r="O52" s="50" t="s">
        <v>35</v>
      </c>
      <c r="P52" s="50" t="s">
        <v>35</v>
      </c>
      <c r="Q52" s="47" t="s">
        <v>35</v>
      </c>
      <c r="R52" s="44" t="s">
        <v>35</v>
      </c>
      <c r="S52" s="50" t="s">
        <v>35</v>
      </c>
      <c r="T52" s="50" t="s">
        <v>35</v>
      </c>
      <c r="U52" s="50" t="s">
        <v>35</v>
      </c>
      <c r="V52" s="50" t="s">
        <v>35</v>
      </c>
      <c r="W52" s="50" t="s">
        <v>35</v>
      </c>
      <c r="X52" s="50" t="s">
        <v>35</v>
      </c>
      <c r="Y52" s="50" t="s">
        <v>35</v>
      </c>
      <c r="Z52" s="50" t="s">
        <v>35</v>
      </c>
      <c r="AA52" s="50" t="s">
        <v>35</v>
      </c>
      <c r="AB52" s="50" t="s">
        <v>35</v>
      </c>
      <c r="AC52" s="50" t="s">
        <v>35</v>
      </c>
      <c r="AD52" s="50" t="s">
        <v>35</v>
      </c>
      <c r="AE52" s="50" t="s">
        <v>35</v>
      </c>
      <c r="AF52" s="50" t="s">
        <v>35</v>
      </c>
      <c r="AG52" s="50" t="s">
        <v>35</v>
      </c>
      <c r="AH52" s="50" t="s">
        <v>35</v>
      </c>
      <c r="AI52" s="41" t="s">
        <v>35</v>
      </c>
      <c r="AJ52" s="6"/>
      <c r="AK52" s="6"/>
      <c r="AL52" s="6"/>
      <c r="AM52" s="6"/>
      <c r="AN52" s="6"/>
      <c r="AO52" s="6"/>
      <c r="AP52" s="6"/>
      <c r="AQ52" s="6"/>
      <c r="AR52" s="6"/>
      <c r="AS52" s="6"/>
      <c r="AT52" s="6"/>
      <c r="AU52" s="6"/>
      <c r="AV52" s="6"/>
      <c r="AW52" s="6"/>
      <c r="AX52" s="6"/>
      <c r="AY52" s="6"/>
      <c r="AZ52" s="311"/>
      <c r="BA52" s="816"/>
      <c r="BB52" s="492" t="s">
        <v>68</v>
      </c>
      <c r="BC52" s="37" t="s">
        <v>35</v>
      </c>
      <c r="BD52" s="33" t="s">
        <v>35</v>
      </c>
      <c r="BE52" s="33" t="s">
        <v>35</v>
      </c>
      <c r="BF52" s="33" t="s">
        <v>35</v>
      </c>
      <c r="BG52" s="28" t="s">
        <v>35</v>
      </c>
      <c r="BH52" s="37" t="s">
        <v>35</v>
      </c>
      <c r="BI52" s="33" t="s">
        <v>35</v>
      </c>
      <c r="BJ52" s="33" t="s">
        <v>35</v>
      </c>
      <c r="BK52" s="33" t="s">
        <v>35</v>
      </c>
      <c r="BL52" s="28" t="s">
        <v>35</v>
      </c>
      <c r="BM52" s="37" t="s">
        <v>35</v>
      </c>
      <c r="BN52" s="33" t="s">
        <v>35</v>
      </c>
      <c r="BO52" s="33" t="s">
        <v>35</v>
      </c>
      <c r="BP52" s="33" t="s">
        <v>35</v>
      </c>
      <c r="BQ52" s="28" t="s">
        <v>35</v>
      </c>
      <c r="BR52" s="37" t="s">
        <v>35</v>
      </c>
      <c r="BS52" s="33" t="s">
        <v>35</v>
      </c>
      <c r="BT52" s="33" t="s">
        <v>35</v>
      </c>
      <c r="BU52" s="33" t="s">
        <v>35</v>
      </c>
      <c r="BV52" s="33" t="s">
        <v>35</v>
      </c>
      <c r="BW52" s="33" t="s">
        <v>35</v>
      </c>
      <c r="BX52" s="33" t="s">
        <v>35</v>
      </c>
      <c r="BY52" s="22" t="s">
        <v>35</v>
      </c>
      <c r="BZ52" s="22" t="s">
        <v>35</v>
      </c>
      <c r="CA52" s="22" t="s">
        <v>35</v>
      </c>
      <c r="CB52" s="22" t="s">
        <v>35</v>
      </c>
      <c r="CC52" s="22" t="s">
        <v>35</v>
      </c>
      <c r="CD52" s="22" t="s">
        <v>35</v>
      </c>
      <c r="CE52" s="22" t="s">
        <v>35</v>
      </c>
      <c r="CF52" s="22" t="s">
        <v>35</v>
      </c>
      <c r="CG52" s="22" t="s">
        <v>35</v>
      </c>
      <c r="CH52" s="22" t="s">
        <v>35</v>
      </c>
      <c r="CI52" s="22" t="s">
        <v>35</v>
      </c>
      <c r="CJ52" s="3"/>
      <c r="CK52" s="3"/>
      <c r="CL52" s="3"/>
      <c r="CM52" s="3"/>
      <c r="CN52" s="3"/>
      <c r="CO52" s="3"/>
      <c r="CP52" s="3"/>
      <c r="CQ52" s="3"/>
      <c r="CR52" s="3"/>
      <c r="CS52" s="3"/>
      <c r="CT52" s="3"/>
      <c r="CU52" s="3"/>
      <c r="CV52" s="3"/>
      <c r="CW52" s="3"/>
      <c r="CX52" s="3"/>
      <c r="CY52" s="3"/>
      <c r="CZ52" s="3"/>
    </row>
    <row r="53" s="283" customFormat="true" ht="15" customHeight="true" x14ac:dyDescent="0.2">
      <c r="A53" s="825" t="s">
        <v>105</v>
      </c>
      <c r="B53" s="338" t="s">
        <v>100</v>
      </c>
      <c r="C53" s="53" t="s">
        <v>35</v>
      </c>
      <c r="D53" s="50" t="s">
        <v>35</v>
      </c>
      <c r="E53" s="50" t="s">
        <v>35</v>
      </c>
      <c r="F53" s="50" t="s">
        <v>35</v>
      </c>
      <c r="G53" s="47" t="s">
        <v>35</v>
      </c>
      <c r="H53" s="44" t="s">
        <v>35</v>
      </c>
      <c r="I53" s="50" t="s">
        <v>35</v>
      </c>
      <c r="J53" s="50" t="s">
        <v>35</v>
      </c>
      <c r="K53" s="50" t="s">
        <v>35</v>
      </c>
      <c r="L53" s="41" t="s">
        <v>35</v>
      </c>
      <c r="M53" s="53" t="s">
        <v>35</v>
      </c>
      <c r="N53" s="50" t="s">
        <v>35</v>
      </c>
      <c r="O53" s="50" t="s">
        <v>35</v>
      </c>
      <c r="P53" s="50" t="s">
        <v>35</v>
      </c>
      <c r="Q53" s="47" t="s">
        <v>35</v>
      </c>
      <c r="R53" s="44" t="s">
        <v>35</v>
      </c>
      <c r="S53" s="50" t="s">
        <v>35</v>
      </c>
      <c r="T53" s="50" t="s">
        <v>35</v>
      </c>
      <c r="U53" s="50" t="s">
        <v>35</v>
      </c>
      <c r="V53" s="50" t="s">
        <v>35</v>
      </c>
      <c r="W53" s="50" t="s">
        <v>35</v>
      </c>
      <c r="X53" s="50" t="s">
        <v>35</v>
      </c>
      <c r="Y53" s="50" t="s">
        <v>35</v>
      </c>
      <c r="Z53" s="50" t="s">
        <v>35</v>
      </c>
      <c r="AA53" s="50" t="s">
        <v>35</v>
      </c>
      <c r="AB53" s="50" t="s">
        <v>35</v>
      </c>
      <c r="AC53" s="50" t="s">
        <v>35</v>
      </c>
      <c r="AD53" s="50" t="s">
        <v>35</v>
      </c>
      <c r="AE53" s="50" t="s">
        <v>35</v>
      </c>
      <c r="AF53" s="50" t="s">
        <v>35</v>
      </c>
      <c r="AG53" s="50" t="s">
        <v>35</v>
      </c>
      <c r="AH53" s="50" t="s">
        <v>35</v>
      </c>
      <c r="AI53" s="41" t="s">
        <v>35</v>
      </c>
      <c r="AJ53" s="6"/>
      <c r="AK53" s="6"/>
      <c r="AL53" s="6"/>
      <c r="AM53" s="6"/>
      <c r="AN53" s="6"/>
      <c r="AO53" s="6"/>
      <c r="AP53" s="6"/>
      <c r="AQ53" s="6"/>
      <c r="AR53" s="6"/>
      <c r="AS53" s="6"/>
      <c r="AT53" s="6"/>
      <c r="AU53" s="6"/>
      <c r="AV53" s="6"/>
      <c r="AW53" s="6"/>
      <c r="AX53" s="6"/>
      <c r="AY53" s="6"/>
      <c r="AZ53" s="311"/>
      <c r="BA53" s="816" t="s">
        <v>105</v>
      </c>
      <c r="BB53" s="492" t="s">
        <v>100</v>
      </c>
      <c r="BC53" s="37" t="s">
        <v>35</v>
      </c>
      <c r="BD53" s="33" t="s">
        <v>35</v>
      </c>
      <c r="BE53" s="33" t="s">
        <v>35</v>
      </c>
      <c r="BF53" s="33" t="s">
        <v>35</v>
      </c>
      <c r="BG53" s="28" t="s">
        <v>35</v>
      </c>
      <c r="BH53" s="37" t="s">
        <v>35</v>
      </c>
      <c r="BI53" s="33" t="s">
        <v>35</v>
      </c>
      <c r="BJ53" s="33" t="s">
        <v>35</v>
      </c>
      <c r="BK53" s="33" t="s">
        <v>35</v>
      </c>
      <c r="BL53" s="28" t="s">
        <v>35</v>
      </c>
      <c r="BM53" s="37" t="s">
        <v>35</v>
      </c>
      <c r="BN53" s="33" t="s">
        <v>35</v>
      </c>
      <c r="BO53" s="33" t="s">
        <v>35</v>
      </c>
      <c r="BP53" s="33" t="s">
        <v>35</v>
      </c>
      <c r="BQ53" s="28" t="s">
        <v>35</v>
      </c>
      <c r="BR53" s="37" t="s">
        <v>35</v>
      </c>
      <c r="BS53" s="33" t="s">
        <v>35</v>
      </c>
      <c r="BT53" s="33" t="s">
        <v>35</v>
      </c>
      <c r="BU53" s="33" t="s">
        <v>35</v>
      </c>
      <c r="BV53" s="33" t="s">
        <v>35</v>
      </c>
      <c r="BW53" s="33" t="s">
        <v>35</v>
      </c>
      <c r="BX53" s="33" t="s">
        <v>35</v>
      </c>
      <c r="BY53" s="22" t="s">
        <v>35</v>
      </c>
      <c r="BZ53" s="22" t="s">
        <v>35</v>
      </c>
      <c r="CA53" s="22" t="s">
        <v>35</v>
      </c>
      <c r="CB53" s="22" t="s">
        <v>35</v>
      </c>
      <c r="CC53" s="22" t="s">
        <v>35</v>
      </c>
      <c r="CD53" s="22" t="s">
        <v>35</v>
      </c>
      <c r="CE53" s="22" t="s">
        <v>35</v>
      </c>
      <c r="CF53" s="22" t="s">
        <v>35</v>
      </c>
      <c r="CG53" s="22" t="s">
        <v>35</v>
      </c>
      <c r="CH53" s="22" t="s">
        <v>35</v>
      </c>
      <c r="CI53" s="22" t="s">
        <v>35</v>
      </c>
      <c r="CJ53" s="3"/>
      <c r="CK53" s="3"/>
      <c r="CL53" s="3"/>
      <c r="CM53" s="3"/>
      <c r="CN53" s="3"/>
      <c r="CO53" s="3"/>
      <c r="CP53" s="3"/>
      <c r="CQ53" s="3"/>
      <c r="CR53" s="3"/>
      <c r="CS53" s="3"/>
      <c r="CT53" s="3"/>
      <c r="CU53" s="3"/>
      <c r="CV53" s="3"/>
      <c r="CW53" s="3"/>
      <c r="CX53" s="3"/>
      <c r="CY53" s="3"/>
      <c r="CZ53" s="3"/>
    </row>
    <row r="54" s="283" customFormat="true" ht="15" customHeight="true" x14ac:dyDescent="0.2">
      <c r="A54" s="825"/>
      <c r="B54" s="338" t="s">
        <v>99</v>
      </c>
      <c r="C54" s="53" t="s">
        <v>35</v>
      </c>
      <c r="D54" s="50" t="s">
        <v>35</v>
      </c>
      <c r="E54" s="50" t="s">
        <v>35</v>
      </c>
      <c r="F54" s="50" t="s">
        <v>35</v>
      </c>
      <c r="G54" s="47" t="s">
        <v>35</v>
      </c>
      <c r="H54" s="44" t="s">
        <v>35</v>
      </c>
      <c r="I54" s="50" t="s">
        <v>35</v>
      </c>
      <c r="J54" s="50" t="s">
        <v>35</v>
      </c>
      <c r="K54" s="50" t="s">
        <v>35</v>
      </c>
      <c r="L54" s="41" t="s">
        <v>35</v>
      </c>
      <c r="M54" s="53" t="s">
        <v>35</v>
      </c>
      <c r="N54" s="50" t="s">
        <v>35</v>
      </c>
      <c r="O54" s="50" t="s">
        <v>35</v>
      </c>
      <c r="P54" s="50" t="s">
        <v>35</v>
      </c>
      <c r="Q54" s="47" t="s">
        <v>35</v>
      </c>
      <c r="R54" s="44" t="s">
        <v>35</v>
      </c>
      <c r="S54" s="50" t="s">
        <v>35</v>
      </c>
      <c r="T54" s="50" t="s">
        <v>35</v>
      </c>
      <c r="U54" s="50" t="s">
        <v>35</v>
      </c>
      <c r="V54" s="50" t="s">
        <v>35</v>
      </c>
      <c r="W54" s="50" t="s">
        <v>35</v>
      </c>
      <c r="X54" s="50" t="s">
        <v>35</v>
      </c>
      <c r="Y54" s="50" t="s">
        <v>35</v>
      </c>
      <c r="Z54" s="50" t="s">
        <v>35</v>
      </c>
      <c r="AA54" s="50" t="s">
        <v>35</v>
      </c>
      <c r="AB54" s="50" t="s">
        <v>35</v>
      </c>
      <c r="AC54" s="50" t="s">
        <v>35</v>
      </c>
      <c r="AD54" s="50" t="s">
        <v>35</v>
      </c>
      <c r="AE54" s="50" t="s">
        <v>35</v>
      </c>
      <c r="AF54" s="50" t="s">
        <v>35</v>
      </c>
      <c r="AG54" s="50" t="s">
        <v>35</v>
      </c>
      <c r="AH54" s="50" t="s">
        <v>35</v>
      </c>
      <c r="AI54" s="41" t="s">
        <v>35</v>
      </c>
      <c r="AJ54" s="6"/>
      <c r="AK54" s="6"/>
      <c r="AL54" s="6"/>
      <c r="AM54" s="6"/>
      <c r="AN54" s="6"/>
      <c r="AO54" s="6"/>
      <c r="AP54" s="6"/>
      <c r="AQ54" s="6"/>
      <c r="AR54" s="6"/>
      <c r="AS54" s="6"/>
      <c r="AT54" s="6"/>
      <c r="AU54" s="6"/>
      <c r="AV54" s="6"/>
      <c r="AW54" s="6"/>
      <c r="AX54" s="6"/>
      <c r="AY54" s="6"/>
      <c r="AZ54" s="311"/>
      <c r="BA54" s="816"/>
      <c r="BB54" s="492" t="s">
        <v>99</v>
      </c>
      <c r="BC54" s="37" t="s">
        <v>35</v>
      </c>
      <c r="BD54" s="33" t="s">
        <v>35</v>
      </c>
      <c r="BE54" s="33" t="s">
        <v>35</v>
      </c>
      <c r="BF54" s="33" t="s">
        <v>35</v>
      </c>
      <c r="BG54" s="28" t="s">
        <v>35</v>
      </c>
      <c r="BH54" s="37" t="s">
        <v>35</v>
      </c>
      <c r="BI54" s="33" t="s">
        <v>35</v>
      </c>
      <c r="BJ54" s="33" t="s">
        <v>35</v>
      </c>
      <c r="BK54" s="33" t="s">
        <v>35</v>
      </c>
      <c r="BL54" s="28" t="s">
        <v>35</v>
      </c>
      <c r="BM54" s="37" t="s">
        <v>35</v>
      </c>
      <c r="BN54" s="33" t="s">
        <v>35</v>
      </c>
      <c r="BO54" s="33" t="s">
        <v>35</v>
      </c>
      <c r="BP54" s="33" t="s">
        <v>35</v>
      </c>
      <c r="BQ54" s="28" t="s">
        <v>35</v>
      </c>
      <c r="BR54" s="37" t="s">
        <v>35</v>
      </c>
      <c r="BS54" s="33" t="s">
        <v>35</v>
      </c>
      <c r="BT54" s="33" t="s">
        <v>35</v>
      </c>
      <c r="BU54" s="33" t="s">
        <v>35</v>
      </c>
      <c r="BV54" s="33" t="s">
        <v>35</v>
      </c>
      <c r="BW54" s="33" t="s">
        <v>35</v>
      </c>
      <c r="BX54" s="33" t="s">
        <v>35</v>
      </c>
      <c r="BY54" s="22" t="s">
        <v>35</v>
      </c>
      <c r="BZ54" s="22" t="s">
        <v>35</v>
      </c>
      <c r="CA54" s="22" t="s">
        <v>35</v>
      </c>
      <c r="CB54" s="22" t="s">
        <v>35</v>
      </c>
      <c r="CC54" s="22" t="s">
        <v>35</v>
      </c>
      <c r="CD54" s="22" t="s">
        <v>35</v>
      </c>
      <c r="CE54" s="22" t="s">
        <v>35</v>
      </c>
      <c r="CF54" s="22" t="s">
        <v>35</v>
      </c>
      <c r="CG54" s="22" t="s">
        <v>35</v>
      </c>
      <c r="CH54" s="22" t="s">
        <v>35</v>
      </c>
      <c r="CI54" s="22" t="s">
        <v>35</v>
      </c>
      <c r="CJ54" s="3"/>
      <c r="CK54" s="3"/>
      <c r="CL54" s="3"/>
      <c r="CM54" s="3"/>
      <c r="CN54" s="3"/>
      <c r="CO54" s="3"/>
      <c r="CP54" s="3"/>
      <c r="CQ54" s="3"/>
      <c r="CR54" s="3"/>
      <c r="CS54" s="3"/>
      <c r="CT54" s="3"/>
      <c r="CU54" s="3"/>
      <c r="CV54" s="3"/>
      <c r="CW54" s="3"/>
      <c r="CX54" s="3"/>
      <c r="CY54" s="3"/>
      <c r="CZ54" s="3"/>
    </row>
    <row r="55" s="283" customFormat="true" ht="15" customHeight="true" x14ac:dyDescent="0.2">
      <c r="A55" s="826"/>
      <c r="B55" s="339" t="s">
        <v>68</v>
      </c>
      <c r="C55" s="52" t="s">
        <v>35</v>
      </c>
      <c r="D55" s="49" t="s">
        <v>35</v>
      </c>
      <c r="E55" s="49" t="s">
        <v>35</v>
      </c>
      <c r="F55" s="49" t="s">
        <v>35</v>
      </c>
      <c r="G55" s="46" t="s">
        <v>35</v>
      </c>
      <c r="H55" s="43" t="s">
        <v>35</v>
      </c>
      <c r="I55" s="49" t="s">
        <v>35</v>
      </c>
      <c r="J55" s="49" t="s">
        <v>35</v>
      </c>
      <c r="K55" s="49" t="s">
        <v>35</v>
      </c>
      <c r="L55" s="40" t="s">
        <v>35</v>
      </c>
      <c r="M55" s="52" t="s">
        <v>35</v>
      </c>
      <c r="N55" s="49" t="s">
        <v>35</v>
      </c>
      <c r="O55" s="49" t="s">
        <v>35</v>
      </c>
      <c r="P55" s="49" t="s">
        <v>35</v>
      </c>
      <c r="Q55" s="46" t="s">
        <v>35</v>
      </c>
      <c r="R55" s="12" t="s">
        <v>35</v>
      </c>
      <c r="S55" s="11" t="s">
        <v>35</v>
      </c>
      <c r="T55" s="11" t="s">
        <v>35</v>
      </c>
      <c r="U55" s="11" t="s">
        <v>35</v>
      </c>
      <c r="V55" s="11" t="s">
        <v>35</v>
      </c>
      <c r="W55" s="11" t="s">
        <v>35</v>
      </c>
      <c r="X55" s="11" t="s">
        <v>35</v>
      </c>
      <c r="Y55" s="11" t="s">
        <v>35</v>
      </c>
      <c r="Z55" s="11" t="s">
        <v>35</v>
      </c>
      <c r="AA55" s="11" t="s">
        <v>35</v>
      </c>
      <c r="AB55" s="11" t="s">
        <v>35</v>
      </c>
      <c r="AC55" s="11" t="s">
        <v>35</v>
      </c>
      <c r="AD55" s="11" t="s">
        <v>35</v>
      </c>
      <c r="AE55" s="11" t="s">
        <v>35</v>
      </c>
      <c r="AF55" s="11" t="s">
        <v>35</v>
      </c>
      <c r="AG55" s="11" t="s">
        <v>35</v>
      </c>
      <c r="AH55" s="11" t="s">
        <v>35</v>
      </c>
      <c r="AI55" s="7" t="s">
        <v>35</v>
      </c>
      <c r="AJ55" s="6"/>
      <c r="AK55" s="6"/>
      <c r="AL55" s="6"/>
      <c r="AM55" s="6"/>
      <c r="AN55" s="6"/>
      <c r="AO55" s="6"/>
      <c r="AP55" s="6"/>
      <c r="AQ55" s="6"/>
      <c r="AR55" s="6"/>
      <c r="AS55" s="6"/>
      <c r="AT55" s="6"/>
      <c r="AU55" s="6"/>
      <c r="AV55" s="6"/>
      <c r="AW55" s="6"/>
      <c r="AX55" s="6"/>
      <c r="AY55" s="6"/>
      <c r="AZ55" s="311"/>
      <c r="BA55" s="820"/>
      <c r="BB55" s="495" t="s">
        <v>68</v>
      </c>
      <c r="BC55" s="35" t="s">
        <v>35</v>
      </c>
      <c r="BD55" s="31" t="s">
        <v>35</v>
      </c>
      <c r="BE55" s="31" t="s">
        <v>35</v>
      </c>
      <c r="BF55" s="31" t="s">
        <v>35</v>
      </c>
      <c r="BG55" s="26" t="s">
        <v>35</v>
      </c>
      <c r="BH55" s="35" t="s">
        <v>35</v>
      </c>
      <c r="BI55" s="31" t="s">
        <v>35</v>
      </c>
      <c r="BJ55" s="31" t="s">
        <v>35</v>
      </c>
      <c r="BK55" s="31" t="s">
        <v>35</v>
      </c>
      <c r="BL55" s="26" t="s">
        <v>35</v>
      </c>
      <c r="BM55" s="35" t="s">
        <v>35</v>
      </c>
      <c r="BN55" s="31" t="s">
        <v>35</v>
      </c>
      <c r="BO55" s="31" t="s">
        <v>35</v>
      </c>
      <c r="BP55" s="31" t="s">
        <v>35</v>
      </c>
      <c r="BQ55" s="26" t="s">
        <v>35</v>
      </c>
      <c r="BR55" s="10" t="s">
        <v>35</v>
      </c>
      <c r="BS55" s="9" t="s">
        <v>35</v>
      </c>
      <c r="BT55" s="9" t="s">
        <v>35</v>
      </c>
      <c r="BU55" s="9" t="s">
        <v>35</v>
      </c>
      <c r="BV55" s="9" t="s">
        <v>35</v>
      </c>
      <c r="BW55" s="9" t="s">
        <v>35</v>
      </c>
      <c r="BX55" s="9" t="s">
        <v>35</v>
      </c>
      <c r="BY55" s="9" t="s">
        <v>35</v>
      </c>
      <c r="BZ55" s="24" t="s">
        <v>35</v>
      </c>
      <c r="CA55" s="24" t="s">
        <v>35</v>
      </c>
      <c r="CB55" s="24" t="s">
        <v>35</v>
      </c>
      <c r="CC55" s="24" t="s">
        <v>35</v>
      </c>
      <c r="CD55" s="24" t="s">
        <v>35</v>
      </c>
      <c r="CE55" s="24" t="s">
        <v>35</v>
      </c>
      <c r="CF55" s="24" t="s">
        <v>35</v>
      </c>
      <c r="CG55" s="24" t="s">
        <v>35</v>
      </c>
      <c r="CH55" s="24" t="s">
        <v>35</v>
      </c>
      <c r="CI55" s="24" t="s">
        <v>35</v>
      </c>
      <c r="CJ55" s="3"/>
      <c r="CK55" s="3"/>
      <c r="CL55" s="3"/>
      <c r="CM55" s="3"/>
      <c r="CN55" s="3"/>
      <c r="CO55" s="3"/>
      <c r="CP55" s="3"/>
      <c r="CQ55" s="3"/>
      <c r="CR55" s="3"/>
      <c r="CS55" s="3"/>
      <c r="CT55" s="3"/>
      <c r="CU55" s="3"/>
      <c r="CV55" s="3"/>
      <c r="CW55" s="3"/>
      <c r="CX55" s="3"/>
      <c r="CY55" s="3"/>
      <c r="CZ55" s="3"/>
    </row>
    <row r="56" s="288" customFormat="true" ht="15" customHeight="true" x14ac:dyDescent="0.2">
      <c r="A56" s="285"/>
      <c r="B56" s="335"/>
      <c r="C56" s="827" t="s">
        <v>114</v>
      </c>
      <c r="D56" s="828"/>
      <c r="E56" s="828"/>
      <c r="F56" s="828"/>
      <c r="G56" s="829"/>
      <c r="H56" s="833" t="s">
        <v>38</v>
      </c>
      <c r="I56" s="822"/>
      <c r="J56" s="822"/>
      <c r="K56" s="822"/>
      <c r="L56" s="824"/>
      <c r="M56" s="821" t="s">
        <v>37</v>
      </c>
      <c r="N56" s="822"/>
      <c r="O56" s="822"/>
      <c r="P56" s="822"/>
      <c r="Q56" s="824"/>
      <c r="R56" s="16" t="s">
        <v>137</v>
      </c>
      <c r="S56" s="366"/>
      <c r="T56" s="366"/>
      <c r="U56" s="366"/>
      <c r="V56" s="366"/>
      <c r="W56" s="366"/>
      <c r="X56" s="366"/>
      <c r="Y56" s="366"/>
      <c r="Z56" s="366"/>
      <c r="AA56" s="366"/>
      <c r="AB56" s="366"/>
      <c r="AC56" s="366"/>
      <c r="AD56" s="366"/>
      <c r="AE56" s="366"/>
      <c r="AF56" s="366"/>
      <c r="AG56" s="366"/>
      <c r="AH56" s="366"/>
      <c r="AI56" s="366"/>
      <c r="AJ56" s="376"/>
      <c r="AK56" s="376"/>
      <c r="AL56" s="376"/>
      <c r="AM56" s="376"/>
      <c r="AN56" s="376"/>
      <c r="AO56" s="376"/>
      <c r="AP56" s="376"/>
      <c r="AQ56" s="376"/>
      <c r="AR56" s="376"/>
      <c r="AS56" s="376"/>
      <c r="AT56" s="376"/>
      <c r="AU56" s="376"/>
      <c r="AV56" s="376"/>
      <c r="AW56" s="376"/>
      <c r="AX56" s="376"/>
      <c r="AY56" s="376"/>
      <c r="AZ56" s="151"/>
      <c r="BA56" s="313" t="s">
        <v>128</v>
      </c>
      <c r="BB56" s="268" t="s">
        <v>95</v>
      </c>
      <c r="BC56" s="821" t="s">
        <v>114</v>
      </c>
      <c r="BD56" s="822"/>
      <c r="BE56" s="822"/>
      <c r="BF56" s="822"/>
      <c r="BG56" s="823"/>
      <c r="BH56" s="821" t="s">
        <v>38</v>
      </c>
      <c r="BI56" s="822"/>
      <c r="BJ56" s="822"/>
      <c r="BK56" s="822"/>
      <c r="BL56" s="823"/>
      <c r="BM56" s="821" t="s">
        <v>37</v>
      </c>
      <c r="BN56" s="822"/>
      <c r="BO56" s="822"/>
      <c r="BP56" s="822"/>
      <c r="BQ56" s="824"/>
      <c r="BR56" s="15" t="s">
        <v>137</v>
      </c>
      <c r="BS56" s="366"/>
      <c r="BT56" s="366"/>
      <c r="BU56" s="366"/>
      <c r="BV56" s="366"/>
      <c r="BW56" s="366"/>
      <c r="BX56" s="366"/>
      <c r="BY56" s="366"/>
      <c r="BZ56" s="311"/>
      <c r="CA56" s="311"/>
      <c r="CB56" s="311"/>
      <c r="CC56" s="311"/>
      <c r="CD56" s="311"/>
      <c r="CE56" s="311"/>
      <c r="CF56" s="311"/>
      <c r="CG56" s="311"/>
      <c r="CH56" s="311"/>
      <c r="CI56" s="311"/>
      <c r="CJ56" s="311"/>
      <c r="CK56" s="311"/>
      <c r="CL56" s="311"/>
      <c r="CM56" s="311"/>
      <c r="CN56" s="311"/>
      <c r="CO56" s="311"/>
      <c r="CP56" s="311"/>
      <c r="CQ56" s="311"/>
      <c r="CR56" s="311"/>
      <c r="CS56" s="311"/>
      <c r="CT56" s="311"/>
      <c r="CU56" s="311"/>
      <c r="CV56" s="311"/>
      <c r="CW56" s="311"/>
      <c r="CX56" s="311"/>
      <c r="CY56" s="311"/>
      <c r="CZ56" s="311"/>
    </row>
    <row r="57" s="288" customFormat="true" ht="24" x14ac:dyDescent="0.2">
      <c r="A57" s="301" t="s">
        <v>69</v>
      </c>
      <c r="B57" s="335"/>
      <c r="C57" s="358" t="s">
        <v>0</v>
      </c>
      <c r="D57" s="485" t="s">
        <v>1</v>
      </c>
      <c r="E57" s="485" t="s">
        <v>2</v>
      </c>
      <c r="F57" s="485" t="s">
        <v>3</v>
      </c>
      <c r="G57" s="486" t="s">
        <v>4</v>
      </c>
      <c r="H57" s="340" t="s">
        <v>0</v>
      </c>
      <c r="I57" s="488" t="s">
        <v>1</v>
      </c>
      <c r="J57" s="488" t="s">
        <v>2</v>
      </c>
      <c r="K57" s="488" t="s">
        <v>3</v>
      </c>
      <c r="L57" s="489" t="s">
        <v>4</v>
      </c>
      <c r="M57" s="341" t="s">
        <v>0</v>
      </c>
      <c r="N57" s="488" t="s">
        <v>1</v>
      </c>
      <c r="O57" s="488" t="s">
        <v>2</v>
      </c>
      <c r="P57" s="488" t="s">
        <v>3</v>
      </c>
      <c r="Q57" s="484" t="s">
        <v>4</v>
      </c>
      <c r="R57" s="340" t="s">
        <v>435</v>
      </c>
      <c r="S57" s="488" t="s">
        <v>366</v>
      </c>
      <c r="T57" s="488" t="s">
        <v>436</v>
      </c>
      <c r="U57" s="488" t="s">
        <v>437</v>
      </c>
      <c r="V57" s="488" t="s">
        <v>438</v>
      </c>
      <c r="W57" s="488" t="s">
        <v>439</v>
      </c>
      <c r="X57" s="488" t="s">
        <v>440</v>
      </c>
      <c r="Y57" s="488" t="s">
        <v>441</v>
      </c>
      <c r="Z57" s="488" t="s">
        <v>442</v>
      </c>
      <c r="AA57" s="488" t="s">
        <v>443</v>
      </c>
      <c r="AB57" s="488" t="s">
        <v>444</v>
      </c>
      <c r="AC57" s="488" t="s">
        <v>445</v>
      </c>
      <c r="AD57" s="488" t="s">
        <v>446</v>
      </c>
      <c r="AE57" s="488" t="s">
        <v>447</v>
      </c>
      <c r="AF57" s="488" t="s">
        <v>448</v>
      </c>
      <c r="AG57" s="488" t="s">
        <v>449</v>
      </c>
      <c r="AH57" s="488" t="s">
        <v>450</v>
      </c>
      <c r="AI57" s="489" t="s">
        <v>451</v>
      </c>
      <c r="AJ57" s="376"/>
      <c r="AK57" s="376"/>
      <c r="AL57" s="376"/>
      <c r="AM57" s="376"/>
      <c r="AN57" s="376"/>
      <c r="AO57" s="376"/>
      <c r="AP57" s="376"/>
      <c r="AQ57" s="376"/>
      <c r="AR57" s="376"/>
      <c r="AS57" s="376"/>
      <c r="AT57" s="376"/>
      <c r="AU57" s="376"/>
      <c r="AV57" s="376"/>
      <c r="AW57" s="376"/>
      <c r="AX57" s="376"/>
      <c r="AY57" s="376"/>
      <c r="AZ57" s="151"/>
      <c r="BA57" s="301" t="s">
        <v>119</v>
      </c>
      <c r="BB57" s="300"/>
      <c r="BC57" s="388" t="s">
        <v>0</v>
      </c>
      <c r="BD57" s="446" t="s">
        <v>1</v>
      </c>
      <c r="BE57" s="446" t="s">
        <v>2</v>
      </c>
      <c r="BF57" s="446" t="s">
        <v>3</v>
      </c>
      <c r="BG57" s="389" t="s">
        <v>4</v>
      </c>
      <c r="BH57" s="388" t="s">
        <v>0</v>
      </c>
      <c r="BI57" s="446" t="s">
        <v>1</v>
      </c>
      <c r="BJ57" s="446" t="s">
        <v>2</v>
      </c>
      <c r="BK57" s="446" t="s">
        <v>3</v>
      </c>
      <c r="BL57" s="389" t="s">
        <v>4</v>
      </c>
      <c r="BM57" s="388" t="s">
        <v>0</v>
      </c>
      <c r="BN57" s="446" t="s">
        <v>1</v>
      </c>
      <c r="BO57" s="446" t="s">
        <v>2</v>
      </c>
      <c r="BP57" s="446" t="s">
        <v>3</v>
      </c>
      <c r="BQ57" s="389" t="s">
        <v>4</v>
      </c>
      <c r="BR57" s="388" t="s">
        <v>435</v>
      </c>
      <c r="BS57" s="446" t="s">
        <v>366</v>
      </c>
      <c r="BT57" s="446" t="s">
        <v>436</v>
      </c>
      <c r="BU57" s="446" t="s">
        <v>437</v>
      </c>
      <c r="BV57" s="446" t="s">
        <v>438</v>
      </c>
      <c r="BW57" s="446" t="s">
        <v>439</v>
      </c>
      <c r="BX57" s="446" t="s">
        <v>440</v>
      </c>
      <c r="BY57" s="447" t="s">
        <v>441</v>
      </c>
      <c r="BZ57" s="447" t="s">
        <v>442</v>
      </c>
      <c r="CA57" s="447" t="s">
        <v>443</v>
      </c>
      <c r="CB57" s="447" t="s">
        <v>444</v>
      </c>
      <c r="CC57" s="447" t="s">
        <v>445</v>
      </c>
      <c r="CD57" s="447" t="s">
        <v>446</v>
      </c>
      <c r="CE57" s="447" t="s">
        <v>447</v>
      </c>
      <c r="CF57" s="447" t="s">
        <v>448</v>
      </c>
      <c r="CG57" s="447" t="s">
        <v>449</v>
      </c>
      <c r="CH57" s="447" t="s">
        <v>450</v>
      </c>
      <c r="CI57" s="447" t="s">
        <v>451</v>
      </c>
      <c r="CJ57" s="152"/>
      <c r="CK57" s="152"/>
      <c r="CL57" s="152"/>
      <c r="CM57" s="152"/>
      <c r="CN57" s="152"/>
      <c r="CO57" s="152"/>
      <c r="CP57" s="152"/>
      <c r="CQ57" s="152"/>
      <c r="CR57" s="152"/>
      <c r="CS57" s="152"/>
      <c r="CT57" s="152"/>
      <c r="CU57" s="152"/>
      <c r="CV57" s="152"/>
      <c r="CW57" s="152"/>
      <c r="CX57" s="152"/>
      <c r="CY57" s="152"/>
      <c r="CZ57" s="152"/>
    </row>
    <row r="58" s="288" customFormat="true" ht="15" customHeight="true" x14ac:dyDescent="0.2">
      <c r="A58" s="834" t="s">
        <v>280</v>
      </c>
      <c r="B58" s="337" t="s">
        <v>281</v>
      </c>
      <c r="C58" s="107">
        <v>5.6340747424975671E-3</v>
      </c>
      <c r="D58" s="106">
        <v>3.7127285152580972E-2</v>
      </c>
      <c r="E58" s="106">
        <v>0</v>
      </c>
      <c r="F58" s="106">
        <v>1.6656195733447614E-2</v>
      </c>
      <c r="G58" s="105">
        <v>7.0968688188342162</v>
      </c>
      <c r="H58" s="104">
        <v>0.20239923394001483</v>
      </c>
      <c r="I58" s="106">
        <v>0.17481699273572043</v>
      </c>
      <c r="J58" s="106">
        <v>1.79803453507274</v>
      </c>
      <c r="K58" s="106">
        <v>10.096367739592065</v>
      </c>
      <c r="L58" s="103">
        <v>40.760569884955274</v>
      </c>
      <c r="M58" s="107">
        <v>0</v>
      </c>
      <c r="N58" s="106">
        <v>0</v>
      </c>
      <c r="O58" s="106">
        <v>4.1725852905010741E-2</v>
      </c>
      <c r="P58" s="106">
        <v>0</v>
      </c>
      <c r="Q58" s="105">
        <v>1.4238636425598481</v>
      </c>
      <c r="R58" s="104">
        <v>0.32634751014768892</v>
      </c>
      <c r="S58" s="106">
        <v>15.07535738116627</v>
      </c>
      <c r="T58" s="106">
        <v>0.7249489595986387</v>
      </c>
      <c r="U58" s="106">
        <v>0.59673296592149006</v>
      </c>
      <c r="V58" s="106">
        <v>7.8937073056651708E-2</v>
      </c>
      <c r="W58" s="106">
        <v>0</v>
      </c>
      <c r="X58" s="106">
        <v>0.77631856591098736</v>
      </c>
      <c r="Y58" s="106">
        <v>0.32462828446573039</v>
      </c>
      <c r="Z58" s="106">
        <v>0.55365149187294638</v>
      </c>
      <c r="AA58" s="106">
        <v>0.43337361831244214</v>
      </c>
      <c r="AB58" s="106">
        <v>0.33021775541197407</v>
      </c>
      <c r="AC58" s="106">
        <v>0.20569480522338196</v>
      </c>
      <c r="AD58" s="106">
        <v>5.7980957960935262E-2</v>
      </c>
      <c r="AE58" s="106">
        <v>0.15404220531538579</v>
      </c>
      <c r="AF58" s="106">
        <v>1.0618366566203989</v>
      </c>
      <c r="AG58" s="106">
        <v>0.76503492839689635</v>
      </c>
      <c r="AH58" s="106">
        <v>1.3525456520770471</v>
      </c>
      <c r="AI58" s="103">
        <v>0.91769501198255399</v>
      </c>
      <c r="AJ58" s="376"/>
      <c r="AK58" s="376"/>
      <c r="AL58" s="376"/>
      <c r="AM58" s="376"/>
      <c r="AN58" s="376"/>
      <c r="AO58" s="376"/>
      <c r="AP58" s="376"/>
      <c r="AQ58" s="376"/>
      <c r="AR58" s="376"/>
      <c r="AS58" s="376"/>
      <c r="AT58" s="376"/>
      <c r="AU58" s="376"/>
      <c r="AV58" s="376"/>
      <c r="AW58" s="376"/>
      <c r="AX58" s="376"/>
      <c r="AY58" s="376"/>
      <c r="AZ58" s="151"/>
      <c r="BA58" s="491"/>
      <c r="BB58" s="494"/>
      <c r="BC58" s="378"/>
      <c r="BD58" s="369"/>
      <c r="BE58" s="369"/>
      <c r="BF58" s="369"/>
      <c r="BG58" s="379"/>
      <c r="BH58" s="378"/>
      <c r="BI58" s="369"/>
      <c r="BJ58" s="369"/>
      <c r="BK58" s="369"/>
      <c r="BL58" s="379"/>
      <c r="BM58" s="378"/>
      <c r="BN58" s="369"/>
      <c r="BO58" s="369"/>
      <c r="BP58" s="369"/>
      <c r="BQ58" s="379"/>
      <c r="BR58" s="378"/>
      <c r="BS58" s="369"/>
      <c r="BT58" s="369"/>
      <c r="BU58" s="369"/>
      <c r="BV58" s="369"/>
      <c r="BW58" s="369"/>
      <c r="BX58" s="369"/>
      <c r="BY58" s="370"/>
      <c r="BZ58" s="370"/>
      <c r="CA58" s="370"/>
      <c r="CB58" s="370"/>
      <c r="CC58" s="370"/>
      <c r="CD58" s="370"/>
      <c r="CE58" s="370"/>
      <c r="CF58" s="370"/>
      <c r="CG58" s="370"/>
      <c r="CH58" s="370"/>
      <c r="CI58" s="370"/>
      <c r="CJ58" s="2"/>
      <c r="CK58" s="2"/>
      <c r="CL58" s="2"/>
      <c r="CM58" s="2"/>
      <c r="CN58" s="2"/>
      <c r="CO58" s="2"/>
      <c r="CP58" s="2"/>
      <c r="CQ58" s="2"/>
      <c r="CR58" s="2"/>
      <c r="CS58" s="2"/>
      <c r="CT58" s="2"/>
      <c r="CU58" s="2"/>
      <c r="CV58" s="2"/>
      <c r="CW58" s="2"/>
      <c r="CX58" s="2"/>
      <c r="CY58" s="2"/>
      <c r="CZ58" s="2"/>
    </row>
    <row r="59" s="288" customFormat="true" ht="15" customHeight="true" x14ac:dyDescent="0.2">
      <c r="A59" s="825"/>
      <c r="B59" s="338" t="s">
        <v>282</v>
      </c>
      <c r="C59" s="102">
        <v>0.10957016296284522</v>
      </c>
      <c r="D59" s="101">
        <v>0.28403477994228099</v>
      </c>
      <c r="E59" s="101">
        <v>0.35990463504900633</v>
      </c>
      <c r="F59" s="101">
        <v>1.3176097463406757</v>
      </c>
      <c r="G59" s="100">
        <v>23.762857027621642</v>
      </c>
      <c r="H59" s="99">
        <v>3.9050076553947886</v>
      </c>
      <c r="I59" s="101">
        <v>20.073790876887049</v>
      </c>
      <c r="J59" s="101">
        <v>46.458315830946248</v>
      </c>
      <c r="K59" s="101">
        <v>58.398349142920289</v>
      </c>
      <c r="L59" s="98">
        <v>44.655656740047355</v>
      </c>
      <c r="M59" s="102">
        <v>9.9281670913136916E-2</v>
      </c>
      <c r="N59" s="101">
        <v>0.1596926041217881</v>
      </c>
      <c r="O59" s="101">
        <v>0.19648157164341004</v>
      </c>
      <c r="P59" s="101">
        <v>0.91075122872876046</v>
      </c>
      <c r="Q59" s="100">
        <v>6.164348308988294</v>
      </c>
      <c r="R59" s="99">
        <v>4.1796892901777865</v>
      </c>
      <c r="S59" s="101">
        <v>38.67961288935112</v>
      </c>
      <c r="T59" s="101">
        <v>2.9871631625804476</v>
      </c>
      <c r="U59" s="101">
        <v>3.7412994101053485</v>
      </c>
      <c r="V59" s="101">
        <v>1.6379232281864078</v>
      </c>
      <c r="W59" s="101">
        <v>3.4859065989638589</v>
      </c>
      <c r="X59" s="101">
        <v>6.473553352276844</v>
      </c>
      <c r="Y59" s="101">
        <v>0.97899485959766719</v>
      </c>
      <c r="Z59" s="101">
        <v>2.5060486583786092</v>
      </c>
      <c r="AA59" s="101">
        <v>1.1220784382515887</v>
      </c>
      <c r="AB59" s="101">
        <v>5.0307337420457658</v>
      </c>
      <c r="AC59" s="101">
        <v>1.823667298062484</v>
      </c>
      <c r="AD59" s="101">
        <v>0.51823057210543166</v>
      </c>
      <c r="AE59" s="101">
        <v>2.5305681155804387</v>
      </c>
      <c r="AF59" s="101">
        <v>2.6495563358444767</v>
      </c>
      <c r="AG59" s="101">
        <v>3.8517184913317695</v>
      </c>
      <c r="AH59" s="101">
        <v>2.9058677259906607</v>
      </c>
      <c r="AI59" s="98">
        <v>2.959794525582903</v>
      </c>
      <c r="AJ59" s="376"/>
      <c r="AK59" s="376"/>
      <c r="AL59" s="376"/>
      <c r="AM59" s="376"/>
      <c r="AN59" s="376"/>
      <c r="AO59" s="376"/>
      <c r="AP59" s="376"/>
      <c r="AQ59" s="376"/>
      <c r="AR59" s="376"/>
      <c r="AS59" s="376"/>
      <c r="AT59" s="376"/>
      <c r="AU59" s="376"/>
      <c r="AV59" s="376"/>
      <c r="AW59" s="376"/>
      <c r="AX59" s="376"/>
      <c r="AY59" s="376"/>
      <c r="AZ59" s="151"/>
      <c r="BA59" s="493"/>
      <c r="BB59" s="492"/>
      <c r="BC59" s="381"/>
      <c r="BD59" s="373"/>
      <c r="BE59" s="373"/>
      <c r="BF59" s="373"/>
      <c r="BG59" s="385"/>
      <c r="BH59" s="381"/>
      <c r="BI59" s="373"/>
      <c r="BJ59" s="373"/>
      <c r="BK59" s="373"/>
      <c r="BL59" s="385"/>
      <c r="BM59" s="381"/>
      <c r="BN59" s="373"/>
      <c r="BO59" s="373"/>
      <c r="BP59" s="373"/>
      <c r="BQ59" s="385"/>
      <c r="BR59" s="381"/>
      <c r="BS59" s="373"/>
      <c r="BT59" s="373"/>
      <c r="BU59" s="373"/>
      <c r="BV59" s="373"/>
      <c r="BW59" s="373"/>
      <c r="BX59" s="373"/>
      <c r="BY59" s="374"/>
      <c r="BZ59" s="374"/>
      <c r="CA59" s="374"/>
      <c r="CB59" s="374"/>
      <c r="CC59" s="374"/>
      <c r="CD59" s="374"/>
      <c r="CE59" s="374"/>
      <c r="CF59" s="374"/>
      <c r="CG59" s="374"/>
      <c r="CH59" s="374"/>
      <c r="CI59" s="374"/>
      <c r="CJ59" s="2"/>
      <c r="CK59" s="2"/>
      <c r="CL59" s="2"/>
      <c r="CM59" s="2"/>
      <c r="CN59" s="2"/>
      <c r="CO59" s="2"/>
      <c r="CP59" s="2"/>
      <c r="CQ59" s="2"/>
      <c r="CR59" s="2"/>
      <c r="CS59" s="2"/>
      <c r="CT59" s="2"/>
      <c r="CU59" s="2"/>
      <c r="CV59" s="2"/>
      <c r="CW59" s="2"/>
      <c r="CX59" s="2"/>
      <c r="CY59" s="2"/>
      <c r="CZ59" s="2"/>
    </row>
    <row r="60" s="288" customFormat="true" ht="15" customHeight="true" x14ac:dyDescent="0.2">
      <c r="A60" s="825"/>
      <c r="B60" s="338" t="s">
        <v>452</v>
      </c>
      <c r="C60" s="102">
        <v>0.55941541103003667</v>
      </c>
      <c r="D60" s="101">
        <v>0.59450705970963158</v>
      </c>
      <c r="E60" s="101">
        <v>1.7007135752215561</v>
      </c>
      <c r="F60" s="101">
        <v>2.5899509971398804</v>
      </c>
      <c r="G60" s="100">
        <v>6.1235789997320866</v>
      </c>
      <c r="H60" s="99">
        <v>14.559842063179836</v>
      </c>
      <c r="I60" s="101">
        <v>15.328312105638997</v>
      </c>
      <c r="J60" s="101">
        <v>9.98767883118113</v>
      </c>
      <c r="K60" s="101">
        <v>9.0047994255584562</v>
      </c>
      <c r="L60" s="98">
        <v>1.3207079354112885</v>
      </c>
      <c r="M60" s="102">
        <v>0.40182239127466868</v>
      </c>
      <c r="N60" s="101">
        <v>0.63656748174820865</v>
      </c>
      <c r="O60" s="101">
        <v>1.1413795617710361</v>
      </c>
      <c r="P60" s="101">
        <v>1.5171067597768904</v>
      </c>
      <c r="Q60" s="100">
        <v>3.0835186178793892</v>
      </c>
      <c r="R60" s="99">
        <v>3.883090134301022</v>
      </c>
      <c r="S60" s="101">
        <v>8.8372000760284877</v>
      </c>
      <c r="T60" s="101">
        <v>2.1698423206406421</v>
      </c>
      <c r="U60" s="101">
        <v>3.203977790478084</v>
      </c>
      <c r="V60" s="101">
        <v>1.0948850048664702</v>
      </c>
      <c r="W60" s="101">
        <v>6.6170084120694517</v>
      </c>
      <c r="X60" s="101">
        <v>0.83820567426924031</v>
      </c>
      <c r="Y60" s="101">
        <v>0.51274114595532949</v>
      </c>
      <c r="Z60" s="101">
        <v>1.4379220663122183</v>
      </c>
      <c r="AA60" s="101">
        <v>0.76815967774306904</v>
      </c>
      <c r="AB60" s="101">
        <v>3.2072759260467141</v>
      </c>
      <c r="AC60" s="101">
        <v>0.37657365786624097</v>
      </c>
      <c r="AD60" s="101">
        <v>0.34350181117357198</v>
      </c>
      <c r="AE60" s="101">
        <v>0.94203216528618761</v>
      </c>
      <c r="AF60" s="101">
        <v>1.1815203723732963</v>
      </c>
      <c r="AG60" s="101">
        <v>3.8507829442777997</v>
      </c>
      <c r="AH60" s="101">
        <v>1.8524455339424879</v>
      </c>
      <c r="AI60" s="98">
        <v>0.26614173159571081</v>
      </c>
      <c r="AJ60" s="376"/>
      <c r="AK60" s="376"/>
      <c r="AL60" s="376"/>
      <c r="AM60" s="376"/>
      <c r="AN60" s="376"/>
      <c r="AO60" s="376"/>
      <c r="AP60" s="376"/>
      <c r="AQ60" s="376"/>
      <c r="AR60" s="376"/>
      <c r="AS60" s="376"/>
      <c r="AT60" s="376"/>
      <c r="AU60" s="376"/>
      <c r="AV60" s="376"/>
      <c r="AW60" s="376"/>
      <c r="AX60" s="376"/>
      <c r="AY60" s="376"/>
      <c r="AZ60" s="151"/>
      <c r="BA60" s="493"/>
      <c r="BB60" s="492"/>
      <c r="BC60" s="381"/>
      <c r="BD60" s="373"/>
      <c r="BE60" s="373"/>
      <c r="BF60" s="373"/>
      <c r="BG60" s="385"/>
      <c r="BH60" s="381"/>
      <c r="BI60" s="373"/>
      <c r="BJ60" s="373"/>
      <c r="BK60" s="373"/>
      <c r="BL60" s="385"/>
      <c r="BM60" s="381"/>
      <c r="BN60" s="373"/>
      <c r="BO60" s="373"/>
      <c r="BP60" s="373"/>
      <c r="BQ60" s="385"/>
      <c r="BR60" s="381"/>
      <c r="BS60" s="373"/>
      <c r="BT60" s="373"/>
      <c r="BU60" s="373"/>
      <c r="BV60" s="373"/>
      <c r="BW60" s="373"/>
      <c r="BX60" s="373"/>
      <c r="BY60" s="374"/>
      <c r="BZ60" s="374"/>
      <c r="CA60" s="374"/>
      <c r="CB60" s="374"/>
      <c r="CC60" s="374"/>
      <c r="CD60" s="374"/>
      <c r="CE60" s="374"/>
      <c r="CF60" s="374"/>
      <c r="CG60" s="374"/>
      <c r="CH60" s="374"/>
      <c r="CI60" s="374"/>
      <c r="CJ60" s="2"/>
      <c r="CK60" s="2"/>
      <c r="CL60" s="2"/>
      <c r="CM60" s="2"/>
      <c r="CN60" s="2"/>
      <c r="CO60" s="2"/>
      <c r="CP60" s="2"/>
      <c r="CQ60" s="2"/>
      <c r="CR60" s="2"/>
      <c r="CS60" s="2"/>
      <c r="CT60" s="2"/>
      <c r="CU60" s="2"/>
      <c r="CV60" s="2"/>
      <c r="CW60" s="2"/>
      <c r="CX60" s="2"/>
      <c r="CY60" s="2"/>
      <c r="CZ60" s="2"/>
    </row>
    <row r="61" s="288" customFormat="true" ht="15" customHeight="true" x14ac:dyDescent="0.2">
      <c r="A61" s="825"/>
      <c r="B61" s="338" t="s">
        <v>283</v>
      </c>
      <c r="C61" s="102">
        <v>15.103293632781742</v>
      </c>
      <c r="D61" s="101">
        <v>19.966325653303176</v>
      </c>
      <c r="E61" s="101">
        <v>23.834528696630507</v>
      </c>
      <c r="F61" s="101">
        <v>33.546808958485215</v>
      </c>
      <c r="G61" s="100">
        <v>32.371890835620619</v>
      </c>
      <c r="H61" s="99">
        <v>58.67916243932634</v>
      </c>
      <c r="I61" s="101">
        <v>52.282984471890039</v>
      </c>
      <c r="J61" s="101">
        <v>35.731882994129784</v>
      </c>
      <c r="K61" s="101">
        <v>17.858920981897583</v>
      </c>
      <c r="L61" s="98">
        <v>7.171878983879056</v>
      </c>
      <c r="M61" s="102">
        <v>14.661424430322354</v>
      </c>
      <c r="N61" s="101">
        <v>18.477268958551456</v>
      </c>
      <c r="O61" s="101">
        <v>23.536207351614223</v>
      </c>
      <c r="P61" s="101">
        <v>26.636885934202475</v>
      </c>
      <c r="Q61" s="100">
        <v>35.701498239233828</v>
      </c>
      <c r="R61" s="99">
        <v>48.181484671393214</v>
      </c>
      <c r="S61" s="101">
        <v>34.51799784198144</v>
      </c>
      <c r="T61" s="101">
        <v>51.938817116998337</v>
      </c>
      <c r="U61" s="101">
        <v>33.631380758395679</v>
      </c>
      <c r="V61" s="101">
        <v>16.704501862167298</v>
      </c>
      <c r="W61" s="101">
        <v>43.052203160132706</v>
      </c>
      <c r="X61" s="101">
        <v>7.6545394161584586</v>
      </c>
      <c r="Y61" s="101">
        <v>12.420367015300899</v>
      </c>
      <c r="Z61" s="101">
        <v>11.901793629707313</v>
      </c>
      <c r="AA61" s="101">
        <v>10.643131422233022</v>
      </c>
      <c r="AB61" s="101">
        <v>51.748065339120522</v>
      </c>
      <c r="AC61" s="101">
        <v>7.9967393919379282</v>
      </c>
      <c r="AD61" s="101">
        <v>2.109521272894376</v>
      </c>
      <c r="AE61" s="101">
        <v>13.206802520524985</v>
      </c>
      <c r="AF61" s="101">
        <v>10.395691582756134</v>
      </c>
      <c r="AG61" s="101">
        <v>57.38954616477222</v>
      </c>
      <c r="AH61" s="101">
        <v>29.37898906035678</v>
      </c>
      <c r="AI61" s="98">
        <v>20.202817325906427</v>
      </c>
      <c r="AJ61" s="376"/>
      <c r="AK61" s="376"/>
      <c r="AL61" s="376"/>
      <c r="AM61" s="376"/>
      <c r="AN61" s="376"/>
      <c r="AO61" s="376"/>
      <c r="AP61" s="376"/>
      <c r="AQ61" s="376"/>
      <c r="AR61" s="376"/>
      <c r="AS61" s="376"/>
      <c r="AT61" s="376"/>
      <c r="AU61" s="376"/>
      <c r="AV61" s="376"/>
      <c r="AW61" s="376"/>
      <c r="AX61" s="376"/>
      <c r="AY61" s="376"/>
      <c r="AZ61" s="151"/>
      <c r="BA61" s="493"/>
      <c r="BB61" s="492"/>
      <c r="BC61" s="381"/>
      <c r="BD61" s="373"/>
      <c r="BE61" s="373"/>
      <c r="BF61" s="373"/>
      <c r="BG61" s="385"/>
      <c r="BH61" s="381"/>
      <c r="BI61" s="373"/>
      <c r="BJ61" s="373"/>
      <c r="BK61" s="373"/>
      <c r="BL61" s="385"/>
      <c r="BM61" s="381"/>
      <c r="BN61" s="373"/>
      <c r="BO61" s="373"/>
      <c r="BP61" s="373"/>
      <c r="BQ61" s="385"/>
      <c r="BR61" s="381"/>
      <c r="BS61" s="373"/>
      <c r="BT61" s="373"/>
      <c r="BU61" s="373"/>
      <c r="BV61" s="373"/>
      <c r="BW61" s="373"/>
      <c r="BX61" s="373"/>
      <c r="BY61" s="374"/>
      <c r="BZ61" s="374"/>
      <c r="CA61" s="374"/>
      <c r="CB61" s="374"/>
      <c r="CC61" s="374"/>
      <c r="CD61" s="374"/>
      <c r="CE61" s="374"/>
      <c r="CF61" s="374"/>
      <c r="CG61" s="374"/>
      <c r="CH61" s="374"/>
      <c r="CI61" s="374"/>
      <c r="CJ61" s="2"/>
      <c r="CK61" s="2"/>
      <c r="CL61" s="2"/>
      <c r="CM61" s="2"/>
      <c r="CN61" s="2"/>
      <c r="CO61" s="2"/>
      <c r="CP61" s="2"/>
      <c r="CQ61" s="2"/>
      <c r="CR61" s="2"/>
      <c r="CS61" s="2"/>
      <c r="CT61" s="2"/>
      <c r="CU61" s="2"/>
      <c r="CV61" s="2"/>
      <c r="CW61" s="2"/>
      <c r="CX61" s="2"/>
      <c r="CY61" s="2"/>
      <c r="CZ61" s="2"/>
    </row>
    <row r="62" s="288" customFormat="true" ht="15" customHeight="true" x14ac:dyDescent="0.2">
      <c r="A62" s="825"/>
      <c r="B62" s="338" t="s">
        <v>284</v>
      </c>
      <c r="C62" s="102">
        <v>0.96000588989922209</v>
      </c>
      <c r="D62" s="101">
        <v>0.44028346567487819</v>
      </c>
      <c r="E62" s="101">
        <v>0.76300913539926163</v>
      </c>
      <c r="F62" s="101">
        <v>0.48094803094089555</v>
      </c>
      <c r="G62" s="100">
        <v>0.50619011952793835</v>
      </c>
      <c r="H62" s="99">
        <v>0.11027932546518958</v>
      </c>
      <c r="I62" s="101">
        <v>0</v>
      </c>
      <c r="J62" s="101">
        <v>0</v>
      </c>
      <c r="K62" s="101">
        <v>0</v>
      </c>
      <c r="L62" s="98">
        <v>0</v>
      </c>
      <c r="M62" s="102">
        <v>0.93398385703181241</v>
      </c>
      <c r="N62" s="101">
        <v>0.61548682070211114</v>
      </c>
      <c r="O62" s="101">
        <v>0.79220247781168174</v>
      </c>
      <c r="P62" s="101">
        <v>0.49097001764505421</v>
      </c>
      <c r="Q62" s="100">
        <v>0.6947273442230556</v>
      </c>
      <c r="R62" s="99">
        <v>1.4296073347230942</v>
      </c>
      <c r="S62" s="101">
        <v>0</v>
      </c>
      <c r="T62" s="101">
        <v>0.32920527985127601</v>
      </c>
      <c r="U62" s="101">
        <v>0</v>
      </c>
      <c r="V62" s="101">
        <v>3.0342270892844825</v>
      </c>
      <c r="W62" s="101">
        <v>0</v>
      </c>
      <c r="X62" s="101">
        <v>0</v>
      </c>
      <c r="Y62" s="101">
        <v>0</v>
      </c>
      <c r="Z62" s="101">
        <v>0</v>
      </c>
      <c r="AA62" s="101">
        <v>4.718322823141925</v>
      </c>
      <c r="AB62" s="101">
        <v>1.0380887938469059</v>
      </c>
      <c r="AC62" s="101">
        <v>0.21051092493007814</v>
      </c>
      <c r="AD62" s="101">
        <v>0</v>
      </c>
      <c r="AE62" s="101">
        <v>0.10249762101966246</v>
      </c>
      <c r="AF62" s="101">
        <v>8.8518606718473211E-2</v>
      </c>
      <c r="AG62" s="101">
        <v>0</v>
      </c>
      <c r="AH62" s="101">
        <v>0.51804366889148779</v>
      </c>
      <c r="AI62" s="98">
        <v>0</v>
      </c>
      <c r="AJ62" s="376"/>
      <c r="AK62" s="376"/>
      <c r="AL62" s="376"/>
      <c r="AM62" s="376"/>
      <c r="AN62" s="376"/>
      <c r="AO62" s="376"/>
      <c r="AP62" s="376"/>
      <c r="AQ62" s="376"/>
      <c r="AR62" s="376"/>
      <c r="AS62" s="376"/>
      <c r="AT62" s="376"/>
      <c r="AU62" s="376"/>
      <c r="AV62" s="376"/>
      <c r="AW62" s="376"/>
      <c r="AX62" s="376"/>
      <c r="AY62" s="376"/>
      <c r="AZ62" s="151"/>
      <c r="BA62" s="493"/>
      <c r="BB62" s="492"/>
      <c r="BC62" s="381"/>
      <c r="BD62" s="373"/>
      <c r="BE62" s="373"/>
      <c r="BF62" s="373"/>
      <c r="BG62" s="385"/>
      <c r="BH62" s="381"/>
      <c r="BI62" s="373"/>
      <c r="BJ62" s="373"/>
      <c r="BK62" s="373"/>
      <c r="BL62" s="385"/>
      <c r="BM62" s="381"/>
      <c r="BN62" s="373"/>
      <c r="BO62" s="373"/>
      <c r="BP62" s="373"/>
      <c r="BQ62" s="385"/>
      <c r="BR62" s="381"/>
      <c r="BS62" s="373"/>
      <c r="BT62" s="373"/>
      <c r="BU62" s="373"/>
      <c r="BV62" s="373"/>
      <c r="BW62" s="373"/>
      <c r="BX62" s="373"/>
      <c r="BY62" s="374"/>
      <c r="BZ62" s="374"/>
      <c r="CA62" s="374"/>
      <c r="CB62" s="374"/>
      <c r="CC62" s="374"/>
      <c r="CD62" s="374"/>
      <c r="CE62" s="374"/>
      <c r="CF62" s="374"/>
      <c r="CG62" s="374"/>
      <c r="CH62" s="374"/>
      <c r="CI62" s="374"/>
      <c r="CJ62" s="2"/>
      <c r="CK62" s="2"/>
      <c r="CL62" s="2"/>
      <c r="CM62" s="2"/>
      <c r="CN62" s="2"/>
      <c r="CO62" s="2"/>
      <c r="CP62" s="2"/>
      <c r="CQ62" s="2"/>
      <c r="CR62" s="2"/>
      <c r="CS62" s="2"/>
      <c r="CT62" s="2"/>
      <c r="CU62" s="2"/>
      <c r="CV62" s="2"/>
      <c r="CW62" s="2"/>
      <c r="CX62" s="2"/>
      <c r="CY62" s="2"/>
      <c r="CZ62" s="2"/>
    </row>
    <row r="63" s="288" customFormat="true" ht="15" customHeight="true" x14ac:dyDescent="0.2">
      <c r="A63" s="825"/>
      <c r="B63" s="338" t="s">
        <v>285</v>
      </c>
      <c r="C63" s="102">
        <v>2.6223456611655855</v>
      </c>
      <c r="D63" s="101">
        <v>1.6170434252655237</v>
      </c>
      <c r="E63" s="101">
        <v>1.8049541741819557</v>
      </c>
      <c r="F63" s="101">
        <v>1.4350021457443276</v>
      </c>
      <c r="G63" s="100">
        <v>0.85537936702678274</v>
      </c>
      <c r="H63" s="99">
        <v>0.50492603300583871</v>
      </c>
      <c r="I63" s="101">
        <v>9.3029731129779289E-2</v>
      </c>
      <c r="J63" s="101">
        <v>0.18673520859849566</v>
      </c>
      <c r="K63" s="101">
        <v>0</v>
      </c>
      <c r="L63" s="98">
        <v>9.7928208478590004E-2</v>
      </c>
      <c r="M63" s="102">
        <v>2.6736327311602959</v>
      </c>
      <c r="N63" s="101">
        <v>1.6931976561916584</v>
      </c>
      <c r="O63" s="101">
        <v>1.6979644536735787</v>
      </c>
      <c r="P63" s="101">
        <v>1.9887190375942676</v>
      </c>
      <c r="Q63" s="100">
        <v>1.204910757512037</v>
      </c>
      <c r="R63" s="99">
        <v>0.42661764346584202</v>
      </c>
      <c r="S63" s="101">
        <v>0</v>
      </c>
      <c r="T63" s="101">
        <v>2.5893193932612846</v>
      </c>
      <c r="U63" s="101">
        <v>2.4601512816569806</v>
      </c>
      <c r="V63" s="101">
        <v>5.456835457554857</v>
      </c>
      <c r="W63" s="101">
        <v>1.0133637779842801</v>
      </c>
      <c r="X63" s="101">
        <v>0.24514753398247086</v>
      </c>
      <c r="Y63" s="101">
        <v>0.35739269865706302</v>
      </c>
      <c r="Z63" s="101">
        <v>0.95461879268861749</v>
      </c>
      <c r="AA63" s="101">
        <v>2.0847377153873388</v>
      </c>
      <c r="AB63" s="101">
        <v>0.97549710669228595</v>
      </c>
      <c r="AC63" s="101">
        <v>2.7155535516416198</v>
      </c>
      <c r="AD63" s="101">
        <v>1.2441980051686514</v>
      </c>
      <c r="AE63" s="101">
        <v>1.8345598428709748</v>
      </c>
      <c r="AF63" s="101">
        <v>4.1387551790807846</v>
      </c>
      <c r="AG63" s="101">
        <v>1.2708568070696562</v>
      </c>
      <c r="AH63" s="101">
        <v>1.0317081941144353</v>
      </c>
      <c r="AI63" s="98">
        <v>3.4593330591184661</v>
      </c>
      <c r="AJ63" s="376"/>
      <c r="AK63" s="376"/>
      <c r="AL63" s="376"/>
      <c r="AM63" s="376"/>
      <c r="AN63" s="376"/>
      <c r="AO63" s="376"/>
      <c r="AP63" s="376"/>
      <c r="AQ63" s="376"/>
      <c r="AR63" s="376"/>
      <c r="AS63" s="376"/>
      <c r="AT63" s="376"/>
      <c r="AU63" s="376"/>
      <c r="AV63" s="376"/>
      <c r="AW63" s="376"/>
      <c r="AX63" s="376"/>
      <c r="AY63" s="376"/>
      <c r="AZ63" s="151"/>
      <c r="BA63" s="493"/>
      <c r="BB63" s="492"/>
      <c r="BC63" s="381"/>
      <c r="BD63" s="373"/>
      <c r="BE63" s="373"/>
      <c r="BF63" s="373"/>
      <c r="BG63" s="385"/>
      <c r="BH63" s="381"/>
      <c r="BI63" s="373"/>
      <c r="BJ63" s="373"/>
      <c r="BK63" s="373"/>
      <c r="BL63" s="385"/>
      <c r="BM63" s="381"/>
      <c r="BN63" s="373"/>
      <c r="BO63" s="373"/>
      <c r="BP63" s="373"/>
      <c r="BQ63" s="385"/>
      <c r="BR63" s="381"/>
      <c r="BS63" s="373"/>
      <c r="BT63" s="373"/>
      <c r="BU63" s="373"/>
      <c r="BV63" s="373"/>
      <c r="BW63" s="373"/>
      <c r="BX63" s="373"/>
      <c r="BY63" s="374"/>
      <c r="BZ63" s="374"/>
      <c r="CA63" s="374"/>
      <c r="CB63" s="374"/>
      <c r="CC63" s="374"/>
      <c r="CD63" s="374"/>
      <c r="CE63" s="374"/>
      <c r="CF63" s="374"/>
      <c r="CG63" s="374"/>
      <c r="CH63" s="374"/>
      <c r="CI63" s="374"/>
      <c r="CJ63" s="2"/>
      <c r="CK63" s="2"/>
      <c r="CL63" s="2"/>
      <c r="CM63" s="2"/>
      <c r="CN63" s="2"/>
      <c r="CO63" s="2"/>
      <c r="CP63" s="2"/>
      <c r="CQ63" s="2"/>
      <c r="CR63" s="2"/>
      <c r="CS63" s="2"/>
      <c r="CT63" s="2"/>
      <c r="CU63" s="2"/>
      <c r="CV63" s="2"/>
      <c r="CW63" s="2"/>
      <c r="CX63" s="2"/>
      <c r="CY63" s="2"/>
      <c r="CZ63" s="2"/>
    </row>
    <row r="64" s="288" customFormat="true" ht="15" customHeight="true" x14ac:dyDescent="0.2">
      <c r="A64" s="825"/>
      <c r="B64" s="338" t="s">
        <v>286</v>
      </c>
      <c r="C64" s="102">
        <v>1.9147174209442088</v>
      </c>
      <c r="D64" s="101">
        <v>2.4143404366311048</v>
      </c>
      <c r="E64" s="101">
        <v>2.1594282215245242</v>
      </c>
      <c r="F64" s="101">
        <v>1.5511050917595703</v>
      </c>
      <c r="G64" s="100">
        <v>0.39825315921978777</v>
      </c>
      <c r="H64" s="99">
        <v>0.30152032827490061</v>
      </c>
      <c r="I64" s="101">
        <v>0</v>
      </c>
      <c r="J64" s="101">
        <v>7.8452464039903691E-2</v>
      </c>
      <c r="K64" s="101">
        <v>0</v>
      </c>
      <c r="L64" s="98">
        <v>0</v>
      </c>
      <c r="M64" s="102">
        <v>1.915643516327532</v>
      </c>
      <c r="N64" s="101">
        <v>2.4117147624208308</v>
      </c>
      <c r="O64" s="101">
        <v>2.1622985983729848</v>
      </c>
      <c r="P64" s="101">
        <v>1.904193694679734</v>
      </c>
      <c r="Q64" s="100">
        <v>1.0427693854721694</v>
      </c>
      <c r="R64" s="99">
        <v>5.2202780663518116</v>
      </c>
      <c r="S64" s="101">
        <v>0</v>
      </c>
      <c r="T64" s="101">
        <v>0.86247002075814794</v>
      </c>
      <c r="U64" s="101">
        <v>1.0635933011450822</v>
      </c>
      <c r="V64" s="101">
        <v>3.2461238750973314</v>
      </c>
      <c r="W64" s="101">
        <v>3.0445661242337647</v>
      </c>
      <c r="X64" s="101">
        <v>0.16742374390053</v>
      </c>
      <c r="Y64" s="101">
        <v>0.77787531180157665</v>
      </c>
      <c r="Z64" s="101">
        <v>0.25630349978465339</v>
      </c>
      <c r="AA64" s="101">
        <v>0.13166182528925108</v>
      </c>
      <c r="AB64" s="101">
        <v>2.9322351265661104</v>
      </c>
      <c r="AC64" s="101">
        <v>0</v>
      </c>
      <c r="AD64" s="101">
        <v>2.5105360027838795</v>
      </c>
      <c r="AE64" s="101">
        <v>0.5753668481235138</v>
      </c>
      <c r="AF64" s="101">
        <v>2.7659698528446652</v>
      </c>
      <c r="AG64" s="101">
        <v>2.6617191324248548</v>
      </c>
      <c r="AH64" s="101">
        <v>3.6033863135070758</v>
      </c>
      <c r="AI64" s="98">
        <v>1.5907936350121814</v>
      </c>
      <c r="AJ64" s="376"/>
      <c r="AK64" s="376"/>
      <c r="AL64" s="376"/>
      <c r="AM64" s="376"/>
      <c r="AN64" s="376"/>
      <c r="AO64" s="376"/>
      <c r="AP64" s="376"/>
      <c r="AQ64" s="376"/>
      <c r="AR64" s="376"/>
      <c r="AS64" s="376"/>
      <c r="AT64" s="376"/>
      <c r="AU64" s="376"/>
      <c r="AV64" s="376"/>
      <c r="AW64" s="376"/>
      <c r="AX64" s="376"/>
      <c r="AY64" s="376"/>
      <c r="AZ64" s="151"/>
      <c r="BA64" s="493"/>
      <c r="BB64" s="492"/>
      <c r="BC64" s="381"/>
      <c r="BD64" s="373"/>
      <c r="BE64" s="373"/>
      <c r="BF64" s="373"/>
      <c r="BG64" s="385"/>
      <c r="BH64" s="381"/>
      <c r="BI64" s="373"/>
      <c r="BJ64" s="373"/>
      <c r="BK64" s="373"/>
      <c r="BL64" s="385"/>
      <c r="BM64" s="381"/>
      <c r="BN64" s="373"/>
      <c r="BO64" s="373"/>
      <c r="BP64" s="373"/>
      <c r="BQ64" s="385"/>
      <c r="BR64" s="381"/>
      <c r="BS64" s="373"/>
      <c r="BT64" s="373"/>
      <c r="BU64" s="373"/>
      <c r="BV64" s="373"/>
      <c r="BW64" s="373"/>
      <c r="BX64" s="373"/>
      <c r="BY64" s="374"/>
      <c r="BZ64" s="374"/>
      <c r="CA64" s="374"/>
      <c r="CB64" s="374"/>
      <c r="CC64" s="374"/>
      <c r="CD64" s="374"/>
      <c r="CE64" s="374"/>
      <c r="CF64" s="374"/>
      <c r="CG64" s="374"/>
      <c r="CH64" s="374"/>
      <c r="CI64" s="374"/>
      <c r="CJ64" s="2"/>
      <c r="CK64" s="2"/>
      <c r="CL64" s="2"/>
      <c r="CM64" s="2"/>
      <c r="CN64" s="2"/>
      <c r="CO64" s="2"/>
      <c r="CP64" s="2"/>
      <c r="CQ64" s="2"/>
      <c r="CR64" s="2"/>
      <c r="CS64" s="2"/>
      <c r="CT64" s="2"/>
      <c r="CU64" s="2"/>
      <c r="CV64" s="2"/>
      <c r="CW64" s="2"/>
      <c r="CX64" s="2"/>
      <c r="CY64" s="2"/>
      <c r="CZ64" s="2"/>
    </row>
    <row r="65" s="288" customFormat="true" ht="15" customHeight="true" x14ac:dyDescent="0.2">
      <c r="A65" s="825"/>
      <c r="B65" s="338" t="s">
        <v>287</v>
      </c>
      <c r="C65" s="102">
        <v>57.392131980482219</v>
      </c>
      <c r="D65" s="101">
        <v>57.376705709379351</v>
      </c>
      <c r="E65" s="101">
        <v>51.511481343819021</v>
      </c>
      <c r="F65" s="101">
        <v>43.435746859504995</v>
      </c>
      <c r="G65" s="100">
        <v>23.148688610096102</v>
      </c>
      <c r="H65" s="99">
        <v>16.004226136426851</v>
      </c>
      <c r="I65" s="101">
        <v>9.4760118258923356</v>
      </c>
      <c r="J65" s="101">
        <v>5.2408425335362061</v>
      </c>
      <c r="K65" s="101">
        <v>3.8320405937916289</v>
      </c>
      <c r="L65" s="98">
        <v>4.1345040970089801</v>
      </c>
      <c r="M65" s="102">
        <v>57.462101736509332</v>
      </c>
      <c r="N65" s="101">
        <v>58.250513005807903</v>
      </c>
      <c r="O65" s="101">
        <v>53.435870148324639</v>
      </c>
      <c r="P65" s="101">
        <v>48.513355338124299</v>
      </c>
      <c r="Q65" s="100">
        <v>39.272719324111435</v>
      </c>
      <c r="R65" s="99">
        <v>20.07659759253179</v>
      </c>
      <c r="S65" s="101">
        <v>0.12090296673759671</v>
      </c>
      <c r="T65" s="101">
        <v>30.992762854772621</v>
      </c>
      <c r="U65" s="101">
        <v>29.895595927552566</v>
      </c>
      <c r="V65" s="101">
        <v>39.124257242666289</v>
      </c>
      <c r="W65" s="101">
        <v>27.131565323588237</v>
      </c>
      <c r="X65" s="101">
        <v>63.036424759259837</v>
      </c>
      <c r="Y65" s="101">
        <v>79.262356003710849</v>
      </c>
      <c r="Z65" s="101">
        <v>78.586662698472978</v>
      </c>
      <c r="AA65" s="101">
        <v>55.550543532425444</v>
      </c>
      <c r="AB65" s="101">
        <v>22.570092613392571</v>
      </c>
      <c r="AC65" s="101">
        <v>81.902671060708386</v>
      </c>
      <c r="AD65" s="101">
        <v>75.629337041596926</v>
      </c>
      <c r="AE65" s="101">
        <v>71.25011759070577</v>
      </c>
      <c r="AF65" s="101">
        <v>65.12525217478327</v>
      </c>
      <c r="AG65" s="101">
        <v>15.144182064054185</v>
      </c>
      <c r="AH65" s="101">
        <v>17.22084813070742</v>
      </c>
      <c r="AI65" s="98">
        <v>45.378569680196193</v>
      </c>
      <c r="AJ65" s="376"/>
      <c r="AK65" s="376"/>
      <c r="AL65" s="376"/>
      <c r="AM65" s="376"/>
      <c r="AN65" s="376"/>
      <c r="AO65" s="376"/>
      <c r="AP65" s="376"/>
      <c r="AQ65" s="376"/>
      <c r="AR65" s="376"/>
      <c r="AS65" s="376"/>
      <c r="AT65" s="376"/>
      <c r="AU65" s="376"/>
      <c r="AV65" s="376"/>
      <c r="AW65" s="376"/>
      <c r="AX65" s="376"/>
      <c r="AY65" s="376"/>
      <c r="AZ65" s="151"/>
      <c r="BA65" s="493"/>
      <c r="BB65" s="492"/>
      <c r="BC65" s="381"/>
      <c r="BD65" s="373"/>
      <c r="BE65" s="373"/>
      <c r="BF65" s="373"/>
      <c r="BG65" s="385"/>
      <c r="BH65" s="381"/>
      <c r="BI65" s="373"/>
      <c r="BJ65" s="373"/>
      <c r="BK65" s="373"/>
      <c r="BL65" s="385"/>
      <c r="BM65" s="381"/>
      <c r="BN65" s="373"/>
      <c r="BO65" s="373"/>
      <c r="BP65" s="373"/>
      <c r="BQ65" s="385"/>
      <c r="BR65" s="381"/>
      <c r="BS65" s="373"/>
      <c r="BT65" s="373"/>
      <c r="BU65" s="373"/>
      <c r="BV65" s="373"/>
      <c r="BW65" s="373"/>
      <c r="BX65" s="373"/>
      <c r="BY65" s="374"/>
      <c r="BZ65" s="374"/>
      <c r="CA65" s="374"/>
      <c r="CB65" s="374"/>
      <c r="CC65" s="374"/>
      <c r="CD65" s="374"/>
      <c r="CE65" s="374"/>
      <c r="CF65" s="374"/>
      <c r="CG65" s="374"/>
      <c r="CH65" s="374"/>
      <c r="CI65" s="374"/>
      <c r="CJ65" s="2"/>
      <c r="CK65" s="2"/>
      <c r="CL65" s="2"/>
      <c r="CM65" s="2"/>
      <c r="CN65" s="2"/>
      <c r="CO65" s="2"/>
      <c r="CP65" s="2"/>
      <c r="CQ65" s="2"/>
      <c r="CR65" s="2"/>
      <c r="CS65" s="2"/>
      <c r="CT65" s="2"/>
      <c r="CU65" s="2"/>
      <c r="CV65" s="2"/>
      <c r="CW65" s="2"/>
      <c r="CX65" s="2"/>
      <c r="CY65" s="2"/>
      <c r="CZ65" s="2"/>
    </row>
    <row r="66" s="288" customFormat="true" ht="15" customHeight="true" x14ac:dyDescent="0.2">
      <c r="A66" s="825"/>
      <c r="B66" s="338" t="s">
        <v>288</v>
      </c>
      <c r="C66" s="102">
        <v>14.523591572044737</v>
      </c>
      <c r="D66" s="101">
        <v>11.482436400042301</v>
      </c>
      <c r="E66" s="101">
        <v>12.59245433647504</v>
      </c>
      <c r="F66" s="101">
        <v>11.887891971050523</v>
      </c>
      <c r="G66" s="100">
        <v>3.9840581184104766</v>
      </c>
      <c r="H66" s="99">
        <v>1.5889730836097287</v>
      </c>
      <c r="I66" s="101">
        <v>0.69276015544843417</v>
      </c>
      <c r="J66" s="101">
        <v>0.30210745772088676</v>
      </c>
      <c r="K66" s="101">
        <v>0.43240045969031532</v>
      </c>
      <c r="L66" s="98">
        <v>5.7496749782628788E-2</v>
      </c>
      <c r="M66" s="102">
        <v>14.780708842307504</v>
      </c>
      <c r="N66" s="101">
        <v>12.025286185085147</v>
      </c>
      <c r="O66" s="101">
        <v>11.827730792885168</v>
      </c>
      <c r="P66" s="101">
        <v>12.936537806042661</v>
      </c>
      <c r="Q66" s="100">
        <v>9.2701399981322119</v>
      </c>
      <c r="R66" s="99">
        <v>15.192766302291641</v>
      </c>
      <c r="S66" s="101">
        <v>0.15524683231821579</v>
      </c>
      <c r="T66" s="101">
        <v>5.9993393776403989</v>
      </c>
      <c r="U66" s="101">
        <v>17.439605442703034</v>
      </c>
      <c r="V66" s="101">
        <v>9.282434061875577</v>
      </c>
      <c r="W66" s="101">
        <v>11.210534853157723</v>
      </c>
      <c r="X66" s="101">
        <v>19.788723178104377</v>
      </c>
      <c r="Y66" s="101">
        <v>5.1819554420865188</v>
      </c>
      <c r="Z66" s="101">
        <v>3.4806504640911493</v>
      </c>
      <c r="AA66" s="101">
        <v>8.0435794632111239</v>
      </c>
      <c r="AB66" s="101">
        <v>9.3751994786183204</v>
      </c>
      <c r="AC66" s="101">
        <v>4.4787950736320745</v>
      </c>
      <c r="AD66" s="101">
        <v>13.0508258222126</v>
      </c>
      <c r="AE66" s="101">
        <v>8.2862640291766692</v>
      </c>
      <c r="AF66" s="101">
        <v>12.592899238978154</v>
      </c>
      <c r="AG66" s="101">
        <v>12.758312608217127</v>
      </c>
      <c r="AH66" s="101">
        <v>31.294495995480332</v>
      </c>
      <c r="AI66" s="98">
        <v>10.44186483606402</v>
      </c>
      <c r="AJ66" s="376"/>
      <c r="AK66" s="376"/>
      <c r="AL66" s="376"/>
      <c r="AM66" s="376"/>
      <c r="AN66" s="376"/>
      <c r="AO66" s="376"/>
      <c r="AP66" s="376"/>
      <c r="AQ66" s="376"/>
      <c r="AR66" s="376"/>
      <c r="AS66" s="376"/>
      <c r="AT66" s="376"/>
      <c r="AU66" s="376"/>
      <c r="AV66" s="376"/>
      <c r="AW66" s="376"/>
      <c r="AX66" s="376"/>
      <c r="AY66" s="376"/>
      <c r="AZ66" s="151"/>
      <c r="BA66" s="493"/>
      <c r="BB66" s="492"/>
      <c r="BC66" s="381"/>
      <c r="BD66" s="373"/>
      <c r="BE66" s="373"/>
      <c r="BF66" s="373"/>
      <c r="BG66" s="385"/>
      <c r="BH66" s="381"/>
      <c r="BI66" s="373"/>
      <c r="BJ66" s="373"/>
      <c r="BK66" s="373"/>
      <c r="BL66" s="385"/>
      <c r="BM66" s="381"/>
      <c r="BN66" s="373"/>
      <c r="BO66" s="373"/>
      <c r="BP66" s="373"/>
      <c r="BQ66" s="385"/>
      <c r="BR66" s="381"/>
      <c r="BS66" s="373"/>
      <c r="BT66" s="373"/>
      <c r="BU66" s="373"/>
      <c r="BV66" s="373"/>
      <c r="BW66" s="373"/>
      <c r="BX66" s="373"/>
      <c r="BY66" s="374"/>
      <c r="BZ66" s="374"/>
      <c r="CA66" s="374"/>
      <c r="CB66" s="374"/>
      <c r="CC66" s="374"/>
      <c r="CD66" s="374"/>
      <c r="CE66" s="374"/>
      <c r="CF66" s="374"/>
      <c r="CG66" s="374"/>
      <c r="CH66" s="374"/>
      <c r="CI66" s="374"/>
      <c r="CJ66" s="2"/>
      <c r="CK66" s="2"/>
      <c r="CL66" s="2"/>
      <c r="CM66" s="2"/>
      <c r="CN66" s="2"/>
      <c r="CO66" s="2"/>
      <c r="CP66" s="2"/>
      <c r="CQ66" s="2"/>
      <c r="CR66" s="2"/>
      <c r="CS66" s="2"/>
      <c r="CT66" s="2"/>
      <c r="CU66" s="2"/>
      <c r="CV66" s="2"/>
      <c r="CW66" s="2"/>
      <c r="CX66" s="2"/>
      <c r="CY66" s="2"/>
      <c r="CZ66" s="2"/>
    </row>
    <row r="67" s="288" customFormat="true" ht="15" customHeight="true" x14ac:dyDescent="0.2">
      <c r="A67" s="825"/>
      <c r="B67" s="338" t="s">
        <v>289</v>
      </c>
      <c r="C67" s="102">
        <v>6.788996275628012</v>
      </c>
      <c r="D67" s="101">
        <v>5.5818772028001353</v>
      </c>
      <c r="E67" s="101">
        <v>5.0455085884244877</v>
      </c>
      <c r="F67" s="101">
        <v>3.5907809236172734</v>
      </c>
      <c r="G67" s="100">
        <v>0.96084910848065819</v>
      </c>
      <c r="H67" s="99">
        <v>1.2754824627281145</v>
      </c>
      <c r="I67" s="101">
        <v>0</v>
      </c>
      <c r="J67" s="101">
        <v>0.1173261410468675</v>
      </c>
      <c r="K67" s="101">
        <v>0</v>
      </c>
      <c r="L67" s="98">
        <v>0</v>
      </c>
      <c r="M67" s="102">
        <v>7.0485863053732087</v>
      </c>
      <c r="N67" s="101">
        <v>5.5543410473464947</v>
      </c>
      <c r="O67" s="101">
        <v>5.0237500701817508</v>
      </c>
      <c r="P67" s="101">
        <v>4.9896217789172121</v>
      </c>
      <c r="Q67" s="100">
        <v>1.9019823420848265</v>
      </c>
      <c r="R67" s="99">
        <v>0.91764501787108443</v>
      </c>
      <c r="S67" s="101">
        <v>0.44784029599076752</v>
      </c>
      <c r="T67" s="101">
        <v>0.91291594972738177</v>
      </c>
      <c r="U67" s="101">
        <v>7.9676631220416754</v>
      </c>
      <c r="V67" s="101">
        <v>19.946150202331243</v>
      </c>
      <c r="W67" s="101">
        <v>4.4448517498699145</v>
      </c>
      <c r="X67" s="101">
        <v>1.0055788168591595</v>
      </c>
      <c r="Y67" s="101">
        <v>0.18013653819920122</v>
      </c>
      <c r="Z67" s="101">
        <v>0.29781261815800064</v>
      </c>
      <c r="AA67" s="101">
        <v>16.308819544913693</v>
      </c>
      <c r="AB67" s="101">
        <v>2.7517424008873319</v>
      </c>
      <c r="AC67" s="101">
        <v>0.13156932808129884</v>
      </c>
      <c r="AD67" s="101">
        <v>4.0126031011924956</v>
      </c>
      <c r="AE67" s="101">
        <v>0.87033433074936806</v>
      </c>
      <c r="AF67" s="101">
        <v>0</v>
      </c>
      <c r="AG67" s="101">
        <v>1.9091276558191237</v>
      </c>
      <c r="AH67" s="101">
        <v>10.834403619059508</v>
      </c>
      <c r="AI67" s="98">
        <v>14.782990194541467</v>
      </c>
      <c r="AJ67" s="376"/>
      <c r="AK67" s="376"/>
      <c r="AL67" s="376"/>
      <c r="AM67" s="376"/>
      <c r="AN67" s="376"/>
      <c r="AO67" s="376"/>
      <c r="AP67" s="376"/>
      <c r="AQ67" s="376"/>
      <c r="AR67" s="376"/>
      <c r="AS67" s="376"/>
      <c r="AT67" s="376"/>
      <c r="AU67" s="376"/>
      <c r="AV67" s="376"/>
      <c r="AW67" s="376"/>
      <c r="AX67" s="376"/>
      <c r="AY67" s="376"/>
      <c r="AZ67" s="151"/>
      <c r="BA67" s="493"/>
      <c r="BB67" s="492"/>
      <c r="BC67" s="381"/>
      <c r="BD67" s="373"/>
      <c r="BE67" s="373"/>
      <c r="BF67" s="373"/>
      <c r="BG67" s="385"/>
      <c r="BH67" s="381"/>
      <c r="BI67" s="373"/>
      <c r="BJ67" s="373"/>
      <c r="BK67" s="373"/>
      <c r="BL67" s="385"/>
      <c r="BM67" s="381"/>
      <c r="BN67" s="373"/>
      <c r="BO67" s="373"/>
      <c r="BP67" s="373"/>
      <c r="BQ67" s="385"/>
      <c r="BR67" s="381"/>
      <c r="BS67" s="373"/>
      <c r="BT67" s="373"/>
      <c r="BU67" s="373"/>
      <c r="BV67" s="373"/>
      <c r="BW67" s="373"/>
      <c r="BX67" s="373"/>
      <c r="BY67" s="374"/>
      <c r="BZ67" s="374"/>
      <c r="CA67" s="374"/>
      <c r="CB67" s="374"/>
      <c r="CC67" s="374"/>
      <c r="CD67" s="374"/>
      <c r="CE67" s="374"/>
      <c r="CF67" s="374"/>
      <c r="CG67" s="374"/>
      <c r="CH67" s="374"/>
      <c r="CI67" s="374"/>
      <c r="CJ67" s="2"/>
      <c r="CK67" s="2"/>
      <c r="CL67" s="2"/>
      <c r="CM67" s="2"/>
      <c r="CN67" s="2"/>
      <c r="CO67" s="2"/>
      <c r="CP67" s="2"/>
      <c r="CQ67" s="2"/>
      <c r="CR67" s="2"/>
      <c r="CS67" s="2"/>
      <c r="CT67" s="2"/>
      <c r="CU67" s="2"/>
      <c r="CV67" s="2"/>
      <c r="CW67" s="2"/>
      <c r="CX67" s="2"/>
      <c r="CY67" s="2"/>
      <c r="CZ67" s="2"/>
    </row>
    <row r="68" s="288" customFormat="true" ht="15" customHeight="true" x14ac:dyDescent="0.2">
      <c r="A68" s="825"/>
      <c r="B68" s="338" t="s">
        <v>453</v>
      </c>
      <c r="C68" s="102">
        <v>0</v>
      </c>
      <c r="D68" s="101">
        <v>0</v>
      </c>
      <c r="E68" s="101">
        <v>0</v>
      </c>
      <c r="F68" s="101">
        <v>0</v>
      </c>
      <c r="G68" s="100">
        <v>2.6121288504961052E-2</v>
      </c>
      <c r="H68" s="99">
        <v>0</v>
      </c>
      <c r="I68" s="101">
        <v>0</v>
      </c>
      <c r="J68" s="101">
        <v>0</v>
      </c>
      <c r="K68" s="101">
        <v>0</v>
      </c>
      <c r="L68" s="98">
        <v>0</v>
      </c>
      <c r="M68" s="102">
        <v>0</v>
      </c>
      <c r="N68" s="101">
        <v>0</v>
      </c>
      <c r="O68" s="101">
        <v>0</v>
      </c>
      <c r="P68" s="101">
        <v>0</v>
      </c>
      <c r="Q68" s="100">
        <v>2.9364721897094232E-2</v>
      </c>
      <c r="R68" s="99">
        <v>0</v>
      </c>
      <c r="S68" s="101">
        <v>0</v>
      </c>
      <c r="T68" s="101">
        <v>0</v>
      </c>
      <c r="U68" s="101">
        <v>0</v>
      </c>
      <c r="V68" s="101">
        <v>0</v>
      </c>
      <c r="W68" s="101">
        <v>0</v>
      </c>
      <c r="X68" s="101">
        <v>0</v>
      </c>
      <c r="Y68" s="101">
        <v>0</v>
      </c>
      <c r="Z68" s="101">
        <v>0</v>
      </c>
      <c r="AA68" s="101">
        <v>0</v>
      </c>
      <c r="AB68" s="101">
        <v>0</v>
      </c>
      <c r="AC68" s="101">
        <v>0.14350673540009717</v>
      </c>
      <c r="AD68" s="101">
        <v>0</v>
      </c>
      <c r="AE68" s="101">
        <v>0</v>
      </c>
      <c r="AF68" s="101">
        <v>0</v>
      </c>
      <c r="AG68" s="101">
        <v>0</v>
      </c>
      <c r="AH68" s="101">
        <v>0</v>
      </c>
      <c r="AI68" s="98">
        <v>0</v>
      </c>
      <c r="AJ68" s="376"/>
      <c r="AK68" s="376"/>
      <c r="AL68" s="376"/>
      <c r="AM68" s="376"/>
      <c r="AN68" s="376"/>
      <c r="AO68" s="376"/>
      <c r="AP68" s="376"/>
      <c r="AQ68" s="376"/>
      <c r="AR68" s="376"/>
      <c r="AS68" s="376"/>
      <c r="AT68" s="376"/>
      <c r="AU68" s="376"/>
      <c r="AV68" s="376"/>
      <c r="AW68" s="376"/>
      <c r="AX68" s="376"/>
      <c r="AY68" s="376"/>
      <c r="AZ68" s="151"/>
      <c r="BA68" s="493"/>
      <c r="BB68" s="492"/>
      <c r="BC68" s="381"/>
      <c r="BD68" s="373"/>
      <c r="BE68" s="373"/>
      <c r="BF68" s="373"/>
      <c r="BG68" s="385"/>
      <c r="BH68" s="381"/>
      <c r="BI68" s="373"/>
      <c r="BJ68" s="373"/>
      <c r="BK68" s="373"/>
      <c r="BL68" s="385"/>
      <c r="BM68" s="381"/>
      <c r="BN68" s="373"/>
      <c r="BO68" s="373"/>
      <c r="BP68" s="373"/>
      <c r="BQ68" s="385"/>
      <c r="BR68" s="381"/>
      <c r="BS68" s="373"/>
      <c r="BT68" s="373"/>
      <c r="BU68" s="373"/>
      <c r="BV68" s="373"/>
      <c r="BW68" s="373"/>
      <c r="BX68" s="373"/>
      <c r="BY68" s="374"/>
      <c r="BZ68" s="374"/>
      <c r="CA68" s="374"/>
      <c r="CB68" s="374"/>
      <c r="CC68" s="374"/>
      <c r="CD68" s="374"/>
      <c r="CE68" s="374"/>
      <c r="CF68" s="374"/>
      <c r="CG68" s="374"/>
      <c r="CH68" s="374"/>
      <c r="CI68" s="374"/>
      <c r="CJ68" s="2"/>
      <c r="CK68" s="2"/>
      <c r="CL68" s="2"/>
      <c r="CM68" s="2"/>
      <c r="CN68" s="2"/>
      <c r="CO68" s="2"/>
      <c r="CP68" s="2"/>
      <c r="CQ68" s="2"/>
      <c r="CR68" s="2"/>
      <c r="CS68" s="2"/>
      <c r="CT68" s="2"/>
      <c r="CU68" s="2"/>
      <c r="CV68" s="2"/>
      <c r="CW68" s="2"/>
      <c r="CX68" s="2"/>
      <c r="CY68" s="2"/>
      <c r="CZ68" s="2"/>
    </row>
    <row r="69" s="288" customFormat="true" ht="15" customHeight="true" x14ac:dyDescent="0.2">
      <c r="A69" s="825"/>
      <c r="B69" s="338" t="s">
        <v>290</v>
      </c>
      <c r="C69" s="102">
        <v>1.2078397383853365E-2</v>
      </c>
      <c r="D69" s="101">
        <v>0</v>
      </c>
      <c r="E69" s="101">
        <v>0</v>
      </c>
      <c r="F69" s="101">
        <v>2.0884248233781259E-2</v>
      </c>
      <c r="G69" s="100">
        <v>0.13682456518912617</v>
      </c>
      <c r="H69" s="99">
        <v>0</v>
      </c>
      <c r="I69" s="101">
        <v>1.2386447739602129</v>
      </c>
      <c r="J69" s="101">
        <v>0</v>
      </c>
      <c r="K69" s="101">
        <v>0</v>
      </c>
      <c r="L69" s="98">
        <v>0</v>
      </c>
      <c r="M69" s="102">
        <v>1.3575915501227507E-2</v>
      </c>
      <c r="N69" s="101">
        <v>0</v>
      </c>
      <c r="O69" s="101">
        <v>0</v>
      </c>
      <c r="P69" s="101">
        <v>0</v>
      </c>
      <c r="Q69" s="100">
        <v>2.3473099750475863E-2</v>
      </c>
      <c r="R69" s="99">
        <v>0</v>
      </c>
      <c r="S69" s="101">
        <v>0.44331087803785463</v>
      </c>
      <c r="T69" s="101">
        <v>0</v>
      </c>
      <c r="U69" s="101">
        <v>0</v>
      </c>
      <c r="V69" s="101">
        <v>0</v>
      </c>
      <c r="W69" s="101">
        <v>0</v>
      </c>
      <c r="X69" s="101">
        <v>0</v>
      </c>
      <c r="Y69" s="101">
        <v>0</v>
      </c>
      <c r="Z69" s="101">
        <v>0</v>
      </c>
      <c r="AA69" s="101">
        <v>0</v>
      </c>
      <c r="AB69" s="101">
        <v>4.0851717371739552E-2</v>
      </c>
      <c r="AC69" s="101">
        <v>0</v>
      </c>
      <c r="AD69" s="101">
        <v>0</v>
      </c>
      <c r="AE69" s="101">
        <v>0.13406472803128899</v>
      </c>
      <c r="AF69" s="101">
        <v>0</v>
      </c>
      <c r="AG69" s="101">
        <v>0</v>
      </c>
      <c r="AH69" s="101">
        <v>0</v>
      </c>
      <c r="AI69" s="98">
        <v>0</v>
      </c>
      <c r="AJ69" s="376"/>
      <c r="AK69" s="376"/>
      <c r="AL69" s="376"/>
      <c r="AM69" s="376"/>
      <c r="AN69" s="376"/>
      <c r="AO69" s="376"/>
      <c r="AP69" s="376"/>
      <c r="AQ69" s="376"/>
      <c r="AR69" s="376"/>
      <c r="AS69" s="376"/>
      <c r="AT69" s="376"/>
      <c r="AU69" s="376"/>
      <c r="AV69" s="376"/>
      <c r="AW69" s="376"/>
      <c r="AX69" s="376"/>
      <c r="AY69" s="376"/>
      <c r="AZ69" s="151"/>
      <c r="BA69" s="493"/>
      <c r="BB69" s="492"/>
      <c r="BC69" s="381"/>
      <c r="BD69" s="373"/>
      <c r="BE69" s="373"/>
      <c r="BF69" s="373"/>
      <c r="BG69" s="385"/>
      <c r="BH69" s="381"/>
      <c r="BI69" s="373"/>
      <c r="BJ69" s="373"/>
      <c r="BK69" s="373"/>
      <c r="BL69" s="385"/>
      <c r="BM69" s="381"/>
      <c r="BN69" s="373"/>
      <c r="BO69" s="373"/>
      <c r="BP69" s="373"/>
      <c r="BQ69" s="385"/>
      <c r="BR69" s="381"/>
      <c r="BS69" s="373"/>
      <c r="BT69" s="373"/>
      <c r="BU69" s="373"/>
      <c r="BV69" s="373"/>
      <c r="BW69" s="373"/>
      <c r="BX69" s="373"/>
      <c r="BY69" s="374"/>
      <c r="BZ69" s="374"/>
      <c r="CA69" s="374"/>
      <c r="CB69" s="374"/>
      <c r="CC69" s="374"/>
      <c r="CD69" s="374"/>
      <c r="CE69" s="374"/>
      <c r="CF69" s="374"/>
      <c r="CG69" s="374"/>
      <c r="CH69" s="374"/>
      <c r="CI69" s="374"/>
      <c r="CJ69" s="2"/>
      <c r="CK69" s="2"/>
      <c r="CL69" s="2"/>
      <c r="CM69" s="2"/>
      <c r="CN69" s="2"/>
      <c r="CO69" s="2"/>
      <c r="CP69" s="2"/>
      <c r="CQ69" s="2"/>
      <c r="CR69" s="2"/>
      <c r="CS69" s="2"/>
      <c r="CT69" s="2"/>
      <c r="CU69" s="2"/>
      <c r="CV69" s="2"/>
      <c r="CW69" s="2"/>
      <c r="CX69" s="2"/>
      <c r="CY69" s="2"/>
      <c r="CZ69" s="2"/>
    </row>
    <row r="70" s="288" customFormat="true" ht="15" customHeight="true" x14ac:dyDescent="0.2">
      <c r="A70" s="825"/>
      <c r="B70" s="338" t="s">
        <v>291</v>
      </c>
      <c r="C70" s="102">
        <v>0</v>
      </c>
      <c r="D70" s="101">
        <v>7.6998857110407673E-2</v>
      </c>
      <c r="E70" s="101">
        <v>0.17158219326623994</v>
      </c>
      <c r="F70" s="101">
        <v>0</v>
      </c>
      <c r="G70" s="100">
        <v>0</v>
      </c>
      <c r="H70" s="99">
        <v>0</v>
      </c>
      <c r="I70" s="101">
        <v>0</v>
      </c>
      <c r="J70" s="101">
        <v>0</v>
      </c>
      <c r="K70" s="101">
        <v>0</v>
      </c>
      <c r="L70" s="98">
        <v>0</v>
      </c>
      <c r="M70" s="102">
        <v>0</v>
      </c>
      <c r="N70" s="101">
        <v>8.6557694686184503E-2</v>
      </c>
      <c r="O70" s="101">
        <v>0.14438912081671226</v>
      </c>
      <c r="P70" s="101">
        <v>4.8444171818431636E-2</v>
      </c>
      <c r="Q70" s="100">
        <v>0</v>
      </c>
      <c r="R70" s="99">
        <v>0</v>
      </c>
      <c r="S70" s="101">
        <v>0</v>
      </c>
      <c r="T70" s="101">
        <v>0.20651200372106027</v>
      </c>
      <c r="U70" s="101">
        <v>0</v>
      </c>
      <c r="V70" s="101">
        <v>0</v>
      </c>
      <c r="W70" s="101">
        <v>0</v>
      </c>
      <c r="X70" s="101">
        <v>0</v>
      </c>
      <c r="Y70" s="101">
        <v>0</v>
      </c>
      <c r="Z70" s="101">
        <v>0</v>
      </c>
      <c r="AA70" s="101">
        <v>0</v>
      </c>
      <c r="AB70" s="101">
        <v>0</v>
      </c>
      <c r="AC70" s="101">
        <v>0</v>
      </c>
      <c r="AD70" s="101">
        <v>0.50122933158441252</v>
      </c>
      <c r="AE70" s="101">
        <v>0</v>
      </c>
      <c r="AF70" s="101">
        <v>0</v>
      </c>
      <c r="AG70" s="101">
        <v>0</v>
      </c>
      <c r="AH70" s="101">
        <v>0</v>
      </c>
      <c r="AI70" s="98">
        <v>0</v>
      </c>
      <c r="AJ70" s="376"/>
      <c r="AK70" s="376"/>
      <c r="AL70" s="376"/>
      <c r="AM70" s="376"/>
      <c r="AN70" s="376"/>
      <c r="AO70" s="376"/>
      <c r="AP70" s="376"/>
      <c r="AQ70" s="376"/>
      <c r="AR70" s="376"/>
      <c r="AS70" s="376"/>
      <c r="AT70" s="376"/>
      <c r="AU70" s="376"/>
      <c r="AV70" s="376"/>
      <c r="AW70" s="376"/>
      <c r="AX70" s="376"/>
      <c r="AY70" s="376"/>
      <c r="AZ70" s="151"/>
      <c r="BA70" s="493"/>
      <c r="BB70" s="492"/>
      <c r="BC70" s="381"/>
      <c r="BD70" s="373"/>
      <c r="BE70" s="373"/>
      <c r="BF70" s="373"/>
      <c r="BG70" s="385"/>
      <c r="BH70" s="381"/>
      <c r="BI70" s="373"/>
      <c r="BJ70" s="373"/>
      <c r="BK70" s="373"/>
      <c r="BL70" s="385"/>
      <c r="BM70" s="381"/>
      <c r="BN70" s="373"/>
      <c r="BO70" s="373"/>
      <c r="BP70" s="373"/>
      <c r="BQ70" s="385"/>
      <c r="BR70" s="381"/>
      <c r="BS70" s="373"/>
      <c r="BT70" s="373"/>
      <c r="BU70" s="373"/>
      <c r="BV70" s="373"/>
      <c r="BW70" s="373"/>
      <c r="BX70" s="373"/>
      <c r="BY70" s="374"/>
      <c r="BZ70" s="374"/>
      <c r="CA70" s="374"/>
      <c r="CB70" s="374"/>
      <c r="CC70" s="374"/>
      <c r="CD70" s="374"/>
      <c r="CE70" s="374"/>
      <c r="CF70" s="374"/>
      <c r="CG70" s="374"/>
      <c r="CH70" s="374"/>
      <c r="CI70" s="374"/>
      <c r="CJ70" s="2"/>
      <c r="CK70" s="2"/>
      <c r="CL70" s="2"/>
      <c r="CM70" s="2"/>
      <c r="CN70" s="2"/>
      <c r="CO70" s="2"/>
      <c r="CP70" s="2"/>
      <c r="CQ70" s="2"/>
      <c r="CR70" s="2"/>
      <c r="CS70" s="2"/>
      <c r="CT70" s="2"/>
      <c r="CU70" s="2"/>
      <c r="CV70" s="2"/>
      <c r="CW70" s="2"/>
      <c r="CX70" s="2"/>
      <c r="CY70" s="2"/>
      <c r="CZ70" s="2"/>
    </row>
    <row r="71" s="288" customFormat="true" ht="15" customHeight="true" x14ac:dyDescent="0.2">
      <c r="A71" s="825"/>
      <c r="B71" s="338" t="s">
        <v>292</v>
      </c>
      <c r="C71" s="102">
        <v>0</v>
      </c>
      <c r="D71" s="101">
        <v>0</v>
      </c>
      <c r="E71" s="101">
        <v>0</v>
      </c>
      <c r="F71" s="101">
        <v>3.8753138057697908E-2</v>
      </c>
      <c r="G71" s="100">
        <v>0.25464795369141469</v>
      </c>
      <c r="H71" s="99">
        <v>0.35186341377555286</v>
      </c>
      <c r="I71" s="101">
        <v>3.0454568722444935E-2</v>
      </c>
      <c r="J71" s="101">
        <v>9.8624003727640727E-2</v>
      </c>
      <c r="K71" s="101">
        <v>0.37712165654968077</v>
      </c>
      <c r="L71" s="98">
        <v>1.801257400436783</v>
      </c>
      <c r="M71" s="102">
        <v>0</v>
      </c>
      <c r="N71" s="101">
        <v>0</v>
      </c>
      <c r="O71" s="101">
        <v>0</v>
      </c>
      <c r="P71" s="101">
        <v>0</v>
      </c>
      <c r="Q71" s="100">
        <v>0</v>
      </c>
      <c r="R71" s="99">
        <v>0</v>
      </c>
      <c r="S71" s="101">
        <v>0.64653745813846453</v>
      </c>
      <c r="T71" s="101">
        <v>0</v>
      </c>
      <c r="U71" s="101">
        <v>0</v>
      </c>
      <c r="V71" s="101">
        <v>0</v>
      </c>
      <c r="W71" s="101">
        <v>0</v>
      </c>
      <c r="X71" s="101">
        <v>1.4084959278082827E-2</v>
      </c>
      <c r="Y71" s="101">
        <v>0</v>
      </c>
      <c r="Z71" s="101">
        <v>0</v>
      </c>
      <c r="AA71" s="101">
        <v>7.7096296330895223E-2</v>
      </c>
      <c r="AB71" s="101">
        <v>0</v>
      </c>
      <c r="AC71" s="101">
        <v>0</v>
      </c>
      <c r="AD71" s="101">
        <v>0</v>
      </c>
      <c r="AE71" s="101">
        <v>6.4008417380383535E-3</v>
      </c>
      <c r="AF71" s="101">
        <v>0</v>
      </c>
      <c r="AG71" s="101">
        <v>0.20081625669291295</v>
      </c>
      <c r="AH71" s="101">
        <v>7.2661058725546485E-3</v>
      </c>
      <c r="AI71" s="98">
        <v>0</v>
      </c>
      <c r="AJ71" s="376"/>
      <c r="AK71" s="376"/>
      <c r="AL71" s="376"/>
      <c r="AM71" s="376"/>
      <c r="AN71" s="376"/>
      <c r="AO71" s="376"/>
      <c r="AP71" s="376"/>
      <c r="AQ71" s="376"/>
      <c r="AR71" s="376"/>
      <c r="AS71" s="376"/>
      <c r="AT71" s="376"/>
      <c r="AU71" s="376"/>
      <c r="AV71" s="376"/>
      <c r="AW71" s="376"/>
      <c r="AX71" s="376"/>
      <c r="AY71" s="376"/>
      <c r="AZ71" s="151"/>
      <c r="BA71" s="493"/>
      <c r="BB71" s="492"/>
      <c r="BC71" s="381"/>
      <c r="BD71" s="373"/>
      <c r="BE71" s="373"/>
      <c r="BF71" s="373"/>
      <c r="BG71" s="385"/>
      <c r="BH71" s="381"/>
      <c r="BI71" s="373"/>
      <c r="BJ71" s="373"/>
      <c r="BK71" s="373"/>
      <c r="BL71" s="385"/>
      <c r="BM71" s="381"/>
      <c r="BN71" s="373"/>
      <c r="BO71" s="373"/>
      <c r="BP71" s="373"/>
      <c r="BQ71" s="385"/>
      <c r="BR71" s="381"/>
      <c r="BS71" s="373"/>
      <c r="BT71" s="373"/>
      <c r="BU71" s="373"/>
      <c r="BV71" s="373"/>
      <c r="BW71" s="373"/>
      <c r="BX71" s="373"/>
      <c r="BY71" s="374"/>
      <c r="BZ71" s="374"/>
      <c r="CA71" s="374"/>
      <c r="CB71" s="374"/>
      <c r="CC71" s="374"/>
      <c r="CD71" s="374"/>
      <c r="CE71" s="374"/>
      <c r="CF71" s="374"/>
      <c r="CG71" s="374"/>
      <c r="CH71" s="374"/>
      <c r="CI71" s="374"/>
      <c r="CJ71" s="2"/>
      <c r="CK71" s="2"/>
      <c r="CL71" s="2"/>
      <c r="CM71" s="2"/>
      <c r="CN71" s="2"/>
      <c r="CO71" s="2"/>
      <c r="CP71" s="2"/>
      <c r="CQ71" s="2"/>
      <c r="CR71" s="2"/>
      <c r="CS71" s="2"/>
      <c r="CT71" s="2"/>
      <c r="CU71" s="2"/>
      <c r="CV71" s="2"/>
      <c r="CW71" s="2"/>
      <c r="CX71" s="2"/>
      <c r="CY71" s="2"/>
      <c r="CZ71" s="2"/>
    </row>
    <row r="72" s="288" customFormat="true" ht="15" customHeight="true" x14ac:dyDescent="0.2">
      <c r="A72" s="825"/>
      <c r="B72" s="338" t="s">
        <v>46</v>
      </c>
      <c r="C72" s="102">
        <v>8.2195209351830899E-3</v>
      </c>
      <c r="D72" s="101">
        <v>0.12831972498882846</v>
      </c>
      <c r="E72" s="101">
        <v>5.6435100008374858E-2</v>
      </c>
      <c r="F72" s="101">
        <v>8.7861693392010373E-2</v>
      </c>
      <c r="G72" s="100">
        <v>0.37379202804367356</v>
      </c>
      <c r="H72" s="99">
        <v>2.516317824872691</v>
      </c>
      <c r="I72" s="101">
        <v>0.60919449769489842</v>
      </c>
      <c r="J72" s="101">
        <v>0</v>
      </c>
      <c r="K72" s="101">
        <v>0</v>
      </c>
      <c r="L72" s="98">
        <v>0</v>
      </c>
      <c r="M72" s="102">
        <v>9.2386032790896973E-3</v>
      </c>
      <c r="N72" s="101">
        <v>8.9373783338324783E-2</v>
      </c>
      <c r="O72" s="101">
        <v>0</v>
      </c>
      <c r="P72" s="101">
        <v>6.3414232470399665E-2</v>
      </c>
      <c r="Q72" s="100">
        <v>0.18668421815535549</v>
      </c>
      <c r="R72" s="99">
        <v>0.165876436744993</v>
      </c>
      <c r="S72" s="101">
        <v>1.0759933802498434</v>
      </c>
      <c r="T72" s="101">
        <v>0.28670356044993389</v>
      </c>
      <c r="U72" s="101">
        <v>0</v>
      </c>
      <c r="V72" s="101">
        <v>0.39372490291325779</v>
      </c>
      <c r="W72" s="101">
        <v>0</v>
      </c>
      <c r="X72" s="101">
        <v>0</v>
      </c>
      <c r="Y72" s="101">
        <v>3.5527002251755238E-3</v>
      </c>
      <c r="Z72" s="101">
        <v>2.4536080533640842E-2</v>
      </c>
      <c r="AA72" s="101">
        <v>0.11849564276032597</v>
      </c>
      <c r="AB72" s="101">
        <v>0</v>
      </c>
      <c r="AC72" s="101">
        <v>1.4718172516338963E-2</v>
      </c>
      <c r="AD72" s="101">
        <v>2.2036081326936057E-2</v>
      </c>
      <c r="AE72" s="101">
        <v>0.10694916087784785</v>
      </c>
      <c r="AF72" s="101">
        <v>0</v>
      </c>
      <c r="AG72" s="101">
        <v>0.19790294694347707</v>
      </c>
      <c r="AH72" s="101">
        <v>0</v>
      </c>
      <c r="AI72" s="98">
        <v>0</v>
      </c>
      <c r="AJ72" s="376"/>
      <c r="AK72" s="376"/>
      <c r="AL72" s="376"/>
      <c r="AM72" s="376"/>
      <c r="AN72" s="376"/>
      <c r="AO72" s="376"/>
      <c r="AP72" s="376"/>
      <c r="AQ72" s="376"/>
      <c r="AR72" s="376"/>
      <c r="AS72" s="376"/>
      <c r="AT72" s="376"/>
      <c r="AU72" s="376"/>
      <c r="AV72" s="376"/>
      <c r="AW72" s="376"/>
      <c r="AX72" s="376"/>
      <c r="AY72" s="376"/>
      <c r="AZ72" s="151"/>
      <c r="BA72" s="493"/>
      <c r="BB72" s="492"/>
      <c r="BC72" s="381"/>
      <c r="BD72" s="373"/>
      <c r="BE72" s="373"/>
      <c r="BF72" s="373"/>
      <c r="BG72" s="385"/>
      <c r="BH72" s="381"/>
      <c r="BI72" s="373"/>
      <c r="BJ72" s="373"/>
      <c r="BK72" s="373"/>
      <c r="BL72" s="385"/>
      <c r="BM72" s="381"/>
      <c r="BN72" s="373"/>
      <c r="BO72" s="373"/>
      <c r="BP72" s="373"/>
      <c r="BQ72" s="385"/>
      <c r="BR72" s="381"/>
      <c r="BS72" s="373"/>
      <c r="BT72" s="373"/>
      <c r="BU72" s="373"/>
      <c r="BV72" s="373"/>
      <c r="BW72" s="373"/>
      <c r="BX72" s="373"/>
      <c r="BY72" s="374"/>
      <c r="BZ72" s="374"/>
      <c r="CA72" s="374"/>
      <c r="CB72" s="374"/>
      <c r="CC72" s="374"/>
      <c r="CD72" s="374"/>
      <c r="CE72" s="374"/>
      <c r="CF72" s="374"/>
      <c r="CG72" s="374"/>
      <c r="CH72" s="374"/>
      <c r="CI72" s="374"/>
      <c r="CJ72" s="2"/>
      <c r="CK72" s="2"/>
      <c r="CL72" s="2"/>
      <c r="CM72" s="2"/>
      <c r="CN72" s="2"/>
      <c r="CO72" s="2"/>
      <c r="CP72" s="2"/>
      <c r="CQ72" s="2"/>
      <c r="CR72" s="2"/>
      <c r="CS72" s="2"/>
      <c r="CT72" s="2"/>
      <c r="CU72" s="2"/>
      <c r="CV72" s="2"/>
      <c r="CW72" s="2"/>
      <c r="CX72" s="2"/>
      <c r="CY72" s="2"/>
      <c r="CZ72" s="2"/>
    </row>
    <row r="73" s="288" customFormat="true" ht="15" customHeight="true" x14ac:dyDescent="0.2">
      <c r="A73" s="121"/>
      <c r="B73" s="114"/>
      <c r="C73" s="102"/>
      <c r="D73" s="101"/>
      <c r="E73" s="101"/>
      <c r="F73" s="101"/>
      <c r="G73" s="100"/>
      <c r="H73" s="99"/>
      <c r="I73" s="101"/>
      <c r="J73" s="101"/>
      <c r="K73" s="101"/>
      <c r="L73" s="98"/>
      <c r="M73" s="102"/>
      <c r="N73" s="101"/>
      <c r="O73" s="101"/>
      <c r="P73" s="101"/>
      <c r="Q73" s="100"/>
      <c r="R73" s="99"/>
      <c r="S73" s="101"/>
      <c r="T73" s="101"/>
      <c r="U73" s="101"/>
      <c r="V73" s="101"/>
      <c r="W73" s="101"/>
      <c r="X73" s="101"/>
      <c r="Y73" s="101"/>
      <c r="Z73" s="101"/>
      <c r="AA73" s="101"/>
      <c r="AB73" s="101"/>
      <c r="AC73" s="101"/>
      <c r="AD73" s="101"/>
      <c r="AE73" s="101"/>
      <c r="AF73" s="101"/>
      <c r="AG73" s="101"/>
      <c r="AH73" s="101"/>
      <c r="AI73" s="98"/>
      <c r="AJ73" s="376"/>
      <c r="AK73" s="376"/>
      <c r="AL73" s="376"/>
      <c r="AM73" s="376"/>
      <c r="AN73" s="376"/>
      <c r="AO73" s="376"/>
      <c r="AP73" s="376"/>
      <c r="AQ73" s="376"/>
      <c r="AR73" s="376"/>
      <c r="AS73" s="376"/>
      <c r="AT73" s="376"/>
      <c r="AU73" s="376"/>
      <c r="AV73" s="376"/>
      <c r="AW73" s="376"/>
      <c r="AX73" s="376"/>
      <c r="AY73" s="376"/>
      <c r="AZ73" s="151"/>
      <c r="BA73" s="493"/>
      <c r="BB73" s="492"/>
      <c r="BC73" s="381"/>
      <c r="BD73" s="373"/>
      <c r="BE73" s="373"/>
      <c r="BF73" s="373"/>
      <c r="BG73" s="385"/>
      <c r="BH73" s="381"/>
      <c r="BI73" s="373"/>
      <c r="BJ73" s="373"/>
      <c r="BK73" s="373"/>
      <c r="BL73" s="385"/>
      <c r="BM73" s="381"/>
      <c r="BN73" s="373"/>
      <c r="BO73" s="373"/>
      <c r="BP73" s="373"/>
      <c r="BQ73" s="385"/>
      <c r="BR73" s="381"/>
      <c r="BS73" s="373"/>
      <c r="BT73" s="373"/>
      <c r="BU73" s="373"/>
      <c r="BV73" s="373"/>
      <c r="BW73" s="373"/>
      <c r="BX73" s="373"/>
      <c r="BY73" s="374"/>
      <c r="BZ73" s="374"/>
      <c r="CA73" s="374"/>
      <c r="CB73" s="374"/>
      <c r="CC73" s="374"/>
      <c r="CD73" s="374"/>
      <c r="CE73" s="374"/>
      <c r="CF73" s="374"/>
      <c r="CG73" s="374"/>
      <c r="CH73" s="374"/>
      <c r="CI73" s="374"/>
      <c r="CJ73" s="2"/>
      <c r="CK73" s="2"/>
      <c r="CL73" s="2"/>
      <c r="CM73" s="2"/>
      <c r="CN73" s="2"/>
      <c r="CO73" s="2"/>
      <c r="CP73" s="2"/>
      <c r="CQ73" s="2"/>
      <c r="CR73" s="2"/>
      <c r="CS73" s="2"/>
      <c r="CT73" s="2"/>
      <c r="CU73" s="2"/>
      <c r="CV73" s="2"/>
      <c r="CW73" s="2"/>
      <c r="CX73" s="2"/>
      <c r="CY73" s="2"/>
      <c r="CZ73" s="2"/>
    </row>
    <row r="74" s="288" customFormat="true" ht="15" customHeight="true" x14ac:dyDescent="0.2">
      <c r="A74" s="121"/>
      <c r="B74" s="114"/>
      <c r="C74" s="102"/>
      <c r="D74" s="101"/>
      <c r="E74" s="101"/>
      <c r="F74" s="101"/>
      <c r="G74" s="100"/>
      <c r="H74" s="99"/>
      <c r="I74" s="101"/>
      <c r="J74" s="101"/>
      <c r="K74" s="101"/>
      <c r="L74" s="98"/>
      <c r="M74" s="102"/>
      <c r="N74" s="101"/>
      <c r="O74" s="101"/>
      <c r="P74" s="101"/>
      <c r="Q74" s="100"/>
      <c r="R74" s="99"/>
      <c r="S74" s="101"/>
      <c r="T74" s="101"/>
      <c r="U74" s="101"/>
      <c r="V74" s="101"/>
      <c r="W74" s="101"/>
      <c r="X74" s="101"/>
      <c r="Y74" s="101"/>
      <c r="Z74" s="101"/>
      <c r="AA74" s="101"/>
      <c r="AB74" s="101"/>
      <c r="AC74" s="101"/>
      <c r="AD74" s="101"/>
      <c r="AE74" s="101"/>
      <c r="AF74" s="101"/>
      <c r="AG74" s="101"/>
      <c r="AH74" s="101"/>
      <c r="AI74" s="98"/>
      <c r="AJ74" s="376"/>
      <c r="AK74" s="376"/>
      <c r="AL74" s="376"/>
      <c r="AM74" s="376"/>
      <c r="AN74" s="376"/>
      <c r="AO74" s="376"/>
      <c r="AP74" s="376"/>
      <c r="AQ74" s="376"/>
      <c r="AR74" s="376"/>
      <c r="AS74" s="376"/>
      <c r="AT74" s="376"/>
      <c r="AU74" s="376"/>
      <c r="AV74" s="376"/>
      <c r="AW74" s="376"/>
      <c r="AX74" s="376"/>
      <c r="AY74" s="376"/>
      <c r="AZ74" s="151"/>
      <c r="BA74" s="493"/>
      <c r="BB74" s="492"/>
      <c r="BC74" s="381"/>
      <c r="BD74" s="373"/>
      <c r="BE74" s="373"/>
      <c r="BF74" s="373"/>
      <c r="BG74" s="385"/>
      <c r="BH74" s="381"/>
      <c r="BI74" s="373"/>
      <c r="BJ74" s="373"/>
      <c r="BK74" s="373"/>
      <c r="BL74" s="385"/>
      <c r="BM74" s="381"/>
      <c r="BN74" s="373"/>
      <c r="BO74" s="373"/>
      <c r="BP74" s="373"/>
      <c r="BQ74" s="385"/>
      <c r="BR74" s="381"/>
      <c r="BS74" s="373"/>
      <c r="BT74" s="373"/>
      <c r="BU74" s="373"/>
      <c r="BV74" s="373"/>
      <c r="BW74" s="373"/>
      <c r="BX74" s="373"/>
      <c r="BY74" s="374"/>
      <c r="BZ74" s="374"/>
      <c r="CA74" s="374"/>
      <c r="CB74" s="374"/>
      <c r="CC74" s="374"/>
      <c r="CD74" s="374"/>
      <c r="CE74" s="374"/>
      <c r="CF74" s="374"/>
      <c r="CG74" s="374"/>
      <c r="CH74" s="374"/>
      <c r="CI74" s="374"/>
      <c r="CJ74" s="2"/>
      <c r="CK74" s="2"/>
      <c r="CL74" s="2"/>
      <c r="CM74" s="2"/>
      <c r="CN74" s="2"/>
      <c r="CO74" s="2"/>
      <c r="CP74" s="2"/>
      <c r="CQ74" s="2"/>
      <c r="CR74" s="2"/>
      <c r="CS74" s="2"/>
      <c r="CT74" s="2"/>
      <c r="CU74" s="2"/>
      <c r="CV74" s="2"/>
      <c r="CW74" s="2"/>
      <c r="CX74" s="2"/>
      <c r="CY74" s="2"/>
      <c r="CZ74" s="2"/>
    </row>
    <row r="75" s="288" customFormat="true" ht="15" customHeight="true" x14ac:dyDescent="0.2">
      <c r="A75" s="121"/>
      <c r="B75" s="114"/>
      <c r="C75" s="102"/>
      <c r="D75" s="101"/>
      <c r="E75" s="101"/>
      <c r="F75" s="101"/>
      <c r="G75" s="100"/>
      <c r="H75" s="99"/>
      <c r="I75" s="101"/>
      <c r="J75" s="101"/>
      <c r="K75" s="101"/>
      <c r="L75" s="98"/>
      <c r="M75" s="102"/>
      <c r="N75" s="101"/>
      <c r="O75" s="101"/>
      <c r="P75" s="101"/>
      <c r="Q75" s="100"/>
      <c r="R75" s="99"/>
      <c r="S75" s="101"/>
      <c r="T75" s="101"/>
      <c r="U75" s="101"/>
      <c r="V75" s="101"/>
      <c r="W75" s="101"/>
      <c r="X75" s="101"/>
      <c r="Y75" s="101"/>
      <c r="Z75" s="101"/>
      <c r="AA75" s="101"/>
      <c r="AB75" s="101"/>
      <c r="AC75" s="101"/>
      <c r="AD75" s="101"/>
      <c r="AE75" s="101"/>
      <c r="AF75" s="101"/>
      <c r="AG75" s="101"/>
      <c r="AH75" s="101"/>
      <c r="AI75" s="98"/>
      <c r="AJ75" s="376"/>
      <c r="AK75" s="376"/>
      <c r="AL75" s="376"/>
      <c r="AM75" s="376"/>
      <c r="AN75" s="376"/>
      <c r="AO75" s="376"/>
      <c r="AP75" s="376"/>
      <c r="AQ75" s="376"/>
      <c r="AR75" s="376"/>
      <c r="AS75" s="376"/>
      <c r="AT75" s="376"/>
      <c r="AU75" s="376"/>
      <c r="AV75" s="376"/>
      <c r="AW75" s="376"/>
      <c r="AX75" s="376"/>
      <c r="AY75" s="376"/>
      <c r="AZ75" s="151"/>
      <c r="BA75" s="493"/>
      <c r="BB75" s="492"/>
      <c r="BC75" s="381"/>
      <c r="BD75" s="373"/>
      <c r="BE75" s="373"/>
      <c r="BF75" s="373"/>
      <c r="BG75" s="385"/>
      <c r="BH75" s="381"/>
      <c r="BI75" s="373"/>
      <c r="BJ75" s="373"/>
      <c r="BK75" s="373"/>
      <c r="BL75" s="385"/>
      <c r="BM75" s="381"/>
      <c r="BN75" s="373"/>
      <c r="BO75" s="373"/>
      <c r="BP75" s="373"/>
      <c r="BQ75" s="385"/>
      <c r="BR75" s="381"/>
      <c r="BS75" s="373"/>
      <c r="BT75" s="373"/>
      <c r="BU75" s="373"/>
      <c r="BV75" s="373"/>
      <c r="BW75" s="373"/>
      <c r="BX75" s="373"/>
      <c r="BY75" s="374"/>
      <c r="BZ75" s="374"/>
      <c r="CA75" s="374"/>
      <c r="CB75" s="374"/>
      <c r="CC75" s="374"/>
      <c r="CD75" s="374"/>
      <c r="CE75" s="374"/>
      <c r="CF75" s="374"/>
      <c r="CG75" s="374"/>
      <c r="CH75" s="374"/>
      <c r="CI75" s="374"/>
      <c r="CJ75" s="2"/>
      <c r="CK75" s="2"/>
      <c r="CL75" s="2"/>
      <c r="CM75" s="2"/>
      <c r="CN75" s="2"/>
      <c r="CO75" s="2"/>
      <c r="CP75" s="2"/>
      <c r="CQ75" s="2"/>
      <c r="CR75" s="2"/>
      <c r="CS75" s="2"/>
      <c r="CT75" s="2"/>
      <c r="CU75" s="2"/>
      <c r="CV75" s="2"/>
      <c r="CW75" s="2"/>
      <c r="CX75" s="2"/>
      <c r="CY75" s="2"/>
      <c r="CZ75" s="2"/>
    </row>
    <row r="76" s="288" customFormat="true" ht="15" customHeight="true" x14ac:dyDescent="0.2">
      <c r="A76" s="121"/>
      <c r="B76" s="114"/>
      <c r="C76" s="102"/>
      <c r="D76" s="101"/>
      <c r="E76" s="101"/>
      <c r="F76" s="101"/>
      <c r="G76" s="100"/>
      <c r="H76" s="99"/>
      <c r="I76" s="101"/>
      <c r="J76" s="101"/>
      <c r="K76" s="101"/>
      <c r="L76" s="98"/>
      <c r="M76" s="102"/>
      <c r="N76" s="101"/>
      <c r="O76" s="101"/>
      <c r="P76" s="101"/>
      <c r="Q76" s="100"/>
      <c r="R76" s="99"/>
      <c r="S76" s="101"/>
      <c r="T76" s="101"/>
      <c r="U76" s="101"/>
      <c r="V76" s="101"/>
      <c r="W76" s="101"/>
      <c r="X76" s="101"/>
      <c r="Y76" s="101"/>
      <c r="Z76" s="101"/>
      <c r="AA76" s="101"/>
      <c r="AB76" s="101"/>
      <c r="AC76" s="101"/>
      <c r="AD76" s="101"/>
      <c r="AE76" s="101"/>
      <c r="AF76" s="101"/>
      <c r="AG76" s="101"/>
      <c r="AH76" s="101"/>
      <c r="AI76" s="98"/>
      <c r="AJ76" s="376"/>
      <c r="AK76" s="376"/>
      <c r="AL76" s="376"/>
      <c r="AM76" s="376"/>
      <c r="AN76" s="376"/>
      <c r="AO76" s="376"/>
      <c r="AP76" s="376"/>
      <c r="AQ76" s="376"/>
      <c r="AR76" s="376"/>
      <c r="AS76" s="376"/>
      <c r="AT76" s="376"/>
      <c r="AU76" s="376"/>
      <c r="AV76" s="376"/>
      <c r="AW76" s="376"/>
      <c r="AX76" s="376"/>
      <c r="AY76" s="376"/>
      <c r="AZ76" s="151"/>
      <c r="BA76" s="493"/>
      <c r="BB76" s="492"/>
      <c r="BC76" s="381"/>
      <c r="BD76" s="373"/>
      <c r="BE76" s="373"/>
      <c r="BF76" s="373"/>
      <c r="BG76" s="385"/>
      <c r="BH76" s="381"/>
      <c r="BI76" s="373"/>
      <c r="BJ76" s="373"/>
      <c r="BK76" s="373"/>
      <c r="BL76" s="385"/>
      <c r="BM76" s="381"/>
      <c r="BN76" s="373"/>
      <c r="BO76" s="373"/>
      <c r="BP76" s="373"/>
      <c r="BQ76" s="385"/>
      <c r="BR76" s="381"/>
      <c r="BS76" s="373"/>
      <c r="BT76" s="373"/>
      <c r="BU76" s="373"/>
      <c r="BV76" s="373"/>
      <c r="BW76" s="373"/>
      <c r="BX76" s="373"/>
      <c r="BY76" s="374"/>
      <c r="BZ76" s="374"/>
      <c r="CA76" s="374"/>
      <c r="CB76" s="374"/>
      <c r="CC76" s="374"/>
      <c r="CD76" s="374"/>
      <c r="CE76" s="374"/>
      <c r="CF76" s="374"/>
      <c r="CG76" s="374"/>
      <c r="CH76" s="374"/>
      <c r="CI76" s="374"/>
      <c r="CJ76" s="2"/>
      <c r="CK76" s="2"/>
      <c r="CL76" s="2"/>
      <c r="CM76" s="2"/>
      <c r="CN76" s="2"/>
      <c r="CO76" s="2"/>
      <c r="CP76" s="2"/>
      <c r="CQ76" s="2"/>
      <c r="CR76" s="2"/>
      <c r="CS76" s="2"/>
      <c r="CT76" s="2"/>
      <c r="CU76" s="2"/>
      <c r="CV76" s="2"/>
      <c r="CW76" s="2"/>
      <c r="CX76" s="2"/>
      <c r="CY76" s="2"/>
      <c r="CZ76" s="2"/>
    </row>
    <row r="77" s="288" customFormat="true" ht="15" customHeight="true" x14ac:dyDescent="0.2">
      <c r="A77" s="121"/>
      <c r="B77" s="114"/>
      <c r="C77" s="102"/>
      <c r="D77" s="101"/>
      <c r="E77" s="101"/>
      <c r="F77" s="101"/>
      <c r="G77" s="100"/>
      <c r="H77" s="99"/>
      <c r="I77" s="101"/>
      <c r="J77" s="101"/>
      <c r="K77" s="101"/>
      <c r="L77" s="98"/>
      <c r="M77" s="102"/>
      <c r="N77" s="101"/>
      <c r="O77" s="101"/>
      <c r="P77" s="101"/>
      <c r="Q77" s="100"/>
      <c r="R77" s="99"/>
      <c r="S77" s="101"/>
      <c r="T77" s="101"/>
      <c r="U77" s="101"/>
      <c r="V77" s="101"/>
      <c r="W77" s="101"/>
      <c r="X77" s="101"/>
      <c r="Y77" s="101"/>
      <c r="Z77" s="101"/>
      <c r="AA77" s="101"/>
      <c r="AB77" s="101"/>
      <c r="AC77" s="101"/>
      <c r="AD77" s="101"/>
      <c r="AE77" s="101"/>
      <c r="AF77" s="101"/>
      <c r="AG77" s="101"/>
      <c r="AH77" s="101"/>
      <c r="AI77" s="98"/>
      <c r="AJ77" s="376"/>
      <c r="AK77" s="376"/>
      <c r="AL77" s="376"/>
      <c r="AM77" s="376"/>
      <c r="AN77" s="376"/>
      <c r="AO77" s="376"/>
      <c r="AP77" s="376"/>
      <c r="AQ77" s="376"/>
      <c r="AR77" s="376"/>
      <c r="AS77" s="376"/>
      <c r="AT77" s="376"/>
      <c r="AU77" s="376"/>
      <c r="AV77" s="376"/>
      <c r="AW77" s="376"/>
      <c r="AX77" s="376"/>
      <c r="AY77" s="376"/>
      <c r="AZ77" s="151"/>
      <c r="BA77" s="493"/>
      <c r="BB77" s="492"/>
      <c r="BC77" s="381"/>
      <c r="BD77" s="373"/>
      <c r="BE77" s="373"/>
      <c r="BF77" s="373"/>
      <c r="BG77" s="385"/>
      <c r="BH77" s="381"/>
      <c r="BI77" s="373"/>
      <c r="BJ77" s="373"/>
      <c r="BK77" s="373"/>
      <c r="BL77" s="385"/>
      <c r="BM77" s="381"/>
      <c r="BN77" s="373"/>
      <c r="BO77" s="373"/>
      <c r="BP77" s="373"/>
      <c r="BQ77" s="385"/>
      <c r="BR77" s="381"/>
      <c r="BS77" s="373"/>
      <c r="BT77" s="373"/>
      <c r="BU77" s="373"/>
      <c r="BV77" s="373"/>
      <c r="BW77" s="373"/>
      <c r="BX77" s="373"/>
      <c r="BY77" s="374"/>
      <c r="BZ77" s="374"/>
      <c r="CA77" s="374"/>
      <c r="CB77" s="374"/>
      <c r="CC77" s="374"/>
      <c r="CD77" s="374"/>
      <c r="CE77" s="374"/>
      <c r="CF77" s="374"/>
      <c r="CG77" s="374"/>
      <c r="CH77" s="374"/>
      <c r="CI77" s="374"/>
      <c r="CJ77" s="2"/>
      <c r="CK77" s="2"/>
      <c r="CL77" s="2"/>
      <c r="CM77" s="2"/>
      <c r="CN77" s="2"/>
      <c r="CO77" s="2"/>
      <c r="CP77" s="2"/>
      <c r="CQ77" s="2"/>
      <c r="CR77" s="2"/>
      <c r="CS77" s="2"/>
      <c r="CT77" s="2"/>
      <c r="CU77" s="2"/>
      <c r="CV77" s="2"/>
      <c r="CW77" s="2"/>
      <c r="CX77" s="2"/>
      <c r="CY77" s="2"/>
      <c r="CZ77" s="2"/>
    </row>
    <row r="78" s="288" customFormat="true" ht="15" customHeight="true" x14ac:dyDescent="0.2">
      <c r="A78" s="121"/>
      <c r="B78" s="114"/>
      <c r="C78" s="102"/>
      <c r="D78" s="101"/>
      <c r="E78" s="101"/>
      <c r="F78" s="101"/>
      <c r="G78" s="100"/>
      <c r="H78" s="99"/>
      <c r="I78" s="101"/>
      <c r="J78" s="101"/>
      <c r="K78" s="101"/>
      <c r="L78" s="98"/>
      <c r="M78" s="102"/>
      <c r="N78" s="101"/>
      <c r="O78" s="101"/>
      <c r="P78" s="101"/>
      <c r="Q78" s="100"/>
      <c r="R78" s="99"/>
      <c r="S78" s="101"/>
      <c r="T78" s="101"/>
      <c r="U78" s="101"/>
      <c r="V78" s="101"/>
      <c r="W78" s="101"/>
      <c r="X78" s="101"/>
      <c r="Y78" s="101"/>
      <c r="Z78" s="101"/>
      <c r="AA78" s="101"/>
      <c r="AB78" s="101"/>
      <c r="AC78" s="101"/>
      <c r="AD78" s="101"/>
      <c r="AE78" s="101"/>
      <c r="AF78" s="101"/>
      <c r="AG78" s="101"/>
      <c r="AH78" s="101"/>
      <c r="AI78" s="98"/>
      <c r="AJ78" s="376"/>
      <c r="AK78" s="376"/>
      <c r="AL78" s="376"/>
      <c r="AM78" s="376"/>
      <c r="AN78" s="376"/>
      <c r="AO78" s="376"/>
      <c r="AP78" s="376"/>
      <c r="AQ78" s="376"/>
      <c r="AR78" s="376"/>
      <c r="AS78" s="376"/>
      <c r="AT78" s="376"/>
      <c r="AU78" s="376"/>
      <c r="AV78" s="376"/>
      <c r="AW78" s="376"/>
      <c r="AX78" s="376"/>
      <c r="AY78" s="376"/>
      <c r="AZ78" s="151"/>
      <c r="BA78" s="493"/>
      <c r="BB78" s="492"/>
      <c r="BC78" s="381"/>
      <c r="BD78" s="373"/>
      <c r="BE78" s="373"/>
      <c r="BF78" s="373"/>
      <c r="BG78" s="385"/>
      <c r="BH78" s="381"/>
      <c r="BI78" s="373"/>
      <c r="BJ78" s="373"/>
      <c r="BK78" s="373"/>
      <c r="BL78" s="385"/>
      <c r="BM78" s="381"/>
      <c r="BN78" s="373"/>
      <c r="BO78" s="373"/>
      <c r="BP78" s="373"/>
      <c r="BQ78" s="385"/>
      <c r="BR78" s="381"/>
      <c r="BS78" s="373"/>
      <c r="BT78" s="373"/>
      <c r="BU78" s="373"/>
      <c r="BV78" s="373"/>
      <c r="BW78" s="373"/>
      <c r="BX78" s="373"/>
      <c r="BY78" s="374"/>
      <c r="BZ78" s="374"/>
      <c r="CA78" s="374"/>
      <c r="CB78" s="374"/>
      <c r="CC78" s="374"/>
      <c r="CD78" s="374"/>
      <c r="CE78" s="374"/>
      <c r="CF78" s="374"/>
      <c r="CG78" s="374"/>
      <c r="CH78" s="374"/>
      <c r="CI78" s="374"/>
      <c r="CJ78" s="2"/>
      <c r="CK78" s="2"/>
      <c r="CL78" s="2"/>
      <c r="CM78" s="2"/>
      <c r="CN78" s="2"/>
      <c r="CO78" s="2"/>
      <c r="CP78" s="2"/>
      <c r="CQ78" s="2"/>
      <c r="CR78" s="2"/>
      <c r="CS78" s="2"/>
      <c r="CT78" s="2"/>
      <c r="CU78" s="2"/>
      <c r="CV78" s="2"/>
      <c r="CW78" s="2"/>
      <c r="CX78" s="2"/>
      <c r="CY78" s="2"/>
      <c r="CZ78" s="2"/>
    </row>
    <row r="79" s="288" customFormat="true" ht="15" customHeight="true" x14ac:dyDescent="0.2">
      <c r="A79" s="121"/>
      <c r="B79" s="114"/>
      <c r="C79" s="102"/>
      <c r="D79" s="101"/>
      <c r="E79" s="101"/>
      <c r="F79" s="101"/>
      <c r="G79" s="100"/>
      <c r="H79" s="99"/>
      <c r="I79" s="101"/>
      <c r="J79" s="101"/>
      <c r="K79" s="101"/>
      <c r="L79" s="98"/>
      <c r="M79" s="102"/>
      <c r="N79" s="101"/>
      <c r="O79" s="101"/>
      <c r="P79" s="101"/>
      <c r="Q79" s="100"/>
      <c r="R79" s="99"/>
      <c r="S79" s="101"/>
      <c r="T79" s="101"/>
      <c r="U79" s="101"/>
      <c r="V79" s="101"/>
      <c r="W79" s="101"/>
      <c r="X79" s="101"/>
      <c r="Y79" s="101"/>
      <c r="Z79" s="101"/>
      <c r="AA79" s="101"/>
      <c r="AB79" s="101"/>
      <c r="AC79" s="101"/>
      <c r="AD79" s="101"/>
      <c r="AE79" s="101"/>
      <c r="AF79" s="101"/>
      <c r="AG79" s="101"/>
      <c r="AH79" s="101"/>
      <c r="AI79" s="98"/>
      <c r="AJ79" s="376"/>
      <c r="AK79" s="376"/>
      <c r="AL79" s="376"/>
      <c r="AM79" s="376"/>
      <c r="AN79" s="376"/>
      <c r="AO79" s="376"/>
      <c r="AP79" s="376"/>
      <c r="AQ79" s="376"/>
      <c r="AR79" s="376"/>
      <c r="AS79" s="376"/>
      <c r="AT79" s="376"/>
      <c r="AU79" s="376"/>
      <c r="AV79" s="376"/>
      <c r="AW79" s="376"/>
      <c r="AX79" s="376"/>
      <c r="AY79" s="376"/>
      <c r="AZ79" s="151"/>
      <c r="BA79" s="493"/>
      <c r="BB79" s="492"/>
      <c r="BC79" s="381"/>
      <c r="BD79" s="373"/>
      <c r="BE79" s="373"/>
      <c r="BF79" s="373"/>
      <c r="BG79" s="385"/>
      <c r="BH79" s="381"/>
      <c r="BI79" s="373"/>
      <c r="BJ79" s="373"/>
      <c r="BK79" s="373"/>
      <c r="BL79" s="385"/>
      <c r="BM79" s="381"/>
      <c r="BN79" s="373"/>
      <c r="BO79" s="373"/>
      <c r="BP79" s="373"/>
      <c r="BQ79" s="385"/>
      <c r="BR79" s="381"/>
      <c r="BS79" s="373"/>
      <c r="BT79" s="373"/>
      <c r="BU79" s="373"/>
      <c r="BV79" s="373"/>
      <c r="BW79" s="373"/>
      <c r="BX79" s="373"/>
      <c r="BY79" s="374"/>
      <c r="BZ79" s="374"/>
      <c r="CA79" s="374"/>
      <c r="CB79" s="374"/>
      <c r="CC79" s="374"/>
      <c r="CD79" s="374"/>
      <c r="CE79" s="374"/>
      <c r="CF79" s="374"/>
      <c r="CG79" s="374"/>
      <c r="CH79" s="374"/>
      <c r="CI79" s="374"/>
      <c r="CJ79" s="2"/>
      <c r="CK79" s="2"/>
      <c r="CL79" s="2"/>
      <c r="CM79" s="2"/>
      <c r="CN79" s="2"/>
      <c r="CO79" s="2"/>
      <c r="CP79" s="2"/>
      <c r="CQ79" s="2"/>
      <c r="CR79" s="2"/>
      <c r="CS79" s="2"/>
      <c r="CT79" s="2"/>
      <c r="CU79" s="2"/>
      <c r="CV79" s="2"/>
      <c r="CW79" s="2"/>
      <c r="CX79" s="2"/>
      <c r="CY79" s="2"/>
      <c r="CZ79" s="2"/>
    </row>
    <row r="80" s="288" customFormat="true" ht="15" customHeight="true" x14ac:dyDescent="0.2">
      <c r="A80" s="121"/>
      <c r="B80" s="114"/>
      <c r="C80" s="102"/>
      <c r="D80" s="101"/>
      <c r="E80" s="101"/>
      <c r="F80" s="101"/>
      <c r="G80" s="100"/>
      <c r="H80" s="99"/>
      <c r="I80" s="101"/>
      <c r="J80" s="101"/>
      <c r="K80" s="101"/>
      <c r="L80" s="98"/>
      <c r="M80" s="102"/>
      <c r="N80" s="101"/>
      <c r="O80" s="101"/>
      <c r="P80" s="101"/>
      <c r="Q80" s="100"/>
      <c r="R80" s="99"/>
      <c r="S80" s="101"/>
      <c r="T80" s="101"/>
      <c r="U80" s="101"/>
      <c r="V80" s="101"/>
      <c r="W80" s="101"/>
      <c r="X80" s="101"/>
      <c r="Y80" s="101"/>
      <c r="Z80" s="101"/>
      <c r="AA80" s="101"/>
      <c r="AB80" s="101"/>
      <c r="AC80" s="101"/>
      <c r="AD80" s="101"/>
      <c r="AE80" s="101"/>
      <c r="AF80" s="101"/>
      <c r="AG80" s="101"/>
      <c r="AH80" s="101"/>
      <c r="AI80" s="98"/>
      <c r="AJ80" s="376"/>
      <c r="AK80" s="376"/>
      <c r="AL80" s="376"/>
      <c r="AM80" s="376"/>
      <c r="AN80" s="376"/>
      <c r="AO80" s="376"/>
      <c r="AP80" s="376"/>
      <c r="AQ80" s="376"/>
      <c r="AR80" s="376"/>
      <c r="AS80" s="376"/>
      <c r="AT80" s="376"/>
      <c r="AU80" s="376"/>
      <c r="AV80" s="376"/>
      <c r="AW80" s="376"/>
      <c r="AX80" s="376"/>
      <c r="AY80" s="376"/>
      <c r="AZ80" s="151"/>
      <c r="BA80" s="493"/>
      <c r="BB80" s="492"/>
      <c r="BC80" s="381"/>
      <c r="BD80" s="373"/>
      <c r="BE80" s="373"/>
      <c r="BF80" s="373"/>
      <c r="BG80" s="385"/>
      <c r="BH80" s="381"/>
      <c r="BI80" s="373"/>
      <c r="BJ80" s="373"/>
      <c r="BK80" s="373"/>
      <c r="BL80" s="385"/>
      <c r="BM80" s="381"/>
      <c r="BN80" s="373"/>
      <c r="BO80" s="373"/>
      <c r="BP80" s="373"/>
      <c r="BQ80" s="385"/>
      <c r="BR80" s="381"/>
      <c r="BS80" s="373"/>
      <c r="BT80" s="373"/>
      <c r="BU80" s="373"/>
      <c r="BV80" s="373"/>
      <c r="BW80" s="373"/>
      <c r="BX80" s="373"/>
      <c r="BY80" s="374"/>
      <c r="BZ80" s="374"/>
      <c r="CA80" s="374"/>
      <c r="CB80" s="374"/>
      <c r="CC80" s="374"/>
      <c r="CD80" s="374"/>
      <c r="CE80" s="374"/>
      <c r="CF80" s="374"/>
      <c r="CG80" s="374"/>
      <c r="CH80" s="374"/>
      <c r="CI80" s="374"/>
      <c r="CJ80" s="2"/>
      <c r="CK80" s="2"/>
      <c r="CL80" s="2"/>
      <c r="CM80" s="2"/>
      <c r="CN80" s="2"/>
      <c r="CO80" s="2"/>
      <c r="CP80" s="2"/>
      <c r="CQ80" s="2"/>
      <c r="CR80" s="2"/>
      <c r="CS80" s="2"/>
      <c r="CT80" s="2"/>
      <c r="CU80" s="2"/>
      <c r="CV80" s="2"/>
      <c r="CW80" s="2"/>
      <c r="CX80" s="2"/>
      <c r="CY80" s="2"/>
      <c r="CZ80" s="2"/>
    </row>
    <row r="81" s="288" customFormat="true" ht="15" customHeight="true" x14ac:dyDescent="0.2">
      <c r="A81" s="121"/>
      <c r="B81" s="114"/>
      <c r="C81" s="102"/>
      <c r="D81" s="101"/>
      <c r="E81" s="101"/>
      <c r="F81" s="101"/>
      <c r="G81" s="100"/>
      <c r="H81" s="99"/>
      <c r="I81" s="101"/>
      <c r="J81" s="101"/>
      <c r="K81" s="101"/>
      <c r="L81" s="98"/>
      <c r="M81" s="102"/>
      <c r="N81" s="101"/>
      <c r="O81" s="101"/>
      <c r="P81" s="101"/>
      <c r="Q81" s="100"/>
      <c r="R81" s="99"/>
      <c r="S81" s="101"/>
      <c r="T81" s="101"/>
      <c r="U81" s="101"/>
      <c r="V81" s="101"/>
      <c r="W81" s="101"/>
      <c r="X81" s="101"/>
      <c r="Y81" s="101"/>
      <c r="Z81" s="101"/>
      <c r="AA81" s="101"/>
      <c r="AB81" s="101"/>
      <c r="AC81" s="101"/>
      <c r="AD81" s="101"/>
      <c r="AE81" s="101"/>
      <c r="AF81" s="101"/>
      <c r="AG81" s="101"/>
      <c r="AH81" s="101"/>
      <c r="AI81" s="98"/>
      <c r="AJ81" s="376"/>
      <c r="AK81" s="376"/>
      <c r="AL81" s="376"/>
      <c r="AM81" s="376"/>
      <c r="AN81" s="376"/>
      <c r="AO81" s="376"/>
      <c r="AP81" s="376"/>
      <c r="AQ81" s="376"/>
      <c r="AR81" s="376"/>
      <c r="AS81" s="376"/>
      <c r="AT81" s="376"/>
      <c r="AU81" s="376"/>
      <c r="AV81" s="376"/>
      <c r="AW81" s="376"/>
      <c r="AX81" s="376"/>
      <c r="AY81" s="376"/>
      <c r="AZ81" s="151"/>
      <c r="BA81" s="493"/>
      <c r="BB81" s="492"/>
      <c r="BC81" s="381"/>
      <c r="BD81" s="373"/>
      <c r="BE81" s="373"/>
      <c r="BF81" s="373"/>
      <c r="BG81" s="385"/>
      <c r="BH81" s="381"/>
      <c r="BI81" s="373"/>
      <c r="BJ81" s="373"/>
      <c r="BK81" s="373"/>
      <c r="BL81" s="385"/>
      <c r="BM81" s="381"/>
      <c r="BN81" s="373"/>
      <c r="BO81" s="373"/>
      <c r="BP81" s="373"/>
      <c r="BQ81" s="385"/>
      <c r="BR81" s="381"/>
      <c r="BS81" s="373"/>
      <c r="BT81" s="373"/>
      <c r="BU81" s="373"/>
      <c r="BV81" s="373"/>
      <c r="BW81" s="373"/>
      <c r="BX81" s="373"/>
      <c r="BY81" s="374"/>
      <c r="BZ81" s="374"/>
      <c r="CA81" s="374"/>
      <c r="CB81" s="374"/>
      <c r="CC81" s="374"/>
      <c r="CD81" s="374"/>
      <c r="CE81" s="374"/>
      <c r="CF81" s="374"/>
      <c r="CG81" s="374"/>
      <c r="CH81" s="374"/>
      <c r="CI81" s="374"/>
      <c r="CJ81" s="2"/>
      <c r="CK81" s="2"/>
      <c r="CL81" s="2"/>
      <c r="CM81" s="2"/>
      <c r="CN81" s="2"/>
      <c r="CO81" s="2"/>
      <c r="CP81" s="2"/>
      <c r="CQ81" s="2"/>
      <c r="CR81" s="2"/>
      <c r="CS81" s="2"/>
      <c r="CT81" s="2"/>
      <c r="CU81" s="2"/>
      <c r="CV81" s="2"/>
      <c r="CW81" s="2"/>
      <c r="CX81" s="2"/>
      <c r="CY81" s="2"/>
      <c r="CZ81" s="2"/>
    </row>
    <row r="82" s="288" customFormat="true" ht="15" customHeight="true" x14ac:dyDescent="0.2">
      <c r="A82" s="121"/>
      <c r="B82" s="114"/>
      <c r="C82" s="102"/>
      <c r="D82" s="101"/>
      <c r="E82" s="101"/>
      <c r="F82" s="101"/>
      <c r="G82" s="100"/>
      <c r="H82" s="99"/>
      <c r="I82" s="101"/>
      <c r="J82" s="101"/>
      <c r="K82" s="101"/>
      <c r="L82" s="98"/>
      <c r="M82" s="102"/>
      <c r="N82" s="101"/>
      <c r="O82" s="101"/>
      <c r="P82" s="101"/>
      <c r="Q82" s="100"/>
      <c r="R82" s="99"/>
      <c r="S82" s="101"/>
      <c r="T82" s="101"/>
      <c r="U82" s="101"/>
      <c r="V82" s="101"/>
      <c r="W82" s="101"/>
      <c r="X82" s="101"/>
      <c r="Y82" s="101"/>
      <c r="Z82" s="101"/>
      <c r="AA82" s="101"/>
      <c r="AB82" s="101"/>
      <c r="AC82" s="101"/>
      <c r="AD82" s="101"/>
      <c r="AE82" s="101"/>
      <c r="AF82" s="101"/>
      <c r="AG82" s="101"/>
      <c r="AH82" s="101"/>
      <c r="AI82" s="98"/>
      <c r="AJ82" s="376"/>
      <c r="AK82" s="376"/>
      <c r="AL82" s="376"/>
      <c r="AM82" s="376"/>
      <c r="AN82" s="376"/>
      <c r="AO82" s="376"/>
      <c r="AP82" s="376"/>
      <c r="AQ82" s="376"/>
      <c r="AR82" s="376"/>
      <c r="AS82" s="376"/>
      <c r="AT82" s="376"/>
      <c r="AU82" s="376"/>
      <c r="AV82" s="376"/>
      <c r="AW82" s="376"/>
      <c r="AX82" s="376"/>
      <c r="AY82" s="376"/>
      <c r="AZ82" s="151"/>
      <c r="BA82" s="493"/>
      <c r="BB82" s="492"/>
      <c r="BC82" s="381"/>
      <c r="BD82" s="373"/>
      <c r="BE82" s="373"/>
      <c r="BF82" s="373"/>
      <c r="BG82" s="385"/>
      <c r="BH82" s="381"/>
      <c r="BI82" s="373"/>
      <c r="BJ82" s="373"/>
      <c r="BK82" s="373"/>
      <c r="BL82" s="385"/>
      <c r="BM82" s="381"/>
      <c r="BN82" s="373"/>
      <c r="BO82" s="373"/>
      <c r="BP82" s="373"/>
      <c r="BQ82" s="385"/>
      <c r="BR82" s="381"/>
      <c r="BS82" s="373"/>
      <c r="BT82" s="373"/>
      <c r="BU82" s="373"/>
      <c r="BV82" s="373"/>
      <c r="BW82" s="373"/>
      <c r="BX82" s="373"/>
      <c r="BY82" s="374"/>
      <c r="BZ82" s="374"/>
      <c r="CA82" s="374"/>
      <c r="CB82" s="374"/>
      <c r="CC82" s="374"/>
      <c r="CD82" s="374"/>
      <c r="CE82" s="374"/>
      <c r="CF82" s="374"/>
      <c r="CG82" s="374"/>
      <c r="CH82" s="374"/>
      <c r="CI82" s="374"/>
      <c r="CJ82" s="2"/>
      <c r="CK82" s="2"/>
      <c r="CL82" s="2"/>
      <c r="CM82" s="2"/>
      <c r="CN82" s="2"/>
      <c r="CO82" s="2"/>
      <c r="CP82" s="2"/>
      <c r="CQ82" s="2"/>
      <c r="CR82" s="2"/>
      <c r="CS82" s="2"/>
      <c r="CT82" s="2"/>
      <c r="CU82" s="2"/>
      <c r="CV82" s="2"/>
      <c r="CW82" s="2"/>
      <c r="CX82" s="2"/>
      <c r="CY82" s="2"/>
      <c r="CZ82" s="2"/>
    </row>
    <row r="83" s="288" customFormat="true" ht="15" customHeight="true" x14ac:dyDescent="0.2">
      <c r="A83" s="121"/>
      <c r="B83" s="114"/>
      <c r="C83" s="102"/>
      <c r="D83" s="101"/>
      <c r="E83" s="101"/>
      <c r="F83" s="101"/>
      <c r="G83" s="100"/>
      <c r="H83" s="99"/>
      <c r="I83" s="101"/>
      <c r="J83" s="101"/>
      <c r="K83" s="101"/>
      <c r="L83" s="98"/>
      <c r="M83" s="102"/>
      <c r="N83" s="101"/>
      <c r="O83" s="101"/>
      <c r="P83" s="101"/>
      <c r="Q83" s="100"/>
      <c r="R83" s="99"/>
      <c r="S83" s="101"/>
      <c r="T83" s="101"/>
      <c r="U83" s="101"/>
      <c r="V83" s="101"/>
      <c r="W83" s="101"/>
      <c r="X83" s="101"/>
      <c r="Y83" s="101"/>
      <c r="Z83" s="101"/>
      <c r="AA83" s="101"/>
      <c r="AB83" s="101"/>
      <c r="AC83" s="101"/>
      <c r="AD83" s="101"/>
      <c r="AE83" s="101"/>
      <c r="AF83" s="101"/>
      <c r="AG83" s="101"/>
      <c r="AH83" s="101"/>
      <c r="AI83" s="98"/>
      <c r="AJ83" s="376"/>
      <c r="AK83" s="376"/>
      <c r="AL83" s="376"/>
      <c r="AM83" s="376"/>
      <c r="AN83" s="376"/>
      <c r="AO83" s="376"/>
      <c r="AP83" s="376"/>
      <c r="AQ83" s="376"/>
      <c r="AR83" s="376"/>
      <c r="AS83" s="376"/>
      <c r="AT83" s="376"/>
      <c r="AU83" s="376"/>
      <c r="AV83" s="376"/>
      <c r="AW83" s="376"/>
      <c r="AX83" s="376"/>
      <c r="AY83" s="376"/>
      <c r="AZ83" s="151"/>
      <c r="BA83" s="493"/>
      <c r="BB83" s="492"/>
      <c r="BC83" s="381"/>
      <c r="BD83" s="373"/>
      <c r="BE83" s="373"/>
      <c r="BF83" s="373"/>
      <c r="BG83" s="385"/>
      <c r="BH83" s="381"/>
      <c r="BI83" s="373"/>
      <c r="BJ83" s="373"/>
      <c r="BK83" s="373"/>
      <c r="BL83" s="385"/>
      <c r="BM83" s="381"/>
      <c r="BN83" s="373"/>
      <c r="BO83" s="373"/>
      <c r="BP83" s="373"/>
      <c r="BQ83" s="385"/>
      <c r="BR83" s="381"/>
      <c r="BS83" s="373"/>
      <c r="BT83" s="373"/>
      <c r="BU83" s="373"/>
      <c r="BV83" s="373"/>
      <c r="BW83" s="373"/>
      <c r="BX83" s="373"/>
      <c r="BY83" s="374"/>
      <c r="BZ83" s="374"/>
      <c r="CA83" s="374"/>
      <c r="CB83" s="374"/>
      <c r="CC83" s="374"/>
      <c r="CD83" s="374"/>
      <c r="CE83" s="374"/>
      <c r="CF83" s="374"/>
      <c r="CG83" s="374"/>
      <c r="CH83" s="374"/>
      <c r="CI83" s="374"/>
      <c r="CJ83" s="2"/>
      <c r="CK83" s="2"/>
      <c r="CL83" s="2"/>
      <c r="CM83" s="2"/>
      <c r="CN83" s="2"/>
      <c r="CO83" s="2"/>
      <c r="CP83" s="2"/>
      <c r="CQ83" s="2"/>
      <c r="CR83" s="2"/>
      <c r="CS83" s="2"/>
      <c r="CT83" s="2"/>
      <c r="CU83" s="2"/>
      <c r="CV83" s="2"/>
      <c r="CW83" s="2"/>
      <c r="CX83" s="2"/>
      <c r="CY83" s="2"/>
      <c r="CZ83" s="2"/>
    </row>
    <row r="84" s="288" customFormat="true" ht="15" customHeight="true" x14ac:dyDescent="0.2">
      <c r="A84" s="121"/>
      <c r="B84" s="114"/>
      <c r="C84" s="102"/>
      <c r="D84" s="101"/>
      <c r="E84" s="101"/>
      <c r="F84" s="101"/>
      <c r="G84" s="100"/>
      <c r="H84" s="99"/>
      <c r="I84" s="101"/>
      <c r="J84" s="101"/>
      <c r="K84" s="101"/>
      <c r="L84" s="98"/>
      <c r="M84" s="102"/>
      <c r="N84" s="101"/>
      <c r="O84" s="101"/>
      <c r="P84" s="101"/>
      <c r="Q84" s="100"/>
      <c r="R84" s="99"/>
      <c r="S84" s="101"/>
      <c r="T84" s="101"/>
      <c r="U84" s="101"/>
      <c r="V84" s="101"/>
      <c r="W84" s="101"/>
      <c r="X84" s="101"/>
      <c r="Y84" s="101"/>
      <c r="Z84" s="101"/>
      <c r="AA84" s="101"/>
      <c r="AB84" s="101"/>
      <c r="AC84" s="101"/>
      <c r="AD84" s="101"/>
      <c r="AE84" s="101"/>
      <c r="AF84" s="101"/>
      <c r="AG84" s="101"/>
      <c r="AH84" s="101"/>
      <c r="AI84" s="98"/>
      <c r="AJ84" s="376"/>
      <c r="AK84" s="376"/>
      <c r="AL84" s="376"/>
      <c r="AM84" s="376"/>
      <c r="AN84" s="376"/>
      <c r="AO84" s="376"/>
      <c r="AP84" s="376"/>
      <c r="AQ84" s="376"/>
      <c r="AR84" s="376"/>
      <c r="AS84" s="376"/>
      <c r="AT84" s="376"/>
      <c r="AU84" s="376"/>
      <c r="AV84" s="376"/>
      <c r="AW84" s="376"/>
      <c r="AX84" s="376"/>
      <c r="AY84" s="376"/>
      <c r="AZ84" s="151"/>
      <c r="BA84" s="493"/>
      <c r="BB84" s="492"/>
      <c r="BC84" s="381"/>
      <c r="BD84" s="373"/>
      <c r="BE84" s="373"/>
      <c r="BF84" s="373"/>
      <c r="BG84" s="385"/>
      <c r="BH84" s="381"/>
      <c r="BI84" s="373"/>
      <c r="BJ84" s="373"/>
      <c r="BK84" s="373"/>
      <c r="BL84" s="385"/>
      <c r="BM84" s="381"/>
      <c r="BN84" s="373"/>
      <c r="BO84" s="373"/>
      <c r="BP84" s="373"/>
      <c r="BQ84" s="385"/>
      <c r="BR84" s="381"/>
      <c r="BS84" s="373"/>
      <c r="BT84" s="373"/>
      <c r="BU84" s="373"/>
      <c r="BV84" s="373"/>
      <c r="BW84" s="373"/>
      <c r="BX84" s="373"/>
      <c r="BY84" s="374"/>
      <c r="BZ84" s="374"/>
      <c r="CA84" s="374"/>
      <c r="CB84" s="374"/>
      <c r="CC84" s="374"/>
      <c r="CD84" s="374"/>
      <c r="CE84" s="374"/>
      <c r="CF84" s="374"/>
      <c r="CG84" s="374"/>
      <c r="CH84" s="374"/>
      <c r="CI84" s="374"/>
      <c r="CJ84" s="2"/>
      <c r="CK84" s="2"/>
      <c r="CL84" s="2"/>
      <c r="CM84" s="2"/>
      <c r="CN84" s="2"/>
      <c r="CO84" s="2"/>
      <c r="CP84" s="2"/>
      <c r="CQ84" s="2"/>
      <c r="CR84" s="2"/>
      <c r="CS84" s="2"/>
      <c r="CT84" s="2"/>
      <c r="CU84" s="2"/>
      <c r="CV84" s="2"/>
      <c r="CW84" s="2"/>
      <c r="CX84" s="2"/>
      <c r="CY84" s="2"/>
      <c r="CZ84" s="2"/>
    </row>
    <row r="85" s="288" customFormat="true" ht="15" customHeight="true" x14ac:dyDescent="0.2">
      <c r="A85" s="121"/>
      <c r="B85" s="114"/>
      <c r="C85" s="102"/>
      <c r="D85" s="101"/>
      <c r="E85" s="101"/>
      <c r="F85" s="101"/>
      <c r="G85" s="100"/>
      <c r="H85" s="99"/>
      <c r="I85" s="101"/>
      <c r="J85" s="101"/>
      <c r="K85" s="101"/>
      <c r="L85" s="98"/>
      <c r="M85" s="102"/>
      <c r="N85" s="101"/>
      <c r="O85" s="101"/>
      <c r="P85" s="101"/>
      <c r="Q85" s="100"/>
      <c r="R85" s="99"/>
      <c r="S85" s="101"/>
      <c r="T85" s="101"/>
      <c r="U85" s="101"/>
      <c r="V85" s="101"/>
      <c r="W85" s="101"/>
      <c r="X85" s="101"/>
      <c r="Y85" s="101"/>
      <c r="Z85" s="101"/>
      <c r="AA85" s="101"/>
      <c r="AB85" s="101"/>
      <c r="AC85" s="101"/>
      <c r="AD85" s="101"/>
      <c r="AE85" s="101"/>
      <c r="AF85" s="101"/>
      <c r="AG85" s="101"/>
      <c r="AH85" s="101"/>
      <c r="AI85" s="98"/>
      <c r="AJ85" s="376"/>
      <c r="AK85" s="376"/>
      <c r="AL85" s="376"/>
      <c r="AM85" s="376"/>
      <c r="AN85" s="376"/>
      <c r="AO85" s="376"/>
      <c r="AP85" s="376"/>
      <c r="AQ85" s="376"/>
      <c r="AR85" s="376"/>
      <c r="AS85" s="376"/>
      <c r="AT85" s="376"/>
      <c r="AU85" s="376"/>
      <c r="AV85" s="376"/>
      <c r="AW85" s="376"/>
      <c r="AX85" s="376"/>
      <c r="AY85" s="376"/>
      <c r="AZ85" s="151"/>
      <c r="BA85" s="493"/>
      <c r="BB85" s="492"/>
      <c r="BC85" s="381"/>
      <c r="BD85" s="373"/>
      <c r="BE85" s="373"/>
      <c r="BF85" s="373"/>
      <c r="BG85" s="385"/>
      <c r="BH85" s="381"/>
      <c r="BI85" s="373"/>
      <c r="BJ85" s="373"/>
      <c r="BK85" s="373"/>
      <c r="BL85" s="385"/>
      <c r="BM85" s="381"/>
      <c r="BN85" s="373"/>
      <c r="BO85" s="373"/>
      <c r="BP85" s="373"/>
      <c r="BQ85" s="385"/>
      <c r="BR85" s="381"/>
      <c r="BS85" s="373"/>
      <c r="BT85" s="373"/>
      <c r="BU85" s="373"/>
      <c r="BV85" s="373"/>
      <c r="BW85" s="373"/>
      <c r="BX85" s="373"/>
      <c r="BY85" s="374"/>
      <c r="BZ85" s="374"/>
      <c r="CA85" s="374"/>
      <c r="CB85" s="374"/>
      <c r="CC85" s="374"/>
      <c r="CD85" s="374"/>
      <c r="CE85" s="374"/>
      <c r="CF85" s="374"/>
      <c r="CG85" s="374"/>
      <c r="CH85" s="374"/>
      <c r="CI85" s="374"/>
      <c r="CJ85" s="2"/>
      <c r="CK85" s="2"/>
      <c r="CL85" s="2"/>
      <c r="CM85" s="2"/>
      <c r="CN85" s="2"/>
      <c r="CO85" s="2"/>
      <c r="CP85" s="2"/>
      <c r="CQ85" s="2"/>
      <c r="CR85" s="2"/>
      <c r="CS85" s="2"/>
      <c r="CT85" s="2"/>
      <c r="CU85" s="2"/>
      <c r="CV85" s="2"/>
      <c r="CW85" s="2"/>
      <c r="CX85" s="2"/>
      <c r="CY85" s="2"/>
      <c r="CZ85" s="2"/>
    </row>
    <row r="86" s="288" customFormat="true" ht="15" customHeight="true" x14ac:dyDescent="0.2">
      <c r="A86" s="121"/>
      <c r="B86" s="114"/>
      <c r="C86" s="102"/>
      <c r="D86" s="101"/>
      <c r="E86" s="101"/>
      <c r="F86" s="101"/>
      <c r="G86" s="100"/>
      <c r="H86" s="99"/>
      <c r="I86" s="101"/>
      <c r="J86" s="101"/>
      <c r="K86" s="101"/>
      <c r="L86" s="98"/>
      <c r="M86" s="102"/>
      <c r="N86" s="101"/>
      <c r="O86" s="101"/>
      <c r="P86" s="101"/>
      <c r="Q86" s="100"/>
      <c r="R86" s="99"/>
      <c r="S86" s="101"/>
      <c r="T86" s="101"/>
      <c r="U86" s="101"/>
      <c r="V86" s="101"/>
      <c r="W86" s="101"/>
      <c r="X86" s="101"/>
      <c r="Y86" s="101"/>
      <c r="Z86" s="101"/>
      <c r="AA86" s="101"/>
      <c r="AB86" s="101"/>
      <c r="AC86" s="101"/>
      <c r="AD86" s="101"/>
      <c r="AE86" s="101"/>
      <c r="AF86" s="101"/>
      <c r="AG86" s="101"/>
      <c r="AH86" s="101"/>
      <c r="AI86" s="98"/>
      <c r="AJ86" s="376"/>
      <c r="AK86" s="376"/>
      <c r="AL86" s="376"/>
      <c r="AM86" s="376"/>
      <c r="AN86" s="376"/>
      <c r="AO86" s="376"/>
      <c r="AP86" s="376"/>
      <c r="AQ86" s="376"/>
      <c r="AR86" s="376"/>
      <c r="AS86" s="376"/>
      <c r="AT86" s="376"/>
      <c r="AU86" s="376"/>
      <c r="AV86" s="376"/>
      <c r="AW86" s="376"/>
      <c r="AX86" s="376"/>
      <c r="AY86" s="376"/>
      <c r="AZ86" s="151"/>
      <c r="BA86" s="493"/>
      <c r="BB86" s="492"/>
      <c r="BC86" s="381"/>
      <c r="BD86" s="373"/>
      <c r="BE86" s="373"/>
      <c r="BF86" s="373"/>
      <c r="BG86" s="385"/>
      <c r="BH86" s="381"/>
      <c r="BI86" s="373"/>
      <c r="BJ86" s="373"/>
      <c r="BK86" s="373"/>
      <c r="BL86" s="385"/>
      <c r="BM86" s="381"/>
      <c r="BN86" s="373"/>
      <c r="BO86" s="373"/>
      <c r="BP86" s="373"/>
      <c r="BQ86" s="385"/>
      <c r="BR86" s="381"/>
      <c r="BS86" s="373"/>
      <c r="BT86" s="373"/>
      <c r="BU86" s="373"/>
      <c r="BV86" s="373"/>
      <c r="BW86" s="373"/>
      <c r="BX86" s="373"/>
      <c r="BY86" s="374"/>
      <c r="BZ86" s="374"/>
      <c r="CA86" s="374"/>
      <c r="CB86" s="374"/>
      <c r="CC86" s="374"/>
      <c r="CD86" s="374"/>
      <c r="CE86" s="374"/>
      <c r="CF86" s="374"/>
      <c r="CG86" s="374"/>
      <c r="CH86" s="374"/>
      <c r="CI86" s="374"/>
      <c r="CJ86" s="2"/>
      <c r="CK86" s="2"/>
      <c r="CL86" s="2"/>
      <c r="CM86" s="2"/>
      <c r="CN86" s="2"/>
      <c r="CO86" s="2"/>
      <c r="CP86" s="2"/>
      <c r="CQ86" s="2"/>
      <c r="CR86" s="2"/>
      <c r="CS86" s="2"/>
      <c r="CT86" s="2"/>
      <c r="CU86" s="2"/>
      <c r="CV86" s="2"/>
      <c r="CW86" s="2"/>
      <c r="CX86" s="2"/>
      <c r="CY86" s="2"/>
      <c r="CZ86" s="2"/>
    </row>
    <row r="87" s="288" customFormat="true" ht="15" customHeight="true" x14ac:dyDescent="0.2">
      <c r="A87" s="121"/>
      <c r="B87" s="114"/>
      <c r="C87" s="102"/>
      <c r="D87" s="101"/>
      <c r="E87" s="101"/>
      <c r="F87" s="101"/>
      <c r="G87" s="100"/>
      <c r="H87" s="99"/>
      <c r="I87" s="101"/>
      <c r="J87" s="101"/>
      <c r="K87" s="101"/>
      <c r="L87" s="98"/>
      <c r="M87" s="102"/>
      <c r="N87" s="101"/>
      <c r="O87" s="101"/>
      <c r="P87" s="101"/>
      <c r="Q87" s="100"/>
      <c r="R87" s="99"/>
      <c r="S87" s="101"/>
      <c r="T87" s="101"/>
      <c r="U87" s="101"/>
      <c r="V87" s="101"/>
      <c r="W87" s="101"/>
      <c r="X87" s="101"/>
      <c r="Y87" s="101"/>
      <c r="Z87" s="101"/>
      <c r="AA87" s="101"/>
      <c r="AB87" s="101"/>
      <c r="AC87" s="101"/>
      <c r="AD87" s="101"/>
      <c r="AE87" s="101"/>
      <c r="AF87" s="101"/>
      <c r="AG87" s="101"/>
      <c r="AH87" s="101"/>
      <c r="AI87" s="98"/>
      <c r="AJ87" s="376"/>
      <c r="AK87" s="376"/>
      <c r="AL87" s="376"/>
      <c r="AM87" s="376"/>
      <c r="AN87" s="376"/>
      <c r="AO87" s="376"/>
      <c r="AP87" s="376"/>
      <c r="AQ87" s="376"/>
      <c r="AR87" s="376"/>
      <c r="AS87" s="376"/>
      <c r="AT87" s="376"/>
      <c r="AU87" s="376"/>
      <c r="AV87" s="376"/>
      <c r="AW87" s="376"/>
      <c r="AX87" s="376"/>
      <c r="AY87" s="376"/>
      <c r="AZ87" s="151"/>
      <c r="BA87" s="493"/>
      <c r="BB87" s="492"/>
      <c r="BC87" s="381"/>
      <c r="BD87" s="373"/>
      <c r="BE87" s="373"/>
      <c r="BF87" s="373"/>
      <c r="BG87" s="385"/>
      <c r="BH87" s="381"/>
      <c r="BI87" s="373"/>
      <c r="BJ87" s="373"/>
      <c r="BK87" s="373"/>
      <c r="BL87" s="385"/>
      <c r="BM87" s="381"/>
      <c r="BN87" s="373"/>
      <c r="BO87" s="373"/>
      <c r="BP87" s="373"/>
      <c r="BQ87" s="385"/>
      <c r="BR87" s="381"/>
      <c r="BS87" s="373"/>
      <c r="BT87" s="373"/>
      <c r="BU87" s="373"/>
      <c r="BV87" s="373"/>
      <c r="BW87" s="373"/>
      <c r="BX87" s="373"/>
      <c r="BY87" s="374"/>
      <c r="BZ87" s="374"/>
      <c r="CA87" s="374"/>
      <c r="CB87" s="374"/>
      <c r="CC87" s="374"/>
      <c r="CD87" s="374"/>
      <c r="CE87" s="374"/>
      <c r="CF87" s="374"/>
      <c r="CG87" s="374"/>
      <c r="CH87" s="374"/>
      <c r="CI87" s="374"/>
      <c r="CJ87" s="2"/>
      <c r="CK87" s="2"/>
      <c r="CL87" s="2"/>
      <c r="CM87" s="2"/>
      <c r="CN87" s="2"/>
      <c r="CO87" s="2"/>
      <c r="CP87" s="2"/>
      <c r="CQ87" s="2"/>
      <c r="CR87" s="2"/>
      <c r="CS87" s="2"/>
      <c r="CT87" s="2"/>
      <c r="CU87" s="2"/>
      <c r="CV87" s="2"/>
      <c r="CW87" s="2"/>
      <c r="CX87" s="2"/>
      <c r="CY87" s="2"/>
      <c r="CZ87" s="2"/>
    </row>
    <row r="88" s="288" customFormat="true" ht="15" customHeight="true" x14ac:dyDescent="0.2">
      <c r="A88" s="121"/>
      <c r="B88" s="114"/>
      <c r="C88" s="102"/>
      <c r="D88" s="101"/>
      <c r="E88" s="101"/>
      <c r="F88" s="101"/>
      <c r="G88" s="100"/>
      <c r="H88" s="99"/>
      <c r="I88" s="101"/>
      <c r="J88" s="101"/>
      <c r="K88" s="101"/>
      <c r="L88" s="98"/>
      <c r="M88" s="102"/>
      <c r="N88" s="101"/>
      <c r="O88" s="101"/>
      <c r="P88" s="101"/>
      <c r="Q88" s="100"/>
      <c r="R88" s="99"/>
      <c r="S88" s="101"/>
      <c r="T88" s="101"/>
      <c r="U88" s="101"/>
      <c r="V88" s="101"/>
      <c r="W88" s="101"/>
      <c r="X88" s="101"/>
      <c r="Y88" s="101"/>
      <c r="Z88" s="101"/>
      <c r="AA88" s="101"/>
      <c r="AB88" s="101"/>
      <c r="AC88" s="101"/>
      <c r="AD88" s="101"/>
      <c r="AE88" s="101"/>
      <c r="AF88" s="101"/>
      <c r="AG88" s="101"/>
      <c r="AH88" s="101"/>
      <c r="AI88" s="98"/>
      <c r="AJ88" s="376"/>
      <c r="AK88" s="376"/>
      <c r="AL88" s="376"/>
      <c r="AM88" s="376"/>
      <c r="AN88" s="376"/>
      <c r="AO88" s="376"/>
      <c r="AP88" s="376"/>
      <c r="AQ88" s="376"/>
      <c r="AR88" s="376"/>
      <c r="AS88" s="376"/>
      <c r="AT88" s="376"/>
      <c r="AU88" s="376"/>
      <c r="AV88" s="376"/>
      <c r="AW88" s="376"/>
      <c r="AX88" s="376"/>
      <c r="AY88" s="376"/>
      <c r="AZ88" s="151"/>
      <c r="BA88" s="493"/>
      <c r="BB88" s="492"/>
      <c r="BC88" s="381"/>
      <c r="BD88" s="373"/>
      <c r="BE88" s="373"/>
      <c r="BF88" s="373"/>
      <c r="BG88" s="385"/>
      <c r="BH88" s="381"/>
      <c r="BI88" s="373"/>
      <c r="BJ88" s="373"/>
      <c r="BK88" s="373"/>
      <c r="BL88" s="385"/>
      <c r="BM88" s="381"/>
      <c r="BN88" s="373"/>
      <c r="BO88" s="373"/>
      <c r="BP88" s="373"/>
      <c r="BQ88" s="385"/>
      <c r="BR88" s="381"/>
      <c r="BS88" s="373"/>
      <c r="BT88" s="373"/>
      <c r="BU88" s="373"/>
      <c r="BV88" s="373"/>
      <c r="BW88" s="373"/>
      <c r="BX88" s="373"/>
      <c r="BY88" s="374"/>
      <c r="BZ88" s="374"/>
      <c r="CA88" s="374"/>
      <c r="CB88" s="374"/>
      <c r="CC88" s="374"/>
      <c r="CD88" s="374"/>
      <c r="CE88" s="374"/>
      <c r="CF88" s="374"/>
      <c r="CG88" s="374"/>
      <c r="CH88" s="374"/>
      <c r="CI88" s="374"/>
      <c r="CJ88" s="2"/>
      <c r="CK88" s="2"/>
      <c r="CL88" s="2"/>
      <c r="CM88" s="2"/>
      <c r="CN88" s="2"/>
      <c r="CO88" s="2"/>
      <c r="CP88" s="2"/>
      <c r="CQ88" s="2"/>
      <c r="CR88" s="2"/>
      <c r="CS88" s="2"/>
      <c r="CT88" s="2"/>
      <c r="CU88" s="2"/>
      <c r="CV88" s="2"/>
      <c r="CW88" s="2"/>
      <c r="CX88" s="2"/>
      <c r="CY88" s="2"/>
      <c r="CZ88" s="2"/>
    </row>
    <row r="89" s="288" customFormat="true" ht="15" customHeight="true" x14ac:dyDescent="0.2">
      <c r="A89" s="121"/>
      <c r="B89" s="114"/>
      <c r="C89" s="102"/>
      <c r="D89" s="101"/>
      <c r="E89" s="101"/>
      <c r="F89" s="101"/>
      <c r="G89" s="100"/>
      <c r="H89" s="99"/>
      <c r="I89" s="101"/>
      <c r="J89" s="101"/>
      <c r="K89" s="101"/>
      <c r="L89" s="98"/>
      <c r="M89" s="102"/>
      <c r="N89" s="101"/>
      <c r="O89" s="101"/>
      <c r="P89" s="101"/>
      <c r="Q89" s="100"/>
      <c r="R89" s="99"/>
      <c r="S89" s="101"/>
      <c r="T89" s="101"/>
      <c r="U89" s="101"/>
      <c r="V89" s="101"/>
      <c r="W89" s="101"/>
      <c r="X89" s="101"/>
      <c r="Y89" s="101"/>
      <c r="Z89" s="101"/>
      <c r="AA89" s="101"/>
      <c r="AB89" s="101"/>
      <c r="AC89" s="101"/>
      <c r="AD89" s="101"/>
      <c r="AE89" s="101"/>
      <c r="AF89" s="101"/>
      <c r="AG89" s="101"/>
      <c r="AH89" s="101"/>
      <c r="AI89" s="98"/>
      <c r="AJ89" s="376"/>
      <c r="AK89" s="376"/>
      <c r="AL89" s="376"/>
      <c r="AM89" s="376"/>
      <c r="AN89" s="376"/>
      <c r="AO89" s="376"/>
      <c r="AP89" s="376"/>
      <c r="AQ89" s="376"/>
      <c r="AR89" s="376"/>
      <c r="AS89" s="376"/>
      <c r="AT89" s="376"/>
      <c r="AU89" s="376"/>
      <c r="AV89" s="376"/>
      <c r="AW89" s="376"/>
      <c r="AX89" s="376"/>
      <c r="AY89" s="376"/>
      <c r="AZ89" s="151"/>
      <c r="BA89" s="493"/>
      <c r="BB89" s="492"/>
      <c r="BC89" s="381"/>
      <c r="BD89" s="373"/>
      <c r="BE89" s="373"/>
      <c r="BF89" s="373"/>
      <c r="BG89" s="385"/>
      <c r="BH89" s="381"/>
      <c r="BI89" s="373"/>
      <c r="BJ89" s="373"/>
      <c r="BK89" s="373"/>
      <c r="BL89" s="385"/>
      <c r="BM89" s="381"/>
      <c r="BN89" s="373"/>
      <c r="BO89" s="373"/>
      <c r="BP89" s="373"/>
      <c r="BQ89" s="385"/>
      <c r="BR89" s="381"/>
      <c r="BS89" s="373"/>
      <c r="BT89" s="373"/>
      <c r="BU89" s="373"/>
      <c r="BV89" s="373"/>
      <c r="BW89" s="373"/>
      <c r="BX89" s="373"/>
      <c r="BY89" s="374"/>
      <c r="BZ89" s="374"/>
      <c r="CA89" s="374"/>
      <c r="CB89" s="374"/>
      <c r="CC89" s="374"/>
      <c r="CD89" s="374"/>
      <c r="CE89" s="374"/>
      <c r="CF89" s="374"/>
      <c r="CG89" s="374"/>
      <c r="CH89" s="374"/>
      <c r="CI89" s="374"/>
      <c r="CJ89" s="2"/>
      <c r="CK89" s="2"/>
      <c r="CL89" s="2"/>
      <c r="CM89" s="2"/>
      <c r="CN89" s="2"/>
      <c r="CO89" s="2"/>
      <c r="CP89" s="2"/>
      <c r="CQ89" s="2"/>
      <c r="CR89" s="2"/>
      <c r="CS89" s="2"/>
      <c r="CT89" s="2"/>
      <c r="CU89" s="2"/>
      <c r="CV89" s="2"/>
      <c r="CW89" s="2"/>
      <c r="CX89" s="2"/>
      <c r="CY89" s="2"/>
      <c r="CZ89" s="2"/>
    </row>
    <row r="90" s="288" customFormat="true" ht="15" customHeight="true" x14ac:dyDescent="0.2">
      <c r="A90" s="121"/>
      <c r="B90" s="114"/>
      <c r="C90" s="102"/>
      <c r="D90" s="101"/>
      <c r="E90" s="101"/>
      <c r="F90" s="101"/>
      <c r="G90" s="100"/>
      <c r="H90" s="99"/>
      <c r="I90" s="101"/>
      <c r="J90" s="101"/>
      <c r="K90" s="101"/>
      <c r="L90" s="98"/>
      <c r="M90" s="102"/>
      <c r="N90" s="101"/>
      <c r="O90" s="101"/>
      <c r="P90" s="101"/>
      <c r="Q90" s="100"/>
      <c r="R90" s="99"/>
      <c r="S90" s="101"/>
      <c r="T90" s="101"/>
      <c r="U90" s="101"/>
      <c r="V90" s="101"/>
      <c r="W90" s="101"/>
      <c r="X90" s="101"/>
      <c r="Y90" s="101"/>
      <c r="Z90" s="101"/>
      <c r="AA90" s="101"/>
      <c r="AB90" s="101"/>
      <c r="AC90" s="101"/>
      <c r="AD90" s="101"/>
      <c r="AE90" s="101"/>
      <c r="AF90" s="101"/>
      <c r="AG90" s="101"/>
      <c r="AH90" s="101"/>
      <c r="AI90" s="98"/>
      <c r="AJ90" s="376"/>
      <c r="AK90" s="376"/>
      <c r="AL90" s="376"/>
      <c r="AM90" s="376"/>
      <c r="AN90" s="376"/>
      <c r="AO90" s="376"/>
      <c r="AP90" s="376"/>
      <c r="AQ90" s="376"/>
      <c r="AR90" s="376"/>
      <c r="AS90" s="376"/>
      <c r="AT90" s="376"/>
      <c r="AU90" s="376"/>
      <c r="AV90" s="376"/>
      <c r="AW90" s="376"/>
      <c r="AX90" s="376"/>
      <c r="AY90" s="376"/>
      <c r="AZ90" s="151"/>
      <c r="BA90" s="493"/>
      <c r="BB90" s="492"/>
      <c r="BC90" s="381"/>
      <c r="BD90" s="373"/>
      <c r="BE90" s="373"/>
      <c r="BF90" s="373"/>
      <c r="BG90" s="385"/>
      <c r="BH90" s="381"/>
      <c r="BI90" s="373"/>
      <c r="BJ90" s="373"/>
      <c r="BK90" s="373"/>
      <c r="BL90" s="385"/>
      <c r="BM90" s="381"/>
      <c r="BN90" s="373"/>
      <c r="BO90" s="373"/>
      <c r="BP90" s="373"/>
      <c r="BQ90" s="385"/>
      <c r="BR90" s="381"/>
      <c r="BS90" s="373"/>
      <c r="BT90" s="373"/>
      <c r="BU90" s="373"/>
      <c r="BV90" s="373"/>
      <c r="BW90" s="373"/>
      <c r="BX90" s="373"/>
      <c r="BY90" s="374"/>
      <c r="BZ90" s="374"/>
      <c r="CA90" s="374"/>
      <c r="CB90" s="374"/>
      <c r="CC90" s="374"/>
      <c r="CD90" s="374"/>
      <c r="CE90" s="374"/>
      <c r="CF90" s="374"/>
      <c r="CG90" s="374"/>
      <c r="CH90" s="374"/>
      <c r="CI90" s="374"/>
      <c r="CJ90" s="2"/>
      <c r="CK90" s="2"/>
      <c r="CL90" s="2"/>
      <c r="CM90" s="2"/>
      <c r="CN90" s="2"/>
      <c r="CO90" s="2"/>
      <c r="CP90" s="2"/>
      <c r="CQ90" s="2"/>
      <c r="CR90" s="2"/>
      <c r="CS90" s="2"/>
      <c r="CT90" s="2"/>
      <c r="CU90" s="2"/>
      <c r="CV90" s="2"/>
      <c r="CW90" s="2"/>
      <c r="CX90" s="2"/>
      <c r="CY90" s="2"/>
      <c r="CZ90" s="2"/>
    </row>
    <row r="91" s="405" customFormat="true" ht="15" customHeight="true" x14ac:dyDescent="0.2">
      <c r="A91" s="142"/>
      <c r="B91" s="113"/>
      <c r="C91" s="85"/>
      <c r="D91" s="92"/>
      <c r="E91" s="92"/>
      <c r="F91" s="92"/>
      <c r="G91" s="91"/>
      <c r="H91" s="84"/>
      <c r="I91" s="92"/>
      <c r="J91" s="92"/>
      <c r="K91" s="92"/>
      <c r="L91" s="83"/>
      <c r="M91" s="85"/>
      <c r="N91" s="92"/>
      <c r="O91" s="92"/>
      <c r="P91" s="92"/>
      <c r="Q91" s="91"/>
      <c r="R91" s="84"/>
      <c r="S91" s="92"/>
      <c r="T91" s="92"/>
      <c r="U91" s="92"/>
      <c r="V91" s="92"/>
      <c r="W91" s="92"/>
      <c r="X91" s="92"/>
      <c r="Y91" s="92"/>
      <c r="Z91" s="92"/>
      <c r="AA91" s="92"/>
      <c r="AB91" s="92"/>
      <c r="AC91" s="92"/>
      <c r="AD91" s="92"/>
      <c r="AE91" s="92"/>
      <c r="AF91" s="92"/>
      <c r="AG91" s="92"/>
      <c r="AH91" s="92"/>
      <c r="AI91" s="83"/>
      <c r="AJ91" s="694"/>
      <c r="AK91" s="694"/>
      <c r="AL91" s="694"/>
      <c r="AM91" s="694"/>
      <c r="AN91" s="694"/>
      <c r="AO91" s="694"/>
      <c r="AP91" s="694"/>
      <c r="AQ91" s="694"/>
      <c r="AR91" s="694"/>
      <c r="AS91" s="694"/>
      <c r="AT91" s="694"/>
      <c r="AU91" s="694"/>
      <c r="AV91" s="694"/>
      <c r="AW91" s="694"/>
      <c r="AX91" s="694"/>
      <c r="AY91" s="694"/>
      <c r="AZ91" s="312"/>
      <c r="BA91" s="493"/>
      <c r="BB91" s="492"/>
      <c r="BC91" s="381"/>
      <c r="BD91" s="373"/>
      <c r="BE91" s="373"/>
      <c r="BF91" s="373"/>
      <c r="BG91" s="385"/>
      <c r="BH91" s="381"/>
      <c r="BI91" s="373"/>
      <c r="BJ91" s="373"/>
      <c r="BK91" s="373"/>
      <c r="BL91" s="385"/>
      <c r="BM91" s="381"/>
      <c r="BN91" s="373"/>
      <c r="BO91" s="373"/>
      <c r="BP91" s="373"/>
      <c r="BQ91" s="385"/>
      <c r="BR91" s="381"/>
      <c r="BS91" s="373"/>
      <c r="BT91" s="373"/>
      <c r="BU91" s="373"/>
      <c r="BV91" s="373"/>
      <c r="BW91" s="373"/>
      <c r="BX91" s="373"/>
      <c r="BY91" s="374"/>
      <c r="BZ91" s="374"/>
      <c r="CA91" s="374"/>
      <c r="CB91" s="374"/>
      <c r="CC91" s="374"/>
      <c r="CD91" s="374"/>
      <c r="CE91" s="374"/>
      <c r="CF91" s="374"/>
      <c r="CG91" s="374"/>
      <c r="CH91" s="374"/>
      <c r="CI91" s="374"/>
      <c r="CJ91" s="2"/>
      <c r="CK91" s="2"/>
      <c r="CL91" s="2"/>
      <c r="CM91" s="2"/>
      <c r="CN91" s="2"/>
      <c r="CO91" s="2"/>
      <c r="CP91" s="2"/>
      <c r="CQ91" s="2"/>
      <c r="CR91" s="2"/>
      <c r="CS91" s="2"/>
      <c r="CT91" s="2"/>
      <c r="CU91" s="2"/>
      <c r="CV91" s="2"/>
      <c r="CW91" s="2"/>
      <c r="CX91" s="2"/>
      <c r="CY91" s="2"/>
      <c r="CZ91" s="2"/>
    </row>
    <row r="92" s="405" customFormat="true" ht="15" customHeight="true" x14ac:dyDescent="0.2">
      <c r="A92" s="142"/>
      <c r="B92" s="113"/>
      <c r="C92" s="85"/>
      <c r="D92" s="92"/>
      <c r="E92" s="92"/>
      <c r="F92" s="92"/>
      <c r="G92" s="91"/>
      <c r="H92" s="84"/>
      <c r="I92" s="92"/>
      <c r="J92" s="92"/>
      <c r="K92" s="92"/>
      <c r="L92" s="83"/>
      <c r="M92" s="85"/>
      <c r="N92" s="92"/>
      <c r="O92" s="92"/>
      <c r="P92" s="92"/>
      <c r="Q92" s="91"/>
      <c r="R92" s="84"/>
      <c r="S92" s="92"/>
      <c r="T92" s="92"/>
      <c r="U92" s="92"/>
      <c r="V92" s="92"/>
      <c r="W92" s="92"/>
      <c r="X92" s="92"/>
      <c r="Y92" s="92"/>
      <c r="Z92" s="92"/>
      <c r="AA92" s="92"/>
      <c r="AB92" s="92"/>
      <c r="AC92" s="92"/>
      <c r="AD92" s="92"/>
      <c r="AE92" s="92"/>
      <c r="AF92" s="92"/>
      <c r="AG92" s="92"/>
      <c r="AH92" s="92"/>
      <c r="AI92" s="83"/>
      <c r="AJ92" s="694"/>
      <c r="AK92" s="694"/>
      <c r="AL92" s="694"/>
      <c r="AM92" s="694"/>
      <c r="AN92" s="694"/>
      <c r="AO92" s="694"/>
      <c r="AP92" s="694"/>
      <c r="AQ92" s="694"/>
      <c r="AR92" s="694"/>
      <c r="AS92" s="694"/>
      <c r="AT92" s="694"/>
      <c r="AU92" s="694"/>
      <c r="AV92" s="694"/>
      <c r="AW92" s="694"/>
      <c r="AX92" s="694"/>
      <c r="AY92" s="694"/>
      <c r="AZ92" s="312"/>
      <c r="BA92" s="493"/>
      <c r="BB92" s="492"/>
      <c r="BC92" s="381"/>
      <c r="BD92" s="373"/>
      <c r="BE92" s="373"/>
      <c r="BF92" s="373"/>
      <c r="BG92" s="385"/>
      <c r="BH92" s="381"/>
      <c r="BI92" s="373"/>
      <c r="BJ92" s="373"/>
      <c r="BK92" s="373"/>
      <c r="BL92" s="385"/>
      <c r="BM92" s="381"/>
      <c r="BN92" s="373"/>
      <c r="BO92" s="373"/>
      <c r="BP92" s="373"/>
      <c r="BQ92" s="385"/>
      <c r="BR92" s="381"/>
      <c r="BS92" s="373"/>
      <c r="BT92" s="373"/>
      <c r="BU92" s="373"/>
      <c r="BV92" s="373"/>
      <c r="BW92" s="373"/>
      <c r="BX92" s="373"/>
      <c r="BY92" s="374"/>
      <c r="BZ92" s="374"/>
      <c r="CA92" s="374"/>
      <c r="CB92" s="374"/>
      <c r="CC92" s="374"/>
      <c r="CD92" s="374"/>
      <c r="CE92" s="374"/>
      <c r="CF92" s="374"/>
      <c r="CG92" s="374"/>
      <c r="CH92" s="374"/>
      <c r="CI92" s="374"/>
      <c r="CJ92" s="2"/>
      <c r="CK92" s="2"/>
      <c r="CL92" s="2"/>
      <c r="CM92" s="2"/>
      <c r="CN92" s="2"/>
      <c r="CO92" s="2"/>
      <c r="CP92" s="2"/>
      <c r="CQ92" s="2"/>
      <c r="CR92" s="2"/>
      <c r="CS92" s="2"/>
      <c r="CT92" s="2"/>
      <c r="CU92" s="2"/>
      <c r="CV92" s="2"/>
      <c r="CW92" s="2"/>
      <c r="CX92" s="2"/>
      <c r="CY92" s="2"/>
      <c r="CZ92" s="2"/>
    </row>
    <row r="93" s="405" customFormat="true" ht="15" customHeight="true" x14ac:dyDescent="0.2">
      <c r="A93" s="120"/>
      <c r="B93" s="112"/>
      <c r="C93" s="136"/>
      <c r="D93" s="135"/>
      <c r="E93" s="135"/>
      <c r="F93" s="135"/>
      <c r="G93" s="124"/>
      <c r="H93" s="126"/>
      <c r="I93" s="135"/>
      <c r="J93" s="135"/>
      <c r="K93" s="135"/>
      <c r="L93" s="130"/>
      <c r="M93" s="136"/>
      <c r="N93" s="135"/>
      <c r="O93" s="135"/>
      <c r="P93" s="135"/>
      <c r="Q93" s="124"/>
      <c r="R93" s="126"/>
      <c r="S93" s="135"/>
      <c r="T93" s="135"/>
      <c r="U93" s="135"/>
      <c r="V93" s="135"/>
      <c r="W93" s="135"/>
      <c r="X93" s="135"/>
      <c r="Y93" s="135"/>
      <c r="Z93" s="135"/>
      <c r="AA93" s="135"/>
      <c r="AB93" s="135"/>
      <c r="AC93" s="92"/>
      <c r="AD93" s="92"/>
      <c r="AE93" s="92"/>
      <c r="AF93" s="92"/>
      <c r="AG93" s="92"/>
      <c r="AH93" s="92"/>
      <c r="AI93" s="83"/>
      <c r="AJ93" s="694"/>
      <c r="AK93" s="694"/>
      <c r="AL93" s="694"/>
      <c r="AM93" s="694"/>
      <c r="AN93" s="694"/>
      <c r="AO93" s="694"/>
      <c r="AP93" s="694"/>
      <c r="AQ93" s="694"/>
      <c r="AR93" s="694"/>
      <c r="AS93" s="694"/>
      <c r="AT93" s="694"/>
      <c r="AU93" s="694"/>
      <c r="AV93" s="694"/>
      <c r="AW93" s="694"/>
      <c r="AX93" s="694"/>
      <c r="AY93" s="694"/>
      <c r="AZ93" s="312"/>
      <c r="BA93" s="493"/>
      <c r="BB93" s="492"/>
      <c r="BC93" s="381"/>
      <c r="BD93" s="373"/>
      <c r="BE93" s="373"/>
      <c r="BF93" s="373"/>
      <c r="BG93" s="385"/>
      <c r="BH93" s="381"/>
      <c r="BI93" s="373"/>
      <c r="BJ93" s="373"/>
      <c r="BK93" s="373"/>
      <c r="BL93" s="385"/>
      <c r="BM93" s="381"/>
      <c r="BN93" s="373"/>
      <c r="BO93" s="373"/>
      <c r="BP93" s="373"/>
      <c r="BQ93" s="385"/>
      <c r="BR93" s="381"/>
      <c r="BS93" s="373"/>
      <c r="BT93" s="373"/>
      <c r="BU93" s="373"/>
      <c r="BV93" s="373"/>
      <c r="BW93" s="373"/>
      <c r="BX93" s="373"/>
      <c r="BY93" s="374"/>
      <c r="BZ93" s="374"/>
      <c r="CA93" s="374"/>
      <c r="CB93" s="374"/>
      <c r="CC93" s="374"/>
      <c r="CD93" s="374"/>
      <c r="CE93" s="374"/>
      <c r="CF93" s="374"/>
      <c r="CG93" s="374"/>
      <c r="CH93" s="374"/>
      <c r="CI93" s="374"/>
      <c r="CJ93" s="2"/>
      <c r="CK93" s="2"/>
      <c r="CL93" s="2"/>
      <c r="CM93" s="2"/>
      <c r="CN93" s="2"/>
      <c r="CO93" s="2"/>
      <c r="CP93" s="2"/>
      <c r="CQ93" s="2"/>
      <c r="CR93" s="2"/>
      <c r="CS93" s="2"/>
      <c r="CT93" s="2"/>
      <c r="CU93" s="2"/>
      <c r="CV93" s="2"/>
      <c r="CW93" s="2"/>
      <c r="CX93" s="2"/>
      <c r="CY93" s="2"/>
      <c r="CZ93" s="2"/>
    </row>
    <row r="94" s="405" customFormat="true" ht="15" customHeight="true" x14ac:dyDescent="0.2">
      <c r="A94" s="57"/>
      <c r="B94" s="112"/>
      <c r="C94" s="136"/>
      <c r="D94" s="134"/>
      <c r="E94" s="134"/>
      <c r="F94" s="134"/>
      <c r="G94" s="123"/>
      <c r="H94" s="126"/>
      <c r="I94" s="134"/>
      <c r="J94" s="134"/>
      <c r="K94" s="134"/>
      <c r="L94" s="129"/>
      <c r="M94" s="136"/>
      <c r="N94" s="134"/>
      <c r="O94" s="134"/>
      <c r="P94" s="134"/>
      <c r="Q94" s="123"/>
      <c r="R94" s="126"/>
      <c r="S94" s="134"/>
      <c r="T94" s="134"/>
      <c r="U94" s="134"/>
      <c r="V94" s="134"/>
      <c r="W94" s="134"/>
      <c r="X94" s="134"/>
      <c r="Y94" s="134"/>
      <c r="Z94" s="134"/>
      <c r="AA94" s="134"/>
      <c r="AB94" s="134"/>
      <c r="AC94" s="92"/>
      <c r="AD94" s="92"/>
      <c r="AE94" s="92"/>
      <c r="AF94" s="92"/>
      <c r="AG94" s="92"/>
      <c r="AH94" s="92"/>
      <c r="AI94" s="83"/>
      <c r="AJ94" s="694"/>
      <c r="AK94" s="694"/>
      <c r="AL94" s="694"/>
      <c r="AM94" s="694"/>
      <c r="AN94" s="694"/>
      <c r="AO94" s="694"/>
      <c r="AP94" s="694"/>
      <c r="AQ94" s="694"/>
      <c r="AR94" s="694"/>
      <c r="AS94" s="694"/>
      <c r="AT94" s="694"/>
      <c r="AU94" s="694"/>
      <c r="AV94" s="694"/>
      <c r="AW94" s="694"/>
      <c r="AX94" s="694"/>
      <c r="AY94" s="694"/>
      <c r="AZ94" s="312"/>
      <c r="BA94" s="493"/>
      <c r="BB94" s="492"/>
      <c r="BC94" s="381"/>
      <c r="BD94" s="373"/>
      <c r="BE94" s="373"/>
      <c r="BF94" s="373"/>
      <c r="BG94" s="385"/>
      <c r="BH94" s="381"/>
      <c r="BI94" s="373"/>
      <c r="BJ94" s="373"/>
      <c r="BK94" s="373"/>
      <c r="BL94" s="385"/>
      <c r="BM94" s="381"/>
      <c r="BN94" s="373"/>
      <c r="BO94" s="373"/>
      <c r="BP94" s="373"/>
      <c r="BQ94" s="385"/>
      <c r="BR94" s="381"/>
      <c r="BS94" s="373"/>
      <c r="BT94" s="373"/>
      <c r="BU94" s="373"/>
      <c r="BV94" s="373"/>
      <c r="BW94" s="373"/>
      <c r="BX94" s="373"/>
      <c r="BY94" s="374"/>
      <c r="BZ94" s="374"/>
      <c r="CA94" s="374"/>
      <c r="CB94" s="374"/>
      <c r="CC94" s="374"/>
      <c r="CD94" s="374"/>
      <c r="CE94" s="374"/>
      <c r="CF94" s="374"/>
      <c r="CG94" s="374"/>
      <c r="CH94" s="374"/>
      <c r="CI94" s="374"/>
      <c r="CJ94" s="2"/>
      <c r="CK94" s="2"/>
      <c r="CL94" s="2"/>
      <c r="CM94" s="2"/>
      <c r="CN94" s="2"/>
      <c r="CO94" s="2"/>
      <c r="CP94" s="2"/>
      <c r="CQ94" s="2"/>
      <c r="CR94" s="2"/>
      <c r="CS94" s="2"/>
      <c r="CT94" s="2"/>
      <c r="CU94" s="2"/>
      <c r="CV94" s="2"/>
      <c r="CW94" s="2"/>
      <c r="CX94" s="2"/>
      <c r="CY94" s="2"/>
      <c r="CZ94" s="2"/>
    </row>
    <row r="95" s="405" customFormat="true" ht="15" customHeight="true" x14ac:dyDescent="0.2">
      <c r="A95" s="120"/>
      <c r="B95" s="111"/>
      <c r="C95" s="82"/>
      <c r="D95" s="81"/>
      <c r="E95" s="81"/>
      <c r="F95" s="81"/>
      <c r="G95" s="80"/>
      <c r="H95" s="79"/>
      <c r="I95" s="81"/>
      <c r="J95" s="81"/>
      <c r="K95" s="81"/>
      <c r="L95" s="78"/>
      <c r="M95" s="82"/>
      <c r="N95" s="81"/>
      <c r="O95" s="81"/>
      <c r="P95" s="81"/>
      <c r="Q95" s="80"/>
      <c r="R95" s="79"/>
      <c r="S95" s="81"/>
      <c r="T95" s="81"/>
      <c r="U95" s="81"/>
      <c r="V95" s="81"/>
      <c r="W95" s="81"/>
      <c r="X95" s="81"/>
      <c r="Y95" s="81"/>
      <c r="Z95" s="81"/>
      <c r="AA95" s="81"/>
      <c r="AB95" s="81"/>
      <c r="AC95" s="92"/>
      <c r="AD95" s="92"/>
      <c r="AE95" s="92"/>
      <c r="AF95" s="92"/>
      <c r="AG95" s="92"/>
      <c r="AH95" s="92"/>
      <c r="AI95" s="83"/>
      <c r="AJ95" s="694"/>
      <c r="AK95" s="694"/>
      <c r="AL95" s="694"/>
      <c r="AM95" s="694"/>
      <c r="AN95" s="694"/>
      <c r="AO95" s="694"/>
      <c r="AP95" s="694"/>
      <c r="AQ95" s="694"/>
      <c r="AR95" s="694"/>
      <c r="AS95" s="694"/>
      <c r="AT95" s="694"/>
      <c r="AU95" s="694"/>
      <c r="AV95" s="694"/>
      <c r="AW95" s="694"/>
      <c r="AX95" s="694"/>
      <c r="AY95" s="694"/>
      <c r="AZ95" s="312"/>
      <c r="BA95" s="493"/>
      <c r="BB95" s="492"/>
      <c r="BC95" s="381"/>
      <c r="BD95" s="373"/>
      <c r="BE95" s="373"/>
      <c r="BF95" s="373"/>
      <c r="BG95" s="385"/>
      <c r="BH95" s="381"/>
      <c r="BI95" s="373"/>
      <c r="BJ95" s="373"/>
      <c r="BK95" s="373"/>
      <c r="BL95" s="385"/>
      <c r="BM95" s="381"/>
      <c r="BN95" s="373"/>
      <c r="BO95" s="373"/>
      <c r="BP95" s="373"/>
      <c r="BQ95" s="385"/>
      <c r="BR95" s="381"/>
      <c r="BS95" s="373"/>
      <c r="BT95" s="373"/>
      <c r="BU95" s="373"/>
      <c r="BV95" s="373"/>
      <c r="BW95" s="373"/>
      <c r="BX95" s="373"/>
      <c r="BY95" s="374"/>
      <c r="BZ95" s="374"/>
      <c r="CA95" s="374"/>
      <c r="CB95" s="374"/>
      <c r="CC95" s="374"/>
      <c r="CD95" s="374"/>
      <c r="CE95" s="374"/>
      <c r="CF95" s="374"/>
      <c r="CG95" s="374"/>
      <c r="CH95" s="374"/>
      <c r="CI95" s="374"/>
      <c r="CJ95" s="2"/>
      <c r="CK95" s="2"/>
      <c r="CL95" s="2"/>
      <c r="CM95" s="2"/>
      <c r="CN95" s="2"/>
      <c r="CO95" s="2"/>
      <c r="CP95" s="2"/>
      <c r="CQ95" s="2"/>
      <c r="CR95" s="2"/>
      <c r="CS95" s="2"/>
      <c r="CT95" s="2"/>
      <c r="CU95" s="2"/>
      <c r="CV95" s="2"/>
      <c r="CW95" s="2"/>
      <c r="CX95" s="2"/>
      <c r="CY95" s="2"/>
      <c r="CZ95" s="2"/>
    </row>
    <row r="96" s="284" customFormat="true" ht="15" customHeight="true" x14ac:dyDescent="0.2">
      <c r="A96" s="57"/>
      <c r="B96" s="111"/>
      <c r="C96" s="82"/>
      <c r="D96" s="81"/>
      <c r="E96" s="81"/>
      <c r="F96" s="81"/>
      <c r="G96" s="80"/>
      <c r="H96" s="79"/>
      <c r="I96" s="81"/>
      <c r="J96" s="81"/>
      <c r="K96" s="81"/>
      <c r="L96" s="78"/>
      <c r="M96" s="82"/>
      <c r="N96" s="81"/>
      <c r="O96" s="81"/>
      <c r="P96" s="81"/>
      <c r="Q96" s="80"/>
      <c r="R96" s="79"/>
      <c r="S96" s="81"/>
      <c r="T96" s="81"/>
      <c r="U96" s="81"/>
      <c r="V96" s="81"/>
      <c r="W96" s="81"/>
      <c r="X96" s="81"/>
      <c r="Y96" s="81"/>
      <c r="Z96" s="81"/>
      <c r="AA96" s="81"/>
      <c r="AB96" s="81"/>
      <c r="AC96" s="92"/>
      <c r="AD96" s="92"/>
      <c r="AE96" s="92"/>
      <c r="AF96" s="92"/>
      <c r="AG96" s="92"/>
      <c r="AH96" s="92"/>
      <c r="AI96" s="83"/>
      <c r="AJ96" s="694"/>
      <c r="AK96" s="694"/>
      <c r="AL96" s="694"/>
      <c r="AM96" s="694"/>
      <c r="AN96" s="694"/>
      <c r="AO96" s="694"/>
      <c r="AP96" s="694"/>
      <c r="AQ96" s="694"/>
      <c r="AR96" s="694"/>
      <c r="AS96" s="694"/>
      <c r="AT96" s="694"/>
      <c r="AU96" s="694"/>
      <c r="AV96" s="694"/>
      <c r="AW96" s="694"/>
      <c r="AX96" s="694"/>
      <c r="AY96" s="694"/>
      <c r="AZ96" s="312"/>
      <c r="BA96" s="493"/>
      <c r="BB96" s="492"/>
      <c r="BC96" s="381"/>
      <c r="BD96" s="373"/>
      <c r="BE96" s="373"/>
      <c r="BF96" s="373"/>
      <c r="BG96" s="385"/>
      <c r="BH96" s="381"/>
      <c r="BI96" s="373"/>
      <c r="BJ96" s="373"/>
      <c r="BK96" s="373"/>
      <c r="BL96" s="385"/>
      <c r="BM96" s="381"/>
      <c r="BN96" s="373"/>
      <c r="BO96" s="373"/>
      <c r="BP96" s="373"/>
      <c r="BQ96" s="385"/>
      <c r="BR96" s="381"/>
      <c r="BS96" s="373"/>
      <c r="BT96" s="373"/>
      <c r="BU96" s="373"/>
      <c r="BV96" s="373"/>
      <c r="BW96" s="373"/>
      <c r="BX96" s="373"/>
      <c r="BY96" s="374"/>
      <c r="BZ96" s="374"/>
      <c r="CA96" s="374"/>
      <c r="CB96" s="374"/>
      <c r="CC96" s="374"/>
      <c r="CD96" s="374"/>
      <c r="CE96" s="374"/>
      <c r="CF96" s="374"/>
      <c r="CG96" s="374"/>
      <c r="CH96" s="374"/>
      <c r="CI96" s="374"/>
      <c r="CJ96" s="2"/>
      <c r="CK96" s="2"/>
      <c r="CL96" s="2"/>
      <c r="CM96" s="2"/>
      <c r="CN96" s="2"/>
      <c r="CO96" s="2"/>
      <c r="CP96" s="2"/>
      <c r="CQ96" s="2"/>
      <c r="CR96" s="2"/>
      <c r="CS96" s="2"/>
      <c r="CT96" s="2"/>
      <c r="CU96" s="2"/>
      <c r="CV96" s="2"/>
      <c r="CW96" s="2"/>
      <c r="CX96" s="2"/>
      <c r="CY96" s="2"/>
      <c r="CZ96" s="2"/>
    </row>
    <row r="97" s="284" customFormat="true" ht="15" customHeight="true" x14ac:dyDescent="0.2">
      <c r="A97" s="120"/>
      <c r="B97" s="111"/>
      <c r="C97" s="82"/>
      <c r="D97" s="81"/>
      <c r="E97" s="81"/>
      <c r="F97" s="81"/>
      <c r="G97" s="80"/>
      <c r="H97" s="79"/>
      <c r="I97" s="81"/>
      <c r="J97" s="81"/>
      <c r="K97" s="81"/>
      <c r="L97" s="78"/>
      <c r="M97" s="82"/>
      <c r="N97" s="81"/>
      <c r="O97" s="81"/>
      <c r="P97" s="81"/>
      <c r="Q97" s="80"/>
      <c r="R97" s="79"/>
      <c r="S97" s="81"/>
      <c r="T97" s="81"/>
      <c r="U97" s="81"/>
      <c r="V97" s="81"/>
      <c r="W97" s="81"/>
      <c r="X97" s="81"/>
      <c r="Y97" s="81"/>
      <c r="Z97" s="81"/>
      <c r="AA97" s="81"/>
      <c r="AB97" s="81"/>
      <c r="AC97" s="92"/>
      <c r="AD97" s="92"/>
      <c r="AE97" s="92"/>
      <c r="AF97" s="92"/>
      <c r="AG97" s="92"/>
      <c r="AH97" s="92"/>
      <c r="AI97" s="83"/>
      <c r="AJ97" s="694"/>
      <c r="AK97" s="694"/>
      <c r="AL97" s="694"/>
      <c r="AM97" s="694"/>
      <c r="AN97" s="694"/>
      <c r="AO97" s="694"/>
      <c r="AP97" s="694"/>
      <c r="AQ97" s="694"/>
      <c r="AR97" s="694"/>
      <c r="AS97" s="694"/>
      <c r="AT97" s="694"/>
      <c r="AU97" s="694"/>
      <c r="AV97" s="694"/>
      <c r="AW97" s="694"/>
      <c r="AX97" s="694"/>
      <c r="AY97" s="694"/>
      <c r="AZ97" s="312"/>
      <c r="BA97" s="493"/>
      <c r="BB97" s="492"/>
      <c r="BC97" s="381"/>
      <c r="BD97" s="373"/>
      <c r="BE97" s="373"/>
      <c r="BF97" s="373"/>
      <c r="BG97" s="385"/>
      <c r="BH97" s="381"/>
      <c r="BI97" s="373"/>
      <c r="BJ97" s="373"/>
      <c r="BK97" s="373"/>
      <c r="BL97" s="385"/>
      <c r="BM97" s="381"/>
      <c r="BN97" s="373"/>
      <c r="BO97" s="373"/>
      <c r="BP97" s="373"/>
      <c r="BQ97" s="385"/>
      <c r="BR97" s="381"/>
      <c r="BS97" s="373"/>
      <c r="BT97" s="373"/>
      <c r="BU97" s="373"/>
      <c r="BV97" s="373"/>
      <c r="BW97" s="373"/>
      <c r="BX97" s="373"/>
      <c r="BY97" s="374"/>
      <c r="BZ97" s="374"/>
      <c r="CA97" s="374"/>
      <c r="CB97" s="374"/>
      <c r="CC97" s="374"/>
      <c r="CD97" s="374"/>
      <c r="CE97" s="374"/>
      <c r="CF97" s="374"/>
      <c r="CG97" s="374"/>
      <c r="CH97" s="374"/>
      <c r="CI97" s="374"/>
      <c r="CJ97" s="2"/>
      <c r="CK97" s="2"/>
      <c r="CL97" s="2"/>
      <c r="CM97" s="2"/>
      <c r="CN97" s="2"/>
      <c r="CO97" s="2"/>
      <c r="CP97" s="2"/>
      <c r="CQ97" s="2"/>
      <c r="CR97" s="2"/>
      <c r="CS97" s="2"/>
      <c r="CT97" s="2"/>
      <c r="CU97" s="2"/>
      <c r="CV97" s="2"/>
      <c r="CW97" s="2"/>
      <c r="CX97" s="2"/>
      <c r="CY97" s="2"/>
      <c r="CZ97" s="2"/>
    </row>
    <row r="98" s="284" customFormat="true" ht="15" customHeight="true" x14ac:dyDescent="0.2">
      <c r="A98" s="57"/>
      <c r="B98" s="111"/>
      <c r="C98" s="82"/>
      <c r="D98" s="81"/>
      <c r="E98" s="81"/>
      <c r="F98" s="81"/>
      <c r="G98" s="80"/>
      <c r="H98" s="79"/>
      <c r="I98" s="81"/>
      <c r="J98" s="81"/>
      <c r="K98" s="81"/>
      <c r="L98" s="78"/>
      <c r="M98" s="82"/>
      <c r="N98" s="81"/>
      <c r="O98" s="81"/>
      <c r="P98" s="81"/>
      <c r="Q98" s="80"/>
      <c r="R98" s="79"/>
      <c r="S98" s="81"/>
      <c r="T98" s="81"/>
      <c r="U98" s="81"/>
      <c r="V98" s="81"/>
      <c r="W98" s="81"/>
      <c r="X98" s="81"/>
      <c r="Y98" s="81"/>
      <c r="Z98" s="81"/>
      <c r="AA98" s="81"/>
      <c r="AB98" s="81"/>
      <c r="AC98" s="92"/>
      <c r="AD98" s="92"/>
      <c r="AE98" s="92"/>
      <c r="AF98" s="92"/>
      <c r="AG98" s="92"/>
      <c r="AH98" s="92"/>
      <c r="AI98" s="83"/>
      <c r="AJ98" s="694"/>
      <c r="AK98" s="694"/>
      <c r="AL98" s="694"/>
      <c r="AM98" s="694"/>
      <c r="AN98" s="694"/>
      <c r="AO98" s="694"/>
      <c r="AP98" s="694"/>
      <c r="AQ98" s="694"/>
      <c r="AR98" s="694"/>
      <c r="AS98" s="694"/>
      <c r="AT98" s="694"/>
      <c r="AU98" s="694"/>
      <c r="AV98" s="694"/>
      <c r="AW98" s="694"/>
      <c r="AX98" s="694"/>
      <c r="AY98" s="694"/>
      <c r="AZ98" s="312"/>
      <c r="BA98" s="493"/>
      <c r="BB98" s="492"/>
      <c r="BC98" s="381"/>
      <c r="BD98" s="373"/>
      <c r="BE98" s="373"/>
      <c r="BF98" s="373"/>
      <c r="BG98" s="385"/>
      <c r="BH98" s="381"/>
      <c r="BI98" s="373"/>
      <c r="BJ98" s="373"/>
      <c r="BK98" s="373"/>
      <c r="BL98" s="385"/>
      <c r="BM98" s="381"/>
      <c r="BN98" s="373"/>
      <c r="BO98" s="373"/>
      <c r="BP98" s="373"/>
      <c r="BQ98" s="385"/>
      <c r="BR98" s="381"/>
      <c r="BS98" s="373"/>
      <c r="BT98" s="373"/>
      <c r="BU98" s="373"/>
      <c r="BV98" s="373"/>
      <c r="BW98" s="373"/>
      <c r="BX98" s="373"/>
      <c r="BY98" s="374"/>
      <c r="BZ98" s="374"/>
      <c r="CA98" s="374"/>
      <c r="CB98" s="374"/>
      <c r="CC98" s="374"/>
      <c r="CD98" s="374"/>
      <c r="CE98" s="374"/>
      <c r="CF98" s="374"/>
      <c r="CG98" s="374"/>
      <c r="CH98" s="374"/>
      <c r="CI98" s="374"/>
      <c r="CJ98" s="2"/>
      <c r="CK98" s="2"/>
      <c r="CL98" s="2"/>
      <c r="CM98" s="2"/>
      <c r="CN98" s="2"/>
      <c r="CO98" s="2"/>
      <c r="CP98" s="2"/>
      <c r="CQ98" s="2"/>
      <c r="CR98" s="2"/>
      <c r="CS98" s="2"/>
      <c r="CT98" s="2"/>
      <c r="CU98" s="2"/>
      <c r="CV98" s="2"/>
      <c r="CW98" s="2"/>
      <c r="CX98" s="2"/>
      <c r="CY98" s="2"/>
      <c r="CZ98" s="2"/>
    </row>
    <row r="99" s="284" customFormat="true" ht="15" customHeight="true" x14ac:dyDescent="0.2">
      <c r="A99" s="57"/>
      <c r="B99" s="111"/>
      <c r="C99" s="82"/>
      <c r="D99" s="81"/>
      <c r="E99" s="81"/>
      <c r="F99" s="81"/>
      <c r="G99" s="80"/>
      <c r="H99" s="79"/>
      <c r="I99" s="81"/>
      <c r="J99" s="81"/>
      <c r="K99" s="81"/>
      <c r="L99" s="78"/>
      <c r="M99" s="82"/>
      <c r="N99" s="81"/>
      <c r="O99" s="81"/>
      <c r="P99" s="81"/>
      <c r="Q99" s="80"/>
      <c r="R99" s="79"/>
      <c r="S99" s="81"/>
      <c r="T99" s="81"/>
      <c r="U99" s="81"/>
      <c r="V99" s="81"/>
      <c r="W99" s="81"/>
      <c r="X99" s="81"/>
      <c r="Y99" s="81"/>
      <c r="Z99" s="81"/>
      <c r="AA99" s="81"/>
      <c r="AB99" s="81"/>
      <c r="AC99" s="92"/>
      <c r="AD99" s="92"/>
      <c r="AE99" s="92"/>
      <c r="AF99" s="92"/>
      <c r="AG99" s="92"/>
      <c r="AH99" s="92"/>
      <c r="AI99" s="83"/>
      <c r="AJ99" s="694"/>
      <c r="AK99" s="694"/>
      <c r="AL99" s="694"/>
      <c r="AM99" s="694"/>
      <c r="AN99" s="694"/>
      <c r="AO99" s="694"/>
      <c r="AP99" s="694"/>
      <c r="AQ99" s="694"/>
      <c r="AR99" s="694"/>
      <c r="AS99" s="694"/>
      <c r="AT99" s="694"/>
      <c r="AU99" s="694"/>
      <c r="AV99" s="694"/>
      <c r="AW99" s="694"/>
      <c r="AX99" s="694"/>
      <c r="AY99" s="694"/>
      <c r="AZ99" s="312"/>
      <c r="BA99" s="493"/>
      <c r="BB99" s="492"/>
      <c r="BC99" s="381"/>
      <c r="BD99" s="373"/>
      <c r="BE99" s="373"/>
      <c r="BF99" s="373"/>
      <c r="BG99" s="385"/>
      <c r="BH99" s="381"/>
      <c r="BI99" s="373"/>
      <c r="BJ99" s="373"/>
      <c r="BK99" s="373"/>
      <c r="BL99" s="385"/>
      <c r="BM99" s="381"/>
      <c r="BN99" s="373"/>
      <c r="BO99" s="373"/>
      <c r="BP99" s="373"/>
      <c r="BQ99" s="385"/>
      <c r="BR99" s="381"/>
      <c r="BS99" s="373"/>
      <c r="BT99" s="373"/>
      <c r="BU99" s="373"/>
      <c r="BV99" s="373"/>
      <c r="BW99" s="373"/>
      <c r="BX99" s="373"/>
      <c r="BY99" s="374"/>
      <c r="BZ99" s="374"/>
      <c r="CA99" s="374"/>
      <c r="CB99" s="374"/>
      <c r="CC99" s="374"/>
      <c r="CD99" s="374"/>
      <c r="CE99" s="374"/>
      <c r="CF99" s="374"/>
      <c r="CG99" s="374"/>
      <c r="CH99" s="374"/>
      <c r="CI99" s="374"/>
      <c r="CJ99" s="2"/>
      <c r="CK99" s="2"/>
      <c r="CL99" s="2"/>
      <c r="CM99" s="2"/>
      <c r="CN99" s="2"/>
      <c r="CO99" s="2"/>
      <c r="CP99" s="2"/>
      <c r="CQ99" s="2"/>
      <c r="CR99" s="2"/>
      <c r="CS99" s="2"/>
      <c r="CT99" s="2"/>
      <c r="CU99" s="2"/>
      <c r="CV99" s="2"/>
      <c r="CW99" s="2"/>
      <c r="CX99" s="2"/>
      <c r="CY99" s="2"/>
      <c r="CZ99" s="2"/>
    </row>
    <row r="100" s="284" customFormat="true" ht="15" customHeight="true" x14ac:dyDescent="0.2">
      <c r="A100" s="57"/>
      <c r="B100" s="111"/>
      <c r="C100" s="82"/>
      <c r="D100" s="81"/>
      <c r="E100" s="81"/>
      <c r="F100" s="81"/>
      <c r="G100" s="80"/>
      <c r="H100" s="79"/>
      <c r="I100" s="81"/>
      <c r="J100" s="81"/>
      <c r="K100" s="81"/>
      <c r="L100" s="78"/>
      <c r="M100" s="82"/>
      <c r="N100" s="81"/>
      <c r="O100" s="81"/>
      <c r="P100" s="81"/>
      <c r="Q100" s="80"/>
      <c r="R100" s="79"/>
      <c r="S100" s="81"/>
      <c r="T100" s="81"/>
      <c r="U100" s="81"/>
      <c r="V100" s="81"/>
      <c r="W100" s="81"/>
      <c r="X100" s="81"/>
      <c r="Y100" s="81"/>
      <c r="Z100" s="81"/>
      <c r="AA100" s="81"/>
      <c r="AB100" s="81"/>
      <c r="AC100" s="92"/>
      <c r="AD100" s="92"/>
      <c r="AE100" s="92"/>
      <c r="AF100" s="92"/>
      <c r="AG100" s="92"/>
      <c r="AH100" s="92"/>
      <c r="AI100" s="83"/>
      <c r="AJ100" s="694"/>
      <c r="AK100" s="694"/>
      <c r="AL100" s="694"/>
      <c r="AM100" s="694"/>
      <c r="AN100" s="694"/>
      <c r="AO100" s="694"/>
      <c r="AP100" s="694"/>
      <c r="AQ100" s="694"/>
      <c r="AR100" s="694"/>
      <c r="AS100" s="694"/>
      <c r="AT100" s="694"/>
      <c r="AU100" s="694"/>
      <c r="AV100" s="694"/>
      <c r="AW100" s="694"/>
      <c r="AX100" s="694"/>
      <c r="AY100" s="694"/>
      <c r="AZ100" s="312"/>
      <c r="BA100" s="493"/>
      <c r="BB100" s="492"/>
      <c r="BC100" s="381"/>
      <c r="BD100" s="373"/>
      <c r="BE100" s="373"/>
      <c r="BF100" s="373"/>
      <c r="BG100" s="385"/>
      <c r="BH100" s="381"/>
      <c r="BI100" s="373"/>
      <c r="BJ100" s="373"/>
      <c r="BK100" s="373"/>
      <c r="BL100" s="385"/>
      <c r="BM100" s="381"/>
      <c r="BN100" s="373"/>
      <c r="BO100" s="373"/>
      <c r="BP100" s="373"/>
      <c r="BQ100" s="385"/>
      <c r="BR100" s="381"/>
      <c r="BS100" s="373"/>
      <c r="BT100" s="373"/>
      <c r="BU100" s="373"/>
      <c r="BV100" s="373"/>
      <c r="BW100" s="373"/>
      <c r="BX100" s="373"/>
      <c r="BY100" s="374"/>
      <c r="BZ100" s="374"/>
      <c r="CA100" s="374"/>
      <c r="CB100" s="374"/>
      <c r="CC100" s="374"/>
      <c r="CD100" s="374"/>
      <c r="CE100" s="374"/>
      <c r="CF100" s="374"/>
      <c r="CG100" s="374"/>
      <c r="CH100" s="374"/>
      <c r="CI100" s="374"/>
      <c r="CJ100" s="2"/>
      <c r="CK100" s="2"/>
      <c r="CL100" s="2"/>
      <c r="CM100" s="2"/>
      <c r="CN100" s="2"/>
      <c r="CO100" s="2"/>
      <c r="CP100" s="2"/>
      <c r="CQ100" s="2"/>
      <c r="CR100" s="2"/>
      <c r="CS100" s="2"/>
      <c r="CT100" s="2"/>
      <c r="CU100" s="2"/>
      <c r="CV100" s="2"/>
      <c r="CW100" s="2"/>
      <c r="CX100" s="2"/>
      <c r="CY100" s="2"/>
      <c r="CZ100" s="2"/>
    </row>
    <row r="101" s="284" customFormat="true" ht="15" customHeight="true" x14ac:dyDescent="0.2">
      <c r="A101" s="120"/>
      <c r="B101" s="111"/>
      <c r="C101" s="82"/>
      <c r="D101" s="81"/>
      <c r="E101" s="81"/>
      <c r="F101" s="81"/>
      <c r="G101" s="80"/>
      <c r="H101" s="79"/>
      <c r="I101" s="81"/>
      <c r="J101" s="81"/>
      <c r="K101" s="81"/>
      <c r="L101" s="78"/>
      <c r="M101" s="82"/>
      <c r="N101" s="81"/>
      <c r="O101" s="81"/>
      <c r="P101" s="81"/>
      <c r="Q101" s="80"/>
      <c r="R101" s="79"/>
      <c r="S101" s="81"/>
      <c r="T101" s="81"/>
      <c r="U101" s="81"/>
      <c r="V101" s="81"/>
      <c r="W101" s="81"/>
      <c r="X101" s="81"/>
      <c r="Y101" s="81"/>
      <c r="Z101" s="81"/>
      <c r="AA101" s="81"/>
      <c r="AB101" s="81"/>
      <c r="AC101" s="92"/>
      <c r="AD101" s="92"/>
      <c r="AE101" s="92"/>
      <c r="AF101" s="92"/>
      <c r="AG101" s="92"/>
      <c r="AH101" s="92"/>
      <c r="AI101" s="83"/>
      <c r="AJ101" s="694"/>
      <c r="AK101" s="694"/>
      <c r="AL101" s="694"/>
      <c r="AM101" s="694"/>
      <c r="AN101" s="694"/>
      <c r="AO101" s="694"/>
      <c r="AP101" s="694"/>
      <c r="AQ101" s="694"/>
      <c r="AR101" s="694"/>
      <c r="AS101" s="694"/>
      <c r="AT101" s="694"/>
      <c r="AU101" s="694"/>
      <c r="AV101" s="694"/>
      <c r="AW101" s="694"/>
      <c r="AX101" s="694"/>
      <c r="AY101" s="694"/>
      <c r="AZ101" s="312"/>
      <c r="BA101" s="493"/>
      <c r="BB101" s="492"/>
      <c r="BC101" s="381"/>
      <c r="BD101" s="373"/>
      <c r="BE101" s="373"/>
      <c r="BF101" s="373"/>
      <c r="BG101" s="385"/>
      <c r="BH101" s="381"/>
      <c r="BI101" s="373"/>
      <c r="BJ101" s="373"/>
      <c r="BK101" s="373"/>
      <c r="BL101" s="385"/>
      <c r="BM101" s="381"/>
      <c r="BN101" s="373"/>
      <c r="BO101" s="373"/>
      <c r="BP101" s="373"/>
      <c r="BQ101" s="385"/>
      <c r="BR101" s="381"/>
      <c r="BS101" s="373"/>
      <c r="BT101" s="373"/>
      <c r="BU101" s="373"/>
      <c r="BV101" s="373"/>
      <c r="BW101" s="373"/>
      <c r="BX101" s="373"/>
      <c r="BY101" s="374"/>
      <c r="BZ101" s="374"/>
      <c r="CA101" s="374"/>
      <c r="CB101" s="374"/>
      <c r="CC101" s="374"/>
      <c r="CD101" s="374"/>
      <c r="CE101" s="374"/>
      <c r="CF101" s="374"/>
      <c r="CG101" s="374"/>
      <c r="CH101" s="374"/>
      <c r="CI101" s="374"/>
      <c r="CJ101" s="2"/>
      <c r="CK101" s="2"/>
      <c r="CL101" s="2"/>
      <c r="CM101" s="2"/>
      <c r="CN101" s="2"/>
      <c r="CO101" s="2"/>
      <c r="CP101" s="2"/>
      <c r="CQ101" s="2"/>
      <c r="CR101" s="2"/>
      <c r="CS101" s="2"/>
      <c r="CT101" s="2"/>
      <c r="CU101" s="2"/>
      <c r="CV101" s="2"/>
      <c r="CW101" s="2"/>
      <c r="CX101" s="2"/>
      <c r="CY101" s="2"/>
      <c r="CZ101" s="2"/>
    </row>
    <row r="102" s="284" customFormat="true" ht="15" customHeight="true" x14ac:dyDescent="0.2">
      <c r="A102" s="57"/>
      <c r="B102" s="111"/>
      <c r="C102" s="82"/>
      <c r="D102" s="81"/>
      <c r="E102" s="81"/>
      <c r="F102" s="81"/>
      <c r="G102" s="80"/>
      <c r="H102" s="79"/>
      <c r="I102" s="81"/>
      <c r="J102" s="81"/>
      <c r="K102" s="81"/>
      <c r="L102" s="78"/>
      <c r="M102" s="82"/>
      <c r="N102" s="81"/>
      <c r="O102" s="81"/>
      <c r="P102" s="81"/>
      <c r="Q102" s="80"/>
      <c r="R102" s="79"/>
      <c r="S102" s="81"/>
      <c r="T102" s="81"/>
      <c r="U102" s="81"/>
      <c r="V102" s="81"/>
      <c r="W102" s="81"/>
      <c r="X102" s="81"/>
      <c r="Y102" s="81"/>
      <c r="Z102" s="81"/>
      <c r="AA102" s="81"/>
      <c r="AB102" s="81"/>
      <c r="AC102" s="92"/>
      <c r="AD102" s="92"/>
      <c r="AE102" s="92"/>
      <c r="AF102" s="92"/>
      <c r="AG102" s="92"/>
      <c r="AH102" s="92"/>
      <c r="AI102" s="83"/>
      <c r="AJ102" s="694"/>
      <c r="AK102" s="694"/>
      <c r="AL102" s="694"/>
      <c r="AM102" s="694"/>
      <c r="AN102" s="694"/>
      <c r="AO102" s="694"/>
      <c r="AP102" s="694"/>
      <c r="AQ102" s="694"/>
      <c r="AR102" s="694"/>
      <c r="AS102" s="694"/>
      <c r="AT102" s="694"/>
      <c r="AU102" s="694"/>
      <c r="AV102" s="694"/>
      <c r="AW102" s="694"/>
      <c r="AX102" s="694"/>
      <c r="AY102" s="694"/>
      <c r="AZ102" s="312"/>
      <c r="BA102" s="493"/>
      <c r="BB102" s="492"/>
      <c r="BC102" s="381"/>
      <c r="BD102" s="373"/>
      <c r="BE102" s="373"/>
      <c r="BF102" s="373"/>
      <c r="BG102" s="385"/>
      <c r="BH102" s="381"/>
      <c r="BI102" s="373"/>
      <c r="BJ102" s="373"/>
      <c r="BK102" s="373"/>
      <c r="BL102" s="385"/>
      <c r="BM102" s="381"/>
      <c r="BN102" s="373"/>
      <c r="BO102" s="373"/>
      <c r="BP102" s="373"/>
      <c r="BQ102" s="385"/>
      <c r="BR102" s="381"/>
      <c r="BS102" s="373"/>
      <c r="BT102" s="373"/>
      <c r="BU102" s="373"/>
      <c r="BV102" s="373"/>
      <c r="BW102" s="373"/>
      <c r="BX102" s="373"/>
      <c r="BY102" s="374"/>
      <c r="BZ102" s="374"/>
      <c r="CA102" s="374"/>
      <c r="CB102" s="374"/>
      <c r="CC102" s="374"/>
      <c r="CD102" s="374"/>
      <c r="CE102" s="374"/>
      <c r="CF102" s="374"/>
      <c r="CG102" s="374"/>
      <c r="CH102" s="374"/>
      <c r="CI102" s="374"/>
      <c r="CJ102" s="2"/>
      <c r="CK102" s="2"/>
      <c r="CL102" s="2"/>
      <c r="CM102" s="2"/>
      <c r="CN102" s="2"/>
      <c r="CO102" s="2"/>
      <c r="CP102" s="2"/>
      <c r="CQ102" s="2"/>
      <c r="CR102" s="2"/>
      <c r="CS102" s="2"/>
      <c r="CT102" s="2"/>
      <c r="CU102" s="2"/>
      <c r="CV102" s="2"/>
      <c r="CW102" s="2"/>
      <c r="CX102" s="2"/>
      <c r="CY102" s="2"/>
      <c r="CZ102" s="2"/>
    </row>
    <row r="103" s="284" customFormat="true" ht="15" customHeight="true" x14ac:dyDescent="0.2">
      <c r="A103" s="57"/>
      <c r="B103" s="111"/>
      <c r="C103" s="82"/>
      <c r="D103" s="81"/>
      <c r="E103" s="81"/>
      <c r="F103" s="81"/>
      <c r="G103" s="80"/>
      <c r="H103" s="79"/>
      <c r="I103" s="81"/>
      <c r="J103" s="81"/>
      <c r="K103" s="81"/>
      <c r="L103" s="78"/>
      <c r="M103" s="82"/>
      <c r="N103" s="81"/>
      <c r="O103" s="81"/>
      <c r="P103" s="81"/>
      <c r="Q103" s="80"/>
      <c r="R103" s="79"/>
      <c r="S103" s="81"/>
      <c r="T103" s="81"/>
      <c r="U103" s="81"/>
      <c r="V103" s="81"/>
      <c r="W103" s="81"/>
      <c r="X103" s="81"/>
      <c r="Y103" s="81"/>
      <c r="Z103" s="81"/>
      <c r="AA103" s="81"/>
      <c r="AB103" s="81"/>
      <c r="AC103" s="92"/>
      <c r="AD103" s="92"/>
      <c r="AE103" s="92"/>
      <c r="AF103" s="92"/>
      <c r="AG103" s="92"/>
      <c r="AH103" s="92"/>
      <c r="AI103" s="83"/>
      <c r="AJ103" s="694"/>
      <c r="AK103" s="694"/>
      <c r="AL103" s="694"/>
      <c r="AM103" s="694"/>
      <c r="AN103" s="694"/>
      <c r="AO103" s="694"/>
      <c r="AP103" s="694"/>
      <c r="AQ103" s="694"/>
      <c r="AR103" s="694"/>
      <c r="AS103" s="694"/>
      <c r="AT103" s="694"/>
      <c r="AU103" s="694"/>
      <c r="AV103" s="694"/>
      <c r="AW103" s="694"/>
      <c r="AX103" s="694"/>
      <c r="AY103" s="694"/>
      <c r="AZ103" s="312"/>
      <c r="BA103" s="493"/>
      <c r="BB103" s="492"/>
      <c r="BC103" s="381"/>
      <c r="BD103" s="373"/>
      <c r="BE103" s="373"/>
      <c r="BF103" s="373"/>
      <c r="BG103" s="385"/>
      <c r="BH103" s="381"/>
      <c r="BI103" s="373"/>
      <c r="BJ103" s="373"/>
      <c r="BK103" s="373"/>
      <c r="BL103" s="385"/>
      <c r="BM103" s="381"/>
      <c r="BN103" s="373"/>
      <c r="BO103" s="373"/>
      <c r="BP103" s="373"/>
      <c r="BQ103" s="385"/>
      <c r="BR103" s="381"/>
      <c r="BS103" s="373"/>
      <c r="BT103" s="373"/>
      <c r="BU103" s="373"/>
      <c r="BV103" s="373"/>
      <c r="BW103" s="373"/>
      <c r="BX103" s="373"/>
      <c r="BY103" s="374"/>
      <c r="BZ103" s="374"/>
      <c r="CA103" s="374"/>
      <c r="CB103" s="374"/>
      <c r="CC103" s="374"/>
      <c r="CD103" s="374"/>
      <c r="CE103" s="374"/>
      <c r="CF103" s="374"/>
      <c r="CG103" s="374"/>
      <c r="CH103" s="374"/>
      <c r="CI103" s="374"/>
      <c r="CJ103" s="2"/>
      <c r="CK103" s="2"/>
      <c r="CL103" s="2"/>
      <c r="CM103" s="2"/>
      <c r="CN103" s="2"/>
      <c r="CO103" s="2"/>
      <c r="CP103" s="2"/>
      <c r="CQ103" s="2"/>
      <c r="CR103" s="2"/>
      <c r="CS103" s="2"/>
      <c r="CT103" s="2"/>
      <c r="CU103" s="2"/>
      <c r="CV103" s="2"/>
      <c r="CW103" s="2"/>
      <c r="CX103" s="2"/>
      <c r="CY103" s="2"/>
      <c r="CZ103" s="2"/>
    </row>
    <row r="104" s="284" customFormat="true" ht="15" customHeight="true" x14ac:dyDescent="0.2">
      <c r="A104" s="57"/>
      <c r="B104" s="111"/>
      <c r="C104" s="82"/>
      <c r="D104" s="81"/>
      <c r="E104" s="81"/>
      <c r="F104" s="81"/>
      <c r="G104" s="80"/>
      <c r="H104" s="79"/>
      <c r="I104" s="81"/>
      <c r="J104" s="81"/>
      <c r="K104" s="81"/>
      <c r="L104" s="78"/>
      <c r="M104" s="82"/>
      <c r="N104" s="81"/>
      <c r="O104" s="81"/>
      <c r="P104" s="81"/>
      <c r="Q104" s="80"/>
      <c r="R104" s="79"/>
      <c r="S104" s="81"/>
      <c r="T104" s="81"/>
      <c r="U104" s="81"/>
      <c r="V104" s="81"/>
      <c r="W104" s="81"/>
      <c r="X104" s="81"/>
      <c r="Y104" s="81"/>
      <c r="Z104" s="81"/>
      <c r="AA104" s="81"/>
      <c r="AB104" s="81"/>
      <c r="AC104" s="92"/>
      <c r="AD104" s="92"/>
      <c r="AE104" s="92"/>
      <c r="AF104" s="92"/>
      <c r="AG104" s="92"/>
      <c r="AH104" s="92"/>
      <c r="AI104" s="83"/>
      <c r="AJ104" s="694"/>
      <c r="AK104" s="694"/>
      <c r="AL104" s="694"/>
      <c r="AM104" s="694"/>
      <c r="AN104" s="694"/>
      <c r="AO104" s="694"/>
      <c r="AP104" s="694"/>
      <c r="AQ104" s="694"/>
      <c r="AR104" s="694"/>
      <c r="AS104" s="694"/>
      <c r="AT104" s="694"/>
      <c r="AU104" s="694"/>
      <c r="AV104" s="694"/>
      <c r="AW104" s="694"/>
      <c r="AX104" s="694"/>
      <c r="AY104" s="694"/>
      <c r="AZ104" s="312"/>
      <c r="BA104" s="493"/>
      <c r="BB104" s="492"/>
      <c r="BC104" s="381"/>
      <c r="BD104" s="373"/>
      <c r="BE104" s="373"/>
      <c r="BF104" s="373"/>
      <c r="BG104" s="385"/>
      <c r="BH104" s="381"/>
      <c r="BI104" s="373"/>
      <c r="BJ104" s="373"/>
      <c r="BK104" s="373"/>
      <c r="BL104" s="385"/>
      <c r="BM104" s="381"/>
      <c r="BN104" s="373"/>
      <c r="BO104" s="373"/>
      <c r="BP104" s="373"/>
      <c r="BQ104" s="385"/>
      <c r="BR104" s="381"/>
      <c r="BS104" s="373"/>
      <c r="BT104" s="373"/>
      <c r="BU104" s="373"/>
      <c r="BV104" s="373"/>
      <c r="BW104" s="373"/>
      <c r="BX104" s="373"/>
      <c r="BY104" s="374"/>
      <c r="BZ104" s="374"/>
      <c r="CA104" s="374"/>
      <c r="CB104" s="374"/>
      <c r="CC104" s="374"/>
      <c r="CD104" s="374"/>
      <c r="CE104" s="374"/>
      <c r="CF104" s="374"/>
      <c r="CG104" s="374"/>
      <c r="CH104" s="374"/>
      <c r="CI104" s="374"/>
      <c r="CJ104" s="2"/>
      <c r="CK104" s="2"/>
      <c r="CL104" s="2"/>
      <c r="CM104" s="2"/>
      <c r="CN104" s="2"/>
      <c r="CO104" s="2"/>
      <c r="CP104" s="2"/>
      <c r="CQ104" s="2"/>
      <c r="CR104" s="2"/>
      <c r="CS104" s="2"/>
      <c r="CT104" s="2"/>
      <c r="CU104" s="2"/>
      <c r="CV104" s="2"/>
      <c r="CW104" s="2"/>
      <c r="CX104" s="2"/>
      <c r="CY104" s="2"/>
      <c r="CZ104" s="2"/>
    </row>
    <row r="105" s="284" customFormat="true" ht="15" customHeight="true" x14ac:dyDescent="0.2">
      <c r="A105" s="116"/>
      <c r="B105" s="110"/>
      <c r="C105" s="77"/>
      <c r="D105" s="76"/>
      <c r="E105" s="76"/>
      <c r="F105" s="76"/>
      <c r="G105" s="75"/>
      <c r="H105" s="74"/>
      <c r="I105" s="76"/>
      <c r="J105" s="76"/>
      <c r="K105" s="76"/>
      <c r="L105" s="73"/>
      <c r="M105" s="77"/>
      <c r="N105" s="76"/>
      <c r="O105" s="76"/>
      <c r="P105" s="76"/>
      <c r="Q105" s="75"/>
      <c r="R105" s="74"/>
      <c r="S105" s="76"/>
      <c r="T105" s="76"/>
      <c r="U105" s="76"/>
      <c r="V105" s="76"/>
      <c r="W105" s="76"/>
      <c r="X105" s="76"/>
      <c r="Y105" s="76"/>
      <c r="Z105" s="76"/>
      <c r="AA105" s="76"/>
      <c r="AB105" s="76"/>
      <c r="AC105" s="72"/>
      <c r="AD105" s="72"/>
      <c r="AE105" s="72"/>
      <c r="AF105" s="72"/>
      <c r="AG105" s="72"/>
      <c r="AH105" s="72"/>
      <c r="AI105" s="58"/>
      <c r="AJ105" s="694"/>
      <c r="AK105" s="694"/>
      <c r="AL105" s="694"/>
      <c r="AM105" s="694"/>
      <c r="AN105" s="694"/>
      <c r="AO105" s="694"/>
      <c r="AP105" s="694"/>
      <c r="AQ105" s="694"/>
      <c r="AR105" s="694"/>
      <c r="AS105" s="694"/>
      <c r="AT105" s="694"/>
      <c r="AU105" s="694"/>
      <c r="AV105" s="694"/>
      <c r="AW105" s="694"/>
      <c r="AX105" s="694"/>
      <c r="AY105" s="694"/>
      <c r="AZ105" s="312"/>
      <c r="BA105" s="493"/>
      <c r="BB105" s="492"/>
      <c r="BC105" s="384"/>
      <c r="BD105" s="383"/>
      <c r="BE105" s="383"/>
      <c r="BF105" s="383"/>
      <c r="BG105" s="387"/>
      <c r="BH105" s="384"/>
      <c r="BI105" s="383"/>
      <c r="BJ105" s="383"/>
      <c r="BK105" s="383"/>
      <c r="BL105" s="387"/>
      <c r="BM105" s="384"/>
      <c r="BN105" s="383"/>
      <c r="BO105" s="383"/>
      <c r="BP105" s="383"/>
      <c r="BQ105" s="387"/>
      <c r="BR105" s="384"/>
      <c r="BS105" s="383"/>
      <c r="BT105" s="383"/>
      <c r="BU105" s="383"/>
      <c r="BV105" s="383"/>
      <c r="BW105" s="383"/>
      <c r="BX105" s="383"/>
      <c r="BY105" s="386"/>
      <c r="BZ105" s="386"/>
      <c r="CA105" s="386"/>
      <c r="CB105" s="386"/>
      <c r="CC105" s="386"/>
      <c r="CD105" s="386"/>
      <c r="CE105" s="386"/>
      <c r="CF105" s="386"/>
      <c r="CG105" s="386"/>
      <c r="CH105" s="386"/>
      <c r="CI105" s="386"/>
      <c r="CJ105" s="2"/>
      <c r="CK105" s="2"/>
      <c r="CL105" s="2"/>
      <c r="CM105" s="2"/>
      <c r="CN105" s="2"/>
      <c r="CO105" s="2"/>
      <c r="CP105" s="2"/>
      <c r="CQ105" s="2"/>
      <c r="CR105" s="2"/>
      <c r="CS105" s="2"/>
      <c r="CT105" s="2"/>
      <c r="CU105" s="2"/>
      <c r="CV105" s="2"/>
      <c r="CW105" s="2"/>
      <c r="CX105" s="2"/>
      <c r="CY105" s="2"/>
      <c r="CZ105" s="2"/>
    </row>
    <row r="106" s="284" customFormat="true" ht="250.15" customHeight="true" x14ac:dyDescent="0.2">
      <c r="A106" s="406"/>
      <c r="B106" s="144"/>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J106" s="312"/>
      <c r="AK106" s="312"/>
      <c r="AL106" s="312"/>
      <c r="AM106" s="312"/>
      <c r="AN106" s="312"/>
      <c r="AO106" s="312"/>
      <c r="AP106" s="312"/>
      <c r="AQ106" s="312"/>
      <c r="AR106" s="312"/>
      <c r="AS106" s="312"/>
      <c r="AT106" s="312"/>
      <c r="AU106" s="312"/>
      <c r="AV106" s="312"/>
      <c r="AW106" s="312"/>
      <c r="AX106" s="312"/>
      <c r="AY106" s="312"/>
      <c r="AZ106" s="312"/>
      <c r="BA106" s="367"/>
      <c r="BB106" s="368"/>
      <c r="BC106" s="368"/>
      <c r="BD106" s="368"/>
      <c r="BE106" s="368"/>
      <c r="BF106" s="368"/>
      <c r="BG106" s="368"/>
      <c r="BH106" s="368"/>
      <c r="BI106" s="368"/>
      <c r="BJ106" s="368"/>
      <c r="BK106" s="368"/>
      <c r="BL106" s="368"/>
      <c r="BM106" s="368"/>
      <c r="BN106" s="368"/>
      <c r="BO106" s="368"/>
      <c r="BP106" s="368"/>
      <c r="BQ106" s="368"/>
      <c r="BR106" s="368"/>
      <c r="BS106" s="368"/>
      <c r="BT106" s="368"/>
      <c r="BU106" s="368"/>
      <c r="BV106" s="368"/>
      <c r="BW106" s="368"/>
      <c r="BX106" s="368"/>
      <c r="BY106" s="367"/>
      <c r="BZ106" s="367"/>
      <c r="CA106" s="367"/>
      <c r="CB106" s="367"/>
      <c r="CC106" s="367"/>
      <c r="CD106" s="367"/>
      <c r="CE106" s="367"/>
      <c r="CF106" s="367"/>
      <c r="CG106" s="367"/>
      <c r="CH106" s="367"/>
      <c r="CI106" s="367"/>
      <c r="CJ106" s="311"/>
      <c r="CK106" s="311"/>
      <c r="CL106" s="311"/>
      <c r="CM106" s="311"/>
      <c r="CN106" s="311"/>
      <c r="CO106" s="311"/>
      <c r="CP106" s="311"/>
      <c r="CQ106" s="311"/>
      <c r="CR106" s="311"/>
      <c r="CS106" s="311"/>
      <c r="CT106" s="311"/>
      <c r="CU106" s="311"/>
      <c r="CV106" s="311"/>
      <c r="CW106" s="311"/>
      <c r="CX106" s="311"/>
      <c r="CY106" s="311"/>
      <c r="CZ106" s="311"/>
    </row>
    <row r="107" s="264" customFormat="true" ht="18" customHeight="true" x14ac:dyDescent="0.2">
      <c r="A107" s="406"/>
      <c r="B107" s="265"/>
      <c r="C107" s="357"/>
      <c r="D107" s="357"/>
      <c r="E107" s="357"/>
      <c r="F107" s="357"/>
      <c r="G107" s="357"/>
      <c r="H107" s="357"/>
      <c r="I107" s="357"/>
      <c r="J107" s="357"/>
      <c r="K107" s="357"/>
      <c r="L107" s="357"/>
      <c r="M107" s="357"/>
      <c r="N107" s="357"/>
      <c r="O107" s="357"/>
      <c r="P107" s="357"/>
      <c r="Q107" s="357"/>
      <c r="R107" s="357"/>
      <c r="S107" s="357"/>
      <c r="T107" s="357"/>
      <c r="U107" s="357"/>
      <c r="V107" s="357"/>
      <c r="W107" s="357"/>
      <c r="X107" s="357"/>
      <c r="Y107" s="357"/>
      <c r="Z107" s="357"/>
      <c r="AA107" s="357"/>
      <c r="AB107" s="357"/>
      <c r="AJ107" s="307"/>
      <c r="AK107" s="307"/>
      <c r="AL107" s="307"/>
      <c r="AM107" s="307"/>
      <c r="AN107" s="307"/>
      <c r="AO107" s="307"/>
      <c r="AP107" s="307"/>
      <c r="AQ107" s="307"/>
      <c r="AR107" s="307"/>
      <c r="AS107" s="307"/>
      <c r="AT107" s="307"/>
      <c r="AU107" s="307"/>
      <c r="AV107" s="307"/>
      <c r="AW107" s="307"/>
      <c r="AX107" s="307"/>
      <c r="AY107" s="307"/>
      <c r="AZ107" s="307"/>
      <c r="BB107" s="28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row>
    <row r="108" s="264" customFormat="true" ht="22.5" customHeight="true" x14ac:dyDescent="0.35">
      <c r="A108" s="838" t="str">
        <f>A1026</f>
        <v>Burundi</v>
      </c>
      <c r="B108" s="839"/>
      <c r="C108" s="266"/>
      <c r="D108" s="266"/>
      <c r="E108" s="266"/>
      <c r="F108" s="266"/>
      <c r="G108" s="266"/>
      <c r="H108" s="266"/>
      <c r="I108" s="266"/>
      <c r="J108" s="266"/>
      <c r="K108" s="266"/>
      <c r="L108" s="266"/>
      <c r="M108" s="266"/>
      <c r="N108" s="266"/>
      <c r="O108" s="266"/>
      <c r="P108" s="266"/>
      <c r="Q108" s="266"/>
      <c r="R108" s="266"/>
      <c r="S108" s="266"/>
      <c r="T108" s="266"/>
      <c r="U108" s="266"/>
      <c r="AJ108" s="307"/>
      <c r="AK108" s="307"/>
      <c r="AL108" s="307"/>
      <c r="AM108" s="307"/>
      <c r="AN108" s="307"/>
      <c r="AO108" s="307"/>
      <c r="AP108" s="307"/>
      <c r="AQ108" s="307"/>
      <c r="AR108" s="307"/>
      <c r="AS108" s="307"/>
      <c r="AT108" s="307"/>
      <c r="AU108" s="307"/>
      <c r="AV108" s="307"/>
      <c r="AW108" s="307"/>
      <c r="AX108" s="307"/>
      <c r="AY108" s="307"/>
      <c r="AZ108" s="307"/>
      <c r="BB108" s="28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row>
    <row r="109" s="264" customFormat="true" ht="22.5" customHeight="true" x14ac:dyDescent="0.35">
      <c r="A109" s="291" t="str">
        <f>A1034</f>
        <v>2017</v>
      </c>
      <c r="B109" s="292"/>
      <c r="C109" s="266"/>
      <c r="D109" s="266"/>
      <c r="E109" s="266"/>
      <c r="F109" s="266"/>
      <c r="G109" s="266"/>
      <c r="H109" s="266"/>
      <c r="I109" s="266"/>
      <c r="J109" s="266"/>
      <c r="K109" s="266"/>
      <c r="L109" s="266"/>
      <c r="M109" s="266"/>
      <c r="N109" s="266"/>
      <c r="O109" s="266"/>
      <c r="P109" s="266"/>
      <c r="Q109" s="266"/>
      <c r="R109" s="266"/>
      <c r="S109" s="266"/>
      <c r="T109" s="266"/>
      <c r="U109" s="266"/>
      <c r="AJ109" s="307"/>
      <c r="AK109" s="307"/>
      <c r="AL109" s="307"/>
      <c r="AM109" s="307"/>
      <c r="AN109" s="307"/>
      <c r="AO109" s="307"/>
      <c r="AP109" s="307"/>
      <c r="AQ109" s="307"/>
      <c r="AR109" s="307"/>
      <c r="AS109" s="307"/>
      <c r="AT109" s="307"/>
      <c r="AU109" s="307"/>
      <c r="AV109" s="307"/>
      <c r="AW109" s="307"/>
      <c r="AX109" s="307"/>
      <c r="AY109" s="307"/>
      <c r="AZ109" s="307"/>
      <c r="BB109" s="28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row>
    <row r="110" s="264" customFormat="true" ht="22.5" customHeight="true" x14ac:dyDescent="0.35">
      <c r="A110" s="293" t="s">
        <v>98</v>
      </c>
      <c r="B110" s="294"/>
      <c r="C110" s="266"/>
      <c r="D110" s="266"/>
      <c r="E110" s="266"/>
      <c r="F110" s="266"/>
      <c r="G110" s="266"/>
      <c r="H110" s="266"/>
      <c r="I110" s="266"/>
      <c r="J110" s="266"/>
      <c r="K110" s="266"/>
      <c r="L110" s="266"/>
      <c r="M110" s="266"/>
      <c r="N110" s="266"/>
      <c r="O110" s="266"/>
      <c r="P110" s="266"/>
      <c r="Q110" s="266"/>
      <c r="R110" s="266"/>
      <c r="S110" s="266"/>
      <c r="T110" s="266"/>
      <c r="U110" s="266"/>
      <c r="AJ110" s="307"/>
      <c r="AK110" s="307"/>
      <c r="AL110" s="307"/>
      <c r="AM110" s="307"/>
      <c r="AN110" s="307"/>
      <c r="AO110" s="307"/>
      <c r="AP110" s="307"/>
      <c r="AQ110" s="307"/>
      <c r="AR110" s="307"/>
      <c r="AS110" s="307"/>
      <c r="AT110" s="307"/>
      <c r="AU110" s="307"/>
      <c r="AV110" s="307"/>
      <c r="AW110" s="307"/>
      <c r="AX110" s="307"/>
      <c r="AY110" s="307"/>
      <c r="AZ110" s="307"/>
      <c r="BB110" s="28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row>
    <row r="111" s="264" customFormat="true" ht="20.1" customHeight="true" x14ac:dyDescent="0.35">
      <c r="A111" s="295" t="s">
        <v>96</v>
      </c>
      <c r="B111" s="292"/>
      <c r="C111" s="266"/>
      <c r="D111" s="266"/>
      <c r="E111" s="266"/>
      <c r="F111" s="266"/>
      <c r="G111" s="266"/>
      <c r="H111" s="266"/>
      <c r="I111" s="266"/>
      <c r="J111" s="266"/>
      <c r="K111" s="266"/>
      <c r="L111" s="266"/>
      <c r="M111" s="266"/>
      <c r="N111" s="266"/>
      <c r="O111" s="266"/>
      <c r="P111" s="266"/>
      <c r="Q111" s="266"/>
      <c r="R111" s="266"/>
      <c r="S111" s="266"/>
      <c r="T111" s="266"/>
      <c r="U111" s="266"/>
      <c r="AJ111" s="307"/>
      <c r="AK111" s="307"/>
      <c r="AL111" s="307"/>
      <c r="AM111" s="307"/>
      <c r="AN111" s="307"/>
      <c r="AO111" s="307"/>
      <c r="AP111" s="307"/>
      <c r="AQ111" s="307"/>
      <c r="AR111" s="307"/>
      <c r="AS111" s="307"/>
      <c r="AT111" s="307"/>
      <c r="AU111" s="307"/>
      <c r="AV111" s="307"/>
      <c r="AW111" s="307"/>
      <c r="AX111" s="307"/>
      <c r="AY111" s="307"/>
      <c r="AZ111" s="307"/>
      <c r="BB111" s="28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row>
    <row r="112" s="264" customFormat="true" ht="15" customHeight="true" x14ac:dyDescent="0.2">
      <c r="A112" s="490" t="s">
        <v>97</v>
      </c>
      <c r="B112" s="318"/>
      <c r="C112" s="266"/>
      <c r="D112" s="266"/>
      <c r="E112" s="266"/>
      <c r="F112" s="266"/>
      <c r="G112" s="266"/>
      <c r="H112" s="266"/>
      <c r="I112" s="266"/>
      <c r="J112" s="266"/>
      <c r="K112" s="266"/>
      <c r="L112" s="266"/>
      <c r="M112" s="266"/>
      <c r="N112" s="266"/>
      <c r="O112" s="266"/>
      <c r="P112" s="266"/>
      <c r="Q112" s="266"/>
      <c r="R112" s="266"/>
      <c r="S112" s="266"/>
      <c r="T112" s="266"/>
      <c r="U112" s="266"/>
      <c r="AJ112" s="307"/>
      <c r="AK112" s="307"/>
      <c r="AL112" s="307"/>
      <c r="AM112" s="307"/>
      <c r="AN112" s="307"/>
      <c r="AO112" s="307"/>
      <c r="AP112" s="307"/>
      <c r="AQ112" s="307"/>
      <c r="AR112" s="307"/>
      <c r="AS112" s="307"/>
      <c r="AT112" s="307"/>
      <c r="AU112" s="307"/>
      <c r="AV112" s="307"/>
      <c r="AW112" s="307"/>
      <c r="AX112" s="307"/>
      <c r="AY112" s="307"/>
      <c r="AZ112" s="307"/>
      <c r="BB112" s="28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row>
    <row r="113" s="264" customFormat="true" ht="15" customHeight="true" x14ac:dyDescent="0.2">
      <c r="A113" s="299" t="s">
        <v>40</v>
      </c>
      <c r="B113" s="298"/>
      <c r="C113" s="266"/>
      <c r="D113" s="266"/>
      <c r="E113" s="266"/>
      <c r="F113" s="266"/>
      <c r="G113" s="266"/>
      <c r="H113" s="266"/>
      <c r="I113" s="266"/>
      <c r="J113" s="266"/>
      <c r="K113" s="266"/>
      <c r="L113" s="266"/>
      <c r="M113" s="266"/>
      <c r="N113" s="266"/>
      <c r="O113" s="266"/>
      <c r="P113" s="266"/>
      <c r="Q113" s="266"/>
      <c r="R113" s="266"/>
      <c r="S113" s="266"/>
      <c r="T113" s="266"/>
      <c r="U113" s="266"/>
      <c r="AJ113" s="307"/>
      <c r="AK113" s="307"/>
      <c r="AL113" s="307"/>
      <c r="AM113" s="307"/>
      <c r="AN113" s="307"/>
      <c r="AO113" s="307"/>
      <c r="AP113" s="307"/>
      <c r="AQ113" s="307"/>
      <c r="AR113" s="307"/>
      <c r="AS113" s="307"/>
      <c r="AT113" s="307"/>
      <c r="AU113" s="307"/>
      <c r="AV113" s="307"/>
      <c r="AW113" s="307"/>
      <c r="AX113" s="307"/>
      <c r="AY113" s="307"/>
      <c r="AZ113" s="307"/>
      <c r="BB113" s="287"/>
      <c r="BZ113" s="307"/>
      <c r="CA113" s="307"/>
      <c r="CB113" s="307"/>
      <c r="CC113" s="307"/>
      <c r="CD113" s="307"/>
      <c r="CE113" s="307"/>
      <c r="CF113" s="307"/>
      <c r="CG113" s="307"/>
      <c r="CH113" s="307"/>
      <c r="CI113" s="307"/>
      <c r="CJ113" s="307"/>
      <c r="CK113" s="307"/>
      <c r="CL113" s="307"/>
      <c r="CM113" s="307"/>
      <c r="CN113" s="307"/>
      <c r="CO113" s="307"/>
      <c r="CP113" s="307"/>
      <c r="CQ113" s="307"/>
      <c r="CR113" s="307"/>
      <c r="CS113" s="307"/>
      <c r="CT113" s="307"/>
      <c r="CU113" s="307"/>
      <c r="CV113" s="307"/>
      <c r="CW113" s="307"/>
      <c r="CX113" s="307"/>
      <c r="CY113" s="307"/>
      <c r="CZ113" s="307"/>
    </row>
    <row r="114" s="264" customFormat="true" ht="15" customHeight="true" x14ac:dyDescent="0.2">
      <c r="A114" s="297" t="s">
        <v>39</v>
      </c>
      <c r="B114" s="298"/>
      <c r="C114" s="266"/>
      <c r="D114" s="266"/>
      <c r="E114" s="266"/>
      <c r="F114" s="266"/>
      <c r="G114" s="266"/>
      <c r="H114" s="266"/>
      <c r="I114" s="266"/>
      <c r="J114" s="266"/>
      <c r="K114" s="266"/>
      <c r="L114" s="266"/>
      <c r="M114" s="266"/>
      <c r="N114" s="266"/>
      <c r="O114" s="266"/>
      <c r="P114" s="266"/>
      <c r="Q114" s="266"/>
      <c r="R114" s="266"/>
      <c r="S114" s="266"/>
      <c r="T114" s="266"/>
      <c r="U114" s="266"/>
      <c r="AJ114" s="307"/>
      <c r="AK114" s="307"/>
      <c r="AL114" s="307"/>
      <c r="AM114" s="307"/>
      <c r="AN114" s="307"/>
      <c r="AO114" s="307"/>
      <c r="AP114" s="307"/>
      <c r="AQ114" s="307"/>
      <c r="AR114" s="307"/>
      <c r="AS114" s="307"/>
      <c r="AT114" s="307"/>
      <c r="AU114" s="307"/>
      <c r="AV114" s="307"/>
      <c r="AW114" s="307"/>
      <c r="AX114" s="307"/>
      <c r="AY114" s="307"/>
      <c r="AZ114" s="307"/>
      <c r="BB114" s="28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row>
    <row r="115" s="264" customFormat="true" ht="15" customHeight="true" x14ac:dyDescent="0.2">
      <c r="A115" s="297" t="s">
        <v>133</v>
      </c>
      <c r="B115" s="317" t="str">
        <f>A1025</f>
        <v>DHS17</v>
      </c>
      <c r="C115" s="266"/>
      <c r="D115" s="266"/>
      <c r="E115" s="266"/>
      <c r="F115" s="266"/>
      <c r="G115" s="266"/>
      <c r="H115" s="266"/>
      <c r="I115" s="266"/>
      <c r="J115" s="266"/>
      <c r="K115" s="266"/>
      <c r="L115" s="266"/>
      <c r="M115" s="266"/>
      <c r="N115" s="266"/>
      <c r="O115" s="266"/>
      <c r="P115" s="266"/>
      <c r="Q115" s="266"/>
      <c r="R115" s="266"/>
      <c r="S115" s="266"/>
      <c r="T115" s="266"/>
      <c r="U115" s="266"/>
      <c r="AJ115" s="307"/>
      <c r="AK115" s="307"/>
      <c r="AL115" s="307"/>
      <c r="AM115" s="307"/>
      <c r="AN115" s="307"/>
      <c r="AO115" s="307"/>
      <c r="AP115" s="307"/>
      <c r="AQ115" s="307"/>
      <c r="AR115" s="307"/>
      <c r="AS115" s="307"/>
      <c r="AT115" s="307"/>
      <c r="AU115" s="307"/>
      <c r="AV115" s="307"/>
      <c r="AW115" s="307"/>
      <c r="AX115" s="307"/>
      <c r="AY115" s="307"/>
      <c r="AZ115" s="307"/>
      <c r="BB115" s="28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row>
    <row r="116" s="264" customFormat="true" ht="15" customHeight="true" x14ac:dyDescent="0.2">
      <c r="A116" s="150" t="str">
        <f>B1030</f>
        <v/>
      </c>
      <c r="B116" s="149"/>
      <c r="C116" s="266"/>
      <c r="D116" s="266"/>
      <c r="E116" s="266"/>
      <c r="F116" s="266"/>
      <c r="G116" s="266"/>
      <c r="H116" s="266"/>
      <c r="I116" s="266"/>
      <c r="J116" s="266"/>
      <c r="K116" s="266"/>
      <c r="L116" s="266"/>
      <c r="M116" s="266"/>
      <c r="N116" s="266"/>
      <c r="O116" s="266"/>
      <c r="P116" s="266"/>
      <c r="Q116" s="266"/>
      <c r="R116" s="266"/>
      <c r="S116" s="266"/>
      <c r="T116" s="266"/>
      <c r="U116" s="266"/>
      <c r="AJ116" s="307"/>
      <c r="AK116" s="307"/>
      <c r="AL116" s="307"/>
      <c r="AM116" s="307"/>
      <c r="AN116" s="307"/>
      <c r="AO116" s="307"/>
      <c r="AP116" s="307"/>
      <c r="AQ116" s="307"/>
      <c r="AR116" s="307"/>
      <c r="AS116" s="307"/>
      <c r="AT116" s="307"/>
      <c r="AU116" s="307"/>
      <c r="AV116" s="307"/>
      <c r="AW116" s="307"/>
      <c r="AX116" s="307"/>
      <c r="AY116" s="307"/>
      <c r="AZ116" s="307"/>
      <c r="BB116" s="28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row>
    <row r="117" s="264" customFormat="true" ht="15" customHeight="true" x14ac:dyDescent="0.2">
      <c r="A117" s="150" t="str">
        <f>B1029</f>
        <v/>
      </c>
      <c r="B117" s="148"/>
      <c r="C117" s="266"/>
      <c r="D117" s="266"/>
      <c r="E117" s="266"/>
      <c r="F117" s="266"/>
      <c r="G117" s="266"/>
      <c r="H117" s="266"/>
      <c r="I117" s="266"/>
      <c r="J117" s="266"/>
      <c r="K117" s="266"/>
      <c r="L117" s="266"/>
      <c r="M117" s="266"/>
      <c r="N117" s="266"/>
      <c r="O117" s="266"/>
      <c r="P117" s="266"/>
      <c r="Q117" s="266"/>
      <c r="R117" s="266"/>
      <c r="S117" s="266"/>
      <c r="T117" s="266"/>
      <c r="U117" s="266"/>
      <c r="AJ117" s="307"/>
      <c r="AK117" s="307"/>
      <c r="AL117" s="307"/>
      <c r="AM117" s="307"/>
      <c r="AN117" s="307"/>
      <c r="AO117" s="307"/>
      <c r="AP117" s="307"/>
      <c r="AQ117" s="307"/>
      <c r="AR117" s="307"/>
      <c r="AS117" s="307"/>
      <c r="AT117" s="307"/>
      <c r="AU117" s="307"/>
      <c r="AV117" s="307"/>
      <c r="AW117" s="307"/>
      <c r="AX117" s="307"/>
      <c r="AY117" s="307"/>
      <c r="AZ117" s="307"/>
      <c r="BB117" s="28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row>
    <row r="118" s="264" customFormat="true" ht="21" customHeight="true" x14ac:dyDescent="0.2">
      <c r="A118" s="147"/>
      <c r="B118" s="149"/>
      <c r="C118" s="266"/>
      <c r="D118" s="266"/>
      <c r="E118" s="266"/>
      <c r="F118" s="266"/>
      <c r="G118" s="266"/>
      <c r="H118" s="266"/>
      <c r="I118" s="266"/>
      <c r="J118" s="266"/>
      <c r="K118" s="266"/>
      <c r="L118" s="266"/>
      <c r="M118" s="266"/>
      <c r="N118" s="266"/>
      <c r="O118" s="266"/>
      <c r="P118" s="266"/>
      <c r="Q118" s="266"/>
      <c r="R118" s="266"/>
      <c r="S118" s="266"/>
      <c r="T118" s="266"/>
      <c r="U118" s="266"/>
      <c r="AJ118" s="307"/>
      <c r="AK118" s="307"/>
      <c r="AL118" s="307"/>
      <c r="AM118" s="307"/>
      <c r="AN118" s="307"/>
      <c r="AO118" s="307"/>
      <c r="AP118" s="307"/>
      <c r="AQ118" s="307"/>
      <c r="AR118" s="307"/>
      <c r="AS118" s="307"/>
      <c r="AT118" s="307"/>
      <c r="AU118" s="307"/>
      <c r="AV118" s="307"/>
      <c r="AW118" s="307"/>
      <c r="AX118" s="307"/>
      <c r="AY118" s="307"/>
      <c r="AZ118" s="307"/>
      <c r="BB118" s="28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row>
    <row r="119" s="264" customFormat="true" ht="15" customHeight="true" x14ac:dyDescent="0.2">
      <c r="A119" s="146"/>
      <c r="B119" s="145"/>
      <c r="C119" s="266"/>
      <c r="D119" s="266"/>
      <c r="E119" s="266"/>
      <c r="F119" s="266"/>
      <c r="G119" s="266"/>
      <c r="H119" s="266"/>
      <c r="I119" s="266"/>
      <c r="J119" s="266"/>
      <c r="K119" s="266"/>
      <c r="L119" s="266"/>
      <c r="M119" s="266"/>
      <c r="N119" s="266"/>
      <c r="O119" s="266"/>
      <c r="P119" s="266"/>
      <c r="Q119" s="266"/>
      <c r="R119" s="266"/>
      <c r="S119" s="266"/>
      <c r="T119" s="266"/>
      <c r="U119" s="266"/>
      <c r="AJ119" s="307"/>
      <c r="AK119" s="307"/>
      <c r="AL119" s="307"/>
      <c r="AM119" s="307"/>
      <c r="AN119" s="307"/>
      <c r="AO119" s="307"/>
      <c r="AP119" s="307"/>
      <c r="AQ119" s="307"/>
      <c r="AR119" s="307"/>
      <c r="AS119" s="307"/>
      <c r="AT119" s="307"/>
      <c r="AU119" s="307"/>
      <c r="AV119" s="307"/>
      <c r="AW119" s="307"/>
      <c r="AX119" s="307"/>
      <c r="AY119" s="307"/>
      <c r="AZ119" s="307"/>
      <c r="BB119" s="28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row>
    <row r="120" s="288" customFormat="true" ht="15" customHeight="true" x14ac:dyDescent="0.2">
      <c r="A120" s="269" t="s">
        <v>98</v>
      </c>
      <c r="B120" s="303"/>
      <c r="C120" s="830" t="s">
        <v>114</v>
      </c>
      <c r="D120" s="831"/>
      <c r="E120" s="831"/>
      <c r="F120" s="831"/>
      <c r="G120" s="832"/>
      <c r="H120" s="833" t="s">
        <v>38</v>
      </c>
      <c r="I120" s="822"/>
      <c r="J120" s="822"/>
      <c r="K120" s="822"/>
      <c r="L120" s="824"/>
      <c r="M120" s="812" t="s">
        <v>37</v>
      </c>
      <c r="N120" s="813"/>
      <c r="O120" s="813"/>
      <c r="P120" s="813"/>
      <c r="Q120" s="814"/>
      <c r="R120" s="16" t="s">
        <v>137</v>
      </c>
      <c r="S120" s="366"/>
      <c r="T120" s="366"/>
      <c r="U120" s="366"/>
      <c r="V120" s="366"/>
      <c r="W120" s="366"/>
      <c r="X120" s="366"/>
      <c r="Y120" s="366"/>
      <c r="Z120" s="366"/>
      <c r="AA120" s="366"/>
      <c r="AB120" s="366"/>
      <c r="AC120" s="366"/>
      <c r="AD120" s="366"/>
      <c r="AE120" s="366"/>
      <c r="AF120" s="366"/>
      <c r="AG120" s="366"/>
      <c r="AH120" s="366"/>
      <c r="AI120" s="366"/>
      <c r="AJ120" s="376"/>
      <c r="AK120" s="376"/>
      <c r="AL120" s="376"/>
      <c r="AM120" s="376"/>
      <c r="AN120" s="376"/>
      <c r="AO120" s="376"/>
      <c r="AP120" s="376"/>
      <c r="AQ120" s="376"/>
      <c r="AR120" s="376"/>
      <c r="AS120" s="376"/>
      <c r="AT120" s="376"/>
      <c r="AU120" s="376"/>
      <c r="AV120" s="376"/>
      <c r="AW120" s="376"/>
      <c r="AX120" s="376"/>
      <c r="AY120" s="376"/>
      <c r="AZ120" s="151"/>
      <c r="BA120" s="313" t="s">
        <v>128</v>
      </c>
      <c r="BB120" s="269" t="s">
        <v>98</v>
      </c>
      <c r="BC120" s="812" t="s">
        <v>114</v>
      </c>
      <c r="BD120" s="813"/>
      <c r="BE120" s="813"/>
      <c r="BF120" s="813"/>
      <c r="BG120" s="819"/>
      <c r="BH120" s="812" t="s">
        <v>38</v>
      </c>
      <c r="BI120" s="813"/>
      <c r="BJ120" s="813"/>
      <c r="BK120" s="813"/>
      <c r="BL120" s="819"/>
      <c r="BM120" s="812" t="s">
        <v>37</v>
      </c>
      <c r="BN120" s="813"/>
      <c r="BO120" s="813"/>
      <c r="BP120" s="813"/>
      <c r="BQ120" s="814"/>
      <c r="BR120" s="15" t="s">
        <v>137</v>
      </c>
      <c r="BS120" s="366"/>
      <c r="BT120" s="366"/>
      <c r="BU120" s="366"/>
      <c r="BV120" s="366"/>
      <c r="BW120" s="366"/>
      <c r="BX120" s="366"/>
      <c r="BY120" s="366"/>
      <c r="BZ120" s="377"/>
      <c r="CA120" s="377"/>
      <c r="CB120" s="377"/>
      <c r="CC120" s="377"/>
      <c r="CD120" s="377"/>
      <c r="CE120" s="377"/>
      <c r="CF120" s="377"/>
      <c r="CG120" s="377"/>
      <c r="CH120" s="377"/>
      <c r="CI120" s="377"/>
      <c r="CJ120" s="311"/>
      <c r="CK120" s="311"/>
      <c r="CL120" s="311"/>
      <c r="CM120" s="311"/>
      <c r="CN120" s="311"/>
      <c r="CO120" s="311"/>
      <c r="CP120" s="311"/>
      <c r="CQ120" s="311"/>
      <c r="CR120" s="311"/>
      <c r="CS120" s="311"/>
      <c r="CT120" s="311"/>
      <c r="CU120" s="311"/>
      <c r="CV120" s="311"/>
      <c r="CW120" s="311"/>
      <c r="CX120" s="311"/>
      <c r="CY120" s="311"/>
      <c r="CZ120" s="311"/>
    </row>
    <row r="121" s="288" customFormat="true" ht="24" x14ac:dyDescent="0.2">
      <c r="A121" s="301" t="s">
        <v>87</v>
      </c>
      <c r="B121" s="335"/>
      <c r="C121" s="358" t="s">
        <v>0</v>
      </c>
      <c r="D121" s="485" t="s">
        <v>1</v>
      </c>
      <c r="E121" s="485" t="s">
        <v>2</v>
      </c>
      <c r="F121" s="485" t="s">
        <v>3</v>
      </c>
      <c r="G121" s="486" t="s">
        <v>4</v>
      </c>
      <c r="H121" s="340" t="s">
        <v>0</v>
      </c>
      <c r="I121" s="488" t="s">
        <v>1</v>
      </c>
      <c r="J121" s="488" t="s">
        <v>2</v>
      </c>
      <c r="K121" s="488" t="s">
        <v>3</v>
      </c>
      <c r="L121" s="489" t="s">
        <v>4</v>
      </c>
      <c r="M121" s="341" t="s">
        <v>0</v>
      </c>
      <c r="N121" s="488" t="s">
        <v>1</v>
      </c>
      <c r="O121" s="488" t="s">
        <v>2</v>
      </c>
      <c r="P121" s="488" t="s">
        <v>3</v>
      </c>
      <c r="Q121" s="484" t="s">
        <v>4</v>
      </c>
      <c r="R121" s="340" t="s">
        <v>435</v>
      </c>
      <c r="S121" s="488" t="s">
        <v>366</v>
      </c>
      <c r="T121" s="488" t="s">
        <v>436</v>
      </c>
      <c r="U121" s="488" t="s">
        <v>437</v>
      </c>
      <c r="V121" s="488" t="s">
        <v>438</v>
      </c>
      <c r="W121" s="488" t="s">
        <v>439</v>
      </c>
      <c r="X121" s="488" t="s">
        <v>440</v>
      </c>
      <c r="Y121" s="488" t="s">
        <v>441</v>
      </c>
      <c r="Z121" s="488" t="s">
        <v>442</v>
      </c>
      <c r="AA121" s="488" t="s">
        <v>443</v>
      </c>
      <c r="AB121" s="488" t="s">
        <v>444</v>
      </c>
      <c r="AC121" s="488" t="s">
        <v>445</v>
      </c>
      <c r="AD121" s="488" t="s">
        <v>446</v>
      </c>
      <c r="AE121" s="488" t="s">
        <v>447</v>
      </c>
      <c r="AF121" s="488" t="s">
        <v>448</v>
      </c>
      <c r="AG121" s="488" t="s">
        <v>449</v>
      </c>
      <c r="AH121" s="488" t="s">
        <v>450</v>
      </c>
      <c r="AI121" s="489" t="s">
        <v>451</v>
      </c>
      <c r="AJ121" s="376"/>
      <c r="AK121" s="376"/>
      <c r="AL121" s="376"/>
      <c r="AM121" s="376"/>
      <c r="AN121" s="376"/>
      <c r="AO121" s="376"/>
      <c r="AP121" s="376"/>
      <c r="AQ121" s="376"/>
      <c r="AR121" s="376"/>
      <c r="AS121" s="376"/>
      <c r="AT121" s="376"/>
      <c r="AU121" s="376"/>
      <c r="AV121" s="376"/>
      <c r="AW121" s="376"/>
      <c r="AX121" s="376"/>
      <c r="AY121" s="376"/>
      <c r="AZ121" s="151"/>
      <c r="BA121" s="301" t="s">
        <v>116</v>
      </c>
      <c r="BB121" s="300"/>
      <c r="BC121" s="388" t="s">
        <v>0</v>
      </c>
      <c r="BD121" s="446" t="s">
        <v>1</v>
      </c>
      <c r="BE121" s="446" t="s">
        <v>2</v>
      </c>
      <c r="BF121" s="446" t="s">
        <v>3</v>
      </c>
      <c r="BG121" s="389" t="s">
        <v>4</v>
      </c>
      <c r="BH121" s="388" t="s">
        <v>0</v>
      </c>
      <c r="BI121" s="446" t="s">
        <v>1</v>
      </c>
      <c r="BJ121" s="446" t="s">
        <v>2</v>
      </c>
      <c r="BK121" s="446" t="s">
        <v>3</v>
      </c>
      <c r="BL121" s="389" t="s">
        <v>4</v>
      </c>
      <c r="BM121" s="388" t="s">
        <v>0</v>
      </c>
      <c r="BN121" s="446" t="s">
        <v>1</v>
      </c>
      <c r="BO121" s="446" t="s">
        <v>2</v>
      </c>
      <c r="BP121" s="446" t="s">
        <v>3</v>
      </c>
      <c r="BQ121" s="389" t="s">
        <v>4</v>
      </c>
      <c r="BR121" s="388" t="s">
        <v>435</v>
      </c>
      <c r="BS121" s="446" t="s">
        <v>366</v>
      </c>
      <c r="BT121" s="446" t="s">
        <v>436</v>
      </c>
      <c r="BU121" s="446" t="s">
        <v>437</v>
      </c>
      <c r="BV121" s="446" t="s">
        <v>438</v>
      </c>
      <c r="BW121" s="446" t="s">
        <v>439</v>
      </c>
      <c r="BX121" s="446" t="s">
        <v>440</v>
      </c>
      <c r="BY121" s="447" t="s">
        <v>441</v>
      </c>
      <c r="BZ121" s="447" t="s">
        <v>442</v>
      </c>
      <c r="CA121" s="447" t="s">
        <v>443</v>
      </c>
      <c r="CB121" s="447" t="s">
        <v>444</v>
      </c>
      <c r="CC121" s="447" t="s">
        <v>445</v>
      </c>
      <c r="CD121" s="447" t="s">
        <v>446</v>
      </c>
      <c r="CE121" s="447" t="s">
        <v>447</v>
      </c>
      <c r="CF121" s="447" t="s">
        <v>448</v>
      </c>
      <c r="CG121" s="447" t="s">
        <v>449</v>
      </c>
      <c r="CH121" s="447" t="s">
        <v>450</v>
      </c>
      <c r="CI121" s="447" t="s">
        <v>451</v>
      </c>
      <c r="CJ121" s="152"/>
      <c r="CK121" s="152"/>
      <c r="CL121" s="152"/>
      <c r="CM121" s="152"/>
      <c r="CN121" s="152"/>
      <c r="CO121" s="152"/>
      <c r="CP121" s="152"/>
      <c r="CQ121" s="152"/>
      <c r="CR121" s="152"/>
      <c r="CS121" s="152"/>
      <c r="CT121" s="152"/>
      <c r="CU121" s="152"/>
      <c r="CV121" s="152"/>
      <c r="CW121" s="152"/>
      <c r="CX121" s="152"/>
      <c r="CY121" s="152"/>
      <c r="CZ121" s="152"/>
    </row>
    <row r="122" s="288" customFormat="true" ht="15" customHeight="true" x14ac:dyDescent="0.2">
      <c r="A122" s="834" t="s">
        <v>18</v>
      </c>
      <c r="B122" s="337" t="s">
        <v>14</v>
      </c>
      <c r="C122" s="107">
        <v>30.41487050221216</v>
      </c>
      <c r="D122" s="106">
        <v>42.040146694111144</v>
      </c>
      <c r="E122" s="106">
        <v>48.381285982761504</v>
      </c>
      <c r="F122" s="106">
        <v>59.307158711719332</v>
      </c>
      <c r="G122" s="105">
        <v>82.389481464848345</v>
      </c>
      <c r="H122" s="104">
        <v>48.559635012592139</v>
      </c>
      <c r="I122" s="106">
        <v>74.953376747425011</v>
      </c>
      <c r="J122" s="106">
        <v>86.111858651018906</v>
      </c>
      <c r="K122" s="106">
        <v>95.764963894444605</v>
      </c>
      <c r="L122" s="103">
        <v>99.800924107795112</v>
      </c>
      <c r="M122" s="107">
        <v>30.475423756540732</v>
      </c>
      <c r="N122" s="106">
        <v>40.76917921503555</v>
      </c>
      <c r="O122" s="106">
        <v>45.781030196044888</v>
      </c>
      <c r="P122" s="106">
        <v>55.348011379841807</v>
      </c>
      <c r="Q122" s="105">
        <v>72.470040576478425</v>
      </c>
      <c r="R122" s="104">
        <v>55.117074961593318</v>
      </c>
      <c r="S122" s="106">
        <v>82.301605446445038</v>
      </c>
      <c r="T122" s="106">
        <v>46.950242997147001</v>
      </c>
      <c r="U122" s="106">
        <v>76.308093595695752</v>
      </c>
      <c r="V122" s="106">
        <v>56.768348561737568</v>
      </c>
      <c r="W122" s="106">
        <v>60.227210931455346</v>
      </c>
      <c r="X122" s="106">
        <v>45.839714571563768</v>
      </c>
      <c r="Y122" s="106">
        <v>86.630193132156251</v>
      </c>
      <c r="Z122" s="106">
        <v>43.023599140997383</v>
      </c>
      <c r="AA122" s="106">
        <v>23.248488087538799</v>
      </c>
      <c r="AB122" s="106">
        <v>77.177291262744689</v>
      </c>
      <c r="AC122" s="106">
        <v>75.607123627971333</v>
      </c>
      <c r="AD122" s="106">
        <v>32.554786069955441</v>
      </c>
      <c r="AE122" s="106">
        <v>65.676845996656127</v>
      </c>
      <c r="AF122" s="106">
        <v>18.855172921950714</v>
      </c>
      <c r="AG122" s="106">
        <v>65.923561889551692</v>
      </c>
      <c r="AH122" s="106">
        <v>57.024869333900021</v>
      </c>
      <c r="AI122" s="103">
        <v>34.109284579033357</v>
      </c>
      <c r="AJ122" s="376"/>
      <c r="AK122" s="376"/>
      <c r="AL122" s="376"/>
      <c r="AM122" s="376"/>
      <c r="AN122" s="376"/>
      <c r="AO122" s="376"/>
      <c r="AP122" s="376"/>
      <c r="AQ122" s="376"/>
      <c r="AR122" s="376"/>
      <c r="AS122" s="376"/>
      <c r="AT122" s="376"/>
      <c r="AU122" s="376"/>
      <c r="AV122" s="376"/>
      <c r="AW122" s="376"/>
      <c r="AX122" s="376"/>
      <c r="AY122" s="376"/>
      <c r="AZ122" s="151"/>
      <c r="BA122" s="818" t="s">
        <v>18</v>
      </c>
      <c r="BB122" s="494" t="s">
        <v>14</v>
      </c>
      <c r="BC122" s="392">
        <v>4734.1839989999917</v>
      </c>
      <c r="BD122" s="390">
        <v>6542.3962010000141</v>
      </c>
      <c r="BE122" s="390">
        <v>7529.6030150000024</v>
      </c>
      <c r="BF122" s="390">
        <v>9229.1621969999997</v>
      </c>
      <c r="BG122" s="396">
        <v>12823.501540000039</v>
      </c>
      <c r="BH122" s="392">
        <v>832.26826999999969</v>
      </c>
      <c r="BI122" s="390">
        <v>1288.6748830000013</v>
      </c>
      <c r="BJ122" s="390">
        <v>1475.3972090000009</v>
      </c>
      <c r="BK122" s="390">
        <v>1644.7763450000007</v>
      </c>
      <c r="BL122" s="396">
        <v>1714.4997510000007</v>
      </c>
      <c r="BM122" s="392">
        <v>4220.356153999991</v>
      </c>
      <c r="BN122" s="390">
        <v>5643.9503440000071</v>
      </c>
      <c r="BO122" s="390">
        <v>6339.3707310000082</v>
      </c>
      <c r="BP122" s="390">
        <v>7665.8311970000141</v>
      </c>
      <c r="BQ122" s="396">
        <v>10033.722067999981</v>
      </c>
      <c r="BR122" s="392">
        <v>2111.9178290000023</v>
      </c>
      <c r="BS122" s="390">
        <v>3953.6557700000067</v>
      </c>
      <c r="BT122" s="390">
        <v>2179.1808300000012</v>
      </c>
      <c r="BU122" s="390">
        <v>2034.4335099999994</v>
      </c>
      <c r="BV122" s="390">
        <v>1322.8932409999993</v>
      </c>
      <c r="BW122" s="390">
        <v>2748.1853939999996</v>
      </c>
      <c r="BX122" s="390">
        <v>2849.054709999999</v>
      </c>
      <c r="BY122" s="394">
        <v>3413.293279999999</v>
      </c>
      <c r="BZ122" s="394">
        <v>2376.1658019999986</v>
      </c>
      <c r="CA122" s="394">
        <v>1331.9454410000003</v>
      </c>
      <c r="CB122" s="394">
        <v>3551.7933409999887</v>
      </c>
      <c r="CC122" s="394">
        <v>2142.0020689999988</v>
      </c>
      <c r="CD122" s="394">
        <v>1890.1059390000007</v>
      </c>
      <c r="CE122" s="394">
        <v>1592.1052109999976</v>
      </c>
      <c r="CF122" s="394">
        <v>1156.697437</v>
      </c>
      <c r="CG122" s="394">
        <v>2925.717395000006</v>
      </c>
      <c r="CH122" s="394">
        <v>1935.5525119999991</v>
      </c>
      <c r="CI122" s="394">
        <v>1344.1472410000006</v>
      </c>
      <c r="CJ122" s="1"/>
      <c r="CK122" s="1"/>
      <c r="CL122" s="1"/>
      <c r="CM122" s="1"/>
      <c r="CN122" s="1"/>
      <c r="CO122" s="1"/>
      <c r="CP122" s="1"/>
      <c r="CQ122" s="1"/>
      <c r="CR122" s="1"/>
      <c r="CS122" s="1"/>
      <c r="CT122" s="1"/>
      <c r="CU122" s="1"/>
      <c r="CV122" s="1"/>
      <c r="CW122" s="1"/>
      <c r="CX122" s="1"/>
      <c r="CY122" s="1"/>
      <c r="CZ122" s="3"/>
    </row>
    <row r="123" s="288" customFormat="true" ht="15" customHeight="true" x14ac:dyDescent="0.2">
      <c r="A123" s="825"/>
      <c r="B123" s="338" t="s">
        <v>51</v>
      </c>
      <c r="C123" s="102">
        <v>69.585129497788074</v>
      </c>
      <c r="D123" s="101">
        <v>57.959853305888984</v>
      </c>
      <c r="E123" s="101">
        <v>51.618714017238545</v>
      </c>
      <c r="F123" s="101">
        <v>40.692841288280917</v>
      </c>
      <c r="G123" s="100">
        <v>17.61051853515135</v>
      </c>
      <c r="H123" s="99">
        <v>51.440364987407769</v>
      </c>
      <c r="I123" s="101">
        <v>25.046623252574975</v>
      </c>
      <c r="J123" s="101">
        <v>13.888141348981062</v>
      </c>
      <c r="K123" s="101">
        <v>4.2350361055554435</v>
      </c>
      <c r="L123" s="98">
        <v>0.19907589220489263</v>
      </c>
      <c r="M123" s="102">
        <v>69.524576243459506</v>
      </c>
      <c r="N123" s="101">
        <v>59.230820784964507</v>
      </c>
      <c r="O123" s="101">
        <v>54.21896980395536</v>
      </c>
      <c r="P123" s="101">
        <v>44.651988620158498</v>
      </c>
      <c r="Q123" s="100">
        <v>27.52995942352149</v>
      </c>
      <c r="R123" s="99">
        <v>44.882925038406682</v>
      </c>
      <c r="S123" s="101">
        <v>17.698394553555087</v>
      </c>
      <c r="T123" s="101">
        <v>53.049757002853148</v>
      </c>
      <c r="U123" s="101">
        <v>23.691906404304106</v>
      </c>
      <c r="V123" s="101">
        <v>43.231651438262261</v>
      </c>
      <c r="W123" s="101">
        <v>39.772789068544519</v>
      </c>
      <c r="X123" s="101">
        <v>54.160285428436097</v>
      </c>
      <c r="Y123" s="101">
        <v>13.369806867843836</v>
      </c>
      <c r="Z123" s="101">
        <v>56.976400859002688</v>
      </c>
      <c r="AA123" s="101">
        <v>76.751511912461325</v>
      </c>
      <c r="AB123" s="101">
        <v>22.822708737255386</v>
      </c>
      <c r="AC123" s="101">
        <v>24.392876372028432</v>
      </c>
      <c r="AD123" s="101">
        <v>67.445213930044744</v>
      </c>
      <c r="AE123" s="101">
        <v>34.323154003343923</v>
      </c>
      <c r="AF123" s="101">
        <v>81.144827078049246</v>
      </c>
      <c r="AG123" s="101">
        <v>34.076438110448372</v>
      </c>
      <c r="AH123" s="101">
        <v>42.975130666099794</v>
      </c>
      <c r="AI123" s="98">
        <v>65.890715420966657</v>
      </c>
      <c r="AJ123" s="376"/>
      <c r="AK123" s="376"/>
      <c r="AL123" s="376"/>
      <c r="AM123" s="376"/>
      <c r="AN123" s="376"/>
      <c r="AO123" s="376"/>
      <c r="AP123" s="376"/>
      <c r="AQ123" s="376"/>
      <c r="AR123" s="376"/>
      <c r="AS123" s="376"/>
      <c r="AT123" s="376"/>
      <c r="AU123" s="376"/>
      <c r="AV123" s="376"/>
      <c r="AW123" s="376"/>
      <c r="AX123" s="376"/>
      <c r="AY123" s="376"/>
      <c r="AZ123" s="151"/>
      <c r="BA123" s="816"/>
      <c r="BB123" s="492" t="s">
        <v>51</v>
      </c>
      <c r="BC123" s="393">
        <v>10831.175710999996</v>
      </c>
      <c r="BD123" s="391">
        <v>9019.8620579999751</v>
      </c>
      <c r="BE123" s="391">
        <v>8033.4455109999917</v>
      </c>
      <c r="BF123" s="391">
        <v>6332.4704919999931</v>
      </c>
      <c r="BG123" s="397">
        <v>2740.9871689999991</v>
      </c>
      <c r="BH123" s="393">
        <v>881.64137900000014</v>
      </c>
      <c r="BI123" s="391">
        <v>430.62708699999996</v>
      </c>
      <c r="BJ123" s="391">
        <v>237.95241799999999</v>
      </c>
      <c r="BK123" s="391">
        <v>72.737324000000001</v>
      </c>
      <c r="BL123" s="397">
        <v>3.4199640000000002</v>
      </c>
      <c r="BM123" s="393">
        <v>9628.0358739999974</v>
      </c>
      <c r="BN123" s="391">
        <v>8199.7189489999819</v>
      </c>
      <c r="BO123" s="391">
        <v>7507.7854029999971</v>
      </c>
      <c r="BP123" s="391">
        <v>6184.4066089999951</v>
      </c>
      <c r="BQ123" s="397">
        <v>3811.6159339999986</v>
      </c>
      <c r="BR123" s="393">
        <v>1719.776488</v>
      </c>
      <c r="BS123" s="391">
        <v>850.2064979999999</v>
      </c>
      <c r="BT123" s="391">
        <v>2462.2878630000018</v>
      </c>
      <c r="BU123" s="391">
        <v>631.64477100000067</v>
      </c>
      <c r="BV123" s="391">
        <v>1007.4427200000011</v>
      </c>
      <c r="BW123" s="391">
        <v>1814.8440930000022</v>
      </c>
      <c r="BX123" s="391">
        <v>3366.1993259999963</v>
      </c>
      <c r="BY123" s="395">
        <v>526.78021700000022</v>
      </c>
      <c r="BZ123" s="395">
        <v>3146.7700970000019</v>
      </c>
      <c r="CA123" s="395">
        <v>4397.2247139999945</v>
      </c>
      <c r="CB123" s="395">
        <v>1050.3289710000004</v>
      </c>
      <c r="CC123" s="395">
        <v>691.06704700000012</v>
      </c>
      <c r="CD123" s="395">
        <v>3915.8174509999972</v>
      </c>
      <c r="CE123" s="395">
        <v>832.04471100000058</v>
      </c>
      <c r="CF123" s="395">
        <v>4977.9449860000132</v>
      </c>
      <c r="CG123" s="395">
        <v>1512.3276849999997</v>
      </c>
      <c r="CH123" s="395">
        <v>1458.6727350000012</v>
      </c>
      <c r="CI123" s="395">
        <v>2596.5605680000012</v>
      </c>
      <c r="CJ123" s="1"/>
      <c r="CK123" s="1"/>
      <c r="CL123" s="1"/>
      <c r="CM123" s="1"/>
      <c r="CN123" s="1"/>
      <c r="CO123" s="1"/>
      <c r="CP123" s="1"/>
      <c r="CQ123" s="1"/>
      <c r="CR123" s="1"/>
      <c r="CS123" s="1"/>
      <c r="CT123" s="1"/>
      <c r="CU123" s="1"/>
      <c r="CV123" s="1"/>
      <c r="CW123" s="1"/>
      <c r="CX123" s="1"/>
      <c r="CY123" s="1"/>
      <c r="CZ123" s="3"/>
    </row>
    <row r="124" s="288" customFormat="true" ht="15" customHeight="true" x14ac:dyDescent="0.2">
      <c r="A124" s="825" t="s">
        <v>50</v>
      </c>
      <c r="B124" s="338" t="s">
        <v>15</v>
      </c>
      <c r="C124" s="102">
        <v>26.201171678543922</v>
      </c>
      <c r="D124" s="101">
        <v>36.097294875255436</v>
      </c>
      <c r="E124" s="101">
        <v>43.073805063325587</v>
      </c>
      <c r="F124" s="101">
        <v>52.412536068695459</v>
      </c>
      <c r="G124" s="100">
        <v>61.391832463309029</v>
      </c>
      <c r="H124" s="99">
        <v>20.650495153376653</v>
      </c>
      <c r="I124" s="101">
        <v>29.392242538988043</v>
      </c>
      <c r="J124" s="101">
        <v>31.951603243906916</v>
      </c>
      <c r="K124" s="101">
        <v>58.860859523092415</v>
      </c>
      <c r="L124" s="98">
        <v>90.820393024012731</v>
      </c>
      <c r="M124" s="102">
        <v>26.220530272816234</v>
      </c>
      <c r="N124" s="101">
        <v>35.02375457243599</v>
      </c>
      <c r="O124" s="101">
        <v>41.020469575359634</v>
      </c>
      <c r="P124" s="101">
        <v>50.391355670272631</v>
      </c>
      <c r="Q124" s="100">
        <v>64.96023380361521</v>
      </c>
      <c r="R124" s="99">
        <v>34.600954285884349</v>
      </c>
      <c r="S124" s="101">
        <v>37.793278443760734</v>
      </c>
      <c r="T124" s="101">
        <v>36.087044743533362</v>
      </c>
      <c r="U124" s="101">
        <v>72.619726839896074</v>
      </c>
      <c r="V124" s="101">
        <v>50.473884138802852</v>
      </c>
      <c r="W124" s="101">
        <v>46.297812999427528</v>
      </c>
      <c r="X124" s="101">
        <v>40.425949920094276</v>
      </c>
      <c r="Y124" s="101">
        <v>83.407721645350932</v>
      </c>
      <c r="Z124" s="101">
        <v>37.879862219273619</v>
      </c>
      <c r="AA124" s="101">
        <v>19.219922680058765</v>
      </c>
      <c r="AB124" s="101">
        <v>69.840211582798958</v>
      </c>
      <c r="AC124" s="101">
        <v>71.804489961479462</v>
      </c>
      <c r="AD124" s="101">
        <v>28.554096594788248</v>
      </c>
      <c r="AE124" s="101">
        <v>62.141731925439892</v>
      </c>
      <c r="AF124" s="101">
        <v>16.326839609181199</v>
      </c>
      <c r="AG124" s="101">
        <v>57.569852197175123</v>
      </c>
      <c r="AH124" s="101">
        <v>54.893989361690551</v>
      </c>
      <c r="AI124" s="98">
        <v>31.600131102234698</v>
      </c>
      <c r="AJ124" s="376"/>
      <c r="AK124" s="376"/>
      <c r="AL124" s="376"/>
      <c r="AM124" s="376"/>
      <c r="AN124" s="376"/>
      <c r="AO124" s="376"/>
      <c r="AP124" s="376"/>
      <c r="AQ124" s="376"/>
      <c r="AR124" s="376"/>
      <c r="AS124" s="376"/>
      <c r="AT124" s="376"/>
      <c r="AU124" s="376"/>
      <c r="AV124" s="376"/>
      <c r="AW124" s="376"/>
      <c r="AX124" s="376"/>
      <c r="AY124" s="376"/>
      <c r="AZ124" s="151"/>
      <c r="BA124" s="816" t="s">
        <v>50</v>
      </c>
      <c r="BB124" s="492" t="s">
        <v>15</v>
      </c>
      <c r="BC124" s="393">
        <v>4078.3066199999939</v>
      </c>
      <c r="BD124" s="391">
        <v>5617.5542530000112</v>
      </c>
      <c r="BE124" s="391">
        <v>6703.5971840000002</v>
      </c>
      <c r="BF124" s="391">
        <v>8156.2463460000045</v>
      </c>
      <c r="BG124" s="397">
        <v>9555.3248319999821</v>
      </c>
      <c r="BH124" s="393">
        <v>353.93082900000007</v>
      </c>
      <c r="BI124" s="391">
        <v>505.3414049999999</v>
      </c>
      <c r="BJ124" s="391">
        <v>547.44267499999955</v>
      </c>
      <c r="BK124" s="391">
        <v>1010.9433080000003</v>
      </c>
      <c r="BL124" s="397">
        <v>1560.2214369999999</v>
      </c>
      <c r="BM124" s="393">
        <v>3631.1218239999985</v>
      </c>
      <c r="BN124" s="391">
        <v>4848.5727569999981</v>
      </c>
      <c r="BO124" s="391">
        <v>5680.1684690000029</v>
      </c>
      <c r="BP124" s="391">
        <v>6979.3225940000084</v>
      </c>
      <c r="BQ124" s="397">
        <v>8993.9639369999804</v>
      </c>
      <c r="BR124" s="393">
        <v>1325.8027989999994</v>
      </c>
      <c r="BS124" s="391">
        <v>1815.5370429999998</v>
      </c>
      <c r="BT124" s="391">
        <v>1674.9688840000017</v>
      </c>
      <c r="BU124" s="391">
        <v>1936.0987649999995</v>
      </c>
      <c r="BV124" s="391">
        <v>1176.2110730000002</v>
      </c>
      <c r="BW124" s="391">
        <v>2112.582859000001</v>
      </c>
      <c r="BX124" s="391">
        <v>2512.5754839999995</v>
      </c>
      <c r="BY124" s="395">
        <v>3286.3255350000009</v>
      </c>
      <c r="BZ124" s="395">
        <v>2092.0805089999994</v>
      </c>
      <c r="CA124" s="395">
        <v>1101.1420740000005</v>
      </c>
      <c r="CB124" s="395">
        <v>3214.1319599999892</v>
      </c>
      <c r="CC124" s="395">
        <v>2034.2708289999991</v>
      </c>
      <c r="CD124" s="395">
        <v>1657.8289730000008</v>
      </c>
      <c r="CE124" s="395">
        <v>1506.4087459999982</v>
      </c>
      <c r="CF124" s="395">
        <v>1001.5932289999998</v>
      </c>
      <c r="CG124" s="395">
        <v>2554.9759930000037</v>
      </c>
      <c r="CH124" s="395">
        <v>1863.2256459999987</v>
      </c>
      <c r="CI124" s="395">
        <v>1245.2688340000007</v>
      </c>
      <c r="CJ124" s="1"/>
      <c r="CK124" s="1"/>
      <c r="CL124" s="1"/>
      <c r="CM124" s="1"/>
      <c r="CN124" s="1"/>
      <c r="CO124" s="1"/>
      <c r="CP124" s="1"/>
      <c r="CQ124" s="1"/>
      <c r="CR124" s="1"/>
      <c r="CS124" s="1"/>
      <c r="CT124" s="1"/>
      <c r="CU124" s="1"/>
      <c r="CV124" s="1"/>
      <c r="CW124" s="1"/>
      <c r="CX124" s="1"/>
      <c r="CY124" s="1"/>
      <c r="CZ124" s="3"/>
    </row>
    <row r="125" s="288" customFormat="true" ht="15" customHeight="true" x14ac:dyDescent="0.2">
      <c r="A125" s="825"/>
      <c r="B125" s="338" t="s">
        <v>16</v>
      </c>
      <c r="C125" s="102">
        <v>4.2136988236682518</v>
      </c>
      <c r="D125" s="101">
        <v>5.9428518188556909</v>
      </c>
      <c r="E125" s="101">
        <v>5.3074809194359007</v>
      </c>
      <c r="F125" s="101">
        <v>6.8946226430239026</v>
      </c>
      <c r="G125" s="100">
        <v>20.997649001539003</v>
      </c>
      <c r="H125" s="99">
        <v>27.909139859215525</v>
      </c>
      <c r="I125" s="101">
        <v>45.561134208436933</v>
      </c>
      <c r="J125" s="101">
        <v>54.160255407111855</v>
      </c>
      <c r="K125" s="101">
        <v>36.90410437135219</v>
      </c>
      <c r="L125" s="98">
        <v>8.9805310837823384</v>
      </c>
      <c r="M125" s="102">
        <v>4.2548934837245485</v>
      </c>
      <c r="N125" s="101">
        <v>5.7454246425994908</v>
      </c>
      <c r="O125" s="101">
        <v>4.7605606206852178</v>
      </c>
      <c r="P125" s="101">
        <v>4.956655709569131</v>
      </c>
      <c r="Q125" s="100">
        <v>7.5098067728632163</v>
      </c>
      <c r="R125" s="99">
        <v>20.516120675708901</v>
      </c>
      <c r="S125" s="101">
        <v>44.508327002684325</v>
      </c>
      <c r="T125" s="101">
        <v>10.863198253613657</v>
      </c>
      <c r="U125" s="101">
        <v>3.6883667557996893</v>
      </c>
      <c r="V125" s="101">
        <v>6.2944644229347562</v>
      </c>
      <c r="W125" s="101">
        <v>13.929397932027848</v>
      </c>
      <c r="X125" s="101">
        <v>5.4137646514695081</v>
      </c>
      <c r="Y125" s="101">
        <v>3.2224714868053672</v>
      </c>
      <c r="Z125" s="101">
        <v>5.1437369217237787</v>
      </c>
      <c r="AA125" s="101">
        <v>4.0285654074800377</v>
      </c>
      <c r="AB125" s="101">
        <v>7.3370796799457381</v>
      </c>
      <c r="AC125" s="101">
        <v>3.8026336664918747</v>
      </c>
      <c r="AD125" s="101">
        <v>4.0006894751671958</v>
      </c>
      <c r="AE125" s="101">
        <v>3.5351140712162645</v>
      </c>
      <c r="AF125" s="101">
        <v>2.5283333127695089</v>
      </c>
      <c r="AG125" s="101">
        <v>8.3537096923765279</v>
      </c>
      <c r="AH125" s="101">
        <v>2.130879972209454</v>
      </c>
      <c r="AI125" s="98">
        <v>2.509153476798665</v>
      </c>
      <c r="AJ125" s="376"/>
      <c r="AK125" s="376"/>
      <c r="AL125" s="376"/>
      <c r="AM125" s="376"/>
      <c r="AN125" s="376"/>
      <c r="AO125" s="376"/>
      <c r="AP125" s="376"/>
      <c r="AQ125" s="376"/>
      <c r="AR125" s="376"/>
      <c r="AS125" s="376"/>
      <c r="AT125" s="376"/>
      <c r="AU125" s="376"/>
      <c r="AV125" s="376"/>
      <c r="AW125" s="376"/>
      <c r="AX125" s="376"/>
      <c r="AY125" s="376"/>
      <c r="AZ125" s="151"/>
      <c r="BA125" s="816"/>
      <c r="BB125" s="492" t="s">
        <v>16</v>
      </c>
      <c r="BC125" s="393">
        <v>655.87737900000002</v>
      </c>
      <c r="BD125" s="391">
        <v>924.84194799999955</v>
      </c>
      <c r="BE125" s="391">
        <v>826.00583099999949</v>
      </c>
      <c r="BF125" s="391">
        <v>1072.9158510000002</v>
      </c>
      <c r="BG125" s="397">
        <v>3268.1767080000072</v>
      </c>
      <c r="BH125" s="393">
        <v>478.3374410000003</v>
      </c>
      <c r="BI125" s="391">
        <v>783.3334780000007</v>
      </c>
      <c r="BJ125" s="391">
        <v>927.95453399999917</v>
      </c>
      <c r="BK125" s="391">
        <v>633.83303700000033</v>
      </c>
      <c r="BL125" s="397">
        <v>154.27831400000002</v>
      </c>
      <c r="BM125" s="393">
        <v>589.23432999999989</v>
      </c>
      <c r="BN125" s="391">
        <v>795.37758699999961</v>
      </c>
      <c r="BO125" s="391">
        <v>659.20226200000013</v>
      </c>
      <c r="BP125" s="391">
        <v>686.50860299999965</v>
      </c>
      <c r="BQ125" s="397">
        <v>1039.758131</v>
      </c>
      <c r="BR125" s="393">
        <v>786.11503000000039</v>
      </c>
      <c r="BS125" s="391">
        <v>2138.1187270000078</v>
      </c>
      <c r="BT125" s="391">
        <v>504.21194600000018</v>
      </c>
      <c r="BU125" s="391">
        <v>98.33474499999997</v>
      </c>
      <c r="BV125" s="391">
        <v>146.68216800000002</v>
      </c>
      <c r="BW125" s="391">
        <v>635.6025350000001</v>
      </c>
      <c r="BX125" s="391">
        <v>336.47922600000015</v>
      </c>
      <c r="BY125" s="395">
        <v>126.96774499999998</v>
      </c>
      <c r="BZ125" s="395">
        <v>284.08529299999992</v>
      </c>
      <c r="CA125" s="395">
        <v>230.80336699999998</v>
      </c>
      <c r="CB125" s="395">
        <v>337.66138099999995</v>
      </c>
      <c r="CC125" s="395">
        <v>107.73123999999996</v>
      </c>
      <c r="CD125" s="395">
        <v>232.27696599999999</v>
      </c>
      <c r="CE125" s="395">
        <v>85.696464999999989</v>
      </c>
      <c r="CF125" s="395">
        <v>155.10420799999997</v>
      </c>
      <c r="CG125" s="395">
        <v>370.74140199999982</v>
      </c>
      <c r="CH125" s="395">
        <v>72.32686600000001</v>
      </c>
      <c r="CI125" s="395">
        <v>98.87840700000001</v>
      </c>
      <c r="CJ125" s="1"/>
      <c r="CK125" s="1"/>
      <c r="CL125" s="1"/>
      <c r="CM125" s="1"/>
      <c r="CN125" s="1"/>
      <c r="CO125" s="1"/>
      <c r="CP125" s="1"/>
      <c r="CQ125" s="1"/>
      <c r="CR125" s="1"/>
      <c r="CS125" s="1"/>
      <c r="CT125" s="1"/>
      <c r="CU125" s="1"/>
      <c r="CV125" s="1"/>
      <c r="CW125" s="1"/>
      <c r="CX125" s="1"/>
      <c r="CY125" s="1"/>
      <c r="CZ125" s="3"/>
    </row>
    <row r="126" s="288" customFormat="true" ht="15" customHeight="true" x14ac:dyDescent="0.2">
      <c r="A126" s="825"/>
      <c r="B126" s="338" t="s">
        <v>22</v>
      </c>
      <c r="C126" s="102">
        <v>62.432608619746631</v>
      </c>
      <c r="D126" s="101">
        <v>55.811312647873343</v>
      </c>
      <c r="E126" s="101">
        <v>50.388413079217806</v>
      </c>
      <c r="F126" s="101">
        <v>40.249190841186113</v>
      </c>
      <c r="G126" s="100">
        <v>17.568753430485614</v>
      </c>
      <c r="H126" s="99">
        <v>49.01865127430645</v>
      </c>
      <c r="I126" s="101">
        <v>25.046623252574975</v>
      </c>
      <c r="J126" s="101">
        <v>13.888141348981062</v>
      </c>
      <c r="K126" s="101">
        <v>4.1847312948517796</v>
      </c>
      <c r="L126" s="98">
        <v>0.19907589220489263</v>
      </c>
      <c r="M126" s="102">
        <v>61.874851857710631</v>
      </c>
      <c r="N126" s="101">
        <v>56.814963544217569</v>
      </c>
      <c r="O126" s="101">
        <v>52.949927133391952</v>
      </c>
      <c r="P126" s="101">
        <v>44.066601147859103</v>
      </c>
      <c r="Q126" s="100">
        <v>27.373168769534821</v>
      </c>
      <c r="R126" s="99">
        <v>41.653479817502863</v>
      </c>
      <c r="S126" s="101">
        <v>17.422755156309986</v>
      </c>
      <c r="T126" s="101">
        <v>51.968969663370387</v>
      </c>
      <c r="U126" s="101">
        <v>22.799564188790594</v>
      </c>
      <c r="V126" s="101">
        <v>41.61118363310532</v>
      </c>
      <c r="W126" s="101">
        <v>38.492999333098524</v>
      </c>
      <c r="X126" s="101">
        <v>53.548038627587879</v>
      </c>
      <c r="Y126" s="101">
        <v>11.064763292663033</v>
      </c>
      <c r="Z126" s="101">
        <v>55.302782195118915</v>
      </c>
      <c r="AA126" s="101">
        <v>66.682830840097523</v>
      </c>
      <c r="AB126" s="101">
        <v>21.166615443053519</v>
      </c>
      <c r="AC126" s="101">
        <v>23.890116276287799</v>
      </c>
      <c r="AD126" s="101">
        <v>64.164480664978313</v>
      </c>
      <c r="AE126" s="101">
        <v>33.552286334211367</v>
      </c>
      <c r="AF126" s="101">
        <v>77.949869385565634</v>
      </c>
      <c r="AG126" s="101">
        <v>33.058196898711969</v>
      </c>
      <c r="AH126" s="101">
        <v>41.93185747639918</v>
      </c>
      <c r="AI126" s="98">
        <v>65.047975649087292</v>
      </c>
      <c r="AJ126" s="376"/>
      <c r="AK126" s="376"/>
      <c r="AL126" s="376"/>
      <c r="AM126" s="376"/>
      <c r="AN126" s="376"/>
      <c r="AO126" s="376"/>
      <c r="AP126" s="376"/>
      <c r="AQ126" s="376"/>
      <c r="AR126" s="376"/>
      <c r="AS126" s="376"/>
      <c r="AT126" s="376"/>
      <c r="AU126" s="376"/>
      <c r="AV126" s="376"/>
      <c r="AW126" s="376"/>
      <c r="AX126" s="376"/>
      <c r="AY126" s="376"/>
      <c r="AZ126" s="151"/>
      <c r="BA126" s="816"/>
      <c r="BB126" s="492" t="s">
        <v>22</v>
      </c>
      <c r="BC126" s="393">
        <v>9717.8601080000008</v>
      </c>
      <c r="BD126" s="391">
        <v>8685.5006119999634</v>
      </c>
      <c r="BE126" s="391">
        <v>7841.9731789999914</v>
      </c>
      <c r="BF126" s="391">
        <v>6263.4312389999941</v>
      </c>
      <c r="BG126" s="397">
        <v>2734.4866439999987</v>
      </c>
      <c r="BH126" s="393">
        <v>840.13539400000025</v>
      </c>
      <c r="BI126" s="391">
        <v>430.62708699999996</v>
      </c>
      <c r="BJ126" s="391">
        <v>237.95241799999999</v>
      </c>
      <c r="BK126" s="391">
        <v>71.873332000000005</v>
      </c>
      <c r="BL126" s="397">
        <v>3.4199640000000002</v>
      </c>
      <c r="BM126" s="393">
        <v>8568.6720519999817</v>
      </c>
      <c r="BN126" s="391">
        <v>7865.2756619999809</v>
      </c>
      <c r="BO126" s="391">
        <v>7332.0590829999974</v>
      </c>
      <c r="BP126" s="391">
        <v>6103.3290519999964</v>
      </c>
      <c r="BQ126" s="397">
        <v>3789.9077379999985</v>
      </c>
      <c r="BR126" s="393">
        <v>1596.0340190000002</v>
      </c>
      <c r="BS126" s="391">
        <v>836.96516099999997</v>
      </c>
      <c r="BT126" s="391">
        <v>2412.123457000002</v>
      </c>
      <c r="BU126" s="391">
        <v>607.85422900000071</v>
      </c>
      <c r="BV126" s="391">
        <v>969.68037600000139</v>
      </c>
      <c r="BW126" s="391">
        <v>1756.4469100000022</v>
      </c>
      <c r="BX126" s="391">
        <v>3328.1466319999968</v>
      </c>
      <c r="BY126" s="395">
        <v>435.95980600000024</v>
      </c>
      <c r="BZ126" s="395">
        <v>3054.3372110000009</v>
      </c>
      <c r="CA126" s="395">
        <v>3820.3728429999956</v>
      </c>
      <c r="CB126" s="395">
        <v>974.11353200000065</v>
      </c>
      <c r="CC126" s="395">
        <v>676.82350600000018</v>
      </c>
      <c r="CD126" s="395">
        <v>3725.3405909999947</v>
      </c>
      <c r="CE126" s="395">
        <v>813.35772300000042</v>
      </c>
      <c r="CF126" s="395">
        <v>4781.945756000011</v>
      </c>
      <c r="CG126" s="395">
        <v>1467.1376810000002</v>
      </c>
      <c r="CH126" s="395">
        <v>1423.2616930000008</v>
      </c>
      <c r="CI126" s="395">
        <v>2563.3506560000019</v>
      </c>
      <c r="CJ126" s="1"/>
      <c r="CK126" s="1"/>
      <c r="CL126" s="1"/>
      <c r="CM126" s="1"/>
      <c r="CN126" s="1"/>
      <c r="CO126" s="1"/>
      <c r="CP126" s="1"/>
      <c r="CQ126" s="1"/>
      <c r="CR126" s="1"/>
      <c r="CS126" s="1"/>
      <c r="CT126" s="1"/>
      <c r="CU126" s="1"/>
      <c r="CV126" s="1"/>
      <c r="CW126" s="1"/>
      <c r="CX126" s="1"/>
      <c r="CY126" s="1"/>
      <c r="CZ126" s="3"/>
    </row>
    <row r="127" s="288" customFormat="true" ht="15" customHeight="true" x14ac:dyDescent="0.2">
      <c r="A127" s="825"/>
      <c r="B127" s="338" t="s">
        <v>19</v>
      </c>
      <c r="C127" s="102">
        <v>7.1525208780414591</v>
      </c>
      <c r="D127" s="101">
        <v>2.1485406580155675</v>
      </c>
      <c r="E127" s="101">
        <v>1.2303009380207353</v>
      </c>
      <c r="F127" s="101">
        <v>0.44365044709480739</v>
      </c>
      <c r="G127" s="100">
        <v>4.176510466573248E-2</v>
      </c>
      <c r="H127" s="99">
        <v>2.4217137131013349</v>
      </c>
      <c r="I127" s="101">
        <v>0</v>
      </c>
      <c r="J127" s="101">
        <v>0</v>
      </c>
      <c r="K127" s="101">
        <v>5.0304810703663758E-2</v>
      </c>
      <c r="L127" s="98">
        <v>0</v>
      </c>
      <c r="M127" s="102">
        <v>7.6497243857487627</v>
      </c>
      <c r="N127" s="101">
        <v>2.4158572407469334</v>
      </c>
      <c r="O127" s="101">
        <v>1.2690426705634223</v>
      </c>
      <c r="P127" s="101">
        <v>0.5853874722994068</v>
      </c>
      <c r="Q127" s="100">
        <v>0.15679065398666467</v>
      </c>
      <c r="R127" s="99">
        <v>3.2294452209038234</v>
      </c>
      <c r="S127" s="101">
        <v>0.27563939724510017</v>
      </c>
      <c r="T127" s="101">
        <v>1.0807873394827625</v>
      </c>
      <c r="U127" s="101">
        <v>0.89234221551351256</v>
      </c>
      <c r="V127" s="101">
        <v>1.6204678051569548</v>
      </c>
      <c r="W127" s="101">
        <v>1.2797897354459919</v>
      </c>
      <c r="X127" s="101">
        <v>0.6122468008482217</v>
      </c>
      <c r="Y127" s="101">
        <v>2.3050435751808029</v>
      </c>
      <c r="Z127" s="101">
        <v>1.6736186638837554</v>
      </c>
      <c r="AA127" s="101">
        <v>10.068681072363809</v>
      </c>
      <c r="AB127" s="101">
        <v>1.6560932942018738</v>
      </c>
      <c r="AC127" s="101">
        <v>0.5027600957406354</v>
      </c>
      <c r="AD127" s="101">
        <v>3.2807332650663925</v>
      </c>
      <c r="AE127" s="101">
        <v>0.77086766913255378</v>
      </c>
      <c r="AF127" s="101">
        <v>3.1949576924835776</v>
      </c>
      <c r="AG127" s="101">
        <v>1.0182412117364066</v>
      </c>
      <c r="AH127" s="101">
        <v>1.0432731897005989</v>
      </c>
      <c r="AI127" s="98">
        <v>0.8427397718793922</v>
      </c>
      <c r="AJ127" s="376"/>
      <c r="AK127" s="376"/>
      <c r="AL127" s="376"/>
      <c r="AM127" s="376"/>
      <c r="AN127" s="376"/>
      <c r="AO127" s="376"/>
      <c r="AP127" s="376"/>
      <c r="AQ127" s="376"/>
      <c r="AR127" s="376"/>
      <c r="AS127" s="376"/>
      <c r="AT127" s="376"/>
      <c r="AU127" s="376"/>
      <c r="AV127" s="376"/>
      <c r="AW127" s="376"/>
      <c r="AX127" s="376"/>
      <c r="AY127" s="376"/>
      <c r="AZ127" s="151"/>
      <c r="BA127" s="816"/>
      <c r="BB127" s="492" t="s">
        <v>19</v>
      </c>
      <c r="BC127" s="393">
        <v>1113.315603</v>
      </c>
      <c r="BD127" s="391">
        <v>334.36144599999989</v>
      </c>
      <c r="BE127" s="391">
        <v>191.47233200000002</v>
      </c>
      <c r="BF127" s="391">
        <v>69.039253000000002</v>
      </c>
      <c r="BG127" s="397">
        <v>6.5005249999999997</v>
      </c>
      <c r="BH127" s="393">
        <v>41.505984999999988</v>
      </c>
      <c r="BI127" s="391">
        <v>0</v>
      </c>
      <c r="BJ127" s="391">
        <v>0</v>
      </c>
      <c r="BK127" s="391">
        <v>0.86399199999999998</v>
      </c>
      <c r="BL127" s="397">
        <v>0</v>
      </c>
      <c r="BM127" s="393">
        <v>1059.3638220000003</v>
      </c>
      <c r="BN127" s="391">
        <v>334.44328699999988</v>
      </c>
      <c r="BO127" s="391">
        <v>175.72631999999999</v>
      </c>
      <c r="BP127" s="391">
        <v>81.077557000000027</v>
      </c>
      <c r="BQ127" s="397">
        <v>21.708196000000001</v>
      </c>
      <c r="BR127" s="393">
        <v>123.74246899999997</v>
      </c>
      <c r="BS127" s="391">
        <v>13.241337</v>
      </c>
      <c r="BT127" s="391">
        <v>50.164406000000007</v>
      </c>
      <c r="BU127" s="391">
        <v>23.790542000000002</v>
      </c>
      <c r="BV127" s="391">
        <v>37.762343999999999</v>
      </c>
      <c r="BW127" s="391">
        <v>58.397183000000005</v>
      </c>
      <c r="BX127" s="391">
        <v>38.052694000000002</v>
      </c>
      <c r="BY127" s="395">
        <v>90.820411000000007</v>
      </c>
      <c r="BZ127" s="395">
        <v>92.432886000000011</v>
      </c>
      <c r="CA127" s="395">
        <v>576.85187100000007</v>
      </c>
      <c r="CB127" s="395">
        <v>76.215439000000003</v>
      </c>
      <c r="CC127" s="395">
        <v>14.243541</v>
      </c>
      <c r="CD127" s="395">
        <v>190.47685999999999</v>
      </c>
      <c r="CE127" s="395">
        <v>18.686987999999996</v>
      </c>
      <c r="CF127" s="395">
        <v>195.99922999999995</v>
      </c>
      <c r="CG127" s="395">
        <v>45.190004000000002</v>
      </c>
      <c r="CH127" s="395">
        <v>35.411042000000002</v>
      </c>
      <c r="CI127" s="395">
        <v>33.209912000000003</v>
      </c>
      <c r="CJ127" s="1"/>
      <c r="CK127" s="1"/>
      <c r="CL127" s="1"/>
      <c r="CM127" s="1"/>
      <c r="CN127" s="1"/>
      <c r="CO127" s="1"/>
      <c r="CP127" s="1"/>
      <c r="CQ127" s="1"/>
      <c r="CR127" s="1"/>
      <c r="CS127" s="1"/>
      <c r="CT127" s="1"/>
      <c r="CU127" s="1"/>
      <c r="CV127" s="1"/>
      <c r="CW127" s="1"/>
      <c r="CX127" s="1"/>
      <c r="CY127" s="1"/>
      <c r="CZ127" s="3"/>
    </row>
    <row r="128" s="288" customFormat="true" ht="15" customHeight="true" x14ac:dyDescent="0.2">
      <c r="A128" s="825" t="s">
        <v>168</v>
      </c>
      <c r="B128" s="338" t="s">
        <v>49</v>
      </c>
      <c r="C128" s="102">
        <v>13.85407451714048</v>
      </c>
      <c r="D128" s="101">
        <v>14.136134828683048</v>
      </c>
      <c r="E128" s="101">
        <v>10.970111297428065</v>
      </c>
      <c r="F128" s="101">
        <v>11.625278959218624</v>
      </c>
      <c r="G128" s="100">
        <v>25.485837061006016</v>
      </c>
      <c r="H128" s="99">
        <v>57.473948994835581</v>
      </c>
      <c r="I128" s="101">
        <v>60.785966137279011</v>
      </c>
      <c r="J128" s="101">
        <v>62.895234472413762</v>
      </c>
      <c r="K128" s="101">
        <v>38.536123098244104</v>
      </c>
      <c r="L128" s="98">
        <v>8.9984448180885135</v>
      </c>
      <c r="M128" s="102">
        <v>13.961720492274859</v>
      </c>
      <c r="N128" s="101">
        <v>14.092568830722488</v>
      </c>
      <c r="O128" s="101">
        <v>10.398544113794301</v>
      </c>
      <c r="P128" s="101">
        <v>8.9554359515333637</v>
      </c>
      <c r="Q128" s="100">
        <v>10.36263635721031</v>
      </c>
      <c r="R128" s="99">
        <v>37.222803804456142</v>
      </c>
      <c r="S128" s="101">
        <v>54.079536797914109</v>
      </c>
      <c r="T128" s="101">
        <v>23.137682704376576</v>
      </c>
      <c r="U128" s="101">
        <v>4.8335197251051971</v>
      </c>
      <c r="V128" s="101">
        <v>11.087982269009121</v>
      </c>
      <c r="W128" s="101">
        <v>23.128080674167219</v>
      </c>
      <c r="X128" s="101">
        <v>11.810205848942799</v>
      </c>
      <c r="Y128" s="101">
        <v>3.7198018038461678</v>
      </c>
      <c r="Z128" s="101">
        <v>11.95561743885413</v>
      </c>
      <c r="AA128" s="101">
        <v>17.328289875500982</v>
      </c>
      <c r="AB128" s="101">
        <v>9.5067856877318526</v>
      </c>
      <c r="AC128" s="101">
        <v>5.0294647964693455</v>
      </c>
      <c r="AD128" s="101">
        <v>12.289097727659163</v>
      </c>
      <c r="AE128" s="101">
        <v>5.3825880606328926</v>
      </c>
      <c r="AF128" s="101">
        <v>13.409228985781867</v>
      </c>
      <c r="AG128" s="101">
        <v>12.671811796778105</v>
      </c>
      <c r="AH128" s="101">
        <v>3.7367555543747524</v>
      </c>
      <c r="AI128" s="98">
        <v>7.3562184248831084</v>
      </c>
      <c r="AJ128" s="376"/>
      <c r="AK128" s="376"/>
      <c r="AL128" s="376"/>
      <c r="AM128" s="376"/>
      <c r="AN128" s="376"/>
      <c r="AO128" s="376"/>
      <c r="AP128" s="376"/>
      <c r="AQ128" s="376"/>
      <c r="AR128" s="376"/>
      <c r="AS128" s="376"/>
      <c r="AT128" s="376"/>
      <c r="AU128" s="376"/>
      <c r="AV128" s="376"/>
      <c r="AW128" s="376"/>
      <c r="AX128" s="376"/>
      <c r="AY128" s="376"/>
      <c r="AZ128" s="151"/>
      <c r="BA128" s="816" t="s">
        <v>108</v>
      </c>
      <c r="BB128" s="492" t="s">
        <v>49</v>
      </c>
      <c r="BC128" s="37" t="s">
        <v>35</v>
      </c>
      <c r="BD128" s="33" t="s">
        <v>35</v>
      </c>
      <c r="BE128" s="33" t="s">
        <v>35</v>
      </c>
      <c r="BF128" s="33" t="s">
        <v>35</v>
      </c>
      <c r="BG128" s="28" t="s">
        <v>35</v>
      </c>
      <c r="BH128" s="37" t="s">
        <v>35</v>
      </c>
      <c r="BI128" s="33" t="s">
        <v>35</v>
      </c>
      <c r="BJ128" s="33" t="s">
        <v>35</v>
      </c>
      <c r="BK128" s="33" t="s">
        <v>35</v>
      </c>
      <c r="BL128" s="28" t="s">
        <v>35</v>
      </c>
      <c r="BM128" s="37" t="s">
        <v>35</v>
      </c>
      <c r="BN128" s="33" t="s">
        <v>35</v>
      </c>
      <c r="BO128" s="33" t="s">
        <v>35</v>
      </c>
      <c r="BP128" s="33" t="s">
        <v>35</v>
      </c>
      <c r="BQ128" s="28" t="s">
        <v>35</v>
      </c>
      <c r="BR128" s="37" t="s">
        <v>35</v>
      </c>
      <c r="BS128" s="33" t="s">
        <v>35</v>
      </c>
      <c r="BT128" s="33" t="s">
        <v>35</v>
      </c>
      <c r="BU128" s="33" t="s">
        <v>35</v>
      </c>
      <c r="BV128" s="33" t="s">
        <v>35</v>
      </c>
      <c r="BW128" s="33" t="s">
        <v>35</v>
      </c>
      <c r="BX128" s="33" t="s">
        <v>35</v>
      </c>
      <c r="BY128" s="22" t="s">
        <v>35</v>
      </c>
      <c r="BZ128" s="22" t="s">
        <v>35</v>
      </c>
      <c r="CA128" s="22" t="s">
        <v>35</v>
      </c>
      <c r="CB128" s="22" t="s">
        <v>35</v>
      </c>
      <c r="CC128" s="22" t="s">
        <v>35</v>
      </c>
      <c r="CD128" s="22" t="s">
        <v>35</v>
      </c>
      <c r="CE128" s="22" t="s">
        <v>35</v>
      </c>
      <c r="CF128" s="22" t="s">
        <v>35</v>
      </c>
      <c r="CG128" s="22" t="s">
        <v>35</v>
      </c>
      <c r="CH128" s="22" t="s">
        <v>35</v>
      </c>
      <c r="CI128" s="22" t="s">
        <v>35</v>
      </c>
      <c r="CJ128" s="3"/>
      <c r="CK128" s="3"/>
      <c r="CL128" s="3"/>
      <c r="CM128" s="3"/>
      <c r="CN128" s="3"/>
      <c r="CO128" s="3"/>
      <c r="CP128" s="3"/>
      <c r="CQ128" s="3"/>
      <c r="CR128" s="3"/>
      <c r="CS128" s="3"/>
      <c r="CT128" s="3"/>
      <c r="CU128" s="3"/>
      <c r="CV128" s="3"/>
      <c r="CW128" s="3"/>
      <c r="CX128" s="3"/>
      <c r="CY128" s="3"/>
      <c r="CZ128" s="3"/>
    </row>
    <row r="129" s="288" customFormat="true" ht="15" customHeight="true" x14ac:dyDescent="0.2">
      <c r="A129" s="826"/>
      <c r="B129" s="339" t="s">
        <v>48</v>
      </c>
      <c r="C129" s="97">
        <v>86.145925482859568</v>
      </c>
      <c r="D129" s="96">
        <v>85.863865171316903</v>
      </c>
      <c r="E129" s="96">
        <v>89.029888702571895</v>
      </c>
      <c r="F129" s="96">
        <v>88.374721040781438</v>
      </c>
      <c r="G129" s="95">
        <v>74.514162938993593</v>
      </c>
      <c r="H129" s="94">
        <v>42.526051005164497</v>
      </c>
      <c r="I129" s="96">
        <v>39.214033862720939</v>
      </c>
      <c r="J129" s="96">
        <v>37.104765527586089</v>
      </c>
      <c r="K129" s="96">
        <v>61.463876901755896</v>
      </c>
      <c r="L129" s="93">
        <v>91.001555181911442</v>
      </c>
      <c r="M129" s="97">
        <v>86.038279507725306</v>
      </c>
      <c r="N129" s="96">
        <v>85.907431169277345</v>
      </c>
      <c r="O129" s="96">
        <v>89.601455886205613</v>
      </c>
      <c r="P129" s="96">
        <v>91.044564048466555</v>
      </c>
      <c r="Q129" s="95">
        <v>89.637363642789694</v>
      </c>
      <c r="R129" s="94">
        <v>62.777196195543738</v>
      </c>
      <c r="S129" s="96">
        <v>45.920463202085919</v>
      </c>
      <c r="T129" s="96">
        <v>76.862317295623455</v>
      </c>
      <c r="U129" s="96">
        <v>95.166480274894809</v>
      </c>
      <c r="V129" s="96">
        <v>88.912017730990939</v>
      </c>
      <c r="W129" s="96">
        <v>76.871919325832835</v>
      </c>
      <c r="X129" s="96">
        <v>88.189794151057228</v>
      </c>
      <c r="Y129" s="96">
        <v>96.28019819615389</v>
      </c>
      <c r="Z129" s="96">
        <v>88.044382561145909</v>
      </c>
      <c r="AA129" s="96">
        <v>82.671710124499029</v>
      </c>
      <c r="AB129" s="96">
        <v>90.493214312268165</v>
      </c>
      <c r="AC129" s="96">
        <v>94.970535203530673</v>
      </c>
      <c r="AD129" s="96">
        <v>87.710902272340846</v>
      </c>
      <c r="AE129" s="96">
        <v>94.617411939367145</v>
      </c>
      <c r="AF129" s="96">
        <v>86.59077101421812</v>
      </c>
      <c r="AG129" s="96">
        <v>87.328188203221814</v>
      </c>
      <c r="AH129" s="96">
        <v>96.263244445625233</v>
      </c>
      <c r="AI129" s="93">
        <v>92.643781575116904</v>
      </c>
      <c r="AJ129" s="376"/>
      <c r="AK129" s="376"/>
      <c r="AL129" s="376"/>
      <c r="AM129" s="376"/>
      <c r="AN129" s="376"/>
      <c r="AO129" s="376"/>
      <c r="AP129" s="376"/>
      <c r="AQ129" s="376"/>
      <c r="AR129" s="376"/>
      <c r="AS129" s="376"/>
      <c r="AT129" s="376"/>
      <c r="AU129" s="376"/>
      <c r="AV129" s="376"/>
      <c r="AW129" s="376"/>
      <c r="AX129" s="376"/>
      <c r="AY129" s="376"/>
      <c r="AZ129" s="151"/>
      <c r="BA129" s="820"/>
      <c r="BB129" s="495" t="s">
        <v>48</v>
      </c>
      <c r="BC129" s="36" t="s">
        <v>35</v>
      </c>
      <c r="BD129" s="32" t="s">
        <v>35</v>
      </c>
      <c r="BE129" s="32" t="s">
        <v>35</v>
      </c>
      <c r="BF129" s="32" t="s">
        <v>35</v>
      </c>
      <c r="BG129" s="27" t="s">
        <v>35</v>
      </c>
      <c r="BH129" s="36" t="s">
        <v>35</v>
      </c>
      <c r="BI129" s="32" t="s">
        <v>35</v>
      </c>
      <c r="BJ129" s="32" t="s">
        <v>35</v>
      </c>
      <c r="BK129" s="32" t="s">
        <v>35</v>
      </c>
      <c r="BL129" s="27" t="s">
        <v>35</v>
      </c>
      <c r="BM129" s="36" t="s">
        <v>35</v>
      </c>
      <c r="BN129" s="32" t="s">
        <v>35</v>
      </c>
      <c r="BO129" s="32" t="s">
        <v>35</v>
      </c>
      <c r="BP129" s="32" t="s">
        <v>35</v>
      </c>
      <c r="BQ129" s="27" t="s">
        <v>35</v>
      </c>
      <c r="BR129" s="36" t="s">
        <v>35</v>
      </c>
      <c r="BS129" s="32" t="s">
        <v>35</v>
      </c>
      <c r="BT129" s="32" t="s">
        <v>35</v>
      </c>
      <c r="BU129" s="32" t="s">
        <v>35</v>
      </c>
      <c r="BV129" s="32" t="s">
        <v>35</v>
      </c>
      <c r="BW129" s="32" t="s">
        <v>35</v>
      </c>
      <c r="BX129" s="32" t="s">
        <v>35</v>
      </c>
      <c r="BY129" s="21" t="s">
        <v>35</v>
      </c>
      <c r="BZ129" s="21" t="s">
        <v>35</v>
      </c>
      <c r="CA129" s="21" t="s">
        <v>35</v>
      </c>
      <c r="CB129" s="21" t="s">
        <v>35</v>
      </c>
      <c r="CC129" s="21" t="s">
        <v>35</v>
      </c>
      <c r="CD129" s="21" t="s">
        <v>35</v>
      </c>
      <c r="CE129" s="21" t="s">
        <v>35</v>
      </c>
      <c r="CF129" s="21" t="s">
        <v>35</v>
      </c>
      <c r="CG129" s="21" t="s">
        <v>35</v>
      </c>
      <c r="CH129" s="21" t="s">
        <v>35</v>
      </c>
      <c r="CI129" s="21" t="s">
        <v>35</v>
      </c>
      <c r="CJ129" s="3"/>
      <c r="CK129" s="3"/>
      <c r="CL129" s="3"/>
      <c r="CM129" s="3"/>
      <c r="CN129" s="3"/>
      <c r="CO129" s="3"/>
      <c r="CP129" s="3"/>
      <c r="CQ129" s="3"/>
      <c r="CR129" s="3"/>
      <c r="CS129" s="3"/>
      <c r="CT129" s="3"/>
      <c r="CU129" s="3"/>
      <c r="CV129" s="3"/>
      <c r="CW129" s="3"/>
      <c r="CX129" s="3"/>
      <c r="CY129" s="3"/>
      <c r="CZ129" s="3"/>
    </row>
    <row r="130" s="284" customFormat="true" ht="15" customHeight="true" x14ac:dyDescent="0.2">
      <c r="A130" s="835" t="s">
        <v>47</v>
      </c>
      <c r="B130" s="336" t="s">
        <v>42</v>
      </c>
      <c r="C130" s="342">
        <f>C159/(C159+C160)*100</f>
        <v>32.405515239735102</v>
      </c>
      <c r="D130" s="343">
        <f t="shared" ref="D130:AI130" si="0">D159/(D159+D160)*100</f>
        <v>42.722965310441083</v>
      </c>
      <c r="E130" s="343">
        <f t="shared" si="0"/>
        <v>48.901691220363922</v>
      </c>
      <c r="F130" s="343">
        <f t="shared" si="0"/>
        <v>59.431130316537683</v>
      </c>
      <c r="G130" s="344">
        <f t="shared" si="0"/>
        <v>77.95269453406155</v>
      </c>
      <c r="H130" s="345">
        <f t="shared" si="0"/>
        <v>48.596965934672077</v>
      </c>
      <c r="I130" s="343">
        <f t="shared" si="0"/>
        <v>72.018434296340388</v>
      </c>
      <c r="J130" s="343">
        <f t="shared" si="0"/>
        <v>81.344885054774579</v>
      </c>
      <c r="K130" s="343">
        <f t="shared" si="0"/>
        <v>91.909129004783651</v>
      </c>
      <c r="L130" s="346">
        <f t="shared" si="0"/>
        <v>98.994126267923448</v>
      </c>
      <c r="M130" s="342">
        <f t="shared" si="0"/>
        <v>32.647102639032497</v>
      </c>
      <c r="N130" s="343">
        <f t="shared" si="0"/>
        <v>41.498899273161904</v>
      </c>
      <c r="O130" s="343">
        <f t="shared" si="0"/>
        <v>46.297099321371967</v>
      </c>
      <c r="P130" s="343">
        <f t="shared" si="0"/>
        <v>55.643775532410743</v>
      </c>
      <c r="Q130" s="344">
        <f t="shared" si="0"/>
        <v>71.846537675940411</v>
      </c>
      <c r="R130" s="345">
        <f t="shared" si="0"/>
        <v>55.918631164508817</v>
      </c>
      <c r="S130" s="343">
        <f t="shared" si="0"/>
        <v>68.791633717878852</v>
      </c>
      <c r="T130" s="343">
        <f t="shared" si="0"/>
        <v>46.283490415119928</v>
      </c>
      <c r="U130" s="343">
        <f t="shared" si="0"/>
        <v>76.649498920978857</v>
      </c>
      <c r="V130" s="343">
        <f t="shared" si="0"/>
        <v>57.69914739151433</v>
      </c>
      <c r="W130" s="343">
        <f t="shared" si="0"/>
        <v>60.394740106565706</v>
      </c>
      <c r="X130" s="343">
        <f t="shared" si="0"/>
        <v>44.138308291376497</v>
      </c>
      <c r="Y130" s="343">
        <f t="shared" si="0"/>
        <v>88.619882275694309</v>
      </c>
      <c r="Z130" s="343">
        <f t="shared" si="0"/>
        <v>43.094425517518914</v>
      </c>
      <c r="AA130" s="343">
        <f t="shared" si="0"/>
        <v>24.73856941463254</v>
      </c>
      <c r="AB130" s="343">
        <f t="shared" si="0"/>
        <v>78.323836532301712</v>
      </c>
      <c r="AC130" s="343">
        <f t="shared" si="0"/>
        <v>75.709773984572635</v>
      </c>
      <c r="AD130" s="343">
        <f t="shared" si="0"/>
        <v>32.744074128953677</v>
      </c>
      <c r="AE130" s="343">
        <f t="shared" si="0"/>
        <v>65.591850102463539</v>
      </c>
      <c r="AF130" s="343">
        <f t="shared" si="0"/>
        <v>17.288032422679287</v>
      </c>
      <c r="AG130" s="343">
        <f t="shared" si="0"/>
        <v>65.932881317089326</v>
      </c>
      <c r="AH130" s="343">
        <f t="shared" si="0"/>
        <v>56.426038708259696</v>
      </c>
      <c r="AI130" s="346">
        <f t="shared" si="0"/>
        <v>32.80625479289899</v>
      </c>
      <c r="AJ130" s="694"/>
      <c r="AK130" s="694"/>
      <c r="AL130" s="694"/>
      <c r="AM130" s="694"/>
      <c r="AN130" s="694"/>
      <c r="AO130" s="694"/>
      <c r="AP130" s="694"/>
      <c r="AQ130" s="694"/>
      <c r="AR130" s="694"/>
      <c r="AS130" s="694"/>
      <c r="AT130" s="694"/>
      <c r="AU130" s="694"/>
      <c r="AV130" s="694"/>
      <c r="AW130" s="694"/>
      <c r="AX130" s="694"/>
      <c r="AY130" s="694"/>
      <c r="AZ130" s="312"/>
      <c r="BB130" s="286"/>
      <c r="BZ130" s="312"/>
      <c r="CA130" s="312"/>
      <c r="CB130" s="312"/>
      <c r="CC130" s="312"/>
      <c r="CD130" s="312"/>
      <c r="CE130" s="312"/>
      <c r="CF130" s="312"/>
      <c r="CG130" s="312"/>
      <c r="CH130" s="312"/>
      <c r="CI130" s="312"/>
      <c r="CJ130" s="312"/>
      <c r="CK130" s="312"/>
      <c r="CL130" s="312"/>
      <c r="CM130" s="312"/>
      <c r="CN130" s="312"/>
      <c r="CO130" s="312"/>
      <c r="CP130" s="312"/>
      <c r="CQ130" s="312"/>
      <c r="CR130" s="312"/>
      <c r="CS130" s="312"/>
      <c r="CT130" s="312"/>
      <c r="CU130" s="312"/>
      <c r="CV130" s="312"/>
      <c r="CW130" s="312"/>
      <c r="CX130" s="312"/>
      <c r="CY130" s="312"/>
      <c r="CZ130" s="312"/>
    </row>
    <row r="131" s="284" customFormat="true" ht="15" customHeight="true" x14ac:dyDescent="0.2">
      <c r="A131" s="836"/>
      <c r="B131" s="333" t="s">
        <v>46</v>
      </c>
      <c r="C131" s="347"/>
      <c r="D131" s="348"/>
      <c r="E131" s="348"/>
      <c r="F131" s="348"/>
      <c r="G131" s="349"/>
      <c r="H131" s="350"/>
      <c r="I131" s="348"/>
      <c r="J131" s="348"/>
      <c r="K131" s="348"/>
      <c r="L131" s="351"/>
      <c r="M131" s="347"/>
      <c r="N131" s="348"/>
      <c r="O131" s="348"/>
      <c r="P131" s="348"/>
      <c r="Q131" s="349"/>
      <c r="R131" s="350"/>
      <c r="S131" s="348"/>
      <c r="T131" s="348"/>
      <c r="U131" s="348"/>
      <c r="V131" s="348"/>
      <c r="W131" s="348"/>
      <c r="X131" s="348"/>
      <c r="Y131" s="348"/>
      <c r="Z131" s="348"/>
      <c r="AA131" s="348"/>
      <c r="AB131" s="351"/>
      <c r="AC131" s="351"/>
      <c r="AD131" s="351"/>
      <c r="AE131" s="351"/>
      <c r="AF131" s="351"/>
      <c r="AG131" s="351"/>
      <c r="AH131" s="351"/>
      <c r="AI131" s="351"/>
      <c r="AJ131" s="694"/>
      <c r="AK131" s="694"/>
      <c r="AL131" s="694"/>
      <c r="AM131" s="694"/>
      <c r="AN131" s="694"/>
      <c r="AO131" s="694"/>
      <c r="AP131" s="694"/>
      <c r="AQ131" s="694"/>
      <c r="AR131" s="694"/>
      <c r="AS131" s="694"/>
      <c r="AT131" s="694"/>
      <c r="AU131" s="694"/>
      <c r="AV131" s="694"/>
      <c r="AW131" s="694"/>
      <c r="AX131" s="694"/>
      <c r="AY131" s="694"/>
      <c r="AZ131" s="312"/>
      <c r="BB131" s="286"/>
      <c r="BZ131" s="312"/>
      <c r="CA131" s="312"/>
      <c r="CB131" s="312"/>
      <c r="CC131" s="312"/>
      <c r="CD131" s="312"/>
      <c r="CE131" s="312"/>
      <c r="CF131" s="312"/>
      <c r="CG131" s="312"/>
      <c r="CH131" s="312"/>
      <c r="CI131" s="312"/>
      <c r="CJ131" s="312"/>
      <c r="CK131" s="312"/>
      <c r="CL131" s="312"/>
      <c r="CM131" s="312"/>
      <c r="CN131" s="312"/>
      <c r="CO131" s="312"/>
      <c r="CP131" s="312"/>
      <c r="CQ131" s="312"/>
      <c r="CR131" s="312"/>
      <c r="CS131" s="312"/>
      <c r="CT131" s="312"/>
      <c r="CU131" s="312"/>
      <c r="CV131" s="312"/>
      <c r="CW131" s="312"/>
      <c r="CX131" s="312"/>
      <c r="CY131" s="312"/>
      <c r="CZ131" s="312"/>
    </row>
    <row r="132" s="284" customFormat="true" ht="15" customHeight="true" x14ac:dyDescent="0.2">
      <c r="A132" s="837"/>
      <c r="B132" s="334" t="s">
        <v>46</v>
      </c>
      <c r="C132" s="352"/>
      <c r="D132" s="353"/>
      <c r="E132" s="353"/>
      <c r="F132" s="353"/>
      <c r="G132" s="354"/>
      <c r="H132" s="355"/>
      <c r="I132" s="353"/>
      <c r="J132" s="353"/>
      <c r="K132" s="353"/>
      <c r="L132" s="356"/>
      <c r="M132" s="352"/>
      <c r="N132" s="353"/>
      <c r="O132" s="353"/>
      <c r="P132" s="353"/>
      <c r="Q132" s="354"/>
      <c r="R132" s="14"/>
      <c r="S132" s="13"/>
      <c r="T132" s="13"/>
      <c r="U132" s="13"/>
      <c r="V132" s="13"/>
      <c r="W132" s="13"/>
      <c r="X132" s="13"/>
      <c r="Y132" s="13"/>
      <c r="Z132" s="13"/>
      <c r="AA132" s="13"/>
      <c r="AB132" s="8"/>
      <c r="AC132" s="8"/>
      <c r="AD132" s="8"/>
      <c r="AE132" s="8"/>
      <c r="AF132" s="8"/>
      <c r="AG132" s="8"/>
      <c r="AH132" s="8"/>
      <c r="AI132" s="8"/>
      <c r="AJ132" s="694"/>
      <c r="AK132" s="694"/>
      <c r="AL132" s="694"/>
      <c r="AM132" s="694"/>
      <c r="AN132" s="694"/>
      <c r="AO132" s="694"/>
      <c r="AP132" s="694"/>
      <c r="AQ132" s="694"/>
      <c r="AR132" s="694"/>
      <c r="AS132" s="694"/>
      <c r="AT132" s="694"/>
      <c r="AU132" s="694"/>
      <c r="AV132" s="694"/>
      <c r="AW132" s="694"/>
      <c r="AX132" s="694"/>
      <c r="AY132" s="694"/>
      <c r="AZ132" s="312"/>
      <c r="BB132" s="286"/>
      <c r="BZ132" s="312"/>
      <c r="CA132" s="312"/>
      <c r="CB132" s="312"/>
      <c r="CC132" s="312"/>
      <c r="CD132" s="312"/>
      <c r="CE132" s="312"/>
      <c r="CF132" s="312"/>
      <c r="CG132" s="312"/>
      <c r="CH132" s="312"/>
      <c r="CI132" s="312"/>
      <c r="CJ132" s="312"/>
      <c r="CK132" s="312"/>
      <c r="CL132" s="312"/>
      <c r="CM132" s="312"/>
      <c r="CN132" s="312"/>
      <c r="CO132" s="312"/>
      <c r="CP132" s="312"/>
      <c r="CQ132" s="312"/>
      <c r="CR132" s="312"/>
      <c r="CS132" s="312"/>
      <c r="CT132" s="312"/>
      <c r="CU132" s="312"/>
      <c r="CV132" s="312"/>
      <c r="CW132" s="312"/>
      <c r="CX132" s="312"/>
      <c r="CY132" s="312"/>
      <c r="CZ132" s="312"/>
    </row>
    <row r="133" s="288" customFormat="true" ht="15" customHeight="true" x14ac:dyDescent="0.2">
      <c r="A133" s="283"/>
      <c r="B133" s="335"/>
      <c r="C133" s="827" t="s">
        <v>114</v>
      </c>
      <c r="D133" s="828"/>
      <c r="E133" s="828"/>
      <c r="F133" s="828"/>
      <c r="G133" s="829"/>
      <c r="H133" s="833" t="s">
        <v>38</v>
      </c>
      <c r="I133" s="833"/>
      <c r="J133" s="833"/>
      <c r="K133" s="833"/>
      <c r="L133" s="833"/>
      <c r="M133" s="821" t="s">
        <v>37</v>
      </c>
      <c r="N133" s="833"/>
      <c r="O133" s="833"/>
      <c r="P133" s="833"/>
      <c r="Q133" s="833"/>
      <c r="R133" s="16" t="s">
        <v>137</v>
      </c>
      <c r="S133" s="366"/>
      <c r="T133" s="366"/>
      <c r="U133" s="366"/>
      <c r="V133" s="366"/>
      <c r="W133" s="366"/>
      <c r="X133" s="366"/>
      <c r="Y133" s="366"/>
      <c r="Z133" s="366"/>
      <c r="AA133" s="366"/>
      <c r="AB133" s="366"/>
      <c r="AC133" s="366"/>
      <c r="AD133" s="366"/>
      <c r="AE133" s="366"/>
      <c r="AF133" s="366"/>
      <c r="AG133" s="366"/>
      <c r="AH133" s="366"/>
      <c r="AI133" s="366"/>
      <c r="AJ133" s="376"/>
      <c r="AK133" s="376"/>
      <c r="AL133" s="376"/>
      <c r="AM133" s="376"/>
      <c r="AN133" s="376"/>
      <c r="AO133" s="376"/>
      <c r="AP133" s="376"/>
      <c r="AQ133" s="376"/>
      <c r="AR133" s="376"/>
      <c r="AS133" s="376"/>
      <c r="AT133" s="376"/>
      <c r="AU133" s="376"/>
      <c r="AV133" s="376"/>
      <c r="AW133" s="376"/>
      <c r="AX133" s="376"/>
      <c r="AY133" s="376"/>
      <c r="AZ133" s="151"/>
      <c r="BA133" s="313" t="s">
        <v>128</v>
      </c>
      <c r="BB133" s="269" t="s">
        <v>98</v>
      </c>
      <c r="BC133" s="812" t="s">
        <v>114</v>
      </c>
      <c r="BD133" s="813"/>
      <c r="BE133" s="813"/>
      <c r="BF133" s="813"/>
      <c r="BG133" s="819"/>
      <c r="BH133" s="812" t="s">
        <v>38</v>
      </c>
      <c r="BI133" s="813"/>
      <c r="BJ133" s="813"/>
      <c r="BK133" s="813"/>
      <c r="BL133" s="819"/>
      <c r="BM133" s="812" t="s">
        <v>37</v>
      </c>
      <c r="BN133" s="813"/>
      <c r="BO133" s="813"/>
      <c r="BP133" s="813"/>
      <c r="BQ133" s="814"/>
      <c r="BR133" s="15" t="s">
        <v>137</v>
      </c>
      <c r="BS133" s="366"/>
      <c r="BT133" s="366"/>
      <c r="BU133" s="366"/>
      <c r="BV133" s="366"/>
      <c r="BW133" s="366"/>
      <c r="BX133" s="366"/>
      <c r="BY133" s="366"/>
      <c r="BZ133" s="377"/>
      <c r="CA133" s="377"/>
      <c r="CB133" s="377"/>
      <c r="CC133" s="377"/>
      <c r="CD133" s="377"/>
      <c r="CE133" s="377"/>
      <c r="CF133" s="377"/>
      <c r="CG133" s="377"/>
      <c r="CH133" s="377"/>
      <c r="CI133" s="377"/>
      <c r="CJ133" s="311"/>
      <c r="CK133" s="311"/>
      <c r="CL133" s="311"/>
      <c r="CM133" s="311"/>
      <c r="CN133" s="311"/>
      <c r="CO133" s="311"/>
      <c r="CP133" s="311"/>
      <c r="CQ133" s="311"/>
      <c r="CR133" s="311"/>
      <c r="CS133" s="311"/>
      <c r="CT133" s="311"/>
      <c r="CU133" s="311"/>
      <c r="CV133" s="311"/>
      <c r="CW133" s="311"/>
      <c r="CX133" s="311"/>
      <c r="CY133" s="311"/>
      <c r="CZ133" s="311"/>
    </row>
    <row r="134" s="288" customFormat="true" ht="24" x14ac:dyDescent="0.2">
      <c r="A134" s="301" t="s">
        <v>69</v>
      </c>
      <c r="B134" s="335"/>
      <c r="C134" s="358" t="s">
        <v>0</v>
      </c>
      <c r="D134" s="485" t="s">
        <v>1</v>
      </c>
      <c r="E134" s="485" t="s">
        <v>2</v>
      </c>
      <c r="F134" s="485" t="s">
        <v>3</v>
      </c>
      <c r="G134" s="486" t="s">
        <v>4</v>
      </c>
      <c r="H134" s="340" t="s">
        <v>0</v>
      </c>
      <c r="I134" s="488" t="s">
        <v>1</v>
      </c>
      <c r="J134" s="488" t="s">
        <v>2</v>
      </c>
      <c r="K134" s="488" t="s">
        <v>3</v>
      </c>
      <c r="L134" s="489" t="s">
        <v>4</v>
      </c>
      <c r="M134" s="341" t="s">
        <v>0</v>
      </c>
      <c r="N134" s="488" t="s">
        <v>1</v>
      </c>
      <c r="O134" s="488" t="s">
        <v>2</v>
      </c>
      <c r="P134" s="488" t="s">
        <v>3</v>
      </c>
      <c r="Q134" s="484" t="s">
        <v>4</v>
      </c>
      <c r="R134" s="340" t="s">
        <v>435</v>
      </c>
      <c r="S134" s="488" t="s">
        <v>366</v>
      </c>
      <c r="T134" s="488" t="s">
        <v>436</v>
      </c>
      <c r="U134" s="488" t="s">
        <v>437</v>
      </c>
      <c r="V134" s="488" t="s">
        <v>438</v>
      </c>
      <c r="W134" s="488" t="s">
        <v>439</v>
      </c>
      <c r="X134" s="488" t="s">
        <v>440</v>
      </c>
      <c r="Y134" s="488" t="s">
        <v>441</v>
      </c>
      <c r="Z134" s="488" t="s">
        <v>442</v>
      </c>
      <c r="AA134" s="488" t="s">
        <v>443</v>
      </c>
      <c r="AB134" s="488" t="s">
        <v>444</v>
      </c>
      <c r="AC134" s="488" t="s">
        <v>445</v>
      </c>
      <c r="AD134" s="488" t="s">
        <v>446</v>
      </c>
      <c r="AE134" s="488" t="s">
        <v>447</v>
      </c>
      <c r="AF134" s="488" t="s">
        <v>448</v>
      </c>
      <c r="AG134" s="488" t="s">
        <v>449</v>
      </c>
      <c r="AH134" s="488" t="s">
        <v>450</v>
      </c>
      <c r="AI134" s="489" t="s">
        <v>451</v>
      </c>
      <c r="AJ134" s="376"/>
      <c r="AK134" s="376"/>
      <c r="AL134" s="376"/>
      <c r="AM134" s="376"/>
      <c r="AN134" s="376"/>
      <c r="AO134" s="376"/>
      <c r="AP134" s="376"/>
      <c r="AQ134" s="376"/>
      <c r="AR134" s="376"/>
      <c r="AS134" s="376"/>
      <c r="AT134" s="376"/>
      <c r="AU134" s="376"/>
      <c r="AV134" s="376"/>
      <c r="AW134" s="376"/>
      <c r="AX134" s="376"/>
      <c r="AY134" s="376"/>
      <c r="AZ134" s="151"/>
      <c r="BA134" s="301" t="s">
        <v>116</v>
      </c>
      <c r="BB134" s="300"/>
      <c r="BC134" s="388" t="s">
        <v>0</v>
      </c>
      <c r="BD134" s="446" t="s">
        <v>1</v>
      </c>
      <c r="BE134" s="446" t="s">
        <v>2</v>
      </c>
      <c r="BF134" s="446" t="s">
        <v>3</v>
      </c>
      <c r="BG134" s="389" t="s">
        <v>4</v>
      </c>
      <c r="BH134" s="388" t="s">
        <v>0</v>
      </c>
      <c r="BI134" s="446" t="s">
        <v>1</v>
      </c>
      <c r="BJ134" s="446" t="s">
        <v>2</v>
      </c>
      <c r="BK134" s="446" t="s">
        <v>3</v>
      </c>
      <c r="BL134" s="389" t="s">
        <v>4</v>
      </c>
      <c r="BM134" s="388" t="s">
        <v>0</v>
      </c>
      <c r="BN134" s="446" t="s">
        <v>1</v>
      </c>
      <c r="BO134" s="446" t="s">
        <v>2</v>
      </c>
      <c r="BP134" s="446" t="s">
        <v>3</v>
      </c>
      <c r="BQ134" s="389" t="s">
        <v>4</v>
      </c>
      <c r="BR134" s="388" t="s">
        <v>435</v>
      </c>
      <c r="BS134" s="446" t="s">
        <v>366</v>
      </c>
      <c r="BT134" s="446" t="s">
        <v>436</v>
      </c>
      <c r="BU134" s="446" t="s">
        <v>437</v>
      </c>
      <c r="BV134" s="446" t="s">
        <v>438</v>
      </c>
      <c r="BW134" s="446" t="s">
        <v>439</v>
      </c>
      <c r="BX134" s="446" t="s">
        <v>440</v>
      </c>
      <c r="BY134" s="447" t="s">
        <v>441</v>
      </c>
      <c r="BZ134" s="447" t="s">
        <v>442</v>
      </c>
      <c r="CA134" s="447" t="s">
        <v>443</v>
      </c>
      <c r="CB134" s="447" t="s">
        <v>444</v>
      </c>
      <c r="CC134" s="447" t="s">
        <v>445</v>
      </c>
      <c r="CD134" s="447" t="s">
        <v>446</v>
      </c>
      <c r="CE134" s="447" t="s">
        <v>447</v>
      </c>
      <c r="CF134" s="447" t="s">
        <v>448</v>
      </c>
      <c r="CG134" s="447" t="s">
        <v>449</v>
      </c>
      <c r="CH134" s="447" t="s">
        <v>450</v>
      </c>
      <c r="CI134" s="447" t="s">
        <v>451</v>
      </c>
      <c r="CJ134" s="152"/>
      <c r="CK134" s="152"/>
      <c r="CL134" s="152"/>
      <c r="CM134" s="152"/>
      <c r="CN134" s="152"/>
      <c r="CO134" s="152"/>
      <c r="CP134" s="152"/>
      <c r="CQ134" s="152"/>
      <c r="CR134" s="152"/>
      <c r="CS134" s="152"/>
      <c r="CT134" s="152"/>
      <c r="CU134" s="152"/>
      <c r="CV134" s="152"/>
      <c r="CW134" s="152"/>
      <c r="CX134" s="152"/>
      <c r="CY134" s="152"/>
      <c r="CZ134" s="152"/>
    </row>
    <row r="135" s="288" customFormat="true" ht="15" customHeight="true" x14ac:dyDescent="0.2">
      <c r="A135" s="834" t="s">
        <v>45</v>
      </c>
      <c r="B135" s="337" t="s">
        <v>44</v>
      </c>
      <c r="C135" s="107">
        <v>0</v>
      </c>
      <c r="D135" s="106">
        <v>4.6734836801682555E-2</v>
      </c>
      <c r="E135" s="106">
        <v>0</v>
      </c>
      <c r="F135" s="106">
        <v>4.2620084489516499E-2</v>
      </c>
      <c r="G135" s="105">
        <v>1.8798692746701664</v>
      </c>
      <c r="H135" s="104">
        <v>0.42435119052182868</v>
      </c>
      <c r="I135" s="106">
        <v>2.585726520164457</v>
      </c>
      <c r="J135" s="106">
        <v>3.868408289559218</v>
      </c>
      <c r="K135" s="106">
        <v>4.5240573861191198</v>
      </c>
      <c r="L135" s="103">
        <v>4.6252283681370967</v>
      </c>
      <c r="M135" s="107">
        <v>0</v>
      </c>
      <c r="N135" s="106">
        <v>0</v>
      </c>
      <c r="O135" s="106">
        <v>0</v>
      </c>
      <c r="P135" s="106">
        <v>4.7886405222059301E-2</v>
      </c>
      <c r="Q135" s="105">
        <v>0.17837932881401974</v>
      </c>
      <c r="R135" s="104">
        <v>0.50200017038572098</v>
      </c>
      <c r="S135" s="106">
        <v>5.6029850979066413</v>
      </c>
      <c r="T135" s="106">
        <v>0</v>
      </c>
      <c r="U135" s="106">
        <v>0</v>
      </c>
      <c r="V135" s="106">
        <v>0</v>
      </c>
      <c r="W135" s="106">
        <v>0</v>
      </c>
      <c r="X135" s="106">
        <v>6.0338901326928762E-2</v>
      </c>
      <c r="Y135" s="106">
        <v>2.4868901576228668E-2</v>
      </c>
      <c r="Z135" s="106">
        <v>0</v>
      </c>
      <c r="AA135" s="106">
        <v>0</v>
      </c>
      <c r="AB135" s="106">
        <v>0</v>
      </c>
      <c r="AC135" s="106">
        <v>0</v>
      </c>
      <c r="AD135" s="106">
        <v>0</v>
      </c>
      <c r="AE135" s="106">
        <v>0</v>
      </c>
      <c r="AF135" s="106">
        <v>0</v>
      </c>
      <c r="AG135" s="106">
        <v>0.30131622727906121</v>
      </c>
      <c r="AH135" s="106">
        <v>0</v>
      </c>
      <c r="AI135" s="103">
        <v>0</v>
      </c>
      <c r="AJ135" s="376"/>
      <c r="AK135" s="376"/>
      <c r="AL135" s="376"/>
      <c r="AM135" s="376"/>
      <c r="AN135" s="376"/>
      <c r="AO135" s="376"/>
      <c r="AP135" s="376"/>
      <c r="AQ135" s="376"/>
      <c r="AR135" s="376"/>
      <c r="AS135" s="376"/>
      <c r="AT135" s="376"/>
      <c r="AU135" s="376"/>
      <c r="AV135" s="376"/>
      <c r="AW135" s="376"/>
      <c r="AX135" s="376"/>
      <c r="AY135" s="376"/>
      <c r="AZ135" s="151"/>
      <c r="BA135" s="818" t="s">
        <v>45</v>
      </c>
      <c r="BB135" s="494" t="s">
        <v>44</v>
      </c>
      <c r="BC135" s="38" t="s">
        <v>35</v>
      </c>
      <c r="BD135" s="34" t="s">
        <v>35</v>
      </c>
      <c r="BE135" s="34" t="s">
        <v>35</v>
      </c>
      <c r="BF135" s="34" t="s">
        <v>35</v>
      </c>
      <c r="BG135" s="29" t="s">
        <v>35</v>
      </c>
      <c r="BH135" s="38" t="s">
        <v>35</v>
      </c>
      <c r="BI135" s="34" t="s">
        <v>35</v>
      </c>
      <c r="BJ135" s="34" t="s">
        <v>35</v>
      </c>
      <c r="BK135" s="34" t="s">
        <v>35</v>
      </c>
      <c r="BL135" s="29" t="s">
        <v>35</v>
      </c>
      <c r="BM135" s="38" t="s">
        <v>35</v>
      </c>
      <c r="BN135" s="34" t="s">
        <v>35</v>
      </c>
      <c r="BO135" s="34" t="s">
        <v>35</v>
      </c>
      <c r="BP135" s="34" t="s">
        <v>35</v>
      </c>
      <c r="BQ135" s="29" t="s">
        <v>35</v>
      </c>
      <c r="BR135" s="38" t="s">
        <v>35</v>
      </c>
      <c r="BS135" s="34" t="s">
        <v>35</v>
      </c>
      <c r="BT135" s="34" t="s">
        <v>35</v>
      </c>
      <c r="BU135" s="34" t="s">
        <v>35</v>
      </c>
      <c r="BV135" s="34" t="s">
        <v>35</v>
      </c>
      <c r="BW135" s="34" t="s">
        <v>35</v>
      </c>
      <c r="BX135" s="34" t="s">
        <v>35</v>
      </c>
      <c r="BY135" s="23" t="s">
        <v>35</v>
      </c>
      <c r="BZ135" s="23" t="s">
        <v>35</v>
      </c>
      <c r="CA135" s="23" t="s">
        <v>35</v>
      </c>
      <c r="CB135" s="23" t="s">
        <v>35</v>
      </c>
      <c r="CC135" s="23" t="s">
        <v>35</v>
      </c>
      <c r="CD135" s="23" t="s">
        <v>35</v>
      </c>
      <c r="CE135" s="23" t="s">
        <v>35</v>
      </c>
      <c r="CF135" s="23" t="s">
        <v>35</v>
      </c>
      <c r="CG135" s="23" t="s">
        <v>35</v>
      </c>
      <c r="CH135" s="23" t="s">
        <v>35</v>
      </c>
      <c r="CI135" s="23" t="s">
        <v>35</v>
      </c>
      <c r="CJ135" s="3"/>
      <c r="CK135" s="3"/>
      <c r="CL135" s="3"/>
      <c r="CM135" s="3"/>
      <c r="CN135" s="3"/>
      <c r="CO135" s="3"/>
      <c r="CP135" s="3"/>
      <c r="CQ135" s="3"/>
      <c r="CR135" s="3"/>
      <c r="CS135" s="3"/>
      <c r="CT135" s="3"/>
      <c r="CU135" s="3"/>
      <c r="CV135" s="3"/>
      <c r="CW135" s="3"/>
      <c r="CX135" s="3"/>
      <c r="CY135" s="3"/>
      <c r="CZ135" s="3"/>
    </row>
    <row r="136" s="288" customFormat="true" ht="15" customHeight="true" x14ac:dyDescent="0.2">
      <c r="A136" s="825"/>
      <c r="B136" s="338" t="s">
        <v>43</v>
      </c>
      <c r="C136" s="102">
        <v>0</v>
      </c>
      <c r="D136" s="101">
        <v>0</v>
      </c>
      <c r="E136" s="101">
        <v>1.7600831838465236E-2</v>
      </c>
      <c r="F136" s="101">
        <v>0.13662342136521857</v>
      </c>
      <c r="G136" s="100">
        <v>16.586420153379109</v>
      </c>
      <c r="H136" s="99">
        <v>1.3534560012270509</v>
      </c>
      <c r="I136" s="101">
        <v>6.1564151525982327</v>
      </c>
      <c r="J136" s="101">
        <v>16.995650473853903</v>
      </c>
      <c r="K136" s="101">
        <v>40.809534424730103</v>
      </c>
      <c r="L136" s="98">
        <v>71.790806359073599</v>
      </c>
      <c r="M136" s="102">
        <v>0</v>
      </c>
      <c r="N136" s="101">
        <v>0</v>
      </c>
      <c r="O136" s="101">
        <v>0</v>
      </c>
      <c r="P136" s="101">
        <v>3.9471993741737009E-2</v>
      </c>
      <c r="Q136" s="100">
        <v>1.7743701595765504</v>
      </c>
      <c r="R136" s="99">
        <v>1.091528225893182</v>
      </c>
      <c r="S136" s="101">
        <v>35.027949847957636</v>
      </c>
      <c r="T136" s="101">
        <v>1.6767254536774288</v>
      </c>
      <c r="U136" s="101">
        <v>1.439174508619762</v>
      </c>
      <c r="V136" s="101">
        <v>0.45936651105904547</v>
      </c>
      <c r="W136" s="101">
        <v>0.65460517152252951</v>
      </c>
      <c r="X136" s="101">
        <v>3.0118457092137429</v>
      </c>
      <c r="Y136" s="101">
        <v>0.36810721959991943</v>
      </c>
      <c r="Z136" s="101">
        <v>0.67710936146789469</v>
      </c>
      <c r="AA136" s="101">
        <v>1.3297200456424594</v>
      </c>
      <c r="AB136" s="101">
        <v>0.99263754639644519</v>
      </c>
      <c r="AC136" s="101">
        <v>1.0172248123861145</v>
      </c>
      <c r="AD136" s="101">
        <v>0.65466113565098349</v>
      </c>
      <c r="AE136" s="101">
        <v>0.51772903507739476</v>
      </c>
      <c r="AF136" s="101">
        <v>1.8208814189592697</v>
      </c>
      <c r="AG136" s="101">
        <v>0.85377233256945584</v>
      </c>
      <c r="AH136" s="101">
        <v>1.9548540586293004</v>
      </c>
      <c r="AI136" s="98">
        <v>1.7260910805072072</v>
      </c>
      <c r="AJ136" s="376"/>
      <c r="AK136" s="376"/>
      <c r="AL136" s="376"/>
      <c r="AM136" s="376"/>
      <c r="AN136" s="376"/>
      <c r="AO136" s="376"/>
      <c r="AP136" s="376"/>
      <c r="AQ136" s="376"/>
      <c r="AR136" s="376"/>
      <c r="AS136" s="376"/>
      <c r="AT136" s="376"/>
      <c r="AU136" s="376"/>
      <c r="AV136" s="376"/>
      <c r="AW136" s="376"/>
      <c r="AX136" s="376"/>
      <c r="AY136" s="376"/>
      <c r="AZ136" s="151"/>
      <c r="BA136" s="816"/>
      <c r="BB136" s="492" t="s">
        <v>43</v>
      </c>
      <c r="BC136" s="37" t="s">
        <v>35</v>
      </c>
      <c r="BD136" s="33" t="s">
        <v>35</v>
      </c>
      <c r="BE136" s="33" t="s">
        <v>35</v>
      </c>
      <c r="BF136" s="33" t="s">
        <v>35</v>
      </c>
      <c r="BG136" s="28" t="s">
        <v>35</v>
      </c>
      <c r="BH136" s="37" t="s">
        <v>35</v>
      </c>
      <c r="BI136" s="33" t="s">
        <v>35</v>
      </c>
      <c r="BJ136" s="33" t="s">
        <v>35</v>
      </c>
      <c r="BK136" s="33" t="s">
        <v>35</v>
      </c>
      <c r="BL136" s="28" t="s">
        <v>35</v>
      </c>
      <c r="BM136" s="37" t="s">
        <v>35</v>
      </c>
      <c r="BN136" s="33" t="s">
        <v>35</v>
      </c>
      <c r="BO136" s="33" t="s">
        <v>35</v>
      </c>
      <c r="BP136" s="33" t="s">
        <v>35</v>
      </c>
      <c r="BQ136" s="28" t="s">
        <v>35</v>
      </c>
      <c r="BR136" s="37" t="s">
        <v>35</v>
      </c>
      <c r="BS136" s="33" t="s">
        <v>35</v>
      </c>
      <c r="BT136" s="33" t="s">
        <v>35</v>
      </c>
      <c r="BU136" s="33" t="s">
        <v>35</v>
      </c>
      <c r="BV136" s="33" t="s">
        <v>35</v>
      </c>
      <c r="BW136" s="33" t="s">
        <v>35</v>
      </c>
      <c r="BX136" s="33" t="s">
        <v>35</v>
      </c>
      <c r="BY136" s="22" t="s">
        <v>35</v>
      </c>
      <c r="BZ136" s="22" t="s">
        <v>35</v>
      </c>
      <c r="CA136" s="22" t="s">
        <v>35</v>
      </c>
      <c r="CB136" s="22" t="s">
        <v>35</v>
      </c>
      <c r="CC136" s="22" t="s">
        <v>35</v>
      </c>
      <c r="CD136" s="22" t="s">
        <v>35</v>
      </c>
      <c r="CE136" s="22" t="s">
        <v>35</v>
      </c>
      <c r="CF136" s="22" t="s">
        <v>35</v>
      </c>
      <c r="CG136" s="22" t="s">
        <v>35</v>
      </c>
      <c r="CH136" s="22" t="s">
        <v>35</v>
      </c>
      <c r="CI136" s="22" t="s">
        <v>35</v>
      </c>
      <c r="CJ136" s="3"/>
      <c r="CK136" s="3"/>
      <c r="CL136" s="3"/>
      <c r="CM136" s="3"/>
      <c r="CN136" s="3"/>
      <c r="CO136" s="3"/>
      <c r="CP136" s="3"/>
      <c r="CQ136" s="3"/>
      <c r="CR136" s="3"/>
      <c r="CS136" s="3"/>
      <c r="CT136" s="3"/>
      <c r="CU136" s="3"/>
      <c r="CV136" s="3"/>
      <c r="CW136" s="3"/>
      <c r="CX136" s="3"/>
      <c r="CY136" s="3"/>
      <c r="CZ136" s="3"/>
    </row>
    <row r="137" s="288" customFormat="true" ht="15" customHeight="true" x14ac:dyDescent="0.2">
      <c r="A137" s="825"/>
      <c r="B137" s="338" t="s">
        <v>42</v>
      </c>
      <c r="C137" s="102">
        <v>30.41487050221216</v>
      </c>
      <c r="D137" s="101">
        <v>41.993411857309461</v>
      </c>
      <c r="E137" s="101">
        <v>48.363685150923033</v>
      </c>
      <c r="F137" s="101">
        <v>59.127915205864589</v>
      </c>
      <c r="G137" s="100">
        <v>63.923192036798767</v>
      </c>
      <c r="H137" s="99">
        <v>46.781827820843262</v>
      </c>
      <c r="I137" s="101">
        <v>66.211235074662312</v>
      </c>
      <c r="J137" s="101">
        <v>65.247799887605751</v>
      </c>
      <c r="K137" s="101">
        <v>50.431372083595363</v>
      </c>
      <c r="L137" s="98">
        <v>23.38488938058434</v>
      </c>
      <c r="M137" s="102">
        <v>30.475423756540732</v>
      </c>
      <c r="N137" s="101">
        <v>40.76917921503555</v>
      </c>
      <c r="O137" s="101">
        <v>45.781030196044888</v>
      </c>
      <c r="P137" s="101">
        <v>55.260652980878014</v>
      </c>
      <c r="Q137" s="100">
        <v>70.517291088087859</v>
      </c>
      <c r="R137" s="99">
        <v>53.523546565314405</v>
      </c>
      <c r="S137" s="101">
        <v>41.670670500580741</v>
      </c>
      <c r="T137" s="101">
        <v>45.273517543469552</v>
      </c>
      <c r="U137" s="101">
        <v>74.868919087076009</v>
      </c>
      <c r="V137" s="101">
        <v>56.308982050678523</v>
      </c>
      <c r="W137" s="101">
        <v>59.57260575993282</v>
      </c>
      <c r="X137" s="101">
        <v>42.767529961023094</v>
      </c>
      <c r="Y137" s="101">
        <v>86.237217010980103</v>
      </c>
      <c r="Z137" s="101">
        <v>42.346489779529485</v>
      </c>
      <c r="AA137" s="101">
        <v>21.918768041896335</v>
      </c>
      <c r="AB137" s="101">
        <v>76.184653716348265</v>
      </c>
      <c r="AC137" s="101">
        <v>74.589898815585244</v>
      </c>
      <c r="AD137" s="101">
        <v>31.900124934304451</v>
      </c>
      <c r="AE137" s="101">
        <v>65.159116961578718</v>
      </c>
      <c r="AF137" s="101">
        <v>17.034291502991437</v>
      </c>
      <c r="AG137" s="101">
        <v>64.768473329703184</v>
      </c>
      <c r="AH137" s="101">
        <v>55.070015275270734</v>
      </c>
      <c r="AI137" s="98">
        <v>32.383193498526154</v>
      </c>
      <c r="AJ137" s="376"/>
      <c r="AK137" s="376"/>
      <c r="AL137" s="376"/>
      <c r="AM137" s="376"/>
      <c r="AN137" s="376"/>
      <c r="AO137" s="376"/>
      <c r="AP137" s="376"/>
      <c r="AQ137" s="376"/>
      <c r="AR137" s="376"/>
      <c r="AS137" s="376"/>
      <c r="AT137" s="376"/>
      <c r="AU137" s="376"/>
      <c r="AV137" s="376"/>
      <c r="AW137" s="376"/>
      <c r="AX137" s="376"/>
      <c r="AY137" s="376"/>
      <c r="AZ137" s="151"/>
      <c r="BA137" s="816"/>
      <c r="BB137" s="492" t="s">
        <v>42</v>
      </c>
      <c r="BC137" s="37" t="s">
        <v>35</v>
      </c>
      <c r="BD137" s="33" t="s">
        <v>35</v>
      </c>
      <c r="BE137" s="33" t="s">
        <v>35</v>
      </c>
      <c r="BF137" s="33" t="s">
        <v>35</v>
      </c>
      <c r="BG137" s="28" t="s">
        <v>35</v>
      </c>
      <c r="BH137" s="37" t="s">
        <v>35</v>
      </c>
      <c r="BI137" s="33" t="s">
        <v>35</v>
      </c>
      <c r="BJ137" s="33" t="s">
        <v>35</v>
      </c>
      <c r="BK137" s="33" t="s">
        <v>35</v>
      </c>
      <c r="BL137" s="28" t="s">
        <v>35</v>
      </c>
      <c r="BM137" s="37" t="s">
        <v>35</v>
      </c>
      <c r="BN137" s="33" t="s">
        <v>35</v>
      </c>
      <c r="BO137" s="33" t="s">
        <v>35</v>
      </c>
      <c r="BP137" s="33" t="s">
        <v>35</v>
      </c>
      <c r="BQ137" s="28" t="s">
        <v>35</v>
      </c>
      <c r="BR137" s="37" t="s">
        <v>35</v>
      </c>
      <c r="BS137" s="33" t="s">
        <v>35</v>
      </c>
      <c r="BT137" s="33" t="s">
        <v>35</v>
      </c>
      <c r="BU137" s="33" t="s">
        <v>35</v>
      </c>
      <c r="BV137" s="33" t="s">
        <v>35</v>
      </c>
      <c r="BW137" s="33" t="s">
        <v>35</v>
      </c>
      <c r="BX137" s="33" t="s">
        <v>35</v>
      </c>
      <c r="BY137" s="22" t="s">
        <v>35</v>
      </c>
      <c r="BZ137" s="22" t="s">
        <v>35</v>
      </c>
      <c r="CA137" s="22" t="s">
        <v>35</v>
      </c>
      <c r="CB137" s="22" t="s">
        <v>35</v>
      </c>
      <c r="CC137" s="22" t="s">
        <v>35</v>
      </c>
      <c r="CD137" s="22" t="s">
        <v>35</v>
      </c>
      <c r="CE137" s="22" t="s">
        <v>35</v>
      </c>
      <c r="CF137" s="22" t="s">
        <v>35</v>
      </c>
      <c r="CG137" s="22" t="s">
        <v>35</v>
      </c>
      <c r="CH137" s="22" t="s">
        <v>35</v>
      </c>
      <c r="CI137" s="22" t="s">
        <v>35</v>
      </c>
      <c r="CJ137" s="3"/>
      <c r="CK137" s="3"/>
      <c r="CL137" s="3"/>
      <c r="CM137" s="3"/>
      <c r="CN137" s="3"/>
      <c r="CO137" s="3"/>
      <c r="CP137" s="3"/>
      <c r="CQ137" s="3"/>
      <c r="CR137" s="3"/>
      <c r="CS137" s="3"/>
      <c r="CT137" s="3"/>
      <c r="CU137" s="3"/>
      <c r="CV137" s="3"/>
      <c r="CW137" s="3"/>
      <c r="CX137" s="3"/>
      <c r="CY137" s="3"/>
      <c r="CZ137" s="3"/>
    </row>
    <row r="138" s="288" customFormat="true" ht="15" customHeight="true" x14ac:dyDescent="0.2">
      <c r="A138" s="825"/>
      <c r="B138" s="338" t="s">
        <v>41</v>
      </c>
      <c r="C138" s="102">
        <v>62.432608619746631</v>
      </c>
      <c r="D138" s="101">
        <v>55.811312647873343</v>
      </c>
      <c r="E138" s="101">
        <v>50.388413079217806</v>
      </c>
      <c r="F138" s="101">
        <v>40.249190841186113</v>
      </c>
      <c r="G138" s="100">
        <v>17.568753430485614</v>
      </c>
      <c r="H138" s="99">
        <v>49.01865127430645</v>
      </c>
      <c r="I138" s="101">
        <v>25.046623252574975</v>
      </c>
      <c r="J138" s="101">
        <v>13.888141348981062</v>
      </c>
      <c r="K138" s="101">
        <v>4.1847312948517796</v>
      </c>
      <c r="L138" s="98">
        <v>0.19907589220489263</v>
      </c>
      <c r="M138" s="102">
        <v>61.874851857710631</v>
      </c>
      <c r="N138" s="101">
        <v>56.814963544217569</v>
      </c>
      <c r="O138" s="101">
        <v>52.949927133391952</v>
      </c>
      <c r="P138" s="101">
        <v>44.066601147859103</v>
      </c>
      <c r="Q138" s="100">
        <v>27.373168769534821</v>
      </c>
      <c r="R138" s="99">
        <v>41.653479817502863</v>
      </c>
      <c r="S138" s="101">
        <v>17.422755156309986</v>
      </c>
      <c r="T138" s="101">
        <v>51.968969663370387</v>
      </c>
      <c r="U138" s="101">
        <v>22.799564188790594</v>
      </c>
      <c r="V138" s="101">
        <v>41.61118363310532</v>
      </c>
      <c r="W138" s="101">
        <v>38.492999333098524</v>
      </c>
      <c r="X138" s="101">
        <v>53.548038627587879</v>
      </c>
      <c r="Y138" s="101">
        <v>11.064763292663033</v>
      </c>
      <c r="Z138" s="101">
        <v>55.302782195118915</v>
      </c>
      <c r="AA138" s="101">
        <v>66.682830840097523</v>
      </c>
      <c r="AB138" s="101">
        <v>21.166615443053519</v>
      </c>
      <c r="AC138" s="101">
        <v>23.890116276287799</v>
      </c>
      <c r="AD138" s="101">
        <v>64.164480664978313</v>
      </c>
      <c r="AE138" s="101">
        <v>33.552286334211367</v>
      </c>
      <c r="AF138" s="101">
        <v>77.949869385565634</v>
      </c>
      <c r="AG138" s="101">
        <v>33.058196898711969</v>
      </c>
      <c r="AH138" s="101">
        <v>41.93185747639918</v>
      </c>
      <c r="AI138" s="98">
        <v>65.047975649087292</v>
      </c>
      <c r="AJ138" s="376"/>
      <c r="AK138" s="376"/>
      <c r="AL138" s="376"/>
      <c r="AM138" s="376"/>
      <c r="AN138" s="376"/>
      <c r="AO138" s="376"/>
      <c r="AP138" s="376"/>
      <c r="AQ138" s="376"/>
      <c r="AR138" s="376"/>
      <c r="AS138" s="376"/>
      <c r="AT138" s="376"/>
      <c r="AU138" s="376"/>
      <c r="AV138" s="376"/>
      <c r="AW138" s="376"/>
      <c r="AX138" s="376"/>
      <c r="AY138" s="376"/>
      <c r="AZ138" s="151"/>
      <c r="BA138" s="816"/>
      <c r="BB138" s="492" t="s">
        <v>41</v>
      </c>
      <c r="BC138" s="37" t="s">
        <v>35</v>
      </c>
      <c r="BD138" s="33" t="s">
        <v>35</v>
      </c>
      <c r="BE138" s="33" t="s">
        <v>35</v>
      </c>
      <c r="BF138" s="33" t="s">
        <v>35</v>
      </c>
      <c r="BG138" s="28" t="s">
        <v>35</v>
      </c>
      <c r="BH138" s="37" t="s">
        <v>35</v>
      </c>
      <c r="BI138" s="33" t="s">
        <v>35</v>
      </c>
      <c r="BJ138" s="33" t="s">
        <v>35</v>
      </c>
      <c r="BK138" s="33" t="s">
        <v>35</v>
      </c>
      <c r="BL138" s="28" t="s">
        <v>35</v>
      </c>
      <c r="BM138" s="37" t="s">
        <v>35</v>
      </c>
      <c r="BN138" s="33" t="s">
        <v>35</v>
      </c>
      <c r="BO138" s="33" t="s">
        <v>35</v>
      </c>
      <c r="BP138" s="33" t="s">
        <v>35</v>
      </c>
      <c r="BQ138" s="28" t="s">
        <v>35</v>
      </c>
      <c r="BR138" s="37" t="s">
        <v>35</v>
      </c>
      <c r="BS138" s="33" t="s">
        <v>35</v>
      </c>
      <c r="BT138" s="33" t="s">
        <v>35</v>
      </c>
      <c r="BU138" s="33" t="s">
        <v>35</v>
      </c>
      <c r="BV138" s="33" t="s">
        <v>35</v>
      </c>
      <c r="BW138" s="33" t="s">
        <v>35</v>
      </c>
      <c r="BX138" s="33" t="s">
        <v>35</v>
      </c>
      <c r="BY138" s="22" t="s">
        <v>35</v>
      </c>
      <c r="BZ138" s="22" t="s">
        <v>35</v>
      </c>
      <c r="CA138" s="22" t="s">
        <v>35</v>
      </c>
      <c r="CB138" s="22" t="s">
        <v>35</v>
      </c>
      <c r="CC138" s="22" t="s">
        <v>35</v>
      </c>
      <c r="CD138" s="22" t="s">
        <v>35</v>
      </c>
      <c r="CE138" s="22" t="s">
        <v>35</v>
      </c>
      <c r="CF138" s="22" t="s">
        <v>35</v>
      </c>
      <c r="CG138" s="22" t="s">
        <v>35</v>
      </c>
      <c r="CH138" s="22" t="s">
        <v>35</v>
      </c>
      <c r="CI138" s="22" t="s">
        <v>35</v>
      </c>
      <c r="CJ138" s="3"/>
      <c r="CK138" s="3"/>
      <c r="CL138" s="3"/>
      <c r="CM138" s="3"/>
      <c r="CN138" s="3"/>
      <c r="CO138" s="3"/>
      <c r="CP138" s="3"/>
      <c r="CQ138" s="3"/>
      <c r="CR138" s="3"/>
      <c r="CS138" s="3"/>
      <c r="CT138" s="3"/>
      <c r="CU138" s="3"/>
      <c r="CV138" s="3"/>
      <c r="CW138" s="3"/>
      <c r="CX138" s="3"/>
      <c r="CY138" s="3"/>
      <c r="CZ138" s="3"/>
    </row>
    <row r="139" s="288" customFormat="true" ht="15" customHeight="true" x14ac:dyDescent="0.2">
      <c r="A139" s="825"/>
      <c r="B139" s="338" t="s">
        <v>19</v>
      </c>
      <c r="C139" s="102">
        <v>7.1525208780414591</v>
      </c>
      <c r="D139" s="101">
        <v>2.1485406580155675</v>
      </c>
      <c r="E139" s="101">
        <v>1.2303009380207353</v>
      </c>
      <c r="F139" s="101">
        <v>0.44365044709480739</v>
      </c>
      <c r="G139" s="100">
        <v>4.176510466573248E-2</v>
      </c>
      <c r="H139" s="99">
        <v>2.4217137131013349</v>
      </c>
      <c r="I139" s="101">
        <v>0</v>
      </c>
      <c r="J139" s="101">
        <v>0</v>
      </c>
      <c r="K139" s="101">
        <v>5.0304810703663758E-2</v>
      </c>
      <c r="L139" s="98">
        <v>0</v>
      </c>
      <c r="M139" s="102">
        <v>7.6497243857487627</v>
      </c>
      <c r="N139" s="101">
        <v>2.4158572407469334</v>
      </c>
      <c r="O139" s="101">
        <v>1.2690426705634223</v>
      </c>
      <c r="P139" s="101">
        <v>0.5853874722994068</v>
      </c>
      <c r="Q139" s="100">
        <v>0.15679065398666467</v>
      </c>
      <c r="R139" s="99">
        <v>3.2294452209038234</v>
      </c>
      <c r="S139" s="101">
        <v>0.27563939724510017</v>
      </c>
      <c r="T139" s="101">
        <v>1.0807873394827625</v>
      </c>
      <c r="U139" s="101">
        <v>0.89234221551351256</v>
      </c>
      <c r="V139" s="101">
        <v>1.6204678051569548</v>
      </c>
      <c r="W139" s="101">
        <v>1.2797897354459919</v>
      </c>
      <c r="X139" s="101">
        <v>0.6122468008482217</v>
      </c>
      <c r="Y139" s="101">
        <v>2.3050435751808029</v>
      </c>
      <c r="Z139" s="101">
        <v>1.6736186638837554</v>
      </c>
      <c r="AA139" s="101">
        <v>10.068681072363809</v>
      </c>
      <c r="AB139" s="101">
        <v>1.6560932942018738</v>
      </c>
      <c r="AC139" s="101">
        <v>0.5027600957406354</v>
      </c>
      <c r="AD139" s="101">
        <v>3.2807332650663925</v>
      </c>
      <c r="AE139" s="101">
        <v>0.77086766913255378</v>
      </c>
      <c r="AF139" s="101">
        <v>3.1949576924835776</v>
      </c>
      <c r="AG139" s="101">
        <v>1.0182412117364066</v>
      </c>
      <c r="AH139" s="101">
        <v>1.0432731897005989</v>
      </c>
      <c r="AI139" s="98">
        <v>0.8427397718793922</v>
      </c>
      <c r="AJ139" s="376"/>
      <c r="AK139" s="376"/>
      <c r="AL139" s="376"/>
      <c r="AM139" s="376"/>
      <c r="AN139" s="376"/>
      <c r="AO139" s="376"/>
      <c r="AP139" s="376"/>
      <c r="AQ139" s="376"/>
      <c r="AR139" s="376"/>
      <c r="AS139" s="376"/>
      <c r="AT139" s="376"/>
      <c r="AU139" s="376"/>
      <c r="AV139" s="376"/>
      <c r="AW139" s="376"/>
      <c r="AX139" s="376"/>
      <c r="AY139" s="376"/>
      <c r="AZ139" s="151"/>
      <c r="BA139" s="816"/>
      <c r="BB139" s="492" t="s">
        <v>19</v>
      </c>
      <c r="BC139" s="37" t="s">
        <v>35</v>
      </c>
      <c r="BD139" s="33" t="s">
        <v>35</v>
      </c>
      <c r="BE139" s="33" t="s">
        <v>35</v>
      </c>
      <c r="BF139" s="33" t="s">
        <v>35</v>
      </c>
      <c r="BG139" s="28" t="s">
        <v>35</v>
      </c>
      <c r="BH139" s="37" t="s">
        <v>35</v>
      </c>
      <c r="BI139" s="33" t="s">
        <v>35</v>
      </c>
      <c r="BJ139" s="33" t="s">
        <v>35</v>
      </c>
      <c r="BK139" s="33" t="s">
        <v>35</v>
      </c>
      <c r="BL139" s="28" t="s">
        <v>35</v>
      </c>
      <c r="BM139" s="37" t="s">
        <v>35</v>
      </c>
      <c r="BN139" s="33" t="s">
        <v>35</v>
      </c>
      <c r="BO139" s="33" t="s">
        <v>35</v>
      </c>
      <c r="BP139" s="33" t="s">
        <v>35</v>
      </c>
      <c r="BQ139" s="28" t="s">
        <v>35</v>
      </c>
      <c r="BR139" s="37" t="s">
        <v>35</v>
      </c>
      <c r="BS139" s="33" t="s">
        <v>35</v>
      </c>
      <c r="BT139" s="33" t="s">
        <v>35</v>
      </c>
      <c r="BU139" s="33" t="s">
        <v>35</v>
      </c>
      <c r="BV139" s="33" t="s">
        <v>35</v>
      </c>
      <c r="BW139" s="33" t="s">
        <v>35</v>
      </c>
      <c r="BX139" s="33" t="s">
        <v>35</v>
      </c>
      <c r="BY139" s="22" t="s">
        <v>35</v>
      </c>
      <c r="BZ139" s="22" t="s">
        <v>35</v>
      </c>
      <c r="CA139" s="22" t="s">
        <v>35</v>
      </c>
      <c r="CB139" s="22" t="s">
        <v>35</v>
      </c>
      <c r="CC139" s="22" t="s">
        <v>35</v>
      </c>
      <c r="CD139" s="22" t="s">
        <v>35</v>
      </c>
      <c r="CE139" s="22" t="s">
        <v>35</v>
      </c>
      <c r="CF139" s="22" t="s">
        <v>35</v>
      </c>
      <c r="CG139" s="22" t="s">
        <v>35</v>
      </c>
      <c r="CH139" s="22" t="s">
        <v>35</v>
      </c>
      <c r="CI139" s="22" t="s">
        <v>35</v>
      </c>
      <c r="CJ139" s="3"/>
      <c r="CK139" s="3"/>
      <c r="CL139" s="3"/>
      <c r="CM139" s="3"/>
      <c r="CN139" s="3"/>
      <c r="CO139" s="3"/>
      <c r="CP139" s="3"/>
      <c r="CQ139" s="3"/>
      <c r="CR139" s="3"/>
      <c r="CS139" s="3"/>
      <c r="CT139" s="3"/>
      <c r="CU139" s="3"/>
      <c r="CV139" s="3"/>
      <c r="CW139" s="3"/>
      <c r="CX139" s="3"/>
      <c r="CY139" s="3"/>
      <c r="CZ139" s="3"/>
    </row>
    <row r="140" s="283" customFormat="true" ht="15" customHeight="true" x14ac:dyDescent="0.2">
      <c r="A140" s="825" t="s">
        <v>106</v>
      </c>
      <c r="B140" s="338" t="s">
        <v>64</v>
      </c>
      <c r="C140" s="53" t="s">
        <v>35</v>
      </c>
      <c r="D140" s="50" t="s">
        <v>35</v>
      </c>
      <c r="E140" s="50" t="s">
        <v>35</v>
      </c>
      <c r="F140" s="50" t="s">
        <v>35</v>
      </c>
      <c r="G140" s="47" t="s">
        <v>35</v>
      </c>
      <c r="H140" s="44" t="s">
        <v>35</v>
      </c>
      <c r="I140" s="50" t="s">
        <v>35</v>
      </c>
      <c r="J140" s="50" t="s">
        <v>35</v>
      </c>
      <c r="K140" s="50" t="s">
        <v>35</v>
      </c>
      <c r="L140" s="41" t="s">
        <v>35</v>
      </c>
      <c r="M140" s="53" t="s">
        <v>35</v>
      </c>
      <c r="N140" s="50" t="s">
        <v>35</v>
      </c>
      <c r="O140" s="50" t="s">
        <v>35</v>
      </c>
      <c r="P140" s="50" t="s">
        <v>35</v>
      </c>
      <c r="Q140" s="47" t="s">
        <v>35</v>
      </c>
      <c r="R140" s="44" t="s">
        <v>35</v>
      </c>
      <c r="S140" s="50" t="s">
        <v>35</v>
      </c>
      <c r="T140" s="50" t="s">
        <v>35</v>
      </c>
      <c r="U140" s="50" t="s">
        <v>35</v>
      </c>
      <c r="V140" s="50" t="s">
        <v>35</v>
      </c>
      <c r="W140" s="50" t="s">
        <v>35</v>
      </c>
      <c r="X140" s="50" t="s">
        <v>35</v>
      </c>
      <c r="Y140" s="50" t="s">
        <v>35</v>
      </c>
      <c r="Z140" s="50" t="s">
        <v>35</v>
      </c>
      <c r="AA140" s="50" t="s">
        <v>35</v>
      </c>
      <c r="AB140" s="50" t="s">
        <v>35</v>
      </c>
      <c r="AC140" s="50" t="s">
        <v>35</v>
      </c>
      <c r="AD140" s="50" t="s">
        <v>35</v>
      </c>
      <c r="AE140" s="50" t="s">
        <v>35</v>
      </c>
      <c r="AF140" s="50" t="s">
        <v>35</v>
      </c>
      <c r="AG140" s="50" t="s">
        <v>35</v>
      </c>
      <c r="AH140" s="50" t="s">
        <v>35</v>
      </c>
      <c r="AI140" s="41" t="s">
        <v>35</v>
      </c>
      <c r="AJ140" s="6"/>
      <c r="AK140" s="6"/>
      <c r="AL140" s="6"/>
      <c r="AM140" s="6"/>
      <c r="AN140" s="6"/>
      <c r="AO140" s="6"/>
      <c r="AP140" s="6"/>
      <c r="AQ140" s="6"/>
      <c r="AR140" s="6"/>
      <c r="AS140" s="6"/>
      <c r="AT140" s="6"/>
      <c r="AU140" s="6"/>
      <c r="AV140" s="6"/>
      <c r="AW140" s="6"/>
      <c r="AX140" s="6"/>
      <c r="AY140" s="6"/>
      <c r="AZ140" s="311"/>
      <c r="BA140" s="816" t="s">
        <v>106</v>
      </c>
      <c r="BB140" s="492" t="s">
        <v>64</v>
      </c>
      <c r="BC140" s="37" t="s">
        <v>35</v>
      </c>
      <c r="BD140" s="33" t="s">
        <v>35</v>
      </c>
      <c r="BE140" s="33" t="s">
        <v>35</v>
      </c>
      <c r="BF140" s="33" t="s">
        <v>35</v>
      </c>
      <c r="BG140" s="28" t="s">
        <v>35</v>
      </c>
      <c r="BH140" s="37" t="s">
        <v>35</v>
      </c>
      <c r="BI140" s="33" t="s">
        <v>35</v>
      </c>
      <c r="BJ140" s="33" t="s">
        <v>35</v>
      </c>
      <c r="BK140" s="33" t="s">
        <v>35</v>
      </c>
      <c r="BL140" s="28" t="s">
        <v>35</v>
      </c>
      <c r="BM140" s="37" t="s">
        <v>35</v>
      </c>
      <c r="BN140" s="33" t="s">
        <v>35</v>
      </c>
      <c r="BO140" s="33" t="s">
        <v>35</v>
      </c>
      <c r="BP140" s="33" t="s">
        <v>35</v>
      </c>
      <c r="BQ140" s="28" t="s">
        <v>35</v>
      </c>
      <c r="BR140" s="37" t="s">
        <v>35</v>
      </c>
      <c r="BS140" s="33" t="s">
        <v>35</v>
      </c>
      <c r="BT140" s="33" t="s">
        <v>35</v>
      </c>
      <c r="BU140" s="33" t="s">
        <v>35</v>
      </c>
      <c r="BV140" s="33" t="s">
        <v>35</v>
      </c>
      <c r="BW140" s="33" t="s">
        <v>35</v>
      </c>
      <c r="BX140" s="33" t="s">
        <v>35</v>
      </c>
      <c r="BY140" s="22" t="s">
        <v>35</v>
      </c>
      <c r="BZ140" s="22" t="s">
        <v>35</v>
      </c>
      <c r="CA140" s="22" t="s">
        <v>35</v>
      </c>
      <c r="CB140" s="22" t="s">
        <v>35</v>
      </c>
      <c r="CC140" s="22" t="s">
        <v>35</v>
      </c>
      <c r="CD140" s="22" t="s">
        <v>35</v>
      </c>
      <c r="CE140" s="22" t="s">
        <v>35</v>
      </c>
      <c r="CF140" s="22" t="s">
        <v>35</v>
      </c>
      <c r="CG140" s="22" t="s">
        <v>35</v>
      </c>
      <c r="CH140" s="22" t="s">
        <v>35</v>
      </c>
      <c r="CI140" s="22" t="s">
        <v>35</v>
      </c>
      <c r="CJ140" s="3"/>
      <c r="CK140" s="3"/>
      <c r="CL140" s="3"/>
      <c r="CM140" s="3"/>
      <c r="CN140" s="3"/>
      <c r="CO140" s="3"/>
      <c r="CP140" s="3"/>
      <c r="CQ140" s="3"/>
      <c r="CR140" s="3"/>
      <c r="CS140" s="3"/>
      <c r="CT140" s="3"/>
      <c r="CU140" s="3"/>
      <c r="CV140" s="3"/>
      <c r="CW140" s="3"/>
      <c r="CX140" s="3"/>
      <c r="CY140" s="3"/>
      <c r="CZ140" s="3"/>
    </row>
    <row r="141" s="283" customFormat="true" ht="15" customHeight="true" x14ac:dyDescent="0.2">
      <c r="A141" s="825"/>
      <c r="B141" s="338" t="s">
        <v>65</v>
      </c>
      <c r="C141" s="53" t="s">
        <v>35</v>
      </c>
      <c r="D141" s="50" t="s">
        <v>35</v>
      </c>
      <c r="E141" s="50" t="s">
        <v>35</v>
      </c>
      <c r="F141" s="50" t="s">
        <v>35</v>
      </c>
      <c r="G141" s="47" t="s">
        <v>35</v>
      </c>
      <c r="H141" s="44" t="s">
        <v>35</v>
      </c>
      <c r="I141" s="50" t="s">
        <v>35</v>
      </c>
      <c r="J141" s="50" t="s">
        <v>35</v>
      </c>
      <c r="K141" s="50" t="s">
        <v>35</v>
      </c>
      <c r="L141" s="41" t="s">
        <v>35</v>
      </c>
      <c r="M141" s="53" t="s">
        <v>35</v>
      </c>
      <c r="N141" s="50" t="s">
        <v>35</v>
      </c>
      <c r="O141" s="50" t="s">
        <v>35</v>
      </c>
      <c r="P141" s="50" t="s">
        <v>35</v>
      </c>
      <c r="Q141" s="47" t="s">
        <v>35</v>
      </c>
      <c r="R141" s="44" t="s">
        <v>35</v>
      </c>
      <c r="S141" s="50" t="s">
        <v>35</v>
      </c>
      <c r="T141" s="50" t="s">
        <v>35</v>
      </c>
      <c r="U141" s="50" t="s">
        <v>35</v>
      </c>
      <c r="V141" s="50" t="s">
        <v>35</v>
      </c>
      <c r="W141" s="50" t="s">
        <v>35</v>
      </c>
      <c r="X141" s="50" t="s">
        <v>35</v>
      </c>
      <c r="Y141" s="50" t="s">
        <v>35</v>
      </c>
      <c r="Z141" s="50" t="s">
        <v>35</v>
      </c>
      <c r="AA141" s="50" t="s">
        <v>35</v>
      </c>
      <c r="AB141" s="50" t="s">
        <v>35</v>
      </c>
      <c r="AC141" s="50" t="s">
        <v>35</v>
      </c>
      <c r="AD141" s="50" t="s">
        <v>35</v>
      </c>
      <c r="AE141" s="50" t="s">
        <v>35</v>
      </c>
      <c r="AF141" s="50" t="s">
        <v>35</v>
      </c>
      <c r="AG141" s="50" t="s">
        <v>35</v>
      </c>
      <c r="AH141" s="50" t="s">
        <v>35</v>
      </c>
      <c r="AI141" s="41" t="s">
        <v>35</v>
      </c>
      <c r="AJ141" s="6"/>
      <c r="AK141" s="6"/>
      <c r="AL141" s="6"/>
      <c r="AM141" s="6"/>
      <c r="AN141" s="6"/>
      <c r="AO141" s="6"/>
      <c r="AP141" s="6"/>
      <c r="AQ141" s="6"/>
      <c r="AR141" s="6"/>
      <c r="AS141" s="6"/>
      <c r="AT141" s="6"/>
      <c r="AU141" s="6"/>
      <c r="AV141" s="6"/>
      <c r="AW141" s="6"/>
      <c r="AX141" s="6"/>
      <c r="AY141" s="6"/>
      <c r="AZ141" s="311"/>
      <c r="BA141" s="816"/>
      <c r="BB141" s="492" t="s">
        <v>65</v>
      </c>
      <c r="BC141" s="37" t="s">
        <v>35</v>
      </c>
      <c r="BD141" s="33" t="s">
        <v>35</v>
      </c>
      <c r="BE141" s="33" t="s">
        <v>35</v>
      </c>
      <c r="BF141" s="33" t="s">
        <v>35</v>
      </c>
      <c r="BG141" s="28" t="s">
        <v>35</v>
      </c>
      <c r="BH141" s="37" t="s">
        <v>35</v>
      </c>
      <c r="BI141" s="33" t="s">
        <v>35</v>
      </c>
      <c r="BJ141" s="33" t="s">
        <v>35</v>
      </c>
      <c r="BK141" s="33" t="s">
        <v>35</v>
      </c>
      <c r="BL141" s="28" t="s">
        <v>35</v>
      </c>
      <c r="BM141" s="37" t="s">
        <v>35</v>
      </c>
      <c r="BN141" s="33" t="s">
        <v>35</v>
      </c>
      <c r="BO141" s="33" t="s">
        <v>35</v>
      </c>
      <c r="BP141" s="33" t="s">
        <v>35</v>
      </c>
      <c r="BQ141" s="28" t="s">
        <v>35</v>
      </c>
      <c r="BR141" s="37" t="s">
        <v>35</v>
      </c>
      <c r="BS141" s="33" t="s">
        <v>35</v>
      </c>
      <c r="BT141" s="33" t="s">
        <v>35</v>
      </c>
      <c r="BU141" s="33" t="s">
        <v>35</v>
      </c>
      <c r="BV141" s="33" t="s">
        <v>35</v>
      </c>
      <c r="BW141" s="33" t="s">
        <v>35</v>
      </c>
      <c r="BX141" s="33" t="s">
        <v>35</v>
      </c>
      <c r="BY141" s="22" t="s">
        <v>35</v>
      </c>
      <c r="BZ141" s="22" t="s">
        <v>35</v>
      </c>
      <c r="CA141" s="22" t="s">
        <v>35</v>
      </c>
      <c r="CB141" s="22" t="s">
        <v>35</v>
      </c>
      <c r="CC141" s="22" t="s">
        <v>35</v>
      </c>
      <c r="CD141" s="22" t="s">
        <v>35</v>
      </c>
      <c r="CE141" s="22" t="s">
        <v>35</v>
      </c>
      <c r="CF141" s="22" t="s">
        <v>35</v>
      </c>
      <c r="CG141" s="22" t="s">
        <v>35</v>
      </c>
      <c r="CH141" s="22" t="s">
        <v>35</v>
      </c>
      <c r="CI141" s="22" t="s">
        <v>35</v>
      </c>
      <c r="CJ141" s="3"/>
      <c r="CK141" s="3"/>
      <c r="CL141" s="3"/>
      <c r="CM141" s="3"/>
      <c r="CN141" s="3"/>
      <c r="CO141" s="3"/>
      <c r="CP141" s="3"/>
      <c r="CQ141" s="3"/>
      <c r="CR141" s="3"/>
      <c r="CS141" s="3"/>
      <c r="CT141" s="3"/>
      <c r="CU141" s="3"/>
      <c r="CV141" s="3"/>
      <c r="CW141" s="3"/>
      <c r="CX141" s="3"/>
      <c r="CY141" s="3"/>
      <c r="CZ141" s="3"/>
    </row>
    <row r="142" s="283" customFormat="true" ht="15" customHeight="true" x14ac:dyDescent="0.2">
      <c r="A142" s="825"/>
      <c r="B142" s="338" t="s">
        <v>66</v>
      </c>
      <c r="C142" s="53" t="s">
        <v>35</v>
      </c>
      <c r="D142" s="50" t="s">
        <v>35</v>
      </c>
      <c r="E142" s="50" t="s">
        <v>35</v>
      </c>
      <c r="F142" s="50" t="s">
        <v>35</v>
      </c>
      <c r="G142" s="47" t="s">
        <v>35</v>
      </c>
      <c r="H142" s="44" t="s">
        <v>35</v>
      </c>
      <c r="I142" s="50" t="s">
        <v>35</v>
      </c>
      <c r="J142" s="50" t="s">
        <v>35</v>
      </c>
      <c r="K142" s="50" t="s">
        <v>35</v>
      </c>
      <c r="L142" s="41" t="s">
        <v>35</v>
      </c>
      <c r="M142" s="53" t="s">
        <v>35</v>
      </c>
      <c r="N142" s="50" t="s">
        <v>35</v>
      </c>
      <c r="O142" s="50" t="s">
        <v>35</v>
      </c>
      <c r="P142" s="50" t="s">
        <v>35</v>
      </c>
      <c r="Q142" s="47" t="s">
        <v>35</v>
      </c>
      <c r="R142" s="44" t="s">
        <v>35</v>
      </c>
      <c r="S142" s="50" t="s">
        <v>35</v>
      </c>
      <c r="T142" s="50" t="s">
        <v>35</v>
      </c>
      <c r="U142" s="50" t="s">
        <v>35</v>
      </c>
      <c r="V142" s="50" t="s">
        <v>35</v>
      </c>
      <c r="W142" s="50" t="s">
        <v>35</v>
      </c>
      <c r="X142" s="50" t="s">
        <v>35</v>
      </c>
      <c r="Y142" s="50" t="s">
        <v>35</v>
      </c>
      <c r="Z142" s="50" t="s">
        <v>35</v>
      </c>
      <c r="AA142" s="50" t="s">
        <v>35</v>
      </c>
      <c r="AB142" s="50" t="s">
        <v>35</v>
      </c>
      <c r="AC142" s="50" t="s">
        <v>35</v>
      </c>
      <c r="AD142" s="50" t="s">
        <v>35</v>
      </c>
      <c r="AE142" s="50" t="s">
        <v>35</v>
      </c>
      <c r="AF142" s="50" t="s">
        <v>35</v>
      </c>
      <c r="AG142" s="50" t="s">
        <v>35</v>
      </c>
      <c r="AH142" s="50" t="s">
        <v>35</v>
      </c>
      <c r="AI142" s="41" t="s">
        <v>35</v>
      </c>
      <c r="AJ142" s="6"/>
      <c r="AK142" s="6"/>
      <c r="AL142" s="6"/>
      <c r="AM142" s="6"/>
      <c r="AN142" s="6"/>
      <c r="AO142" s="6"/>
      <c r="AP142" s="6"/>
      <c r="AQ142" s="6"/>
      <c r="AR142" s="6"/>
      <c r="AS142" s="6"/>
      <c r="AT142" s="6"/>
      <c r="AU142" s="6"/>
      <c r="AV142" s="6"/>
      <c r="AW142" s="6"/>
      <c r="AX142" s="6"/>
      <c r="AY142" s="6"/>
      <c r="AZ142" s="311"/>
      <c r="BA142" s="816"/>
      <c r="BB142" s="492" t="s">
        <v>66</v>
      </c>
      <c r="BC142" s="37" t="s">
        <v>35</v>
      </c>
      <c r="BD142" s="33" t="s">
        <v>35</v>
      </c>
      <c r="BE142" s="33" t="s">
        <v>35</v>
      </c>
      <c r="BF142" s="33" t="s">
        <v>35</v>
      </c>
      <c r="BG142" s="28" t="s">
        <v>35</v>
      </c>
      <c r="BH142" s="37" t="s">
        <v>35</v>
      </c>
      <c r="BI142" s="33" t="s">
        <v>35</v>
      </c>
      <c r="BJ142" s="33" t="s">
        <v>35</v>
      </c>
      <c r="BK142" s="33" t="s">
        <v>35</v>
      </c>
      <c r="BL142" s="28" t="s">
        <v>35</v>
      </c>
      <c r="BM142" s="37" t="s">
        <v>35</v>
      </c>
      <c r="BN142" s="33" t="s">
        <v>35</v>
      </c>
      <c r="BO142" s="33" t="s">
        <v>35</v>
      </c>
      <c r="BP142" s="33" t="s">
        <v>35</v>
      </c>
      <c r="BQ142" s="28" t="s">
        <v>35</v>
      </c>
      <c r="BR142" s="37" t="s">
        <v>35</v>
      </c>
      <c r="BS142" s="33" t="s">
        <v>35</v>
      </c>
      <c r="BT142" s="33" t="s">
        <v>35</v>
      </c>
      <c r="BU142" s="33" t="s">
        <v>35</v>
      </c>
      <c r="BV142" s="33" t="s">
        <v>35</v>
      </c>
      <c r="BW142" s="33" t="s">
        <v>35</v>
      </c>
      <c r="BX142" s="33" t="s">
        <v>35</v>
      </c>
      <c r="BY142" s="22" t="s">
        <v>35</v>
      </c>
      <c r="BZ142" s="22" t="s">
        <v>35</v>
      </c>
      <c r="CA142" s="22" t="s">
        <v>35</v>
      </c>
      <c r="CB142" s="22" t="s">
        <v>35</v>
      </c>
      <c r="CC142" s="22" t="s">
        <v>35</v>
      </c>
      <c r="CD142" s="22" t="s">
        <v>35</v>
      </c>
      <c r="CE142" s="22" t="s">
        <v>35</v>
      </c>
      <c r="CF142" s="22" t="s">
        <v>35</v>
      </c>
      <c r="CG142" s="22" t="s">
        <v>35</v>
      </c>
      <c r="CH142" s="22" t="s">
        <v>35</v>
      </c>
      <c r="CI142" s="22" t="s">
        <v>35</v>
      </c>
      <c r="CJ142" s="3"/>
      <c r="CK142" s="3"/>
      <c r="CL142" s="3"/>
      <c r="CM142" s="3"/>
      <c r="CN142" s="3"/>
      <c r="CO142" s="3"/>
      <c r="CP142" s="3"/>
      <c r="CQ142" s="3"/>
      <c r="CR142" s="3"/>
      <c r="CS142" s="3"/>
      <c r="CT142" s="3"/>
      <c r="CU142" s="3"/>
      <c r="CV142" s="3"/>
      <c r="CW142" s="3"/>
      <c r="CX142" s="3"/>
      <c r="CY142" s="3"/>
      <c r="CZ142" s="3"/>
    </row>
    <row r="143" s="283" customFormat="true" ht="15" customHeight="true" x14ac:dyDescent="0.2">
      <c r="A143" s="825"/>
      <c r="B143" s="338" t="s">
        <v>67</v>
      </c>
      <c r="C143" s="53" t="s">
        <v>35</v>
      </c>
      <c r="D143" s="50" t="s">
        <v>35</v>
      </c>
      <c r="E143" s="50" t="s">
        <v>35</v>
      </c>
      <c r="F143" s="50" t="s">
        <v>35</v>
      </c>
      <c r="G143" s="47" t="s">
        <v>35</v>
      </c>
      <c r="H143" s="44" t="s">
        <v>35</v>
      </c>
      <c r="I143" s="50" t="s">
        <v>35</v>
      </c>
      <c r="J143" s="50" t="s">
        <v>35</v>
      </c>
      <c r="K143" s="50" t="s">
        <v>35</v>
      </c>
      <c r="L143" s="41" t="s">
        <v>35</v>
      </c>
      <c r="M143" s="53" t="s">
        <v>35</v>
      </c>
      <c r="N143" s="50" t="s">
        <v>35</v>
      </c>
      <c r="O143" s="50" t="s">
        <v>35</v>
      </c>
      <c r="P143" s="50" t="s">
        <v>35</v>
      </c>
      <c r="Q143" s="47" t="s">
        <v>35</v>
      </c>
      <c r="R143" s="44" t="s">
        <v>35</v>
      </c>
      <c r="S143" s="50" t="s">
        <v>35</v>
      </c>
      <c r="T143" s="50" t="s">
        <v>35</v>
      </c>
      <c r="U143" s="50" t="s">
        <v>35</v>
      </c>
      <c r="V143" s="50" t="s">
        <v>35</v>
      </c>
      <c r="W143" s="50" t="s">
        <v>35</v>
      </c>
      <c r="X143" s="50" t="s">
        <v>35</v>
      </c>
      <c r="Y143" s="50" t="s">
        <v>35</v>
      </c>
      <c r="Z143" s="50" t="s">
        <v>35</v>
      </c>
      <c r="AA143" s="50" t="s">
        <v>35</v>
      </c>
      <c r="AB143" s="50" t="s">
        <v>35</v>
      </c>
      <c r="AC143" s="50" t="s">
        <v>35</v>
      </c>
      <c r="AD143" s="50" t="s">
        <v>35</v>
      </c>
      <c r="AE143" s="50" t="s">
        <v>35</v>
      </c>
      <c r="AF143" s="50" t="s">
        <v>35</v>
      </c>
      <c r="AG143" s="50" t="s">
        <v>35</v>
      </c>
      <c r="AH143" s="50" t="s">
        <v>35</v>
      </c>
      <c r="AI143" s="41" t="s">
        <v>35</v>
      </c>
      <c r="AJ143" s="6"/>
      <c r="AK143" s="6"/>
      <c r="AL143" s="6"/>
      <c r="AM143" s="6"/>
      <c r="AN143" s="6"/>
      <c r="AO143" s="6"/>
      <c r="AP143" s="6"/>
      <c r="AQ143" s="6"/>
      <c r="AR143" s="6"/>
      <c r="AS143" s="6"/>
      <c r="AT143" s="6"/>
      <c r="AU143" s="6"/>
      <c r="AV143" s="6"/>
      <c r="AW143" s="6"/>
      <c r="AX143" s="6"/>
      <c r="AY143" s="6"/>
      <c r="AZ143" s="311"/>
      <c r="BA143" s="816"/>
      <c r="BB143" s="492" t="s">
        <v>67</v>
      </c>
      <c r="BC143" s="37" t="s">
        <v>35</v>
      </c>
      <c r="BD143" s="33" t="s">
        <v>35</v>
      </c>
      <c r="BE143" s="33" t="s">
        <v>35</v>
      </c>
      <c r="BF143" s="33" t="s">
        <v>35</v>
      </c>
      <c r="BG143" s="28" t="s">
        <v>35</v>
      </c>
      <c r="BH143" s="37" t="s">
        <v>35</v>
      </c>
      <c r="BI143" s="33" t="s">
        <v>35</v>
      </c>
      <c r="BJ143" s="33" t="s">
        <v>35</v>
      </c>
      <c r="BK143" s="33" t="s">
        <v>35</v>
      </c>
      <c r="BL143" s="28" t="s">
        <v>35</v>
      </c>
      <c r="BM143" s="37" t="s">
        <v>35</v>
      </c>
      <c r="BN143" s="33" t="s">
        <v>35</v>
      </c>
      <c r="BO143" s="33" t="s">
        <v>35</v>
      </c>
      <c r="BP143" s="33" t="s">
        <v>35</v>
      </c>
      <c r="BQ143" s="28" t="s">
        <v>35</v>
      </c>
      <c r="BR143" s="37" t="s">
        <v>35</v>
      </c>
      <c r="BS143" s="33" t="s">
        <v>35</v>
      </c>
      <c r="BT143" s="33" t="s">
        <v>35</v>
      </c>
      <c r="BU143" s="33" t="s">
        <v>35</v>
      </c>
      <c r="BV143" s="33" t="s">
        <v>35</v>
      </c>
      <c r="BW143" s="33" t="s">
        <v>35</v>
      </c>
      <c r="BX143" s="33" t="s">
        <v>35</v>
      </c>
      <c r="BY143" s="22" t="s">
        <v>35</v>
      </c>
      <c r="BZ143" s="22" t="s">
        <v>35</v>
      </c>
      <c r="CA143" s="22" t="s">
        <v>35</v>
      </c>
      <c r="CB143" s="22" t="s">
        <v>35</v>
      </c>
      <c r="CC143" s="22" t="s">
        <v>35</v>
      </c>
      <c r="CD143" s="22" t="s">
        <v>35</v>
      </c>
      <c r="CE143" s="22" t="s">
        <v>35</v>
      </c>
      <c r="CF143" s="22" t="s">
        <v>35</v>
      </c>
      <c r="CG143" s="22" t="s">
        <v>35</v>
      </c>
      <c r="CH143" s="22" t="s">
        <v>35</v>
      </c>
      <c r="CI143" s="22" t="s">
        <v>35</v>
      </c>
      <c r="CJ143" s="3"/>
      <c r="CK143" s="3"/>
      <c r="CL143" s="3"/>
      <c r="CM143" s="3"/>
      <c r="CN143" s="3"/>
      <c r="CO143" s="3"/>
      <c r="CP143" s="3"/>
      <c r="CQ143" s="3"/>
      <c r="CR143" s="3"/>
      <c r="CS143" s="3"/>
      <c r="CT143" s="3"/>
      <c r="CU143" s="3"/>
      <c r="CV143" s="3"/>
      <c r="CW143" s="3"/>
      <c r="CX143" s="3"/>
      <c r="CY143" s="3"/>
      <c r="CZ143" s="3"/>
    </row>
    <row r="144" s="283" customFormat="true" ht="15" customHeight="true" x14ac:dyDescent="0.2">
      <c r="A144" s="825" t="s">
        <v>107</v>
      </c>
      <c r="B144" s="338" t="s">
        <v>64</v>
      </c>
      <c r="C144" s="53" t="s">
        <v>35</v>
      </c>
      <c r="D144" s="50" t="s">
        <v>35</v>
      </c>
      <c r="E144" s="50" t="s">
        <v>35</v>
      </c>
      <c r="F144" s="50" t="s">
        <v>35</v>
      </c>
      <c r="G144" s="47" t="s">
        <v>35</v>
      </c>
      <c r="H144" s="44" t="s">
        <v>35</v>
      </c>
      <c r="I144" s="50" t="s">
        <v>35</v>
      </c>
      <c r="J144" s="50" t="s">
        <v>35</v>
      </c>
      <c r="K144" s="50" t="s">
        <v>35</v>
      </c>
      <c r="L144" s="41" t="s">
        <v>35</v>
      </c>
      <c r="M144" s="53" t="s">
        <v>35</v>
      </c>
      <c r="N144" s="50" t="s">
        <v>35</v>
      </c>
      <c r="O144" s="50" t="s">
        <v>35</v>
      </c>
      <c r="P144" s="50" t="s">
        <v>35</v>
      </c>
      <c r="Q144" s="47" t="s">
        <v>35</v>
      </c>
      <c r="R144" s="44" t="s">
        <v>35</v>
      </c>
      <c r="S144" s="50" t="s">
        <v>35</v>
      </c>
      <c r="T144" s="50" t="s">
        <v>35</v>
      </c>
      <c r="U144" s="50" t="s">
        <v>35</v>
      </c>
      <c r="V144" s="50" t="s">
        <v>35</v>
      </c>
      <c r="W144" s="50" t="s">
        <v>35</v>
      </c>
      <c r="X144" s="50" t="s">
        <v>35</v>
      </c>
      <c r="Y144" s="50" t="s">
        <v>35</v>
      </c>
      <c r="Z144" s="50" t="s">
        <v>35</v>
      </c>
      <c r="AA144" s="50" t="s">
        <v>35</v>
      </c>
      <c r="AB144" s="50" t="s">
        <v>35</v>
      </c>
      <c r="AC144" s="50" t="s">
        <v>35</v>
      </c>
      <c r="AD144" s="50" t="s">
        <v>35</v>
      </c>
      <c r="AE144" s="50" t="s">
        <v>35</v>
      </c>
      <c r="AF144" s="50" t="s">
        <v>35</v>
      </c>
      <c r="AG144" s="50" t="s">
        <v>35</v>
      </c>
      <c r="AH144" s="50" t="s">
        <v>35</v>
      </c>
      <c r="AI144" s="41" t="s">
        <v>35</v>
      </c>
      <c r="AJ144" s="6"/>
      <c r="AK144" s="6"/>
      <c r="AL144" s="6"/>
      <c r="AM144" s="6"/>
      <c r="AN144" s="6"/>
      <c r="AO144" s="6"/>
      <c r="AP144" s="6"/>
      <c r="AQ144" s="6"/>
      <c r="AR144" s="6"/>
      <c r="AS144" s="6"/>
      <c r="AT144" s="6"/>
      <c r="AU144" s="6"/>
      <c r="AV144" s="6"/>
      <c r="AW144" s="6"/>
      <c r="AX144" s="6"/>
      <c r="AY144" s="6"/>
      <c r="AZ144" s="311"/>
      <c r="BA144" s="816" t="s">
        <v>107</v>
      </c>
      <c r="BB144" s="492" t="s">
        <v>64</v>
      </c>
      <c r="BC144" s="37" t="s">
        <v>35</v>
      </c>
      <c r="BD144" s="33" t="s">
        <v>35</v>
      </c>
      <c r="BE144" s="33" t="s">
        <v>35</v>
      </c>
      <c r="BF144" s="33" t="s">
        <v>35</v>
      </c>
      <c r="BG144" s="28" t="s">
        <v>35</v>
      </c>
      <c r="BH144" s="37" t="s">
        <v>35</v>
      </c>
      <c r="BI144" s="33" t="s">
        <v>35</v>
      </c>
      <c r="BJ144" s="33" t="s">
        <v>35</v>
      </c>
      <c r="BK144" s="33" t="s">
        <v>35</v>
      </c>
      <c r="BL144" s="28" t="s">
        <v>35</v>
      </c>
      <c r="BM144" s="37" t="s">
        <v>35</v>
      </c>
      <c r="BN144" s="33" t="s">
        <v>35</v>
      </c>
      <c r="BO144" s="33" t="s">
        <v>35</v>
      </c>
      <c r="BP144" s="33" t="s">
        <v>35</v>
      </c>
      <c r="BQ144" s="28" t="s">
        <v>35</v>
      </c>
      <c r="BR144" s="37" t="s">
        <v>35</v>
      </c>
      <c r="BS144" s="33" t="s">
        <v>35</v>
      </c>
      <c r="BT144" s="33" t="s">
        <v>35</v>
      </c>
      <c r="BU144" s="33" t="s">
        <v>35</v>
      </c>
      <c r="BV144" s="33" t="s">
        <v>35</v>
      </c>
      <c r="BW144" s="33" t="s">
        <v>35</v>
      </c>
      <c r="BX144" s="33" t="s">
        <v>35</v>
      </c>
      <c r="BY144" s="22" t="s">
        <v>35</v>
      </c>
      <c r="BZ144" s="22" t="s">
        <v>35</v>
      </c>
      <c r="CA144" s="22" t="s">
        <v>35</v>
      </c>
      <c r="CB144" s="22" t="s">
        <v>35</v>
      </c>
      <c r="CC144" s="22" t="s">
        <v>35</v>
      </c>
      <c r="CD144" s="22" t="s">
        <v>35</v>
      </c>
      <c r="CE144" s="22" t="s">
        <v>35</v>
      </c>
      <c r="CF144" s="22" t="s">
        <v>35</v>
      </c>
      <c r="CG144" s="22" t="s">
        <v>35</v>
      </c>
      <c r="CH144" s="22" t="s">
        <v>35</v>
      </c>
      <c r="CI144" s="22" t="s">
        <v>35</v>
      </c>
      <c r="CJ144" s="3"/>
      <c r="CK144" s="3"/>
      <c r="CL144" s="3"/>
      <c r="CM144" s="3"/>
      <c r="CN144" s="3"/>
      <c r="CO144" s="3"/>
      <c r="CP144" s="3"/>
      <c r="CQ144" s="3"/>
      <c r="CR144" s="3"/>
      <c r="CS144" s="3"/>
      <c r="CT144" s="3"/>
      <c r="CU144" s="3"/>
      <c r="CV144" s="3"/>
      <c r="CW144" s="3"/>
      <c r="CX144" s="3"/>
      <c r="CY144" s="3"/>
      <c r="CZ144" s="3"/>
    </row>
    <row r="145" s="283" customFormat="true" ht="15" customHeight="true" x14ac:dyDescent="0.2">
      <c r="A145" s="825"/>
      <c r="B145" s="338" t="s">
        <v>65</v>
      </c>
      <c r="C145" s="53" t="s">
        <v>35</v>
      </c>
      <c r="D145" s="50" t="s">
        <v>35</v>
      </c>
      <c r="E145" s="50" t="s">
        <v>35</v>
      </c>
      <c r="F145" s="50" t="s">
        <v>35</v>
      </c>
      <c r="G145" s="47" t="s">
        <v>35</v>
      </c>
      <c r="H145" s="44" t="s">
        <v>35</v>
      </c>
      <c r="I145" s="50" t="s">
        <v>35</v>
      </c>
      <c r="J145" s="50" t="s">
        <v>35</v>
      </c>
      <c r="K145" s="50" t="s">
        <v>35</v>
      </c>
      <c r="L145" s="41" t="s">
        <v>35</v>
      </c>
      <c r="M145" s="53" t="s">
        <v>35</v>
      </c>
      <c r="N145" s="50" t="s">
        <v>35</v>
      </c>
      <c r="O145" s="50" t="s">
        <v>35</v>
      </c>
      <c r="P145" s="50" t="s">
        <v>35</v>
      </c>
      <c r="Q145" s="47" t="s">
        <v>35</v>
      </c>
      <c r="R145" s="44" t="s">
        <v>35</v>
      </c>
      <c r="S145" s="50" t="s">
        <v>35</v>
      </c>
      <c r="T145" s="50" t="s">
        <v>35</v>
      </c>
      <c r="U145" s="50" t="s">
        <v>35</v>
      </c>
      <c r="V145" s="50" t="s">
        <v>35</v>
      </c>
      <c r="W145" s="50" t="s">
        <v>35</v>
      </c>
      <c r="X145" s="50" t="s">
        <v>35</v>
      </c>
      <c r="Y145" s="50" t="s">
        <v>35</v>
      </c>
      <c r="Z145" s="50" t="s">
        <v>35</v>
      </c>
      <c r="AA145" s="50" t="s">
        <v>35</v>
      </c>
      <c r="AB145" s="50" t="s">
        <v>35</v>
      </c>
      <c r="AC145" s="50" t="s">
        <v>35</v>
      </c>
      <c r="AD145" s="50" t="s">
        <v>35</v>
      </c>
      <c r="AE145" s="50" t="s">
        <v>35</v>
      </c>
      <c r="AF145" s="50" t="s">
        <v>35</v>
      </c>
      <c r="AG145" s="50" t="s">
        <v>35</v>
      </c>
      <c r="AH145" s="50" t="s">
        <v>35</v>
      </c>
      <c r="AI145" s="41" t="s">
        <v>35</v>
      </c>
      <c r="AJ145" s="6"/>
      <c r="AK145" s="6"/>
      <c r="AL145" s="6"/>
      <c r="AM145" s="6"/>
      <c r="AN145" s="6"/>
      <c r="AO145" s="6"/>
      <c r="AP145" s="6"/>
      <c r="AQ145" s="6"/>
      <c r="AR145" s="6"/>
      <c r="AS145" s="6"/>
      <c r="AT145" s="6"/>
      <c r="AU145" s="6"/>
      <c r="AV145" s="6"/>
      <c r="AW145" s="6"/>
      <c r="AX145" s="6"/>
      <c r="AY145" s="6"/>
      <c r="AZ145" s="311"/>
      <c r="BA145" s="816"/>
      <c r="BB145" s="492" t="s">
        <v>65</v>
      </c>
      <c r="BC145" s="37" t="s">
        <v>35</v>
      </c>
      <c r="BD145" s="33" t="s">
        <v>35</v>
      </c>
      <c r="BE145" s="33" t="s">
        <v>35</v>
      </c>
      <c r="BF145" s="33" t="s">
        <v>35</v>
      </c>
      <c r="BG145" s="28" t="s">
        <v>35</v>
      </c>
      <c r="BH145" s="37" t="s">
        <v>35</v>
      </c>
      <c r="BI145" s="33" t="s">
        <v>35</v>
      </c>
      <c r="BJ145" s="33" t="s">
        <v>35</v>
      </c>
      <c r="BK145" s="33" t="s">
        <v>35</v>
      </c>
      <c r="BL145" s="28" t="s">
        <v>35</v>
      </c>
      <c r="BM145" s="37" t="s">
        <v>35</v>
      </c>
      <c r="BN145" s="33" t="s">
        <v>35</v>
      </c>
      <c r="BO145" s="33" t="s">
        <v>35</v>
      </c>
      <c r="BP145" s="33" t="s">
        <v>35</v>
      </c>
      <c r="BQ145" s="28" t="s">
        <v>35</v>
      </c>
      <c r="BR145" s="37" t="s">
        <v>35</v>
      </c>
      <c r="BS145" s="33" t="s">
        <v>35</v>
      </c>
      <c r="BT145" s="33" t="s">
        <v>35</v>
      </c>
      <c r="BU145" s="33" t="s">
        <v>35</v>
      </c>
      <c r="BV145" s="33" t="s">
        <v>35</v>
      </c>
      <c r="BW145" s="33" t="s">
        <v>35</v>
      </c>
      <c r="BX145" s="33" t="s">
        <v>35</v>
      </c>
      <c r="BY145" s="22" t="s">
        <v>35</v>
      </c>
      <c r="BZ145" s="22" t="s">
        <v>35</v>
      </c>
      <c r="CA145" s="22" t="s">
        <v>35</v>
      </c>
      <c r="CB145" s="22" t="s">
        <v>35</v>
      </c>
      <c r="CC145" s="22" t="s">
        <v>35</v>
      </c>
      <c r="CD145" s="22" t="s">
        <v>35</v>
      </c>
      <c r="CE145" s="22" t="s">
        <v>35</v>
      </c>
      <c r="CF145" s="22" t="s">
        <v>35</v>
      </c>
      <c r="CG145" s="22" t="s">
        <v>35</v>
      </c>
      <c r="CH145" s="22" t="s">
        <v>35</v>
      </c>
      <c r="CI145" s="22" t="s">
        <v>35</v>
      </c>
      <c r="CJ145" s="3"/>
      <c r="CK145" s="3"/>
      <c r="CL145" s="3"/>
      <c r="CM145" s="3"/>
      <c r="CN145" s="3"/>
      <c r="CO145" s="3"/>
      <c r="CP145" s="3"/>
      <c r="CQ145" s="3"/>
      <c r="CR145" s="3"/>
      <c r="CS145" s="3"/>
      <c r="CT145" s="3"/>
      <c r="CU145" s="3"/>
      <c r="CV145" s="3"/>
      <c r="CW145" s="3"/>
      <c r="CX145" s="3"/>
      <c r="CY145" s="3"/>
      <c r="CZ145" s="3"/>
    </row>
    <row r="146" s="283" customFormat="true" ht="15" customHeight="true" x14ac:dyDescent="0.2">
      <c r="A146" s="825"/>
      <c r="B146" s="338" t="s">
        <v>66</v>
      </c>
      <c r="C146" s="53" t="s">
        <v>35</v>
      </c>
      <c r="D146" s="50" t="s">
        <v>35</v>
      </c>
      <c r="E146" s="50" t="s">
        <v>35</v>
      </c>
      <c r="F146" s="50" t="s">
        <v>35</v>
      </c>
      <c r="G146" s="47" t="s">
        <v>35</v>
      </c>
      <c r="H146" s="44" t="s">
        <v>35</v>
      </c>
      <c r="I146" s="50" t="s">
        <v>35</v>
      </c>
      <c r="J146" s="50" t="s">
        <v>35</v>
      </c>
      <c r="K146" s="50" t="s">
        <v>35</v>
      </c>
      <c r="L146" s="41" t="s">
        <v>35</v>
      </c>
      <c r="M146" s="53" t="s">
        <v>35</v>
      </c>
      <c r="N146" s="50" t="s">
        <v>35</v>
      </c>
      <c r="O146" s="50" t="s">
        <v>35</v>
      </c>
      <c r="P146" s="50" t="s">
        <v>35</v>
      </c>
      <c r="Q146" s="47" t="s">
        <v>35</v>
      </c>
      <c r="R146" s="44" t="s">
        <v>35</v>
      </c>
      <c r="S146" s="50" t="s">
        <v>35</v>
      </c>
      <c r="T146" s="50" t="s">
        <v>35</v>
      </c>
      <c r="U146" s="50" t="s">
        <v>35</v>
      </c>
      <c r="V146" s="50" t="s">
        <v>35</v>
      </c>
      <c r="W146" s="50" t="s">
        <v>35</v>
      </c>
      <c r="X146" s="50" t="s">
        <v>35</v>
      </c>
      <c r="Y146" s="50" t="s">
        <v>35</v>
      </c>
      <c r="Z146" s="50" t="s">
        <v>35</v>
      </c>
      <c r="AA146" s="50" t="s">
        <v>35</v>
      </c>
      <c r="AB146" s="50" t="s">
        <v>35</v>
      </c>
      <c r="AC146" s="50" t="s">
        <v>35</v>
      </c>
      <c r="AD146" s="50" t="s">
        <v>35</v>
      </c>
      <c r="AE146" s="50" t="s">
        <v>35</v>
      </c>
      <c r="AF146" s="50" t="s">
        <v>35</v>
      </c>
      <c r="AG146" s="50" t="s">
        <v>35</v>
      </c>
      <c r="AH146" s="50" t="s">
        <v>35</v>
      </c>
      <c r="AI146" s="41" t="s">
        <v>35</v>
      </c>
      <c r="AJ146" s="6"/>
      <c r="AK146" s="6"/>
      <c r="AL146" s="6"/>
      <c r="AM146" s="6"/>
      <c r="AN146" s="6"/>
      <c r="AO146" s="6"/>
      <c r="AP146" s="6"/>
      <c r="AQ146" s="6"/>
      <c r="AR146" s="6"/>
      <c r="AS146" s="6"/>
      <c r="AT146" s="6"/>
      <c r="AU146" s="6"/>
      <c r="AV146" s="6"/>
      <c r="AW146" s="6"/>
      <c r="AX146" s="6"/>
      <c r="AY146" s="6"/>
      <c r="AZ146" s="311"/>
      <c r="BA146" s="816"/>
      <c r="BB146" s="492" t="s">
        <v>66</v>
      </c>
      <c r="BC146" s="37" t="s">
        <v>35</v>
      </c>
      <c r="BD146" s="33" t="s">
        <v>35</v>
      </c>
      <c r="BE146" s="33" t="s">
        <v>35</v>
      </c>
      <c r="BF146" s="33" t="s">
        <v>35</v>
      </c>
      <c r="BG146" s="28" t="s">
        <v>35</v>
      </c>
      <c r="BH146" s="37" t="s">
        <v>35</v>
      </c>
      <c r="BI146" s="33" t="s">
        <v>35</v>
      </c>
      <c r="BJ146" s="33" t="s">
        <v>35</v>
      </c>
      <c r="BK146" s="33" t="s">
        <v>35</v>
      </c>
      <c r="BL146" s="28" t="s">
        <v>35</v>
      </c>
      <c r="BM146" s="37" t="s">
        <v>35</v>
      </c>
      <c r="BN146" s="33" t="s">
        <v>35</v>
      </c>
      <c r="BO146" s="33" t="s">
        <v>35</v>
      </c>
      <c r="BP146" s="33" t="s">
        <v>35</v>
      </c>
      <c r="BQ146" s="28" t="s">
        <v>35</v>
      </c>
      <c r="BR146" s="37" t="s">
        <v>35</v>
      </c>
      <c r="BS146" s="33" t="s">
        <v>35</v>
      </c>
      <c r="BT146" s="33" t="s">
        <v>35</v>
      </c>
      <c r="BU146" s="33" t="s">
        <v>35</v>
      </c>
      <c r="BV146" s="33" t="s">
        <v>35</v>
      </c>
      <c r="BW146" s="33" t="s">
        <v>35</v>
      </c>
      <c r="BX146" s="33" t="s">
        <v>35</v>
      </c>
      <c r="BY146" s="22" t="s">
        <v>35</v>
      </c>
      <c r="BZ146" s="22" t="s">
        <v>35</v>
      </c>
      <c r="CA146" s="22" t="s">
        <v>35</v>
      </c>
      <c r="CB146" s="22" t="s">
        <v>35</v>
      </c>
      <c r="CC146" s="22" t="s">
        <v>35</v>
      </c>
      <c r="CD146" s="22" t="s">
        <v>35</v>
      </c>
      <c r="CE146" s="22" t="s">
        <v>35</v>
      </c>
      <c r="CF146" s="22" t="s">
        <v>35</v>
      </c>
      <c r="CG146" s="22" t="s">
        <v>35</v>
      </c>
      <c r="CH146" s="22" t="s">
        <v>35</v>
      </c>
      <c r="CI146" s="22" t="s">
        <v>35</v>
      </c>
      <c r="CJ146" s="3"/>
      <c r="CK146" s="3"/>
      <c r="CL146" s="3"/>
      <c r="CM146" s="3"/>
      <c r="CN146" s="3"/>
      <c r="CO146" s="3"/>
      <c r="CP146" s="3"/>
      <c r="CQ146" s="3"/>
      <c r="CR146" s="3"/>
      <c r="CS146" s="3"/>
      <c r="CT146" s="3"/>
      <c r="CU146" s="3"/>
      <c r="CV146" s="3"/>
      <c r="CW146" s="3"/>
      <c r="CX146" s="3"/>
      <c r="CY146" s="3"/>
      <c r="CZ146" s="3"/>
    </row>
    <row r="147" s="283" customFormat="true" ht="15" customHeight="true" x14ac:dyDescent="0.2">
      <c r="A147" s="825"/>
      <c r="B147" s="338" t="s">
        <v>67</v>
      </c>
      <c r="C147" s="53" t="s">
        <v>35</v>
      </c>
      <c r="D147" s="50" t="s">
        <v>35</v>
      </c>
      <c r="E147" s="50" t="s">
        <v>35</v>
      </c>
      <c r="F147" s="50" t="s">
        <v>35</v>
      </c>
      <c r="G147" s="47" t="s">
        <v>35</v>
      </c>
      <c r="H147" s="44" t="s">
        <v>35</v>
      </c>
      <c r="I147" s="50" t="s">
        <v>35</v>
      </c>
      <c r="J147" s="50" t="s">
        <v>35</v>
      </c>
      <c r="K147" s="50" t="s">
        <v>35</v>
      </c>
      <c r="L147" s="41" t="s">
        <v>35</v>
      </c>
      <c r="M147" s="53" t="s">
        <v>35</v>
      </c>
      <c r="N147" s="50" t="s">
        <v>35</v>
      </c>
      <c r="O147" s="50" t="s">
        <v>35</v>
      </c>
      <c r="P147" s="50" t="s">
        <v>35</v>
      </c>
      <c r="Q147" s="47" t="s">
        <v>35</v>
      </c>
      <c r="R147" s="44" t="s">
        <v>35</v>
      </c>
      <c r="S147" s="50" t="s">
        <v>35</v>
      </c>
      <c r="T147" s="50" t="s">
        <v>35</v>
      </c>
      <c r="U147" s="50" t="s">
        <v>35</v>
      </c>
      <c r="V147" s="50" t="s">
        <v>35</v>
      </c>
      <c r="W147" s="50" t="s">
        <v>35</v>
      </c>
      <c r="X147" s="50" t="s">
        <v>35</v>
      </c>
      <c r="Y147" s="50" t="s">
        <v>35</v>
      </c>
      <c r="Z147" s="50" t="s">
        <v>35</v>
      </c>
      <c r="AA147" s="50" t="s">
        <v>35</v>
      </c>
      <c r="AB147" s="50" t="s">
        <v>35</v>
      </c>
      <c r="AC147" s="50" t="s">
        <v>35</v>
      </c>
      <c r="AD147" s="50" t="s">
        <v>35</v>
      </c>
      <c r="AE147" s="50" t="s">
        <v>35</v>
      </c>
      <c r="AF147" s="50" t="s">
        <v>35</v>
      </c>
      <c r="AG147" s="50" t="s">
        <v>35</v>
      </c>
      <c r="AH147" s="50" t="s">
        <v>35</v>
      </c>
      <c r="AI147" s="41" t="s">
        <v>35</v>
      </c>
      <c r="AJ147" s="6"/>
      <c r="AK147" s="6"/>
      <c r="AL147" s="6"/>
      <c r="AM147" s="6"/>
      <c r="AN147" s="6"/>
      <c r="AO147" s="6"/>
      <c r="AP147" s="6"/>
      <c r="AQ147" s="6"/>
      <c r="AR147" s="6"/>
      <c r="AS147" s="6"/>
      <c r="AT147" s="6"/>
      <c r="AU147" s="6"/>
      <c r="AV147" s="6"/>
      <c r="AW147" s="6"/>
      <c r="AX147" s="6"/>
      <c r="AY147" s="6"/>
      <c r="AZ147" s="311"/>
      <c r="BA147" s="816"/>
      <c r="BB147" s="492" t="s">
        <v>67</v>
      </c>
      <c r="BC147" s="37" t="s">
        <v>35</v>
      </c>
      <c r="BD147" s="33" t="s">
        <v>35</v>
      </c>
      <c r="BE147" s="33" t="s">
        <v>35</v>
      </c>
      <c r="BF147" s="33" t="s">
        <v>35</v>
      </c>
      <c r="BG147" s="28" t="s">
        <v>35</v>
      </c>
      <c r="BH147" s="37" t="s">
        <v>35</v>
      </c>
      <c r="BI147" s="33" t="s">
        <v>35</v>
      </c>
      <c r="BJ147" s="33" t="s">
        <v>35</v>
      </c>
      <c r="BK147" s="33" t="s">
        <v>35</v>
      </c>
      <c r="BL147" s="28" t="s">
        <v>35</v>
      </c>
      <c r="BM147" s="37" t="s">
        <v>35</v>
      </c>
      <c r="BN147" s="33" t="s">
        <v>35</v>
      </c>
      <c r="BO147" s="33" t="s">
        <v>35</v>
      </c>
      <c r="BP147" s="33" t="s">
        <v>35</v>
      </c>
      <c r="BQ147" s="28" t="s">
        <v>35</v>
      </c>
      <c r="BR147" s="37" t="s">
        <v>35</v>
      </c>
      <c r="BS147" s="33" t="s">
        <v>35</v>
      </c>
      <c r="BT147" s="33" t="s">
        <v>35</v>
      </c>
      <c r="BU147" s="33" t="s">
        <v>35</v>
      </c>
      <c r="BV147" s="33" t="s">
        <v>35</v>
      </c>
      <c r="BW147" s="33" t="s">
        <v>35</v>
      </c>
      <c r="BX147" s="33" t="s">
        <v>35</v>
      </c>
      <c r="BY147" s="22" t="s">
        <v>35</v>
      </c>
      <c r="BZ147" s="22" t="s">
        <v>35</v>
      </c>
      <c r="CA147" s="22" t="s">
        <v>35</v>
      </c>
      <c r="CB147" s="22" t="s">
        <v>35</v>
      </c>
      <c r="CC147" s="22" t="s">
        <v>35</v>
      </c>
      <c r="CD147" s="22" t="s">
        <v>35</v>
      </c>
      <c r="CE147" s="22" t="s">
        <v>35</v>
      </c>
      <c r="CF147" s="22" t="s">
        <v>35</v>
      </c>
      <c r="CG147" s="22" t="s">
        <v>35</v>
      </c>
      <c r="CH147" s="22" t="s">
        <v>35</v>
      </c>
      <c r="CI147" s="22" t="s">
        <v>35</v>
      </c>
      <c r="CJ147" s="3"/>
      <c r="CK147" s="3"/>
      <c r="CL147" s="3"/>
      <c r="CM147" s="3"/>
      <c r="CN147" s="3"/>
      <c r="CO147" s="3"/>
      <c r="CP147" s="3"/>
      <c r="CQ147" s="3"/>
      <c r="CR147" s="3"/>
      <c r="CS147" s="3"/>
      <c r="CT147" s="3"/>
      <c r="CU147" s="3"/>
      <c r="CV147" s="3"/>
      <c r="CW147" s="3"/>
      <c r="CX147" s="3"/>
      <c r="CY147" s="3"/>
      <c r="CZ147" s="3"/>
    </row>
    <row r="148" s="283" customFormat="true" ht="15" customHeight="true" x14ac:dyDescent="0.2">
      <c r="A148" s="825" t="s">
        <v>108</v>
      </c>
      <c r="B148" s="338" t="s">
        <v>49</v>
      </c>
      <c r="C148" s="139">
        <v>4.2136988236682518</v>
      </c>
      <c r="D148" s="138">
        <v>5.9428518188556909</v>
      </c>
      <c r="E148" s="138">
        <v>5.3074809194359007</v>
      </c>
      <c r="F148" s="138">
        <v>6.8946226430239026</v>
      </c>
      <c r="G148" s="137">
        <v>20.997649001539003</v>
      </c>
      <c r="H148" s="127">
        <v>27.909139859215525</v>
      </c>
      <c r="I148" s="138">
        <v>45.561134208436933</v>
      </c>
      <c r="J148" s="138">
        <v>54.160255407111855</v>
      </c>
      <c r="K148" s="138">
        <v>36.90410437135219</v>
      </c>
      <c r="L148" s="131">
        <v>8.9805310837823384</v>
      </c>
      <c r="M148" s="139">
        <v>4.2548934837245485</v>
      </c>
      <c r="N148" s="138">
        <v>5.7454246425994908</v>
      </c>
      <c r="O148" s="138">
        <v>4.7605606206852178</v>
      </c>
      <c r="P148" s="138">
        <v>4.956655709569131</v>
      </c>
      <c r="Q148" s="137">
        <v>7.5098067728632163</v>
      </c>
      <c r="R148" s="127">
        <v>20.516120675708901</v>
      </c>
      <c r="S148" s="138">
        <v>44.508327002684325</v>
      </c>
      <c r="T148" s="138">
        <v>10.863198253613657</v>
      </c>
      <c r="U148" s="138">
        <v>3.6883667557996893</v>
      </c>
      <c r="V148" s="138">
        <v>6.2944644229347562</v>
      </c>
      <c r="W148" s="138">
        <v>13.929397932027848</v>
      </c>
      <c r="X148" s="138">
        <v>5.4137646514695081</v>
      </c>
      <c r="Y148" s="138">
        <v>3.2224714868053672</v>
      </c>
      <c r="Z148" s="138">
        <v>5.1437369217237787</v>
      </c>
      <c r="AA148" s="138">
        <v>4.0285654074800377</v>
      </c>
      <c r="AB148" s="138">
        <v>7.3370796799457381</v>
      </c>
      <c r="AC148" s="138">
        <v>3.8026336664918747</v>
      </c>
      <c r="AD148" s="138">
        <v>4.0006894751671958</v>
      </c>
      <c r="AE148" s="138">
        <v>3.5351140712162645</v>
      </c>
      <c r="AF148" s="138">
        <v>2.5283333127695089</v>
      </c>
      <c r="AG148" s="138">
        <v>8.3537096923765279</v>
      </c>
      <c r="AH148" s="138">
        <v>2.130879972209454</v>
      </c>
      <c r="AI148" s="131">
        <v>2.509153476798665</v>
      </c>
      <c r="AJ148" s="5"/>
      <c r="AK148" s="5"/>
      <c r="AL148" s="5"/>
      <c r="AM148" s="5"/>
      <c r="AN148" s="5"/>
      <c r="AO148" s="5"/>
      <c r="AP148" s="5"/>
      <c r="AQ148" s="5"/>
      <c r="AR148" s="5"/>
      <c r="AS148" s="5"/>
      <c r="AT148" s="5"/>
      <c r="AU148" s="5"/>
      <c r="AV148" s="5"/>
      <c r="AW148" s="5"/>
      <c r="AX148" s="5"/>
      <c r="AY148" s="5"/>
      <c r="AZ148" s="311"/>
      <c r="BA148" s="816" t="s">
        <v>108</v>
      </c>
      <c r="BB148" s="492" t="s">
        <v>49</v>
      </c>
      <c r="BC148" s="37" t="s">
        <v>35</v>
      </c>
      <c r="BD148" s="33" t="s">
        <v>35</v>
      </c>
      <c r="BE148" s="33" t="s">
        <v>35</v>
      </c>
      <c r="BF148" s="33" t="s">
        <v>35</v>
      </c>
      <c r="BG148" s="28" t="s">
        <v>35</v>
      </c>
      <c r="BH148" s="37" t="s">
        <v>35</v>
      </c>
      <c r="BI148" s="33" t="s">
        <v>35</v>
      </c>
      <c r="BJ148" s="33" t="s">
        <v>35</v>
      </c>
      <c r="BK148" s="33" t="s">
        <v>35</v>
      </c>
      <c r="BL148" s="28" t="s">
        <v>35</v>
      </c>
      <c r="BM148" s="37" t="s">
        <v>35</v>
      </c>
      <c r="BN148" s="33" t="s">
        <v>35</v>
      </c>
      <c r="BO148" s="33" t="s">
        <v>35</v>
      </c>
      <c r="BP148" s="33" t="s">
        <v>35</v>
      </c>
      <c r="BQ148" s="28" t="s">
        <v>35</v>
      </c>
      <c r="BR148" s="37" t="s">
        <v>35</v>
      </c>
      <c r="BS148" s="33" t="s">
        <v>35</v>
      </c>
      <c r="BT148" s="33" t="s">
        <v>35</v>
      </c>
      <c r="BU148" s="33" t="s">
        <v>35</v>
      </c>
      <c r="BV148" s="33" t="s">
        <v>35</v>
      </c>
      <c r="BW148" s="33" t="s">
        <v>35</v>
      </c>
      <c r="BX148" s="33" t="s">
        <v>35</v>
      </c>
      <c r="BY148" s="22" t="s">
        <v>35</v>
      </c>
      <c r="BZ148" s="22" t="s">
        <v>35</v>
      </c>
      <c r="CA148" s="22" t="s">
        <v>35</v>
      </c>
      <c r="CB148" s="22" t="s">
        <v>35</v>
      </c>
      <c r="CC148" s="22" t="s">
        <v>35</v>
      </c>
      <c r="CD148" s="22" t="s">
        <v>35</v>
      </c>
      <c r="CE148" s="22" t="s">
        <v>35</v>
      </c>
      <c r="CF148" s="22" t="s">
        <v>35</v>
      </c>
      <c r="CG148" s="22" t="s">
        <v>35</v>
      </c>
      <c r="CH148" s="22" t="s">
        <v>35</v>
      </c>
      <c r="CI148" s="22" t="s">
        <v>35</v>
      </c>
      <c r="CJ148" s="3"/>
      <c r="CK148" s="3"/>
      <c r="CL148" s="3"/>
      <c r="CM148" s="3"/>
      <c r="CN148" s="3"/>
      <c r="CO148" s="3"/>
      <c r="CP148" s="3"/>
      <c r="CQ148" s="3"/>
      <c r="CR148" s="3"/>
      <c r="CS148" s="3"/>
      <c r="CT148" s="3"/>
      <c r="CU148" s="3"/>
      <c r="CV148" s="3"/>
      <c r="CW148" s="3"/>
      <c r="CX148" s="3"/>
      <c r="CY148" s="3"/>
      <c r="CZ148" s="3"/>
    </row>
    <row r="149" s="283" customFormat="true" ht="15" customHeight="true" x14ac:dyDescent="0.2">
      <c r="A149" s="825"/>
      <c r="B149" s="338" t="s">
        <v>48</v>
      </c>
      <c r="C149" s="139">
        <v>26.201171678543922</v>
      </c>
      <c r="D149" s="138">
        <v>36.097294875255436</v>
      </c>
      <c r="E149" s="138">
        <v>43.073805063325587</v>
      </c>
      <c r="F149" s="138">
        <v>52.412536068695459</v>
      </c>
      <c r="G149" s="137">
        <v>61.391832463309029</v>
      </c>
      <c r="H149" s="127">
        <v>20.650495153376653</v>
      </c>
      <c r="I149" s="138">
        <v>29.392242538988043</v>
      </c>
      <c r="J149" s="138">
        <v>31.951603243906916</v>
      </c>
      <c r="K149" s="138">
        <v>58.860859523092415</v>
      </c>
      <c r="L149" s="131">
        <v>90.820393024012731</v>
      </c>
      <c r="M149" s="139">
        <v>26.220530272816234</v>
      </c>
      <c r="N149" s="138">
        <v>35.02375457243599</v>
      </c>
      <c r="O149" s="138">
        <v>41.020469575359634</v>
      </c>
      <c r="P149" s="138">
        <v>50.391355670272631</v>
      </c>
      <c r="Q149" s="137">
        <v>64.96023380361521</v>
      </c>
      <c r="R149" s="127">
        <v>34.600954285884349</v>
      </c>
      <c r="S149" s="138">
        <v>37.793278443760734</v>
      </c>
      <c r="T149" s="138">
        <v>36.087044743533362</v>
      </c>
      <c r="U149" s="138">
        <v>72.619726839896074</v>
      </c>
      <c r="V149" s="138">
        <v>50.473884138802852</v>
      </c>
      <c r="W149" s="138">
        <v>46.297812999427528</v>
      </c>
      <c r="X149" s="138">
        <v>40.425949920094276</v>
      </c>
      <c r="Y149" s="138">
        <v>83.407721645350932</v>
      </c>
      <c r="Z149" s="138">
        <v>37.879862219273619</v>
      </c>
      <c r="AA149" s="138">
        <v>19.219922680058765</v>
      </c>
      <c r="AB149" s="138">
        <v>69.840211582798958</v>
      </c>
      <c r="AC149" s="138">
        <v>71.804489961479462</v>
      </c>
      <c r="AD149" s="138">
        <v>28.554096594788248</v>
      </c>
      <c r="AE149" s="138">
        <v>62.141731925439892</v>
      </c>
      <c r="AF149" s="138">
        <v>16.326839609181199</v>
      </c>
      <c r="AG149" s="138">
        <v>57.569852197175123</v>
      </c>
      <c r="AH149" s="138">
        <v>54.893989361690551</v>
      </c>
      <c r="AI149" s="131">
        <v>31.600131102234698</v>
      </c>
      <c r="AJ149" s="5"/>
      <c r="AK149" s="5"/>
      <c r="AL149" s="5"/>
      <c r="AM149" s="5"/>
      <c r="AN149" s="5"/>
      <c r="AO149" s="5"/>
      <c r="AP149" s="5"/>
      <c r="AQ149" s="5"/>
      <c r="AR149" s="5"/>
      <c r="AS149" s="5"/>
      <c r="AT149" s="5"/>
      <c r="AU149" s="5"/>
      <c r="AV149" s="5"/>
      <c r="AW149" s="5"/>
      <c r="AX149" s="5"/>
      <c r="AY149" s="5"/>
      <c r="AZ149" s="311"/>
      <c r="BA149" s="816"/>
      <c r="BB149" s="492" t="s">
        <v>48</v>
      </c>
      <c r="BC149" s="37" t="s">
        <v>35</v>
      </c>
      <c r="BD149" s="33" t="s">
        <v>35</v>
      </c>
      <c r="BE149" s="33" t="s">
        <v>35</v>
      </c>
      <c r="BF149" s="33" t="s">
        <v>35</v>
      </c>
      <c r="BG149" s="28" t="s">
        <v>35</v>
      </c>
      <c r="BH149" s="37" t="s">
        <v>35</v>
      </c>
      <c r="BI149" s="33" t="s">
        <v>35</v>
      </c>
      <c r="BJ149" s="33" t="s">
        <v>35</v>
      </c>
      <c r="BK149" s="33" t="s">
        <v>35</v>
      </c>
      <c r="BL149" s="28" t="s">
        <v>35</v>
      </c>
      <c r="BM149" s="37" t="s">
        <v>35</v>
      </c>
      <c r="BN149" s="33" t="s">
        <v>35</v>
      </c>
      <c r="BO149" s="33" t="s">
        <v>35</v>
      </c>
      <c r="BP149" s="33" t="s">
        <v>35</v>
      </c>
      <c r="BQ149" s="28" t="s">
        <v>35</v>
      </c>
      <c r="BR149" s="37" t="s">
        <v>35</v>
      </c>
      <c r="BS149" s="33" t="s">
        <v>35</v>
      </c>
      <c r="BT149" s="33" t="s">
        <v>35</v>
      </c>
      <c r="BU149" s="33" t="s">
        <v>35</v>
      </c>
      <c r="BV149" s="33" t="s">
        <v>35</v>
      </c>
      <c r="BW149" s="33" t="s">
        <v>35</v>
      </c>
      <c r="BX149" s="33" t="s">
        <v>35</v>
      </c>
      <c r="BY149" s="22" t="s">
        <v>35</v>
      </c>
      <c r="BZ149" s="22" t="s">
        <v>35</v>
      </c>
      <c r="CA149" s="22" t="s">
        <v>35</v>
      </c>
      <c r="CB149" s="22" t="s">
        <v>35</v>
      </c>
      <c r="CC149" s="22" t="s">
        <v>35</v>
      </c>
      <c r="CD149" s="22" t="s">
        <v>35</v>
      </c>
      <c r="CE149" s="22" t="s">
        <v>35</v>
      </c>
      <c r="CF149" s="22" t="s">
        <v>35</v>
      </c>
      <c r="CG149" s="22" t="s">
        <v>35</v>
      </c>
      <c r="CH149" s="22" t="s">
        <v>35</v>
      </c>
      <c r="CI149" s="22" t="s">
        <v>35</v>
      </c>
      <c r="CJ149" s="3"/>
      <c r="CK149" s="3"/>
      <c r="CL149" s="3"/>
      <c r="CM149" s="3"/>
      <c r="CN149" s="3"/>
      <c r="CO149" s="3"/>
      <c r="CP149" s="3"/>
      <c r="CQ149" s="3"/>
      <c r="CR149" s="3"/>
      <c r="CS149" s="3"/>
      <c r="CT149" s="3"/>
      <c r="CU149" s="3"/>
      <c r="CV149" s="3"/>
      <c r="CW149" s="3"/>
      <c r="CX149" s="3"/>
      <c r="CY149" s="3"/>
      <c r="CZ149" s="3"/>
    </row>
    <row r="150" s="283" customFormat="true" ht="15" customHeight="true" x14ac:dyDescent="0.2">
      <c r="A150" s="825"/>
      <c r="B150" s="338" t="s">
        <v>110</v>
      </c>
      <c r="C150" s="139">
        <v>69.585129497788074</v>
      </c>
      <c r="D150" s="138">
        <v>57.959853305888984</v>
      </c>
      <c r="E150" s="138">
        <v>51.618714017238545</v>
      </c>
      <c r="F150" s="138">
        <v>40.692841288280917</v>
      </c>
      <c r="G150" s="137">
        <v>17.61051853515135</v>
      </c>
      <c r="H150" s="127">
        <v>51.440364987407769</v>
      </c>
      <c r="I150" s="138">
        <v>25.046623252574975</v>
      </c>
      <c r="J150" s="138">
        <v>13.888141348981062</v>
      </c>
      <c r="K150" s="138">
        <v>4.2350361055554435</v>
      </c>
      <c r="L150" s="131">
        <v>0.19907589220489263</v>
      </c>
      <c r="M150" s="139">
        <v>69.524576243459506</v>
      </c>
      <c r="N150" s="138">
        <v>59.230820784964507</v>
      </c>
      <c r="O150" s="138">
        <v>54.21896980395536</v>
      </c>
      <c r="P150" s="138">
        <v>44.651988620158498</v>
      </c>
      <c r="Q150" s="137">
        <v>27.52995942352149</v>
      </c>
      <c r="R150" s="127">
        <v>44.882925038406682</v>
      </c>
      <c r="S150" s="138">
        <v>17.698394553555087</v>
      </c>
      <c r="T150" s="138">
        <v>53.049757002853148</v>
      </c>
      <c r="U150" s="138">
        <v>23.691906404304106</v>
      </c>
      <c r="V150" s="138">
        <v>43.231651438262261</v>
      </c>
      <c r="W150" s="138">
        <v>39.772789068544519</v>
      </c>
      <c r="X150" s="138">
        <v>54.160285428436097</v>
      </c>
      <c r="Y150" s="138">
        <v>13.369806867843836</v>
      </c>
      <c r="Z150" s="138">
        <v>56.976400859002688</v>
      </c>
      <c r="AA150" s="138">
        <v>76.751511912461325</v>
      </c>
      <c r="AB150" s="138">
        <v>22.822708737255386</v>
      </c>
      <c r="AC150" s="138">
        <v>24.392876372028432</v>
      </c>
      <c r="AD150" s="138">
        <v>67.445213930044744</v>
      </c>
      <c r="AE150" s="138">
        <v>34.323154003343923</v>
      </c>
      <c r="AF150" s="138">
        <v>81.144827078049246</v>
      </c>
      <c r="AG150" s="138">
        <v>34.076438110448372</v>
      </c>
      <c r="AH150" s="138">
        <v>42.975130666099794</v>
      </c>
      <c r="AI150" s="131">
        <v>65.890715420966657</v>
      </c>
      <c r="AJ150" s="5"/>
      <c r="AK150" s="5"/>
      <c r="AL150" s="5"/>
      <c r="AM150" s="5"/>
      <c r="AN150" s="5"/>
      <c r="AO150" s="5"/>
      <c r="AP150" s="5"/>
      <c r="AQ150" s="5"/>
      <c r="AR150" s="5"/>
      <c r="AS150" s="5"/>
      <c r="AT150" s="5"/>
      <c r="AU150" s="5"/>
      <c r="AV150" s="5"/>
      <c r="AW150" s="5"/>
      <c r="AX150" s="5"/>
      <c r="AY150" s="5"/>
      <c r="AZ150" s="311"/>
      <c r="BA150" s="816"/>
      <c r="BB150" s="492" t="s">
        <v>110</v>
      </c>
      <c r="BC150" s="37" t="s">
        <v>35</v>
      </c>
      <c r="BD150" s="33" t="s">
        <v>35</v>
      </c>
      <c r="BE150" s="33" t="s">
        <v>35</v>
      </c>
      <c r="BF150" s="33" t="s">
        <v>35</v>
      </c>
      <c r="BG150" s="28" t="s">
        <v>35</v>
      </c>
      <c r="BH150" s="37" t="s">
        <v>35</v>
      </c>
      <c r="BI150" s="33" t="s">
        <v>35</v>
      </c>
      <c r="BJ150" s="33" t="s">
        <v>35</v>
      </c>
      <c r="BK150" s="33" t="s">
        <v>35</v>
      </c>
      <c r="BL150" s="28" t="s">
        <v>35</v>
      </c>
      <c r="BM150" s="37" t="s">
        <v>35</v>
      </c>
      <c r="BN150" s="33" t="s">
        <v>35</v>
      </c>
      <c r="BO150" s="33" t="s">
        <v>35</v>
      </c>
      <c r="BP150" s="33" t="s">
        <v>35</v>
      </c>
      <c r="BQ150" s="28" t="s">
        <v>35</v>
      </c>
      <c r="BR150" s="37" t="s">
        <v>35</v>
      </c>
      <c r="BS150" s="33" t="s">
        <v>35</v>
      </c>
      <c r="BT150" s="33" t="s">
        <v>35</v>
      </c>
      <c r="BU150" s="33" t="s">
        <v>35</v>
      </c>
      <c r="BV150" s="33" t="s">
        <v>35</v>
      </c>
      <c r="BW150" s="33" t="s">
        <v>35</v>
      </c>
      <c r="BX150" s="33" t="s">
        <v>35</v>
      </c>
      <c r="BY150" s="22" t="s">
        <v>35</v>
      </c>
      <c r="BZ150" s="22" t="s">
        <v>35</v>
      </c>
      <c r="CA150" s="22" t="s">
        <v>35</v>
      </c>
      <c r="CB150" s="22" t="s">
        <v>35</v>
      </c>
      <c r="CC150" s="22" t="s">
        <v>35</v>
      </c>
      <c r="CD150" s="22" t="s">
        <v>35</v>
      </c>
      <c r="CE150" s="22" t="s">
        <v>35</v>
      </c>
      <c r="CF150" s="22" t="s">
        <v>35</v>
      </c>
      <c r="CG150" s="22" t="s">
        <v>35</v>
      </c>
      <c r="CH150" s="22" t="s">
        <v>35</v>
      </c>
      <c r="CI150" s="22" t="s">
        <v>35</v>
      </c>
      <c r="CJ150" s="3"/>
      <c r="CK150" s="3"/>
      <c r="CL150" s="3"/>
      <c r="CM150" s="3"/>
      <c r="CN150" s="3"/>
      <c r="CO150" s="3"/>
      <c r="CP150" s="3"/>
      <c r="CQ150" s="3"/>
      <c r="CR150" s="3"/>
      <c r="CS150" s="3"/>
      <c r="CT150" s="3"/>
      <c r="CU150" s="3"/>
      <c r="CV150" s="3"/>
      <c r="CW150" s="3"/>
      <c r="CX150" s="3"/>
      <c r="CY150" s="3"/>
      <c r="CZ150" s="3"/>
    </row>
    <row r="151" s="283" customFormat="true" ht="15" customHeight="true" x14ac:dyDescent="0.2">
      <c r="A151" s="825" t="s">
        <v>109</v>
      </c>
      <c r="B151" s="338" t="s">
        <v>49</v>
      </c>
      <c r="C151" s="139">
        <v>15.392983266100718</v>
      </c>
      <c r="D151" s="138">
        <v>13.011883488128584</v>
      </c>
      <c r="E151" s="138">
        <v>11.239225263537762</v>
      </c>
      <c r="F151" s="138">
        <v>12.09489432315344</v>
      </c>
      <c r="G151" s="137">
        <v>24.684634475744922</v>
      </c>
      <c r="H151" s="127">
        <v>52.640311603622422</v>
      </c>
      <c r="I151" s="138">
        <v>58.562176486077092</v>
      </c>
      <c r="J151" s="138">
        <v>60.693496506069401</v>
      </c>
      <c r="K151" s="138">
        <v>38.743861482694378</v>
      </c>
      <c r="L151" s="131">
        <v>9.1180625399598476</v>
      </c>
      <c r="M151" s="139">
        <v>15.431499565182873</v>
      </c>
      <c r="N151" s="138">
        <v>12.755109354412292</v>
      </c>
      <c r="O151" s="138">
        <v>11.620312707696169</v>
      </c>
      <c r="P151" s="138">
        <v>8.7685546624943136</v>
      </c>
      <c r="Q151" s="137">
        <v>10.173922462749738</v>
      </c>
      <c r="R151" s="127">
        <v>32.540359758199322</v>
      </c>
      <c r="S151" s="138">
        <v>55.620324742408677</v>
      </c>
      <c r="T151" s="138">
        <v>18.546584255176835</v>
      </c>
      <c r="U151" s="138">
        <v>5.297886900575735</v>
      </c>
      <c r="V151" s="138">
        <v>9.1599617758315901</v>
      </c>
      <c r="W151" s="138">
        <v>23.020812710488389</v>
      </c>
      <c r="X151" s="138">
        <v>8.5170132212277778</v>
      </c>
      <c r="Y151" s="138">
        <v>3.9445909533005974</v>
      </c>
      <c r="Z151" s="138">
        <v>10.530722708946231</v>
      </c>
      <c r="AA151" s="138">
        <v>20.81439076328617</v>
      </c>
      <c r="AB151" s="138">
        <v>9.0806782492981544</v>
      </c>
      <c r="AC151" s="138">
        <v>4.4672378141027655</v>
      </c>
      <c r="AD151" s="138">
        <v>10.962414773451712</v>
      </c>
      <c r="AE151" s="138">
        <v>5.4765935545278355</v>
      </c>
      <c r="AF151" s="138">
        <v>14.405644912433729</v>
      </c>
      <c r="AG151" s="138">
        <v>14.244330262990893</v>
      </c>
      <c r="AH151" s="138">
        <v>6.6352871102020146</v>
      </c>
      <c r="AI151" s="131">
        <v>5.8270968533294107</v>
      </c>
      <c r="AJ151" s="5"/>
      <c r="AK151" s="5"/>
      <c r="AL151" s="5"/>
      <c r="AM151" s="5"/>
      <c r="AN151" s="5"/>
      <c r="AO151" s="5"/>
      <c r="AP151" s="5"/>
      <c r="AQ151" s="5"/>
      <c r="AR151" s="5"/>
      <c r="AS151" s="5"/>
      <c r="AT151" s="5"/>
      <c r="AU151" s="5"/>
      <c r="AV151" s="5"/>
      <c r="AW151" s="5"/>
      <c r="AX151" s="5"/>
      <c r="AY151" s="5"/>
      <c r="AZ151" s="311"/>
      <c r="BA151" s="816" t="s">
        <v>109</v>
      </c>
      <c r="BB151" s="492" t="s">
        <v>49</v>
      </c>
      <c r="BC151" s="37" t="s">
        <v>35</v>
      </c>
      <c r="BD151" s="33" t="s">
        <v>35</v>
      </c>
      <c r="BE151" s="33" t="s">
        <v>35</v>
      </c>
      <c r="BF151" s="33" t="s">
        <v>35</v>
      </c>
      <c r="BG151" s="28" t="s">
        <v>35</v>
      </c>
      <c r="BH151" s="37" t="s">
        <v>35</v>
      </c>
      <c r="BI151" s="33" t="s">
        <v>35</v>
      </c>
      <c r="BJ151" s="33" t="s">
        <v>35</v>
      </c>
      <c r="BK151" s="33" t="s">
        <v>35</v>
      </c>
      <c r="BL151" s="28" t="s">
        <v>35</v>
      </c>
      <c r="BM151" s="37" t="s">
        <v>35</v>
      </c>
      <c r="BN151" s="33" t="s">
        <v>35</v>
      </c>
      <c r="BO151" s="33" t="s">
        <v>35</v>
      </c>
      <c r="BP151" s="33" t="s">
        <v>35</v>
      </c>
      <c r="BQ151" s="28" t="s">
        <v>35</v>
      </c>
      <c r="BR151" s="37" t="s">
        <v>35</v>
      </c>
      <c r="BS151" s="33" t="s">
        <v>35</v>
      </c>
      <c r="BT151" s="33" t="s">
        <v>35</v>
      </c>
      <c r="BU151" s="33" t="s">
        <v>35</v>
      </c>
      <c r="BV151" s="33" t="s">
        <v>35</v>
      </c>
      <c r="BW151" s="33" t="s">
        <v>35</v>
      </c>
      <c r="BX151" s="33" t="s">
        <v>35</v>
      </c>
      <c r="BY151" s="22" t="s">
        <v>35</v>
      </c>
      <c r="BZ151" s="22" t="s">
        <v>35</v>
      </c>
      <c r="CA151" s="22" t="s">
        <v>35</v>
      </c>
      <c r="CB151" s="22" t="s">
        <v>35</v>
      </c>
      <c r="CC151" s="22" t="s">
        <v>35</v>
      </c>
      <c r="CD151" s="22" t="s">
        <v>35</v>
      </c>
      <c r="CE151" s="22" t="s">
        <v>35</v>
      </c>
      <c r="CF151" s="22" t="s">
        <v>35</v>
      </c>
      <c r="CG151" s="22" t="s">
        <v>35</v>
      </c>
      <c r="CH151" s="22" t="s">
        <v>35</v>
      </c>
      <c r="CI151" s="22" t="s">
        <v>35</v>
      </c>
      <c r="CJ151" s="3"/>
      <c r="CK151" s="3"/>
      <c r="CL151" s="3"/>
      <c r="CM151" s="3"/>
      <c r="CN151" s="3"/>
      <c r="CO151" s="3"/>
      <c r="CP151" s="3"/>
      <c r="CQ151" s="3"/>
      <c r="CR151" s="3"/>
      <c r="CS151" s="3"/>
      <c r="CT151" s="3"/>
      <c r="CU151" s="3"/>
      <c r="CV151" s="3"/>
      <c r="CW151" s="3"/>
      <c r="CX151" s="3"/>
      <c r="CY151" s="3"/>
      <c r="CZ151" s="3"/>
    </row>
    <row r="152" s="283" customFormat="true" ht="15" customHeight="true" x14ac:dyDescent="0.2">
      <c r="A152" s="857"/>
      <c r="B152" s="365" t="s">
        <v>48</v>
      </c>
      <c r="C152" s="139">
        <v>84.607016733899314</v>
      </c>
      <c r="D152" s="138">
        <v>86.988116511871524</v>
      </c>
      <c r="E152" s="138">
        <v>88.760774736462196</v>
      </c>
      <c r="F152" s="138">
        <v>87.905105676846645</v>
      </c>
      <c r="G152" s="137">
        <v>75.315365524254659</v>
      </c>
      <c r="H152" s="127">
        <v>47.359688396377415</v>
      </c>
      <c r="I152" s="138">
        <v>41.437823513922893</v>
      </c>
      <c r="J152" s="138">
        <v>39.30650349393045</v>
      </c>
      <c r="K152" s="138">
        <v>61.256138517305672</v>
      </c>
      <c r="L152" s="131">
        <v>90.881937460040106</v>
      </c>
      <c r="M152" s="139">
        <v>84.568500434817224</v>
      </c>
      <c r="N152" s="138">
        <v>87.244890645587802</v>
      </c>
      <c r="O152" s="138">
        <v>88.379687292303956</v>
      </c>
      <c r="P152" s="138">
        <v>91.231445337505633</v>
      </c>
      <c r="Q152" s="137">
        <v>89.826077537250271</v>
      </c>
      <c r="R152" s="127">
        <v>67.459640241800642</v>
      </c>
      <c r="S152" s="138">
        <v>44.37967525759138</v>
      </c>
      <c r="T152" s="138">
        <v>81.453415744823388</v>
      </c>
      <c r="U152" s="138">
        <v>94.702113099424267</v>
      </c>
      <c r="V152" s="138">
        <v>90.840038224168268</v>
      </c>
      <c r="W152" s="138">
        <v>76.979187289511401</v>
      </c>
      <c r="X152" s="138">
        <v>91.482986778772272</v>
      </c>
      <c r="Y152" s="138">
        <v>96.055409046699424</v>
      </c>
      <c r="Z152" s="138">
        <v>89.469277291053828</v>
      </c>
      <c r="AA152" s="138">
        <v>79.185609236713844</v>
      </c>
      <c r="AB152" s="138">
        <v>90.91932175070184</v>
      </c>
      <c r="AC152" s="138">
        <v>95.532762185897184</v>
      </c>
      <c r="AD152" s="138">
        <v>89.037585226548416</v>
      </c>
      <c r="AE152" s="138">
        <v>94.523406445472219</v>
      </c>
      <c r="AF152" s="138">
        <v>85.594355087566171</v>
      </c>
      <c r="AG152" s="138">
        <v>85.755669737009029</v>
      </c>
      <c r="AH152" s="138">
        <v>93.364712889797957</v>
      </c>
      <c r="AI152" s="131">
        <v>94.172903146670578</v>
      </c>
      <c r="AJ152" s="5"/>
      <c r="AK152" s="5"/>
      <c r="AL152" s="5"/>
      <c r="AM152" s="5"/>
      <c r="AN152" s="5"/>
      <c r="AO152" s="5"/>
      <c r="AP152" s="5"/>
      <c r="AQ152" s="5"/>
      <c r="AR152" s="5"/>
      <c r="AS152" s="5"/>
      <c r="AT152" s="5"/>
      <c r="AU152" s="5"/>
      <c r="AV152" s="5"/>
      <c r="AW152" s="5"/>
      <c r="AX152" s="5"/>
      <c r="AY152" s="5"/>
      <c r="AZ152" s="311"/>
      <c r="BA152" s="816"/>
      <c r="BB152" s="492" t="s">
        <v>48</v>
      </c>
      <c r="BC152" s="37" t="s">
        <v>35</v>
      </c>
      <c r="BD152" s="33" t="s">
        <v>35</v>
      </c>
      <c r="BE152" s="33" t="s">
        <v>35</v>
      </c>
      <c r="BF152" s="33" t="s">
        <v>35</v>
      </c>
      <c r="BG152" s="28" t="s">
        <v>35</v>
      </c>
      <c r="BH152" s="37" t="s">
        <v>35</v>
      </c>
      <c r="BI152" s="33" t="s">
        <v>35</v>
      </c>
      <c r="BJ152" s="33" t="s">
        <v>35</v>
      </c>
      <c r="BK152" s="33" t="s">
        <v>35</v>
      </c>
      <c r="BL152" s="28" t="s">
        <v>35</v>
      </c>
      <c r="BM152" s="37" t="s">
        <v>35</v>
      </c>
      <c r="BN152" s="33" t="s">
        <v>35</v>
      </c>
      <c r="BO152" s="33" t="s">
        <v>35</v>
      </c>
      <c r="BP152" s="33" t="s">
        <v>35</v>
      </c>
      <c r="BQ152" s="28" t="s">
        <v>35</v>
      </c>
      <c r="BR152" s="37" t="s">
        <v>35</v>
      </c>
      <c r="BS152" s="33" t="s">
        <v>35</v>
      </c>
      <c r="BT152" s="33" t="s">
        <v>35</v>
      </c>
      <c r="BU152" s="33" t="s">
        <v>35</v>
      </c>
      <c r="BV152" s="33" t="s">
        <v>35</v>
      </c>
      <c r="BW152" s="33" t="s">
        <v>35</v>
      </c>
      <c r="BX152" s="33" t="s">
        <v>35</v>
      </c>
      <c r="BY152" s="22" t="s">
        <v>35</v>
      </c>
      <c r="BZ152" s="22" t="s">
        <v>35</v>
      </c>
      <c r="CA152" s="22" t="s">
        <v>35</v>
      </c>
      <c r="CB152" s="22" t="s">
        <v>35</v>
      </c>
      <c r="CC152" s="22" t="s">
        <v>35</v>
      </c>
      <c r="CD152" s="22" t="s">
        <v>35</v>
      </c>
      <c r="CE152" s="22" t="s">
        <v>35</v>
      </c>
      <c r="CF152" s="22" t="s">
        <v>35</v>
      </c>
      <c r="CG152" s="22" t="s">
        <v>35</v>
      </c>
      <c r="CH152" s="22" t="s">
        <v>35</v>
      </c>
      <c r="CI152" s="22" t="s">
        <v>35</v>
      </c>
      <c r="CJ152" s="3"/>
      <c r="CK152" s="3"/>
      <c r="CL152" s="3"/>
      <c r="CM152" s="3"/>
      <c r="CN152" s="3"/>
      <c r="CO152" s="3"/>
      <c r="CP152" s="3"/>
      <c r="CQ152" s="3"/>
      <c r="CR152" s="3"/>
      <c r="CS152" s="3"/>
      <c r="CT152" s="3"/>
      <c r="CU152" s="3"/>
      <c r="CV152" s="3"/>
      <c r="CW152" s="3"/>
      <c r="CX152" s="3"/>
      <c r="CY152" s="3"/>
      <c r="CZ152" s="3"/>
    </row>
    <row r="153" s="288" customFormat="true" ht="15" customHeight="true" x14ac:dyDescent="0.2">
      <c r="A153" s="834" t="s">
        <v>62</v>
      </c>
      <c r="B153" s="337" t="s">
        <v>293</v>
      </c>
      <c r="C153" s="102">
        <v>0</v>
      </c>
      <c r="D153" s="101">
        <v>4.6734836801682555E-2</v>
      </c>
      <c r="E153" s="101">
        <v>0</v>
      </c>
      <c r="F153" s="101">
        <v>4.2620084489516499E-2</v>
      </c>
      <c r="G153" s="100">
        <v>1.8798692746701664</v>
      </c>
      <c r="H153" s="99">
        <v>0.42435119052182868</v>
      </c>
      <c r="I153" s="101">
        <v>2.585726520164457</v>
      </c>
      <c r="J153" s="101">
        <v>3.868408289559218</v>
      </c>
      <c r="K153" s="101">
        <v>4.5240573861191198</v>
      </c>
      <c r="L153" s="98">
        <v>4.6252283681370967</v>
      </c>
      <c r="M153" s="102">
        <v>0</v>
      </c>
      <c r="N153" s="101">
        <v>0</v>
      </c>
      <c r="O153" s="101">
        <v>0</v>
      </c>
      <c r="P153" s="101">
        <v>4.7886405222059301E-2</v>
      </c>
      <c r="Q153" s="100">
        <v>0.17837932881401974</v>
      </c>
      <c r="R153" s="99">
        <v>0.50200017038572098</v>
      </c>
      <c r="S153" s="101">
        <v>5.6029850979066413</v>
      </c>
      <c r="T153" s="101">
        <v>0</v>
      </c>
      <c r="U153" s="101">
        <v>0</v>
      </c>
      <c r="V153" s="101">
        <v>0</v>
      </c>
      <c r="W153" s="101">
        <v>0</v>
      </c>
      <c r="X153" s="101">
        <v>6.0338901326928762E-2</v>
      </c>
      <c r="Y153" s="101">
        <v>2.4868901576228668E-2</v>
      </c>
      <c r="Z153" s="101">
        <v>0</v>
      </c>
      <c r="AA153" s="101">
        <v>0</v>
      </c>
      <c r="AB153" s="101">
        <v>0</v>
      </c>
      <c r="AC153" s="101">
        <v>0</v>
      </c>
      <c r="AD153" s="101">
        <v>0</v>
      </c>
      <c r="AE153" s="101">
        <v>0</v>
      </c>
      <c r="AF153" s="101">
        <v>0</v>
      </c>
      <c r="AG153" s="101">
        <v>0.30131622727906121</v>
      </c>
      <c r="AH153" s="101">
        <v>0</v>
      </c>
      <c r="AI153" s="98">
        <v>0</v>
      </c>
      <c r="AJ153" s="376"/>
      <c r="AK153" s="376"/>
      <c r="AL153" s="376"/>
      <c r="AM153" s="376"/>
      <c r="AN153" s="376"/>
      <c r="AO153" s="376"/>
      <c r="AP153" s="376"/>
      <c r="AQ153" s="376"/>
      <c r="AR153" s="376"/>
      <c r="AS153" s="376"/>
      <c r="AT153" s="376"/>
      <c r="AU153" s="376"/>
      <c r="AV153" s="376"/>
      <c r="AW153" s="376"/>
      <c r="AX153" s="376"/>
      <c r="AY153" s="376"/>
      <c r="AZ153" s="151"/>
      <c r="BA153" s="816" t="s">
        <v>62</v>
      </c>
      <c r="BB153" s="330" t="s">
        <v>293</v>
      </c>
      <c r="BC153" s="380">
        <v>0</v>
      </c>
      <c r="BD153" s="371">
        <v>7.272996</v>
      </c>
      <c r="BE153" s="371">
        <v>0</v>
      </c>
      <c r="BF153" s="371">
        <v>6.6323809999999996</v>
      </c>
      <c r="BG153" s="382">
        <v>292.59204099999982</v>
      </c>
      <c r="BH153" s="380">
        <v>7.272996</v>
      </c>
      <c r="BI153" s="371">
        <v>44.45644699999999</v>
      </c>
      <c r="BJ153" s="371">
        <v>66.279358999999999</v>
      </c>
      <c r="BK153" s="371">
        <v>77.701303999999993</v>
      </c>
      <c r="BL153" s="382">
        <v>79.457709999999992</v>
      </c>
      <c r="BM153" s="380">
        <v>0</v>
      </c>
      <c r="BN153" s="371">
        <v>0</v>
      </c>
      <c r="BO153" s="371">
        <v>0</v>
      </c>
      <c r="BP153" s="371">
        <v>6.6323809999999996</v>
      </c>
      <c r="BQ153" s="382">
        <v>24.697220999999999</v>
      </c>
      <c r="BR153" s="380">
        <v>19.235112000000001</v>
      </c>
      <c r="BS153" s="371">
        <v>269.15968700000002</v>
      </c>
      <c r="BT153" s="371">
        <v>0</v>
      </c>
      <c r="BU153" s="371">
        <v>0</v>
      </c>
      <c r="BV153" s="371">
        <v>0</v>
      </c>
      <c r="BW153" s="371">
        <v>0</v>
      </c>
      <c r="BX153" s="371">
        <v>3.750216</v>
      </c>
      <c r="BY153" s="372">
        <v>0.97985299999999997</v>
      </c>
      <c r="BZ153" s="372">
        <v>0</v>
      </c>
      <c r="CA153" s="372">
        <v>0</v>
      </c>
      <c r="CB153" s="372">
        <v>0</v>
      </c>
      <c r="CC153" s="372">
        <v>0</v>
      </c>
      <c r="CD153" s="372">
        <v>0</v>
      </c>
      <c r="CE153" s="372">
        <v>0</v>
      </c>
      <c r="CF153" s="372">
        <v>0</v>
      </c>
      <c r="CG153" s="372">
        <v>13.37255</v>
      </c>
      <c r="CH153" s="372">
        <v>0</v>
      </c>
      <c r="CI153" s="372">
        <v>0</v>
      </c>
      <c r="CJ153" s="2"/>
      <c r="CK153" s="2"/>
      <c r="CL153" s="2"/>
      <c r="CM153" s="2"/>
      <c r="CN153" s="2"/>
      <c r="CO153" s="2"/>
      <c r="CP153" s="2"/>
      <c r="CQ153" s="2"/>
      <c r="CR153" s="2"/>
      <c r="CS153" s="2"/>
      <c r="CT153" s="2"/>
      <c r="CU153" s="2"/>
      <c r="CV153" s="2"/>
      <c r="CW153" s="2"/>
      <c r="CX153" s="2"/>
      <c r="CY153" s="2"/>
      <c r="CZ153" s="2"/>
    </row>
    <row r="154" s="288" customFormat="true" ht="15" customHeight="true" x14ac:dyDescent="0.2">
      <c r="A154" s="825"/>
      <c r="B154" s="338" t="s">
        <v>294</v>
      </c>
      <c r="C154" s="102">
        <v>0</v>
      </c>
      <c r="D154" s="101">
        <v>0</v>
      </c>
      <c r="E154" s="101">
        <v>1.7600831838465236E-2</v>
      </c>
      <c r="F154" s="101">
        <v>0.13662342136521857</v>
      </c>
      <c r="G154" s="100">
        <v>16.586420153379109</v>
      </c>
      <c r="H154" s="99">
        <v>1.3534560012270509</v>
      </c>
      <c r="I154" s="101">
        <v>6.1564151525982327</v>
      </c>
      <c r="J154" s="101">
        <v>16.995650473853903</v>
      </c>
      <c r="K154" s="101">
        <v>40.809534424730103</v>
      </c>
      <c r="L154" s="98">
        <v>71.790806359073599</v>
      </c>
      <c r="M154" s="102">
        <v>0</v>
      </c>
      <c r="N154" s="101">
        <v>0</v>
      </c>
      <c r="O154" s="101">
        <v>0</v>
      </c>
      <c r="P154" s="101">
        <v>3.9471993741737009E-2</v>
      </c>
      <c r="Q154" s="100">
        <v>1.7743701595765504</v>
      </c>
      <c r="R154" s="99">
        <v>1.091528225893182</v>
      </c>
      <c r="S154" s="101">
        <v>35.027949847957636</v>
      </c>
      <c r="T154" s="101">
        <v>1.6767254536774288</v>
      </c>
      <c r="U154" s="101">
        <v>1.439174508619762</v>
      </c>
      <c r="V154" s="101">
        <v>0.45936651105904547</v>
      </c>
      <c r="W154" s="101">
        <v>0.65460517152252951</v>
      </c>
      <c r="X154" s="101">
        <v>3.0118457092137429</v>
      </c>
      <c r="Y154" s="101">
        <v>0.36810721959991943</v>
      </c>
      <c r="Z154" s="101">
        <v>0.67710936146789469</v>
      </c>
      <c r="AA154" s="101">
        <v>1.3297200456424594</v>
      </c>
      <c r="AB154" s="101">
        <v>0.99263754639644519</v>
      </c>
      <c r="AC154" s="101">
        <v>1.0172248123861145</v>
      </c>
      <c r="AD154" s="101">
        <v>0.65466113565098349</v>
      </c>
      <c r="AE154" s="101">
        <v>0.51772903507739476</v>
      </c>
      <c r="AF154" s="101">
        <v>1.8208814189592697</v>
      </c>
      <c r="AG154" s="101">
        <v>0.85377233256945584</v>
      </c>
      <c r="AH154" s="101">
        <v>1.9548540586293004</v>
      </c>
      <c r="AI154" s="98">
        <v>1.7260910805072072</v>
      </c>
      <c r="AJ154" s="376"/>
      <c r="AK154" s="376"/>
      <c r="AL154" s="376"/>
      <c r="AM154" s="376"/>
      <c r="AN154" s="376"/>
      <c r="AO154" s="376"/>
      <c r="AP154" s="376"/>
      <c r="AQ154" s="376"/>
      <c r="AR154" s="376"/>
      <c r="AS154" s="376"/>
      <c r="AT154" s="376"/>
      <c r="AU154" s="376"/>
      <c r="AV154" s="376"/>
      <c r="AW154" s="376"/>
      <c r="AX154" s="376"/>
      <c r="AY154" s="376"/>
      <c r="AZ154" s="151"/>
      <c r="BA154" s="816"/>
      <c r="BB154" s="492" t="s">
        <v>294</v>
      </c>
      <c r="BC154" s="381">
        <v>0</v>
      </c>
      <c r="BD154" s="373">
        <v>0</v>
      </c>
      <c r="BE154" s="373">
        <v>2.7392259999999999</v>
      </c>
      <c r="BF154" s="373">
        <v>21.260835000000004</v>
      </c>
      <c r="BG154" s="385">
        <v>2581.5914920000059</v>
      </c>
      <c r="BH154" s="381">
        <v>23.197013000000002</v>
      </c>
      <c r="BI154" s="373">
        <v>105.84736700000001</v>
      </c>
      <c r="BJ154" s="373">
        <v>291.19491399999981</v>
      </c>
      <c r="BK154" s="373">
        <v>700.90933200000006</v>
      </c>
      <c r="BL154" s="385">
        <v>1233.3084159999996</v>
      </c>
      <c r="BM154" s="381">
        <v>0</v>
      </c>
      <c r="BN154" s="373">
        <v>0</v>
      </c>
      <c r="BO154" s="373">
        <v>0</v>
      </c>
      <c r="BP154" s="373">
        <v>5.4669650000000001</v>
      </c>
      <c r="BQ154" s="385">
        <v>245.66754600000002</v>
      </c>
      <c r="BR154" s="381">
        <v>41.824025000000006</v>
      </c>
      <c r="BS154" s="373">
        <v>1682.6944660000004</v>
      </c>
      <c r="BT154" s="373">
        <v>77.824687000000011</v>
      </c>
      <c r="BU154" s="373">
        <v>38.369519000000004</v>
      </c>
      <c r="BV154" s="373">
        <v>10.704782999999999</v>
      </c>
      <c r="BW154" s="373">
        <v>29.869827000000001</v>
      </c>
      <c r="BX154" s="373">
        <v>187.19386200000011</v>
      </c>
      <c r="BY154" s="374">
        <v>14.503695</v>
      </c>
      <c r="BZ154" s="374">
        <v>37.396316000000006</v>
      </c>
      <c r="CA154" s="374">
        <v>76.181923999999995</v>
      </c>
      <c r="CB154" s="374">
        <v>45.682394000000016</v>
      </c>
      <c r="CC154" s="374">
        <v>28.81868200000001</v>
      </c>
      <c r="CD154" s="374">
        <v>38.009124</v>
      </c>
      <c r="CE154" s="374">
        <v>12.550528000000002</v>
      </c>
      <c r="CF154" s="374">
        <v>111.704564</v>
      </c>
      <c r="CG154" s="374">
        <v>37.890800999999996</v>
      </c>
      <c r="CH154" s="374">
        <v>66.352150000000023</v>
      </c>
      <c r="CI154" s="374">
        <v>68.020206000000002</v>
      </c>
      <c r="CJ154" s="2"/>
      <c r="CK154" s="2"/>
      <c r="CL154" s="2"/>
      <c r="CM154" s="2"/>
      <c r="CN154" s="2"/>
      <c r="CO154" s="2"/>
      <c r="CP154" s="2"/>
      <c r="CQ154" s="2"/>
      <c r="CR154" s="2"/>
      <c r="CS154" s="2"/>
      <c r="CT154" s="2"/>
      <c r="CU154" s="2"/>
      <c r="CV154" s="2"/>
      <c r="CW154" s="2"/>
      <c r="CX154" s="2"/>
      <c r="CY154" s="2"/>
      <c r="CZ154" s="2"/>
    </row>
    <row r="155" s="288" customFormat="true" ht="15" customHeight="true" x14ac:dyDescent="0.2">
      <c r="A155" s="825"/>
      <c r="B155" s="338" t="s">
        <v>295</v>
      </c>
      <c r="C155" s="102">
        <v>0</v>
      </c>
      <c r="D155" s="101">
        <v>1.3225985366292617E-2</v>
      </c>
      <c r="E155" s="101">
        <v>0</v>
      </c>
      <c r="F155" s="101">
        <v>0</v>
      </c>
      <c r="G155" s="100">
        <v>1.1629098545032006</v>
      </c>
      <c r="H155" s="99">
        <v>5.0977307964265937E-2</v>
      </c>
      <c r="I155" s="101">
        <v>0.50126715087751539</v>
      </c>
      <c r="J155" s="101">
        <v>3.0069797307050146</v>
      </c>
      <c r="K155" s="101">
        <v>2.1815279072460179</v>
      </c>
      <c r="L155" s="98">
        <v>3.4196275580899291</v>
      </c>
      <c r="M155" s="102">
        <v>0</v>
      </c>
      <c r="N155" s="101">
        <v>1.4867893449612779E-2</v>
      </c>
      <c r="O155" s="101">
        <v>0</v>
      </c>
      <c r="P155" s="101">
        <v>0</v>
      </c>
      <c r="Q155" s="100">
        <v>0.17171411775260187</v>
      </c>
      <c r="R155" s="99">
        <v>7.2068666536062781E-2</v>
      </c>
      <c r="S155" s="101">
        <v>2.349682707431028</v>
      </c>
      <c r="T155" s="101">
        <v>0.55276104821504646</v>
      </c>
      <c r="U155" s="101">
        <v>2.7905407178102248E-2</v>
      </c>
      <c r="V155" s="101">
        <v>3.5049152296886273E-2</v>
      </c>
      <c r="W155" s="101">
        <v>0</v>
      </c>
      <c r="X155" s="101">
        <v>0</v>
      </c>
      <c r="Y155" s="101">
        <v>1.4210800900702095E-2</v>
      </c>
      <c r="Z155" s="101">
        <v>0</v>
      </c>
      <c r="AA155" s="101">
        <v>0</v>
      </c>
      <c r="AB155" s="101">
        <v>9.4644811778310106E-2</v>
      </c>
      <c r="AC155" s="101">
        <v>3.0839522942298674E-2</v>
      </c>
      <c r="AD155" s="101">
        <v>3.2461813107044872E-2</v>
      </c>
      <c r="AE155" s="101">
        <v>0</v>
      </c>
      <c r="AF155" s="101">
        <v>2.6972916853250074E-2</v>
      </c>
      <c r="AG155" s="101">
        <v>0.63725794781696954</v>
      </c>
      <c r="AH155" s="101">
        <v>7.6447578200457444E-2</v>
      </c>
      <c r="AI155" s="98">
        <v>0</v>
      </c>
      <c r="AJ155" s="376"/>
      <c r="AK155" s="376"/>
      <c r="AL155" s="376"/>
      <c r="AM155" s="376"/>
      <c r="AN155" s="376"/>
      <c r="AO155" s="376"/>
      <c r="AP155" s="376"/>
      <c r="AQ155" s="376"/>
      <c r="AR155" s="376"/>
      <c r="AS155" s="376"/>
      <c r="AT155" s="376"/>
      <c r="AU155" s="376"/>
      <c r="AV155" s="376"/>
      <c r="AW155" s="376"/>
      <c r="AX155" s="376"/>
      <c r="AY155" s="376"/>
      <c r="AZ155" s="151"/>
      <c r="BA155" s="816"/>
      <c r="BB155" s="492" t="s">
        <v>295</v>
      </c>
      <c r="BC155" s="381">
        <v>0</v>
      </c>
      <c r="BD155" s="373">
        <v>2.058262</v>
      </c>
      <c r="BE155" s="373">
        <v>0</v>
      </c>
      <c r="BF155" s="373">
        <v>0</v>
      </c>
      <c r="BG155" s="385">
        <v>181.00097299999999</v>
      </c>
      <c r="BH155" s="381">
        <v>0.87370499999999995</v>
      </c>
      <c r="BI155" s="373">
        <v>8.6182960000000008</v>
      </c>
      <c r="BJ155" s="373">
        <v>51.52007600000001</v>
      </c>
      <c r="BK155" s="373">
        <v>37.468040000000002</v>
      </c>
      <c r="BL155" s="385">
        <v>58.746455999999995</v>
      </c>
      <c r="BM155" s="381">
        <v>0</v>
      </c>
      <c r="BN155" s="373">
        <v>2.058262</v>
      </c>
      <c r="BO155" s="373">
        <v>0</v>
      </c>
      <c r="BP155" s="373">
        <v>0</v>
      </c>
      <c r="BQ155" s="385">
        <v>23.7744</v>
      </c>
      <c r="BR155" s="381">
        <v>2.7614510000000001</v>
      </c>
      <c r="BS155" s="373">
        <v>112.87552100000001</v>
      </c>
      <c r="BT155" s="373">
        <v>25.656230999999998</v>
      </c>
      <c r="BU155" s="373">
        <v>0.74397999999999997</v>
      </c>
      <c r="BV155" s="373">
        <v>0.81676299999999991</v>
      </c>
      <c r="BW155" s="373">
        <v>0</v>
      </c>
      <c r="BX155" s="373">
        <v>0</v>
      </c>
      <c r="BY155" s="374">
        <v>0.55991599999999997</v>
      </c>
      <c r="BZ155" s="374">
        <v>0</v>
      </c>
      <c r="CA155" s="374">
        <v>0</v>
      </c>
      <c r="CB155" s="374">
        <v>4.3556699999999999</v>
      </c>
      <c r="CC155" s="374">
        <v>0.87370499999999995</v>
      </c>
      <c r="CD155" s="374">
        <v>1.884708</v>
      </c>
      <c r="CE155" s="374">
        <v>0</v>
      </c>
      <c r="CF155" s="374">
        <v>1.6546920000000001</v>
      </c>
      <c r="CG155" s="374">
        <v>28.281794999999999</v>
      </c>
      <c r="CH155" s="374">
        <v>2.5948030000000002</v>
      </c>
      <c r="CI155" s="374">
        <v>0</v>
      </c>
      <c r="CJ155" s="2"/>
      <c r="CK155" s="2"/>
      <c r="CL155" s="2"/>
      <c r="CM155" s="2"/>
      <c r="CN155" s="2"/>
      <c r="CO155" s="2"/>
      <c r="CP155" s="2"/>
      <c r="CQ155" s="2"/>
      <c r="CR155" s="2"/>
      <c r="CS155" s="2"/>
      <c r="CT155" s="2"/>
      <c r="CU155" s="2"/>
      <c r="CV155" s="2"/>
      <c r="CW155" s="2"/>
      <c r="CX155" s="2"/>
      <c r="CY155" s="2"/>
      <c r="CZ155" s="2"/>
    </row>
    <row r="156" s="288" customFormat="true" ht="15" customHeight="true" x14ac:dyDescent="0.2">
      <c r="A156" s="825"/>
      <c r="B156" s="338" t="s">
        <v>454</v>
      </c>
      <c r="C156" s="102">
        <v>0</v>
      </c>
      <c r="D156" s="101">
        <v>0</v>
      </c>
      <c r="E156" s="101">
        <v>0</v>
      </c>
      <c r="F156" s="101">
        <v>0</v>
      </c>
      <c r="G156" s="100">
        <v>6.6321009273057924E-2</v>
      </c>
      <c r="H156" s="99">
        <v>0</v>
      </c>
      <c r="I156" s="101">
        <v>7.8239310107927049E-2</v>
      </c>
      <c r="J156" s="101">
        <v>0</v>
      </c>
      <c r="K156" s="101">
        <v>2.5152405351831879E-2</v>
      </c>
      <c r="L156" s="98">
        <v>0</v>
      </c>
      <c r="M156" s="102">
        <v>0</v>
      </c>
      <c r="N156" s="101">
        <v>0</v>
      </c>
      <c r="O156" s="101">
        <v>0</v>
      </c>
      <c r="P156" s="101">
        <v>0</v>
      </c>
      <c r="Q156" s="100">
        <v>6.172012556692804E-2</v>
      </c>
      <c r="R156" s="99">
        <v>0</v>
      </c>
      <c r="S156" s="101">
        <v>3.6994524423363415E-2</v>
      </c>
      <c r="T156" s="101">
        <v>0.18410896561443224</v>
      </c>
      <c r="U156" s="101">
        <v>0</v>
      </c>
      <c r="V156" s="101">
        <v>0</v>
      </c>
      <c r="W156" s="101">
        <v>0</v>
      </c>
      <c r="X156" s="101">
        <v>0</v>
      </c>
      <c r="Y156" s="101">
        <v>0</v>
      </c>
      <c r="Z156" s="101">
        <v>0</v>
      </c>
      <c r="AA156" s="101">
        <v>0</v>
      </c>
      <c r="AB156" s="101">
        <v>0</v>
      </c>
      <c r="AC156" s="101">
        <v>0</v>
      </c>
      <c r="AD156" s="101">
        <v>0</v>
      </c>
      <c r="AE156" s="101">
        <v>0</v>
      </c>
      <c r="AF156" s="101">
        <v>0</v>
      </c>
      <c r="AG156" s="101">
        <v>0</v>
      </c>
      <c r="AH156" s="101">
        <v>0</v>
      </c>
      <c r="AI156" s="98">
        <v>0</v>
      </c>
      <c r="AJ156" s="376"/>
      <c r="AK156" s="376"/>
      <c r="AL156" s="376"/>
      <c r="AM156" s="376"/>
      <c r="AN156" s="376"/>
      <c r="AO156" s="376"/>
      <c r="AP156" s="376"/>
      <c r="AQ156" s="376"/>
      <c r="AR156" s="376"/>
      <c r="AS156" s="376"/>
      <c r="AT156" s="376"/>
      <c r="AU156" s="376"/>
      <c r="AV156" s="376"/>
      <c r="AW156" s="376"/>
      <c r="AX156" s="376"/>
      <c r="AY156" s="376"/>
      <c r="AZ156" s="151"/>
      <c r="BA156" s="816"/>
      <c r="BB156" s="492" t="s">
        <v>454</v>
      </c>
      <c r="BC156" s="381">
        <v>0</v>
      </c>
      <c r="BD156" s="373">
        <v>0</v>
      </c>
      <c r="BE156" s="373">
        <v>0</v>
      </c>
      <c r="BF156" s="373">
        <v>0</v>
      </c>
      <c r="BG156" s="385">
        <v>10.322526</v>
      </c>
      <c r="BH156" s="381">
        <v>0</v>
      </c>
      <c r="BI156" s="373">
        <v>1.34517</v>
      </c>
      <c r="BJ156" s="373">
        <v>0</v>
      </c>
      <c r="BK156" s="373">
        <v>0.43199599999999999</v>
      </c>
      <c r="BL156" s="385">
        <v>0</v>
      </c>
      <c r="BM156" s="381">
        <v>0</v>
      </c>
      <c r="BN156" s="373">
        <v>0</v>
      </c>
      <c r="BO156" s="373">
        <v>0</v>
      </c>
      <c r="BP156" s="373">
        <v>0</v>
      </c>
      <c r="BQ156" s="385">
        <v>8.5453600000000005</v>
      </c>
      <c r="BR156" s="381">
        <v>0</v>
      </c>
      <c r="BS156" s="373">
        <v>1.777166</v>
      </c>
      <c r="BT156" s="373">
        <v>8.5453600000000005</v>
      </c>
      <c r="BU156" s="373">
        <v>0</v>
      </c>
      <c r="BV156" s="373">
        <v>0</v>
      </c>
      <c r="BW156" s="373">
        <v>0</v>
      </c>
      <c r="BX156" s="373">
        <v>0</v>
      </c>
      <c r="BY156" s="374">
        <v>0</v>
      </c>
      <c r="BZ156" s="374">
        <v>0</v>
      </c>
      <c r="CA156" s="374">
        <v>0</v>
      </c>
      <c r="CB156" s="374">
        <v>0</v>
      </c>
      <c r="CC156" s="374">
        <v>0</v>
      </c>
      <c r="CD156" s="374">
        <v>0</v>
      </c>
      <c r="CE156" s="374">
        <v>0</v>
      </c>
      <c r="CF156" s="374">
        <v>0</v>
      </c>
      <c r="CG156" s="374">
        <v>0</v>
      </c>
      <c r="CH156" s="374">
        <v>0</v>
      </c>
      <c r="CI156" s="374">
        <v>0</v>
      </c>
      <c r="CJ156" s="2"/>
      <c r="CK156" s="2"/>
      <c r="CL156" s="2"/>
      <c r="CM156" s="2"/>
      <c r="CN156" s="2"/>
      <c r="CO156" s="2"/>
      <c r="CP156" s="2"/>
      <c r="CQ156" s="2"/>
      <c r="CR156" s="2"/>
      <c r="CS156" s="2"/>
      <c r="CT156" s="2"/>
      <c r="CU156" s="2"/>
      <c r="CV156" s="2"/>
      <c r="CW156" s="2"/>
      <c r="CX156" s="2"/>
      <c r="CY156" s="2"/>
      <c r="CZ156" s="2"/>
    </row>
    <row r="157" s="288" customFormat="true" ht="15" customHeight="true" x14ac:dyDescent="0.2">
      <c r="A157" s="825"/>
      <c r="B157" s="338" t="s">
        <v>296</v>
      </c>
      <c r="C157" s="102">
        <v>0</v>
      </c>
      <c r="D157" s="101">
        <v>0</v>
      </c>
      <c r="E157" s="101">
        <v>0</v>
      </c>
      <c r="F157" s="101">
        <v>9.2392831056623353E-2</v>
      </c>
      <c r="G157" s="100">
        <v>6.7503830009684795E-2</v>
      </c>
      <c r="H157" s="99">
        <v>0</v>
      </c>
      <c r="I157" s="101">
        <v>0.13219492792182388</v>
      </c>
      <c r="J157" s="101">
        <v>0.48056718081627087</v>
      </c>
      <c r="K157" s="101">
        <v>0</v>
      </c>
      <c r="L157" s="98">
        <v>0</v>
      </c>
      <c r="M157" s="102">
        <v>0</v>
      </c>
      <c r="N157" s="101">
        <v>0</v>
      </c>
      <c r="O157" s="101">
        <v>0</v>
      </c>
      <c r="P157" s="101">
        <v>0.10380928617537151</v>
      </c>
      <c r="Q157" s="100">
        <v>0</v>
      </c>
      <c r="R157" s="99">
        <v>0</v>
      </c>
      <c r="S157" s="101">
        <v>0.1854923289403517</v>
      </c>
      <c r="T157" s="101">
        <v>3.4382005040920385E-2</v>
      </c>
      <c r="U157" s="101">
        <v>0</v>
      </c>
      <c r="V157" s="101">
        <v>0</v>
      </c>
      <c r="W157" s="101">
        <v>0</v>
      </c>
      <c r="X157" s="101">
        <v>0</v>
      </c>
      <c r="Y157" s="101">
        <v>0</v>
      </c>
      <c r="Z157" s="101">
        <v>0</v>
      </c>
      <c r="AA157" s="101">
        <v>0</v>
      </c>
      <c r="AB157" s="101">
        <v>0</v>
      </c>
      <c r="AC157" s="101">
        <v>0</v>
      </c>
      <c r="AD157" s="101">
        <v>0</v>
      </c>
      <c r="AE157" s="101">
        <v>0</v>
      </c>
      <c r="AF157" s="101">
        <v>0</v>
      </c>
      <c r="AG157" s="101">
        <v>0</v>
      </c>
      <c r="AH157" s="101">
        <v>0.42359690220052065</v>
      </c>
      <c r="AI157" s="98">
        <v>0</v>
      </c>
      <c r="AJ157" s="376"/>
      <c r="AK157" s="376"/>
      <c r="AL157" s="376"/>
      <c r="AM157" s="376"/>
      <c r="AN157" s="376"/>
      <c r="AO157" s="376"/>
      <c r="AP157" s="376"/>
      <c r="AQ157" s="376"/>
      <c r="AR157" s="376"/>
      <c r="AS157" s="376"/>
      <c r="AT157" s="376"/>
      <c r="AU157" s="376"/>
      <c r="AV157" s="376"/>
      <c r="AW157" s="376"/>
      <c r="AX157" s="376"/>
      <c r="AY157" s="376"/>
      <c r="AZ157" s="151"/>
      <c r="BA157" s="816"/>
      <c r="BB157" s="492" t="s">
        <v>296</v>
      </c>
      <c r="BC157" s="381">
        <v>0</v>
      </c>
      <c r="BD157" s="373">
        <v>0</v>
      </c>
      <c r="BE157" s="373">
        <v>0</v>
      </c>
      <c r="BF157" s="373">
        <v>14.377833000000001</v>
      </c>
      <c r="BG157" s="385">
        <v>10.506626000000001</v>
      </c>
      <c r="BH157" s="381">
        <v>0</v>
      </c>
      <c r="BI157" s="373">
        <v>2.2728299999999999</v>
      </c>
      <c r="BJ157" s="373">
        <v>8.2337959999999999</v>
      </c>
      <c r="BK157" s="373">
        <v>0</v>
      </c>
      <c r="BL157" s="385">
        <v>0</v>
      </c>
      <c r="BM157" s="381">
        <v>0</v>
      </c>
      <c r="BN157" s="373">
        <v>0</v>
      </c>
      <c r="BO157" s="373">
        <v>0</v>
      </c>
      <c r="BP157" s="373">
        <v>14.377833000000001</v>
      </c>
      <c r="BQ157" s="385">
        <v>0</v>
      </c>
      <c r="BR157" s="381">
        <v>0</v>
      </c>
      <c r="BS157" s="373">
        <v>8.9107960000000013</v>
      </c>
      <c r="BT157" s="373">
        <v>1.5958300000000001</v>
      </c>
      <c r="BU157" s="373">
        <v>0</v>
      </c>
      <c r="BV157" s="373">
        <v>0</v>
      </c>
      <c r="BW157" s="373">
        <v>0</v>
      </c>
      <c r="BX157" s="373">
        <v>0</v>
      </c>
      <c r="BY157" s="374">
        <v>0</v>
      </c>
      <c r="BZ157" s="374">
        <v>0</v>
      </c>
      <c r="CA157" s="374">
        <v>0</v>
      </c>
      <c r="CB157" s="374">
        <v>0</v>
      </c>
      <c r="CC157" s="374">
        <v>0</v>
      </c>
      <c r="CD157" s="374">
        <v>0</v>
      </c>
      <c r="CE157" s="374">
        <v>0</v>
      </c>
      <c r="CF157" s="374">
        <v>0</v>
      </c>
      <c r="CG157" s="374">
        <v>0</v>
      </c>
      <c r="CH157" s="374">
        <v>14.377833000000001</v>
      </c>
      <c r="CI157" s="374">
        <v>0</v>
      </c>
      <c r="CJ157" s="2"/>
      <c r="CK157" s="2"/>
      <c r="CL157" s="2"/>
      <c r="CM157" s="2"/>
      <c r="CN157" s="2"/>
      <c r="CO157" s="2"/>
      <c r="CP157" s="2"/>
      <c r="CQ157" s="2"/>
      <c r="CR157" s="2"/>
      <c r="CS157" s="2"/>
      <c r="CT157" s="2"/>
      <c r="CU157" s="2"/>
      <c r="CV157" s="2"/>
      <c r="CW157" s="2"/>
      <c r="CX157" s="2"/>
      <c r="CY157" s="2"/>
      <c r="CZ157" s="2"/>
    </row>
    <row r="158" s="288" customFormat="true" ht="15" customHeight="true" x14ac:dyDescent="0.2">
      <c r="A158" s="825"/>
      <c r="B158" s="338" t="s">
        <v>297</v>
      </c>
      <c r="C158" s="102">
        <v>0.13648036020877835</v>
      </c>
      <c r="D158" s="101">
        <v>0.12865935436086662</v>
      </c>
      <c r="E158" s="101">
        <v>5.9615665815729711E-2</v>
      </c>
      <c r="F158" s="101">
        <v>0.23561228267466733</v>
      </c>
      <c r="G158" s="100">
        <v>0.78887361027799607</v>
      </c>
      <c r="H158" s="99">
        <v>0.61967548908991477</v>
      </c>
      <c r="I158" s="101">
        <v>1.2491684052452978</v>
      </c>
      <c r="J158" s="101">
        <v>1.2015662580232951</v>
      </c>
      <c r="K158" s="101">
        <v>0.99865539992974572</v>
      </c>
      <c r="L158" s="98">
        <v>0.37299752392678009</v>
      </c>
      <c r="M158" s="102">
        <v>0.11825837950635502</v>
      </c>
      <c r="N158" s="101">
        <v>0.17978669869400235</v>
      </c>
      <c r="O158" s="101">
        <v>6.7003035931825647E-2</v>
      </c>
      <c r="P158" s="101">
        <v>2.0389859290189341E-2</v>
      </c>
      <c r="Q158" s="100">
        <v>0.58056142066296124</v>
      </c>
      <c r="R158" s="99">
        <v>0.61270187696969114</v>
      </c>
      <c r="S158" s="101">
        <v>0.73200062862418425</v>
      </c>
      <c r="T158" s="101">
        <v>0.22706252475416638</v>
      </c>
      <c r="U158" s="101">
        <v>0</v>
      </c>
      <c r="V158" s="101">
        <v>0</v>
      </c>
      <c r="W158" s="101">
        <v>0.56112578437080685</v>
      </c>
      <c r="X158" s="101">
        <v>8.6550106702669882E-2</v>
      </c>
      <c r="Y158" s="101">
        <v>5.8869409460663227E-2</v>
      </c>
      <c r="Z158" s="101">
        <v>0.44456833193457301</v>
      </c>
      <c r="AA158" s="101">
        <v>0</v>
      </c>
      <c r="AB158" s="101">
        <v>0.20160296426298085</v>
      </c>
      <c r="AC158" s="101">
        <v>5.3966632559909529E-2</v>
      </c>
      <c r="AD158" s="101">
        <v>2.7655342520804489E-2</v>
      </c>
      <c r="AE158" s="101">
        <v>0</v>
      </c>
      <c r="AF158" s="101">
        <v>0.74872148746264244</v>
      </c>
      <c r="AG158" s="101">
        <v>0</v>
      </c>
      <c r="AH158" s="101">
        <v>0</v>
      </c>
      <c r="AI158" s="98">
        <v>0.62457584253742859</v>
      </c>
      <c r="AJ158" s="376"/>
      <c r="AK158" s="376"/>
      <c r="AL158" s="376"/>
      <c r="AM158" s="376"/>
      <c r="AN158" s="376"/>
      <c r="AO158" s="376"/>
      <c r="AP158" s="376"/>
      <c r="AQ158" s="376"/>
      <c r="AR158" s="376"/>
      <c r="AS158" s="376"/>
      <c r="AT158" s="376"/>
      <c r="AU158" s="376"/>
      <c r="AV158" s="376"/>
      <c r="AW158" s="376"/>
      <c r="AX158" s="376"/>
      <c r="AY158" s="376"/>
      <c r="AZ158" s="151"/>
      <c r="BA158" s="816"/>
      <c r="BB158" s="492" t="s">
        <v>297</v>
      </c>
      <c r="BC158" s="381">
        <v>21.243658999999997</v>
      </c>
      <c r="BD158" s="373">
        <v>20.022300999999999</v>
      </c>
      <c r="BE158" s="373">
        <v>9.2780149999999999</v>
      </c>
      <c r="BF158" s="373">
        <v>36.665118000000007</v>
      </c>
      <c r="BG158" s="385">
        <v>122.78414400000001</v>
      </c>
      <c r="BH158" s="381">
        <v>10.620678</v>
      </c>
      <c r="BI158" s="373">
        <v>21.476977000000005</v>
      </c>
      <c r="BJ158" s="373">
        <v>20.587031000000003</v>
      </c>
      <c r="BK158" s="373">
        <v>17.152042999999999</v>
      </c>
      <c r="BL158" s="385">
        <v>6.4077979999999997</v>
      </c>
      <c r="BM158" s="381">
        <v>16.376884</v>
      </c>
      <c r="BN158" s="373">
        <v>24.889075999999999</v>
      </c>
      <c r="BO158" s="373">
        <v>9.2780149999999999</v>
      </c>
      <c r="BP158" s="373">
        <v>2.8240440000000002</v>
      </c>
      <c r="BQ158" s="385">
        <v>80.380690999999999</v>
      </c>
      <c r="BR158" s="381">
        <v>23.476863000000002</v>
      </c>
      <c r="BS158" s="373">
        <v>35.164301999999999</v>
      </c>
      <c r="BT158" s="373">
        <v>10.539035999999999</v>
      </c>
      <c r="BU158" s="373">
        <v>0</v>
      </c>
      <c r="BV158" s="373">
        <v>0</v>
      </c>
      <c r="BW158" s="373">
        <v>25.604334999999999</v>
      </c>
      <c r="BX158" s="373">
        <v>5.3793090000000001</v>
      </c>
      <c r="BY158" s="374">
        <v>2.3194979999999998</v>
      </c>
      <c r="BZ158" s="374">
        <v>24.553224</v>
      </c>
      <c r="CA158" s="374">
        <v>0</v>
      </c>
      <c r="CB158" s="374">
        <v>9.2780149999999999</v>
      </c>
      <c r="CC158" s="374">
        <v>1.528912</v>
      </c>
      <c r="CD158" s="374">
        <v>1.605648</v>
      </c>
      <c r="CE158" s="374">
        <v>0</v>
      </c>
      <c r="CF158" s="374">
        <v>45.931386000000003</v>
      </c>
      <c r="CG158" s="374">
        <v>0</v>
      </c>
      <c r="CH158" s="374">
        <v>0</v>
      </c>
      <c r="CI158" s="374">
        <v>24.612708999999999</v>
      </c>
      <c r="CJ158" s="2"/>
      <c r="CK158" s="2"/>
      <c r="CL158" s="2"/>
      <c r="CM158" s="2"/>
      <c r="CN158" s="2"/>
      <c r="CO158" s="2"/>
      <c r="CP158" s="2"/>
      <c r="CQ158" s="2"/>
      <c r="CR158" s="2"/>
      <c r="CS158" s="2"/>
      <c r="CT158" s="2"/>
      <c r="CU158" s="2"/>
      <c r="CV158" s="2"/>
      <c r="CW158" s="2"/>
      <c r="CX158" s="2"/>
      <c r="CY158" s="2"/>
      <c r="CZ158" s="2"/>
    </row>
    <row r="159" s="288" customFormat="true" ht="15" customHeight="true" x14ac:dyDescent="0.2">
      <c r="A159" s="825"/>
      <c r="B159" s="338" t="s">
        <v>298</v>
      </c>
      <c r="C159" s="102">
        <v>29.85967063140879</v>
      </c>
      <c r="D159" s="101">
        <v>41.587604583397422</v>
      </c>
      <c r="E159" s="101">
        <v>48.193705824855861</v>
      </c>
      <c r="F159" s="101">
        <v>58.766754239510931</v>
      </c>
      <c r="G159" s="100">
        <v>61.834168959465089</v>
      </c>
      <c r="H159" s="99">
        <v>45.815149209186771</v>
      </c>
      <c r="I159" s="101">
        <v>63.938871424663148</v>
      </c>
      <c r="J159" s="101">
        <v>60.558686718061139</v>
      </c>
      <c r="K159" s="101">
        <v>47.251188776419589</v>
      </c>
      <c r="L159" s="98">
        <v>19.592264298567642</v>
      </c>
      <c r="M159" s="102">
        <v>29.927885581374337</v>
      </c>
      <c r="N159" s="101">
        <v>40.273120088321754</v>
      </c>
      <c r="O159" s="101">
        <v>45.61900039163681</v>
      </c>
      <c r="P159" s="101">
        <v>55.107447510349495</v>
      </c>
      <c r="Q159" s="100">
        <v>69.697751608563323</v>
      </c>
      <c r="R159" s="99">
        <v>52.838776021808656</v>
      </c>
      <c r="S159" s="101">
        <v>38.322892857760117</v>
      </c>
      <c r="T159" s="101">
        <v>44.269820781057732</v>
      </c>
      <c r="U159" s="101">
        <v>74.841013679897912</v>
      </c>
      <c r="V159" s="101">
        <v>56.273932898381638</v>
      </c>
      <c r="W159" s="101">
        <v>58.698634901019545</v>
      </c>
      <c r="X159" s="101">
        <v>42.310208750411846</v>
      </c>
      <c r="Y159" s="101">
        <v>86.164136800618735</v>
      </c>
      <c r="Z159" s="101">
        <v>41.880635594898116</v>
      </c>
      <c r="AA159" s="101">
        <v>21.918768041896335</v>
      </c>
      <c r="AB159" s="101">
        <v>75.888405940306953</v>
      </c>
      <c r="AC159" s="101">
        <v>74.462679046055271</v>
      </c>
      <c r="AD159" s="101">
        <v>31.114286559678572</v>
      </c>
      <c r="AE159" s="101">
        <v>63.960327491659108</v>
      </c>
      <c r="AF159" s="101">
        <v>16.258597098675544</v>
      </c>
      <c r="AG159" s="101">
        <v>63.98023246307369</v>
      </c>
      <c r="AH159" s="101">
        <v>54.299598726660335</v>
      </c>
      <c r="AI159" s="98">
        <v>31.758617655988736</v>
      </c>
      <c r="AJ159" s="376"/>
      <c r="AK159" s="376"/>
      <c r="AL159" s="376"/>
      <c r="AM159" s="376"/>
      <c r="AN159" s="376"/>
      <c r="AO159" s="376"/>
      <c r="AP159" s="376"/>
      <c r="AQ159" s="376"/>
      <c r="AR159" s="376"/>
      <c r="AS159" s="376"/>
      <c r="AT159" s="376"/>
      <c r="AU159" s="376"/>
      <c r="AV159" s="376"/>
      <c r="AW159" s="376"/>
      <c r="AX159" s="376"/>
      <c r="AY159" s="376"/>
      <c r="AZ159" s="151"/>
      <c r="BA159" s="816"/>
      <c r="BB159" s="492" t="s">
        <v>298</v>
      </c>
      <c r="BC159" s="381">
        <v>4647.7651419999929</v>
      </c>
      <c r="BD159" s="373">
        <v>6471.9704290000145</v>
      </c>
      <c r="BE159" s="373">
        <v>7500.4098240000003</v>
      </c>
      <c r="BF159" s="373">
        <v>9145.0664379999998</v>
      </c>
      <c r="BG159" s="385">
        <v>9624.1722459999783</v>
      </c>
      <c r="BH159" s="381">
        <v>785.23026299999992</v>
      </c>
      <c r="BI159" s="373">
        <v>1099.3022760000015</v>
      </c>
      <c r="BJ159" s="373">
        <v>1037.5820329999999</v>
      </c>
      <c r="BK159" s="373">
        <v>811.54562600000031</v>
      </c>
      <c r="BL159" s="385">
        <v>336.57937100000009</v>
      </c>
      <c r="BM159" s="381">
        <v>4144.5309209999914</v>
      </c>
      <c r="BN159" s="373">
        <v>5575.2775590000056</v>
      </c>
      <c r="BO159" s="373">
        <v>6316.9342110000071</v>
      </c>
      <c r="BP159" s="373">
        <v>7632.5125290000133</v>
      </c>
      <c r="BQ159" s="385">
        <v>9649.8892899999773</v>
      </c>
      <c r="BR159" s="381">
        <v>2024.6203780000019</v>
      </c>
      <c r="BS159" s="373">
        <v>1840.9789900000055</v>
      </c>
      <c r="BT159" s="373">
        <v>2054.7698720000008</v>
      </c>
      <c r="BU159" s="373">
        <v>1995.3200109999996</v>
      </c>
      <c r="BV159" s="373">
        <v>1311.3716949999994</v>
      </c>
      <c r="BW159" s="373">
        <v>2678.4360189999998</v>
      </c>
      <c r="BX159" s="373">
        <v>2629.686956999999</v>
      </c>
      <c r="BY159" s="374">
        <v>3394.9303179999988</v>
      </c>
      <c r="BZ159" s="374">
        <v>2313.0406579999985</v>
      </c>
      <c r="CA159" s="374">
        <v>1255.7635170000001</v>
      </c>
      <c r="CB159" s="374">
        <v>3492.477261999989</v>
      </c>
      <c r="CC159" s="374">
        <v>2109.5791629999994</v>
      </c>
      <c r="CD159" s="374">
        <v>1806.4716410000005</v>
      </c>
      <c r="CE159" s="374">
        <v>1550.4942289999969</v>
      </c>
      <c r="CF159" s="374">
        <v>997.40679499999976</v>
      </c>
      <c r="CG159" s="374">
        <v>2839.4715590000064</v>
      </c>
      <c r="CH159" s="374">
        <v>1843.0506889999992</v>
      </c>
      <c r="CI159" s="374">
        <v>1251.5143260000011</v>
      </c>
      <c r="CJ159" s="2"/>
      <c r="CK159" s="2"/>
      <c r="CL159" s="2"/>
      <c r="CM159" s="2"/>
      <c r="CN159" s="2"/>
      <c r="CO159" s="2"/>
      <c r="CP159" s="2"/>
      <c r="CQ159" s="2"/>
      <c r="CR159" s="2"/>
      <c r="CS159" s="2"/>
      <c r="CT159" s="2"/>
      <c r="CU159" s="2"/>
      <c r="CV159" s="2"/>
      <c r="CW159" s="2"/>
      <c r="CX159" s="2"/>
      <c r="CY159" s="2"/>
      <c r="CZ159" s="2"/>
    </row>
    <row r="160" s="288" customFormat="true" ht="15" customHeight="true" x14ac:dyDescent="0.2">
      <c r="A160" s="825"/>
      <c r="B160" s="338" t="s">
        <v>299</v>
      </c>
      <c r="C160" s="102">
        <v>62.284121591945087</v>
      </c>
      <c r="D160" s="101">
        <v>55.754900276006161</v>
      </c>
      <c r="E160" s="101">
        <v>50.358521352078178</v>
      </c>
      <c r="F160" s="101">
        <v>40.115353380707283</v>
      </c>
      <c r="G160" s="100">
        <v>17.488514276900197</v>
      </c>
      <c r="H160" s="99">
        <v>48.460590701768069</v>
      </c>
      <c r="I160" s="101">
        <v>24.842385831733772</v>
      </c>
      <c r="J160" s="101">
        <v>13.888141348981062</v>
      </c>
      <c r="K160" s="101">
        <v>4.1595788894999481</v>
      </c>
      <c r="L160" s="98">
        <v>0.19907589220489263</v>
      </c>
      <c r="M160" s="102">
        <v>61.742992267347532</v>
      </c>
      <c r="N160" s="101">
        <v>56.773116784681577</v>
      </c>
      <c r="O160" s="101">
        <v>52.916331325307006</v>
      </c>
      <c r="P160" s="101">
        <v>43.928692620456594</v>
      </c>
      <c r="Q160" s="100">
        <v>27.311448643967896</v>
      </c>
      <c r="R160" s="99">
        <v>41.653479817502863</v>
      </c>
      <c r="S160" s="101">
        <v>17.385760631886622</v>
      </c>
      <c r="T160" s="101">
        <v>51.379449366890384</v>
      </c>
      <c r="U160" s="101">
        <v>22.799564188790594</v>
      </c>
      <c r="V160" s="101">
        <v>41.255988153203447</v>
      </c>
      <c r="W160" s="101">
        <v>38.492999333098524</v>
      </c>
      <c r="X160" s="101">
        <v>53.548038627587879</v>
      </c>
      <c r="Y160" s="101">
        <v>11.064763292663033</v>
      </c>
      <c r="Z160" s="101">
        <v>55.302782195118915</v>
      </c>
      <c r="AA160" s="101">
        <v>66.682830840097523</v>
      </c>
      <c r="AB160" s="101">
        <v>21.002156754498785</v>
      </c>
      <c r="AC160" s="101">
        <v>23.890116276287799</v>
      </c>
      <c r="AD160" s="101">
        <v>63.908362232110051</v>
      </c>
      <c r="AE160" s="101">
        <v>33.552286334211367</v>
      </c>
      <c r="AF160" s="101">
        <v>77.786790491798442</v>
      </c>
      <c r="AG160" s="101">
        <v>33.058196898711969</v>
      </c>
      <c r="AH160" s="101">
        <v>41.93185747639918</v>
      </c>
      <c r="AI160" s="98">
        <v>65.047975649087292</v>
      </c>
      <c r="AJ160" s="376"/>
      <c r="AK160" s="376"/>
      <c r="AL160" s="376"/>
      <c r="AM160" s="376"/>
      <c r="AN160" s="376"/>
      <c r="AO160" s="376"/>
      <c r="AP160" s="376"/>
      <c r="AQ160" s="376"/>
      <c r="AR160" s="376"/>
      <c r="AS160" s="376"/>
      <c r="AT160" s="376"/>
      <c r="AU160" s="376"/>
      <c r="AV160" s="376"/>
      <c r="AW160" s="376"/>
      <c r="AX160" s="376"/>
      <c r="AY160" s="376"/>
      <c r="AZ160" s="151"/>
      <c r="BA160" s="816"/>
      <c r="BB160" s="492" t="s">
        <v>299</v>
      </c>
      <c r="BC160" s="381">
        <v>9694.7475680000025</v>
      </c>
      <c r="BD160" s="373">
        <v>8676.7215729999643</v>
      </c>
      <c r="BE160" s="373">
        <v>7837.3211149999916</v>
      </c>
      <c r="BF160" s="373">
        <v>6242.6039449999935</v>
      </c>
      <c r="BG160" s="385">
        <v>2721.9978299999989</v>
      </c>
      <c r="BH160" s="381">
        <v>830.57074000000034</v>
      </c>
      <c r="BI160" s="373">
        <v>427.11562899999996</v>
      </c>
      <c r="BJ160" s="373">
        <v>237.95241799999999</v>
      </c>
      <c r="BK160" s="373">
        <v>71.441336000000007</v>
      </c>
      <c r="BL160" s="385">
        <v>3.4199640000000002</v>
      </c>
      <c r="BM160" s="381">
        <v>8550.4116189999841</v>
      </c>
      <c r="BN160" s="373">
        <v>7859.4825349999819</v>
      </c>
      <c r="BO160" s="373">
        <v>7327.4070189999975</v>
      </c>
      <c r="BP160" s="373">
        <v>6084.2283929999967</v>
      </c>
      <c r="BQ160" s="385">
        <v>3781.3623779999984</v>
      </c>
      <c r="BR160" s="381">
        <v>1596.0340190000002</v>
      </c>
      <c r="BS160" s="373">
        <v>835.18799499999989</v>
      </c>
      <c r="BT160" s="373">
        <v>2384.761057000002</v>
      </c>
      <c r="BU160" s="373">
        <v>607.85422900000071</v>
      </c>
      <c r="BV160" s="373">
        <v>961.4031280000014</v>
      </c>
      <c r="BW160" s="373">
        <v>1756.4469100000022</v>
      </c>
      <c r="BX160" s="373">
        <v>3328.1466319999968</v>
      </c>
      <c r="BY160" s="374">
        <v>435.95980600000024</v>
      </c>
      <c r="BZ160" s="374">
        <v>3054.3372110000009</v>
      </c>
      <c r="CA160" s="374">
        <v>3820.3728429999956</v>
      </c>
      <c r="CB160" s="374">
        <v>966.54494200000067</v>
      </c>
      <c r="CC160" s="374">
        <v>676.82350600000018</v>
      </c>
      <c r="CD160" s="374">
        <v>3710.4705509999953</v>
      </c>
      <c r="CE160" s="374">
        <v>813.35772300000042</v>
      </c>
      <c r="CF160" s="374">
        <v>4771.9414490000099</v>
      </c>
      <c r="CG160" s="374">
        <v>1467.1376810000002</v>
      </c>
      <c r="CH160" s="374">
        <v>1423.2616930000008</v>
      </c>
      <c r="CI160" s="374">
        <v>2563.3506560000019</v>
      </c>
      <c r="CJ160" s="2"/>
      <c r="CK160" s="2"/>
      <c r="CL160" s="2"/>
      <c r="CM160" s="2"/>
      <c r="CN160" s="2"/>
      <c r="CO160" s="2"/>
      <c r="CP160" s="2"/>
      <c r="CQ160" s="2"/>
      <c r="CR160" s="2"/>
      <c r="CS160" s="2"/>
      <c r="CT160" s="2"/>
      <c r="CU160" s="2"/>
      <c r="CV160" s="2"/>
      <c r="CW160" s="2"/>
      <c r="CX160" s="2"/>
      <c r="CY160" s="2"/>
      <c r="CZ160" s="2"/>
    </row>
    <row r="161" s="288" customFormat="true" ht="15" customHeight="true" x14ac:dyDescent="0.2">
      <c r="A161" s="825"/>
      <c r="B161" s="338" t="s">
        <v>300</v>
      </c>
      <c r="C161" s="102">
        <v>7.1525208780414591</v>
      </c>
      <c r="D161" s="101">
        <v>2.1485406580155675</v>
      </c>
      <c r="E161" s="101">
        <v>1.2303009380207353</v>
      </c>
      <c r="F161" s="101">
        <v>0.44365044709480739</v>
      </c>
      <c r="G161" s="100">
        <v>4.176510466573248E-2</v>
      </c>
      <c r="H161" s="99">
        <v>2.4217137131013349</v>
      </c>
      <c r="I161" s="101">
        <v>0</v>
      </c>
      <c r="J161" s="101">
        <v>0</v>
      </c>
      <c r="K161" s="101">
        <v>5.0304810703663758E-2</v>
      </c>
      <c r="L161" s="98">
        <v>0</v>
      </c>
      <c r="M161" s="102">
        <v>7.6497243857487627</v>
      </c>
      <c r="N161" s="101">
        <v>2.4158572407469334</v>
      </c>
      <c r="O161" s="101">
        <v>1.2690426705634223</v>
      </c>
      <c r="P161" s="101">
        <v>0.5853874722994068</v>
      </c>
      <c r="Q161" s="100">
        <v>0.15679065398666467</v>
      </c>
      <c r="R161" s="99">
        <v>3.2294452209038234</v>
      </c>
      <c r="S161" s="101">
        <v>0.27563939724510017</v>
      </c>
      <c r="T161" s="101">
        <v>1.0807873394827625</v>
      </c>
      <c r="U161" s="101">
        <v>0.89234221551351256</v>
      </c>
      <c r="V161" s="101">
        <v>1.6204678051569548</v>
      </c>
      <c r="W161" s="101">
        <v>1.2797897354459919</v>
      </c>
      <c r="X161" s="101">
        <v>0.6122468008482217</v>
      </c>
      <c r="Y161" s="101">
        <v>2.3050435751808029</v>
      </c>
      <c r="Z161" s="101">
        <v>1.6736186638837554</v>
      </c>
      <c r="AA161" s="101">
        <v>10.068681072363809</v>
      </c>
      <c r="AB161" s="101">
        <v>1.6560932942018738</v>
      </c>
      <c r="AC161" s="101">
        <v>0.5027600957406354</v>
      </c>
      <c r="AD161" s="101">
        <v>3.2807332650663925</v>
      </c>
      <c r="AE161" s="101">
        <v>0.77086766913255378</v>
      </c>
      <c r="AF161" s="101">
        <v>3.1949576924835776</v>
      </c>
      <c r="AG161" s="101">
        <v>1.0182412117364066</v>
      </c>
      <c r="AH161" s="101">
        <v>1.0432731897005989</v>
      </c>
      <c r="AI161" s="98">
        <v>0.8427397718793922</v>
      </c>
      <c r="AJ161" s="376"/>
      <c r="AK161" s="376"/>
      <c r="AL161" s="376"/>
      <c r="AM161" s="376"/>
      <c r="AN161" s="376"/>
      <c r="AO161" s="376"/>
      <c r="AP161" s="376"/>
      <c r="AQ161" s="376"/>
      <c r="AR161" s="376"/>
      <c r="AS161" s="376"/>
      <c r="AT161" s="376"/>
      <c r="AU161" s="376"/>
      <c r="AV161" s="376"/>
      <c r="AW161" s="376"/>
      <c r="AX161" s="376"/>
      <c r="AY161" s="376"/>
      <c r="AZ161" s="151"/>
      <c r="BA161" s="816"/>
      <c r="BB161" s="492" t="s">
        <v>300</v>
      </c>
      <c r="BC161" s="381">
        <v>1113.315603</v>
      </c>
      <c r="BD161" s="373">
        <v>334.36144599999989</v>
      </c>
      <c r="BE161" s="373">
        <v>191.47233200000002</v>
      </c>
      <c r="BF161" s="373">
        <v>69.039253000000002</v>
      </c>
      <c r="BG161" s="385">
        <v>6.5005249999999997</v>
      </c>
      <c r="BH161" s="381">
        <v>41.505984999999988</v>
      </c>
      <c r="BI161" s="373">
        <v>0</v>
      </c>
      <c r="BJ161" s="373">
        <v>0</v>
      </c>
      <c r="BK161" s="373">
        <v>0.86399199999999998</v>
      </c>
      <c r="BL161" s="385">
        <v>0</v>
      </c>
      <c r="BM161" s="381">
        <v>1059.3638220000003</v>
      </c>
      <c r="BN161" s="373">
        <v>334.44328699999988</v>
      </c>
      <c r="BO161" s="373">
        <v>175.72631999999999</v>
      </c>
      <c r="BP161" s="373">
        <v>81.077557000000027</v>
      </c>
      <c r="BQ161" s="385">
        <v>21.708196000000001</v>
      </c>
      <c r="BR161" s="381">
        <v>123.74246899999997</v>
      </c>
      <c r="BS161" s="373">
        <v>13.241337</v>
      </c>
      <c r="BT161" s="373">
        <v>50.164406000000007</v>
      </c>
      <c r="BU161" s="373">
        <v>23.790542000000002</v>
      </c>
      <c r="BV161" s="373">
        <v>37.762343999999999</v>
      </c>
      <c r="BW161" s="373">
        <v>58.397183000000005</v>
      </c>
      <c r="BX161" s="373">
        <v>38.052694000000002</v>
      </c>
      <c r="BY161" s="374">
        <v>90.820411000000007</v>
      </c>
      <c r="BZ161" s="374">
        <v>92.432886000000011</v>
      </c>
      <c r="CA161" s="374">
        <v>576.85187100000007</v>
      </c>
      <c r="CB161" s="374">
        <v>76.215439000000003</v>
      </c>
      <c r="CC161" s="374">
        <v>14.243541</v>
      </c>
      <c r="CD161" s="374">
        <v>190.47685999999999</v>
      </c>
      <c r="CE161" s="374">
        <v>18.686987999999996</v>
      </c>
      <c r="CF161" s="374">
        <v>195.99922999999995</v>
      </c>
      <c r="CG161" s="374">
        <v>45.190004000000002</v>
      </c>
      <c r="CH161" s="374">
        <v>35.411042000000002</v>
      </c>
      <c r="CI161" s="374">
        <v>33.209912000000003</v>
      </c>
      <c r="CJ161" s="2"/>
      <c r="CK161" s="2"/>
      <c r="CL161" s="2"/>
      <c r="CM161" s="2"/>
      <c r="CN161" s="2"/>
      <c r="CO161" s="2"/>
      <c r="CP161" s="2"/>
      <c r="CQ161" s="2"/>
      <c r="CR161" s="2"/>
      <c r="CS161" s="2"/>
      <c r="CT161" s="2"/>
      <c r="CU161" s="2"/>
      <c r="CV161" s="2"/>
      <c r="CW161" s="2"/>
      <c r="CX161" s="2"/>
      <c r="CY161" s="2"/>
      <c r="CZ161" s="2"/>
    </row>
    <row r="162" s="288" customFormat="true" ht="15" customHeight="true" x14ac:dyDescent="0.2">
      <c r="A162" s="825"/>
      <c r="B162" s="338" t="s">
        <v>301</v>
      </c>
      <c r="C162" s="102">
        <v>0.41871951059459461</v>
      </c>
      <c r="D162" s="101">
        <v>0.2639219341848868</v>
      </c>
      <c r="E162" s="101">
        <v>0.11036366025143124</v>
      </c>
      <c r="F162" s="101">
        <v>3.3155852622373999E-2</v>
      </c>
      <c r="G162" s="100">
        <v>6.9735782542755295E-2</v>
      </c>
      <c r="H162" s="99">
        <v>0.29602581460231897</v>
      </c>
      <c r="I162" s="101">
        <v>0.38973316595455276</v>
      </c>
      <c r="J162" s="101">
        <v>0</v>
      </c>
      <c r="K162" s="101">
        <v>0</v>
      </c>
      <c r="L162" s="98">
        <v>0</v>
      </c>
      <c r="M162" s="102">
        <v>0.42927979566004376</v>
      </c>
      <c r="N162" s="101">
        <v>0.30140453457016902</v>
      </c>
      <c r="O162" s="101">
        <v>9.5026768476242765E-2</v>
      </c>
      <c r="P162" s="101">
        <v>2.9006325062950405E-2</v>
      </c>
      <c r="Q162" s="100">
        <v>6.7263941108947484E-2</v>
      </c>
      <c r="R162" s="99">
        <v>0</v>
      </c>
      <c r="S162" s="101">
        <v>8.060197782506448E-2</v>
      </c>
      <c r="T162" s="101">
        <v>0.18949118440170434</v>
      </c>
      <c r="U162" s="101">
        <v>0</v>
      </c>
      <c r="V162" s="101">
        <v>0</v>
      </c>
      <c r="W162" s="101">
        <v>0.31284507454246868</v>
      </c>
      <c r="X162" s="101">
        <v>0.37077110390858337</v>
      </c>
      <c r="Y162" s="101">
        <v>0</v>
      </c>
      <c r="Z162" s="101">
        <v>2.1285852696803151E-2</v>
      </c>
      <c r="AA162" s="101">
        <v>0</v>
      </c>
      <c r="AB162" s="101">
        <v>0</v>
      </c>
      <c r="AC162" s="101">
        <v>4.2413614027763009E-2</v>
      </c>
      <c r="AD162" s="101">
        <v>0.72572121899803599</v>
      </c>
      <c r="AE162" s="101">
        <v>1.1987894699195933</v>
      </c>
      <c r="AF162" s="101">
        <v>0</v>
      </c>
      <c r="AG162" s="101">
        <v>0.15098291881253256</v>
      </c>
      <c r="AH162" s="101">
        <v>0.27037206820941373</v>
      </c>
      <c r="AI162" s="98">
        <v>0</v>
      </c>
      <c r="AJ162" s="376"/>
      <c r="AK162" s="376"/>
      <c r="AL162" s="376"/>
      <c r="AM162" s="376"/>
      <c r="AN162" s="376"/>
      <c r="AO162" s="376"/>
      <c r="AP162" s="376"/>
      <c r="AQ162" s="376"/>
      <c r="AR162" s="376"/>
      <c r="AS162" s="376"/>
      <c r="AT162" s="376"/>
      <c r="AU162" s="376"/>
      <c r="AV162" s="376"/>
      <c r="AW162" s="376"/>
      <c r="AX162" s="376"/>
      <c r="AY162" s="376"/>
      <c r="AZ162" s="151"/>
      <c r="BA162" s="816"/>
      <c r="BB162" s="492" t="s">
        <v>301</v>
      </c>
      <c r="BC162" s="381">
        <v>65.175198000000009</v>
      </c>
      <c r="BD162" s="373">
        <v>41.072213000000005</v>
      </c>
      <c r="BE162" s="373">
        <v>17.17595</v>
      </c>
      <c r="BF162" s="373">
        <v>5.159592</v>
      </c>
      <c r="BG162" s="385">
        <v>10.854018</v>
      </c>
      <c r="BH162" s="381">
        <v>5.0736149999999993</v>
      </c>
      <c r="BI162" s="373">
        <v>6.7006899999999998</v>
      </c>
      <c r="BJ162" s="373">
        <v>0</v>
      </c>
      <c r="BK162" s="373">
        <v>0</v>
      </c>
      <c r="BL162" s="385">
        <v>0</v>
      </c>
      <c r="BM162" s="381">
        <v>59.448349</v>
      </c>
      <c r="BN162" s="373">
        <v>41.725447000000003</v>
      </c>
      <c r="BO162" s="373">
        <v>13.158505</v>
      </c>
      <c r="BP162" s="373">
        <v>4.0174450000000004</v>
      </c>
      <c r="BQ162" s="385">
        <v>9.3129200000000001</v>
      </c>
      <c r="BR162" s="381">
        <v>0</v>
      </c>
      <c r="BS162" s="373">
        <v>3.8720080000000001</v>
      </c>
      <c r="BT162" s="373">
        <v>8.7951739999999994</v>
      </c>
      <c r="BU162" s="373">
        <v>0</v>
      </c>
      <c r="BV162" s="373">
        <v>0</v>
      </c>
      <c r="BW162" s="373">
        <v>14.275213000000001</v>
      </c>
      <c r="BX162" s="373">
        <v>23.044365999999997</v>
      </c>
      <c r="BY162" s="374">
        <v>0</v>
      </c>
      <c r="BZ162" s="374">
        <v>1.1756040000000001</v>
      </c>
      <c r="CA162" s="374">
        <v>0</v>
      </c>
      <c r="CB162" s="374">
        <v>0</v>
      </c>
      <c r="CC162" s="374">
        <v>1.2016069999999999</v>
      </c>
      <c r="CD162" s="374">
        <v>42.134818000000003</v>
      </c>
      <c r="CE162" s="374">
        <v>29.060454</v>
      </c>
      <c r="CF162" s="374">
        <v>0</v>
      </c>
      <c r="CG162" s="374">
        <v>6.7006899999999998</v>
      </c>
      <c r="CH162" s="374">
        <v>9.1770370000000003</v>
      </c>
      <c r="CI162" s="374">
        <v>0</v>
      </c>
      <c r="CJ162" s="2"/>
      <c r="CK162" s="2"/>
      <c r="CL162" s="2"/>
      <c r="CM162" s="2"/>
      <c r="CN162" s="2"/>
      <c r="CO162" s="2"/>
      <c r="CP162" s="2"/>
      <c r="CQ162" s="2"/>
      <c r="CR162" s="2"/>
      <c r="CS162" s="2"/>
      <c r="CT162" s="2"/>
      <c r="CU162" s="2"/>
      <c r="CV162" s="2"/>
      <c r="CW162" s="2"/>
      <c r="CX162" s="2"/>
      <c r="CY162" s="2"/>
      <c r="CZ162" s="2"/>
    </row>
    <row r="163" s="288" customFormat="true" ht="15" customHeight="true" x14ac:dyDescent="0.2">
      <c r="A163" s="825"/>
      <c r="B163" s="338" t="s">
        <v>455</v>
      </c>
      <c r="C163" s="102">
        <v>3.1475019474509883E-2</v>
      </c>
      <c r="D163" s="101">
        <v>0</v>
      </c>
      <c r="E163" s="101">
        <v>0</v>
      </c>
      <c r="F163" s="101">
        <v>0</v>
      </c>
      <c r="G163" s="100">
        <v>0</v>
      </c>
      <c r="H163" s="99">
        <v>0</v>
      </c>
      <c r="I163" s="101">
        <v>0</v>
      </c>
      <c r="J163" s="101">
        <v>0</v>
      </c>
      <c r="K163" s="101">
        <v>0</v>
      </c>
      <c r="L163" s="98">
        <v>0</v>
      </c>
      <c r="M163" s="102">
        <v>3.5377392480616859E-2</v>
      </c>
      <c r="N163" s="101">
        <v>0</v>
      </c>
      <c r="O163" s="101">
        <v>0</v>
      </c>
      <c r="P163" s="101">
        <v>0</v>
      </c>
      <c r="Q163" s="100">
        <v>0</v>
      </c>
      <c r="R163" s="99">
        <v>0</v>
      </c>
      <c r="S163" s="101">
        <v>0</v>
      </c>
      <c r="T163" s="101">
        <v>0</v>
      </c>
      <c r="U163" s="101">
        <v>0</v>
      </c>
      <c r="V163" s="101">
        <v>0</v>
      </c>
      <c r="W163" s="101">
        <v>0</v>
      </c>
      <c r="X163" s="101">
        <v>0</v>
      </c>
      <c r="Y163" s="101">
        <v>0</v>
      </c>
      <c r="Z163" s="101">
        <v>0</v>
      </c>
      <c r="AA163" s="101">
        <v>0</v>
      </c>
      <c r="AB163" s="101">
        <v>0</v>
      </c>
      <c r="AC163" s="101">
        <v>0</v>
      </c>
      <c r="AD163" s="101">
        <v>8.4382787558621428E-2</v>
      </c>
      <c r="AE163" s="101">
        <v>0</v>
      </c>
      <c r="AF163" s="101">
        <v>0</v>
      </c>
      <c r="AG163" s="101">
        <v>0</v>
      </c>
      <c r="AH163" s="101">
        <v>0</v>
      </c>
      <c r="AI163" s="98">
        <v>0</v>
      </c>
      <c r="AJ163" s="376"/>
      <c r="AK163" s="376"/>
      <c r="AL163" s="376"/>
      <c r="AM163" s="376"/>
      <c r="AN163" s="376"/>
      <c r="AO163" s="376"/>
      <c r="AP163" s="376"/>
      <c r="AQ163" s="376"/>
      <c r="AR163" s="376"/>
      <c r="AS163" s="376"/>
      <c r="AT163" s="376"/>
      <c r="AU163" s="376"/>
      <c r="AV163" s="376"/>
      <c r="AW163" s="376"/>
      <c r="AX163" s="376"/>
      <c r="AY163" s="376"/>
      <c r="AZ163" s="151"/>
      <c r="BA163" s="816"/>
      <c r="BB163" s="492" t="s">
        <v>455</v>
      </c>
      <c r="BC163" s="381">
        <v>4.8992000000000004</v>
      </c>
      <c r="BD163" s="373">
        <v>0</v>
      </c>
      <c r="BE163" s="373">
        <v>0</v>
      </c>
      <c r="BF163" s="373">
        <v>0</v>
      </c>
      <c r="BG163" s="385">
        <v>0</v>
      </c>
      <c r="BH163" s="381">
        <v>0</v>
      </c>
      <c r="BI163" s="373">
        <v>0</v>
      </c>
      <c r="BJ163" s="373">
        <v>0</v>
      </c>
      <c r="BK163" s="373">
        <v>0</v>
      </c>
      <c r="BL163" s="385">
        <v>0</v>
      </c>
      <c r="BM163" s="381">
        <v>4.8992000000000004</v>
      </c>
      <c r="BN163" s="373">
        <v>0</v>
      </c>
      <c r="BO163" s="373">
        <v>0</v>
      </c>
      <c r="BP163" s="373">
        <v>0</v>
      </c>
      <c r="BQ163" s="385">
        <v>0</v>
      </c>
      <c r="BR163" s="381">
        <v>0</v>
      </c>
      <c r="BS163" s="373">
        <v>0</v>
      </c>
      <c r="BT163" s="373">
        <v>0</v>
      </c>
      <c r="BU163" s="373">
        <v>0</v>
      </c>
      <c r="BV163" s="373">
        <v>0</v>
      </c>
      <c r="BW163" s="373">
        <v>0</v>
      </c>
      <c r="BX163" s="373">
        <v>0</v>
      </c>
      <c r="BY163" s="374">
        <v>0</v>
      </c>
      <c r="BZ163" s="374">
        <v>0</v>
      </c>
      <c r="CA163" s="374">
        <v>0</v>
      </c>
      <c r="CB163" s="374">
        <v>0</v>
      </c>
      <c r="CC163" s="374">
        <v>0</v>
      </c>
      <c r="CD163" s="374">
        <v>4.8992000000000004</v>
      </c>
      <c r="CE163" s="374">
        <v>0</v>
      </c>
      <c r="CF163" s="374">
        <v>0</v>
      </c>
      <c r="CG163" s="374">
        <v>0</v>
      </c>
      <c r="CH163" s="374">
        <v>0</v>
      </c>
      <c r="CI163" s="374">
        <v>0</v>
      </c>
      <c r="CJ163" s="2"/>
      <c r="CK163" s="2"/>
      <c r="CL163" s="2"/>
      <c r="CM163" s="2"/>
      <c r="CN163" s="2"/>
      <c r="CO163" s="2"/>
      <c r="CP163" s="2"/>
      <c r="CQ163" s="2"/>
      <c r="CR163" s="2"/>
      <c r="CS163" s="2"/>
      <c r="CT163" s="2"/>
      <c r="CU163" s="2"/>
      <c r="CV163" s="2"/>
      <c r="CW163" s="2"/>
      <c r="CX163" s="2"/>
      <c r="CY163" s="2"/>
      <c r="CZ163" s="2"/>
    </row>
    <row r="164" s="288" customFormat="true" ht="15" customHeight="true" x14ac:dyDescent="0.2">
      <c r="A164" s="826"/>
      <c r="B164" s="339" t="s">
        <v>302</v>
      </c>
      <c r="C164" s="102">
        <v>0.11701200832704722</v>
      </c>
      <c r="D164" s="101">
        <v>5.6412371867192883E-2</v>
      </c>
      <c r="E164" s="101">
        <v>2.98917271396292E-2</v>
      </c>
      <c r="F164" s="101">
        <v>0.13383746047882353</v>
      </c>
      <c r="G164" s="100">
        <v>1.3918144312362506E-2</v>
      </c>
      <c r="H164" s="99">
        <v>0.55806057253838304</v>
      </c>
      <c r="I164" s="101">
        <v>0.12599811073327616</v>
      </c>
      <c r="J164" s="101">
        <v>0</v>
      </c>
      <c r="K164" s="101">
        <v>0</v>
      </c>
      <c r="L164" s="98">
        <v>0</v>
      </c>
      <c r="M164" s="102">
        <v>9.6482197882505269E-2</v>
      </c>
      <c r="N164" s="101">
        <v>4.1846759535994413E-2</v>
      </c>
      <c r="O164" s="101">
        <v>3.3595808084935473E-2</v>
      </c>
      <c r="P164" s="101">
        <v>0.13790852740250811</v>
      </c>
      <c r="Q164" s="100">
        <v>0</v>
      </c>
      <c r="R164" s="99">
        <v>0</v>
      </c>
      <c r="S164" s="101">
        <v>0</v>
      </c>
      <c r="T164" s="101">
        <v>0.40541133086556869</v>
      </c>
      <c r="U164" s="101">
        <v>0</v>
      </c>
      <c r="V164" s="101">
        <v>0.35519547990187778</v>
      </c>
      <c r="W164" s="101">
        <v>0</v>
      </c>
      <c r="X164" s="101">
        <v>0</v>
      </c>
      <c r="Y164" s="101">
        <v>0</v>
      </c>
      <c r="Z164" s="101">
        <v>0</v>
      </c>
      <c r="AA164" s="101">
        <v>0</v>
      </c>
      <c r="AB164" s="101">
        <v>0.16445868855473442</v>
      </c>
      <c r="AC164" s="101">
        <v>0</v>
      </c>
      <c r="AD164" s="101">
        <v>0.17173564530964339</v>
      </c>
      <c r="AE164" s="101">
        <v>0</v>
      </c>
      <c r="AF164" s="101">
        <v>0.163078893767171</v>
      </c>
      <c r="AG164" s="101">
        <v>0</v>
      </c>
      <c r="AH164" s="101">
        <v>0</v>
      </c>
      <c r="AI164" s="98">
        <v>0</v>
      </c>
      <c r="AJ164" s="376"/>
      <c r="AK164" s="376"/>
      <c r="AL164" s="376"/>
      <c r="AM164" s="376"/>
      <c r="AN164" s="376"/>
      <c r="AO164" s="376"/>
      <c r="AP164" s="376"/>
      <c r="AQ164" s="376"/>
      <c r="AR164" s="376"/>
      <c r="AS164" s="376"/>
      <c r="AT164" s="376"/>
      <c r="AU164" s="376"/>
      <c r="AV164" s="376"/>
      <c r="AW164" s="376"/>
      <c r="AX164" s="376"/>
      <c r="AY164" s="376"/>
      <c r="AZ164" s="151"/>
      <c r="BA164" s="816"/>
      <c r="BB164" s="492" t="s">
        <v>302</v>
      </c>
      <c r="BC164" s="381">
        <v>18.213339999999999</v>
      </c>
      <c r="BD164" s="373">
        <v>8.7790389999999991</v>
      </c>
      <c r="BE164" s="373">
        <v>4.6520640000000002</v>
      </c>
      <c r="BF164" s="373">
        <v>20.827293999999998</v>
      </c>
      <c r="BG164" s="385">
        <v>2.1662879999999998</v>
      </c>
      <c r="BH164" s="381">
        <v>9.5646539999999991</v>
      </c>
      <c r="BI164" s="373">
        <v>2.1662879999999998</v>
      </c>
      <c r="BJ164" s="373">
        <v>0</v>
      </c>
      <c r="BK164" s="373">
        <v>0</v>
      </c>
      <c r="BL164" s="385">
        <v>0</v>
      </c>
      <c r="BM164" s="381">
        <v>13.361233</v>
      </c>
      <c r="BN164" s="373">
        <v>5.7931270000000001</v>
      </c>
      <c r="BO164" s="373">
        <v>4.6520640000000002</v>
      </c>
      <c r="BP164" s="373">
        <v>19.100659</v>
      </c>
      <c r="BQ164" s="385">
        <v>0</v>
      </c>
      <c r="BR164" s="381">
        <v>0</v>
      </c>
      <c r="BS164" s="373">
        <v>0</v>
      </c>
      <c r="BT164" s="373">
        <v>18.817040000000002</v>
      </c>
      <c r="BU164" s="373">
        <v>0</v>
      </c>
      <c r="BV164" s="373">
        <v>8.2772480000000002</v>
      </c>
      <c r="BW164" s="373">
        <v>0</v>
      </c>
      <c r="BX164" s="373">
        <v>0</v>
      </c>
      <c r="BY164" s="374">
        <v>0</v>
      </c>
      <c r="BZ164" s="374">
        <v>0</v>
      </c>
      <c r="CA164" s="374">
        <v>0</v>
      </c>
      <c r="CB164" s="374">
        <v>7.5685899999999995</v>
      </c>
      <c r="CC164" s="374">
        <v>0</v>
      </c>
      <c r="CD164" s="374">
        <v>9.9708400000000008</v>
      </c>
      <c r="CE164" s="374">
        <v>0</v>
      </c>
      <c r="CF164" s="374">
        <v>10.004307000000001</v>
      </c>
      <c r="CG164" s="374">
        <v>0</v>
      </c>
      <c r="CH164" s="374">
        <v>0</v>
      </c>
      <c r="CI164" s="374">
        <v>0</v>
      </c>
      <c r="CJ164" s="2"/>
      <c r="CK164" s="2"/>
      <c r="CL164" s="2"/>
      <c r="CM164" s="2"/>
      <c r="CN164" s="2"/>
      <c r="CO164" s="2"/>
      <c r="CP164" s="2"/>
      <c r="CQ164" s="2"/>
      <c r="CR164" s="2"/>
      <c r="CS164" s="2"/>
      <c r="CT164" s="2"/>
      <c r="CU164" s="2"/>
      <c r="CV164" s="2"/>
      <c r="CW164" s="2"/>
      <c r="CX164" s="2"/>
      <c r="CY164" s="2"/>
      <c r="CZ164" s="2"/>
    </row>
    <row r="165" s="332" customFormat="true" ht="15" customHeight="true" x14ac:dyDescent="0.2">
      <c r="A165" s="119"/>
      <c r="B165" s="19"/>
      <c r="C165" s="85"/>
      <c r="D165" s="92"/>
      <c r="E165" s="92"/>
      <c r="F165" s="92"/>
      <c r="G165" s="91"/>
      <c r="H165" s="84"/>
      <c r="I165" s="92"/>
      <c r="J165" s="92"/>
      <c r="K165" s="92"/>
      <c r="L165" s="83"/>
      <c r="M165" s="85"/>
      <c r="N165" s="92"/>
      <c r="O165" s="92"/>
      <c r="P165" s="92"/>
      <c r="Q165" s="91"/>
      <c r="R165" s="84"/>
      <c r="S165" s="92"/>
      <c r="T165" s="92"/>
      <c r="U165" s="92"/>
      <c r="V165" s="92"/>
      <c r="W165" s="92"/>
      <c r="X165" s="92"/>
      <c r="Y165" s="92"/>
      <c r="Z165" s="92"/>
      <c r="AA165" s="92"/>
      <c r="AB165" s="92"/>
      <c r="AC165" s="92"/>
      <c r="AD165" s="92"/>
      <c r="AE165" s="92"/>
      <c r="AF165" s="92"/>
      <c r="AG165" s="92"/>
      <c r="AH165" s="92"/>
      <c r="AI165" s="83"/>
      <c r="AJ165" s="694"/>
      <c r="AK165" s="694"/>
      <c r="AL165" s="694"/>
      <c r="AM165" s="694"/>
      <c r="AN165" s="694"/>
      <c r="AO165" s="694"/>
      <c r="AP165" s="694"/>
      <c r="AQ165" s="694"/>
      <c r="AR165" s="694"/>
      <c r="AS165" s="694"/>
      <c r="AT165" s="694"/>
      <c r="AU165" s="694"/>
      <c r="AV165" s="694"/>
      <c r="AW165" s="694"/>
      <c r="AX165" s="694"/>
      <c r="AY165" s="694"/>
      <c r="AZ165" s="312"/>
      <c r="BA165" s="820"/>
      <c r="BB165" s="492" t="s">
        <v>179</v>
      </c>
      <c r="BC165" s="381">
        <v>15565.359709999953</v>
      </c>
      <c r="BD165" s="373">
        <v>15562.258258999967</v>
      </c>
      <c r="BE165" s="373">
        <v>15563.048525999986</v>
      </c>
      <c r="BF165" s="373">
        <v>15561.632688999955</v>
      </c>
      <c r="BG165" s="385">
        <v>15564.488709000085</v>
      </c>
      <c r="BH165" s="381">
        <v>1713.9096490000013</v>
      </c>
      <c r="BI165" s="373">
        <v>1719.3019700000013</v>
      </c>
      <c r="BJ165" s="373">
        <v>1713.3496270000014</v>
      </c>
      <c r="BK165" s="373">
        <v>1717.5136689999999</v>
      </c>
      <c r="BL165" s="385">
        <v>1717.9197150000007</v>
      </c>
      <c r="BM165" s="381">
        <v>13848.392027999955</v>
      </c>
      <c r="BN165" s="373">
        <v>13843.669292999981</v>
      </c>
      <c r="BO165" s="373">
        <v>13847.15613399997</v>
      </c>
      <c r="BP165" s="373">
        <v>13850.237805999966</v>
      </c>
      <c r="BQ165" s="385">
        <v>13845.338001999991</v>
      </c>
      <c r="BR165" s="381">
        <v>3831.6943170000022</v>
      </c>
      <c r="BS165" s="373">
        <v>4803.8622680000008</v>
      </c>
      <c r="BT165" s="373">
        <v>4641.4686929999962</v>
      </c>
      <c r="BU165" s="373">
        <v>2666.0782810000037</v>
      </c>
      <c r="BV165" s="373">
        <v>2330.3359610000043</v>
      </c>
      <c r="BW165" s="373">
        <v>4563.029487000008</v>
      </c>
      <c r="BX165" s="373">
        <v>6215.2540360000039</v>
      </c>
      <c r="BY165" s="374">
        <v>3940.0734969999958</v>
      </c>
      <c r="BZ165" s="374">
        <v>5522.9358989999964</v>
      </c>
      <c r="CA165" s="374">
        <v>5729.170154999988</v>
      </c>
      <c r="CB165" s="374">
        <v>4602.1223119999859</v>
      </c>
      <c r="CC165" s="374">
        <v>2833.0691160000056</v>
      </c>
      <c r="CD165" s="374">
        <v>5805.9233899999872</v>
      </c>
      <c r="CE165" s="374">
        <v>2424.1499219999969</v>
      </c>
      <c r="CF165" s="374">
        <v>6134.6424230000157</v>
      </c>
      <c r="CG165" s="374">
        <v>4438.0450800000026</v>
      </c>
      <c r="CH165" s="374">
        <v>3394.2252470000067</v>
      </c>
      <c r="CI165" s="374">
        <v>3940.7078090000009</v>
      </c>
      <c r="CJ165" s="2"/>
      <c r="CK165" s="2"/>
      <c r="CL165" s="2"/>
      <c r="CM165" s="2"/>
      <c r="CN165" s="2"/>
      <c r="CO165" s="2"/>
      <c r="CP165" s="2"/>
      <c r="CQ165" s="2"/>
      <c r="CR165" s="2"/>
      <c r="CS165" s="2"/>
      <c r="CT165" s="2"/>
      <c r="CU165" s="2"/>
      <c r="CV165" s="2"/>
      <c r="CW165" s="2"/>
      <c r="CX165" s="2"/>
      <c r="CY165" s="2"/>
      <c r="CZ165" s="2"/>
    </row>
    <row r="166" s="332" customFormat="true" ht="15" customHeight="true" x14ac:dyDescent="0.2">
      <c r="A166" s="141"/>
      <c r="B166" s="55"/>
      <c r="C166" s="85"/>
      <c r="D166" s="92"/>
      <c r="E166" s="92"/>
      <c r="F166" s="92"/>
      <c r="G166" s="91"/>
      <c r="H166" s="84"/>
      <c r="I166" s="92"/>
      <c r="J166" s="92"/>
      <c r="K166" s="92"/>
      <c r="L166" s="83"/>
      <c r="M166" s="85"/>
      <c r="N166" s="92"/>
      <c r="O166" s="92"/>
      <c r="P166" s="92"/>
      <c r="Q166" s="91"/>
      <c r="R166" s="84"/>
      <c r="S166" s="92"/>
      <c r="T166" s="92"/>
      <c r="U166" s="92"/>
      <c r="V166" s="92"/>
      <c r="W166" s="92"/>
      <c r="X166" s="92"/>
      <c r="Y166" s="92"/>
      <c r="Z166" s="92"/>
      <c r="AA166" s="92"/>
      <c r="AB166" s="92"/>
      <c r="AC166" s="92"/>
      <c r="AD166" s="92"/>
      <c r="AE166" s="92"/>
      <c r="AF166" s="92"/>
      <c r="AG166" s="92"/>
      <c r="AH166" s="92"/>
      <c r="AI166" s="83"/>
      <c r="AJ166" s="694"/>
      <c r="AK166" s="694"/>
      <c r="AL166" s="694"/>
      <c r="AM166" s="694"/>
      <c r="AN166" s="694"/>
      <c r="AO166" s="694"/>
      <c r="AP166" s="694"/>
      <c r="AQ166" s="694"/>
      <c r="AR166" s="694"/>
      <c r="AS166" s="694"/>
      <c r="AT166" s="694"/>
      <c r="AU166" s="694"/>
      <c r="AV166" s="694"/>
      <c r="AW166" s="694"/>
      <c r="AX166" s="694"/>
      <c r="AY166" s="694"/>
      <c r="AZ166" s="312"/>
      <c r="BA166" s="493"/>
      <c r="BB166" s="492"/>
      <c r="BC166" s="381"/>
      <c r="BD166" s="373"/>
      <c r="BE166" s="373"/>
      <c r="BF166" s="373"/>
      <c r="BG166" s="385"/>
      <c r="BH166" s="381"/>
      <c r="BI166" s="373"/>
      <c r="BJ166" s="373"/>
      <c r="BK166" s="373"/>
      <c r="BL166" s="385"/>
      <c r="BM166" s="381"/>
      <c r="BN166" s="373"/>
      <c r="BO166" s="373"/>
      <c r="BP166" s="373"/>
      <c r="BQ166" s="385"/>
      <c r="BR166" s="381"/>
      <c r="BS166" s="373"/>
      <c r="BT166" s="373"/>
      <c r="BU166" s="373"/>
      <c r="BV166" s="373"/>
      <c r="BW166" s="373"/>
      <c r="BX166" s="373"/>
      <c r="BY166" s="374"/>
      <c r="BZ166" s="374"/>
      <c r="CA166" s="374"/>
      <c r="CB166" s="374"/>
      <c r="CC166" s="374"/>
      <c r="CD166" s="374"/>
      <c r="CE166" s="374"/>
      <c r="CF166" s="374"/>
      <c r="CG166" s="374"/>
      <c r="CH166" s="374"/>
      <c r="CI166" s="374"/>
      <c r="CJ166" s="2"/>
      <c r="CK166" s="2"/>
      <c r="CL166" s="2"/>
      <c r="CM166" s="2"/>
      <c r="CN166" s="2"/>
      <c r="CO166" s="2"/>
      <c r="CP166" s="2"/>
      <c r="CQ166" s="2"/>
      <c r="CR166" s="2"/>
      <c r="CS166" s="2"/>
      <c r="CT166" s="2"/>
      <c r="CU166" s="2"/>
      <c r="CV166" s="2"/>
      <c r="CW166" s="2"/>
      <c r="CX166" s="2"/>
      <c r="CY166" s="2"/>
      <c r="CZ166" s="2"/>
    </row>
    <row r="167" s="332" customFormat="true" ht="15" customHeight="true" x14ac:dyDescent="0.2">
      <c r="A167" s="141"/>
      <c r="B167" s="55"/>
      <c r="C167" s="85"/>
      <c r="D167" s="92"/>
      <c r="E167" s="92"/>
      <c r="F167" s="92"/>
      <c r="G167" s="91"/>
      <c r="H167" s="84"/>
      <c r="I167" s="92"/>
      <c r="J167" s="92"/>
      <c r="K167" s="92"/>
      <c r="L167" s="83"/>
      <c r="M167" s="85"/>
      <c r="N167" s="92"/>
      <c r="O167" s="92"/>
      <c r="P167" s="92"/>
      <c r="Q167" s="91"/>
      <c r="R167" s="84"/>
      <c r="S167" s="92"/>
      <c r="T167" s="92"/>
      <c r="U167" s="92"/>
      <c r="V167" s="92"/>
      <c r="W167" s="92"/>
      <c r="X167" s="92"/>
      <c r="Y167" s="92"/>
      <c r="Z167" s="92"/>
      <c r="AA167" s="92"/>
      <c r="AB167" s="92"/>
      <c r="AC167" s="92"/>
      <c r="AD167" s="92"/>
      <c r="AE167" s="92"/>
      <c r="AF167" s="92"/>
      <c r="AG167" s="92"/>
      <c r="AH167" s="92"/>
      <c r="AI167" s="83"/>
      <c r="AJ167" s="694"/>
      <c r="AK167" s="694"/>
      <c r="AL167" s="694"/>
      <c r="AM167" s="694"/>
      <c r="AN167" s="694"/>
      <c r="AO167" s="694"/>
      <c r="AP167" s="694"/>
      <c r="AQ167" s="694"/>
      <c r="AR167" s="694"/>
      <c r="AS167" s="694"/>
      <c r="AT167" s="694"/>
      <c r="AU167" s="694"/>
      <c r="AV167" s="694"/>
      <c r="AW167" s="694"/>
      <c r="AX167" s="694"/>
      <c r="AY167" s="694"/>
      <c r="AZ167" s="312"/>
      <c r="BA167" s="493"/>
      <c r="BB167" s="492"/>
      <c r="BC167" s="381"/>
      <c r="BD167" s="373"/>
      <c r="BE167" s="373"/>
      <c r="BF167" s="373"/>
      <c r="BG167" s="385"/>
      <c r="BH167" s="381"/>
      <c r="BI167" s="373"/>
      <c r="BJ167" s="373"/>
      <c r="BK167" s="373"/>
      <c r="BL167" s="385"/>
      <c r="BM167" s="381"/>
      <c r="BN167" s="373"/>
      <c r="BO167" s="373"/>
      <c r="BP167" s="373"/>
      <c r="BQ167" s="385"/>
      <c r="BR167" s="381"/>
      <c r="BS167" s="373"/>
      <c r="BT167" s="373"/>
      <c r="BU167" s="373"/>
      <c r="BV167" s="373"/>
      <c r="BW167" s="373"/>
      <c r="BX167" s="373"/>
      <c r="BY167" s="374"/>
      <c r="BZ167" s="374"/>
      <c r="CA167" s="374"/>
      <c r="CB167" s="374"/>
      <c r="CC167" s="374"/>
      <c r="CD167" s="374"/>
      <c r="CE167" s="374"/>
      <c r="CF167" s="374"/>
      <c r="CG167" s="374"/>
      <c r="CH167" s="374"/>
      <c r="CI167" s="374"/>
      <c r="CJ167" s="2"/>
      <c r="CK167" s="2"/>
      <c r="CL167" s="2"/>
      <c r="CM167" s="2"/>
      <c r="CN167" s="2"/>
      <c r="CO167" s="2"/>
      <c r="CP167" s="2"/>
      <c r="CQ167" s="2"/>
      <c r="CR167" s="2"/>
      <c r="CS167" s="2"/>
      <c r="CT167" s="2"/>
      <c r="CU167" s="2"/>
      <c r="CV167" s="2"/>
      <c r="CW167" s="2"/>
      <c r="CX167" s="2"/>
      <c r="CY167" s="2"/>
      <c r="CZ167" s="2"/>
    </row>
    <row r="168" s="332" customFormat="true" ht="15" customHeight="true" x14ac:dyDescent="0.2">
      <c r="A168" s="141"/>
      <c r="B168" s="55"/>
      <c r="C168" s="85"/>
      <c r="D168" s="92"/>
      <c r="E168" s="92"/>
      <c r="F168" s="92"/>
      <c r="G168" s="91"/>
      <c r="H168" s="84"/>
      <c r="I168" s="92"/>
      <c r="J168" s="92"/>
      <c r="K168" s="92"/>
      <c r="L168" s="83"/>
      <c r="M168" s="85"/>
      <c r="N168" s="92"/>
      <c r="O168" s="92"/>
      <c r="P168" s="92"/>
      <c r="Q168" s="91"/>
      <c r="R168" s="84"/>
      <c r="S168" s="92"/>
      <c r="T168" s="92"/>
      <c r="U168" s="92"/>
      <c r="V168" s="92"/>
      <c r="W168" s="92"/>
      <c r="X168" s="92"/>
      <c r="Y168" s="92"/>
      <c r="Z168" s="92"/>
      <c r="AA168" s="92"/>
      <c r="AB168" s="92"/>
      <c r="AC168" s="92"/>
      <c r="AD168" s="92"/>
      <c r="AE168" s="92"/>
      <c r="AF168" s="92"/>
      <c r="AG168" s="92"/>
      <c r="AH168" s="92"/>
      <c r="AI168" s="83"/>
      <c r="AJ168" s="694"/>
      <c r="AK168" s="694"/>
      <c r="AL168" s="694"/>
      <c r="AM168" s="694"/>
      <c r="AN168" s="694"/>
      <c r="AO168" s="694"/>
      <c r="AP168" s="694"/>
      <c r="AQ168" s="694"/>
      <c r="AR168" s="694"/>
      <c r="AS168" s="694"/>
      <c r="AT168" s="694"/>
      <c r="AU168" s="694"/>
      <c r="AV168" s="694"/>
      <c r="AW168" s="694"/>
      <c r="AX168" s="694"/>
      <c r="AY168" s="694"/>
      <c r="AZ168" s="312"/>
      <c r="BA168" s="493"/>
      <c r="BB168" s="492"/>
      <c r="BC168" s="381"/>
      <c r="BD168" s="373"/>
      <c r="BE168" s="373"/>
      <c r="BF168" s="373"/>
      <c r="BG168" s="385"/>
      <c r="BH168" s="381"/>
      <c r="BI168" s="373"/>
      <c r="BJ168" s="373"/>
      <c r="BK168" s="373"/>
      <c r="BL168" s="385"/>
      <c r="BM168" s="381"/>
      <c r="BN168" s="373"/>
      <c r="BO168" s="373"/>
      <c r="BP168" s="373"/>
      <c r="BQ168" s="385"/>
      <c r="BR168" s="381"/>
      <c r="BS168" s="373"/>
      <c r="BT168" s="373"/>
      <c r="BU168" s="373"/>
      <c r="BV168" s="373"/>
      <c r="BW168" s="373"/>
      <c r="BX168" s="373"/>
      <c r="BY168" s="374"/>
      <c r="BZ168" s="374"/>
      <c r="CA168" s="374"/>
      <c r="CB168" s="374"/>
      <c r="CC168" s="374"/>
      <c r="CD168" s="374"/>
      <c r="CE168" s="374"/>
      <c r="CF168" s="374"/>
      <c r="CG168" s="374"/>
      <c r="CH168" s="374"/>
      <c r="CI168" s="374"/>
      <c r="CJ168" s="2"/>
      <c r="CK168" s="2"/>
      <c r="CL168" s="2"/>
      <c r="CM168" s="2"/>
      <c r="CN168" s="2"/>
      <c r="CO168" s="2"/>
      <c r="CP168" s="2"/>
      <c r="CQ168" s="2"/>
      <c r="CR168" s="2"/>
      <c r="CS168" s="2"/>
      <c r="CT168" s="2"/>
      <c r="CU168" s="2"/>
      <c r="CV168" s="2"/>
      <c r="CW168" s="2"/>
      <c r="CX168" s="2"/>
      <c r="CY168" s="2"/>
      <c r="CZ168" s="2"/>
    </row>
    <row r="169" s="332" customFormat="true" ht="15" customHeight="true" x14ac:dyDescent="0.2">
      <c r="A169" s="141"/>
      <c r="B169" s="55"/>
      <c r="C169" s="85"/>
      <c r="D169" s="92"/>
      <c r="E169" s="92"/>
      <c r="F169" s="92"/>
      <c r="G169" s="91"/>
      <c r="H169" s="84"/>
      <c r="I169" s="92"/>
      <c r="J169" s="92"/>
      <c r="K169" s="92"/>
      <c r="L169" s="83"/>
      <c r="M169" s="85"/>
      <c r="N169" s="92"/>
      <c r="O169" s="92"/>
      <c r="P169" s="92"/>
      <c r="Q169" s="91"/>
      <c r="R169" s="84"/>
      <c r="S169" s="92"/>
      <c r="T169" s="92"/>
      <c r="U169" s="92"/>
      <c r="V169" s="92"/>
      <c r="W169" s="92"/>
      <c r="X169" s="92"/>
      <c r="Y169" s="92"/>
      <c r="Z169" s="92"/>
      <c r="AA169" s="92"/>
      <c r="AB169" s="92"/>
      <c r="AC169" s="92"/>
      <c r="AD169" s="92"/>
      <c r="AE169" s="92"/>
      <c r="AF169" s="92"/>
      <c r="AG169" s="92"/>
      <c r="AH169" s="92"/>
      <c r="AI169" s="83"/>
      <c r="AJ169" s="694"/>
      <c r="AK169" s="694"/>
      <c r="AL169" s="694"/>
      <c r="AM169" s="694"/>
      <c r="AN169" s="694"/>
      <c r="AO169" s="694"/>
      <c r="AP169" s="694"/>
      <c r="AQ169" s="694"/>
      <c r="AR169" s="694"/>
      <c r="AS169" s="694"/>
      <c r="AT169" s="694"/>
      <c r="AU169" s="694"/>
      <c r="AV169" s="694"/>
      <c r="AW169" s="694"/>
      <c r="AX169" s="694"/>
      <c r="AY169" s="694"/>
      <c r="AZ169" s="312"/>
      <c r="BA169" s="493"/>
      <c r="BB169" s="492"/>
      <c r="BC169" s="381"/>
      <c r="BD169" s="373"/>
      <c r="BE169" s="373"/>
      <c r="BF169" s="373"/>
      <c r="BG169" s="385"/>
      <c r="BH169" s="381"/>
      <c r="BI169" s="373"/>
      <c r="BJ169" s="373"/>
      <c r="BK169" s="373"/>
      <c r="BL169" s="385"/>
      <c r="BM169" s="381"/>
      <c r="BN169" s="373"/>
      <c r="BO169" s="373"/>
      <c r="BP169" s="373"/>
      <c r="BQ169" s="385"/>
      <c r="BR169" s="381"/>
      <c r="BS169" s="373"/>
      <c r="BT169" s="373"/>
      <c r="BU169" s="373"/>
      <c r="BV169" s="373"/>
      <c r="BW169" s="373"/>
      <c r="BX169" s="373"/>
      <c r="BY169" s="374"/>
      <c r="BZ169" s="374"/>
      <c r="CA169" s="374"/>
      <c r="CB169" s="374"/>
      <c r="CC169" s="374"/>
      <c r="CD169" s="374"/>
      <c r="CE169" s="374"/>
      <c r="CF169" s="374"/>
      <c r="CG169" s="374"/>
      <c r="CH169" s="374"/>
      <c r="CI169" s="374"/>
      <c r="CJ169" s="2"/>
      <c r="CK169" s="2"/>
      <c r="CL169" s="2"/>
      <c r="CM169" s="2"/>
      <c r="CN169" s="2"/>
      <c r="CO169" s="2"/>
      <c r="CP169" s="2"/>
      <c r="CQ169" s="2"/>
      <c r="CR169" s="2"/>
      <c r="CS169" s="2"/>
      <c r="CT169" s="2"/>
      <c r="CU169" s="2"/>
      <c r="CV169" s="2"/>
      <c r="CW169" s="2"/>
      <c r="CX169" s="2"/>
      <c r="CY169" s="2"/>
      <c r="CZ169" s="2"/>
    </row>
    <row r="170" s="405" customFormat="true" ht="15" customHeight="true" x14ac:dyDescent="0.2">
      <c r="A170" s="121"/>
      <c r="B170" s="114"/>
      <c r="C170" s="133"/>
      <c r="D170" s="132"/>
      <c r="E170" s="132"/>
      <c r="F170" s="132"/>
      <c r="G170" s="122"/>
      <c r="H170" s="125"/>
      <c r="I170" s="132"/>
      <c r="J170" s="132"/>
      <c r="K170" s="132"/>
      <c r="L170" s="128"/>
      <c r="M170" s="133"/>
      <c r="N170" s="132"/>
      <c r="O170" s="132"/>
      <c r="P170" s="132"/>
      <c r="Q170" s="122"/>
      <c r="R170" s="125"/>
      <c r="S170" s="132"/>
      <c r="T170" s="132"/>
      <c r="U170" s="132"/>
      <c r="V170" s="132"/>
      <c r="W170" s="132"/>
      <c r="X170" s="132"/>
      <c r="Y170" s="132"/>
      <c r="Z170" s="132"/>
      <c r="AA170" s="132"/>
      <c r="AB170" s="132"/>
      <c r="AC170" s="92"/>
      <c r="AD170" s="92"/>
      <c r="AE170" s="92"/>
      <c r="AF170" s="92"/>
      <c r="AG170" s="92"/>
      <c r="AH170" s="92"/>
      <c r="AI170" s="83"/>
      <c r="AJ170" s="694"/>
      <c r="AK170" s="694"/>
      <c r="AL170" s="694"/>
      <c r="AM170" s="694"/>
      <c r="AN170" s="694"/>
      <c r="AO170" s="694"/>
      <c r="AP170" s="694"/>
      <c r="AQ170" s="694"/>
      <c r="AR170" s="694"/>
      <c r="AS170" s="694"/>
      <c r="AT170" s="694"/>
      <c r="AU170" s="694"/>
      <c r="AV170" s="694"/>
      <c r="AW170" s="694"/>
      <c r="AX170" s="694"/>
      <c r="AY170" s="694"/>
      <c r="AZ170" s="312"/>
      <c r="BA170" s="493"/>
      <c r="BB170" s="492"/>
      <c r="BC170" s="381"/>
      <c r="BD170" s="373"/>
      <c r="BE170" s="373"/>
      <c r="BF170" s="373"/>
      <c r="BG170" s="385"/>
      <c r="BH170" s="381"/>
      <c r="BI170" s="373"/>
      <c r="BJ170" s="373"/>
      <c r="BK170" s="373"/>
      <c r="BL170" s="385"/>
      <c r="BM170" s="381"/>
      <c r="BN170" s="373"/>
      <c r="BO170" s="373"/>
      <c r="BP170" s="373"/>
      <c r="BQ170" s="385"/>
      <c r="BR170" s="381"/>
      <c r="BS170" s="373"/>
      <c r="BT170" s="373"/>
      <c r="BU170" s="373"/>
      <c r="BV170" s="373"/>
      <c r="BW170" s="373"/>
      <c r="BX170" s="373"/>
      <c r="BY170" s="374"/>
      <c r="BZ170" s="374"/>
      <c r="CA170" s="374"/>
      <c r="CB170" s="374"/>
      <c r="CC170" s="374"/>
      <c r="CD170" s="374"/>
      <c r="CE170" s="374"/>
      <c r="CF170" s="374"/>
      <c r="CG170" s="374"/>
      <c r="CH170" s="374"/>
      <c r="CI170" s="374"/>
      <c r="CJ170" s="2"/>
      <c r="CK170" s="2"/>
      <c r="CL170" s="2"/>
      <c r="CM170" s="2"/>
      <c r="CN170" s="2"/>
      <c r="CO170" s="2"/>
      <c r="CP170" s="2"/>
      <c r="CQ170" s="2"/>
      <c r="CR170" s="2"/>
      <c r="CS170" s="2"/>
      <c r="CT170" s="2"/>
      <c r="CU170" s="2"/>
      <c r="CV170" s="2"/>
      <c r="CW170" s="2"/>
      <c r="CX170" s="2"/>
      <c r="CY170" s="2"/>
      <c r="CZ170" s="2"/>
    </row>
    <row r="171" s="288" customFormat="true" ht="15" customHeight="true" x14ac:dyDescent="0.2">
      <c r="A171" s="121"/>
      <c r="B171" s="114"/>
      <c r="C171" s="133"/>
      <c r="D171" s="132"/>
      <c r="E171" s="132"/>
      <c r="F171" s="132"/>
      <c r="G171" s="122"/>
      <c r="H171" s="125"/>
      <c r="I171" s="132"/>
      <c r="J171" s="132"/>
      <c r="K171" s="132"/>
      <c r="L171" s="128"/>
      <c r="M171" s="133"/>
      <c r="N171" s="132"/>
      <c r="O171" s="132"/>
      <c r="P171" s="132"/>
      <c r="Q171" s="122"/>
      <c r="R171" s="125"/>
      <c r="S171" s="132"/>
      <c r="T171" s="132"/>
      <c r="U171" s="132"/>
      <c r="V171" s="132"/>
      <c r="W171" s="132"/>
      <c r="X171" s="132"/>
      <c r="Y171" s="132"/>
      <c r="Z171" s="132"/>
      <c r="AA171" s="132"/>
      <c r="AB171" s="132"/>
      <c r="AC171" s="132"/>
      <c r="AD171" s="132"/>
      <c r="AE171" s="132"/>
      <c r="AF171" s="132"/>
      <c r="AG171" s="132"/>
      <c r="AH171" s="132"/>
      <c r="AI171" s="128"/>
      <c r="AJ171" s="376"/>
      <c r="AK171" s="376"/>
      <c r="AL171" s="376"/>
      <c r="AM171" s="376"/>
      <c r="AN171" s="376"/>
      <c r="AO171" s="376"/>
      <c r="AP171" s="376"/>
      <c r="AQ171" s="376"/>
      <c r="AR171" s="376"/>
      <c r="AS171" s="376"/>
      <c r="AT171" s="376"/>
      <c r="AU171" s="376"/>
      <c r="AV171" s="376"/>
      <c r="AW171" s="376"/>
      <c r="AX171" s="376"/>
      <c r="AY171" s="376"/>
      <c r="AZ171" s="151"/>
      <c r="BA171" s="493"/>
      <c r="BB171" s="492"/>
      <c r="BC171" s="381"/>
      <c r="BD171" s="373"/>
      <c r="BE171" s="373"/>
      <c r="BF171" s="373"/>
      <c r="BG171" s="385"/>
      <c r="BH171" s="381"/>
      <c r="BI171" s="373"/>
      <c r="BJ171" s="373"/>
      <c r="BK171" s="373"/>
      <c r="BL171" s="385"/>
      <c r="BM171" s="381"/>
      <c r="BN171" s="373"/>
      <c r="BO171" s="373"/>
      <c r="BP171" s="373"/>
      <c r="BQ171" s="385"/>
      <c r="BR171" s="381"/>
      <c r="BS171" s="373"/>
      <c r="BT171" s="373"/>
      <c r="BU171" s="373"/>
      <c r="BV171" s="373"/>
      <c r="BW171" s="373"/>
      <c r="BX171" s="373"/>
      <c r="BY171" s="374"/>
      <c r="BZ171" s="374"/>
      <c r="CA171" s="374"/>
      <c r="CB171" s="374"/>
      <c r="CC171" s="374"/>
      <c r="CD171" s="374"/>
      <c r="CE171" s="374"/>
      <c r="CF171" s="374"/>
      <c r="CG171" s="374"/>
      <c r="CH171" s="374"/>
      <c r="CI171" s="374"/>
      <c r="CJ171" s="2"/>
      <c r="CK171" s="2"/>
      <c r="CL171" s="2"/>
      <c r="CM171" s="2"/>
      <c r="CN171" s="2"/>
      <c r="CO171" s="2"/>
      <c r="CP171" s="2"/>
      <c r="CQ171" s="2"/>
      <c r="CR171" s="2"/>
      <c r="CS171" s="2"/>
      <c r="CT171" s="2"/>
      <c r="CU171" s="2"/>
      <c r="CV171" s="2"/>
      <c r="CW171" s="2"/>
      <c r="CX171" s="2"/>
      <c r="CY171" s="2"/>
      <c r="CZ171" s="2"/>
    </row>
    <row r="172" s="288" customFormat="true" ht="15" customHeight="true" x14ac:dyDescent="0.2">
      <c r="A172" s="121"/>
      <c r="B172" s="114"/>
      <c r="C172" s="133"/>
      <c r="D172" s="132"/>
      <c r="E172" s="132"/>
      <c r="F172" s="132"/>
      <c r="G172" s="122"/>
      <c r="H172" s="125"/>
      <c r="I172" s="132"/>
      <c r="J172" s="132"/>
      <c r="K172" s="132"/>
      <c r="L172" s="128"/>
      <c r="M172" s="133"/>
      <c r="N172" s="132"/>
      <c r="O172" s="132"/>
      <c r="P172" s="132"/>
      <c r="Q172" s="122"/>
      <c r="R172" s="125"/>
      <c r="S172" s="132"/>
      <c r="T172" s="132"/>
      <c r="U172" s="132"/>
      <c r="V172" s="132"/>
      <c r="W172" s="132"/>
      <c r="X172" s="132"/>
      <c r="Y172" s="132"/>
      <c r="Z172" s="132"/>
      <c r="AA172" s="132"/>
      <c r="AB172" s="132"/>
      <c r="AC172" s="132"/>
      <c r="AD172" s="132"/>
      <c r="AE172" s="132"/>
      <c r="AF172" s="132"/>
      <c r="AG172" s="132"/>
      <c r="AH172" s="132"/>
      <c r="AI172" s="128"/>
      <c r="AJ172" s="376"/>
      <c r="AK172" s="376"/>
      <c r="AL172" s="376"/>
      <c r="AM172" s="376"/>
      <c r="AN172" s="376"/>
      <c r="AO172" s="376"/>
      <c r="AP172" s="376"/>
      <c r="AQ172" s="376"/>
      <c r="AR172" s="376"/>
      <c r="AS172" s="376"/>
      <c r="AT172" s="376"/>
      <c r="AU172" s="376"/>
      <c r="AV172" s="376"/>
      <c r="AW172" s="376"/>
      <c r="AX172" s="376"/>
      <c r="AY172" s="376"/>
      <c r="AZ172" s="151"/>
      <c r="BA172" s="493"/>
      <c r="BB172" s="492"/>
      <c r="BC172" s="381"/>
      <c r="BD172" s="373"/>
      <c r="BE172" s="373"/>
      <c r="BF172" s="373"/>
      <c r="BG172" s="385"/>
      <c r="BH172" s="381"/>
      <c r="BI172" s="373"/>
      <c r="BJ172" s="373"/>
      <c r="BK172" s="373"/>
      <c r="BL172" s="385"/>
      <c r="BM172" s="381"/>
      <c r="BN172" s="373"/>
      <c r="BO172" s="373"/>
      <c r="BP172" s="373"/>
      <c r="BQ172" s="385"/>
      <c r="BR172" s="381"/>
      <c r="BS172" s="373"/>
      <c r="BT172" s="373"/>
      <c r="BU172" s="373"/>
      <c r="BV172" s="373"/>
      <c r="BW172" s="373"/>
      <c r="BX172" s="373"/>
      <c r="BY172" s="374"/>
      <c r="BZ172" s="374"/>
      <c r="CA172" s="374"/>
      <c r="CB172" s="374"/>
      <c r="CC172" s="374"/>
      <c r="CD172" s="374"/>
      <c r="CE172" s="374"/>
      <c r="CF172" s="374"/>
      <c r="CG172" s="374"/>
      <c r="CH172" s="374"/>
      <c r="CI172" s="374"/>
      <c r="CJ172" s="2"/>
      <c r="CK172" s="2"/>
      <c r="CL172" s="2"/>
      <c r="CM172" s="2"/>
      <c r="CN172" s="2"/>
      <c r="CO172" s="2"/>
      <c r="CP172" s="2"/>
      <c r="CQ172" s="2"/>
      <c r="CR172" s="2"/>
      <c r="CS172" s="2"/>
      <c r="CT172" s="2"/>
      <c r="CU172" s="2"/>
      <c r="CV172" s="2"/>
      <c r="CW172" s="2"/>
      <c r="CX172" s="2"/>
      <c r="CY172" s="2"/>
      <c r="CZ172" s="2"/>
    </row>
    <row r="173" s="288" customFormat="true" ht="15" customHeight="true" x14ac:dyDescent="0.2">
      <c r="A173" s="121"/>
      <c r="B173" s="114"/>
      <c r="C173" s="90"/>
      <c r="D173" s="89"/>
      <c r="E173" s="89"/>
      <c r="F173" s="89"/>
      <c r="G173" s="88"/>
      <c r="H173" s="87"/>
      <c r="I173" s="89"/>
      <c r="J173" s="89"/>
      <c r="K173" s="89"/>
      <c r="L173" s="86"/>
      <c r="M173" s="90"/>
      <c r="N173" s="89"/>
      <c r="O173" s="89"/>
      <c r="P173" s="89"/>
      <c r="Q173" s="88"/>
      <c r="R173" s="87"/>
      <c r="S173" s="89"/>
      <c r="T173" s="89"/>
      <c r="U173" s="89"/>
      <c r="V173" s="89"/>
      <c r="W173" s="89"/>
      <c r="X173" s="89"/>
      <c r="Y173" s="89"/>
      <c r="Z173" s="89"/>
      <c r="AA173" s="89"/>
      <c r="AB173" s="89"/>
      <c r="AC173" s="89"/>
      <c r="AD173" s="89"/>
      <c r="AE173" s="89"/>
      <c r="AF173" s="89"/>
      <c r="AG173" s="89"/>
      <c r="AH173" s="89"/>
      <c r="AI173" s="86"/>
      <c r="AJ173" s="376"/>
      <c r="AK173" s="376"/>
      <c r="AL173" s="376"/>
      <c r="AM173" s="376"/>
      <c r="AN173" s="376"/>
      <c r="AO173" s="376"/>
      <c r="AP173" s="376"/>
      <c r="AQ173" s="376"/>
      <c r="AR173" s="376"/>
      <c r="AS173" s="376"/>
      <c r="AT173" s="376"/>
      <c r="AU173" s="376"/>
      <c r="AV173" s="376"/>
      <c r="AW173" s="376"/>
      <c r="AX173" s="376"/>
      <c r="AY173" s="376"/>
      <c r="AZ173" s="151"/>
      <c r="BA173" s="493"/>
      <c r="BB173" s="492"/>
      <c r="BC173" s="381"/>
      <c r="BD173" s="373"/>
      <c r="BE173" s="373"/>
      <c r="BF173" s="373"/>
      <c r="BG173" s="385"/>
      <c r="BH173" s="381"/>
      <c r="BI173" s="373"/>
      <c r="BJ173" s="373"/>
      <c r="BK173" s="373"/>
      <c r="BL173" s="385"/>
      <c r="BM173" s="381"/>
      <c r="BN173" s="373"/>
      <c r="BO173" s="373"/>
      <c r="BP173" s="373"/>
      <c r="BQ173" s="385"/>
      <c r="BR173" s="381"/>
      <c r="BS173" s="373"/>
      <c r="BT173" s="373"/>
      <c r="BU173" s="373"/>
      <c r="BV173" s="373"/>
      <c r="BW173" s="373"/>
      <c r="BX173" s="373"/>
      <c r="BY173" s="374"/>
      <c r="BZ173" s="374"/>
      <c r="CA173" s="374"/>
      <c r="CB173" s="374"/>
      <c r="CC173" s="374"/>
      <c r="CD173" s="374"/>
      <c r="CE173" s="374"/>
      <c r="CF173" s="374"/>
      <c r="CG173" s="374"/>
      <c r="CH173" s="374"/>
      <c r="CI173" s="374"/>
      <c r="CJ173" s="2"/>
      <c r="CK173" s="2"/>
      <c r="CL173" s="2"/>
      <c r="CM173" s="2"/>
      <c r="CN173" s="2"/>
      <c r="CO173" s="2"/>
      <c r="CP173" s="2"/>
      <c r="CQ173" s="2"/>
      <c r="CR173" s="2"/>
      <c r="CS173" s="2"/>
      <c r="CT173" s="2"/>
      <c r="CU173" s="2"/>
      <c r="CV173" s="2"/>
      <c r="CW173" s="2"/>
      <c r="CX173" s="2"/>
      <c r="CY173" s="2"/>
      <c r="CZ173" s="2"/>
    </row>
    <row r="174" s="288" customFormat="true" ht="15" customHeight="true" x14ac:dyDescent="0.2">
      <c r="A174" s="121"/>
      <c r="B174" s="114"/>
      <c r="C174" s="90"/>
      <c r="D174" s="89"/>
      <c r="E174" s="89"/>
      <c r="F174" s="89"/>
      <c r="G174" s="88"/>
      <c r="H174" s="87"/>
      <c r="I174" s="89"/>
      <c r="J174" s="89"/>
      <c r="K174" s="89"/>
      <c r="L174" s="86"/>
      <c r="M174" s="90"/>
      <c r="N174" s="89"/>
      <c r="O174" s="89"/>
      <c r="P174" s="89"/>
      <c r="Q174" s="88"/>
      <c r="R174" s="87"/>
      <c r="S174" s="89"/>
      <c r="T174" s="89"/>
      <c r="U174" s="89"/>
      <c r="V174" s="89"/>
      <c r="W174" s="89"/>
      <c r="X174" s="89"/>
      <c r="Y174" s="89"/>
      <c r="Z174" s="89"/>
      <c r="AA174" s="89"/>
      <c r="AB174" s="89"/>
      <c r="AC174" s="89"/>
      <c r="AD174" s="89"/>
      <c r="AE174" s="89"/>
      <c r="AF174" s="89"/>
      <c r="AG174" s="89"/>
      <c r="AH174" s="89"/>
      <c r="AI174" s="86"/>
      <c r="AJ174" s="376"/>
      <c r="AK174" s="376"/>
      <c r="AL174" s="376"/>
      <c r="AM174" s="376"/>
      <c r="AN174" s="376"/>
      <c r="AO174" s="376"/>
      <c r="AP174" s="376"/>
      <c r="AQ174" s="376"/>
      <c r="AR174" s="376"/>
      <c r="AS174" s="376"/>
      <c r="AT174" s="376"/>
      <c r="AU174" s="376"/>
      <c r="AV174" s="376"/>
      <c r="AW174" s="376"/>
      <c r="AX174" s="376"/>
      <c r="AY174" s="376"/>
      <c r="AZ174" s="151"/>
      <c r="BA174" s="493"/>
      <c r="BB174" s="492"/>
      <c r="BC174" s="381"/>
      <c r="BD174" s="373"/>
      <c r="BE174" s="373"/>
      <c r="BF174" s="373"/>
      <c r="BG174" s="385"/>
      <c r="BH174" s="381"/>
      <c r="BI174" s="373"/>
      <c r="BJ174" s="373"/>
      <c r="BK174" s="373"/>
      <c r="BL174" s="385"/>
      <c r="BM174" s="381"/>
      <c r="BN174" s="373"/>
      <c r="BO174" s="373"/>
      <c r="BP174" s="373"/>
      <c r="BQ174" s="385"/>
      <c r="BR174" s="381"/>
      <c r="BS174" s="373"/>
      <c r="BT174" s="373"/>
      <c r="BU174" s="373"/>
      <c r="BV174" s="373"/>
      <c r="BW174" s="373"/>
      <c r="BX174" s="373"/>
      <c r="BY174" s="374"/>
      <c r="BZ174" s="374"/>
      <c r="CA174" s="374"/>
      <c r="CB174" s="374"/>
      <c r="CC174" s="374"/>
      <c r="CD174" s="374"/>
      <c r="CE174" s="374"/>
      <c r="CF174" s="374"/>
      <c r="CG174" s="374"/>
      <c r="CH174" s="374"/>
      <c r="CI174" s="374"/>
      <c r="CJ174" s="2"/>
      <c r="CK174" s="2"/>
      <c r="CL174" s="2"/>
      <c r="CM174" s="2"/>
      <c r="CN174" s="2"/>
      <c r="CO174" s="2"/>
      <c r="CP174" s="2"/>
      <c r="CQ174" s="2"/>
      <c r="CR174" s="2"/>
      <c r="CS174" s="2"/>
      <c r="CT174" s="2"/>
      <c r="CU174" s="2"/>
      <c r="CV174" s="2"/>
      <c r="CW174" s="2"/>
      <c r="CX174" s="2"/>
      <c r="CY174" s="2"/>
      <c r="CZ174" s="2"/>
    </row>
    <row r="175" s="288" customFormat="true" ht="15" customHeight="true" x14ac:dyDescent="0.2">
      <c r="A175" s="121"/>
      <c r="B175" s="114"/>
      <c r="C175" s="90"/>
      <c r="D175" s="89"/>
      <c r="E175" s="89"/>
      <c r="F175" s="89"/>
      <c r="G175" s="88"/>
      <c r="H175" s="87"/>
      <c r="I175" s="89"/>
      <c r="J175" s="89"/>
      <c r="K175" s="89"/>
      <c r="L175" s="86"/>
      <c r="M175" s="90"/>
      <c r="N175" s="89"/>
      <c r="O175" s="89"/>
      <c r="P175" s="89"/>
      <c r="Q175" s="88"/>
      <c r="R175" s="87"/>
      <c r="S175" s="89"/>
      <c r="T175" s="89"/>
      <c r="U175" s="89"/>
      <c r="V175" s="89"/>
      <c r="W175" s="89"/>
      <c r="X175" s="89"/>
      <c r="Y175" s="89"/>
      <c r="Z175" s="89"/>
      <c r="AA175" s="89"/>
      <c r="AB175" s="89"/>
      <c r="AC175" s="89"/>
      <c r="AD175" s="89"/>
      <c r="AE175" s="89"/>
      <c r="AF175" s="89"/>
      <c r="AG175" s="89"/>
      <c r="AH175" s="89"/>
      <c r="AI175" s="86"/>
      <c r="AJ175" s="376"/>
      <c r="AK175" s="376"/>
      <c r="AL175" s="376"/>
      <c r="AM175" s="376"/>
      <c r="AN175" s="376"/>
      <c r="AO175" s="376"/>
      <c r="AP175" s="376"/>
      <c r="AQ175" s="376"/>
      <c r="AR175" s="376"/>
      <c r="AS175" s="376"/>
      <c r="AT175" s="376"/>
      <c r="AU175" s="376"/>
      <c r="AV175" s="376"/>
      <c r="AW175" s="376"/>
      <c r="AX175" s="376"/>
      <c r="AY175" s="376"/>
      <c r="AZ175" s="151"/>
      <c r="BA175" s="493"/>
      <c r="BB175" s="492"/>
      <c r="BC175" s="381"/>
      <c r="BD175" s="373"/>
      <c r="BE175" s="373"/>
      <c r="BF175" s="373"/>
      <c r="BG175" s="385"/>
      <c r="BH175" s="381"/>
      <c r="BI175" s="373"/>
      <c r="BJ175" s="373"/>
      <c r="BK175" s="373"/>
      <c r="BL175" s="385"/>
      <c r="BM175" s="381"/>
      <c r="BN175" s="373"/>
      <c r="BO175" s="373"/>
      <c r="BP175" s="373"/>
      <c r="BQ175" s="385"/>
      <c r="BR175" s="381"/>
      <c r="BS175" s="373"/>
      <c r="BT175" s="373"/>
      <c r="BU175" s="373"/>
      <c r="BV175" s="373"/>
      <c r="BW175" s="373"/>
      <c r="BX175" s="373"/>
      <c r="BY175" s="374"/>
      <c r="BZ175" s="374"/>
      <c r="CA175" s="374"/>
      <c r="CB175" s="374"/>
      <c r="CC175" s="374"/>
      <c r="CD175" s="374"/>
      <c r="CE175" s="374"/>
      <c r="CF175" s="374"/>
      <c r="CG175" s="374"/>
      <c r="CH175" s="374"/>
      <c r="CI175" s="374"/>
      <c r="CJ175" s="2"/>
      <c r="CK175" s="2"/>
      <c r="CL175" s="2"/>
      <c r="CM175" s="2"/>
      <c r="CN175" s="2"/>
      <c r="CO175" s="2"/>
      <c r="CP175" s="2"/>
      <c r="CQ175" s="2"/>
      <c r="CR175" s="2"/>
      <c r="CS175" s="2"/>
      <c r="CT175" s="2"/>
      <c r="CU175" s="2"/>
      <c r="CV175" s="2"/>
      <c r="CW175" s="2"/>
      <c r="CX175" s="2"/>
      <c r="CY175" s="2"/>
      <c r="CZ175" s="2"/>
    </row>
    <row r="176" s="288" customFormat="true" ht="15" customHeight="true" x14ac:dyDescent="0.2">
      <c r="A176" s="121"/>
      <c r="B176" s="114"/>
      <c r="C176" s="90"/>
      <c r="D176" s="89"/>
      <c r="E176" s="89"/>
      <c r="F176" s="89"/>
      <c r="G176" s="88"/>
      <c r="H176" s="87"/>
      <c r="I176" s="89"/>
      <c r="J176" s="89"/>
      <c r="K176" s="89"/>
      <c r="L176" s="86"/>
      <c r="M176" s="90"/>
      <c r="N176" s="89"/>
      <c r="O176" s="89"/>
      <c r="P176" s="89"/>
      <c r="Q176" s="88"/>
      <c r="R176" s="87"/>
      <c r="S176" s="89"/>
      <c r="T176" s="89"/>
      <c r="U176" s="89"/>
      <c r="V176" s="89"/>
      <c r="W176" s="89"/>
      <c r="X176" s="89"/>
      <c r="Y176" s="89"/>
      <c r="Z176" s="89"/>
      <c r="AA176" s="89"/>
      <c r="AB176" s="89"/>
      <c r="AC176" s="89"/>
      <c r="AD176" s="89"/>
      <c r="AE176" s="89"/>
      <c r="AF176" s="89"/>
      <c r="AG176" s="89"/>
      <c r="AH176" s="89"/>
      <c r="AI176" s="86"/>
      <c r="AJ176" s="376"/>
      <c r="AK176" s="376"/>
      <c r="AL176" s="376"/>
      <c r="AM176" s="376"/>
      <c r="AN176" s="376"/>
      <c r="AO176" s="376"/>
      <c r="AP176" s="376"/>
      <c r="AQ176" s="376"/>
      <c r="AR176" s="376"/>
      <c r="AS176" s="376"/>
      <c r="AT176" s="376"/>
      <c r="AU176" s="376"/>
      <c r="AV176" s="376"/>
      <c r="AW176" s="376"/>
      <c r="AX176" s="376"/>
      <c r="AY176" s="376"/>
      <c r="AZ176" s="151"/>
      <c r="BA176" s="493"/>
      <c r="BB176" s="492"/>
      <c r="BC176" s="381"/>
      <c r="BD176" s="373"/>
      <c r="BE176" s="373"/>
      <c r="BF176" s="373"/>
      <c r="BG176" s="385"/>
      <c r="BH176" s="381"/>
      <c r="BI176" s="373"/>
      <c r="BJ176" s="373"/>
      <c r="BK176" s="373"/>
      <c r="BL176" s="385"/>
      <c r="BM176" s="381"/>
      <c r="BN176" s="373"/>
      <c r="BO176" s="373"/>
      <c r="BP176" s="373"/>
      <c r="BQ176" s="385"/>
      <c r="BR176" s="381"/>
      <c r="BS176" s="373"/>
      <c r="BT176" s="373"/>
      <c r="BU176" s="373"/>
      <c r="BV176" s="373"/>
      <c r="BW176" s="373"/>
      <c r="BX176" s="373"/>
      <c r="BY176" s="374"/>
      <c r="BZ176" s="374"/>
      <c r="CA176" s="374"/>
      <c r="CB176" s="374"/>
      <c r="CC176" s="374"/>
      <c r="CD176" s="374"/>
      <c r="CE176" s="374"/>
      <c r="CF176" s="374"/>
      <c r="CG176" s="374"/>
      <c r="CH176" s="374"/>
      <c r="CI176" s="374"/>
      <c r="CJ176" s="2"/>
      <c r="CK176" s="2"/>
      <c r="CL176" s="2"/>
      <c r="CM176" s="2"/>
      <c r="CN176" s="2"/>
      <c r="CO176" s="2"/>
      <c r="CP176" s="2"/>
      <c r="CQ176" s="2"/>
      <c r="CR176" s="2"/>
      <c r="CS176" s="2"/>
      <c r="CT176" s="2"/>
      <c r="CU176" s="2"/>
      <c r="CV176" s="2"/>
      <c r="CW176" s="2"/>
      <c r="CX176" s="2"/>
      <c r="CY176" s="2"/>
      <c r="CZ176" s="2"/>
    </row>
    <row r="177" s="288" customFormat="true" ht="15" customHeight="true" x14ac:dyDescent="0.2">
      <c r="A177" s="121"/>
      <c r="B177" s="114"/>
      <c r="C177" s="90"/>
      <c r="D177" s="89"/>
      <c r="E177" s="89"/>
      <c r="F177" s="89"/>
      <c r="G177" s="88"/>
      <c r="H177" s="87"/>
      <c r="I177" s="89"/>
      <c r="J177" s="89"/>
      <c r="K177" s="89"/>
      <c r="L177" s="86"/>
      <c r="M177" s="90"/>
      <c r="N177" s="89"/>
      <c r="O177" s="89"/>
      <c r="P177" s="89"/>
      <c r="Q177" s="88"/>
      <c r="R177" s="87"/>
      <c r="S177" s="89"/>
      <c r="T177" s="89"/>
      <c r="U177" s="89"/>
      <c r="V177" s="89"/>
      <c r="W177" s="89"/>
      <c r="X177" s="89"/>
      <c r="Y177" s="89"/>
      <c r="Z177" s="89"/>
      <c r="AA177" s="89"/>
      <c r="AB177" s="89"/>
      <c r="AC177" s="89"/>
      <c r="AD177" s="89"/>
      <c r="AE177" s="89"/>
      <c r="AF177" s="89"/>
      <c r="AG177" s="89"/>
      <c r="AH177" s="89"/>
      <c r="AI177" s="86"/>
      <c r="AJ177" s="376"/>
      <c r="AK177" s="376"/>
      <c r="AL177" s="376"/>
      <c r="AM177" s="376"/>
      <c r="AN177" s="376"/>
      <c r="AO177" s="376"/>
      <c r="AP177" s="376"/>
      <c r="AQ177" s="376"/>
      <c r="AR177" s="376"/>
      <c r="AS177" s="376"/>
      <c r="AT177" s="376"/>
      <c r="AU177" s="376"/>
      <c r="AV177" s="376"/>
      <c r="AW177" s="376"/>
      <c r="AX177" s="376"/>
      <c r="AY177" s="376"/>
      <c r="AZ177" s="151"/>
      <c r="BA177" s="493"/>
      <c r="BB177" s="492"/>
      <c r="BC177" s="381"/>
      <c r="BD177" s="373"/>
      <c r="BE177" s="373"/>
      <c r="BF177" s="373"/>
      <c r="BG177" s="385"/>
      <c r="BH177" s="381"/>
      <c r="BI177" s="373"/>
      <c r="BJ177" s="373"/>
      <c r="BK177" s="373"/>
      <c r="BL177" s="385"/>
      <c r="BM177" s="381"/>
      <c r="BN177" s="373"/>
      <c r="BO177" s="373"/>
      <c r="BP177" s="373"/>
      <c r="BQ177" s="385"/>
      <c r="BR177" s="381"/>
      <c r="BS177" s="373"/>
      <c r="BT177" s="373"/>
      <c r="BU177" s="373"/>
      <c r="BV177" s="373"/>
      <c r="BW177" s="373"/>
      <c r="BX177" s="373"/>
      <c r="BY177" s="374"/>
      <c r="BZ177" s="374"/>
      <c r="CA177" s="374"/>
      <c r="CB177" s="374"/>
      <c r="CC177" s="374"/>
      <c r="CD177" s="374"/>
      <c r="CE177" s="374"/>
      <c r="CF177" s="374"/>
      <c r="CG177" s="374"/>
      <c r="CH177" s="374"/>
      <c r="CI177" s="374"/>
      <c r="CJ177" s="2"/>
      <c r="CK177" s="2"/>
      <c r="CL177" s="2"/>
      <c r="CM177" s="2"/>
      <c r="CN177" s="2"/>
      <c r="CO177" s="2"/>
      <c r="CP177" s="2"/>
      <c r="CQ177" s="2"/>
      <c r="CR177" s="2"/>
      <c r="CS177" s="2"/>
      <c r="CT177" s="2"/>
      <c r="CU177" s="2"/>
      <c r="CV177" s="2"/>
      <c r="CW177" s="2"/>
      <c r="CX177" s="2"/>
      <c r="CY177" s="2"/>
      <c r="CZ177" s="2"/>
    </row>
    <row r="178" s="288" customFormat="true" ht="15" customHeight="true" x14ac:dyDescent="0.2">
      <c r="A178" s="121"/>
      <c r="B178" s="114"/>
      <c r="C178" s="90"/>
      <c r="D178" s="89"/>
      <c r="E178" s="89"/>
      <c r="F178" s="89"/>
      <c r="G178" s="88"/>
      <c r="H178" s="87"/>
      <c r="I178" s="89"/>
      <c r="J178" s="89"/>
      <c r="K178" s="89"/>
      <c r="L178" s="86"/>
      <c r="M178" s="90"/>
      <c r="N178" s="89"/>
      <c r="O178" s="89"/>
      <c r="P178" s="89"/>
      <c r="Q178" s="88"/>
      <c r="R178" s="87"/>
      <c r="S178" s="89"/>
      <c r="T178" s="89"/>
      <c r="U178" s="89"/>
      <c r="V178" s="89"/>
      <c r="W178" s="89"/>
      <c r="X178" s="89"/>
      <c r="Y178" s="89"/>
      <c r="Z178" s="89"/>
      <c r="AA178" s="89"/>
      <c r="AB178" s="89"/>
      <c r="AC178" s="89"/>
      <c r="AD178" s="89"/>
      <c r="AE178" s="89"/>
      <c r="AF178" s="89"/>
      <c r="AG178" s="89"/>
      <c r="AH178" s="89"/>
      <c r="AI178" s="86"/>
      <c r="AJ178" s="376"/>
      <c r="AK178" s="376"/>
      <c r="AL178" s="376"/>
      <c r="AM178" s="376"/>
      <c r="AN178" s="376"/>
      <c r="AO178" s="376"/>
      <c r="AP178" s="376"/>
      <c r="AQ178" s="376"/>
      <c r="AR178" s="376"/>
      <c r="AS178" s="376"/>
      <c r="AT178" s="376"/>
      <c r="AU178" s="376"/>
      <c r="AV178" s="376"/>
      <c r="AW178" s="376"/>
      <c r="AX178" s="376"/>
      <c r="AY178" s="376"/>
      <c r="AZ178" s="151"/>
      <c r="BA178" s="493"/>
      <c r="BB178" s="492"/>
      <c r="BC178" s="381"/>
      <c r="BD178" s="373"/>
      <c r="BE178" s="373"/>
      <c r="BF178" s="373"/>
      <c r="BG178" s="385"/>
      <c r="BH178" s="381"/>
      <c r="BI178" s="373"/>
      <c r="BJ178" s="373"/>
      <c r="BK178" s="373"/>
      <c r="BL178" s="385"/>
      <c r="BM178" s="381"/>
      <c r="BN178" s="373"/>
      <c r="BO178" s="373"/>
      <c r="BP178" s="373"/>
      <c r="BQ178" s="385"/>
      <c r="BR178" s="381"/>
      <c r="BS178" s="373"/>
      <c r="BT178" s="373"/>
      <c r="BU178" s="373"/>
      <c r="BV178" s="373"/>
      <c r="BW178" s="373"/>
      <c r="BX178" s="373"/>
      <c r="BY178" s="374"/>
      <c r="BZ178" s="374"/>
      <c r="CA178" s="374"/>
      <c r="CB178" s="374"/>
      <c r="CC178" s="374"/>
      <c r="CD178" s="374"/>
      <c r="CE178" s="374"/>
      <c r="CF178" s="374"/>
      <c r="CG178" s="374"/>
      <c r="CH178" s="374"/>
      <c r="CI178" s="374"/>
      <c r="CJ178" s="2"/>
      <c r="CK178" s="2"/>
      <c r="CL178" s="2"/>
      <c r="CM178" s="2"/>
      <c r="CN178" s="2"/>
      <c r="CO178" s="2"/>
      <c r="CP178" s="2"/>
      <c r="CQ178" s="2"/>
      <c r="CR178" s="2"/>
      <c r="CS178" s="2"/>
      <c r="CT178" s="2"/>
      <c r="CU178" s="2"/>
      <c r="CV178" s="2"/>
      <c r="CW178" s="2"/>
      <c r="CX178" s="2"/>
      <c r="CY178" s="2"/>
      <c r="CZ178" s="2"/>
    </row>
    <row r="179" s="288" customFormat="true" ht="15" customHeight="true" x14ac:dyDescent="0.2">
      <c r="A179" s="121"/>
      <c r="B179" s="114"/>
      <c r="C179" s="90"/>
      <c r="D179" s="89"/>
      <c r="E179" s="89"/>
      <c r="F179" s="89"/>
      <c r="G179" s="88"/>
      <c r="H179" s="87"/>
      <c r="I179" s="89"/>
      <c r="J179" s="89"/>
      <c r="K179" s="89"/>
      <c r="L179" s="86"/>
      <c r="M179" s="90"/>
      <c r="N179" s="89"/>
      <c r="O179" s="89"/>
      <c r="P179" s="89"/>
      <c r="Q179" s="88"/>
      <c r="R179" s="87"/>
      <c r="S179" s="89"/>
      <c r="T179" s="89"/>
      <c r="U179" s="89"/>
      <c r="V179" s="89"/>
      <c r="W179" s="89"/>
      <c r="X179" s="89"/>
      <c r="Y179" s="89"/>
      <c r="Z179" s="89"/>
      <c r="AA179" s="89"/>
      <c r="AB179" s="89"/>
      <c r="AC179" s="89"/>
      <c r="AD179" s="89"/>
      <c r="AE179" s="89"/>
      <c r="AF179" s="89"/>
      <c r="AG179" s="89"/>
      <c r="AH179" s="89"/>
      <c r="AI179" s="86"/>
      <c r="AJ179" s="376"/>
      <c r="AK179" s="376"/>
      <c r="AL179" s="376"/>
      <c r="AM179" s="376"/>
      <c r="AN179" s="376"/>
      <c r="AO179" s="376"/>
      <c r="AP179" s="376"/>
      <c r="AQ179" s="376"/>
      <c r="AR179" s="376"/>
      <c r="AS179" s="376"/>
      <c r="AT179" s="376"/>
      <c r="AU179" s="376"/>
      <c r="AV179" s="376"/>
      <c r="AW179" s="376"/>
      <c r="AX179" s="376"/>
      <c r="AY179" s="376"/>
      <c r="AZ179" s="151"/>
      <c r="BA179" s="493"/>
      <c r="BB179" s="492"/>
      <c r="BC179" s="381"/>
      <c r="BD179" s="373"/>
      <c r="BE179" s="373"/>
      <c r="BF179" s="373"/>
      <c r="BG179" s="385"/>
      <c r="BH179" s="381"/>
      <c r="BI179" s="373"/>
      <c r="BJ179" s="373"/>
      <c r="BK179" s="373"/>
      <c r="BL179" s="385"/>
      <c r="BM179" s="381"/>
      <c r="BN179" s="373"/>
      <c r="BO179" s="373"/>
      <c r="BP179" s="373"/>
      <c r="BQ179" s="385"/>
      <c r="BR179" s="381"/>
      <c r="BS179" s="373"/>
      <c r="BT179" s="373"/>
      <c r="BU179" s="373"/>
      <c r="BV179" s="373"/>
      <c r="BW179" s="373"/>
      <c r="BX179" s="373"/>
      <c r="BY179" s="374"/>
      <c r="BZ179" s="374"/>
      <c r="CA179" s="374"/>
      <c r="CB179" s="374"/>
      <c r="CC179" s="374"/>
      <c r="CD179" s="374"/>
      <c r="CE179" s="374"/>
      <c r="CF179" s="374"/>
      <c r="CG179" s="374"/>
      <c r="CH179" s="374"/>
      <c r="CI179" s="374"/>
      <c r="CJ179" s="2"/>
      <c r="CK179" s="2"/>
      <c r="CL179" s="2"/>
      <c r="CM179" s="2"/>
      <c r="CN179" s="2"/>
      <c r="CO179" s="2"/>
      <c r="CP179" s="2"/>
      <c r="CQ179" s="2"/>
      <c r="CR179" s="2"/>
      <c r="CS179" s="2"/>
      <c r="CT179" s="2"/>
      <c r="CU179" s="2"/>
      <c r="CV179" s="2"/>
      <c r="CW179" s="2"/>
      <c r="CX179" s="2"/>
      <c r="CY179" s="2"/>
      <c r="CZ179" s="2"/>
    </row>
    <row r="180" s="288" customFormat="true" ht="15" customHeight="true" x14ac:dyDescent="0.2">
      <c r="A180" s="121"/>
      <c r="B180" s="114"/>
      <c r="C180" s="90"/>
      <c r="D180" s="89"/>
      <c r="E180" s="89"/>
      <c r="F180" s="89"/>
      <c r="G180" s="88"/>
      <c r="H180" s="87"/>
      <c r="I180" s="89"/>
      <c r="J180" s="89"/>
      <c r="K180" s="89"/>
      <c r="L180" s="86"/>
      <c r="M180" s="90"/>
      <c r="N180" s="89"/>
      <c r="O180" s="89"/>
      <c r="P180" s="89"/>
      <c r="Q180" s="88"/>
      <c r="R180" s="87"/>
      <c r="S180" s="89"/>
      <c r="T180" s="89"/>
      <c r="U180" s="89"/>
      <c r="V180" s="89"/>
      <c r="W180" s="89"/>
      <c r="X180" s="89"/>
      <c r="Y180" s="89"/>
      <c r="Z180" s="89"/>
      <c r="AA180" s="89"/>
      <c r="AB180" s="89"/>
      <c r="AC180" s="89"/>
      <c r="AD180" s="89"/>
      <c r="AE180" s="89"/>
      <c r="AF180" s="89"/>
      <c r="AG180" s="89"/>
      <c r="AH180" s="89"/>
      <c r="AI180" s="86"/>
      <c r="AJ180" s="376"/>
      <c r="AK180" s="376"/>
      <c r="AL180" s="376"/>
      <c r="AM180" s="376"/>
      <c r="AN180" s="376"/>
      <c r="AO180" s="376"/>
      <c r="AP180" s="376"/>
      <c r="AQ180" s="376"/>
      <c r="AR180" s="376"/>
      <c r="AS180" s="376"/>
      <c r="AT180" s="376"/>
      <c r="AU180" s="376"/>
      <c r="AV180" s="376"/>
      <c r="AW180" s="376"/>
      <c r="AX180" s="376"/>
      <c r="AY180" s="376"/>
      <c r="AZ180" s="151"/>
      <c r="BA180" s="493"/>
      <c r="BB180" s="492"/>
      <c r="BC180" s="381"/>
      <c r="BD180" s="373"/>
      <c r="BE180" s="373"/>
      <c r="BF180" s="373"/>
      <c r="BG180" s="385"/>
      <c r="BH180" s="381"/>
      <c r="BI180" s="373"/>
      <c r="BJ180" s="373"/>
      <c r="BK180" s="373"/>
      <c r="BL180" s="385"/>
      <c r="BM180" s="381"/>
      <c r="BN180" s="373"/>
      <c r="BO180" s="373"/>
      <c r="BP180" s="373"/>
      <c r="BQ180" s="385"/>
      <c r="BR180" s="381"/>
      <c r="BS180" s="373"/>
      <c r="BT180" s="373"/>
      <c r="BU180" s="373"/>
      <c r="BV180" s="373"/>
      <c r="BW180" s="373"/>
      <c r="BX180" s="373"/>
      <c r="BY180" s="374"/>
      <c r="BZ180" s="374"/>
      <c r="CA180" s="374"/>
      <c r="CB180" s="374"/>
      <c r="CC180" s="374"/>
      <c r="CD180" s="374"/>
      <c r="CE180" s="374"/>
      <c r="CF180" s="374"/>
      <c r="CG180" s="374"/>
      <c r="CH180" s="374"/>
      <c r="CI180" s="374"/>
      <c r="CJ180" s="2"/>
      <c r="CK180" s="2"/>
      <c r="CL180" s="2"/>
      <c r="CM180" s="2"/>
      <c r="CN180" s="2"/>
      <c r="CO180" s="2"/>
      <c r="CP180" s="2"/>
      <c r="CQ180" s="2"/>
      <c r="CR180" s="2"/>
      <c r="CS180" s="2"/>
      <c r="CT180" s="2"/>
      <c r="CU180" s="2"/>
      <c r="CV180" s="2"/>
      <c r="CW180" s="2"/>
      <c r="CX180" s="2"/>
      <c r="CY180" s="2"/>
      <c r="CZ180" s="2"/>
    </row>
    <row r="181" s="288" customFormat="true" ht="15" customHeight="true" x14ac:dyDescent="0.2">
      <c r="A181" s="121"/>
      <c r="B181" s="114"/>
      <c r="C181" s="90"/>
      <c r="D181" s="89"/>
      <c r="E181" s="89"/>
      <c r="F181" s="89"/>
      <c r="G181" s="88"/>
      <c r="H181" s="87"/>
      <c r="I181" s="89"/>
      <c r="J181" s="89"/>
      <c r="K181" s="89"/>
      <c r="L181" s="86"/>
      <c r="M181" s="90"/>
      <c r="N181" s="89"/>
      <c r="O181" s="89"/>
      <c r="P181" s="89"/>
      <c r="Q181" s="88"/>
      <c r="R181" s="87"/>
      <c r="S181" s="89"/>
      <c r="T181" s="89"/>
      <c r="U181" s="89"/>
      <c r="V181" s="89"/>
      <c r="W181" s="89"/>
      <c r="X181" s="89"/>
      <c r="Y181" s="89"/>
      <c r="Z181" s="89"/>
      <c r="AA181" s="89"/>
      <c r="AB181" s="89"/>
      <c r="AC181" s="89"/>
      <c r="AD181" s="89"/>
      <c r="AE181" s="89"/>
      <c r="AF181" s="89"/>
      <c r="AG181" s="89"/>
      <c r="AH181" s="89"/>
      <c r="AI181" s="86"/>
      <c r="AJ181" s="376"/>
      <c r="AK181" s="376"/>
      <c r="AL181" s="376"/>
      <c r="AM181" s="376"/>
      <c r="AN181" s="376"/>
      <c r="AO181" s="376"/>
      <c r="AP181" s="376"/>
      <c r="AQ181" s="376"/>
      <c r="AR181" s="376"/>
      <c r="AS181" s="376"/>
      <c r="AT181" s="376"/>
      <c r="AU181" s="376"/>
      <c r="AV181" s="376"/>
      <c r="AW181" s="376"/>
      <c r="AX181" s="376"/>
      <c r="AY181" s="376"/>
      <c r="AZ181" s="151"/>
      <c r="BA181" s="493"/>
      <c r="BB181" s="492"/>
      <c r="BC181" s="381"/>
      <c r="BD181" s="373"/>
      <c r="BE181" s="373"/>
      <c r="BF181" s="373"/>
      <c r="BG181" s="385"/>
      <c r="BH181" s="381"/>
      <c r="BI181" s="373"/>
      <c r="BJ181" s="373"/>
      <c r="BK181" s="373"/>
      <c r="BL181" s="385"/>
      <c r="BM181" s="381"/>
      <c r="BN181" s="373"/>
      <c r="BO181" s="373"/>
      <c r="BP181" s="373"/>
      <c r="BQ181" s="385"/>
      <c r="BR181" s="381"/>
      <c r="BS181" s="373"/>
      <c r="BT181" s="373"/>
      <c r="BU181" s="373"/>
      <c r="BV181" s="373"/>
      <c r="BW181" s="373"/>
      <c r="BX181" s="373"/>
      <c r="BY181" s="374"/>
      <c r="BZ181" s="374"/>
      <c r="CA181" s="374"/>
      <c r="CB181" s="374"/>
      <c r="CC181" s="374"/>
      <c r="CD181" s="374"/>
      <c r="CE181" s="374"/>
      <c r="CF181" s="374"/>
      <c r="CG181" s="374"/>
      <c r="CH181" s="374"/>
      <c r="CI181" s="374"/>
      <c r="CJ181" s="2"/>
      <c r="CK181" s="2"/>
      <c r="CL181" s="2"/>
      <c r="CM181" s="2"/>
      <c r="CN181" s="2"/>
      <c r="CO181" s="2"/>
      <c r="CP181" s="2"/>
      <c r="CQ181" s="2"/>
      <c r="CR181" s="2"/>
      <c r="CS181" s="2"/>
      <c r="CT181" s="2"/>
      <c r="CU181" s="2"/>
      <c r="CV181" s="2"/>
      <c r="CW181" s="2"/>
      <c r="CX181" s="2"/>
      <c r="CY181" s="2"/>
      <c r="CZ181" s="2"/>
    </row>
    <row r="182" s="288" customFormat="true" ht="15" customHeight="true" x14ac:dyDescent="0.2">
      <c r="A182" s="121"/>
      <c r="B182" s="114"/>
      <c r="C182" s="90"/>
      <c r="D182" s="89"/>
      <c r="E182" s="89"/>
      <c r="F182" s="89"/>
      <c r="G182" s="88"/>
      <c r="H182" s="87"/>
      <c r="I182" s="89"/>
      <c r="J182" s="89"/>
      <c r="K182" s="89"/>
      <c r="L182" s="86"/>
      <c r="M182" s="90"/>
      <c r="N182" s="89"/>
      <c r="O182" s="89"/>
      <c r="P182" s="89"/>
      <c r="Q182" s="88"/>
      <c r="R182" s="87"/>
      <c r="S182" s="89"/>
      <c r="T182" s="89"/>
      <c r="U182" s="89"/>
      <c r="V182" s="89"/>
      <c r="W182" s="89"/>
      <c r="X182" s="89"/>
      <c r="Y182" s="89"/>
      <c r="Z182" s="89"/>
      <c r="AA182" s="89"/>
      <c r="AB182" s="89"/>
      <c r="AC182" s="89"/>
      <c r="AD182" s="89"/>
      <c r="AE182" s="89"/>
      <c r="AF182" s="89"/>
      <c r="AG182" s="89"/>
      <c r="AH182" s="89"/>
      <c r="AI182" s="86"/>
      <c r="AJ182" s="376"/>
      <c r="AK182" s="376"/>
      <c r="AL182" s="376"/>
      <c r="AM182" s="376"/>
      <c r="AN182" s="376"/>
      <c r="AO182" s="376"/>
      <c r="AP182" s="376"/>
      <c r="AQ182" s="376"/>
      <c r="AR182" s="376"/>
      <c r="AS182" s="376"/>
      <c r="AT182" s="376"/>
      <c r="AU182" s="376"/>
      <c r="AV182" s="376"/>
      <c r="AW182" s="376"/>
      <c r="AX182" s="376"/>
      <c r="AY182" s="376"/>
      <c r="AZ182" s="151"/>
      <c r="BA182" s="493"/>
      <c r="BB182" s="492"/>
      <c r="BC182" s="381"/>
      <c r="BD182" s="373"/>
      <c r="BE182" s="373"/>
      <c r="BF182" s="373"/>
      <c r="BG182" s="385"/>
      <c r="BH182" s="381"/>
      <c r="BI182" s="373"/>
      <c r="BJ182" s="373"/>
      <c r="BK182" s="373"/>
      <c r="BL182" s="385"/>
      <c r="BM182" s="381"/>
      <c r="BN182" s="373"/>
      <c r="BO182" s="373"/>
      <c r="BP182" s="373"/>
      <c r="BQ182" s="385"/>
      <c r="BR182" s="381"/>
      <c r="BS182" s="373"/>
      <c r="BT182" s="373"/>
      <c r="BU182" s="373"/>
      <c r="BV182" s="373"/>
      <c r="BW182" s="373"/>
      <c r="BX182" s="373"/>
      <c r="BY182" s="374"/>
      <c r="BZ182" s="374"/>
      <c r="CA182" s="374"/>
      <c r="CB182" s="374"/>
      <c r="CC182" s="374"/>
      <c r="CD182" s="374"/>
      <c r="CE182" s="374"/>
      <c r="CF182" s="374"/>
      <c r="CG182" s="374"/>
      <c r="CH182" s="374"/>
      <c r="CI182" s="374"/>
      <c r="CJ182" s="2"/>
      <c r="CK182" s="2"/>
      <c r="CL182" s="2"/>
      <c r="CM182" s="2"/>
      <c r="CN182" s="2"/>
      <c r="CO182" s="2"/>
      <c r="CP182" s="2"/>
      <c r="CQ182" s="2"/>
      <c r="CR182" s="2"/>
      <c r="CS182" s="2"/>
      <c r="CT182" s="2"/>
      <c r="CU182" s="2"/>
      <c r="CV182" s="2"/>
      <c r="CW182" s="2"/>
      <c r="CX182" s="2"/>
      <c r="CY182" s="2"/>
      <c r="CZ182" s="2"/>
    </row>
    <row r="183" s="288" customFormat="true" ht="15" customHeight="true" x14ac:dyDescent="0.2">
      <c r="A183" s="121"/>
      <c r="B183" s="114"/>
      <c r="C183" s="90"/>
      <c r="D183" s="89"/>
      <c r="E183" s="89"/>
      <c r="F183" s="89"/>
      <c r="G183" s="88"/>
      <c r="H183" s="87"/>
      <c r="I183" s="89"/>
      <c r="J183" s="89"/>
      <c r="K183" s="89"/>
      <c r="L183" s="86"/>
      <c r="M183" s="90"/>
      <c r="N183" s="89"/>
      <c r="O183" s="89"/>
      <c r="P183" s="89"/>
      <c r="Q183" s="88"/>
      <c r="R183" s="87"/>
      <c r="S183" s="89"/>
      <c r="T183" s="89"/>
      <c r="U183" s="89"/>
      <c r="V183" s="89"/>
      <c r="W183" s="89"/>
      <c r="X183" s="89"/>
      <c r="Y183" s="89"/>
      <c r="Z183" s="89"/>
      <c r="AA183" s="89"/>
      <c r="AB183" s="89"/>
      <c r="AC183" s="89"/>
      <c r="AD183" s="89"/>
      <c r="AE183" s="89"/>
      <c r="AF183" s="89"/>
      <c r="AG183" s="89"/>
      <c r="AH183" s="89"/>
      <c r="AI183" s="86"/>
      <c r="AJ183" s="376"/>
      <c r="AK183" s="376"/>
      <c r="AL183" s="376"/>
      <c r="AM183" s="376"/>
      <c r="AN183" s="376"/>
      <c r="AO183" s="376"/>
      <c r="AP183" s="376"/>
      <c r="AQ183" s="376"/>
      <c r="AR183" s="376"/>
      <c r="AS183" s="376"/>
      <c r="AT183" s="376"/>
      <c r="AU183" s="376"/>
      <c r="AV183" s="376"/>
      <c r="AW183" s="376"/>
      <c r="AX183" s="376"/>
      <c r="AY183" s="376"/>
      <c r="AZ183" s="151"/>
      <c r="BA183" s="493"/>
      <c r="BB183" s="492"/>
      <c r="BC183" s="381"/>
      <c r="BD183" s="373"/>
      <c r="BE183" s="373"/>
      <c r="BF183" s="373"/>
      <c r="BG183" s="385"/>
      <c r="BH183" s="381"/>
      <c r="BI183" s="373"/>
      <c r="BJ183" s="373"/>
      <c r="BK183" s="373"/>
      <c r="BL183" s="385"/>
      <c r="BM183" s="381"/>
      <c r="BN183" s="373"/>
      <c r="BO183" s="373"/>
      <c r="BP183" s="373"/>
      <c r="BQ183" s="385"/>
      <c r="BR183" s="381"/>
      <c r="BS183" s="373"/>
      <c r="BT183" s="373"/>
      <c r="BU183" s="373"/>
      <c r="BV183" s="373"/>
      <c r="BW183" s="373"/>
      <c r="BX183" s="373"/>
      <c r="BY183" s="374"/>
      <c r="BZ183" s="374"/>
      <c r="CA183" s="374"/>
      <c r="CB183" s="374"/>
      <c r="CC183" s="374"/>
      <c r="CD183" s="374"/>
      <c r="CE183" s="374"/>
      <c r="CF183" s="374"/>
      <c r="CG183" s="374"/>
      <c r="CH183" s="374"/>
      <c r="CI183" s="374"/>
      <c r="CJ183" s="2"/>
      <c r="CK183" s="2"/>
      <c r="CL183" s="2"/>
      <c r="CM183" s="2"/>
      <c r="CN183" s="2"/>
      <c r="CO183" s="2"/>
      <c r="CP183" s="2"/>
      <c r="CQ183" s="2"/>
      <c r="CR183" s="2"/>
      <c r="CS183" s="2"/>
      <c r="CT183" s="2"/>
      <c r="CU183" s="2"/>
      <c r="CV183" s="2"/>
      <c r="CW183" s="2"/>
      <c r="CX183" s="2"/>
      <c r="CY183" s="2"/>
      <c r="CZ183" s="2"/>
    </row>
    <row r="184" s="288" customFormat="true" ht="15" customHeight="true" x14ac:dyDescent="0.2">
      <c r="A184" s="121"/>
      <c r="B184" s="114"/>
      <c r="C184" s="90"/>
      <c r="D184" s="89"/>
      <c r="E184" s="89"/>
      <c r="F184" s="89"/>
      <c r="G184" s="88"/>
      <c r="H184" s="87"/>
      <c r="I184" s="89"/>
      <c r="J184" s="89"/>
      <c r="K184" s="89"/>
      <c r="L184" s="86"/>
      <c r="M184" s="90"/>
      <c r="N184" s="89"/>
      <c r="O184" s="89"/>
      <c r="P184" s="89"/>
      <c r="Q184" s="88"/>
      <c r="R184" s="87"/>
      <c r="S184" s="89"/>
      <c r="T184" s="89"/>
      <c r="U184" s="89"/>
      <c r="V184" s="89"/>
      <c r="W184" s="89"/>
      <c r="X184" s="89"/>
      <c r="Y184" s="89"/>
      <c r="Z184" s="89"/>
      <c r="AA184" s="89"/>
      <c r="AB184" s="89"/>
      <c r="AC184" s="89"/>
      <c r="AD184" s="89"/>
      <c r="AE184" s="89"/>
      <c r="AF184" s="89"/>
      <c r="AG184" s="89"/>
      <c r="AH184" s="89"/>
      <c r="AI184" s="86"/>
      <c r="AJ184" s="376"/>
      <c r="AK184" s="376"/>
      <c r="AL184" s="376"/>
      <c r="AM184" s="376"/>
      <c r="AN184" s="376"/>
      <c r="AO184" s="376"/>
      <c r="AP184" s="376"/>
      <c r="AQ184" s="376"/>
      <c r="AR184" s="376"/>
      <c r="AS184" s="376"/>
      <c r="AT184" s="376"/>
      <c r="AU184" s="376"/>
      <c r="AV184" s="376"/>
      <c r="AW184" s="376"/>
      <c r="AX184" s="376"/>
      <c r="AY184" s="376"/>
      <c r="AZ184" s="151"/>
      <c r="BA184" s="493"/>
      <c r="BB184" s="492"/>
      <c r="BC184" s="381"/>
      <c r="BD184" s="373"/>
      <c r="BE184" s="373"/>
      <c r="BF184" s="373"/>
      <c r="BG184" s="385"/>
      <c r="BH184" s="381"/>
      <c r="BI184" s="373"/>
      <c r="BJ184" s="373"/>
      <c r="BK184" s="373"/>
      <c r="BL184" s="385"/>
      <c r="BM184" s="381"/>
      <c r="BN184" s="373"/>
      <c r="BO184" s="373"/>
      <c r="BP184" s="373"/>
      <c r="BQ184" s="385"/>
      <c r="BR184" s="381"/>
      <c r="BS184" s="373"/>
      <c r="BT184" s="373"/>
      <c r="BU184" s="373"/>
      <c r="BV184" s="373"/>
      <c r="BW184" s="373"/>
      <c r="BX184" s="373"/>
      <c r="BY184" s="374"/>
      <c r="BZ184" s="374"/>
      <c r="CA184" s="374"/>
      <c r="CB184" s="374"/>
      <c r="CC184" s="374"/>
      <c r="CD184" s="374"/>
      <c r="CE184" s="374"/>
      <c r="CF184" s="374"/>
      <c r="CG184" s="374"/>
      <c r="CH184" s="374"/>
      <c r="CI184" s="374"/>
      <c r="CJ184" s="2"/>
      <c r="CK184" s="2"/>
      <c r="CL184" s="2"/>
      <c r="CM184" s="2"/>
      <c r="CN184" s="2"/>
      <c r="CO184" s="2"/>
      <c r="CP184" s="2"/>
      <c r="CQ184" s="2"/>
      <c r="CR184" s="2"/>
      <c r="CS184" s="2"/>
      <c r="CT184" s="2"/>
      <c r="CU184" s="2"/>
      <c r="CV184" s="2"/>
      <c r="CW184" s="2"/>
      <c r="CX184" s="2"/>
      <c r="CY184" s="2"/>
      <c r="CZ184" s="2"/>
    </row>
    <row r="185" s="288" customFormat="true" ht="15" customHeight="true" x14ac:dyDescent="0.2">
      <c r="A185" s="121"/>
      <c r="B185" s="114"/>
      <c r="C185" s="90"/>
      <c r="D185" s="89"/>
      <c r="E185" s="89"/>
      <c r="F185" s="89"/>
      <c r="G185" s="88"/>
      <c r="H185" s="87"/>
      <c r="I185" s="89"/>
      <c r="J185" s="89"/>
      <c r="K185" s="89"/>
      <c r="L185" s="86"/>
      <c r="M185" s="90"/>
      <c r="N185" s="89"/>
      <c r="O185" s="89"/>
      <c r="P185" s="89"/>
      <c r="Q185" s="88"/>
      <c r="R185" s="87"/>
      <c r="S185" s="89"/>
      <c r="T185" s="89"/>
      <c r="U185" s="89"/>
      <c r="V185" s="89"/>
      <c r="W185" s="89"/>
      <c r="X185" s="89"/>
      <c r="Y185" s="89"/>
      <c r="Z185" s="89"/>
      <c r="AA185" s="89"/>
      <c r="AB185" s="89"/>
      <c r="AC185" s="89"/>
      <c r="AD185" s="89"/>
      <c r="AE185" s="89"/>
      <c r="AF185" s="89"/>
      <c r="AG185" s="89"/>
      <c r="AH185" s="89"/>
      <c r="AI185" s="86"/>
      <c r="AJ185" s="376"/>
      <c r="AK185" s="376"/>
      <c r="AL185" s="376"/>
      <c r="AM185" s="376"/>
      <c r="AN185" s="376"/>
      <c r="AO185" s="376"/>
      <c r="AP185" s="376"/>
      <c r="AQ185" s="376"/>
      <c r="AR185" s="376"/>
      <c r="AS185" s="376"/>
      <c r="AT185" s="376"/>
      <c r="AU185" s="376"/>
      <c r="AV185" s="376"/>
      <c r="AW185" s="376"/>
      <c r="AX185" s="376"/>
      <c r="AY185" s="376"/>
      <c r="AZ185" s="151"/>
      <c r="BA185" s="493"/>
      <c r="BB185" s="492"/>
      <c r="BC185" s="381"/>
      <c r="BD185" s="373"/>
      <c r="BE185" s="373"/>
      <c r="BF185" s="373"/>
      <c r="BG185" s="385"/>
      <c r="BH185" s="381"/>
      <c r="BI185" s="373"/>
      <c r="BJ185" s="373"/>
      <c r="BK185" s="373"/>
      <c r="BL185" s="385"/>
      <c r="BM185" s="381"/>
      <c r="BN185" s="373"/>
      <c r="BO185" s="373"/>
      <c r="BP185" s="373"/>
      <c r="BQ185" s="385"/>
      <c r="BR185" s="381"/>
      <c r="BS185" s="373"/>
      <c r="BT185" s="373"/>
      <c r="BU185" s="373"/>
      <c r="BV185" s="373"/>
      <c r="BW185" s="373"/>
      <c r="BX185" s="373"/>
      <c r="BY185" s="374"/>
      <c r="BZ185" s="374"/>
      <c r="CA185" s="374"/>
      <c r="CB185" s="374"/>
      <c r="CC185" s="374"/>
      <c r="CD185" s="374"/>
      <c r="CE185" s="374"/>
      <c r="CF185" s="374"/>
      <c r="CG185" s="374"/>
      <c r="CH185" s="374"/>
      <c r="CI185" s="374"/>
      <c r="CJ185" s="2"/>
      <c r="CK185" s="2"/>
      <c r="CL185" s="2"/>
      <c r="CM185" s="2"/>
      <c r="CN185" s="2"/>
      <c r="CO185" s="2"/>
      <c r="CP185" s="2"/>
      <c r="CQ185" s="2"/>
      <c r="CR185" s="2"/>
      <c r="CS185" s="2"/>
      <c r="CT185" s="2"/>
      <c r="CU185" s="2"/>
      <c r="CV185" s="2"/>
      <c r="CW185" s="2"/>
      <c r="CX185" s="2"/>
      <c r="CY185" s="2"/>
      <c r="CZ185" s="2"/>
    </row>
    <row r="186" s="288" customFormat="true" ht="15" customHeight="true" x14ac:dyDescent="0.2">
      <c r="A186" s="121"/>
      <c r="B186" s="114"/>
      <c r="C186" s="90"/>
      <c r="D186" s="89"/>
      <c r="E186" s="89"/>
      <c r="F186" s="89"/>
      <c r="G186" s="88"/>
      <c r="H186" s="87"/>
      <c r="I186" s="89"/>
      <c r="J186" s="89"/>
      <c r="K186" s="89"/>
      <c r="L186" s="86"/>
      <c r="M186" s="90"/>
      <c r="N186" s="89"/>
      <c r="O186" s="89"/>
      <c r="P186" s="89"/>
      <c r="Q186" s="88"/>
      <c r="R186" s="87"/>
      <c r="S186" s="89"/>
      <c r="T186" s="89"/>
      <c r="U186" s="89"/>
      <c r="V186" s="89"/>
      <c r="W186" s="89"/>
      <c r="X186" s="89"/>
      <c r="Y186" s="89"/>
      <c r="Z186" s="89"/>
      <c r="AA186" s="89"/>
      <c r="AB186" s="89"/>
      <c r="AC186" s="89"/>
      <c r="AD186" s="89"/>
      <c r="AE186" s="89"/>
      <c r="AF186" s="89"/>
      <c r="AG186" s="89"/>
      <c r="AH186" s="89"/>
      <c r="AI186" s="86"/>
      <c r="AJ186" s="376"/>
      <c r="AK186" s="376"/>
      <c r="AL186" s="376"/>
      <c r="AM186" s="376"/>
      <c r="AN186" s="376"/>
      <c r="AO186" s="376"/>
      <c r="AP186" s="376"/>
      <c r="AQ186" s="376"/>
      <c r="AR186" s="376"/>
      <c r="AS186" s="376"/>
      <c r="AT186" s="376"/>
      <c r="AU186" s="376"/>
      <c r="AV186" s="376"/>
      <c r="AW186" s="376"/>
      <c r="AX186" s="376"/>
      <c r="AY186" s="376"/>
      <c r="AZ186" s="151"/>
      <c r="BA186" s="493"/>
      <c r="BB186" s="492"/>
      <c r="BC186" s="381"/>
      <c r="BD186" s="373"/>
      <c r="BE186" s="373"/>
      <c r="BF186" s="373"/>
      <c r="BG186" s="385"/>
      <c r="BH186" s="381"/>
      <c r="BI186" s="373"/>
      <c r="BJ186" s="373"/>
      <c r="BK186" s="373"/>
      <c r="BL186" s="385"/>
      <c r="BM186" s="381"/>
      <c r="BN186" s="373"/>
      <c r="BO186" s="373"/>
      <c r="BP186" s="373"/>
      <c r="BQ186" s="385"/>
      <c r="BR186" s="381"/>
      <c r="BS186" s="373"/>
      <c r="BT186" s="373"/>
      <c r="BU186" s="373"/>
      <c r="BV186" s="373"/>
      <c r="BW186" s="373"/>
      <c r="BX186" s="373"/>
      <c r="BY186" s="374"/>
      <c r="BZ186" s="374"/>
      <c r="CA186" s="374"/>
      <c r="CB186" s="374"/>
      <c r="CC186" s="374"/>
      <c r="CD186" s="374"/>
      <c r="CE186" s="374"/>
      <c r="CF186" s="374"/>
      <c r="CG186" s="374"/>
      <c r="CH186" s="374"/>
      <c r="CI186" s="374"/>
      <c r="CJ186" s="2"/>
      <c r="CK186" s="2"/>
      <c r="CL186" s="2"/>
      <c r="CM186" s="2"/>
      <c r="CN186" s="2"/>
      <c r="CO186" s="2"/>
      <c r="CP186" s="2"/>
      <c r="CQ186" s="2"/>
      <c r="CR186" s="2"/>
      <c r="CS186" s="2"/>
      <c r="CT186" s="2"/>
      <c r="CU186" s="2"/>
      <c r="CV186" s="2"/>
      <c r="CW186" s="2"/>
      <c r="CX186" s="2"/>
      <c r="CY186" s="2"/>
      <c r="CZ186" s="2"/>
    </row>
    <row r="187" s="288" customFormat="true" ht="15" customHeight="true" x14ac:dyDescent="0.2">
      <c r="A187" s="121"/>
      <c r="B187" s="114"/>
      <c r="C187" s="90"/>
      <c r="D187" s="89"/>
      <c r="E187" s="89"/>
      <c r="F187" s="89"/>
      <c r="G187" s="88"/>
      <c r="H187" s="87"/>
      <c r="I187" s="89"/>
      <c r="J187" s="89"/>
      <c r="K187" s="89"/>
      <c r="L187" s="86"/>
      <c r="M187" s="90"/>
      <c r="N187" s="89"/>
      <c r="O187" s="89"/>
      <c r="P187" s="89"/>
      <c r="Q187" s="88"/>
      <c r="R187" s="87"/>
      <c r="S187" s="89"/>
      <c r="T187" s="89"/>
      <c r="U187" s="89"/>
      <c r="V187" s="89"/>
      <c r="W187" s="89"/>
      <c r="X187" s="89"/>
      <c r="Y187" s="89"/>
      <c r="Z187" s="89"/>
      <c r="AA187" s="89"/>
      <c r="AB187" s="89"/>
      <c r="AC187" s="89"/>
      <c r="AD187" s="89"/>
      <c r="AE187" s="89"/>
      <c r="AF187" s="89"/>
      <c r="AG187" s="89"/>
      <c r="AH187" s="89"/>
      <c r="AI187" s="86"/>
      <c r="AJ187" s="376"/>
      <c r="AK187" s="376"/>
      <c r="AL187" s="376"/>
      <c r="AM187" s="376"/>
      <c r="AN187" s="376"/>
      <c r="AO187" s="376"/>
      <c r="AP187" s="376"/>
      <c r="AQ187" s="376"/>
      <c r="AR187" s="376"/>
      <c r="AS187" s="376"/>
      <c r="AT187" s="376"/>
      <c r="AU187" s="376"/>
      <c r="AV187" s="376"/>
      <c r="AW187" s="376"/>
      <c r="AX187" s="376"/>
      <c r="AY187" s="376"/>
      <c r="AZ187" s="151"/>
      <c r="BA187" s="493"/>
      <c r="BB187" s="492"/>
      <c r="BC187" s="381"/>
      <c r="BD187" s="373"/>
      <c r="BE187" s="373"/>
      <c r="BF187" s="373"/>
      <c r="BG187" s="385"/>
      <c r="BH187" s="381"/>
      <c r="BI187" s="373"/>
      <c r="BJ187" s="373"/>
      <c r="BK187" s="373"/>
      <c r="BL187" s="385"/>
      <c r="BM187" s="381"/>
      <c r="BN187" s="373"/>
      <c r="BO187" s="373"/>
      <c r="BP187" s="373"/>
      <c r="BQ187" s="385"/>
      <c r="BR187" s="381"/>
      <c r="BS187" s="373"/>
      <c r="BT187" s="373"/>
      <c r="BU187" s="373"/>
      <c r="BV187" s="373"/>
      <c r="BW187" s="373"/>
      <c r="BX187" s="373"/>
      <c r="BY187" s="374"/>
      <c r="BZ187" s="374"/>
      <c r="CA187" s="374"/>
      <c r="CB187" s="374"/>
      <c r="CC187" s="374"/>
      <c r="CD187" s="374"/>
      <c r="CE187" s="374"/>
      <c r="CF187" s="374"/>
      <c r="CG187" s="374"/>
      <c r="CH187" s="374"/>
      <c r="CI187" s="374"/>
      <c r="CJ187" s="2"/>
      <c r="CK187" s="2"/>
      <c r="CL187" s="2"/>
      <c r="CM187" s="2"/>
      <c r="CN187" s="2"/>
      <c r="CO187" s="2"/>
      <c r="CP187" s="2"/>
      <c r="CQ187" s="2"/>
      <c r="CR187" s="2"/>
      <c r="CS187" s="2"/>
      <c r="CT187" s="2"/>
      <c r="CU187" s="2"/>
      <c r="CV187" s="2"/>
      <c r="CW187" s="2"/>
      <c r="CX187" s="2"/>
      <c r="CY187" s="2"/>
      <c r="CZ187" s="2"/>
    </row>
    <row r="188" s="288" customFormat="true" ht="15" customHeight="true" x14ac:dyDescent="0.2">
      <c r="A188" s="121"/>
      <c r="B188" s="114"/>
      <c r="C188" s="90"/>
      <c r="D188" s="89"/>
      <c r="E188" s="89"/>
      <c r="F188" s="89"/>
      <c r="G188" s="88"/>
      <c r="H188" s="87"/>
      <c r="I188" s="89"/>
      <c r="J188" s="89"/>
      <c r="K188" s="89"/>
      <c r="L188" s="86"/>
      <c r="M188" s="90"/>
      <c r="N188" s="89"/>
      <c r="O188" s="89"/>
      <c r="P188" s="89"/>
      <c r="Q188" s="88"/>
      <c r="R188" s="87"/>
      <c r="S188" s="89"/>
      <c r="T188" s="89"/>
      <c r="U188" s="89"/>
      <c r="V188" s="89"/>
      <c r="W188" s="89"/>
      <c r="X188" s="89"/>
      <c r="Y188" s="89"/>
      <c r="Z188" s="89"/>
      <c r="AA188" s="89"/>
      <c r="AB188" s="89"/>
      <c r="AC188" s="89"/>
      <c r="AD188" s="89"/>
      <c r="AE188" s="89"/>
      <c r="AF188" s="89"/>
      <c r="AG188" s="89"/>
      <c r="AH188" s="89"/>
      <c r="AI188" s="86"/>
      <c r="AJ188" s="376"/>
      <c r="AK188" s="376"/>
      <c r="AL188" s="376"/>
      <c r="AM188" s="376"/>
      <c r="AN188" s="376"/>
      <c r="AO188" s="376"/>
      <c r="AP188" s="376"/>
      <c r="AQ188" s="376"/>
      <c r="AR188" s="376"/>
      <c r="AS188" s="376"/>
      <c r="AT188" s="376"/>
      <c r="AU188" s="376"/>
      <c r="AV188" s="376"/>
      <c r="AW188" s="376"/>
      <c r="AX188" s="376"/>
      <c r="AY188" s="376"/>
      <c r="AZ188" s="151"/>
      <c r="BA188" s="493"/>
      <c r="BB188" s="492"/>
      <c r="BC188" s="381"/>
      <c r="BD188" s="373"/>
      <c r="BE188" s="373"/>
      <c r="BF188" s="373"/>
      <c r="BG188" s="385"/>
      <c r="BH188" s="381"/>
      <c r="BI188" s="373"/>
      <c r="BJ188" s="373"/>
      <c r="BK188" s="373"/>
      <c r="BL188" s="385"/>
      <c r="BM188" s="381"/>
      <c r="BN188" s="373"/>
      <c r="BO188" s="373"/>
      <c r="BP188" s="373"/>
      <c r="BQ188" s="385"/>
      <c r="BR188" s="381"/>
      <c r="BS188" s="373"/>
      <c r="BT188" s="373"/>
      <c r="BU188" s="373"/>
      <c r="BV188" s="373"/>
      <c r="BW188" s="373"/>
      <c r="BX188" s="373"/>
      <c r="BY188" s="374"/>
      <c r="BZ188" s="374"/>
      <c r="CA188" s="374"/>
      <c r="CB188" s="374"/>
      <c r="CC188" s="374"/>
      <c r="CD188" s="374"/>
      <c r="CE188" s="374"/>
      <c r="CF188" s="374"/>
      <c r="CG188" s="374"/>
      <c r="CH188" s="374"/>
      <c r="CI188" s="374"/>
      <c r="CJ188" s="2"/>
      <c r="CK188" s="2"/>
      <c r="CL188" s="2"/>
      <c r="CM188" s="2"/>
      <c r="CN188" s="2"/>
      <c r="CO188" s="2"/>
      <c r="CP188" s="2"/>
      <c r="CQ188" s="2"/>
      <c r="CR188" s="2"/>
      <c r="CS188" s="2"/>
      <c r="CT188" s="2"/>
      <c r="CU188" s="2"/>
      <c r="CV188" s="2"/>
      <c r="CW188" s="2"/>
      <c r="CX188" s="2"/>
      <c r="CY188" s="2"/>
      <c r="CZ188" s="2"/>
    </row>
    <row r="189" s="288" customFormat="true" ht="15" customHeight="true" x14ac:dyDescent="0.2">
      <c r="A189" s="121"/>
      <c r="B189" s="114"/>
      <c r="C189" s="90"/>
      <c r="D189" s="89"/>
      <c r="E189" s="89"/>
      <c r="F189" s="89"/>
      <c r="G189" s="88"/>
      <c r="H189" s="87"/>
      <c r="I189" s="89"/>
      <c r="J189" s="89"/>
      <c r="K189" s="89"/>
      <c r="L189" s="86"/>
      <c r="M189" s="90"/>
      <c r="N189" s="89"/>
      <c r="O189" s="89"/>
      <c r="P189" s="89"/>
      <c r="Q189" s="88"/>
      <c r="R189" s="87"/>
      <c r="S189" s="89"/>
      <c r="T189" s="89"/>
      <c r="U189" s="89"/>
      <c r="V189" s="89"/>
      <c r="W189" s="89"/>
      <c r="X189" s="89"/>
      <c r="Y189" s="89"/>
      <c r="Z189" s="89"/>
      <c r="AA189" s="89"/>
      <c r="AB189" s="89"/>
      <c r="AC189" s="89"/>
      <c r="AD189" s="89"/>
      <c r="AE189" s="89"/>
      <c r="AF189" s="89"/>
      <c r="AG189" s="89"/>
      <c r="AH189" s="89"/>
      <c r="AI189" s="86"/>
      <c r="AJ189" s="376"/>
      <c r="AK189" s="376"/>
      <c r="AL189" s="376"/>
      <c r="AM189" s="376"/>
      <c r="AN189" s="376"/>
      <c r="AO189" s="376"/>
      <c r="AP189" s="376"/>
      <c r="AQ189" s="376"/>
      <c r="AR189" s="376"/>
      <c r="AS189" s="376"/>
      <c r="AT189" s="376"/>
      <c r="AU189" s="376"/>
      <c r="AV189" s="376"/>
      <c r="AW189" s="376"/>
      <c r="AX189" s="376"/>
      <c r="AY189" s="376"/>
      <c r="AZ189" s="151"/>
      <c r="BA189" s="493"/>
      <c r="BB189" s="492"/>
      <c r="BC189" s="381"/>
      <c r="BD189" s="373"/>
      <c r="BE189" s="373"/>
      <c r="BF189" s="373"/>
      <c r="BG189" s="385"/>
      <c r="BH189" s="381"/>
      <c r="BI189" s="373"/>
      <c r="BJ189" s="373"/>
      <c r="BK189" s="373"/>
      <c r="BL189" s="385"/>
      <c r="BM189" s="381"/>
      <c r="BN189" s="373"/>
      <c r="BO189" s="373"/>
      <c r="BP189" s="373"/>
      <c r="BQ189" s="385"/>
      <c r="BR189" s="381"/>
      <c r="BS189" s="373"/>
      <c r="BT189" s="373"/>
      <c r="BU189" s="373"/>
      <c r="BV189" s="373"/>
      <c r="BW189" s="373"/>
      <c r="BX189" s="373"/>
      <c r="BY189" s="374"/>
      <c r="BZ189" s="374"/>
      <c r="CA189" s="374"/>
      <c r="CB189" s="374"/>
      <c r="CC189" s="374"/>
      <c r="CD189" s="374"/>
      <c r="CE189" s="374"/>
      <c r="CF189" s="374"/>
      <c r="CG189" s="374"/>
      <c r="CH189" s="374"/>
      <c r="CI189" s="374"/>
      <c r="CJ189" s="2"/>
      <c r="CK189" s="2"/>
      <c r="CL189" s="2"/>
      <c r="CM189" s="2"/>
      <c r="CN189" s="2"/>
      <c r="CO189" s="2"/>
      <c r="CP189" s="2"/>
      <c r="CQ189" s="2"/>
      <c r="CR189" s="2"/>
      <c r="CS189" s="2"/>
      <c r="CT189" s="2"/>
      <c r="CU189" s="2"/>
      <c r="CV189" s="2"/>
      <c r="CW189" s="2"/>
      <c r="CX189" s="2"/>
      <c r="CY189" s="2"/>
      <c r="CZ189" s="2"/>
    </row>
    <row r="190" s="288" customFormat="true" ht="15" customHeight="true" x14ac:dyDescent="0.2">
      <c r="A190" s="121"/>
      <c r="B190" s="114"/>
      <c r="C190" s="90"/>
      <c r="D190" s="89"/>
      <c r="E190" s="89"/>
      <c r="F190" s="89"/>
      <c r="G190" s="88"/>
      <c r="H190" s="87"/>
      <c r="I190" s="89"/>
      <c r="J190" s="89"/>
      <c r="K190" s="89"/>
      <c r="L190" s="86"/>
      <c r="M190" s="90"/>
      <c r="N190" s="89"/>
      <c r="O190" s="89"/>
      <c r="P190" s="89"/>
      <c r="Q190" s="88"/>
      <c r="R190" s="87"/>
      <c r="S190" s="89"/>
      <c r="T190" s="89"/>
      <c r="U190" s="89"/>
      <c r="V190" s="89"/>
      <c r="W190" s="89"/>
      <c r="X190" s="89"/>
      <c r="Y190" s="89"/>
      <c r="Z190" s="89"/>
      <c r="AA190" s="89"/>
      <c r="AB190" s="89"/>
      <c r="AC190" s="89"/>
      <c r="AD190" s="89"/>
      <c r="AE190" s="89"/>
      <c r="AF190" s="89"/>
      <c r="AG190" s="89"/>
      <c r="AH190" s="89"/>
      <c r="AI190" s="86"/>
      <c r="AJ190" s="376"/>
      <c r="AK190" s="376"/>
      <c r="AL190" s="376"/>
      <c r="AM190" s="376"/>
      <c r="AN190" s="376"/>
      <c r="AO190" s="376"/>
      <c r="AP190" s="376"/>
      <c r="AQ190" s="376"/>
      <c r="AR190" s="376"/>
      <c r="AS190" s="376"/>
      <c r="AT190" s="376"/>
      <c r="AU190" s="376"/>
      <c r="AV190" s="376"/>
      <c r="AW190" s="376"/>
      <c r="AX190" s="376"/>
      <c r="AY190" s="376"/>
      <c r="AZ190" s="151"/>
      <c r="BA190" s="493"/>
      <c r="BB190" s="492"/>
      <c r="BC190" s="381"/>
      <c r="BD190" s="373"/>
      <c r="BE190" s="373"/>
      <c r="BF190" s="373"/>
      <c r="BG190" s="385"/>
      <c r="BH190" s="381"/>
      <c r="BI190" s="373"/>
      <c r="BJ190" s="373"/>
      <c r="BK190" s="373"/>
      <c r="BL190" s="385"/>
      <c r="BM190" s="381"/>
      <c r="BN190" s="373"/>
      <c r="BO190" s="373"/>
      <c r="BP190" s="373"/>
      <c r="BQ190" s="385"/>
      <c r="BR190" s="381"/>
      <c r="BS190" s="373"/>
      <c r="BT190" s="373"/>
      <c r="BU190" s="373"/>
      <c r="BV190" s="373"/>
      <c r="BW190" s="373"/>
      <c r="BX190" s="373"/>
      <c r="BY190" s="374"/>
      <c r="BZ190" s="374"/>
      <c r="CA190" s="374"/>
      <c r="CB190" s="374"/>
      <c r="CC190" s="374"/>
      <c r="CD190" s="374"/>
      <c r="CE190" s="374"/>
      <c r="CF190" s="374"/>
      <c r="CG190" s="374"/>
      <c r="CH190" s="374"/>
      <c r="CI190" s="374"/>
      <c r="CJ190" s="2"/>
      <c r="CK190" s="2"/>
      <c r="CL190" s="2"/>
      <c r="CM190" s="2"/>
      <c r="CN190" s="2"/>
      <c r="CO190" s="2"/>
      <c r="CP190" s="2"/>
      <c r="CQ190" s="2"/>
      <c r="CR190" s="2"/>
      <c r="CS190" s="2"/>
      <c r="CT190" s="2"/>
      <c r="CU190" s="2"/>
      <c r="CV190" s="2"/>
      <c r="CW190" s="2"/>
      <c r="CX190" s="2"/>
      <c r="CY190" s="2"/>
      <c r="CZ190" s="2"/>
    </row>
    <row r="191" s="288" customFormat="true" ht="15" customHeight="true" x14ac:dyDescent="0.2">
      <c r="A191" s="121"/>
      <c r="B191" s="114"/>
      <c r="C191" s="90"/>
      <c r="D191" s="89"/>
      <c r="E191" s="89"/>
      <c r="F191" s="89"/>
      <c r="G191" s="88"/>
      <c r="H191" s="87"/>
      <c r="I191" s="89"/>
      <c r="J191" s="89"/>
      <c r="K191" s="89"/>
      <c r="L191" s="86"/>
      <c r="M191" s="90"/>
      <c r="N191" s="89"/>
      <c r="O191" s="89"/>
      <c r="P191" s="89"/>
      <c r="Q191" s="88"/>
      <c r="R191" s="87"/>
      <c r="S191" s="89"/>
      <c r="T191" s="89"/>
      <c r="U191" s="89"/>
      <c r="V191" s="89"/>
      <c r="W191" s="89"/>
      <c r="X191" s="89"/>
      <c r="Y191" s="89"/>
      <c r="Z191" s="89"/>
      <c r="AA191" s="89"/>
      <c r="AB191" s="89"/>
      <c r="AC191" s="89"/>
      <c r="AD191" s="89"/>
      <c r="AE191" s="89"/>
      <c r="AF191" s="89"/>
      <c r="AG191" s="89"/>
      <c r="AH191" s="89"/>
      <c r="AI191" s="86"/>
      <c r="AJ191" s="376"/>
      <c r="AK191" s="376"/>
      <c r="AL191" s="376"/>
      <c r="AM191" s="376"/>
      <c r="AN191" s="376"/>
      <c r="AO191" s="376"/>
      <c r="AP191" s="376"/>
      <c r="AQ191" s="376"/>
      <c r="AR191" s="376"/>
      <c r="AS191" s="376"/>
      <c r="AT191" s="376"/>
      <c r="AU191" s="376"/>
      <c r="AV191" s="376"/>
      <c r="AW191" s="376"/>
      <c r="AX191" s="376"/>
      <c r="AY191" s="376"/>
      <c r="AZ191" s="151"/>
      <c r="BA191" s="493"/>
      <c r="BB191" s="492"/>
      <c r="BC191" s="381"/>
      <c r="BD191" s="373"/>
      <c r="BE191" s="373"/>
      <c r="BF191" s="373"/>
      <c r="BG191" s="385"/>
      <c r="BH191" s="381"/>
      <c r="BI191" s="373"/>
      <c r="BJ191" s="373"/>
      <c r="BK191" s="373"/>
      <c r="BL191" s="385"/>
      <c r="BM191" s="381"/>
      <c r="BN191" s="373"/>
      <c r="BO191" s="373"/>
      <c r="BP191" s="373"/>
      <c r="BQ191" s="385"/>
      <c r="BR191" s="381"/>
      <c r="BS191" s="373"/>
      <c r="BT191" s="373"/>
      <c r="BU191" s="373"/>
      <c r="BV191" s="373"/>
      <c r="BW191" s="373"/>
      <c r="BX191" s="373"/>
      <c r="BY191" s="374"/>
      <c r="BZ191" s="374"/>
      <c r="CA191" s="374"/>
      <c r="CB191" s="374"/>
      <c r="CC191" s="374"/>
      <c r="CD191" s="374"/>
      <c r="CE191" s="374"/>
      <c r="CF191" s="374"/>
      <c r="CG191" s="374"/>
      <c r="CH191" s="374"/>
      <c r="CI191" s="374"/>
      <c r="CJ191" s="2"/>
      <c r="CK191" s="2"/>
      <c r="CL191" s="2"/>
      <c r="CM191" s="2"/>
      <c r="CN191" s="2"/>
      <c r="CO191" s="2"/>
      <c r="CP191" s="2"/>
      <c r="CQ191" s="2"/>
      <c r="CR191" s="2"/>
      <c r="CS191" s="2"/>
      <c r="CT191" s="2"/>
      <c r="CU191" s="2"/>
      <c r="CV191" s="2"/>
      <c r="CW191" s="2"/>
      <c r="CX191" s="2"/>
      <c r="CY191" s="2"/>
      <c r="CZ191" s="2"/>
    </row>
    <row r="192" s="405" customFormat="true" ht="15" customHeight="true" x14ac:dyDescent="0.2">
      <c r="A192" s="121"/>
      <c r="B192" s="114"/>
      <c r="C192" s="65"/>
      <c r="D192" s="64"/>
      <c r="E192" s="64"/>
      <c r="F192" s="64"/>
      <c r="G192" s="63"/>
      <c r="H192" s="62"/>
      <c r="I192" s="64"/>
      <c r="J192" s="64"/>
      <c r="K192" s="64"/>
      <c r="L192" s="61"/>
      <c r="M192" s="65"/>
      <c r="N192" s="64"/>
      <c r="O192" s="64"/>
      <c r="P192" s="64"/>
      <c r="Q192" s="63"/>
      <c r="R192" s="62"/>
      <c r="S192" s="64"/>
      <c r="T192" s="64"/>
      <c r="U192" s="64"/>
      <c r="V192" s="64"/>
      <c r="W192" s="64"/>
      <c r="X192" s="64"/>
      <c r="Y192" s="64"/>
      <c r="Z192" s="64"/>
      <c r="AA192" s="64"/>
      <c r="AB192" s="64"/>
      <c r="AC192" s="92"/>
      <c r="AD192" s="92"/>
      <c r="AE192" s="92"/>
      <c r="AF192" s="92"/>
      <c r="AG192" s="92"/>
      <c r="AH192" s="92"/>
      <c r="AI192" s="83"/>
      <c r="AJ192" s="694"/>
      <c r="AK192" s="694"/>
      <c r="AL192" s="694"/>
      <c r="AM192" s="694"/>
      <c r="AN192" s="694"/>
      <c r="AO192" s="694"/>
      <c r="AP192" s="694"/>
      <c r="AQ192" s="694"/>
      <c r="AR192" s="694"/>
      <c r="AS192" s="694"/>
      <c r="AT192" s="694"/>
      <c r="AU192" s="694"/>
      <c r="AV192" s="694"/>
      <c r="AW192" s="694"/>
      <c r="AX192" s="694"/>
      <c r="AY192" s="694"/>
      <c r="AZ192" s="312"/>
      <c r="BA192" s="493"/>
      <c r="BB192" s="492"/>
      <c r="BC192" s="381"/>
      <c r="BD192" s="373"/>
      <c r="BE192" s="373"/>
      <c r="BF192" s="373"/>
      <c r="BG192" s="385"/>
      <c r="BH192" s="381"/>
      <c r="BI192" s="373"/>
      <c r="BJ192" s="373"/>
      <c r="BK192" s="373"/>
      <c r="BL192" s="385"/>
      <c r="BM192" s="381"/>
      <c r="BN192" s="373"/>
      <c r="BO192" s="373"/>
      <c r="BP192" s="373"/>
      <c r="BQ192" s="385"/>
      <c r="BR192" s="381"/>
      <c r="BS192" s="373"/>
      <c r="BT192" s="373"/>
      <c r="BU192" s="373"/>
      <c r="BV192" s="373"/>
      <c r="BW192" s="373"/>
      <c r="BX192" s="373"/>
      <c r="BY192" s="374"/>
      <c r="BZ192" s="374"/>
      <c r="CA192" s="374"/>
      <c r="CB192" s="374"/>
      <c r="CC192" s="374"/>
      <c r="CD192" s="374"/>
      <c r="CE192" s="374"/>
      <c r="CF192" s="374"/>
      <c r="CG192" s="374"/>
      <c r="CH192" s="374"/>
      <c r="CI192" s="374"/>
      <c r="CJ192" s="2"/>
      <c r="CK192" s="2"/>
      <c r="CL192" s="2"/>
      <c r="CM192" s="2"/>
      <c r="CN192" s="2"/>
      <c r="CO192" s="2"/>
      <c r="CP192" s="2"/>
      <c r="CQ192" s="2"/>
      <c r="CR192" s="2"/>
      <c r="CS192" s="2"/>
      <c r="CT192" s="2"/>
      <c r="CU192" s="2"/>
      <c r="CV192" s="2"/>
      <c r="CW192" s="2"/>
      <c r="CX192" s="2"/>
      <c r="CY192" s="2"/>
      <c r="CZ192" s="2"/>
    </row>
    <row r="193" s="405" customFormat="true" ht="15" customHeight="true" x14ac:dyDescent="0.2">
      <c r="A193" s="121"/>
      <c r="B193" s="114"/>
      <c r="C193" s="65"/>
      <c r="D193" s="64"/>
      <c r="E193" s="64"/>
      <c r="F193" s="64"/>
      <c r="G193" s="63"/>
      <c r="H193" s="62"/>
      <c r="I193" s="64"/>
      <c r="J193" s="64"/>
      <c r="K193" s="64"/>
      <c r="L193" s="61"/>
      <c r="M193" s="65"/>
      <c r="N193" s="64"/>
      <c r="O193" s="64"/>
      <c r="P193" s="64"/>
      <c r="Q193" s="63"/>
      <c r="R193" s="62"/>
      <c r="S193" s="64"/>
      <c r="T193" s="64"/>
      <c r="U193" s="64"/>
      <c r="V193" s="64"/>
      <c r="W193" s="64"/>
      <c r="X193" s="64"/>
      <c r="Y193" s="64"/>
      <c r="Z193" s="64"/>
      <c r="AA193" s="64"/>
      <c r="AB193" s="64"/>
      <c r="AC193" s="92"/>
      <c r="AD193" s="92"/>
      <c r="AE193" s="92"/>
      <c r="AF193" s="92"/>
      <c r="AG193" s="92"/>
      <c r="AH193" s="92"/>
      <c r="AI193" s="83"/>
      <c r="AJ193" s="694"/>
      <c r="AK193" s="694"/>
      <c r="AL193" s="694"/>
      <c r="AM193" s="694"/>
      <c r="AN193" s="694"/>
      <c r="AO193" s="694"/>
      <c r="AP193" s="694"/>
      <c r="AQ193" s="694"/>
      <c r="AR193" s="694"/>
      <c r="AS193" s="694"/>
      <c r="AT193" s="694"/>
      <c r="AU193" s="694"/>
      <c r="AV193" s="694"/>
      <c r="AW193" s="694"/>
      <c r="AX193" s="694"/>
      <c r="AY193" s="694"/>
      <c r="AZ193" s="312"/>
      <c r="BA193" s="493"/>
      <c r="BB193" s="492"/>
      <c r="BC193" s="381"/>
      <c r="BD193" s="373"/>
      <c r="BE193" s="373"/>
      <c r="BF193" s="373"/>
      <c r="BG193" s="385"/>
      <c r="BH193" s="381"/>
      <c r="BI193" s="373"/>
      <c r="BJ193" s="373"/>
      <c r="BK193" s="373"/>
      <c r="BL193" s="385"/>
      <c r="BM193" s="381"/>
      <c r="BN193" s="373"/>
      <c r="BO193" s="373"/>
      <c r="BP193" s="373"/>
      <c r="BQ193" s="385"/>
      <c r="BR193" s="381"/>
      <c r="BS193" s="373"/>
      <c r="BT193" s="373"/>
      <c r="BU193" s="373"/>
      <c r="BV193" s="373"/>
      <c r="BW193" s="373"/>
      <c r="BX193" s="373"/>
      <c r="BY193" s="374"/>
      <c r="BZ193" s="374"/>
      <c r="CA193" s="374"/>
      <c r="CB193" s="374"/>
      <c r="CC193" s="374"/>
      <c r="CD193" s="374"/>
      <c r="CE193" s="374"/>
      <c r="CF193" s="374"/>
      <c r="CG193" s="374"/>
      <c r="CH193" s="374"/>
      <c r="CI193" s="374"/>
      <c r="CJ193" s="2"/>
      <c r="CK193" s="2"/>
      <c r="CL193" s="2"/>
      <c r="CM193" s="2"/>
      <c r="CN193" s="2"/>
      <c r="CO193" s="2"/>
      <c r="CP193" s="2"/>
      <c r="CQ193" s="2"/>
      <c r="CR193" s="2"/>
      <c r="CS193" s="2"/>
      <c r="CT193" s="2"/>
      <c r="CU193" s="2"/>
      <c r="CV193" s="2"/>
      <c r="CW193" s="2"/>
      <c r="CX193" s="2"/>
      <c r="CY193" s="2"/>
      <c r="CZ193" s="2"/>
    </row>
    <row r="194" s="405" customFormat="true" ht="15" customHeight="true" x14ac:dyDescent="0.2">
      <c r="A194" s="142"/>
      <c r="B194" s="113"/>
      <c r="C194" s="85"/>
      <c r="D194" s="92"/>
      <c r="E194" s="92"/>
      <c r="F194" s="92"/>
      <c r="G194" s="91"/>
      <c r="H194" s="84"/>
      <c r="I194" s="92"/>
      <c r="J194" s="92"/>
      <c r="K194" s="92"/>
      <c r="L194" s="83"/>
      <c r="M194" s="85"/>
      <c r="N194" s="92"/>
      <c r="O194" s="92"/>
      <c r="P194" s="92"/>
      <c r="Q194" s="91"/>
      <c r="R194" s="84"/>
      <c r="S194" s="92"/>
      <c r="T194" s="92"/>
      <c r="U194" s="92"/>
      <c r="V194" s="92"/>
      <c r="W194" s="92"/>
      <c r="X194" s="92"/>
      <c r="Y194" s="92"/>
      <c r="Z194" s="92"/>
      <c r="AA194" s="92"/>
      <c r="AB194" s="92"/>
      <c r="AC194" s="92"/>
      <c r="AD194" s="92"/>
      <c r="AE194" s="92"/>
      <c r="AF194" s="92"/>
      <c r="AG194" s="92"/>
      <c r="AH194" s="92"/>
      <c r="AI194" s="83"/>
      <c r="AJ194" s="694"/>
      <c r="AK194" s="694"/>
      <c r="AL194" s="694"/>
      <c r="AM194" s="694"/>
      <c r="AN194" s="694"/>
      <c r="AO194" s="694"/>
      <c r="AP194" s="694"/>
      <c r="AQ194" s="694"/>
      <c r="AR194" s="694"/>
      <c r="AS194" s="694"/>
      <c r="AT194" s="694"/>
      <c r="AU194" s="694"/>
      <c r="AV194" s="694"/>
      <c r="AW194" s="694"/>
      <c r="AX194" s="694"/>
      <c r="AY194" s="694"/>
      <c r="AZ194" s="312"/>
      <c r="BA194" s="493"/>
      <c r="BB194" s="492"/>
      <c r="BC194" s="381"/>
      <c r="BD194" s="373"/>
      <c r="BE194" s="373"/>
      <c r="BF194" s="373"/>
      <c r="BG194" s="385"/>
      <c r="BH194" s="381"/>
      <c r="BI194" s="373"/>
      <c r="BJ194" s="373"/>
      <c r="BK194" s="373"/>
      <c r="BL194" s="385"/>
      <c r="BM194" s="381"/>
      <c r="BN194" s="373"/>
      <c r="BO194" s="373"/>
      <c r="BP194" s="373"/>
      <c r="BQ194" s="385"/>
      <c r="BR194" s="381"/>
      <c r="BS194" s="373"/>
      <c r="BT194" s="373"/>
      <c r="BU194" s="373"/>
      <c r="BV194" s="373"/>
      <c r="BW194" s="373"/>
      <c r="BX194" s="373"/>
      <c r="BY194" s="374"/>
      <c r="BZ194" s="374"/>
      <c r="CA194" s="374"/>
      <c r="CB194" s="374"/>
      <c r="CC194" s="374"/>
      <c r="CD194" s="374"/>
      <c r="CE194" s="374"/>
      <c r="CF194" s="374"/>
      <c r="CG194" s="374"/>
      <c r="CH194" s="374"/>
      <c r="CI194" s="374"/>
      <c r="CJ194" s="2"/>
      <c r="CK194" s="2"/>
      <c r="CL194" s="2"/>
      <c r="CM194" s="2"/>
      <c r="CN194" s="2"/>
      <c r="CO194" s="2"/>
      <c r="CP194" s="2"/>
      <c r="CQ194" s="2"/>
      <c r="CR194" s="2"/>
      <c r="CS194" s="2"/>
      <c r="CT194" s="2"/>
      <c r="CU194" s="2"/>
      <c r="CV194" s="2"/>
      <c r="CW194" s="2"/>
      <c r="CX194" s="2"/>
      <c r="CY194" s="2"/>
      <c r="CZ194" s="2"/>
    </row>
    <row r="195" s="284" customFormat="true" ht="15" customHeight="true" x14ac:dyDescent="0.2">
      <c r="A195" s="142"/>
      <c r="B195" s="113"/>
      <c r="C195" s="85"/>
      <c r="D195" s="92"/>
      <c r="E195" s="92"/>
      <c r="F195" s="92"/>
      <c r="G195" s="91"/>
      <c r="H195" s="84"/>
      <c r="I195" s="92"/>
      <c r="J195" s="92"/>
      <c r="K195" s="92"/>
      <c r="L195" s="83"/>
      <c r="M195" s="85"/>
      <c r="N195" s="92"/>
      <c r="O195" s="92"/>
      <c r="P195" s="92"/>
      <c r="Q195" s="91"/>
      <c r="R195" s="84"/>
      <c r="S195" s="92"/>
      <c r="T195" s="92"/>
      <c r="U195" s="92"/>
      <c r="V195" s="92"/>
      <c r="W195" s="92"/>
      <c r="X195" s="92"/>
      <c r="Y195" s="92"/>
      <c r="Z195" s="92"/>
      <c r="AA195" s="92"/>
      <c r="AB195" s="92"/>
      <c r="AC195" s="92"/>
      <c r="AD195" s="92"/>
      <c r="AE195" s="92"/>
      <c r="AF195" s="92"/>
      <c r="AG195" s="92"/>
      <c r="AH195" s="92"/>
      <c r="AI195" s="83"/>
      <c r="AJ195" s="694"/>
      <c r="AK195" s="694"/>
      <c r="AL195" s="694"/>
      <c r="AM195" s="694"/>
      <c r="AN195" s="694"/>
      <c r="AO195" s="694"/>
      <c r="AP195" s="694"/>
      <c r="AQ195" s="694"/>
      <c r="AR195" s="694"/>
      <c r="AS195" s="694"/>
      <c r="AT195" s="694"/>
      <c r="AU195" s="694"/>
      <c r="AV195" s="694"/>
      <c r="AW195" s="694"/>
      <c r="AX195" s="694"/>
      <c r="AY195" s="694"/>
      <c r="AZ195" s="312"/>
      <c r="BA195" s="493"/>
      <c r="BB195" s="492"/>
      <c r="BC195" s="381"/>
      <c r="BD195" s="373"/>
      <c r="BE195" s="373"/>
      <c r="BF195" s="373"/>
      <c r="BG195" s="385"/>
      <c r="BH195" s="381"/>
      <c r="BI195" s="373"/>
      <c r="BJ195" s="373"/>
      <c r="BK195" s="373"/>
      <c r="BL195" s="385"/>
      <c r="BM195" s="381"/>
      <c r="BN195" s="373"/>
      <c r="BO195" s="373"/>
      <c r="BP195" s="373"/>
      <c r="BQ195" s="385"/>
      <c r="BR195" s="381"/>
      <c r="BS195" s="373"/>
      <c r="BT195" s="373"/>
      <c r="BU195" s="373"/>
      <c r="BV195" s="373"/>
      <c r="BW195" s="373"/>
      <c r="BX195" s="373"/>
      <c r="BY195" s="374"/>
      <c r="BZ195" s="374"/>
      <c r="CA195" s="374"/>
      <c r="CB195" s="374"/>
      <c r="CC195" s="374"/>
      <c r="CD195" s="374"/>
      <c r="CE195" s="374"/>
      <c r="CF195" s="374"/>
      <c r="CG195" s="374"/>
      <c r="CH195" s="374"/>
      <c r="CI195" s="374"/>
      <c r="CJ195" s="2"/>
      <c r="CK195" s="2"/>
      <c r="CL195" s="2"/>
      <c r="CM195" s="2"/>
      <c r="CN195" s="2"/>
      <c r="CO195" s="2"/>
      <c r="CP195" s="2"/>
      <c r="CQ195" s="2"/>
      <c r="CR195" s="2"/>
      <c r="CS195" s="2"/>
      <c r="CT195" s="2"/>
      <c r="CU195" s="2"/>
      <c r="CV195" s="2"/>
      <c r="CW195" s="2"/>
      <c r="CX195" s="2"/>
      <c r="CY195" s="2"/>
      <c r="CZ195" s="2"/>
    </row>
    <row r="196" s="284" customFormat="true" ht="15" customHeight="true" x14ac:dyDescent="0.2">
      <c r="A196" s="142"/>
      <c r="B196" s="113"/>
      <c r="C196" s="85"/>
      <c r="D196" s="92"/>
      <c r="E196" s="92"/>
      <c r="F196" s="92"/>
      <c r="G196" s="91"/>
      <c r="H196" s="84"/>
      <c r="I196" s="92"/>
      <c r="J196" s="92"/>
      <c r="K196" s="92"/>
      <c r="L196" s="83"/>
      <c r="M196" s="85"/>
      <c r="N196" s="92"/>
      <c r="O196" s="92"/>
      <c r="P196" s="92"/>
      <c r="Q196" s="91"/>
      <c r="R196" s="84"/>
      <c r="S196" s="92"/>
      <c r="T196" s="92"/>
      <c r="U196" s="92"/>
      <c r="V196" s="92"/>
      <c r="W196" s="92"/>
      <c r="X196" s="92"/>
      <c r="Y196" s="92"/>
      <c r="Z196" s="92"/>
      <c r="AA196" s="92"/>
      <c r="AB196" s="92"/>
      <c r="AC196" s="92"/>
      <c r="AD196" s="92"/>
      <c r="AE196" s="92"/>
      <c r="AF196" s="92"/>
      <c r="AG196" s="92"/>
      <c r="AH196" s="92"/>
      <c r="AI196" s="83"/>
      <c r="AJ196" s="694"/>
      <c r="AK196" s="694"/>
      <c r="AL196" s="694"/>
      <c r="AM196" s="694"/>
      <c r="AN196" s="694"/>
      <c r="AO196" s="694"/>
      <c r="AP196" s="694"/>
      <c r="AQ196" s="694"/>
      <c r="AR196" s="694"/>
      <c r="AS196" s="694"/>
      <c r="AT196" s="694"/>
      <c r="AU196" s="694"/>
      <c r="AV196" s="694"/>
      <c r="AW196" s="694"/>
      <c r="AX196" s="694"/>
      <c r="AY196" s="694"/>
      <c r="AZ196" s="312"/>
      <c r="BA196" s="493"/>
      <c r="BB196" s="492"/>
      <c r="BC196" s="381"/>
      <c r="BD196" s="373"/>
      <c r="BE196" s="373"/>
      <c r="BF196" s="373"/>
      <c r="BG196" s="385"/>
      <c r="BH196" s="381"/>
      <c r="BI196" s="373"/>
      <c r="BJ196" s="373"/>
      <c r="BK196" s="373"/>
      <c r="BL196" s="385"/>
      <c r="BM196" s="381"/>
      <c r="BN196" s="373"/>
      <c r="BO196" s="373"/>
      <c r="BP196" s="373"/>
      <c r="BQ196" s="385"/>
      <c r="BR196" s="381"/>
      <c r="BS196" s="373"/>
      <c r="BT196" s="373"/>
      <c r="BU196" s="373"/>
      <c r="BV196" s="373"/>
      <c r="BW196" s="373"/>
      <c r="BX196" s="373"/>
      <c r="BY196" s="374"/>
      <c r="BZ196" s="374"/>
      <c r="CA196" s="374"/>
      <c r="CB196" s="374"/>
      <c r="CC196" s="374"/>
      <c r="CD196" s="374"/>
      <c r="CE196" s="374"/>
      <c r="CF196" s="374"/>
      <c r="CG196" s="374"/>
      <c r="CH196" s="374"/>
      <c r="CI196" s="374"/>
      <c r="CJ196" s="2"/>
      <c r="CK196" s="2"/>
      <c r="CL196" s="2"/>
      <c r="CM196" s="2"/>
      <c r="CN196" s="2"/>
      <c r="CO196" s="2"/>
      <c r="CP196" s="2"/>
      <c r="CQ196" s="2"/>
      <c r="CR196" s="2"/>
      <c r="CS196" s="2"/>
      <c r="CT196" s="2"/>
      <c r="CU196" s="2"/>
      <c r="CV196" s="2"/>
      <c r="CW196" s="2"/>
      <c r="CX196" s="2"/>
      <c r="CY196" s="2"/>
      <c r="CZ196" s="2"/>
    </row>
    <row r="197" s="284" customFormat="true" ht="15" customHeight="true" x14ac:dyDescent="0.2">
      <c r="A197" s="142"/>
      <c r="B197" s="113"/>
      <c r="C197" s="85"/>
      <c r="D197" s="92"/>
      <c r="E197" s="92"/>
      <c r="F197" s="92"/>
      <c r="G197" s="91"/>
      <c r="H197" s="84"/>
      <c r="I197" s="92"/>
      <c r="J197" s="92"/>
      <c r="K197" s="92"/>
      <c r="L197" s="83"/>
      <c r="M197" s="85"/>
      <c r="N197" s="92"/>
      <c r="O197" s="92"/>
      <c r="P197" s="92"/>
      <c r="Q197" s="91"/>
      <c r="R197" s="84"/>
      <c r="S197" s="92"/>
      <c r="T197" s="92"/>
      <c r="U197" s="92"/>
      <c r="V197" s="92"/>
      <c r="W197" s="92"/>
      <c r="X197" s="92"/>
      <c r="Y197" s="92"/>
      <c r="Z197" s="92"/>
      <c r="AA197" s="92"/>
      <c r="AB197" s="92"/>
      <c r="AC197" s="92"/>
      <c r="AD197" s="92"/>
      <c r="AE197" s="92"/>
      <c r="AF197" s="92"/>
      <c r="AG197" s="92"/>
      <c r="AH197" s="92"/>
      <c r="AI197" s="83"/>
      <c r="AJ197" s="694"/>
      <c r="AK197" s="694"/>
      <c r="AL197" s="694"/>
      <c r="AM197" s="694"/>
      <c r="AN197" s="694"/>
      <c r="AO197" s="694"/>
      <c r="AP197" s="694"/>
      <c r="AQ197" s="694"/>
      <c r="AR197" s="694"/>
      <c r="AS197" s="694"/>
      <c r="AT197" s="694"/>
      <c r="AU197" s="694"/>
      <c r="AV197" s="694"/>
      <c r="AW197" s="694"/>
      <c r="AX197" s="694"/>
      <c r="AY197" s="694"/>
      <c r="AZ197" s="312"/>
      <c r="BA197" s="493"/>
      <c r="BB197" s="492"/>
      <c r="BC197" s="381"/>
      <c r="BD197" s="373"/>
      <c r="BE197" s="373"/>
      <c r="BF197" s="373"/>
      <c r="BG197" s="385"/>
      <c r="BH197" s="381"/>
      <c r="BI197" s="373"/>
      <c r="BJ197" s="373"/>
      <c r="BK197" s="373"/>
      <c r="BL197" s="385"/>
      <c r="BM197" s="381"/>
      <c r="BN197" s="373"/>
      <c r="BO197" s="373"/>
      <c r="BP197" s="373"/>
      <c r="BQ197" s="385"/>
      <c r="BR197" s="381"/>
      <c r="BS197" s="373"/>
      <c r="BT197" s="373"/>
      <c r="BU197" s="373"/>
      <c r="BV197" s="373"/>
      <c r="BW197" s="373"/>
      <c r="BX197" s="373"/>
      <c r="BY197" s="374"/>
      <c r="BZ197" s="374"/>
      <c r="CA197" s="374"/>
      <c r="CB197" s="374"/>
      <c r="CC197" s="374"/>
      <c r="CD197" s="374"/>
      <c r="CE197" s="374"/>
      <c r="CF197" s="374"/>
      <c r="CG197" s="374"/>
      <c r="CH197" s="374"/>
      <c r="CI197" s="374"/>
      <c r="CJ197" s="2"/>
      <c r="CK197" s="2"/>
      <c r="CL197" s="2"/>
      <c r="CM197" s="2"/>
      <c r="CN197" s="2"/>
      <c r="CO197" s="2"/>
      <c r="CP197" s="2"/>
      <c r="CQ197" s="2"/>
      <c r="CR197" s="2"/>
      <c r="CS197" s="2"/>
      <c r="CT197" s="2"/>
      <c r="CU197" s="2"/>
      <c r="CV197" s="2"/>
      <c r="CW197" s="2"/>
      <c r="CX197" s="2"/>
      <c r="CY197" s="2"/>
      <c r="CZ197" s="2"/>
    </row>
    <row r="198" s="284" customFormat="true" ht="15" customHeight="true" x14ac:dyDescent="0.2">
      <c r="A198" s="142"/>
      <c r="B198" s="113"/>
      <c r="C198" s="85"/>
      <c r="D198" s="92"/>
      <c r="E198" s="92"/>
      <c r="F198" s="92"/>
      <c r="G198" s="91"/>
      <c r="H198" s="84"/>
      <c r="I198" s="92"/>
      <c r="J198" s="92"/>
      <c r="K198" s="92"/>
      <c r="L198" s="83"/>
      <c r="M198" s="85"/>
      <c r="N198" s="92"/>
      <c r="O198" s="92"/>
      <c r="P198" s="92"/>
      <c r="Q198" s="91"/>
      <c r="R198" s="84"/>
      <c r="S198" s="92"/>
      <c r="T198" s="92"/>
      <c r="U198" s="92"/>
      <c r="V198" s="92"/>
      <c r="W198" s="92"/>
      <c r="X198" s="92"/>
      <c r="Y198" s="92"/>
      <c r="Z198" s="92"/>
      <c r="AA198" s="92"/>
      <c r="AB198" s="92"/>
      <c r="AC198" s="92"/>
      <c r="AD198" s="92"/>
      <c r="AE198" s="92"/>
      <c r="AF198" s="92"/>
      <c r="AG198" s="92"/>
      <c r="AH198" s="92"/>
      <c r="AI198" s="83"/>
      <c r="AJ198" s="694"/>
      <c r="AK198" s="694"/>
      <c r="AL198" s="694"/>
      <c r="AM198" s="694"/>
      <c r="AN198" s="694"/>
      <c r="AO198" s="694"/>
      <c r="AP198" s="694"/>
      <c r="AQ198" s="694"/>
      <c r="AR198" s="694"/>
      <c r="AS198" s="694"/>
      <c r="AT198" s="694"/>
      <c r="AU198" s="694"/>
      <c r="AV198" s="694"/>
      <c r="AW198" s="694"/>
      <c r="AX198" s="694"/>
      <c r="AY198" s="694"/>
      <c r="AZ198" s="312"/>
      <c r="BA198" s="493"/>
      <c r="BB198" s="492"/>
      <c r="BC198" s="381"/>
      <c r="BD198" s="373"/>
      <c r="BE198" s="373"/>
      <c r="BF198" s="373"/>
      <c r="BG198" s="385"/>
      <c r="BH198" s="381"/>
      <c r="BI198" s="373"/>
      <c r="BJ198" s="373"/>
      <c r="BK198" s="373"/>
      <c r="BL198" s="385"/>
      <c r="BM198" s="381"/>
      <c r="BN198" s="373"/>
      <c r="BO198" s="373"/>
      <c r="BP198" s="373"/>
      <c r="BQ198" s="385"/>
      <c r="BR198" s="381"/>
      <c r="BS198" s="373"/>
      <c r="BT198" s="373"/>
      <c r="BU198" s="373"/>
      <c r="BV198" s="373"/>
      <c r="BW198" s="373"/>
      <c r="BX198" s="373"/>
      <c r="BY198" s="374"/>
      <c r="BZ198" s="374"/>
      <c r="CA198" s="374"/>
      <c r="CB198" s="374"/>
      <c r="CC198" s="374"/>
      <c r="CD198" s="374"/>
      <c r="CE198" s="374"/>
      <c r="CF198" s="374"/>
      <c r="CG198" s="374"/>
      <c r="CH198" s="374"/>
      <c r="CI198" s="374"/>
      <c r="CJ198" s="2"/>
      <c r="CK198" s="2"/>
      <c r="CL198" s="2"/>
      <c r="CM198" s="2"/>
      <c r="CN198" s="2"/>
      <c r="CO198" s="2"/>
      <c r="CP198" s="2"/>
      <c r="CQ198" s="2"/>
      <c r="CR198" s="2"/>
      <c r="CS198" s="2"/>
      <c r="CT198" s="2"/>
      <c r="CU198" s="2"/>
      <c r="CV198" s="2"/>
      <c r="CW198" s="2"/>
      <c r="CX198" s="2"/>
      <c r="CY198" s="2"/>
      <c r="CZ198" s="2"/>
    </row>
    <row r="199" s="284" customFormat="true" ht="15" customHeight="true" x14ac:dyDescent="0.2">
      <c r="A199" s="142"/>
      <c r="B199" s="113"/>
      <c r="C199" s="85"/>
      <c r="D199" s="92"/>
      <c r="E199" s="92"/>
      <c r="F199" s="92"/>
      <c r="G199" s="91"/>
      <c r="H199" s="84"/>
      <c r="I199" s="92"/>
      <c r="J199" s="92"/>
      <c r="K199" s="92"/>
      <c r="L199" s="83"/>
      <c r="M199" s="85"/>
      <c r="N199" s="92"/>
      <c r="O199" s="92"/>
      <c r="P199" s="92"/>
      <c r="Q199" s="91"/>
      <c r="R199" s="84"/>
      <c r="S199" s="92"/>
      <c r="T199" s="92"/>
      <c r="U199" s="92"/>
      <c r="V199" s="92"/>
      <c r="W199" s="92"/>
      <c r="X199" s="92"/>
      <c r="Y199" s="92"/>
      <c r="Z199" s="92"/>
      <c r="AA199" s="92"/>
      <c r="AB199" s="92"/>
      <c r="AC199" s="92"/>
      <c r="AD199" s="92"/>
      <c r="AE199" s="92"/>
      <c r="AF199" s="92"/>
      <c r="AG199" s="92"/>
      <c r="AH199" s="92"/>
      <c r="AI199" s="83"/>
      <c r="AJ199" s="694"/>
      <c r="AK199" s="694"/>
      <c r="AL199" s="694"/>
      <c r="AM199" s="694"/>
      <c r="AN199" s="694"/>
      <c r="AO199" s="694"/>
      <c r="AP199" s="694"/>
      <c r="AQ199" s="694"/>
      <c r="AR199" s="694"/>
      <c r="AS199" s="694"/>
      <c r="AT199" s="694"/>
      <c r="AU199" s="694"/>
      <c r="AV199" s="694"/>
      <c r="AW199" s="694"/>
      <c r="AX199" s="694"/>
      <c r="AY199" s="694"/>
      <c r="AZ199" s="312"/>
      <c r="BA199" s="493"/>
      <c r="BB199" s="492"/>
      <c r="BC199" s="381"/>
      <c r="BD199" s="373"/>
      <c r="BE199" s="373"/>
      <c r="BF199" s="373"/>
      <c r="BG199" s="385"/>
      <c r="BH199" s="381"/>
      <c r="BI199" s="373"/>
      <c r="BJ199" s="373"/>
      <c r="BK199" s="373"/>
      <c r="BL199" s="385"/>
      <c r="BM199" s="381"/>
      <c r="BN199" s="373"/>
      <c r="BO199" s="373"/>
      <c r="BP199" s="373"/>
      <c r="BQ199" s="385"/>
      <c r="BR199" s="381"/>
      <c r="BS199" s="373"/>
      <c r="BT199" s="373"/>
      <c r="BU199" s="373"/>
      <c r="BV199" s="373"/>
      <c r="BW199" s="373"/>
      <c r="BX199" s="373"/>
      <c r="BY199" s="374"/>
      <c r="BZ199" s="374"/>
      <c r="CA199" s="374"/>
      <c r="CB199" s="374"/>
      <c r="CC199" s="374"/>
      <c r="CD199" s="374"/>
      <c r="CE199" s="374"/>
      <c r="CF199" s="374"/>
      <c r="CG199" s="374"/>
      <c r="CH199" s="374"/>
      <c r="CI199" s="374"/>
      <c r="CJ199" s="2"/>
      <c r="CK199" s="2"/>
      <c r="CL199" s="2"/>
      <c r="CM199" s="2"/>
      <c r="CN199" s="2"/>
      <c r="CO199" s="2"/>
      <c r="CP199" s="2"/>
      <c r="CQ199" s="2"/>
      <c r="CR199" s="2"/>
      <c r="CS199" s="2"/>
      <c r="CT199" s="2"/>
      <c r="CU199" s="2"/>
      <c r="CV199" s="2"/>
      <c r="CW199" s="2"/>
      <c r="CX199" s="2"/>
      <c r="CY199" s="2"/>
      <c r="CZ199" s="2"/>
    </row>
    <row r="200" s="284" customFormat="true" ht="15" customHeight="true" x14ac:dyDescent="0.2">
      <c r="A200" s="142"/>
      <c r="B200" s="113"/>
      <c r="C200" s="85"/>
      <c r="D200" s="92"/>
      <c r="E200" s="92"/>
      <c r="F200" s="92"/>
      <c r="G200" s="91"/>
      <c r="H200" s="84"/>
      <c r="I200" s="92"/>
      <c r="J200" s="92"/>
      <c r="K200" s="92"/>
      <c r="L200" s="83"/>
      <c r="M200" s="85"/>
      <c r="N200" s="92"/>
      <c r="O200" s="92"/>
      <c r="P200" s="92"/>
      <c r="Q200" s="91"/>
      <c r="R200" s="84"/>
      <c r="S200" s="92"/>
      <c r="T200" s="92"/>
      <c r="U200" s="92"/>
      <c r="V200" s="92"/>
      <c r="W200" s="92"/>
      <c r="X200" s="92"/>
      <c r="Y200" s="92"/>
      <c r="Z200" s="92"/>
      <c r="AA200" s="92"/>
      <c r="AB200" s="92"/>
      <c r="AC200" s="92"/>
      <c r="AD200" s="92"/>
      <c r="AE200" s="92"/>
      <c r="AF200" s="92"/>
      <c r="AG200" s="92"/>
      <c r="AH200" s="92"/>
      <c r="AI200" s="83"/>
      <c r="AJ200" s="694"/>
      <c r="AK200" s="694"/>
      <c r="AL200" s="694"/>
      <c r="AM200" s="694"/>
      <c r="AN200" s="694"/>
      <c r="AO200" s="694"/>
      <c r="AP200" s="694"/>
      <c r="AQ200" s="694"/>
      <c r="AR200" s="694"/>
      <c r="AS200" s="694"/>
      <c r="AT200" s="694"/>
      <c r="AU200" s="694"/>
      <c r="AV200" s="694"/>
      <c r="AW200" s="694"/>
      <c r="AX200" s="694"/>
      <c r="AY200" s="694"/>
      <c r="AZ200" s="312"/>
      <c r="BA200" s="493"/>
      <c r="BB200" s="492"/>
      <c r="BC200" s="381"/>
      <c r="BD200" s="373"/>
      <c r="BE200" s="373"/>
      <c r="BF200" s="373"/>
      <c r="BG200" s="385"/>
      <c r="BH200" s="381"/>
      <c r="BI200" s="373"/>
      <c r="BJ200" s="373"/>
      <c r="BK200" s="373"/>
      <c r="BL200" s="385"/>
      <c r="BM200" s="381"/>
      <c r="BN200" s="373"/>
      <c r="BO200" s="373"/>
      <c r="BP200" s="373"/>
      <c r="BQ200" s="385"/>
      <c r="BR200" s="381"/>
      <c r="BS200" s="373"/>
      <c r="BT200" s="373"/>
      <c r="BU200" s="373"/>
      <c r="BV200" s="373"/>
      <c r="BW200" s="373"/>
      <c r="BX200" s="373"/>
      <c r="BY200" s="374"/>
      <c r="BZ200" s="374"/>
      <c r="CA200" s="374"/>
      <c r="CB200" s="374"/>
      <c r="CC200" s="374"/>
      <c r="CD200" s="374"/>
      <c r="CE200" s="374"/>
      <c r="CF200" s="374"/>
      <c r="CG200" s="374"/>
      <c r="CH200" s="374"/>
      <c r="CI200" s="374"/>
      <c r="CJ200" s="2"/>
      <c r="CK200" s="2"/>
      <c r="CL200" s="2"/>
      <c r="CM200" s="2"/>
      <c r="CN200" s="2"/>
      <c r="CO200" s="2"/>
      <c r="CP200" s="2"/>
      <c r="CQ200" s="2"/>
      <c r="CR200" s="2"/>
      <c r="CS200" s="2"/>
      <c r="CT200" s="2"/>
      <c r="CU200" s="2"/>
      <c r="CV200" s="2"/>
      <c r="CW200" s="2"/>
      <c r="CX200" s="2"/>
      <c r="CY200" s="2"/>
      <c r="CZ200" s="2"/>
    </row>
    <row r="201" s="284" customFormat="true" ht="15" customHeight="true" x14ac:dyDescent="0.2">
      <c r="A201" s="142"/>
      <c r="B201" s="113"/>
      <c r="C201" s="85"/>
      <c r="D201" s="92"/>
      <c r="E201" s="92"/>
      <c r="F201" s="92"/>
      <c r="G201" s="91"/>
      <c r="H201" s="84"/>
      <c r="I201" s="92"/>
      <c r="J201" s="92"/>
      <c r="K201" s="92"/>
      <c r="L201" s="83"/>
      <c r="M201" s="85"/>
      <c r="N201" s="92"/>
      <c r="O201" s="92"/>
      <c r="P201" s="92"/>
      <c r="Q201" s="91"/>
      <c r="R201" s="84"/>
      <c r="S201" s="92"/>
      <c r="T201" s="92"/>
      <c r="U201" s="92"/>
      <c r="V201" s="92"/>
      <c r="W201" s="92"/>
      <c r="X201" s="92"/>
      <c r="Y201" s="92"/>
      <c r="Z201" s="92"/>
      <c r="AA201" s="92"/>
      <c r="AB201" s="92"/>
      <c r="AC201" s="92"/>
      <c r="AD201" s="92"/>
      <c r="AE201" s="92"/>
      <c r="AF201" s="92"/>
      <c r="AG201" s="92"/>
      <c r="AH201" s="92"/>
      <c r="AI201" s="83"/>
      <c r="AJ201" s="694"/>
      <c r="AK201" s="694"/>
      <c r="AL201" s="694"/>
      <c r="AM201" s="694"/>
      <c r="AN201" s="694"/>
      <c r="AO201" s="694"/>
      <c r="AP201" s="694"/>
      <c r="AQ201" s="694"/>
      <c r="AR201" s="694"/>
      <c r="AS201" s="694"/>
      <c r="AT201" s="694"/>
      <c r="AU201" s="694"/>
      <c r="AV201" s="694"/>
      <c r="AW201" s="694"/>
      <c r="AX201" s="694"/>
      <c r="AY201" s="694"/>
      <c r="AZ201" s="312"/>
      <c r="BA201" s="493"/>
      <c r="BB201" s="492"/>
      <c r="BC201" s="381"/>
      <c r="BD201" s="373"/>
      <c r="BE201" s="373"/>
      <c r="BF201" s="373"/>
      <c r="BG201" s="385"/>
      <c r="BH201" s="381"/>
      <c r="BI201" s="373"/>
      <c r="BJ201" s="373"/>
      <c r="BK201" s="373"/>
      <c r="BL201" s="385"/>
      <c r="BM201" s="381"/>
      <c r="BN201" s="373"/>
      <c r="BO201" s="373"/>
      <c r="BP201" s="373"/>
      <c r="BQ201" s="385"/>
      <c r="BR201" s="381"/>
      <c r="BS201" s="373"/>
      <c r="BT201" s="373"/>
      <c r="BU201" s="373"/>
      <c r="BV201" s="373"/>
      <c r="BW201" s="373"/>
      <c r="BX201" s="373"/>
      <c r="BY201" s="374"/>
      <c r="BZ201" s="374"/>
      <c r="CA201" s="374"/>
      <c r="CB201" s="374"/>
      <c r="CC201" s="374"/>
      <c r="CD201" s="374"/>
      <c r="CE201" s="374"/>
      <c r="CF201" s="374"/>
      <c r="CG201" s="374"/>
      <c r="CH201" s="374"/>
      <c r="CI201" s="374"/>
      <c r="CJ201" s="2"/>
      <c r="CK201" s="2"/>
      <c r="CL201" s="2"/>
      <c r="CM201" s="2"/>
      <c r="CN201" s="2"/>
      <c r="CO201" s="2"/>
      <c r="CP201" s="2"/>
      <c r="CQ201" s="2"/>
      <c r="CR201" s="2"/>
      <c r="CS201" s="2"/>
      <c r="CT201" s="2"/>
      <c r="CU201" s="2"/>
      <c r="CV201" s="2"/>
      <c r="CW201" s="2"/>
      <c r="CX201" s="2"/>
      <c r="CY201" s="2"/>
      <c r="CZ201" s="2"/>
    </row>
    <row r="202" s="284" customFormat="true" ht="15" customHeight="true" x14ac:dyDescent="0.2">
      <c r="A202" s="142"/>
      <c r="B202" s="113"/>
      <c r="C202" s="85"/>
      <c r="D202" s="92"/>
      <c r="E202" s="92"/>
      <c r="F202" s="92"/>
      <c r="G202" s="91"/>
      <c r="H202" s="84"/>
      <c r="I202" s="92"/>
      <c r="J202" s="92"/>
      <c r="K202" s="92"/>
      <c r="L202" s="83"/>
      <c r="M202" s="85"/>
      <c r="N202" s="92"/>
      <c r="O202" s="92"/>
      <c r="P202" s="92"/>
      <c r="Q202" s="91"/>
      <c r="R202" s="84"/>
      <c r="S202" s="92"/>
      <c r="T202" s="92"/>
      <c r="U202" s="92"/>
      <c r="V202" s="92"/>
      <c r="W202" s="92"/>
      <c r="X202" s="92"/>
      <c r="Y202" s="92"/>
      <c r="Z202" s="92"/>
      <c r="AA202" s="92"/>
      <c r="AB202" s="92"/>
      <c r="AC202" s="92"/>
      <c r="AD202" s="92"/>
      <c r="AE202" s="92"/>
      <c r="AF202" s="92"/>
      <c r="AG202" s="92"/>
      <c r="AH202" s="92"/>
      <c r="AI202" s="83"/>
      <c r="AJ202" s="694"/>
      <c r="AK202" s="694"/>
      <c r="AL202" s="694"/>
      <c r="AM202" s="694"/>
      <c r="AN202" s="694"/>
      <c r="AO202" s="694"/>
      <c r="AP202" s="694"/>
      <c r="AQ202" s="694"/>
      <c r="AR202" s="694"/>
      <c r="AS202" s="694"/>
      <c r="AT202" s="694"/>
      <c r="AU202" s="694"/>
      <c r="AV202" s="694"/>
      <c r="AW202" s="694"/>
      <c r="AX202" s="694"/>
      <c r="AY202" s="694"/>
      <c r="AZ202" s="312"/>
      <c r="BA202" s="493"/>
      <c r="BB202" s="492"/>
      <c r="BC202" s="381"/>
      <c r="BD202" s="373"/>
      <c r="BE202" s="373"/>
      <c r="BF202" s="373"/>
      <c r="BG202" s="385"/>
      <c r="BH202" s="381"/>
      <c r="BI202" s="373"/>
      <c r="BJ202" s="373"/>
      <c r="BK202" s="373"/>
      <c r="BL202" s="385"/>
      <c r="BM202" s="381"/>
      <c r="BN202" s="373"/>
      <c r="BO202" s="373"/>
      <c r="BP202" s="373"/>
      <c r="BQ202" s="385"/>
      <c r="BR202" s="381"/>
      <c r="BS202" s="373"/>
      <c r="BT202" s="373"/>
      <c r="BU202" s="373"/>
      <c r="BV202" s="373"/>
      <c r="BW202" s="373"/>
      <c r="BX202" s="373"/>
      <c r="BY202" s="374"/>
      <c r="BZ202" s="374"/>
      <c r="CA202" s="374"/>
      <c r="CB202" s="374"/>
      <c r="CC202" s="374"/>
      <c r="CD202" s="374"/>
      <c r="CE202" s="374"/>
      <c r="CF202" s="374"/>
      <c r="CG202" s="374"/>
      <c r="CH202" s="374"/>
      <c r="CI202" s="374"/>
      <c r="CJ202" s="2"/>
      <c r="CK202" s="2"/>
      <c r="CL202" s="2"/>
      <c r="CM202" s="2"/>
      <c r="CN202" s="2"/>
      <c r="CO202" s="2"/>
      <c r="CP202" s="2"/>
      <c r="CQ202" s="2"/>
      <c r="CR202" s="2"/>
      <c r="CS202" s="2"/>
      <c r="CT202" s="2"/>
      <c r="CU202" s="2"/>
      <c r="CV202" s="2"/>
      <c r="CW202" s="2"/>
      <c r="CX202" s="2"/>
      <c r="CY202" s="2"/>
      <c r="CZ202" s="2"/>
    </row>
    <row r="203" s="404" customFormat="true" ht="15" customHeight="true" x14ac:dyDescent="0.2">
      <c r="A203" s="121"/>
      <c r="B203" s="114"/>
      <c r="C203" s="102"/>
      <c r="D203" s="101"/>
      <c r="E203" s="101"/>
      <c r="F203" s="101"/>
      <c r="G203" s="100"/>
      <c r="H203" s="99"/>
      <c r="I203" s="101"/>
      <c r="J203" s="101"/>
      <c r="K203" s="101"/>
      <c r="L203" s="98"/>
      <c r="M203" s="102"/>
      <c r="N203" s="101"/>
      <c r="O203" s="101"/>
      <c r="P203" s="101"/>
      <c r="Q203" s="100"/>
      <c r="R203" s="99"/>
      <c r="S203" s="101"/>
      <c r="T203" s="101"/>
      <c r="U203" s="101"/>
      <c r="V203" s="101"/>
      <c r="W203" s="101"/>
      <c r="X203" s="101"/>
      <c r="Y203" s="101"/>
      <c r="Z203" s="101"/>
      <c r="AA203" s="101"/>
      <c r="AB203" s="101"/>
      <c r="AC203" s="101"/>
      <c r="AD203" s="101"/>
      <c r="AE203" s="101"/>
      <c r="AF203" s="101"/>
      <c r="AG203" s="101"/>
      <c r="AH203" s="101"/>
      <c r="AI203" s="98"/>
      <c r="AJ203" s="376"/>
      <c r="AK203" s="376"/>
      <c r="AL203" s="376"/>
      <c r="AM203" s="376"/>
      <c r="AN203" s="376"/>
      <c r="AO203" s="376"/>
      <c r="AP203" s="376"/>
      <c r="AQ203" s="376"/>
      <c r="AR203" s="376"/>
      <c r="AS203" s="376"/>
      <c r="AT203" s="376"/>
      <c r="AU203" s="376"/>
      <c r="AV203" s="376"/>
      <c r="AW203" s="376"/>
      <c r="AX203" s="376"/>
      <c r="AY203" s="376"/>
      <c r="AZ203" s="151"/>
      <c r="BA203" s="493"/>
      <c r="BB203" s="492"/>
      <c r="BC203" s="381"/>
      <c r="BD203" s="373"/>
      <c r="BE203" s="373"/>
      <c r="BF203" s="373"/>
      <c r="BG203" s="385"/>
      <c r="BH203" s="381"/>
      <c r="BI203" s="373"/>
      <c r="BJ203" s="373"/>
      <c r="BK203" s="373"/>
      <c r="BL203" s="385"/>
      <c r="BM203" s="381"/>
      <c r="BN203" s="373"/>
      <c r="BO203" s="373"/>
      <c r="BP203" s="373"/>
      <c r="BQ203" s="385"/>
      <c r="BR203" s="381"/>
      <c r="BS203" s="373"/>
      <c r="BT203" s="373"/>
      <c r="BU203" s="373"/>
      <c r="BV203" s="373"/>
      <c r="BW203" s="373"/>
      <c r="BX203" s="373"/>
      <c r="BY203" s="374"/>
      <c r="BZ203" s="374"/>
      <c r="CA203" s="374"/>
      <c r="CB203" s="374"/>
      <c r="CC203" s="374"/>
      <c r="CD203" s="374"/>
      <c r="CE203" s="374"/>
      <c r="CF203" s="374"/>
      <c r="CG203" s="374"/>
      <c r="CH203" s="374"/>
      <c r="CI203" s="374"/>
      <c r="CJ203" s="2"/>
      <c r="CK203" s="2"/>
      <c r="CL203" s="2"/>
      <c r="CM203" s="2"/>
      <c r="CN203" s="2"/>
      <c r="CO203" s="2"/>
      <c r="CP203" s="2"/>
      <c r="CQ203" s="2"/>
      <c r="CR203" s="2"/>
      <c r="CS203" s="2"/>
      <c r="CT203" s="2"/>
      <c r="CU203" s="2"/>
      <c r="CV203" s="2"/>
      <c r="CW203" s="2"/>
      <c r="CX203" s="2"/>
      <c r="CY203" s="2"/>
      <c r="CZ203" s="2"/>
    </row>
    <row r="204" s="404" customFormat="true" ht="15" customHeight="true" x14ac:dyDescent="0.2">
      <c r="A204" s="121"/>
      <c r="B204" s="114"/>
      <c r="C204" s="102"/>
      <c r="D204" s="101"/>
      <c r="E204" s="101"/>
      <c r="F204" s="101"/>
      <c r="G204" s="100"/>
      <c r="H204" s="99"/>
      <c r="I204" s="101"/>
      <c r="J204" s="101"/>
      <c r="K204" s="101"/>
      <c r="L204" s="98"/>
      <c r="M204" s="102"/>
      <c r="N204" s="101"/>
      <c r="O204" s="101"/>
      <c r="P204" s="101"/>
      <c r="Q204" s="100"/>
      <c r="R204" s="99"/>
      <c r="S204" s="101"/>
      <c r="T204" s="101"/>
      <c r="U204" s="101"/>
      <c r="V204" s="101"/>
      <c r="W204" s="101"/>
      <c r="X204" s="101"/>
      <c r="Y204" s="101"/>
      <c r="Z204" s="101"/>
      <c r="AA204" s="101"/>
      <c r="AB204" s="101"/>
      <c r="AC204" s="101"/>
      <c r="AD204" s="101"/>
      <c r="AE204" s="101"/>
      <c r="AF204" s="101"/>
      <c r="AG204" s="101"/>
      <c r="AH204" s="101"/>
      <c r="AI204" s="98"/>
      <c r="AJ204" s="376"/>
      <c r="AK204" s="376"/>
      <c r="AL204" s="376"/>
      <c r="AM204" s="376"/>
      <c r="AN204" s="376"/>
      <c r="AO204" s="376"/>
      <c r="AP204" s="376"/>
      <c r="AQ204" s="376"/>
      <c r="AR204" s="376"/>
      <c r="AS204" s="376"/>
      <c r="AT204" s="376"/>
      <c r="AU204" s="376"/>
      <c r="AV204" s="376"/>
      <c r="AW204" s="376"/>
      <c r="AX204" s="376"/>
      <c r="AY204" s="376"/>
      <c r="AZ204" s="151"/>
      <c r="BA204" s="493"/>
      <c r="BB204" s="492"/>
      <c r="BC204" s="381"/>
      <c r="BD204" s="373"/>
      <c r="BE204" s="373"/>
      <c r="BF204" s="373"/>
      <c r="BG204" s="385"/>
      <c r="BH204" s="381"/>
      <c r="BI204" s="373"/>
      <c r="BJ204" s="373"/>
      <c r="BK204" s="373"/>
      <c r="BL204" s="385"/>
      <c r="BM204" s="381"/>
      <c r="BN204" s="373"/>
      <c r="BO204" s="373"/>
      <c r="BP204" s="373"/>
      <c r="BQ204" s="385"/>
      <c r="BR204" s="381"/>
      <c r="BS204" s="373"/>
      <c r="BT204" s="373"/>
      <c r="BU204" s="373"/>
      <c r="BV204" s="373"/>
      <c r="BW204" s="373"/>
      <c r="BX204" s="373"/>
      <c r="BY204" s="374"/>
      <c r="BZ204" s="374"/>
      <c r="CA204" s="374"/>
      <c r="CB204" s="374"/>
      <c r="CC204" s="374"/>
      <c r="CD204" s="374"/>
      <c r="CE204" s="374"/>
      <c r="CF204" s="374"/>
      <c r="CG204" s="374"/>
      <c r="CH204" s="374"/>
      <c r="CI204" s="374"/>
      <c r="CJ204" s="2"/>
      <c r="CK204" s="2"/>
      <c r="CL204" s="2"/>
      <c r="CM204" s="2"/>
      <c r="CN204" s="2"/>
      <c r="CO204" s="2"/>
      <c r="CP204" s="2"/>
      <c r="CQ204" s="2"/>
      <c r="CR204" s="2"/>
      <c r="CS204" s="2"/>
      <c r="CT204" s="2"/>
      <c r="CU204" s="2"/>
      <c r="CV204" s="2"/>
      <c r="CW204" s="2"/>
      <c r="CX204" s="2"/>
      <c r="CY204" s="2"/>
      <c r="CZ204" s="2"/>
    </row>
    <row r="205" s="404" customFormat="true" ht="15" customHeight="true" x14ac:dyDescent="0.2">
      <c r="A205" s="115"/>
      <c r="B205" s="54"/>
      <c r="C205" s="97"/>
      <c r="D205" s="96"/>
      <c r="E205" s="96"/>
      <c r="F205" s="96"/>
      <c r="G205" s="95"/>
      <c r="H205" s="94"/>
      <c r="I205" s="96"/>
      <c r="J205" s="96"/>
      <c r="K205" s="96"/>
      <c r="L205" s="93"/>
      <c r="M205" s="97"/>
      <c r="N205" s="96"/>
      <c r="O205" s="96"/>
      <c r="P205" s="96"/>
      <c r="Q205" s="95"/>
      <c r="R205" s="94"/>
      <c r="S205" s="96"/>
      <c r="T205" s="96"/>
      <c r="U205" s="96"/>
      <c r="V205" s="96"/>
      <c r="W205" s="96"/>
      <c r="X205" s="96"/>
      <c r="Y205" s="96"/>
      <c r="Z205" s="96"/>
      <c r="AA205" s="96"/>
      <c r="AB205" s="96"/>
      <c r="AC205" s="96"/>
      <c r="AD205" s="96"/>
      <c r="AE205" s="96"/>
      <c r="AF205" s="96"/>
      <c r="AG205" s="96"/>
      <c r="AH205" s="96"/>
      <c r="AI205" s="93"/>
      <c r="AJ205" s="376"/>
      <c r="AK205" s="376"/>
      <c r="AL205" s="376"/>
      <c r="AM205" s="376"/>
      <c r="AN205" s="376"/>
      <c r="AO205" s="376"/>
      <c r="AP205" s="376"/>
      <c r="AQ205" s="376"/>
      <c r="AR205" s="376"/>
      <c r="AS205" s="376"/>
      <c r="AT205" s="376"/>
      <c r="AU205" s="376"/>
      <c r="AV205" s="376"/>
      <c r="AW205" s="376"/>
      <c r="AX205" s="376"/>
      <c r="AY205" s="376"/>
      <c r="AZ205" s="151"/>
      <c r="BA205" s="493"/>
      <c r="BB205" s="492"/>
      <c r="BC205" s="384"/>
      <c r="BD205" s="383"/>
      <c r="BE205" s="383"/>
      <c r="BF205" s="383"/>
      <c r="BG205" s="387"/>
      <c r="BH205" s="384"/>
      <c r="BI205" s="383"/>
      <c r="BJ205" s="383"/>
      <c r="BK205" s="383"/>
      <c r="BL205" s="387"/>
      <c r="BM205" s="384"/>
      <c r="BN205" s="383"/>
      <c r="BO205" s="383"/>
      <c r="BP205" s="383"/>
      <c r="BQ205" s="387"/>
      <c r="BR205" s="384"/>
      <c r="BS205" s="383"/>
      <c r="BT205" s="383"/>
      <c r="BU205" s="383"/>
      <c r="BV205" s="383"/>
      <c r="BW205" s="383"/>
      <c r="BX205" s="383"/>
      <c r="BY205" s="386"/>
      <c r="BZ205" s="386"/>
      <c r="CA205" s="386"/>
      <c r="CB205" s="386"/>
      <c r="CC205" s="386"/>
      <c r="CD205" s="386"/>
      <c r="CE205" s="386"/>
      <c r="CF205" s="386"/>
      <c r="CG205" s="386"/>
      <c r="CH205" s="386"/>
      <c r="CI205" s="386"/>
      <c r="CJ205" s="2"/>
      <c r="CK205" s="2"/>
      <c r="CL205" s="2"/>
      <c r="CM205" s="2"/>
      <c r="CN205" s="2"/>
      <c r="CO205" s="2"/>
      <c r="CP205" s="2"/>
      <c r="CQ205" s="2"/>
      <c r="CR205" s="2"/>
      <c r="CS205" s="2"/>
      <c r="CT205" s="2"/>
      <c r="CU205" s="2"/>
      <c r="CV205" s="2"/>
      <c r="CW205" s="2"/>
      <c r="CX205" s="2"/>
      <c r="CY205" s="2"/>
      <c r="CZ205" s="2"/>
    </row>
    <row r="206" s="405" customFormat="true" ht="250.15" customHeight="true" x14ac:dyDescent="0.2">
      <c r="B206" s="404"/>
      <c r="AJ206" s="312"/>
      <c r="AK206" s="312"/>
      <c r="AL206" s="312"/>
      <c r="AM206" s="312"/>
      <c r="AN206" s="312"/>
      <c r="AO206" s="312"/>
      <c r="AP206" s="312"/>
      <c r="AQ206" s="312"/>
      <c r="AR206" s="312"/>
      <c r="AS206" s="312"/>
      <c r="AT206" s="312"/>
      <c r="AU206" s="312"/>
      <c r="AV206" s="312"/>
      <c r="AW206" s="312"/>
      <c r="AX206" s="312"/>
      <c r="AY206" s="312"/>
      <c r="AZ206" s="312"/>
      <c r="BA206" s="285"/>
      <c r="BB206" s="283"/>
      <c r="BC206" s="283"/>
      <c r="BD206" s="283"/>
      <c r="BE206" s="283"/>
      <c r="BF206" s="283"/>
      <c r="BG206" s="283"/>
      <c r="BH206" s="283"/>
      <c r="BI206" s="283"/>
      <c r="BJ206" s="283"/>
      <c r="BK206" s="283"/>
      <c r="BL206" s="283"/>
      <c r="BM206" s="283"/>
      <c r="BN206" s="283"/>
      <c r="BO206" s="283"/>
      <c r="BP206" s="283"/>
      <c r="BQ206" s="283"/>
      <c r="BR206" s="283"/>
      <c r="BS206" s="283"/>
      <c r="BT206" s="283"/>
      <c r="BU206" s="283"/>
      <c r="BV206" s="283"/>
      <c r="BW206" s="283"/>
      <c r="BX206" s="283"/>
      <c r="BY206" s="285"/>
      <c r="BZ206" s="311"/>
      <c r="CA206" s="311"/>
      <c r="CB206" s="311"/>
      <c r="CC206" s="311"/>
      <c r="CD206" s="311"/>
      <c r="CE206" s="311"/>
      <c r="CF206" s="311"/>
      <c r="CG206" s="311"/>
      <c r="CH206" s="311"/>
      <c r="CI206" s="311"/>
      <c r="CJ206" s="311"/>
      <c r="CK206" s="311"/>
      <c r="CL206" s="311"/>
      <c r="CM206" s="311"/>
      <c r="CN206" s="311"/>
      <c r="CO206" s="311"/>
      <c r="CP206" s="311"/>
      <c r="CQ206" s="311"/>
      <c r="CR206" s="311"/>
      <c r="CS206" s="311"/>
      <c r="CT206" s="311"/>
      <c r="CU206" s="311"/>
      <c r="CV206" s="311"/>
      <c r="CW206" s="311"/>
      <c r="CX206" s="311"/>
      <c r="CY206" s="311"/>
      <c r="CZ206" s="311"/>
    </row>
    <row r="207" s="264" customFormat="true" ht="18" customHeight="true" x14ac:dyDescent="0.2">
      <c r="AJ207" s="307"/>
      <c r="AK207" s="307"/>
      <c r="AL207" s="307"/>
      <c r="AM207" s="307"/>
      <c r="AN207" s="307"/>
      <c r="AO207" s="307"/>
      <c r="AP207" s="307"/>
      <c r="AQ207" s="307"/>
      <c r="AR207" s="307"/>
      <c r="AS207" s="307"/>
      <c r="AT207" s="307"/>
      <c r="AU207" s="307"/>
      <c r="AV207" s="307"/>
      <c r="AW207" s="307"/>
      <c r="AX207" s="307"/>
      <c r="AY207" s="307"/>
      <c r="AZ207" s="307"/>
      <c r="BB207" s="287"/>
      <c r="BZ207" s="307"/>
      <c r="CA207" s="307"/>
      <c r="CB207" s="307"/>
      <c r="CC207" s="307"/>
      <c r="CD207" s="307"/>
      <c r="CE207" s="307"/>
      <c r="CF207" s="307"/>
      <c r="CG207" s="307"/>
      <c r="CH207" s="307"/>
      <c r="CI207" s="307"/>
      <c r="CJ207" s="307"/>
      <c r="CK207" s="307"/>
      <c r="CL207" s="307"/>
      <c r="CM207" s="307"/>
      <c r="CN207" s="307"/>
      <c r="CO207" s="307"/>
      <c r="CP207" s="307"/>
      <c r="CQ207" s="307"/>
      <c r="CR207" s="307"/>
      <c r="CS207" s="307"/>
      <c r="CT207" s="307"/>
      <c r="CU207" s="307"/>
      <c r="CV207" s="307"/>
      <c r="CW207" s="307"/>
      <c r="CX207" s="307"/>
      <c r="CY207" s="307"/>
      <c r="CZ207" s="307"/>
    </row>
    <row r="208" s="264" customFormat="true" ht="22.5" customHeight="true" x14ac:dyDescent="0.35">
      <c r="A208" s="838" t="str">
        <f>A1026</f>
        <v>Burundi</v>
      </c>
      <c r="B208" s="839"/>
      <c r="AJ208" s="307"/>
      <c r="AK208" s="307"/>
      <c r="AL208" s="307"/>
      <c r="AM208" s="307"/>
      <c r="AN208" s="307"/>
      <c r="AO208" s="307"/>
      <c r="AP208" s="307"/>
      <c r="AQ208" s="307"/>
      <c r="AR208" s="307"/>
      <c r="AS208" s="307"/>
      <c r="AT208" s="307"/>
      <c r="AU208" s="307"/>
      <c r="AV208" s="307"/>
      <c r="AW208" s="307"/>
      <c r="AX208" s="307"/>
      <c r="AY208" s="307"/>
      <c r="AZ208" s="307"/>
      <c r="BB208" s="287"/>
      <c r="BZ208" s="307"/>
      <c r="CA208" s="307"/>
      <c r="CB208" s="307"/>
      <c r="CC208" s="307"/>
      <c r="CD208" s="307"/>
      <c r="CE208" s="307"/>
      <c r="CF208" s="307"/>
      <c r="CG208" s="307"/>
      <c r="CH208" s="307"/>
      <c r="CI208" s="307"/>
      <c r="CJ208" s="307"/>
      <c r="CK208" s="307"/>
      <c r="CL208" s="307"/>
      <c r="CM208" s="307"/>
      <c r="CN208" s="307"/>
      <c r="CO208" s="307"/>
      <c r="CP208" s="307"/>
      <c r="CQ208" s="307"/>
      <c r="CR208" s="307"/>
      <c r="CS208" s="307"/>
      <c r="CT208" s="307"/>
      <c r="CU208" s="307"/>
      <c r="CV208" s="307"/>
      <c r="CW208" s="307"/>
      <c r="CX208" s="307"/>
      <c r="CY208" s="307"/>
      <c r="CZ208" s="307"/>
    </row>
    <row r="209" s="264" customFormat="true" ht="22.5" customHeight="true" x14ac:dyDescent="0.35">
      <c r="A209" s="291" t="str">
        <f>A1034</f>
        <v>2017</v>
      </c>
      <c r="B209" s="292"/>
      <c r="AJ209" s="307"/>
      <c r="AK209" s="307"/>
      <c r="AL209" s="307"/>
      <c r="AM209" s="307"/>
      <c r="AN209" s="307"/>
      <c r="AO209" s="307"/>
      <c r="AP209" s="307"/>
      <c r="AQ209" s="307"/>
      <c r="AR209" s="307"/>
      <c r="AS209" s="307"/>
      <c r="AT209" s="307"/>
      <c r="AU209" s="307"/>
      <c r="AV209" s="307"/>
      <c r="AW209" s="307"/>
      <c r="AX209" s="307"/>
      <c r="AY209" s="307"/>
      <c r="AZ209" s="307"/>
      <c r="BB209" s="287"/>
      <c r="BZ209" s="307"/>
      <c r="CA209" s="307"/>
      <c r="CB209" s="307"/>
      <c r="CC209" s="307"/>
      <c r="CD209" s="307"/>
      <c r="CE209" s="307"/>
      <c r="CF209" s="307"/>
      <c r="CG209" s="307"/>
      <c r="CH209" s="307"/>
      <c r="CI209" s="307"/>
      <c r="CJ209" s="307"/>
      <c r="CK209" s="307"/>
      <c r="CL209" s="307"/>
      <c r="CM209" s="307"/>
      <c r="CN209" s="307"/>
      <c r="CO209" s="307"/>
      <c r="CP209" s="307"/>
      <c r="CQ209" s="307"/>
      <c r="CR209" s="307"/>
      <c r="CS209" s="307"/>
      <c r="CT209" s="307"/>
      <c r="CU209" s="307"/>
      <c r="CV209" s="307"/>
      <c r="CW209" s="307"/>
      <c r="CX209" s="307"/>
      <c r="CY209" s="307"/>
      <c r="CZ209" s="307"/>
    </row>
    <row r="210" s="264" customFormat="true" ht="22.5" customHeight="true" x14ac:dyDescent="0.35">
      <c r="A210" s="487" t="s">
        <v>111</v>
      </c>
      <c r="B210" s="294"/>
      <c r="AJ210" s="307"/>
      <c r="AK210" s="307"/>
      <c r="AL210" s="307"/>
      <c r="AM210" s="307"/>
      <c r="AN210" s="307"/>
      <c r="AO210" s="307"/>
      <c r="AP210" s="307"/>
      <c r="AQ210" s="307"/>
      <c r="AR210" s="307"/>
      <c r="AS210" s="307"/>
      <c r="AT210" s="307"/>
      <c r="AU210" s="307"/>
      <c r="AV210" s="307"/>
      <c r="AW210" s="307"/>
      <c r="AX210" s="307"/>
      <c r="AY210" s="307"/>
      <c r="AZ210" s="307"/>
      <c r="BB210" s="287"/>
      <c r="BZ210" s="307"/>
      <c r="CA210" s="307"/>
      <c r="CB210" s="307"/>
      <c r="CC210" s="307"/>
      <c r="CD210" s="307"/>
      <c r="CE210" s="307"/>
      <c r="CF210" s="307"/>
      <c r="CG210" s="307"/>
      <c r="CH210" s="307"/>
      <c r="CI210" s="307"/>
      <c r="CJ210" s="307"/>
      <c r="CK210" s="307"/>
      <c r="CL210" s="307"/>
      <c r="CM210" s="307"/>
      <c r="CN210" s="307"/>
      <c r="CO210" s="307"/>
      <c r="CP210" s="307"/>
      <c r="CQ210" s="307"/>
      <c r="CR210" s="307"/>
      <c r="CS210" s="307"/>
      <c r="CT210" s="307"/>
      <c r="CU210" s="307"/>
      <c r="CV210" s="307"/>
      <c r="CW210" s="307"/>
      <c r="CX210" s="307"/>
      <c r="CY210" s="307"/>
      <c r="CZ210" s="307"/>
    </row>
    <row r="211" s="264" customFormat="true" ht="20.1" customHeight="true" x14ac:dyDescent="0.35">
      <c r="A211" s="296" t="s">
        <v>96</v>
      </c>
      <c r="B211" s="292"/>
      <c r="AJ211" s="307"/>
      <c r="AK211" s="307"/>
      <c r="AL211" s="307"/>
      <c r="AM211" s="307"/>
      <c r="AN211" s="307"/>
      <c r="AO211" s="307"/>
      <c r="AP211" s="307"/>
      <c r="AQ211" s="307"/>
      <c r="AR211" s="307"/>
      <c r="AS211" s="307"/>
      <c r="AT211" s="307"/>
      <c r="AU211" s="307"/>
      <c r="AV211" s="307"/>
      <c r="AW211" s="307"/>
      <c r="AX211" s="307"/>
      <c r="AY211" s="307"/>
      <c r="AZ211" s="307"/>
      <c r="BB211" s="287"/>
      <c r="BZ211" s="307"/>
      <c r="CA211" s="307"/>
      <c r="CB211" s="307"/>
      <c r="CC211" s="307"/>
      <c r="CD211" s="307"/>
      <c r="CE211" s="307"/>
      <c r="CF211" s="307"/>
      <c r="CG211" s="307"/>
      <c r="CH211" s="307"/>
      <c r="CI211" s="307"/>
      <c r="CJ211" s="307"/>
      <c r="CK211" s="307"/>
      <c r="CL211" s="307"/>
      <c r="CM211" s="307"/>
      <c r="CN211" s="307"/>
      <c r="CO211" s="307"/>
      <c r="CP211" s="307"/>
      <c r="CQ211" s="307"/>
      <c r="CR211" s="307"/>
      <c r="CS211" s="307"/>
      <c r="CT211" s="307"/>
      <c r="CU211" s="307"/>
      <c r="CV211" s="307"/>
      <c r="CW211" s="307"/>
      <c r="CX211" s="307"/>
      <c r="CY211" s="307"/>
      <c r="CZ211" s="307"/>
    </row>
    <row r="212" s="264" customFormat="true" ht="15" customHeight="true" x14ac:dyDescent="0.2">
      <c r="A212" s="490" t="s">
        <v>97</v>
      </c>
      <c r="B212" s="318"/>
      <c r="AJ212" s="307"/>
      <c r="AK212" s="307"/>
      <c r="AL212" s="307"/>
      <c r="AM212" s="307"/>
      <c r="AN212" s="307"/>
      <c r="AO212" s="307"/>
      <c r="AP212" s="307"/>
      <c r="AQ212" s="307"/>
      <c r="AR212" s="307"/>
      <c r="AS212" s="307"/>
      <c r="AT212" s="307"/>
      <c r="AU212" s="307"/>
      <c r="AV212" s="307"/>
      <c r="AW212" s="307"/>
      <c r="AX212" s="307"/>
      <c r="AY212" s="307"/>
      <c r="AZ212" s="307"/>
      <c r="BB212" s="287"/>
      <c r="BZ212" s="307"/>
      <c r="CA212" s="307"/>
      <c r="CB212" s="307"/>
      <c r="CC212" s="307"/>
      <c r="CD212" s="307"/>
      <c r="CE212" s="307"/>
      <c r="CF212" s="307"/>
      <c r="CG212" s="307"/>
      <c r="CH212" s="307"/>
      <c r="CI212" s="307"/>
      <c r="CJ212" s="307"/>
      <c r="CK212" s="307"/>
      <c r="CL212" s="307"/>
      <c r="CM212" s="307"/>
      <c r="CN212" s="307"/>
      <c r="CO212" s="307"/>
      <c r="CP212" s="307"/>
      <c r="CQ212" s="307"/>
      <c r="CR212" s="307"/>
      <c r="CS212" s="307"/>
      <c r="CT212" s="307"/>
      <c r="CU212" s="307"/>
      <c r="CV212" s="307"/>
      <c r="CW212" s="307"/>
      <c r="CX212" s="307"/>
      <c r="CY212" s="307"/>
      <c r="CZ212" s="307"/>
    </row>
    <row r="213" s="264" customFormat="true" ht="15" customHeight="true" x14ac:dyDescent="0.2">
      <c r="A213" s="299" t="s">
        <v>40</v>
      </c>
      <c r="B213" s="298"/>
      <c r="AJ213" s="307"/>
      <c r="AK213" s="307"/>
      <c r="AL213" s="307"/>
      <c r="AM213" s="307"/>
      <c r="AN213" s="307"/>
      <c r="AO213" s="307"/>
      <c r="AP213" s="307"/>
      <c r="AQ213" s="307"/>
      <c r="AR213" s="307"/>
      <c r="AS213" s="307"/>
      <c r="AT213" s="307"/>
      <c r="AU213" s="307"/>
      <c r="AV213" s="307"/>
      <c r="AW213" s="307"/>
      <c r="AX213" s="307"/>
      <c r="AY213" s="307"/>
      <c r="AZ213" s="307"/>
      <c r="BB213" s="287"/>
      <c r="BZ213" s="307"/>
      <c r="CA213" s="307"/>
      <c r="CB213" s="307"/>
      <c r="CC213" s="307"/>
      <c r="CD213" s="307"/>
      <c r="CE213" s="307"/>
      <c r="CF213" s="307"/>
      <c r="CG213" s="307"/>
      <c r="CH213" s="307"/>
      <c r="CI213" s="307"/>
      <c r="CJ213" s="307"/>
      <c r="CK213" s="307"/>
      <c r="CL213" s="307"/>
      <c r="CM213" s="307"/>
      <c r="CN213" s="307"/>
      <c r="CO213" s="307"/>
      <c r="CP213" s="307"/>
      <c r="CQ213" s="307"/>
      <c r="CR213" s="307"/>
      <c r="CS213" s="307"/>
      <c r="CT213" s="307"/>
      <c r="CU213" s="307"/>
      <c r="CV213" s="307"/>
      <c r="CW213" s="307"/>
      <c r="CX213" s="307"/>
      <c r="CY213" s="307"/>
      <c r="CZ213" s="307"/>
    </row>
    <row r="214" s="264" customFormat="true" ht="15" customHeight="true" x14ac:dyDescent="0.2">
      <c r="A214" s="297" t="s">
        <v>39</v>
      </c>
      <c r="B214" s="298"/>
      <c r="AJ214" s="307"/>
      <c r="AK214" s="307"/>
      <c r="AL214" s="307"/>
      <c r="AM214" s="307"/>
      <c r="AN214" s="307"/>
      <c r="AO214" s="307"/>
      <c r="AP214" s="307"/>
      <c r="AQ214" s="307"/>
      <c r="AR214" s="307"/>
      <c r="AS214" s="307"/>
      <c r="AT214" s="307"/>
      <c r="AU214" s="307"/>
      <c r="AV214" s="307"/>
      <c r="AW214" s="307"/>
      <c r="AX214" s="307"/>
      <c r="AY214" s="307"/>
      <c r="AZ214" s="307"/>
      <c r="BB214" s="287"/>
      <c r="BZ214" s="307"/>
      <c r="CA214" s="307"/>
      <c r="CB214" s="307"/>
      <c r="CC214" s="307"/>
      <c r="CD214" s="307"/>
      <c r="CE214" s="307"/>
      <c r="CF214" s="307"/>
      <c r="CG214" s="307"/>
      <c r="CH214" s="307"/>
      <c r="CI214" s="307"/>
      <c r="CJ214" s="307"/>
      <c r="CK214" s="307"/>
      <c r="CL214" s="307"/>
      <c r="CM214" s="307"/>
      <c r="CN214" s="307"/>
      <c r="CO214" s="307"/>
      <c r="CP214" s="307"/>
      <c r="CQ214" s="307"/>
      <c r="CR214" s="307"/>
      <c r="CS214" s="307"/>
      <c r="CT214" s="307"/>
      <c r="CU214" s="307"/>
      <c r="CV214" s="307"/>
      <c r="CW214" s="307"/>
      <c r="CX214" s="307"/>
      <c r="CY214" s="307"/>
      <c r="CZ214" s="307"/>
    </row>
    <row r="215" s="264" customFormat="true" ht="15" customHeight="true" x14ac:dyDescent="0.2">
      <c r="A215" s="297" t="s">
        <v>133</v>
      </c>
      <c r="B215" s="317" t="str">
        <f>A1025</f>
        <v>DHS17</v>
      </c>
      <c r="AJ215" s="307"/>
      <c r="AK215" s="307"/>
      <c r="AL215" s="307"/>
      <c r="AM215" s="307"/>
      <c r="AN215" s="307"/>
      <c r="AO215" s="307"/>
      <c r="AP215" s="307"/>
      <c r="AQ215" s="307"/>
      <c r="AR215" s="307"/>
      <c r="AS215" s="307"/>
      <c r="AT215" s="307"/>
      <c r="AU215" s="307"/>
      <c r="AV215" s="307"/>
      <c r="AW215" s="307"/>
      <c r="AX215" s="307"/>
      <c r="AY215" s="307"/>
      <c r="AZ215" s="307"/>
      <c r="BB215" s="287"/>
      <c r="BZ215" s="307"/>
      <c r="CA215" s="307"/>
      <c r="CB215" s="307"/>
      <c r="CC215" s="307"/>
      <c r="CD215" s="307"/>
      <c r="CE215" s="307"/>
      <c r="CF215" s="307"/>
      <c r="CG215" s="307"/>
      <c r="CH215" s="307"/>
      <c r="CI215" s="307"/>
      <c r="CJ215" s="307"/>
      <c r="CK215" s="307"/>
      <c r="CL215" s="307"/>
      <c r="CM215" s="307"/>
      <c r="CN215" s="307"/>
      <c r="CO215" s="307"/>
      <c r="CP215" s="307"/>
      <c r="CQ215" s="307"/>
      <c r="CR215" s="307"/>
      <c r="CS215" s="307"/>
      <c r="CT215" s="307"/>
      <c r="CU215" s="307"/>
      <c r="CV215" s="307"/>
      <c r="CW215" s="307"/>
      <c r="CX215" s="307"/>
      <c r="CY215" s="307"/>
      <c r="CZ215" s="307"/>
    </row>
    <row r="216" s="264" customFormat="true" ht="15" customHeight="true" x14ac:dyDescent="0.2">
      <c r="A216" s="147"/>
      <c r="B216" s="149"/>
      <c r="AJ216" s="307"/>
      <c r="AK216" s="307"/>
      <c r="AL216" s="307"/>
      <c r="AM216" s="307"/>
      <c r="AN216" s="307"/>
      <c r="AO216" s="307"/>
      <c r="AP216" s="307"/>
      <c r="AQ216" s="307"/>
      <c r="AR216" s="307"/>
      <c r="AS216" s="307"/>
      <c r="AT216" s="307"/>
      <c r="AU216" s="307"/>
      <c r="AV216" s="307"/>
      <c r="AW216" s="307"/>
      <c r="AX216" s="307"/>
      <c r="AY216" s="307"/>
      <c r="AZ216" s="307"/>
      <c r="BB216" s="287"/>
      <c r="BZ216" s="307"/>
      <c r="CA216" s="307"/>
      <c r="CB216" s="307"/>
      <c r="CC216" s="307"/>
      <c r="CD216" s="307"/>
      <c r="CE216" s="307"/>
      <c r="CF216" s="307"/>
      <c r="CG216" s="307"/>
      <c r="CH216" s="307"/>
      <c r="CI216" s="307"/>
      <c r="CJ216" s="307"/>
      <c r="CK216" s="307"/>
      <c r="CL216" s="307"/>
      <c r="CM216" s="307"/>
      <c r="CN216" s="307"/>
      <c r="CO216" s="307"/>
      <c r="CP216" s="307"/>
      <c r="CQ216" s="307"/>
      <c r="CR216" s="307"/>
      <c r="CS216" s="307"/>
      <c r="CT216" s="307"/>
      <c r="CU216" s="307"/>
      <c r="CV216" s="307"/>
      <c r="CW216" s="307"/>
      <c r="CX216" s="307"/>
      <c r="CY216" s="307"/>
      <c r="CZ216" s="307"/>
    </row>
    <row r="217" s="264" customFormat="true" ht="15" customHeight="true" x14ac:dyDescent="0.2">
      <c r="A217" s="147"/>
      <c r="B217" s="148"/>
      <c r="AJ217" s="307"/>
      <c r="AK217" s="307"/>
      <c r="AL217" s="307"/>
      <c r="AM217" s="307"/>
      <c r="AN217" s="307"/>
      <c r="AO217" s="307"/>
      <c r="AP217" s="307"/>
      <c r="AQ217" s="307"/>
      <c r="AR217" s="307"/>
      <c r="AS217" s="307"/>
      <c r="AT217" s="307"/>
      <c r="AU217" s="307"/>
      <c r="AV217" s="307"/>
      <c r="AW217" s="307"/>
      <c r="AX217" s="307"/>
      <c r="AY217" s="307"/>
      <c r="AZ217" s="307"/>
      <c r="BB217" s="287"/>
      <c r="BZ217" s="307"/>
      <c r="CA217" s="307"/>
      <c r="CB217" s="307"/>
      <c r="CC217" s="307"/>
      <c r="CD217" s="307"/>
      <c r="CE217" s="307"/>
      <c r="CF217" s="307"/>
      <c r="CG217" s="307"/>
      <c r="CH217" s="307"/>
      <c r="CI217" s="307"/>
      <c r="CJ217" s="307"/>
      <c r="CK217" s="307"/>
      <c r="CL217" s="307"/>
      <c r="CM217" s="307"/>
      <c r="CN217" s="307"/>
      <c r="CO217" s="307"/>
      <c r="CP217" s="307"/>
      <c r="CQ217" s="307"/>
      <c r="CR217" s="307"/>
      <c r="CS217" s="307"/>
      <c r="CT217" s="307"/>
      <c r="CU217" s="307"/>
      <c r="CV217" s="307"/>
      <c r="CW217" s="307"/>
      <c r="CX217" s="307"/>
      <c r="CY217" s="307"/>
      <c r="CZ217" s="307"/>
    </row>
    <row r="218" s="264" customFormat="true" ht="18" customHeight="true" x14ac:dyDescent="0.2">
      <c r="A218" s="147"/>
      <c r="B218" s="149"/>
      <c r="AJ218" s="307"/>
      <c r="AK218" s="307"/>
      <c r="AL218" s="307"/>
      <c r="AM218" s="307"/>
      <c r="AN218" s="307"/>
      <c r="AO218" s="307"/>
      <c r="AP218" s="307"/>
      <c r="AQ218" s="307"/>
      <c r="AR218" s="307"/>
      <c r="AS218" s="307"/>
      <c r="AT218" s="307"/>
      <c r="AU218" s="307"/>
      <c r="AV218" s="307"/>
      <c r="AW218" s="307"/>
      <c r="AX218" s="307"/>
      <c r="AY218" s="307"/>
      <c r="AZ218" s="307"/>
      <c r="BB218" s="287"/>
      <c r="BZ218" s="307"/>
      <c r="CA218" s="307"/>
      <c r="CB218" s="307"/>
      <c r="CC218" s="307"/>
      <c r="CD218" s="307"/>
      <c r="CE218" s="307"/>
      <c r="CF218" s="307"/>
      <c r="CG218" s="307"/>
      <c r="CH218" s="307"/>
      <c r="CI218" s="307"/>
      <c r="CJ218" s="307"/>
      <c r="CK218" s="307"/>
      <c r="CL218" s="307"/>
      <c r="CM218" s="307"/>
      <c r="CN218" s="307"/>
      <c r="CO218" s="307"/>
      <c r="CP218" s="307"/>
      <c r="CQ218" s="307"/>
      <c r="CR218" s="307"/>
      <c r="CS218" s="307"/>
      <c r="CT218" s="307"/>
      <c r="CU218" s="307"/>
      <c r="CV218" s="307"/>
      <c r="CW218" s="307"/>
      <c r="CX218" s="307"/>
      <c r="CY218" s="307"/>
      <c r="CZ218" s="307"/>
    </row>
    <row r="219" s="264" customFormat="true" ht="18" customHeight="true" x14ac:dyDescent="0.2">
      <c r="A219" s="146"/>
      <c r="B219" s="145"/>
      <c r="AJ219" s="307"/>
      <c r="AK219" s="307"/>
      <c r="AL219" s="307"/>
      <c r="AM219" s="307"/>
      <c r="AN219" s="307"/>
      <c r="AO219" s="307"/>
      <c r="AP219" s="307"/>
      <c r="AQ219" s="307"/>
      <c r="AR219" s="307"/>
      <c r="AS219" s="307"/>
      <c r="AT219" s="307"/>
      <c r="AU219" s="307"/>
      <c r="AV219" s="307"/>
      <c r="AW219" s="307"/>
      <c r="AX219" s="307"/>
      <c r="AY219" s="307"/>
      <c r="AZ219" s="307"/>
      <c r="BB219" s="287"/>
      <c r="BZ219" s="307"/>
      <c r="CA219" s="307"/>
      <c r="CB219" s="307"/>
      <c r="CC219" s="307"/>
      <c r="CD219" s="307"/>
      <c r="CE219" s="307"/>
      <c r="CF219" s="307"/>
      <c r="CG219" s="307"/>
      <c r="CH219" s="307"/>
      <c r="CI219" s="307"/>
      <c r="CJ219" s="307"/>
      <c r="CK219" s="307"/>
      <c r="CL219" s="307"/>
      <c r="CM219" s="307"/>
      <c r="CN219" s="307"/>
      <c r="CO219" s="307"/>
      <c r="CP219" s="307"/>
      <c r="CQ219" s="307"/>
      <c r="CR219" s="307"/>
      <c r="CS219" s="307"/>
      <c r="CT219" s="307"/>
      <c r="CU219" s="307"/>
      <c r="CV219" s="307"/>
      <c r="CW219" s="307"/>
      <c r="CX219" s="307"/>
      <c r="CY219" s="307"/>
      <c r="CZ219" s="307"/>
    </row>
    <row r="220" s="288" customFormat="true" ht="15" customHeight="true" x14ac:dyDescent="0.2">
      <c r="A220" s="267" t="s">
        <v>86</v>
      </c>
      <c r="B220" s="302"/>
      <c r="C220" s="830" t="s">
        <v>114</v>
      </c>
      <c r="D220" s="831"/>
      <c r="E220" s="831"/>
      <c r="F220" s="831"/>
      <c r="G220" s="832"/>
      <c r="H220" s="833" t="s">
        <v>38</v>
      </c>
      <c r="I220" s="822"/>
      <c r="J220" s="822"/>
      <c r="K220" s="822"/>
      <c r="L220" s="824"/>
      <c r="M220" s="812" t="s">
        <v>37</v>
      </c>
      <c r="N220" s="813"/>
      <c r="O220" s="813"/>
      <c r="P220" s="813"/>
      <c r="Q220" s="814"/>
      <c r="R220" s="16" t="s">
        <v>137</v>
      </c>
      <c r="S220" s="366"/>
      <c r="T220" s="366"/>
      <c r="U220" s="366"/>
      <c r="V220" s="366"/>
      <c r="W220" s="366"/>
      <c r="X220" s="366"/>
      <c r="Y220" s="366"/>
      <c r="Z220" s="366"/>
      <c r="AA220" s="366"/>
      <c r="AB220" s="366"/>
      <c r="AC220" s="366"/>
      <c r="AD220" s="366"/>
      <c r="AE220" s="366"/>
      <c r="AF220" s="366"/>
      <c r="AG220" s="366"/>
      <c r="AH220" s="366"/>
      <c r="AI220" s="366"/>
      <c r="AJ220" s="376"/>
      <c r="AK220" s="376"/>
      <c r="AL220" s="376"/>
      <c r="AM220" s="376"/>
      <c r="AN220" s="376"/>
      <c r="AO220" s="376"/>
      <c r="AP220" s="376"/>
      <c r="AQ220" s="376"/>
      <c r="AR220" s="376"/>
      <c r="AS220" s="376"/>
      <c r="AT220" s="376"/>
      <c r="AU220" s="376"/>
      <c r="AV220" s="376"/>
      <c r="AW220" s="376"/>
      <c r="AX220" s="376"/>
      <c r="AY220" s="376"/>
      <c r="AZ220" s="151"/>
      <c r="BA220" s="313" t="s">
        <v>128</v>
      </c>
      <c r="BB220" s="267" t="s">
        <v>86</v>
      </c>
      <c r="BC220" s="812" t="s">
        <v>114</v>
      </c>
      <c r="BD220" s="813"/>
      <c r="BE220" s="813"/>
      <c r="BF220" s="813"/>
      <c r="BG220" s="819"/>
      <c r="BH220" s="812" t="s">
        <v>38</v>
      </c>
      <c r="BI220" s="813"/>
      <c r="BJ220" s="813"/>
      <c r="BK220" s="813"/>
      <c r="BL220" s="819"/>
      <c r="BM220" s="812" t="s">
        <v>37</v>
      </c>
      <c r="BN220" s="813"/>
      <c r="BO220" s="813"/>
      <c r="BP220" s="813"/>
      <c r="BQ220" s="814"/>
      <c r="BR220" s="15" t="s">
        <v>137</v>
      </c>
      <c r="BS220" s="366"/>
      <c r="BT220" s="366"/>
      <c r="BU220" s="366"/>
      <c r="BV220" s="366"/>
      <c r="BW220" s="366"/>
      <c r="BX220" s="366"/>
      <c r="BY220" s="366"/>
      <c r="BZ220" s="377"/>
      <c r="CA220" s="377"/>
      <c r="CB220" s="377"/>
      <c r="CC220" s="377"/>
      <c r="CD220" s="377"/>
      <c r="CE220" s="377"/>
      <c r="CF220" s="377"/>
      <c r="CG220" s="377"/>
      <c r="CH220" s="377"/>
      <c r="CI220" s="377"/>
      <c r="CJ220" s="311"/>
      <c r="CK220" s="311"/>
      <c r="CL220" s="311"/>
      <c r="CM220" s="311"/>
      <c r="CN220" s="311"/>
      <c r="CO220" s="311"/>
      <c r="CP220" s="311"/>
      <c r="CQ220" s="311"/>
      <c r="CR220" s="311"/>
      <c r="CS220" s="311"/>
      <c r="CT220" s="311"/>
      <c r="CU220" s="311"/>
      <c r="CV220" s="311"/>
      <c r="CW220" s="311"/>
      <c r="CX220" s="311"/>
      <c r="CY220" s="311"/>
      <c r="CZ220" s="311"/>
    </row>
    <row r="221" s="288" customFormat="true" ht="24" x14ac:dyDescent="0.2">
      <c r="A221" s="301" t="s">
        <v>87</v>
      </c>
      <c r="B221" s="335"/>
      <c r="C221" s="358" t="s">
        <v>0</v>
      </c>
      <c r="D221" s="485" t="s">
        <v>1</v>
      </c>
      <c r="E221" s="485" t="s">
        <v>2</v>
      </c>
      <c r="F221" s="485" t="s">
        <v>3</v>
      </c>
      <c r="G221" s="486" t="s">
        <v>4</v>
      </c>
      <c r="H221" s="340" t="s">
        <v>0</v>
      </c>
      <c r="I221" s="488" t="s">
        <v>1</v>
      </c>
      <c r="J221" s="488" t="s">
        <v>2</v>
      </c>
      <c r="K221" s="488" t="s">
        <v>3</v>
      </c>
      <c r="L221" s="489" t="s">
        <v>4</v>
      </c>
      <c r="M221" s="341" t="s">
        <v>0</v>
      </c>
      <c r="N221" s="488" t="s">
        <v>1</v>
      </c>
      <c r="O221" s="488" t="s">
        <v>2</v>
      </c>
      <c r="P221" s="488" t="s">
        <v>3</v>
      </c>
      <c r="Q221" s="484" t="s">
        <v>4</v>
      </c>
      <c r="R221" s="340" t="s">
        <v>435</v>
      </c>
      <c r="S221" s="488" t="s">
        <v>366</v>
      </c>
      <c r="T221" s="488" t="s">
        <v>436</v>
      </c>
      <c r="U221" s="488" t="s">
        <v>437</v>
      </c>
      <c r="V221" s="488" t="s">
        <v>438</v>
      </c>
      <c r="W221" s="488" t="s">
        <v>439</v>
      </c>
      <c r="X221" s="488" t="s">
        <v>440</v>
      </c>
      <c r="Y221" s="488" t="s">
        <v>441</v>
      </c>
      <c r="Z221" s="488" t="s">
        <v>442</v>
      </c>
      <c r="AA221" s="488" t="s">
        <v>443</v>
      </c>
      <c r="AB221" s="488" t="s">
        <v>444</v>
      </c>
      <c r="AC221" s="488" t="s">
        <v>445</v>
      </c>
      <c r="AD221" s="488" t="s">
        <v>446</v>
      </c>
      <c r="AE221" s="488" t="s">
        <v>447</v>
      </c>
      <c r="AF221" s="488" t="s">
        <v>448</v>
      </c>
      <c r="AG221" s="488" t="s">
        <v>449</v>
      </c>
      <c r="AH221" s="488" t="s">
        <v>450</v>
      </c>
      <c r="AI221" s="489" t="s">
        <v>451</v>
      </c>
      <c r="AJ221" s="376"/>
      <c r="AK221" s="376"/>
      <c r="AL221" s="376"/>
      <c r="AM221" s="376"/>
      <c r="AN221" s="376"/>
      <c r="AO221" s="376"/>
      <c r="AP221" s="376"/>
      <c r="AQ221" s="376"/>
      <c r="AR221" s="376"/>
      <c r="AS221" s="376"/>
      <c r="AT221" s="376"/>
      <c r="AU221" s="376"/>
      <c r="AV221" s="376"/>
      <c r="AW221" s="376"/>
      <c r="AX221" s="376"/>
      <c r="AY221" s="376"/>
      <c r="AZ221" s="151"/>
      <c r="BA221" s="301" t="s">
        <v>117</v>
      </c>
      <c r="BB221" s="300"/>
      <c r="BC221" s="388" t="s">
        <v>0</v>
      </c>
      <c r="BD221" s="446" t="s">
        <v>1</v>
      </c>
      <c r="BE221" s="446" t="s">
        <v>2</v>
      </c>
      <c r="BF221" s="446" t="s">
        <v>3</v>
      </c>
      <c r="BG221" s="389" t="s">
        <v>4</v>
      </c>
      <c r="BH221" s="388" t="s">
        <v>0</v>
      </c>
      <c r="BI221" s="446" t="s">
        <v>1</v>
      </c>
      <c r="BJ221" s="446" t="s">
        <v>2</v>
      </c>
      <c r="BK221" s="446" t="s">
        <v>3</v>
      </c>
      <c r="BL221" s="389" t="s">
        <v>4</v>
      </c>
      <c r="BM221" s="388" t="s">
        <v>0</v>
      </c>
      <c r="BN221" s="446" t="s">
        <v>1</v>
      </c>
      <c r="BO221" s="446" t="s">
        <v>2</v>
      </c>
      <c r="BP221" s="446" t="s">
        <v>3</v>
      </c>
      <c r="BQ221" s="389" t="s">
        <v>4</v>
      </c>
      <c r="BR221" s="388" t="s">
        <v>435</v>
      </c>
      <c r="BS221" s="446" t="s">
        <v>366</v>
      </c>
      <c r="BT221" s="446" t="s">
        <v>436</v>
      </c>
      <c r="BU221" s="446" t="s">
        <v>437</v>
      </c>
      <c r="BV221" s="446" t="s">
        <v>438</v>
      </c>
      <c r="BW221" s="446" t="s">
        <v>439</v>
      </c>
      <c r="BX221" s="446" t="s">
        <v>440</v>
      </c>
      <c r="BY221" s="447" t="s">
        <v>441</v>
      </c>
      <c r="BZ221" s="447" t="s">
        <v>442</v>
      </c>
      <c r="CA221" s="447" t="s">
        <v>443</v>
      </c>
      <c r="CB221" s="447" t="s">
        <v>444</v>
      </c>
      <c r="CC221" s="447" t="s">
        <v>445</v>
      </c>
      <c r="CD221" s="447" t="s">
        <v>446</v>
      </c>
      <c r="CE221" s="447" t="s">
        <v>447</v>
      </c>
      <c r="CF221" s="447" t="s">
        <v>448</v>
      </c>
      <c r="CG221" s="447" t="s">
        <v>449</v>
      </c>
      <c r="CH221" s="447" t="s">
        <v>450</v>
      </c>
      <c r="CI221" s="447" t="s">
        <v>451</v>
      </c>
      <c r="CJ221" s="152"/>
      <c r="CK221" s="152"/>
      <c r="CL221" s="152"/>
      <c r="CM221" s="152"/>
      <c r="CN221" s="152"/>
      <c r="CO221" s="152"/>
      <c r="CP221" s="152"/>
      <c r="CQ221" s="152"/>
      <c r="CR221" s="152"/>
      <c r="CS221" s="152"/>
      <c r="CT221" s="152"/>
      <c r="CU221" s="152"/>
      <c r="CV221" s="152"/>
      <c r="CW221" s="152"/>
      <c r="CX221" s="152"/>
      <c r="CY221" s="152"/>
      <c r="CZ221" s="152"/>
    </row>
    <row r="222" s="288" customFormat="true" ht="15" customHeight="true" x14ac:dyDescent="0.2">
      <c r="A222" s="834" t="s">
        <v>36</v>
      </c>
      <c r="B222" s="337" t="s">
        <v>15</v>
      </c>
      <c r="C222" s="107">
        <v>1.7411057183978229</v>
      </c>
      <c r="D222" s="106">
        <v>2.995261826672408</v>
      </c>
      <c r="E222" s="106">
        <v>3.10085531866787</v>
      </c>
      <c r="F222" s="106">
        <v>4.4824530365189235</v>
      </c>
      <c r="G222" s="105">
        <v>17.116899390723098</v>
      </c>
      <c r="H222" s="104">
        <v>2.0470752482624865</v>
      </c>
      <c r="I222" s="106">
        <v>6.5799011444161764</v>
      </c>
      <c r="J222" s="106">
        <v>8.4495722133191862</v>
      </c>
      <c r="K222" s="106">
        <v>23.117032205698258</v>
      </c>
      <c r="L222" s="103">
        <v>62.000258027191876</v>
      </c>
      <c r="M222" s="107">
        <v>1.4443023680698528</v>
      </c>
      <c r="N222" s="106">
        <v>3.0448545185425697</v>
      </c>
      <c r="O222" s="106">
        <v>3.3769859427868774</v>
      </c>
      <c r="P222" s="106">
        <v>3.5612975970071057</v>
      </c>
      <c r="Q222" s="105">
        <v>8.9842790462776456</v>
      </c>
      <c r="R222" s="104">
        <v>2.4464280556267157</v>
      </c>
      <c r="S222" s="106">
        <v>22.712400358935497</v>
      </c>
      <c r="T222" s="106">
        <v>2.963412009270034</v>
      </c>
      <c r="U222" s="106">
        <v>2.4498550348454642</v>
      </c>
      <c r="V222" s="106">
        <v>2.0947615630088077</v>
      </c>
      <c r="W222" s="106">
        <v>1.5543963764001834</v>
      </c>
      <c r="X222" s="106">
        <v>4.2165017951327384</v>
      </c>
      <c r="Y222" s="106">
        <v>1.2629418724774628</v>
      </c>
      <c r="Z222" s="106">
        <v>6.0775303414398758</v>
      </c>
      <c r="AA222" s="106">
        <v>2.627824500352971</v>
      </c>
      <c r="AB222" s="106">
        <v>9.7692493923443013</v>
      </c>
      <c r="AC222" s="106">
        <v>5.8775710433461823</v>
      </c>
      <c r="AD222" s="106">
        <v>2.6153991501427711</v>
      </c>
      <c r="AE222" s="106">
        <v>1.425881076343761</v>
      </c>
      <c r="AF222" s="106">
        <v>9.4717565562825268</v>
      </c>
      <c r="AG222" s="106">
        <v>15.495308105342618</v>
      </c>
      <c r="AH222" s="106">
        <v>3.6526507517313176</v>
      </c>
      <c r="AI222" s="103">
        <v>2.0532736737092092</v>
      </c>
      <c r="AJ222" s="376"/>
      <c r="AK222" s="376"/>
      <c r="AL222" s="376"/>
      <c r="AM222" s="376"/>
      <c r="AN222" s="376"/>
      <c r="AO222" s="376"/>
      <c r="AP222" s="376"/>
      <c r="AQ222" s="376"/>
      <c r="AR222" s="376"/>
      <c r="AS222" s="376"/>
      <c r="AT222" s="376"/>
      <c r="AU222" s="376"/>
      <c r="AV222" s="376"/>
      <c r="AW222" s="376"/>
      <c r="AX222" s="376"/>
      <c r="AY222" s="376"/>
      <c r="AZ222" s="151"/>
      <c r="BA222" s="818" t="s">
        <v>36</v>
      </c>
      <c r="BB222" s="494" t="s">
        <v>15</v>
      </c>
      <c r="BC222" s="392">
        <v>271.00936799999999</v>
      </c>
      <c r="BD222" s="390">
        <v>466.13038100000011</v>
      </c>
      <c r="BE222" s="390">
        <v>482.36815800000016</v>
      </c>
      <c r="BF222" s="390">
        <v>697.54287699999986</v>
      </c>
      <c r="BG222" s="396">
        <v>2664.157873000001</v>
      </c>
      <c r="BH222" s="392">
        <v>35.060838000000004</v>
      </c>
      <c r="BI222" s="390">
        <v>113.12836999999996</v>
      </c>
      <c r="BJ222" s="390">
        <v>144.77071400000005</v>
      </c>
      <c r="BK222" s="390">
        <v>397.03818799999976</v>
      </c>
      <c r="BL222" s="396">
        <v>1065.1146559999997</v>
      </c>
      <c r="BM222" s="392">
        <v>200.01265400000005</v>
      </c>
      <c r="BN222" s="390">
        <v>421.51959000000011</v>
      </c>
      <c r="BO222" s="390">
        <v>467.5226840000002</v>
      </c>
      <c r="BP222" s="390">
        <v>493.13716200000027</v>
      </c>
      <c r="BQ222" s="396">
        <v>1243.9038010000011</v>
      </c>
      <c r="BR222" s="392">
        <v>93.710744999999989</v>
      </c>
      <c r="BS222" s="390">
        <v>1091.0724309999991</v>
      </c>
      <c r="BT222" s="390">
        <v>137.46350000000007</v>
      </c>
      <c r="BU222" s="390">
        <v>65.315052999999992</v>
      </c>
      <c r="BV222" s="390">
        <v>48.814982000000015</v>
      </c>
      <c r="BW222" s="390">
        <v>70.927565000000001</v>
      </c>
      <c r="BX222" s="390">
        <v>262.06629800000013</v>
      </c>
      <c r="BY222" s="394">
        <v>49.760838</v>
      </c>
      <c r="BZ222" s="394">
        <v>335.65810499999998</v>
      </c>
      <c r="CA222" s="394">
        <v>150.55253699999997</v>
      </c>
      <c r="CB222" s="394">
        <v>449.59280600000011</v>
      </c>
      <c r="CC222" s="394">
        <v>166.51564999999999</v>
      </c>
      <c r="CD222" s="394">
        <v>151.84807100000003</v>
      </c>
      <c r="CE222" s="394">
        <v>34.565494999999999</v>
      </c>
      <c r="CF222" s="394">
        <v>580.76311200000009</v>
      </c>
      <c r="CG222" s="394">
        <v>687.68875899999966</v>
      </c>
      <c r="CH222" s="394">
        <v>123.97919399999992</v>
      </c>
      <c r="CI222" s="394">
        <v>80.913516000000001</v>
      </c>
      <c r="CJ222" s="1"/>
      <c r="CK222" s="1"/>
      <c r="CL222" s="1"/>
      <c r="CM222" s="1"/>
      <c r="CN222" s="1"/>
      <c r="CO222" s="1"/>
      <c r="CP222" s="1"/>
      <c r="CQ222" s="1"/>
      <c r="CR222" s="1"/>
      <c r="CS222" s="1"/>
      <c r="CT222" s="1"/>
      <c r="CU222" s="1"/>
      <c r="CV222" s="1"/>
      <c r="CW222" s="1"/>
      <c r="CX222" s="1"/>
      <c r="CY222" s="1"/>
      <c r="CZ222" s="3"/>
    </row>
    <row r="223" s="288" customFormat="true" ht="15" customHeight="true" x14ac:dyDescent="0.2">
      <c r="A223" s="825"/>
      <c r="B223" s="338" t="s">
        <v>16</v>
      </c>
      <c r="C223" s="102">
        <v>96.173408992165264</v>
      </c>
      <c r="D223" s="101">
        <v>95.745033767081594</v>
      </c>
      <c r="E223" s="101">
        <v>95.644325336197937</v>
      </c>
      <c r="F223" s="101">
        <v>94.232827043692012</v>
      </c>
      <c r="G223" s="100">
        <v>82.213631236088872</v>
      </c>
      <c r="H223" s="99">
        <v>96.697642729032907</v>
      </c>
      <c r="I223" s="101">
        <v>92.106726720030451</v>
      </c>
      <c r="J223" s="101">
        <v>91.014984940957362</v>
      </c>
      <c r="K223" s="101">
        <v>76.824538564997056</v>
      </c>
      <c r="L223" s="98">
        <v>37.999741972808053</v>
      </c>
      <c r="M223" s="102">
        <v>96.62989704467951</v>
      </c>
      <c r="N223" s="101">
        <v>95.354741735089192</v>
      </c>
      <c r="O223" s="101">
        <v>95.544901557213166</v>
      </c>
      <c r="P223" s="101">
        <v>94.930535327914228</v>
      </c>
      <c r="Q223" s="100">
        <v>90.153529492721091</v>
      </c>
      <c r="R223" s="99">
        <v>96.61996618744287</v>
      </c>
      <c r="S223" s="101">
        <v>76.857999126964216</v>
      </c>
      <c r="T223" s="101">
        <v>96.335146416076128</v>
      </c>
      <c r="U223" s="101">
        <v>91.165705910493529</v>
      </c>
      <c r="V223" s="101">
        <v>97.803380849084277</v>
      </c>
      <c r="W223" s="101">
        <v>98.288748774855378</v>
      </c>
      <c r="X223" s="101">
        <v>95.625077327088675</v>
      </c>
      <c r="Y223" s="101">
        <v>91.841990784061764</v>
      </c>
      <c r="Z223" s="101">
        <v>93.792994717500349</v>
      </c>
      <c r="AA223" s="101">
        <v>94.061250830487992</v>
      </c>
      <c r="AB223" s="101">
        <v>88.37863127615195</v>
      </c>
      <c r="AC223" s="101">
        <v>92.399444094607048</v>
      </c>
      <c r="AD223" s="101">
        <v>96.658898129208666</v>
      </c>
      <c r="AE223" s="101">
        <v>96.607518608743902</v>
      </c>
      <c r="AF223" s="101">
        <v>90.256840109909646</v>
      </c>
      <c r="AG223" s="101">
        <v>83.92300553197623</v>
      </c>
      <c r="AH223" s="101">
        <v>96.238712792769562</v>
      </c>
      <c r="AI223" s="98">
        <v>97.872265718140682</v>
      </c>
      <c r="AJ223" s="376"/>
      <c r="AK223" s="376"/>
      <c r="AL223" s="376"/>
      <c r="AM223" s="376"/>
      <c r="AN223" s="376"/>
      <c r="AO223" s="376"/>
      <c r="AP223" s="376"/>
      <c r="AQ223" s="376"/>
      <c r="AR223" s="376"/>
      <c r="AS223" s="376"/>
      <c r="AT223" s="376"/>
      <c r="AU223" s="376"/>
      <c r="AV223" s="376"/>
      <c r="AW223" s="376"/>
      <c r="AX223" s="376"/>
      <c r="AY223" s="376"/>
      <c r="AZ223" s="151"/>
      <c r="BA223" s="816"/>
      <c r="BB223" s="492" t="s">
        <v>16</v>
      </c>
      <c r="BC223" s="393">
        <v>14969.737054999965</v>
      </c>
      <c r="BD223" s="391">
        <v>14900.089424999962</v>
      </c>
      <c r="BE223" s="391">
        <v>14878.403632</v>
      </c>
      <c r="BF223" s="391">
        <v>14664.166416999966</v>
      </c>
      <c r="BG223" s="397">
        <v>12796.131351000018</v>
      </c>
      <c r="BH223" s="393">
        <v>1656.1679350000031</v>
      </c>
      <c r="BI223" s="391">
        <v>1583.5927670000012</v>
      </c>
      <c r="BJ223" s="391">
        <v>1559.4049050000003</v>
      </c>
      <c r="BK223" s="391">
        <v>1319.4719510000009</v>
      </c>
      <c r="BL223" s="397">
        <v>652.8050589999998</v>
      </c>
      <c r="BM223" s="393">
        <v>13381.686958999962</v>
      </c>
      <c r="BN223" s="391">
        <v>13200.595100999981</v>
      </c>
      <c r="BO223" s="391">
        <v>13227.596908999985</v>
      </c>
      <c r="BP223" s="391">
        <v>13145.145414999975</v>
      </c>
      <c r="BQ223" s="397">
        <v>12482.060878999984</v>
      </c>
      <c r="BR223" s="393">
        <v>3701.0403770000016</v>
      </c>
      <c r="BS223" s="391">
        <v>3692.152420000004</v>
      </c>
      <c r="BT223" s="391">
        <v>4468.6889159999992</v>
      </c>
      <c r="BU223" s="391">
        <v>2430.5490850000047</v>
      </c>
      <c r="BV223" s="391">
        <v>2279.1473550000023</v>
      </c>
      <c r="BW223" s="391">
        <v>4484.9445890000097</v>
      </c>
      <c r="BX223" s="391">
        <v>5943.3414780000039</v>
      </c>
      <c r="BY223" s="395">
        <v>3618.6419379999961</v>
      </c>
      <c r="BZ223" s="395">
        <v>5180.1269759999968</v>
      </c>
      <c r="CA223" s="395">
        <v>5388.9291099999964</v>
      </c>
      <c r="CB223" s="395">
        <v>4067.2927089999871</v>
      </c>
      <c r="CC223" s="395">
        <v>2617.7401140000034</v>
      </c>
      <c r="CD223" s="395">
        <v>5611.9415749999853</v>
      </c>
      <c r="CE223" s="395">
        <v>2341.9110869999977</v>
      </c>
      <c r="CF223" s="395">
        <v>5534.1206280000188</v>
      </c>
      <c r="CG223" s="395">
        <v>3724.5408180000009</v>
      </c>
      <c r="CH223" s="395">
        <v>3266.5586870000097</v>
      </c>
      <c r="CI223" s="395">
        <v>3856.8600180000008</v>
      </c>
      <c r="CJ223" s="1"/>
      <c r="CK223" s="1"/>
      <c r="CL223" s="1"/>
      <c r="CM223" s="1"/>
      <c r="CN223" s="1"/>
      <c r="CO223" s="1"/>
      <c r="CP223" s="1"/>
      <c r="CQ223" s="1"/>
      <c r="CR223" s="1"/>
      <c r="CS223" s="1"/>
      <c r="CT223" s="1"/>
      <c r="CU223" s="1"/>
      <c r="CV223" s="1"/>
      <c r="CW223" s="1"/>
      <c r="CX223" s="1"/>
      <c r="CY223" s="1"/>
      <c r="CZ223" s="3"/>
    </row>
    <row r="224" s="288" customFormat="true" ht="15" customHeight="true" x14ac:dyDescent="0.2">
      <c r="A224" s="826"/>
      <c r="B224" s="339" t="s">
        <v>20</v>
      </c>
      <c r="C224" s="102">
        <v>2.0854852894369831</v>
      </c>
      <c r="D224" s="101">
        <v>1.2597044062459701</v>
      </c>
      <c r="E224" s="101">
        <v>1.2548193451342637</v>
      </c>
      <c r="F224" s="101">
        <v>1.2847199197891348</v>
      </c>
      <c r="G224" s="100">
        <v>0.66946937318761524</v>
      </c>
      <c r="H224" s="99">
        <v>1.2552820227047041</v>
      </c>
      <c r="I224" s="101">
        <v>1.3133721355533596</v>
      </c>
      <c r="J224" s="101">
        <v>0.53544284572339618</v>
      </c>
      <c r="K224" s="101">
        <v>5.8429229304724675E-2</v>
      </c>
      <c r="L224" s="98">
        <v>0</v>
      </c>
      <c r="M224" s="102">
        <v>1.9258005872506843</v>
      </c>
      <c r="N224" s="101">
        <v>1.6004037463682299</v>
      </c>
      <c r="O224" s="101">
        <v>1.0781125000000547</v>
      </c>
      <c r="P224" s="101">
        <v>1.5081670750787364</v>
      </c>
      <c r="Q224" s="100">
        <v>0.86219146100121391</v>
      </c>
      <c r="R224" s="99">
        <v>0.93360575693039771</v>
      </c>
      <c r="S224" s="101">
        <v>0.42960051410033462</v>
      </c>
      <c r="T224" s="101">
        <v>0.70144157465390844</v>
      </c>
      <c r="U224" s="101">
        <v>6.3844390546610414</v>
      </c>
      <c r="V224" s="101">
        <v>0.10185758790682781</v>
      </c>
      <c r="W224" s="101">
        <v>0.15685484874448255</v>
      </c>
      <c r="X224" s="101">
        <v>0.15842087777858277</v>
      </c>
      <c r="Y224" s="101">
        <v>6.8950673434607843</v>
      </c>
      <c r="Z224" s="101">
        <v>0.12947494105978585</v>
      </c>
      <c r="AA224" s="101">
        <v>3.310924669159184</v>
      </c>
      <c r="AB224" s="101">
        <v>1.8521193315037698</v>
      </c>
      <c r="AC224" s="101">
        <v>1.7229848620466872</v>
      </c>
      <c r="AD224" s="101">
        <v>0.72570272064854258</v>
      </c>
      <c r="AE224" s="101">
        <v>1.9666003149123736</v>
      </c>
      <c r="AF224" s="101">
        <v>0.27140333380784037</v>
      </c>
      <c r="AG224" s="101">
        <v>0.58168636268111062</v>
      </c>
      <c r="AH224" s="101">
        <v>0.10863645549920667</v>
      </c>
      <c r="AI224" s="98">
        <v>7.4460608150102997E-2</v>
      </c>
      <c r="AJ224" s="376"/>
      <c r="AK224" s="376"/>
      <c r="AL224" s="376"/>
      <c r="AM224" s="376"/>
      <c r="AN224" s="376"/>
      <c r="AO224" s="376"/>
      <c r="AP224" s="376"/>
      <c r="AQ224" s="376"/>
      <c r="AR224" s="376"/>
      <c r="AS224" s="376"/>
      <c r="AT224" s="376"/>
      <c r="AU224" s="376"/>
      <c r="AV224" s="376"/>
      <c r="AW224" s="376"/>
      <c r="AX224" s="376"/>
      <c r="AY224" s="376"/>
      <c r="AZ224" s="151"/>
      <c r="BA224" s="816"/>
      <c r="BB224" s="492" t="s">
        <v>20</v>
      </c>
      <c r="BC224" s="393">
        <v>324.61328700000007</v>
      </c>
      <c r="BD224" s="391">
        <v>196.03845299999998</v>
      </c>
      <c r="BE224" s="391">
        <v>195.19933500000002</v>
      </c>
      <c r="BF224" s="391">
        <v>199.923395</v>
      </c>
      <c r="BG224" s="397">
        <v>104.19948500000001</v>
      </c>
      <c r="BH224" s="393">
        <v>21.499571</v>
      </c>
      <c r="BI224" s="391">
        <v>22.580833000000002</v>
      </c>
      <c r="BJ224" s="391">
        <v>9.1740080000000006</v>
      </c>
      <c r="BK224" s="391">
        <v>1.00353</v>
      </c>
      <c r="BL224" s="397">
        <v>0</v>
      </c>
      <c r="BM224" s="393">
        <v>266.6924150000001</v>
      </c>
      <c r="BN224" s="391">
        <v>221.55460199999996</v>
      </c>
      <c r="BO224" s="391">
        <v>149.25796499999998</v>
      </c>
      <c r="BP224" s="391">
        <v>208.83770900000007</v>
      </c>
      <c r="BQ224" s="397">
        <v>119.373322</v>
      </c>
      <c r="BR224" s="393">
        <v>35.761889999999994</v>
      </c>
      <c r="BS224" s="391">
        <v>20.637416999999999</v>
      </c>
      <c r="BT224" s="391">
        <v>32.537700999999998</v>
      </c>
      <c r="BU224" s="391">
        <v>170.21414299999998</v>
      </c>
      <c r="BV224" s="391">
        <v>2.373624</v>
      </c>
      <c r="BW224" s="391">
        <v>7.1573330000000004</v>
      </c>
      <c r="BX224" s="391">
        <v>9.8462599999999991</v>
      </c>
      <c r="BY224" s="395">
        <v>271.67072100000001</v>
      </c>
      <c r="BZ224" s="395">
        <v>7.1508180000000001</v>
      </c>
      <c r="CA224" s="395">
        <v>189.68850800000007</v>
      </c>
      <c r="CB224" s="395">
        <v>85.236796999999981</v>
      </c>
      <c r="CC224" s="395">
        <v>48.813351999999995</v>
      </c>
      <c r="CD224" s="395">
        <v>42.133744</v>
      </c>
      <c r="CE224" s="395">
        <v>47.673339999999996</v>
      </c>
      <c r="CF224" s="395">
        <v>16.641162999999999</v>
      </c>
      <c r="CG224" s="395">
        <v>25.815503</v>
      </c>
      <c r="CH224" s="395">
        <v>3.6873659999999999</v>
      </c>
      <c r="CI224" s="395">
        <v>2.934275</v>
      </c>
      <c r="CJ224" s="1"/>
      <c r="CK224" s="1"/>
      <c r="CL224" s="1"/>
      <c r="CM224" s="1"/>
      <c r="CN224" s="1"/>
      <c r="CO224" s="1"/>
      <c r="CP224" s="1"/>
      <c r="CQ224" s="1"/>
      <c r="CR224" s="1"/>
      <c r="CS224" s="1"/>
      <c r="CT224" s="1"/>
      <c r="CU224" s="1"/>
      <c r="CV224" s="1"/>
      <c r="CW224" s="1"/>
      <c r="CX224" s="1"/>
      <c r="CY224" s="1"/>
      <c r="CZ224" s="3"/>
    </row>
    <row r="225" s="288" customFormat="true" ht="15" customHeight="true" x14ac:dyDescent="0.2">
      <c r="A225" s="834" t="s">
        <v>303</v>
      </c>
      <c r="B225" s="337" t="s">
        <v>456</v>
      </c>
      <c r="C225" s="102">
        <v>35.003530631544969</v>
      </c>
      <c r="D225" s="101">
        <v>39.302201571310029</v>
      </c>
      <c r="E225" s="101">
        <v>40.136032677432226</v>
      </c>
      <c r="F225" s="101">
        <v>43.252342986849833</v>
      </c>
      <c r="G225" s="100">
        <v>54.334700754479748</v>
      </c>
      <c r="H225" s="99">
        <v>40.223131505341087</v>
      </c>
      <c r="I225" s="101">
        <v>38.316220157649198</v>
      </c>
      <c r="J225" s="101">
        <v>43.417964394257233</v>
      </c>
      <c r="K225" s="101">
        <v>57.301440492931576</v>
      </c>
      <c r="L225" s="98">
        <v>87.671052660339228</v>
      </c>
      <c r="M225" s="102">
        <v>33.918447170637897</v>
      </c>
      <c r="N225" s="101">
        <v>39.549332883648589</v>
      </c>
      <c r="O225" s="101">
        <v>39.422510594766521</v>
      </c>
      <c r="P225" s="101">
        <v>42.159923633010919</v>
      </c>
      <c r="Q225" s="100">
        <v>50.16916661764855</v>
      </c>
      <c r="R225" s="99">
        <v>23.556341250799196</v>
      </c>
      <c r="S225" s="101">
        <v>49.477696099508591</v>
      </c>
      <c r="T225" s="101">
        <v>39.527865862091296</v>
      </c>
      <c r="U225" s="101">
        <v>63.55399821060238</v>
      </c>
      <c r="V225" s="101">
        <v>50.890066790674126</v>
      </c>
      <c r="W225" s="101">
        <v>30.111860397013452</v>
      </c>
      <c r="X225" s="101">
        <v>54.21192376825956</v>
      </c>
      <c r="Y225" s="101">
        <v>59.431006345006899</v>
      </c>
      <c r="Z225" s="101">
        <v>43.213950490211914</v>
      </c>
      <c r="AA225" s="101">
        <v>28.252218440176595</v>
      </c>
      <c r="AB225" s="101">
        <v>46.960869909187423</v>
      </c>
      <c r="AC225" s="101">
        <v>56.345074039485489</v>
      </c>
      <c r="AD225" s="101">
        <v>32.645540092116256</v>
      </c>
      <c r="AE225" s="101">
        <v>68.51581413866036</v>
      </c>
      <c r="AF225" s="101">
        <v>32.536916292243959</v>
      </c>
      <c r="AG225" s="101">
        <v>48.771104911804983</v>
      </c>
      <c r="AH225" s="101">
        <v>50.834247801468791</v>
      </c>
      <c r="AI225" s="98">
        <v>18.126512688116929</v>
      </c>
      <c r="AJ225" s="376"/>
      <c r="AK225" s="376"/>
      <c r="AL225" s="376"/>
      <c r="AM225" s="376"/>
      <c r="AN225" s="376"/>
      <c r="AO225" s="376"/>
      <c r="AP225" s="376"/>
      <c r="AQ225" s="376"/>
      <c r="AR225" s="376"/>
      <c r="AS225" s="376"/>
      <c r="AT225" s="376"/>
      <c r="AU225" s="376"/>
      <c r="AV225" s="376"/>
      <c r="AW225" s="376"/>
      <c r="AX225" s="376"/>
      <c r="AY225" s="376"/>
      <c r="AZ225" s="151"/>
      <c r="BA225" s="816" t="s">
        <v>70</v>
      </c>
      <c r="BB225" s="492" t="s">
        <v>71</v>
      </c>
      <c r="BC225" s="37" t="s">
        <v>35</v>
      </c>
      <c r="BD225" s="33" t="s">
        <v>35</v>
      </c>
      <c r="BE225" s="33" t="s">
        <v>35</v>
      </c>
      <c r="BF225" s="33" t="s">
        <v>35</v>
      </c>
      <c r="BG225" s="28" t="s">
        <v>35</v>
      </c>
      <c r="BH225" s="37" t="s">
        <v>35</v>
      </c>
      <c r="BI225" s="33" t="s">
        <v>35</v>
      </c>
      <c r="BJ225" s="33" t="s">
        <v>35</v>
      </c>
      <c r="BK225" s="33" t="s">
        <v>35</v>
      </c>
      <c r="BL225" s="28" t="s">
        <v>35</v>
      </c>
      <c r="BM225" s="37" t="s">
        <v>35</v>
      </c>
      <c r="BN225" s="33" t="s">
        <v>35</v>
      </c>
      <c r="BO225" s="33" t="s">
        <v>35</v>
      </c>
      <c r="BP225" s="33" t="s">
        <v>35</v>
      </c>
      <c r="BQ225" s="28" t="s">
        <v>35</v>
      </c>
      <c r="BR225" s="37" t="s">
        <v>35</v>
      </c>
      <c r="BS225" s="33" t="s">
        <v>35</v>
      </c>
      <c r="BT225" s="33" t="s">
        <v>35</v>
      </c>
      <c r="BU225" s="33" t="s">
        <v>35</v>
      </c>
      <c r="BV225" s="33" t="s">
        <v>35</v>
      </c>
      <c r="BW225" s="33" t="s">
        <v>35</v>
      </c>
      <c r="BX225" s="33" t="s">
        <v>35</v>
      </c>
      <c r="BY225" s="22" t="s">
        <v>35</v>
      </c>
      <c r="BZ225" s="22" t="s">
        <v>35</v>
      </c>
      <c r="CA225" s="22" t="s">
        <v>35</v>
      </c>
      <c r="CB225" s="22" t="s">
        <v>35</v>
      </c>
      <c r="CC225" s="22" t="s">
        <v>35</v>
      </c>
      <c r="CD225" s="22" t="s">
        <v>35</v>
      </c>
      <c r="CE225" s="22" t="s">
        <v>35</v>
      </c>
      <c r="CF225" s="22" t="s">
        <v>35</v>
      </c>
      <c r="CG225" s="22" t="s">
        <v>35</v>
      </c>
      <c r="CH225" s="22" t="s">
        <v>35</v>
      </c>
      <c r="CI225" s="22" t="s">
        <v>35</v>
      </c>
      <c r="CJ225" s="3"/>
      <c r="CK225" s="3"/>
      <c r="CL225" s="3"/>
      <c r="CM225" s="3"/>
      <c r="CN225" s="3"/>
      <c r="CO225" s="3"/>
      <c r="CP225" s="3"/>
      <c r="CQ225" s="3"/>
      <c r="CR225" s="3"/>
      <c r="CS225" s="3"/>
      <c r="CT225" s="3"/>
      <c r="CU225" s="3"/>
      <c r="CV225" s="3"/>
      <c r="CW225" s="3"/>
      <c r="CX225" s="3"/>
      <c r="CY225" s="3"/>
      <c r="CZ225" s="3"/>
    </row>
    <row r="226" s="288" customFormat="true" ht="15" customHeight="true" x14ac:dyDescent="0.2">
      <c r="A226" s="825"/>
      <c r="B226" s="338" t="s">
        <v>457</v>
      </c>
      <c r="C226" s="102">
        <v>62.910984079018363</v>
      </c>
      <c r="D226" s="101">
        <v>59.43809402244419</v>
      </c>
      <c r="E226" s="101">
        <v>58.564242942334197</v>
      </c>
      <c r="F226" s="101">
        <v>55.462937093361333</v>
      </c>
      <c r="G226" s="100">
        <v>44.995829872331875</v>
      </c>
      <c r="H226" s="99">
        <v>58.453527091380451</v>
      </c>
      <c r="I226" s="101">
        <v>60.37040770679738</v>
      </c>
      <c r="J226" s="101">
        <v>56.046592760019209</v>
      </c>
      <c r="K226" s="101">
        <v>42.64013027776376</v>
      </c>
      <c r="L226" s="98">
        <v>12.328947339660743</v>
      </c>
      <c r="M226" s="102">
        <v>64.155752242111646</v>
      </c>
      <c r="N226" s="101">
        <v>58.850263369983239</v>
      </c>
      <c r="O226" s="101">
        <v>59.479527198924117</v>
      </c>
      <c r="P226" s="101">
        <v>56.309739978770942</v>
      </c>
      <c r="Q226" s="100">
        <v>48.968641921350176</v>
      </c>
      <c r="R226" s="99">
        <v>75.479510987306142</v>
      </c>
      <c r="S226" s="101">
        <v>50.092703386391236</v>
      </c>
      <c r="T226" s="101">
        <v>59.711248320597178</v>
      </c>
      <c r="U226" s="101">
        <v>30.061562734736508</v>
      </c>
      <c r="V226" s="101">
        <v>49.008075621418833</v>
      </c>
      <c r="W226" s="101">
        <v>69.731284754241855</v>
      </c>
      <c r="X226" s="101">
        <v>45.629655353961745</v>
      </c>
      <c r="Y226" s="101">
        <v>33.67392631153249</v>
      </c>
      <c r="Z226" s="101">
        <v>56.656574568728388</v>
      </c>
      <c r="AA226" s="101">
        <v>68.436856890664316</v>
      </c>
      <c r="AB226" s="101">
        <v>51.187010759309103</v>
      </c>
      <c r="AC226" s="101">
        <v>41.931941098467604</v>
      </c>
      <c r="AD226" s="101">
        <v>66.628757187235408</v>
      </c>
      <c r="AE226" s="101">
        <v>29.517585546427323</v>
      </c>
      <c r="AF226" s="101">
        <v>67.141000012609723</v>
      </c>
      <c r="AG226" s="101">
        <v>50.647208725513835</v>
      </c>
      <c r="AH226" s="101">
        <v>49.057115743031822</v>
      </c>
      <c r="AI226" s="98">
        <v>81.79902670373292</v>
      </c>
      <c r="AJ226" s="376"/>
      <c r="AK226" s="376"/>
      <c r="AL226" s="376"/>
      <c r="AM226" s="376"/>
      <c r="AN226" s="376"/>
      <c r="AO226" s="376"/>
      <c r="AP226" s="376"/>
      <c r="AQ226" s="376"/>
      <c r="AR226" s="376"/>
      <c r="AS226" s="376"/>
      <c r="AT226" s="376"/>
      <c r="AU226" s="376"/>
      <c r="AV226" s="376"/>
      <c r="AW226" s="376"/>
      <c r="AX226" s="376"/>
      <c r="AY226" s="376"/>
      <c r="AZ226" s="151"/>
      <c r="BA226" s="816"/>
      <c r="BB226" s="492" t="s">
        <v>72</v>
      </c>
      <c r="BC226" s="37" t="s">
        <v>35</v>
      </c>
      <c r="BD226" s="33" t="s">
        <v>35</v>
      </c>
      <c r="BE226" s="33" t="s">
        <v>35</v>
      </c>
      <c r="BF226" s="33" t="s">
        <v>35</v>
      </c>
      <c r="BG226" s="28" t="s">
        <v>35</v>
      </c>
      <c r="BH226" s="37" t="s">
        <v>35</v>
      </c>
      <c r="BI226" s="33" t="s">
        <v>35</v>
      </c>
      <c r="BJ226" s="33" t="s">
        <v>35</v>
      </c>
      <c r="BK226" s="33" t="s">
        <v>35</v>
      </c>
      <c r="BL226" s="28" t="s">
        <v>35</v>
      </c>
      <c r="BM226" s="37" t="s">
        <v>35</v>
      </c>
      <c r="BN226" s="33" t="s">
        <v>35</v>
      </c>
      <c r="BO226" s="33" t="s">
        <v>35</v>
      </c>
      <c r="BP226" s="33" t="s">
        <v>35</v>
      </c>
      <c r="BQ226" s="28" t="s">
        <v>35</v>
      </c>
      <c r="BR226" s="37" t="s">
        <v>35</v>
      </c>
      <c r="BS226" s="33" t="s">
        <v>35</v>
      </c>
      <c r="BT226" s="33" t="s">
        <v>35</v>
      </c>
      <c r="BU226" s="33" t="s">
        <v>35</v>
      </c>
      <c r="BV226" s="33" t="s">
        <v>35</v>
      </c>
      <c r="BW226" s="33" t="s">
        <v>35</v>
      </c>
      <c r="BX226" s="33" t="s">
        <v>35</v>
      </c>
      <c r="BY226" s="22" t="s">
        <v>35</v>
      </c>
      <c r="BZ226" s="22" t="s">
        <v>35</v>
      </c>
      <c r="CA226" s="22" t="s">
        <v>35</v>
      </c>
      <c r="CB226" s="22" t="s">
        <v>35</v>
      </c>
      <c r="CC226" s="22" t="s">
        <v>35</v>
      </c>
      <c r="CD226" s="22" t="s">
        <v>35</v>
      </c>
      <c r="CE226" s="22" t="s">
        <v>35</v>
      </c>
      <c r="CF226" s="22" t="s">
        <v>35</v>
      </c>
      <c r="CG226" s="22" t="s">
        <v>35</v>
      </c>
      <c r="CH226" s="22" t="s">
        <v>35</v>
      </c>
      <c r="CI226" s="22" t="s">
        <v>35</v>
      </c>
      <c r="CJ226" s="3"/>
      <c r="CK226" s="3"/>
      <c r="CL226" s="3"/>
      <c r="CM226" s="3"/>
      <c r="CN226" s="3"/>
      <c r="CO226" s="3"/>
      <c r="CP226" s="3"/>
      <c r="CQ226" s="3"/>
      <c r="CR226" s="3"/>
      <c r="CS226" s="3"/>
      <c r="CT226" s="3"/>
      <c r="CU226" s="3"/>
      <c r="CV226" s="3"/>
      <c r="CW226" s="3"/>
      <c r="CX226" s="3"/>
      <c r="CY226" s="3"/>
      <c r="CZ226" s="3"/>
    </row>
    <row r="227" s="288" customFormat="true" ht="15" customHeight="true" x14ac:dyDescent="0.2">
      <c r="A227" s="825"/>
      <c r="B227" s="338" t="s">
        <v>305</v>
      </c>
      <c r="C227" s="102">
        <v>1.9468444137870875</v>
      </c>
      <c r="D227" s="101">
        <v>1.0125715714097527</v>
      </c>
      <c r="E227" s="101">
        <v>1.0961899252257088</v>
      </c>
      <c r="F227" s="101">
        <v>1.2171395430370613</v>
      </c>
      <c r="G227" s="100">
        <v>0.46857819979545851</v>
      </c>
      <c r="H227" s="99">
        <v>1.2096790523407563</v>
      </c>
      <c r="I227" s="101">
        <v>0.99208058256339859</v>
      </c>
      <c r="J227" s="101">
        <v>0.2364527318976675</v>
      </c>
      <c r="K227" s="101">
        <v>0</v>
      </c>
      <c r="L227" s="98">
        <v>0</v>
      </c>
      <c r="M227" s="102">
        <v>1.7716766286218024</v>
      </c>
      <c r="N227" s="101">
        <v>1.4102841946587104</v>
      </c>
      <c r="O227" s="101">
        <v>0.92054667230200715</v>
      </c>
      <c r="P227" s="101">
        <v>1.3277847108179861</v>
      </c>
      <c r="Q227" s="100">
        <v>0.7205016301197561</v>
      </c>
      <c r="R227" s="99">
        <v>0.19265657407085887</v>
      </c>
      <c r="S227" s="101">
        <v>0.26742504849849702</v>
      </c>
      <c r="T227" s="101">
        <v>0.6651443118976571</v>
      </c>
      <c r="U227" s="101">
        <v>6.2237244563487639</v>
      </c>
      <c r="V227" s="101">
        <v>0.10185758790682781</v>
      </c>
      <c r="W227" s="101">
        <v>4.2213314761338439E-2</v>
      </c>
      <c r="X227" s="101">
        <v>0.15842087777858277</v>
      </c>
      <c r="Y227" s="101">
        <v>6.7885643555547173</v>
      </c>
      <c r="Z227" s="101">
        <v>0.12947494105978585</v>
      </c>
      <c r="AA227" s="101">
        <v>3.01721639126287</v>
      </c>
      <c r="AB227" s="101">
        <v>1.8521193315037698</v>
      </c>
      <c r="AC227" s="101">
        <v>1.3638837747296215</v>
      </c>
      <c r="AD227" s="101">
        <v>0.70841813157303979</v>
      </c>
      <c r="AE227" s="101">
        <v>0.45196899335997476</v>
      </c>
      <c r="AF227" s="101">
        <v>0.27126541129127446</v>
      </c>
      <c r="AG227" s="101">
        <v>0.39372144007153687</v>
      </c>
      <c r="AH227" s="101">
        <v>0.10863645549920667</v>
      </c>
      <c r="AI227" s="98">
        <v>2.8494297329924156E-2</v>
      </c>
      <c r="AJ227" s="376"/>
      <c r="AK227" s="376"/>
      <c r="AL227" s="376"/>
      <c r="AM227" s="376"/>
      <c r="AN227" s="376"/>
      <c r="AO227" s="376"/>
      <c r="AP227" s="376"/>
      <c r="AQ227" s="376"/>
      <c r="AR227" s="376"/>
      <c r="AS227" s="376"/>
      <c r="AT227" s="376"/>
      <c r="AU227" s="376"/>
      <c r="AV227" s="376"/>
      <c r="AW227" s="376"/>
      <c r="AX227" s="376"/>
      <c r="AY227" s="376"/>
      <c r="AZ227" s="151"/>
      <c r="BA227" s="816" t="s">
        <v>94</v>
      </c>
      <c r="BB227" s="492" t="s">
        <v>61</v>
      </c>
      <c r="BC227" s="37" t="s">
        <v>35</v>
      </c>
      <c r="BD227" s="33" t="s">
        <v>35</v>
      </c>
      <c r="BE227" s="33" t="s">
        <v>35</v>
      </c>
      <c r="BF227" s="33" t="s">
        <v>35</v>
      </c>
      <c r="BG227" s="28" t="s">
        <v>35</v>
      </c>
      <c r="BH227" s="37" t="s">
        <v>35</v>
      </c>
      <c r="BI227" s="33" t="s">
        <v>35</v>
      </c>
      <c r="BJ227" s="33" t="s">
        <v>35</v>
      </c>
      <c r="BK227" s="33" t="s">
        <v>35</v>
      </c>
      <c r="BL227" s="28" t="s">
        <v>35</v>
      </c>
      <c r="BM227" s="37" t="s">
        <v>35</v>
      </c>
      <c r="BN227" s="33" t="s">
        <v>35</v>
      </c>
      <c r="BO227" s="33" t="s">
        <v>35</v>
      </c>
      <c r="BP227" s="33" t="s">
        <v>35</v>
      </c>
      <c r="BQ227" s="28" t="s">
        <v>35</v>
      </c>
      <c r="BR227" s="37" t="s">
        <v>35</v>
      </c>
      <c r="BS227" s="33" t="s">
        <v>35</v>
      </c>
      <c r="BT227" s="33" t="s">
        <v>35</v>
      </c>
      <c r="BU227" s="33" t="s">
        <v>35</v>
      </c>
      <c r="BV227" s="33" t="s">
        <v>35</v>
      </c>
      <c r="BW227" s="33" t="s">
        <v>35</v>
      </c>
      <c r="BX227" s="33" t="s">
        <v>35</v>
      </c>
      <c r="BY227" s="22" t="s">
        <v>35</v>
      </c>
      <c r="BZ227" s="22" t="s">
        <v>35</v>
      </c>
      <c r="CA227" s="22" t="s">
        <v>35</v>
      </c>
      <c r="CB227" s="22" t="s">
        <v>35</v>
      </c>
      <c r="CC227" s="22" t="s">
        <v>35</v>
      </c>
      <c r="CD227" s="22" t="s">
        <v>35</v>
      </c>
      <c r="CE227" s="22" t="s">
        <v>35</v>
      </c>
      <c r="CF227" s="22" t="s">
        <v>35</v>
      </c>
      <c r="CG227" s="22" t="s">
        <v>35</v>
      </c>
      <c r="CH227" s="22" t="s">
        <v>35</v>
      </c>
      <c r="CI227" s="22" t="s">
        <v>35</v>
      </c>
      <c r="CJ227" s="3"/>
      <c r="CK227" s="3"/>
      <c r="CL227" s="3"/>
      <c r="CM227" s="3"/>
      <c r="CN227" s="3"/>
      <c r="CO227" s="3"/>
      <c r="CP227" s="3"/>
      <c r="CQ227" s="3"/>
      <c r="CR227" s="3"/>
      <c r="CS227" s="3"/>
      <c r="CT227" s="3"/>
      <c r="CU227" s="3"/>
      <c r="CV227" s="3"/>
      <c r="CW227" s="3"/>
      <c r="CX227" s="3"/>
      <c r="CY227" s="3"/>
      <c r="CZ227" s="3"/>
    </row>
    <row r="228" s="288" customFormat="true" ht="15" customHeight="true" x14ac:dyDescent="0.2">
      <c r="A228" s="825"/>
      <c r="B228" s="338" t="s">
        <v>306</v>
      </c>
      <c r="C228" s="102">
        <v>0</v>
      </c>
      <c r="D228" s="101">
        <v>0</v>
      </c>
      <c r="E228" s="101">
        <v>4.5475672636863737E-2</v>
      </c>
      <c r="F228" s="101">
        <v>0</v>
      </c>
      <c r="G228" s="100">
        <v>0</v>
      </c>
      <c r="H228" s="99">
        <v>6.8924578415743495E-2</v>
      </c>
      <c r="I228" s="101">
        <v>0</v>
      </c>
      <c r="J228" s="101">
        <v>0</v>
      </c>
      <c r="K228" s="101">
        <v>0</v>
      </c>
      <c r="L228" s="98">
        <v>0</v>
      </c>
      <c r="M228" s="102">
        <v>0</v>
      </c>
      <c r="N228" s="101">
        <v>0</v>
      </c>
      <c r="O228" s="101">
        <v>2.0066040803696523E-2</v>
      </c>
      <c r="P228" s="101">
        <v>2.2508783196845041E-2</v>
      </c>
      <c r="Q228" s="100">
        <v>0</v>
      </c>
      <c r="R228" s="99">
        <v>3.0829834069981198E-2</v>
      </c>
      <c r="S228" s="101">
        <v>0</v>
      </c>
      <c r="T228" s="101">
        <v>5.9864154727370958E-2</v>
      </c>
      <c r="U228" s="101">
        <v>0</v>
      </c>
      <c r="V228" s="101">
        <v>0</v>
      </c>
      <c r="W228" s="101">
        <v>0</v>
      </c>
      <c r="X228" s="101">
        <v>0</v>
      </c>
      <c r="Y228" s="101">
        <v>0</v>
      </c>
      <c r="Z228" s="101">
        <v>0</v>
      </c>
      <c r="AA228" s="101">
        <v>0</v>
      </c>
      <c r="AB228" s="101">
        <v>0</v>
      </c>
      <c r="AC228" s="101">
        <v>0</v>
      </c>
      <c r="AD228" s="101">
        <v>0</v>
      </c>
      <c r="AE228" s="101">
        <v>0</v>
      </c>
      <c r="AF228" s="101">
        <v>5.0818283854846803E-2</v>
      </c>
      <c r="AG228" s="101">
        <v>0</v>
      </c>
      <c r="AH228" s="101">
        <v>0</v>
      </c>
      <c r="AI228" s="98">
        <v>0</v>
      </c>
      <c r="AJ228" s="376"/>
      <c r="AK228" s="376"/>
      <c r="AL228" s="376"/>
      <c r="AM228" s="376"/>
      <c r="AN228" s="376"/>
      <c r="AO228" s="376"/>
      <c r="AP228" s="376"/>
      <c r="AQ228" s="376"/>
      <c r="AR228" s="376"/>
      <c r="AS228" s="376"/>
      <c r="AT228" s="376"/>
      <c r="AU228" s="376"/>
      <c r="AV228" s="376"/>
      <c r="AW228" s="376"/>
      <c r="AX228" s="376"/>
      <c r="AY228" s="376"/>
      <c r="AZ228" s="151"/>
      <c r="BA228" s="816"/>
      <c r="BB228" s="492" t="s">
        <v>91</v>
      </c>
      <c r="BC228" s="37" t="s">
        <v>35</v>
      </c>
      <c r="BD228" s="33" t="s">
        <v>35</v>
      </c>
      <c r="BE228" s="33" t="s">
        <v>35</v>
      </c>
      <c r="BF228" s="33" t="s">
        <v>35</v>
      </c>
      <c r="BG228" s="28" t="s">
        <v>35</v>
      </c>
      <c r="BH228" s="37" t="s">
        <v>35</v>
      </c>
      <c r="BI228" s="33" t="s">
        <v>35</v>
      </c>
      <c r="BJ228" s="33" t="s">
        <v>35</v>
      </c>
      <c r="BK228" s="33" t="s">
        <v>35</v>
      </c>
      <c r="BL228" s="28" t="s">
        <v>35</v>
      </c>
      <c r="BM228" s="37" t="s">
        <v>35</v>
      </c>
      <c r="BN228" s="33" t="s">
        <v>35</v>
      </c>
      <c r="BO228" s="33" t="s">
        <v>35</v>
      </c>
      <c r="BP228" s="33" t="s">
        <v>35</v>
      </c>
      <c r="BQ228" s="28" t="s">
        <v>35</v>
      </c>
      <c r="BR228" s="37" t="s">
        <v>35</v>
      </c>
      <c r="BS228" s="33" t="s">
        <v>35</v>
      </c>
      <c r="BT228" s="33" t="s">
        <v>35</v>
      </c>
      <c r="BU228" s="33" t="s">
        <v>35</v>
      </c>
      <c r="BV228" s="33" t="s">
        <v>35</v>
      </c>
      <c r="BW228" s="33" t="s">
        <v>35</v>
      </c>
      <c r="BX228" s="33" t="s">
        <v>35</v>
      </c>
      <c r="BY228" s="22" t="s">
        <v>35</v>
      </c>
      <c r="BZ228" s="22" t="s">
        <v>35</v>
      </c>
      <c r="CA228" s="22" t="s">
        <v>35</v>
      </c>
      <c r="CB228" s="22" t="s">
        <v>35</v>
      </c>
      <c r="CC228" s="22" t="s">
        <v>35</v>
      </c>
      <c r="CD228" s="22" t="s">
        <v>35</v>
      </c>
      <c r="CE228" s="22" t="s">
        <v>35</v>
      </c>
      <c r="CF228" s="22" t="s">
        <v>35</v>
      </c>
      <c r="CG228" s="22" t="s">
        <v>35</v>
      </c>
      <c r="CH228" s="22" t="s">
        <v>35</v>
      </c>
      <c r="CI228" s="22" t="s">
        <v>35</v>
      </c>
      <c r="CJ228" s="3"/>
      <c r="CK228" s="3"/>
      <c r="CL228" s="3"/>
      <c r="CM228" s="3"/>
      <c r="CN228" s="3"/>
      <c r="CO228" s="3"/>
      <c r="CP228" s="3"/>
      <c r="CQ228" s="3"/>
      <c r="CR228" s="3"/>
      <c r="CS228" s="3"/>
      <c r="CT228" s="3"/>
      <c r="CU228" s="3"/>
      <c r="CV228" s="3"/>
      <c r="CW228" s="3"/>
      <c r="CX228" s="3"/>
      <c r="CY228" s="3"/>
      <c r="CZ228" s="3"/>
    </row>
    <row r="229" s="288" customFormat="true" ht="15" customHeight="true" x14ac:dyDescent="0.2">
      <c r="A229" s="825"/>
      <c r="B229" s="338" t="s">
        <v>307</v>
      </c>
      <c r="C229" s="102">
        <v>0.13864087564989569</v>
      </c>
      <c r="D229" s="101">
        <v>0.24713283483621748</v>
      </c>
      <c r="E229" s="101">
        <v>0.15805878237097787</v>
      </c>
      <c r="F229" s="101">
        <v>6.758037675207354E-2</v>
      </c>
      <c r="G229" s="100">
        <v>0.20089117339215662</v>
      </c>
      <c r="H229" s="99">
        <v>4.4737772521869924E-2</v>
      </c>
      <c r="I229" s="101">
        <v>0.3212915529899612</v>
      </c>
      <c r="J229" s="101">
        <v>0.2989901138257286</v>
      </c>
      <c r="K229" s="101">
        <v>5.8429229304724675E-2</v>
      </c>
      <c r="L229" s="98">
        <v>0</v>
      </c>
      <c r="M229" s="102">
        <v>0.1541239586288817</v>
      </c>
      <c r="N229" s="101">
        <v>0.19011955170951972</v>
      </c>
      <c r="O229" s="101">
        <v>0.15734949320388769</v>
      </c>
      <c r="P229" s="101">
        <v>0.18004289420357453</v>
      </c>
      <c r="Q229" s="100">
        <v>0.14168983088145784</v>
      </c>
      <c r="R229" s="99">
        <v>0.74066135375380937</v>
      </c>
      <c r="S229" s="101">
        <v>0.16217546560183768</v>
      </c>
      <c r="T229" s="101">
        <v>3.5877350686678459E-2</v>
      </c>
      <c r="U229" s="101">
        <v>0.16071459831227641</v>
      </c>
      <c r="V229" s="101">
        <v>0</v>
      </c>
      <c r="W229" s="101">
        <v>0.1146415339831441</v>
      </c>
      <c r="X229" s="101">
        <v>0</v>
      </c>
      <c r="Y229" s="101">
        <v>0.10650298790606558</v>
      </c>
      <c r="Z229" s="101">
        <v>0</v>
      </c>
      <c r="AA229" s="101">
        <v>0.29370827789631315</v>
      </c>
      <c r="AB229" s="101">
        <v>0</v>
      </c>
      <c r="AC229" s="101">
        <v>0.35910108731706564</v>
      </c>
      <c r="AD229" s="101">
        <v>1.7284589075502805E-2</v>
      </c>
      <c r="AE229" s="101">
        <v>1.5146313215523988</v>
      </c>
      <c r="AF229" s="101">
        <v>0</v>
      </c>
      <c r="AG229" s="101">
        <v>0.18796492260957373</v>
      </c>
      <c r="AH229" s="101">
        <v>0</v>
      </c>
      <c r="AI229" s="98">
        <v>4.5966310820178845E-2</v>
      </c>
      <c r="AJ229" s="376"/>
      <c r="AK229" s="376"/>
      <c r="AL229" s="376"/>
      <c r="AM229" s="376"/>
      <c r="AN229" s="376"/>
      <c r="AO229" s="376"/>
      <c r="AP229" s="376"/>
      <c r="AQ229" s="376"/>
      <c r="AR229" s="376"/>
      <c r="AS229" s="376"/>
      <c r="AT229" s="376"/>
      <c r="AU229" s="376"/>
      <c r="AV229" s="376"/>
      <c r="AW229" s="376"/>
      <c r="AX229" s="376"/>
      <c r="AY229" s="376"/>
      <c r="AZ229" s="151"/>
      <c r="BA229" s="816"/>
      <c r="BB229" s="492" t="s">
        <v>92</v>
      </c>
      <c r="BC229" s="37" t="s">
        <v>35</v>
      </c>
      <c r="BD229" s="33" t="s">
        <v>35</v>
      </c>
      <c r="BE229" s="33" t="s">
        <v>35</v>
      </c>
      <c r="BF229" s="33" t="s">
        <v>35</v>
      </c>
      <c r="BG229" s="28" t="s">
        <v>35</v>
      </c>
      <c r="BH229" s="37" t="s">
        <v>35</v>
      </c>
      <c r="BI229" s="33" t="s">
        <v>35</v>
      </c>
      <c r="BJ229" s="33" t="s">
        <v>35</v>
      </c>
      <c r="BK229" s="33" t="s">
        <v>35</v>
      </c>
      <c r="BL229" s="28" t="s">
        <v>35</v>
      </c>
      <c r="BM229" s="37" t="s">
        <v>35</v>
      </c>
      <c r="BN229" s="33" t="s">
        <v>35</v>
      </c>
      <c r="BO229" s="33" t="s">
        <v>35</v>
      </c>
      <c r="BP229" s="33" t="s">
        <v>35</v>
      </c>
      <c r="BQ229" s="28" t="s">
        <v>35</v>
      </c>
      <c r="BR229" s="37" t="s">
        <v>35</v>
      </c>
      <c r="BS229" s="33" t="s">
        <v>35</v>
      </c>
      <c r="BT229" s="33" t="s">
        <v>35</v>
      </c>
      <c r="BU229" s="33" t="s">
        <v>35</v>
      </c>
      <c r="BV229" s="33" t="s">
        <v>35</v>
      </c>
      <c r="BW229" s="33" t="s">
        <v>35</v>
      </c>
      <c r="BX229" s="33" t="s">
        <v>35</v>
      </c>
      <c r="BY229" s="22" t="s">
        <v>35</v>
      </c>
      <c r="BZ229" s="22" t="s">
        <v>35</v>
      </c>
      <c r="CA229" s="22" t="s">
        <v>35</v>
      </c>
      <c r="CB229" s="22" t="s">
        <v>35</v>
      </c>
      <c r="CC229" s="22" t="s">
        <v>35</v>
      </c>
      <c r="CD229" s="22" t="s">
        <v>35</v>
      </c>
      <c r="CE229" s="22" t="s">
        <v>35</v>
      </c>
      <c r="CF229" s="22" t="s">
        <v>35</v>
      </c>
      <c r="CG229" s="22" t="s">
        <v>35</v>
      </c>
      <c r="CH229" s="22" t="s">
        <v>35</v>
      </c>
      <c r="CI229" s="22" t="s">
        <v>35</v>
      </c>
      <c r="CJ229" s="3"/>
      <c r="CK229" s="3"/>
      <c r="CL229" s="3"/>
      <c r="CM229" s="3"/>
      <c r="CN229" s="3"/>
      <c r="CO229" s="3"/>
      <c r="CP229" s="3"/>
      <c r="CQ229" s="3"/>
      <c r="CR229" s="3"/>
      <c r="CS229" s="3"/>
      <c r="CT229" s="3"/>
      <c r="CU229" s="3"/>
      <c r="CV229" s="3"/>
      <c r="CW229" s="3"/>
      <c r="CX229" s="3"/>
      <c r="CY229" s="3"/>
      <c r="CZ229" s="3"/>
    </row>
    <row r="230" s="288" customFormat="true" ht="15" customHeight="true" x14ac:dyDescent="0.2">
      <c r="A230" s="142"/>
      <c r="B230" s="113"/>
      <c r="C230" s="18"/>
      <c r="D230" s="135"/>
      <c r="E230" s="135"/>
      <c r="F230" s="135"/>
      <c r="G230" s="124"/>
      <c r="H230" s="17"/>
      <c r="I230" s="135"/>
      <c r="J230" s="135"/>
      <c r="K230" s="135"/>
      <c r="L230" s="130"/>
      <c r="M230" s="18"/>
      <c r="N230" s="135"/>
      <c r="O230" s="135"/>
      <c r="P230" s="135"/>
      <c r="Q230" s="124"/>
      <c r="R230" s="17"/>
      <c r="S230" s="135"/>
      <c r="T230" s="135"/>
      <c r="U230" s="135"/>
      <c r="V230" s="135"/>
      <c r="W230" s="135"/>
      <c r="X230" s="135"/>
      <c r="Y230" s="135"/>
      <c r="Z230" s="135"/>
      <c r="AA230" s="135"/>
      <c r="AB230" s="135"/>
      <c r="AC230" s="135"/>
      <c r="AD230" s="135"/>
      <c r="AE230" s="135"/>
      <c r="AF230" s="135"/>
      <c r="AG230" s="135"/>
      <c r="AH230" s="135"/>
      <c r="AI230" s="130"/>
      <c r="AJ230" s="376"/>
      <c r="AK230" s="376"/>
      <c r="AL230" s="376"/>
      <c r="AM230" s="376"/>
      <c r="AN230" s="376"/>
      <c r="AO230" s="376"/>
      <c r="AP230" s="376"/>
      <c r="AQ230" s="376"/>
      <c r="AR230" s="376"/>
      <c r="AS230" s="376"/>
      <c r="AT230" s="376"/>
      <c r="AU230" s="376"/>
      <c r="AV230" s="376"/>
      <c r="AW230" s="376"/>
      <c r="AX230" s="376"/>
      <c r="AY230" s="376"/>
      <c r="AZ230" s="151"/>
      <c r="BA230" s="816"/>
      <c r="BB230" s="492" t="s">
        <v>93</v>
      </c>
      <c r="BC230" s="37" t="s">
        <v>35</v>
      </c>
      <c r="BD230" s="33" t="s">
        <v>35</v>
      </c>
      <c r="BE230" s="33" t="s">
        <v>35</v>
      </c>
      <c r="BF230" s="33" t="s">
        <v>35</v>
      </c>
      <c r="BG230" s="28" t="s">
        <v>35</v>
      </c>
      <c r="BH230" s="37" t="s">
        <v>35</v>
      </c>
      <c r="BI230" s="33" t="s">
        <v>35</v>
      </c>
      <c r="BJ230" s="33" t="s">
        <v>35</v>
      </c>
      <c r="BK230" s="33" t="s">
        <v>35</v>
      </c>
      <c r="BL230" s="28" t="s">
        <v>35</v>
      </c>
      <c r="BM230" s="37" t="s">
        <v>35</v>
      </c>
      <c r="BN230" s="33" t="s">
        <v>35</v>
      </c>
      <c r="BO230" s="33" t="s">
        <v>35</v>
      </c>
      <c r="BP230" s="33" t="s">
        <v>35</v>
      </c>
      <c r="BQ230" s="28" t="s">
        <v>35</v>
      </c>
      <c r="BR230" s="37" t="s">
        <v>35</v>
      </c>
      <c r="BS230" s="33" t="s">
        <v>35</v>
      </c>
      <c r="BT230" s="33" t="s">
        <v>35</v>
      </c>
      <c r="BU230" s="33" t="s">
        <v>35</v>
      </c>
      <c r="BV230" s="33" t="s">
        <v>35</v>
      </c>
      <c r="BW230" s="33" t="s">
        <v>35</v>
      </c>
      <c r="BX230" s="33" t="s">
        <v>35</v>
      </c>
      <c r="BY230" s="22" t="s">
        <v>35</v>
      </c>
      <c r="BZ230" s="22" t="s">
        <v>35</v>
      </c>
      <c r="CA230" s="22" t="s">
        <v>35</v>
      </c>
      <c r="CB230" s="22" t="s">
        <v>35</v>
      </c>
      <c r="CC230" s="22" t="s">
        <v>35</v>
      </c>
      <c r="CD230" s="22" t="s">
        <v>35</v>
      </c>
      <c r="CE230" s="22" t="s">
        <v>35</v>
      </c>
      <c r="CF230" s="22" t="s">
        <v>35</v>
      </c>
      <c r="CG230" s="22" t="s">
        <v>35</v>
      </c>
      <c r="CH230" s="22" t="s">
        <v>35</v>
      </c>
      <c r="CI230" s="22" t="s">
        <v>35</v>
      </c>
      <c r="CJ230" s="3"/>
      <c r="CK230" s="3"/>
      <c r="CL230" s="3"/>
      <c r="CM230" s="3"/>
      <c r="CN230" s="3"/>
      <c r="CO230" s="3"/>
      <c r="CP230" s="3"/>
      <c r="CQ230" s="3"/>
      <c r="CR230" s="3"/>
      <c r="CS230" s="3"/>
      <c r="CT230" s="3"/>
      <c r="CU230" s="3"/>
      <c r="CV230" s="3"/>
      <c r="CW230" s="3"/>
      <c r="CX230" s="3"/>
      <c r="CY230" s="3"/>
      <c r="CZ230" s="3"/>
    </row>
    <row r="231" s="288" customFormat="true" ht="15" customHeight="true" x14ac:dyDescent="0.2">
      <c r="A231" s="121"/>
      <c r="B231" s="114"/>
      <c r="C231" s="133"/>
      <c r="D231" s="132"/>
      <c r="E231" s="132"/>
      <c r="F231" s="132"/>
      <c r="G231" s="122"/>
      <c r="H231" s="125"/>
      <c r="I231" s="132"/>
      <c r="J231" s="132"/>
      <c r="K231" s="132"/>
      <c r="L231" s="128"/>
      <c r="M231" s="133"/>
      <c r="N231" s="132"/>
      <c r="O231" s="132"/>
      <c r="P231" s="132"/>
      <c r="Q231" s="122"/>
      <c r="R231" s="125"/>
      <c r="S231" s="132"/>
      <c r="T231" s="132"/>
      <c r="U231" s="132"/>
      <c r="V231" s="132"/>
      <c r="W231" s="132"/>
      <c r="X231" s="132"/>
      <c r="Y231" s="132"/>
      <c r="Z231" s="132"/>
      <c r="AA231" s="132"/>
      <c r="AB231" s="132"/>
      <c r="AC231" s="132"/>
      <c r="AD231" s="132"/>
      <c r="AE231" s="132"/>
      <c r="AF231" s="132"/>
      <c r="AG231" s="132"/>
      <c r="AH231" s="132"/>
      <c r="AI231" s="128"/>
      <c r="AJ231" s="376"/>
      <c r="AK231" s="376"/>
      <c r="AL231" s="376"/>
      <c r="AM231" s="376"/>
      <c r="AN231" s="376"/>
      <c r="AO231" s="376"/>
      <c r="AP231" s="376"/>
      <c r="AQ231" s="376"/>
      <c r="AR231" s="376"/>
      <c r="AS231" s="376"/>
      <c r="AT231" s="376"/>
      <c r="AU231" s="376"/>
      <c r="AV231" s="376"/>
      <c r="AW231" s="376"/>
      <c r="AX231" s="376"/>
      <c r="AY231" s="376"/>
      <c r="AZ231" s="151"/>
      <c r="BA231" s="816" t="s">
        <v>303</v>
      </c>
      <c r="BB231" s="492" t="s">
        <v>456</v>
      </c>
      <c r="BC231" s="381">
        <v>5448.425453999992</v>
      </c>
      <c r="BD231" s="373">
        <v>6116.3101100000104</v>
      </c>
      <c r="BE231" s="373">
        <v>6246.3902419999886</v>
      </c>
      <c r="BF231" s="373">
        <v>6730.7707450000034</v>
      </c>
      <c r="BG231" s="385">
        <v>8456.9183639999846</v>
      </c>
      <c r="BH231" s="381">
        <v>689.38813200000038</v>
      </c>
      <c r="BI231" s="373">
        <v>658.77152800000033</v>
      </c>
      <c r="BJ231" s="373">
        <v>743.90153099999964</v>
      </c>
      <c r="BK231" s="373">
        <v>984.16007300000081</v>
      </c>
      <c r="BL231" s="385">
        <v>1506.1182980000003</v>
      </c>
      <c r="BM231" s="381">
        <v>4697.159533999994</v>
      </c>
      <c r="BN231" s="373">
        <v>5475.0788520000042</v>
      </c>
      <c r="BO231" s="373">
        <v>5458.8965939999998</v>
      </c>
      <c r="BP231" s="373">
        <v>5839.2496819999933</v>
      </c>
      <c r="BQ231" s="385">
        <v>6946.0906909999894</v>
      </c>
      <c r="BR231" s="381">
        <v>902.606989</v>
      </c>
      <c r="BS231" s="373">
        <v>2376.8403740000012</v>
      </c>
      <c r="BT231" s="373">
        <v>1834.6735190000004</v>
      </c>
      <c r="BU231" s="373">
        <v>1694.399343000001</v>
      </c>
      <c r="BV231" s="373">
        <v>1185.909527</v>
      </c>
      <c r="BW231" s="373">
        <v>1374.0130690000015</v>
      </c>
      <c r="BX231" s="373">
        <v>3369.4087799999979</v>
      </c>
      <c r="BY231" s="374">
        <v>2341.6253300000026</v>
      </c>
      <c r="BZ231" s="374">
        <v>2386.6787849999987</v>
      </c>
      <c r="CA231" s="374">
        <v>1618.6176670000007</v>
      </c>
      <c r="CB231" s="374">
        <v>2161.1966720000019</v>
      </c>
      <c r="CC231" s="374">
        <v>1596.2948910000002</v>
      </c>
      <c r="CD231" s="374">
        <v>1895.3750480000012</v>
      </c>
      <c r="CE231" s="374">
        <v>1660.9260549999979</v>
      </c>
      <c r="CF231" s="374">
        <v>1996.0234700000017</v>
      </c>
      <c r="CG231" s="374">
        <v>2164.4836220000007</v>
      </c>
      <c r="CH231" s="374">
        <v>1725.4288729999994</v>
      </c>
      <c r="CI231" s="374">
        <v>714.3129009999999</v>
      </c>
      <c r="CJ231" s="2"/>
      <c r="CK231" s="2"/>
      <c r="CL231" s="2"/>
      <c r="CM231" s="2"/>
      <c r="CN231" s="2"/>
      <c r="CO231" s="2"/>
      <c r="CP231" s="2"/>
      <c r="CQ231" s="2"/>
      <c r="CR231" s="2"/>
      <c r="CS231" s="2"/>
      <c r="CT231" s="2"/>
      <c r="CU231" s="2"/>
      <c r="CV231" s="2"/>
      <c r="CW231" s="2"/>
      <c r="CX231" s="2"/>
      <c r="CY231" s="2"/>
      <c r="CZ231" s="2"/>
    </row>
    <row r="232" s="288" customFormat="true" ht="15" customHeight="true" x14ac:dyDescent="0.2">
      <c r="A232" s="121"/>
      <c r="B232" s="114"/>
      <c r="C232" s="133"/>
      <c r="D232" s="132"/>
      <c r="E232" s="132"/>
      <c r="F232" s="132"/>
      <c r="G232" s="122"/>
      <c r="H232" s="125"/>
      <c r="I232" s="132"/>
      <c r="J232" s="132"/>
      <c r="K232" s="132"/>
      <c r="L232" s="128"/>
      <c r="M232" s="133"/>
      <c r="N232" s="132"/>
      <c r="O232" s="132"/>
      <c r="P232" s="132"/>
      <c r="Q232" s="122"/>
      <c r="R232" s="125"/>
      <c r="S232" s="132"/>
      <c r="T232" s="132"/>
      <c r="U232" s="132"/>
      <c r="V232" s="132"/>
      <c r="W232" s="132"/>
      <c r="X232" s="132"/>
      <c r="Y232" s="132"/>
      <c r="Z232" s="132"/>
      <c r="AA232" s="132"/>
      <c r="AB232" s="132"/>
      <c r="AC232" s="132"/>
      <c r="AD232" s="132"/>
      <c r="AE232" s="132"/>
      <c r="AF232" s="132"/>
      <c r="AG232" s="132"/>
      <c r="AH232" s="132"/>
      <c r="AI232" s="128"/>
      <c r="AJ232" s="376"/>
      <c r="AK232" s="376"/>
      <c r="AL232" s="376"/>
      <c r="AM232" s="376"/>
      <c r="AN232" s="376"/>
      <c r="AO232" s="376"/>
      <c r="AP232" s="376"/>
      <c r="AQ232" s="376"/>
      <c r="AR232" s="376"/>
      <c r="AS232" s="376"/>
      <c r="AT232" s="376"/>
      <c r="AU232" s="376"/>
      <c r="AV232" s="376"/>
      <c r="AW232" s="376"/>
      <c r="AX232" s="376"/>
      <c r="AY232" s="376"/>
      <c r="AZ232" s="151"/>
      <c r="BA232" s="816"/>
      <c r="BB232" s="492" t="s">
        <v>457</v>
      </c>
      <c r="BC232" s="381">
        <v>9792.3209690000094</v>
      </c>
      <c r="BD232" s="373">
        <v>9249.9096959999861</v>
      </c>
      <c r="BE232" s="373">
        <v>9114.3815479999939</v>
      </c>
      <c r="BF232" s="373">
        <v>8630.9385489999986</v>
      </c>
      <c r="BG232" s="385">
        <v>7003.3708599999818</v>
      </c>
      <c r="BH232" s="381">
        <v>1001.8406409999993</v>
      </c>
      <c r="BI232" s="373">
        <v>1037.949609</v>
      </c>
      <c r="BJ232" s="373">
        <v>960.27408799999898</v>
      </c>
      <c r="BK232" s="373">
        <v>732.3500660000002</v>
      </c>
      <c r="BL232" s="385">
        <v>211.80141700000001</v>
      </c>
      <c r="BM232" s="381">
        <v>8884.5400789999912</v>
      </c>
      <c r="BN232" s="373">
        <v>8147.0358389999856</v>
      </c>
      <c r="BO232" s="373">
        <v>8236.2229990000014</v>
      </c>
      <c r="BP232" s="373">
        <v>7799.0328950000112</v>
      </c>
      <c r="BQ232" s="385">
        <v>6779.8739889999943</v>
      </c>
      <c r="BR232" s="381">
        <v>2892.1441330000016</v>
      </c>
      <c r="BS232" s="373">
        <v>2406.3844770000073</v>
      </c>
      <c r="BT232" s="373">
        <v>2771.4788970000041</v>
      </c>
      <c r="BU232" s="373">
        <v>801.46479500000078</v>
      </c>
      <c r="BV232" s="373">
        <v>1142.0528099999995</v>
      </c>
      <c r="BW232" s="373">
        <v>3181.8590849999969</v>
      </c>
      <c r="BX232" s="373">
        <v>2835.9989959999994</v>
      </c>
      <c r="BY232" s="374">
        <v>1326.7774460000001</v>
      </c>
      <c r="BZ232" s="374">
        <v>3129.1062960000027</v>
      </c>
      <c r="CA232" s="374">
        <v>3920.8639799999933</v>
      </c>
      <c r="CB232" s="374">
        <v>2355.6888429999976</v>
      </c>
      <c r="CC232" s="374">
        <v>1187.9608729999993</v>
      </c>
      <c r="CD232" s="374">
        <v>3868.4145979999985</v>
      </c>
      <c r="CE232" s="374">
        <v>715.55052700000022</v>
      </c>
      <c r="CF232" s="374">
        <v>4118.8602700000019</v>
      </c>
      <c r="CG232" s="374">
        <v>2247.745954999999</v>
      </c>
      <c r="CH232" s="374">
        <v>1665.109008000001</v>
      </c>
      <c r="CI232" s="374">
        <v>3223.4606329999992</v>
      </c>
      <c r="CJ232" s="2"/>
      <c r="CK232" s="2"/>
      <c r="CL232" s="2"/>
      <c r="CM232" s="2"/>
      <c r="CN232" s="2"/>
      <c r="CO232" s="2"/>
      <c r="CP232" s="2"/>
      <c r="CQ232" s="2"/>
      <c r="CR232" s="2"/>
      <c r="CS232" s="2"/>
      <c r="CT232" s="2"/>
      <c r="CU232" s="2"/>
      <c r="CV232" s="2"/>
      <c r="CW232" s="2"/>
      <c r="CX232" s="2"/>
      <c r="CY232" s="2"/>
      <c r="CZ232" s="2"/>
    </row>
    <row r="233" s="288" customFormat="true" ht="15" customHeight="true" x14ac:dyDescent="0.2">
      <c r="A233" s="121"/>
      <c r="B233" s="114"/>
      <c r="C233" s="90"/>
      <c r="D233" s="89"/>
      <c r="E233" s="89"/>
      <c r="F233" s="89"/>
      <c r="G233" s="88"/>
      <c r="H233" s="87"/>
      <c r="I233" s="89"/>
      <c r="J233" s="89"/>
      <c r="K233" s="89"/>
      <c r="L233" s="86"/>
      <c r="M233" s="90"/>
      <c r="N233" s="89"/>
      <c r="O233" s="89"/>
      <c r="P233" s="89"/>
      <c r="Q233" s="88"/>
      <c r="R233" s="87"/>
      <c r="S233" s="89"/>
      <c r="T233" s="89"/>
      <c r="U233" s="89"/>
      <c r="V233" s="89"/>
      <c r="W233" s="89"/>
      <c r="X233" s="89"/>
      <c r="Y233" s="89"/>
      <c r="Z233" s="89"/>
      <c r="AA233" s="89"/>
      <c r="AB233" s="89"/>
      <c r="AC233" s="89"/>
      <c r="AD233" s="89"/>
      <c r="AE233" s="89"/>
      <c r="AF233" s="89"/>
      <c r="AG233" s="89"/>
      <c r="AH233" s="89"/>
      <c r="AI233" s="86"/>
      <c r="AJ233" s="376"/>
      <c r="AK233" s="376"/>
      <c r="AL233" s="376"/>
      <c r="AM233" s="376"/>
      <c r="AN233" s="376"/>
      <c r="AO233" s="376"/>
      <c r="AP233" s="376"/>
      <c r="AQ233" s="376"/>
      <c r="AR233" s="376"/>
      <c r="AS233" s="376"/>
      <c r="AT233" s="376"/>
      <c r="AU233" s="376"/>
      <c r="AV233" s="376"/>
      <c r="AW233" s="376"/>
      <c r="AX233" s="376"/>
      <c r="AY233" s="376"/>
      <c r="AZ233" s="151"/>
      <c r="BA233" s="816"/>
      <c r="BB233" s="492" t="s">
        <v>305</v>
      </c>
      <c r="BC233" s="381">
        <v>303.03333600000013</v>
      </c>
      <c r="BD233" s="373">
        <v>157.579003</v>
      </c>
      <c r="BE233" s="373">
        <v>170.60057</v>
      </c>
      <c r="BF233" s="373">
        <v>189.40678499999999</v>
      </c>
      <c r="BG233" s="385">
        <v>72.931801000000007</v>
      </c>
      <c r="BH233" s="381">
        <v>20.732806</v>
      </c>
      <c r="BI233" s="373">
        <v>17.056861000000001</v>
      </c>
      <c r="BJ233" s="373">
        <v>4.0512619999999995</v>
      </c>
      <c r="BK233" s="373">
        <v>0</v>
      </c>
      <c r="BL233" s="385">
        <v>0</v>
      </c>
      <c r="BM233" s="381">
        <v>245.34872500000003</v>
      </c>
      <c r="BN233" s="373">
        <v>195.23507999999995</v>
      </c>
      <c r="BO233" s="373">
        <v>127.46953499999998</v>
      </c>
      <c r="BP233" s="373">
        <v>183.90134000000003</v>
      </c>
      <c r="BQ233" s="385">
        <v>99.755886000000004</v>
      </c>
      <c r="BR233" s="381">
        <v>7.3820109999999994</v>
      </c>
      <c r="BS233" s="373">
        <v>12.846731</v>
      </c>
      <c r="BT233" s="373">
        <v>30.872465000000002</v>
      </c>
      <c r="BU233" s="373">
        <v>165.92936599999996</v>
      </c>
      <c r="BV233" s="373">
        <v>2.373624</v>
      </c>
      <c r="BW233" s="373">
        <v>1.9262060000000001</v>
      </c>
      <c r="BX233" s="373">
        <v>9.8462599999999991</v>
      </c>
      <c r="BY233" s="374">
        <v>267.474425</v>
      </c>
      <c r="BZ233" s="374">
        <v>7.1508180000000001</v>
      </c>
      <c r="CA233" s="374">
        <v>172.86146100000002</v>
      </c>
      <c r="CB233" s="374">
        <v>85.236796999999981</v>
      </c>
      <c r="CC233" s="374">
        <v>38.639769999999999</v>
      </c>
      <c r="CD233" s="374">
        <v>41.130214000000002</v>
      </c>
      <c r="CE233" s="374">
        <v>10.956405999999999</v>
      </c>
      <c r="CF233" s="374">
        <v>16.641162999999999</v>
      </c>
      <c r="CG233" s="374">
        <v>17.473534999999998</v>
      </c>
      <c r="CH233" s="374">
        <v>3.6873659999999999</v>
      </c>
      <c r="CI233" s="374">
        <v>1.1228769999999999</v>
      </c>
      <c r="CJ233" s="2"/>
      <c r="CK233" s="2"/>
      <c r="CL233" s="2"/>
      <c r="CM233" s="2"/>
      <c r="CN233" s="2"/>
      <c r="CO233" s="2"/>
      <c r="CP233" s="2"/>
      <c r="CQ233" s="2"/>
      <c r="CR233" s="2"/>
      <c r="CS233" s="2"/>
      <c r="CT233" s="2"/>
      <c r="CU233" s="2"/>
      <c r="CV233" s="2"/>
      <c r="CW233" s="2"/>
      <c r="CX233" s="2"/>
      <c r="CY233" s="2"/>
      <c r="CZ233" s="2"/>
    </row>
    <row r="234" s="288" customFormat="true" ht="15" customHeight="true" x14ac:dyDescent="0.2">
      <c r="A234" s="121"/>
      <c r="B234" s="114"/>
      <c r="C234" s="90"/>
      <c r="D234" s="89"/>
      <c r="E234" s="89"/>
      <c r="F234" s="89"/>
      <c r="G234" s="88"/>
      <c r="H234" s="87"/>
      <c r="I234" s="89"/>
      <c r="J234" s="89"/>
      <c r="K234" s="89"/>
      <c r="L234" s="86"/>
      <c r="M234" s="90"/>
      <c r="N234" s="89"/>
      <c r="O234" s="89"/>
      <c r="P234" s="89"/>
      <c r="Q234" s="88"/>
      <c r="R234" s="87"/>
      <c r="S234" s="89"/>
      <c r="T234" s="89"/>
      <c r="U234" s="89"/>
      <c r="V234" s="89"/>
      <c r="W234" s="89"/>
      <c r="X234" s="89"/>
      <c r="Y234" s="89"/>
      <c r="Z234" s="89"/>
      <c r="AA234" s="89"/>
      <c r="AB234" s="89"/>
      <c r="AC234" s="89"/>
      <c r="AD234" s="89"/>
      <c r="AE234" s="89"/>
      <c r="AF234" s="89"/>
      <c r="AG234" s="89"/>
      <c r="AH234" s="89"/>
      <c r="AI234" s="86"/>
      <c r="AJ234" s="376"/>
      <c r="AK234" s="376"/>
      <c r="AL234" s="376"/>
      <c r="AM234" s="376"/>
      <c r="AN234" s="376"/>
      <c r="AO234" s="376"/>
      <c r="AP234" s="376"/>
      <c r="AQ234" s="376"/>
      <c r="AR234" s="376"/>
      <c r="AS234" s="376"/>
      <c r="AT234" s="376"/>
      <c r="AU234" s="376"/>
      <c r="AV234" s="376"/>
      <c r="AW234" s="376"/>
      <c r="AX234" s="376"/>
      <c r="AY234" s="376"/>
      <c r="AZ234" s="151"/>
      <c r="BA234" s="816"/>
      <c r="BB234" s="492" t="s">
        <v>306</v>
      </c>
      <c r="BC234" s="381">
        <v>0</v>
      </c>
      <c r="BD234" s="373">
        <v>0</v>
      </c>
      <c r="BE234" s="373">
        <v>7.0774010000000001</v>
      </c>
      <c r="BF234" s="373">
        <v>0</v>
      </c>
      <c r="BG234" s="385">
        <v>0</v>
      </c>
      <c r="BH234" s="381">
        <v>1.181305</v>
      </c>
      <c r="BI234" s="373">
        <v>0</v>
      </c>
      <c r="BJ234" s="373">
        <v>0</v>
      </c>
      <c r="BK234" s="373">
        <v>0</v>
      </c>
      <c r="BL234" s="385">
        <v>0</v>
      </c>
      <c r="BM234" s="381">
        <v>0</v>
      </c>
      <c r="BN234" s="373">
        <v>0</v>
      </c>
      <c r="BO234" s="373">
        <v>2.7785760000000002</v>
      </c>
      <c r="BP234" s="373">
        <v>3.1175199999999998</v>
      </c>
      <c r="BQ234" s="385">
        <v>0</v>
      </c>
      <c r="BR234" s="381">
        <v>1.181305</v>
      </c>
      <c r="BS234" s="373">
        <v>0</v>
      </c>
      <c r="BT234" s="373">
        <v>2.7785760000000002</v>
      </c>
      <c r="BU234" s="373">
        <v>0</v>
      </c>
      <c r="BV234" s="373">
        <v>0</v>
      </c>
      <c r="BW234" s="373">
        <v>0</v>
      </c>
      <c r="BX234" s="373">
        <v>0</v>
      </c>
      <c r="BY234" s="374">
        <v>0</v>
      </c>
      <c r="BZ234" s="374">
        <v>0</v>
      </c>
      <c r="CA234" s="374">
        <v>0</v>
      </c>
      <c r="CB234" s="374">
        <v>0</v>
      </c>
      <c r="CC234" s="374">
        <v>0</v>
      </c>
      <c r="CD234" s="374">
        <v>0</v>
      </c>
      <c r="CE234" s="374">
        <v>0</v>
      </c>
      <c r="CF234" s="374">
        <v>3.1175199999999998</v>
      </c>
      <c r="CG234" s="374">
        <v>0</v>
      </c>
      <c r="CH234" s="374">
        <v>0</v>
      </c>
      <c r="CI234" s="374">
        <v>0</v>
      </c>
      <c r="CJ234" s="2"/>
      <c r="CK234" s="2"/>
      <c r="CL234" s="2"/>
      <c r="CM234" s="2"/>
      <c r="CN234" s="2"/>
      <c r="CO234" s="2"/>
      <c r="CP234" s="2"/>
      <c r="CQ234" s="2"/>
      <c r="CR234" s="2"/>
      <c r="CS234" s="2"/>
      <c r="CT234" s="2"/>
      <c r="CU234" s="2"/>
      <c r="CV234" s="2"/>
      <c r="CW234" s="2"/>
      <c r="CX234" s="2"/>
      <c r="CY234" s="2"/>
      <c r="CZ234" s="2"/>
    </row>
    <row r="235" s="288" customFormat="true" ht="15" customHeight="true" x14ac:dyDescent="0.2">
      <c r="A235" s="121"/>
      <c r="B235" s="114"/>
      <c r="C235" s="90"/>
      <c r="D235" s="89"/>
      <c r="E235" s="89"/>
      <c r="F235" s="89"/>
      <c r="G235" s="88"/>
      <c r="H235" s="87"/>
      <c r="I235" s="89"/>
      <c r="J235" s="89"/>
      <c r="K235" s="89"/>
      <c r="L235" s="86"/>
      <c r="M235" s="90"/>
      <c r="N235" s="89"/>
      <c r="O235" s="89"/>
      <c r="P235" s="89"/>
      <c r="Q235" s="88"/>
      <c r="R235" s="87"/>
      <c r="S235" s="89"/>
      <c r="T235" s="89"/>
      <c r="U235" s="89"/>
      <c r="V235" s="89"/>
      <c r="W235" s="89"/>
      <c r="X235" s="89"/>
      <c r="Y235" s="89"/>
      <c r="Z235" s="89"/>
      <c r="AA235" s="89"/>
      <c r="AB235" s="89"/>
      <c r="AC235" s="89"/>
      <c r="AD235" s="89"/>
      <c r="AE235" s="89"/>
      <c r="AF235" s="89"/>
      <c r="AG235" s="89"/>
      <c r="AH235" s="89"/>
      <c r="AI235" s="86"/>
      <c r="AJ235" s="376"/>
      <c r="AK235" s="376"/>
      <c r="AL235" s="376"/>
      <c r="AM235" s="376"/>
      <c r="AN235" s="376"/>
      <c r="AO235" s="376"/>
      <c r="AP235" s="376"/>
      <c r="AQ235" s="376"/>
      <c r="AR235" s="376"/>
      <c r="AS235" s="376"/>
      <c r="AT235" s="376"/>
      <c r="AU235" s="376"/>
      <c r="AV235" s="376"/>
      <c r="AW235" s="376"/>
      <c r="AX235" s="376"/>
      <c r="AY235" s="376"/>
      <c r="AZ235" s="151"/>
      <c r="BA235" s="816"/>
      <c r="BB235" s="492" t="s">
        <v>307</v>
      </c>
      <c r="BC235" s="381">
        <v>21.579951000000001</v>
      </c>
      <c r="BD235" s="373">
        <v>38.459450000000004</v>
      </c>
      <c r="BE235" s="373">
        <v>24.598765</v>
      </c>
      <c r="BF235" s="373">
        <v>10.51661</v>
      </c>
      <c r="BG235" s="385">
        <v>31.267684000000003</v>
      </c>
      <c r="BH235" s="381">
        <v>0.76676499999999992</v>
      </c>
      <c r="BI235" s="373">
        <v>5.5239720000000005</v>
      </c>
      <c r="BJ235" s="373">
        <v>5.1227460000000002</v>
      </c>
      <c r="BK235" s="373">
        <v>1.00353</v>
      </c>
      <c r="BL235" s="385">
        <v>0</v>
      </c>
      <c r="BM235" s="381">
        <v>21.343690000000002</v>
      </c>
      <c r="BN235" s="373">
        <v>26.319522000000003</v>
      </c>
      <c r="BO235" s="373">
        <v>21.788429999999998</v>
      </c>
      <c r="BP235" s="373">
        <v>24.936368999999999</v>
      </c>
      <c r="BQ235" s="385">
        <v>19.617436000000001</v>
      </c>
      <c r="BR235" s="381">
        <v>28.379878999999999</v>
      </c>
      <c r="BS235" s="373">
        <v>7.7906860000000009</v>
      </c>
      <c r="BT235" s="373">
        <v>1.6652359999999999</v>
      </c>
      <c r="BU235" s="373">
        <v>4.2847770000000001</v>
      </c>
      <c r="BV235" s="373">
        <v>0</v>
      </c>
      <c r="BW235" s="373">
        <v>5.2311269999999999</v>
      </c>
      <c r="BX235" s="373">
        <v>0</v>
      </c>
      <c r="BY235" s="374">
        <v>4.1962960000000002</v>
      </c>
      <c r="BZ235" s="374">
        <v>0</v>
      </c>
      <c r="CA235" s="374">
        <v>16.827047</v>
      </c>
      <c r="CB235" s="374">
        <v>0</v>
      </c>
      <c r="CC235" s="374">
        <v>10.173582</v>
      </c>
      <c r="CD235" s="374">
        <v>1.00353</v>
      </c>
      <c r="CE235" s="374">
        <v>36.716933999999995</v>
      </c>
      <c r="CF235" s="374">
        <v>0</v>
      </c>
      <c r="CG235" s="374">
        <v>8.3419679999999996</v>
      </c>
      <c r="CH235" s="374">
        <v>0</v>
      </c>
      <c r="CI235" s="374">
        <v>1.8113980000000001</v>
      </c>
      <c r="CJ235" s="2"/>
      <c r="CK235" s="2"/>
      <c r="CL235" s="2"/>
      <c r="CM235" s="2"/>
      <c r="CN235" s="2"/>
      <c r="CO235" s="2"/>
      <c r="CP235" s="2"/>
      <c r="CQ235" s="2"/>
      <c r="CR235" s="2"/>
      <c r="CS235" s="2"/>
      <c r="CT235" s="2"/>
      <c r="CU235" s="2"/>
      <c r="CV235" s="2"/>
      <c r="CW235" s="2"/>
      <c r="CX235" s="2"/>
      <c r="CY235" s="2"/>
      <c r="CZ235" s="2"/>
    </row>
    <row r="236" s="288" customFormat="true" ht="15" customHeight="true" x14ac:dyDescent="0.2">
      <c r="A236" s="121"/>
      <c r="B236" s="114"/>
      <c r="C236" s="90"/>
      <c r="D236" s="89"/>
      <c r="E236" s="89"/>
      <c r="F236" s="89"/>
      <c r="G236" s="88"/>
      <c r="H236" s="87"/>
      <c r="I236" s="89"/>
      <c r="J236" s="89"/>
      <c r="K236" s="89"/>
      <c r="L236" s="86"/>
      <c r="M236" s="90"/>
      <c r="N236" s="89"/>
      <c r="O236" s="89"/>
      <c r="P236" s="89"/>
      <c r="Q236" s="88"/>
      <c r="R236" s="87"/>
      <c r="S236" s="89"/>
      <c r="T236" s="89"/>
      <c r="U236" s="89"/>
      <c r="V236" s="89"/>
      <c r="W236" s="89"/>
      <c r="X236" s="89"/>
      <c r="Y236" s="89"/>
      <c r="Z236" s="89"/>
      <c r="AA236" s="89"/>
      <c r="AB236" s="89"/>
      <c r="AC236" s="89"/>
      <c r="AD236" s="89"/>
      <c r="AE236" s="89"/>
      <c r="AF236" s="89"/>
      <c r="AG236" s="89"/>
      <c r="AH236" s="89"/>
      <c r="AI236" s="86"/>
      <c r="AJ236" s="376"/>
      <c r="AK236" s="376"/>
      <c r="AL236" s="376"/>
      <c r="AM236" s="376"/>
      <c r="AN236" s="376"/>
      <c r="AO236" s="376"/>
      <c r="AP236" s="376"/>
      <c r="AQ236" s="376"/>
      <c r="AR236" s="376"/>
      <c r="AS236" s="376"/>
      <c r="AT236" s="376"/>
      <c r="AU236" s="376"/>
      <c r="AV236" s="376"/>
      <c r="AW236" s="376"/>
      <c r="AX236" s="376"/>
      <c r="AY236" s="376"/>
      <c r="AZ236" s="151"/>
      <c r="BA236" s="820"/>
      <c r="BB236" s="492" t="s">
        <v>179</v>
      </c>
      <c r="BC236" s="381">
        <v>15565.359709999953</v>
      </c>
      <c r="BD236" s="373">
        <v>15562.258258999967</v>
      </c>
      <c r="BE236" s="373">
        <v>15563.048525999986</v>
      </c>
      <c r="BF236" s="373">
        <v>15561.632688999955</v>
      </c>
      <c r="BG236" s="385">
        <v>15564.488709000085</v>
      </c>
      <c r="BH236" s="381">
        <v>1713.9096490000013</v>
      </c>
      <c r="BI236" s="373">
        <v>1719.3019700000013</v>
      </c>
      <c r="BJ236" s="373">
        <v>1713.3496270000014</v>
      </c>
      <c r="BK236" s="373">
        <v>1717.5136689999999</v>
      </c>
      <c r="BL236" s="385">
        <v>1717.9197150000007</v>
      </c>
      <c r="BM236" s="381">
        <v>13848.392027999955</v>
      </c>
      <c r="BN236" s="373">
        <v>13843.669292999981</v>
      </c>
      <c r="BO236" s="373">
        <v>13847.15613399997</v>
      </c>
      <c r="BP236" s="373">
        <v>13850.237805999966</v>
      </c>
      <c r="BQ236" s="385">
        <v>13845.338001999991</v>
      </c>
      <c r="BR236" s="381">
        <v>3831.6943170000022</v>
      </c>
      <c r="BS236" s="373">
        <v>4803.8622680000008</v>
      </c>
      <c r="BT236" s="373">
        <v>4641.4686929999962</v>
      </c>
      <c r="BU236" s="373">
        <v>2666.0782810000037</v>
      </c>
      <c r="BV236" s="373">
        <v>2330.3359610000043</v>
      </c>
      <c r="BW236" s="373">
        <v>4563.029487000008</v>
      </c>
      <c r="BX236" s="373">
        <v>6215.2540360000039</v>
      </c>
      <c r="BY236" s="374">
        <v>3940.0734969999958</v>
      </c>
      <c r="BZ236" s="374">
        <v>5522.9358989999964</v>
      </c>
      <c r="CA236" s="374">
        <v>5729.170154999988</v>
      </c>
      <c r="CB236" s="374">
        <v>4602.1223119999859</v>
      </c>
      <c r="CC236" s="374">
        <v>2833.0691160000056</v>
      </c>
      <c r="CD236" s="374">
        <v>5805.9233899999872</v>
      </c>
      <c r="CE236" s="374">
        <v>2424.1499219999969</v>
      </c>
      <c r="CF236" s="374">
        <v>6134.6424230000157</v>
      </c>
      <c r="CG236" s="374">
        <v>4438.0450800000026</v>
      </c>
      <c r="CH236" s="374">
        <v>3394.2252470000067</v>
      </c>
      <c r="CI236" s="374">
        <v>3940.7078090000009</v>
      </c>
      <c r="CJ236" s="2"/>
      <c r="CK236" s="2"/>
      <c r="CL236" s="2"/>
      <c r="CM236" s="2"/>
      <c r="CN236" s="2"/>
      <c r="CO236" s="2"/>
      <c r="CP236" s="2"/>
      <c r="CQ236" s="2"/>
      <c r="CR236" s="2"/>
      <c r="CS236" s="2"/>
      <c r="CT236" s="2"/>
      <c r="CU236" s="2"/>
      <c r="CV236" s="2"/>
      <c r="CW236" s="2"/>
      <c r="CX236" s="2"/>
      <c r="CY236" s="2"/>
      <c r="CZ236" s="2"/>
    </row>
    <row r="237" s="288" customFormat="true" ht="15" customHeight="true" x14ac:dyDescent="0.2">
      <c r="A237" s="121"/>
      <c r="B237" s="114"/>
      <c r="C237" s="90"/>
      <c r="D237" s="89"/>
      <c r="E237" s="89"/>
      <c r="F237" s="89"/>
      <c r="G237" s="88"/>
      <c r="H237" s="87"/>
      <c r="I237" s="89"/>
      <c r="J237" s="89"/>
      <c r="K237" s="89"/>
      <c r="L237" s="86"/>
      <c r="M237" s="90"/>
      <c r="N237" s="89"/>
      <c r="O237" s="89"/>
      <c r="P237" s="89"/>
      <c r="Q237" s="88"/>
      <c r="R237" s="87"/>
      <c r="S237" s="89"/>
      <c r="T237" s="89"/>
      <c r="U237" s="89"/>
      <c r="V237" s="89"/>
      <c r="W237" s="89"/>
      <c r="X237" s="89"/>
      <c r="Y237" s="89"/>
      <c r="Z237" s="89"/>
      <c r="AA237" s="89"/>
      <c r="AB237" s="89"/>
      <c r="AC237" s="89"/>
      <c r="AD237" s="89"/>
      <c r="AE237" s="89"/>
      <c r="AF237" s="89"/>
      <c r="AG237" s="89"/>
      <c r="AH237" s="89"/>
      <c r="AI237" s="86"/>
      <c r="AJ237" s="376"/>
      <c r="AK237" s="376"/>
      <c r="AL237" s="376"/>
      <c r="AM237" s="376"/>
      <c r="AN237" s="376"/>
      <c r="AO237" s="376"/>
      <c r="AP237" s="376"/>
      <c r="AQ237" s="376"/>
      <c r="AR237" s="376"/>
      <c r="AS237" s="376"/>
      <c r="AT237" s="376"/>
      <c r="AU237" s="376"/>
      <c r="AV237" s="376"/>
      <c r="AW237" s="376"/>
      <c r="AX237" s="376"/>
      <c r="AY237" s="376"/>
      <c r="AZ237" s="151"/>
      <c r="BA237" s="493"/>
      <c r="BB237" s="492"/>
      <c r="BC237" s="381"/>
      <c r="BD237" s="373"/>
      <c r="BE237" s="373"/>
      <c r="BF237" s="373"/>
      <c r="BG237" s="385"/>
      <c r="BH237" s="381"/>
      <c r="BI237" s="373"/>
      <c r="BJ237" s="373"/>
      <c r="BK237" s="373"/>
      <c r="BL237" s="385"/>
      <c r="BM237" s="381"/>
      <c r="BN237" s="373"/>
      <c r="BO237" s="373"/>
      <c r="BP237" s="373"/>
      <c r="BQ237" s="385"/>
      <c r="BR237" s="381"/>
      <c r="BS237" s="373"/>
      <c r="BT237" s="373"/>
      <c r="BU237" s="373"/>
      <c r="BV237" s="373"/>
      <c r="BW237" s="373"/>
      <c r="BX237" s="373"/>
      <c r="BY237" s="374"/>
      <c r="BZ237" s="374"/>
      <c r="CA237" s="374"/>
      <c r="CB237" s="374"/>
      <c r="CC237" s="374"/>
      <c r="CD237" s="374"/>
      <c r="CE237" s="374"/>
      <c r="CF237" s="374"/>
      <c r="CG237" s="374"/>
      <c r="CH237" s="374"/>
      <c r="CI237" s="374"/>
      <c r="CJ237" s="2"/>
      <c r="CK237" s="2"/>
      <c r="CL237" s="2"/>
      <c r="CM237" s="2"/>
      <c r="CN237" s="2"/>
      <c r="CO237" s="2"/>
      <c r="CP237" s="2"/>
      <c r="CQ237" s="2"/>
      <c r="CR237" s="2"/>
      <c r="CS237" s="2"/>
      <c r="CT237" s="2"/>
      <c r="CU237" s="2"/>
      <c r="CV237" s="2"/>
      <c r="CW237" s="2"/>
      <c r="CX237" s="2"/>
      <c r="CY237" s="2"/>
      <c r="CZ237" s="2"/>
    </row>
    <row r="238" s="288" customFormat="true" ht="15" customHeight="true" x14ac:dyDescent="0.2">
      <c r="A238" s="121"/>
      <c r="B238" s="114"/>
      <c r="C238" s="90"/>
      <c r="D238" s="89"/>
      <c r="E238" s="89"/>
      <c r="F238" s="89"/>
      <c r="G238" s="88"/>
      <c r="H238" s="87"/>
      <c r="I238" s="89"/>
      <c r="J238" s="89"/>
      <c r="K238" s="89"/>
      <c r="L238" s="86"/>
      <c r="M238" s="90"/>
      <c r="N238" s="89"/>
      <c r="O238" s="89"/>
      <c r="P238" s="89"/>
      <c r="Q238" s="88"/>
      <c r="R238" s="87"/>
      <c r="S238" s="89"/>
      <c r="T238" s="89"/>
      <c r="U238" s="89"/>
      <c r="V238" s="89"/>
      <c r="W238" s="89"/>
      <c r="X238" s="89"/>
      <c r="Y238" s="89"/>
      <c r="Z238" s="89"/>
      <c r="AA238" s="89"/>
      <c r="AB238" s="89"/>
      <c r="AC238" s="89"/>
      <c r="AD238" s="89"/>
      <c r="AE238" s="89"/>
      <c r="AF238" s="89"/>
      <c r="AG238" s="89"/>
      <c r="AH238" s="89"/>
      <c r="AI238" s="86"/>
      <c r="AJ238" s="376"/>
      <c r="AK238" s="376"/>
      <c r="AL238" s="376"/>
      <c r="AM238" s="376"/>
      <c r="AN238" s="376"/>
      <c r="AO238" s="376"/>
      <c r="AP238" s="376"/>
      <c r="AQ238" s="376"/>
      <c r="AR238" s="376"/>
      <c r="AS238" s="376"/>
      <c r="AT238" s="376"/>
      <c r="AU238" s="376"/>
      <c r="AV238" s="376"/>
      <c r="AW238" s="376"/>
      <c r="AX238" s="376"/>
      <c r="AY238" s="376"/>
      <c r="AZ238" s="151"/>
      <c r="BA238" s="493"/>
      <c r="BB238" s="492"/>
      <c r="BC238" s="381"/>
      <c r="BD238" s="373"/>
      <c r="BE238" s="373"/>
      <c r="BF238" s="373"/>
      <c r="BG238" s="385"/>
      <c r="BH238" s="381"/>
      <c r="BI238" s="373"/>
      <c r="BJ238" s="373"/>
      <c r="BK238" s="373"/>
      <c r="BL238" s="385"/>
      <c r="BM238" s="381"/>
      <c r="BN238" s="373"/>
      <c r="BO238" s="373"/>
      <c r="BP238" s="373"/>
      <c r="BQ238" s="385"/>
      <c r="BR238" s="381"/>
      <c r="BS238" s="373"/>
      <c r="BT238" s="373"/>
      <c r="BU238" s="373"/>
      <c r="BV238" s="373"/>
      <c r="BW238" s="373"/>
      <c r="BX238" s="373"/>
      <c r="BY238" s="374"/>
      <c r="BZ238" s="374"/>
      <c r="CA238" s="374"/>
      <c r="CB238" s="374"/>
      <c r="CC238" s="374"/>
      <c r="CD238" s="374"/>
      <c r="CE238" s="374"/>
      <c r="CF238" s="374"/>
      <c r="CG238" s="374"/>
      <c r="CH238" s="374"/>
      <c r="CI238" s="374"/>
      <c r="CJ238" s="2"/>
      <c r="CK238" s="2"/>
      <c r="CL238" s="2"/>
      <c r="CM238" s="2"/>
      <c r="CN238" s="2"/>
      <c r="CO238" s="2"/>
      <c r="CP238" s="2"/>
      <c r="CQ238" s="2"/>
      <c r="CR238" s="2"/>
      <c r="CS238" s="2"/>
      <c r="CT238" s="2"/>
      <c r="CU238" s="2"/>
      <c r="CV238" s="2"/>
      <c r="CW238" s="2"/>
      <c r="CX238" s="2"/>
      <c r="CY238" s="2"/>
      <c r="CZ238" s="2"/>
    </row>
    <row r="239" s="288" customFormat="true" ht="15" customHeight="true" x14ac:dyDescent="0.2">
      <c r="A239" s="121"/>
      <c r="B239" s="114"/>
      <c r="C239" s="90"/>
      <c r="D239" s="89"/>
      <c r="E239" s="89"/>
      <c r="F239" s="89"/>
      <c r="G239" s="88"/>
      <c r="H239" s="87"/>
      <c r="I239" s="89"/>
      <c r="J239" s="89"/>
      <c r="K239" s="89"/>
      <c r="L239" s="86"/>
      <c r="M239" s="90"/>
      <c r="N239" s="89"/>
      <c r="O239" s="89"/>
      <c r="P239" s="89"/>
      <c r="Q239" s="88"/>
      <c r="R239" s="87"/>
      <c r="S239" s="89"/>
      <c r="T239" s="89"/>
      <c r="U239" s="89"/>
      <c r="V239" s="89"/>
      <c r="W239" s="89"/>
      <c r="X239" s="89"/>
      <c r="Y239" s="89"/>
      <c r="Z239" s="89"/>
      <c r="AA239" s="89"/>
      <c r="AB239" s="89"/>
      <c r="AC239" s="89"/>
      <c r="AD239" s="89"/>
      <c r="AE239" s="89"/>
      <c r="AF239" s="89"/>
      <c r="AG239" s="89"/>
      <c r="AH239" s="89"/>
      <c r="AI239" s="86"/>
      <c r="AJ239" s="376"/>
      <c r="AK239" s="376"/>
      <c r="AL239" s="376"/>
      <c r="AM239" s="376"/>
      <c r="AN239" s="376"/>
      <c r="AO239" s="376"/>
      <c r="AP239" s="376"/>
      <c r="AQ239" s="376"/>
      <c r="AR239" s="376"/>
      <c r="AS239" s="376"/>
      <c r="AT239" s="376"/>
      <c r="AU239" s="376"/>
      <c r="AV239" s="376"/>
      <c r="AW239" s="376"/>
      <c r="AX239" s="376"/>
      <c r="AY239" s="376"/>
      <c r="AZ239" s="151"/>
      <c r="BA239" s="493"/>
      <c r="BB239" s="492"/>
      <c r="BC239" s="381"/>
      <c r="BD239" s="373"/>
      <c r="BE239" s="373"/>
      <c r="BF239" s="373"/>
      <c r="BG239" s="385"/>
      <c r="BH239" s="381"/>
      <c r="BI239" s="373"/>
      <c r="BJ239" s="373"/>
      <c r="BK239" s="373"/>
      <c r="BL239" s="385"/>
      <c r="BM239" s="381"/>
      <c r="BN239" s="373"/>
      <c r="BO239" s="373"/>
      <c r="BP239" s="373"/>
      <c r="BQ239" s="385"/>
      <c r="BR239" s="381"/>
      <c r="BS239" s="373"/>
      <c r="BT239" s="373"/>
      <c r="BU239" s="373"/>
      <c r="BV239" s="373"/>
      <c r="BW239" s="373"/>
      <c r="BX239" s="373"/>
      <c r="BY239" s="374"/>
      <c r="BZ239" s="374"/>
      <c r="CA239" s="374"/>
      <c r="CB239" s="374"/>
      <c r="CC239" s="374"/>
      <c r="CD239" s="374"/>
      <c r="CE239" s="374"/>
      <c r="CF239" s="374"/>
      <c r="CG239" s="374"/>
      <c r="CH239" s="374"/>
      <c r="CI239" s="374"/>
      <c r="CJ239" s="2"/>
      <c r="CK239" s="2"/>
      <c r="CL239" s="2"/>
      <c r="CM239" s="2"/>
      <c r="CN239" s="2"/>
      <c r="CO239" s="2"/>
      <c r="CP239" s="2"/>
      <c r="CQ239" s="2"/>
      <c r="CR239" s="2"/>
      <c r="CS239" s="2"/>
      <c r="CT239" s="2"/>
      <c r="CU239" s="2"/>
      <c r="CV239" s="2"/>
      <c r="CW239" s="2"/>
      <c r="CX239" s="2"/>
      <c r="CY239" s="2"/>
      <c r="CZ239" s="2"/>
    </row>
    <row r="240" s="288" customFormat="true" ht="15" customHeight="true" x14ac:dyDescent="0.2">
      <c r="A240" s="121"/>
      <c r="B240" s="114"/>
      <c r="C240" s="90"/>
      <c r="D240" s="89"/>
      <c r="E240" s="89"/>
      <c r="F240" s="89"/>
      <c r="G240" s="88"/>
      <c r="H240" s="87"/>
      <c r="I240" s="89"/>
      <c r="J240" s="89"/>
      <c r="K240" s="89"/>
      <c r="L240" s="86"/>
      <c r="M240" s="90"/>
      <c r="N240" s="89"/>
      <c r="O240" s="89"/>
      <c r="P240" s="89"/>
      <c r="Q240" s="88"/>
      <c r="R240" s="87"/>
      <c r="S240" s="89"/>
      <c r="T240" s="89"/>
      <c r="U240" s="89"/>
      <c r="V240" s="89"/>
      <c r="W240" s="89"/>
      <c r="X240" s="89"/>
      <c r="Y240" s="89"/>
      <c r="Z240" s="89"/>
      <c r="AA240" s="89"/>
      <c r="AB240" s="89"/>
      <c r="AC240" s="89"/>
      <c r="AD240" s="89"/>
      <c r="AE240" s="89"/>
      <c r="AF240" s="89"/>
      <c r="AG240" s="89"/>
      <c r="AH240" s="89"/>
      <c r="AI240" s="86"/>
      <c r="AJ240" s="376"/>
      <c r="AK240" s="376"/>
      <c r="AL240" s="376"/>
      <c r="AM240" s="376"/>
      <c r="AN240" s="376"/>
      <c r="AO240" s="376"/>
      <c r="AP240" s="376"/>
      <c r="AQ240" s="376"/>
      <c r="AR240" s="376"/>
      <c r="AS240" s="376"/>
      <c r="AT240" s="376"/>
      <c r="AU240" s="376"/>
      <c r="AV240" s="376"/>
      <c r="AW240" s="376"/>
      <c r="AX240" s="376"/>
      <c r="AY240" s="376"/>
      <c r="AZ240" s="151"/>
      <c r="BA240" s="493"/>
      <c r="BB240" s="492"/>
      <c r="BC240" s="381"/>
      <c r="BD240" s="373"/>
      <c r="BE240" s="373"/>
      <c r="BF240" s="373"/>
      <c r="BG240" s="385"/>
      <c r="BH240" s="381"/>
      <c r="BI240" s="373"/>
      <c r="BJ240" s="373"/>
      <c r="BK240" s="373"/>
      <c r="BL240" s="385"/>
      <c r="BM240" s="381"/>
      <c r="BN240" s="373"/>
      <c r="BO240" s="373"/>
      <c r="BP240" s="373"/>
      <c r="BQ240" s="385"/>
      <c r="BR240" s="381"/>
      <c r="BS240" s="373"/>
      <c r="BT240" s="373"/>
      <c r="BU240" s="373"/>
      <c r="BV240" s="373"/>
      <c r="BW240" s="373"/>
      <c r="BX240" s="373"/>
      <c r="BY240" s="374"/>
      <c r="BZ240" s="374"/>
      <c r="CA240" s="374"/>
      <c r="CB240" s="374"/>
      <c r="CC240" s="374"/>
      <c r="CD240" s="374"/>
      <c r="CE240" s="374"/>
      <c r="CF240" s="374"/>
      <c r="CG240" s="374"/>
      <c r="CH240" s="374"/>
      <c r="CI240" s="374"/>
      <c r="CJ240" s="2"/>
      <c r="CK240" s="2"/>
      <c r="CL240" s="2"/>
      <c r="CM240" s="2"/>
      <c r="CN240" s="2"/>
      <c r="CO240" s="2"/>
      <c r="CP240" s="2"/>
      <c r="CQ240" s="2"/>
      <c r="CR240" s="2"/>
      <c r="CS240" s="2"/>
      <c r="CT240" s="2"/>
      <c r="CU240" s="2"/>
      <c r="CV240" s="2"/>
      <c r="CW240" s="2"/>
      <c r="CX240" s="2"/>
      <c r="CY240" s="2"/>
      <c r="CZ240" s="2"/>
    </row>
    <row r="241" s="288" customFormat="true" ht="15" customHeight="true" x14ac:dyDescent="0.2">
      <c r="A241" s="121"/>
      <c r="B241" s="114"/>
      <c r="C241" s="90"/>
      <c r="D241" s="89"/>
      <c r="E241" s="89"/>
      <c r="F241" s="89"/>
      <c r="G241" s="88"/>
      <c r="H241" s="87"/>
      <c r="I241" s="89"/>
      <c r="J241" s="89"/>
      <c r="K241" s="89"/>
      <c r="L241" s="86"/>
      <c r="M241" s="90"/>
      <c r="N241" s="89"/>
      <c r="O241" s="89"/>
      <c r="P241" s="89"/>
      <c r="Q241" s="88"/>
      <c r="R241" s="87"/>
      <c r="S241" s="89"/>
      <c r="T241" s="89"/>
      <c r="U241" s="89"/>
      <c r="V241" s="89"/>
      <c r="W241" s="89"/>
      <c r="X241" s="89"/>
      <c r="Y241" s="89"/>
      <c r="Z241" s="89"/>
      <c r="AA241" s="89"/>
      <c r="AB241" s="89"/>
      <c r="AC241" s="89"/>
      <c r="AD241" s="89"/>
      <c r="AE241" s="89"/>
      <c r="AF241" s="89"/>
      <c r="AG241" s="89"/>
      <c r="AH241" s="89"/>
      <c r="AI241" s="86"/>
      <c r="AJ241" s="376"/>
      <c r="AK241" s="376"/>
      <c r="AL241" s="376"/>
      <c r="AM241" s="376"/>
      <c r="AN241" s="376"/>
      <c r="AO241" s="376"/>
      <c r="AP241" s="376"/>
      <c r="AQ241" s="376"/>
      <c r="AR241" s="376"/>
      <c r="AS241" s="376"/>
      <c r="AT241" s="376"/>
      <c r="AU241" s="376"/>
      <c r="AV241" s="376"/>
      <c r="AW241" s="376"/>
      <c r="AX241" s="376"/>
      <c r="AY241" s="376"/>
      <c r="AZ241" s="151"/>
      <c r="BA241" s="493"/>
      <c r="BB241" s="492"/>
      <c r="BC241" s="381"/>
      <c r="BD241" s="373"/>
      <c r="BE241" s="373"/>
      <c r="BF241" s="373"/>
      <c r="BG241" s="385"/>
      <c r="BH241" s="381"/>
      <c r="BI241" s="373"/>
      <c r="BJ241" s="373"/>
      <c r="BK241" s="373"/>
      <c r="BL241" s="385"/>
      <c r="BM241" s="381"/>
      <c r="BN241" s="373"/>
      <c r="BO241" s="373"/>
      <c r="BP241" s="373"/>
      <c r="BQ241" s="385"/>
      <c r="BR241" s="381"/>
      <c r="BS241" s="373"/>
      <c r="BT241" s="373"/>
      <c r="BU241" s="373"/>
      <c r="BV241" s="373"/>
      <c r="BW241" s="373"/>
      <c r="BX241" s="373"/>
      <c r="BY241" s="374"/>
      <c r="BZ241" s="374"/>
      <c r="CA241" s="374"/>
      <c r="CB241" s="374"/>
      <c r="CC241" s="374"/>
      <c r="CD241" s="374"/>
      <c r="CE241" s="374"/>
      <c r="CF241" s="374"/>
      <c r="CG241" s="374"/>
      <c r="CH241" s="374"/>
      <c r="CI241" s="374"/>
      <c r="CJ241" s="2"/>
      <c r="CK241" s="2"/>
      <c r="CL241" s="2"/>
      <c r="CM241" s="2"/>
      <c r="CN241" s="2"/>
      <c r="CO241" s="2"/>
      <c r="CP241" s="2"/>
      <c r="CQ241" s="2"/>
      <c r="CR241" s="2"/>
      <c r="CS241" s="2"/>
      <c r="CT241" s="2"/>
      <c r="CU241" s="2"/>
      <c r="CV241" s="2"/>
      <c r="CW241" s="2"/>
      <c r="CX241" s="2"/>
      <c r="CY241" s="2"/>
      <c r="CZ241" s="2"/>
    </row>
    <row r="242" s="405" customFormat="true" ht="15" customHeight="true" x14ac:dyDescent="0.2">
      <c r="A242" s="142"/>
      <c r="B242" s="113"/>
      <c r="C242" s="85"/>
      <c r="D242" s="92"/>
      <c r="E242" s="92"/>
      <c r="F242" s="92"/>
      <c r="G242" s="91"/>
      <c r="H242" s="84"/>
      <c r="I242" s="92"/>
      <c r="J242" s="92"/>
      <c r="K242" s="92"/>
      <c r="L242" s="83"/>
      <c r="M242" s="85"/>
      <c r="N242" s="92"/>
      <c r="O242" s="92"/>
      <c r="P242" s="92"/>
      <c r="Q242" s="91"/>
      <c r="R242" s="84"/>
      <c r="S242" s="92"/>
      <c r="T242" s="92"/>
      <c r="U242" s="92"/>
      <c r="V242" s="92"/>
      <c r="W242" s="92"/>
      <c r="X242" s="92"/>
      <c r="Y242" s="92"/>
      <c r="Z242" s="92"/>
      <c r="AA242" s="92"/>
      <c r="AB242" s="92"/>
      <c r="AC242" s="92"/>
      <c r="AD242" s="92"/>
      <c r="AE242" s="92"/>
      <c r="AF242" s="92"/>
      <c r="AG242" s="92"/>
      <c r="AH242" s="92"/>
      <c r="AI242" s="83"/>
      <c r="AJ242" s="694"/>
      <c r="AK242" s="694"/>
      <c r="AL242" s="694"/>
      <c r="AM242" s="694"/>
      <c r="AN242" s="694"/>
      <c r="AO242" s="694"/>
      <c r="AP242" s="694"/>
      <c r="AQ242" s="694"/>
      <c r="AR242" s="694"/>
      <c r="AS242" s="694"/>
      <c r="AT242" s="694"/>
      <c r="AU242" s="694"/>
      <c r="AV242" s="694"/>
      <c r="AW242" s="694"/>
      <c r="AX242" s="694"/>
      <c r="AY242" s="694"/>
      <c r="AZ242" s="312"/>
      <c r="BA242" s="493"/>
      <c r="BB242" s="492"/>
      <c r="BC242" s="381"/>
      <c r="BD242" s="373"/>
      <c r="BE242" s="373"/>
      <c r="BF242" s="373"/>
      <c r="BG242" s="385"/>
      <c r="BH242" s="381"/>
      <c r="BI242" s="373"/>
      <c r="BJ242" s="373"/>
      <c r="BK242" s="373"/>
      <c r="BL242" s="385"/>
      <c r="BM242" s="381"/>
      <c r="BN242" s="373"/>
      <c r="BO242" s="373"/>
      <c r="BP242" s="373"/>
      <c r="BQ242" s="385"/>
      <c r="BR242" s="381"/>
      <c r="BS242" s="373"/>
      <c r="BT242" s="373"/>
      <c r="BU242" s="373"/>
      <c r="BV242" s="373"/>
      <c r="BW242" s="373"/>
      <c r="BX242" s="373"/>
      <c r="BY242" s="374"/>
      <c r="BZ242" s="374"/>
      <c r="CA242" s="374"/>
      <c r="CB242" s="374"/>
      <c r="CC242" s="374"/>
      <c r="CD242" s="374"/>
      <c r="CE242" s="374"/>
      <c r="CF242" s="374"/>
      <c r="CG242" s="374"/>
      <c r="CH242" s="374"/>
      <c r="CI242" s="374"/>
      <c r="CJ242" s="2"/>
      <c r="CK242" s="2"/>
      <c r="CL242" s="2"/>
      <c r="CM242" s="2"/>
      <c r="CN242" s="2"/>
      <c r="CO242" s="2"/>
      <c r="CP242" s="2"/>
      <c r="CQ242" s="2"/>
      <c r="CR242" s="2"/>
      <c r="CS242" s="2"/>
      <c r="CT242" s="2"/>
      <c r="CU242" s="2"/>
      <c r="CV242" s="2"/>
      <c r="CW242" s="2"/>
      <c r="CX242" s="2"/>
      <c r="CY242" s="2"/>
      <c r="CZ242" s="2"/>
    </row>
    <row r="243" s="405" customFormat="true" ht="15" customHeight="true" x14ac:dyDescent="0.2">
      <c r="A243" s="142"/>
      <c r="B243" s="113"/>
      <c r="C243" s="85"/>
      <c r="D243" s="92"/>
      <c r="E243" s="92"/>
      <c r="F243" s="92"/>
      <c r="G243" s="91"/>
      <c r="H243" s="84"/>
      <c r="I243" s="92"/>
      <c r="J243" s="92"/>
      <c r="K243" s="92"/>
      <c r="L243" s="83"/>
      <c r="M243" s="85"/>
      <c r="N243" s="92"/>
      <c r="O243" s="92"/>
      <c r="P243" s="92"/>
      <c r="Q243" s="91"/>
      <c r="R243" s="84"/>
      <c r="S243" s="92"/>
      <c r="T243" s="92"/>
      <c r="U243" s="92"/>
      <c r="V243" s="92"/>
      <c r="W243" s="92"/>
      <c r="X243" s="92"/>
      <c r="Y243" s="92"/>
      <c r="Z243" s="92"/>
      <c r="AA243" s="92"/>
      <c r="AB243" s="92"/>
      <c r="AC243" s="92"/>
      <c r="AD243" s="92"/>
      <c r="AE243" s="92"/>
      <c r="AF243" s="92"/>
      <c r="AG243" s="92"/>
      <c r="AH243" s="92"/>
      <c r="AI243" s="83"/>
      <c r="AJ243" s="694"/>
      <c r="AK243" s="694"/>
      <c r="AL243" s="694"/>
      <c r="AM243" s="694"/>
      <c r="AN243" s="694"/>
      <c r="AO243" s="694"/>
      <c r="AP243" s="694"/>
      <c r="AQ243" s="694"/>
      <c r="AR243" s="694"/>
      <c r="AS243" s="694"/>
      <c r="AT243" s="694"/>
      <c r="AU243" s="694"/>
      <c r="AV243" s="694"/>
      <c r="AW243" s="694"/>
      <c r="AX243" s="694"/>
      <c r="AY243" s="694"/>
      <c r="AZ243" s="312"/>
      <c r="BA243" s="493"/>
      <c r="BB243" s="492"/>
      <c r="BC243" s="381"/>
      <c r="BD243" s="373"/>
      <c r="BE243" s="373"/>
      <c r="BF243" s="373"/>
      <c r="BG243" s="385"/>
      <c r="BH243" s="381"/>
      <c r="BI243" s="373"/>
      <c r="BJ243" s="373"/>
      <c r="BK243" s="373"/>
      <c r="BL243" s="385"/>
      <c r="BM243" s="381"/>
      <c r="BN243" s="373"/>
      <c r="BO243" s="373"/>
      <c r="BP243" s="373"/>
      <c r="BQ243" s="385"/>
      <c r="BR243" s="381"/>
      <c r="BS243" s="373"/>
      <c r="BT243" s="373"/>
      <c r="BU243" s="373"/>
      <c r="BV243" s="373"/>
      <c r="BW243" s="373"/>
      <c r="BX243" s="373"/>
      <c r="BY243" s="374"/>
      <c r="BZ243" s="374"/>
      <c r="CA243" s="374"/>
      <c r="CB243" s="374"/>
      <c r="CC243" s="374"/>
      <c r="CD243" s="374"/>
      <c r="CE243" s="374"/>
      <c r="CF243" s="374"/>
      <c r="CG243" s="374"/>
      <c r="CH243" s="374"/>
      <c r="CI243" s="374"/>
      <c r="CJ243" s="2"/>
      <c r="CK243" s="2"/>
      <c r="CL243" s="2"/>
      <c r="CM243" s="2"/>
      <c r="CN243" s="2"/>
      <c r="CO243" s="2"/>
      <c r="CP243" s="2"/>
      <c r="CQ243" s="2"/>
      <c r="CR243" s="2"/>
      <c r="CS243" s="2"/>
      <c r="CT243" s="2"/>
      <c r="CU243" s="2"/>
      <c r="CV243" s="2"/>
      <c r="CW243" s="2"/>
      <c r="CX243" s="2"/>
      <c r="CY243" s="2"/>
      <c r="CZ243" s="2"/>
    </row>
    <row r="244" s="405" customFormat="true" ht="15" customHeight="true" x14ac:dyDescent="0.2">
      <c r="A244" s="142"/>
      <c r="B244" s="113"/>
      <c r="C244" s="85"/>
      <c r="D244" s="92"/>
      <c r="E244" s="92"/>
      <c r="F244" s="92"/>
      <c r="G244" s="91"/>
      <c r="H244" s="84"/>
      <c r="I244" s="92"/>
      <c r="J244" s="92"/>
      <c r="K244" s="92"/>
      <c r="L244" s="83"/>
      <c r="M244" s="85"/>
      <c r="N244" s="92"/>
      <c r="O244" s="92"/>
      <c r="P244" s="92"/>
      <c r="Q244" s="91"/>
      <c r="R244" s="84"/>
      <c r="S244" s="92"/>
      <c r="T244" s="92"/>
      <c r="U244" s="92"/>
      <c r="V244" s="92"/>
      <c r="W244" s="92"/>
      <c r="X244" s="92"/>
      <c r="Y244" s="92"/>
      <c r="Z244" s="92"/>
      <c r="AA244" s="92"/>
      <c r="AB244" s="92"/>
      <c r="AC244" s="92"/>
      <c r="AD244" s="92"/>
      <c r="AE244" s="92"/>
      <c r="AF244" s="92"/>
      <c r="AG244" s="92"/>
      <c r="AH244" s="92"/>
      <c r="AI244" s="83"/>
      <c r="AJ244" s="694"/>
      <c r="AK244" s="694"/>
      <c r="AL244" s="694"/>
      <c r="AM244" s="694"/>
      <c r="AN244" s="694"/>
      <c r="AO244" s="694"/>
      <c r="AP244" s="694"/>
      <c r="AQ244" s="694"/>
      <c r="AR244" s="694"/>
      <c r="AS244" s="694"/>
      <c r="AT244" s="694"/>
      <c r="AU244" s="694"/>
      <c r="AV244" s="694"/>
      <c r="AW244" s="694"/>
      <c r="AX244" s="694"/>
      <c r="AY244" s="694"/>
      <c r="AZ244" s="312"/>
      <c r="BA244" s="493"/>
      <c r="BB244" s="492"/>
      <c r="BC244" s="381"/>
      <c r="BD244" s="373"/>
      <c r="BE244" s="373"/>
      <c r="BF244" s="373"/>
      <c r="BG244" s="385"/>
      <c r="BH244" s="381"/>
      <c r="BI244" s="373"/>
      <c r="BJ244" s="373"/>
      <c r="BK244" s="373"/>
      <c r="BL244" s="385"/>
      <c r="BM244" s="381"/>
      <c r="BN244" s="373"/>
      <c r="BO244" s="373"/>
      <c r="BP244" s="373"/>
      <c r="BQ244" s="385"/>
      <c r="BR244" s="381"/>
      <c r="BS244" s="373"/>
      <c r="BT244" s="373"/>
      <c r="BU244" s="373"/>
      <c r="BV244" s="373"/>
      <c r="BW244" s="373"/>
      <c r="BX244" s="373"/>
      <c r="BY244" s="374"/>
      <c r="BZ244" s="374"/>
      <c r="CA244" s="374"/>
      <c r="CB244" s="374"/>
      <c r="CC244" s="374"/>
      <c r="CD244" s="374"/>
      <c r="CE244" s="374"/>
      <c r="CF244" s="374"/>
      <c r="CG244" s="374"/>
      <c r="CH244" s="374"/>
      <c r="CI244" s="374"/>
      <c r="CJ244" s="2"/>
      <c r="CK244" s="2"/>
      <c r="CL244" s="2"/>
      <c r="CM244" s="2"/>
      <c r="CN244" s="2"/>
      <c r="CO244" s="2"/>
      <c r="CP244" s="2"/>
      <c r="CQ244" s="2"/>
      <c r="CR244" s="2"/>
      <c r="CS244" s="2"/>
      <c r="CT244" s="2"/>
      <c r="CU244" s="2"/>
      <c r="CV244" s="2"/>
      <c r="CW244" s="2"/>
      <c r="CX244" s="2"/>
      <c r="CY244" s="2"/>
      <c r="CZ244" s="2"/>
    </row>
    <row r="245" s="405" customFormat="true" ht="15" customHeight="true" x14ac:dyDescent="0.2">
      <c r="A245" s="142"/>
      <c r="B245" s="113"/>
      <c r="C245" s="85"/>
      <c r="D245" s="92"/>
      <c r="E245" s="92"/>
      <c r="F245" s="92"/>
      <c r="G245" s="91"/>
      <c r="H245" s="84"/>
      <c r="I245" s="92"/>
      <c r="J245" s="92"/>
      <c r="K245" s="92"/>
      <c r="L245" s="83"/>
      <c r="M245" s="85"/>
      <c r="N245" s="92"/>
      <c r="O245" s="92"/>
      <c r="P245" s="92"/>
      <c r="Q245" s="91"/>
      <c r="R245" s="84"/>
      <c r="S245" s="92"/>
      <c r="T245" s="92"/>
      <c r="U245" s="92"/>
      <c r="V245" s="92"/>
      <c r="W245" s="92"/>
      <c r="X245" s="92"/>
      <c r="Y245" s="92"/>
      <c r="Z245" s="92"/>
      <c r="AA245" s="92"/>
      <c r="AB245" s="92"/>
      <c r="AC245" s="92"/>
      <c r="AD245" s="92"/>
      <c r="AE245" s="92"/>
      <c r="AF245" s="92"/>
      <c r="AG245" s="92"/>
      <c r="AH245" s="92"/>
      <c r="AI245" s="83"/>
      <c r="AJ245" s="694"/>
      <c r="AK245" s="694"/>
      <c r="AL245" s="694"/>
      <c r="AM245" s="694"/>
      <c r="AN245" s="694"/>
      <c r="AO245" s="694"/>
      <c r="AP245" s="694"/>
      <c r="AQ245" s="694"/>
      <c r="AR245" s="694"/>
      <c r="AS245" s="694"/>
      <c r="AT245" s="694"/>
      <c r="AU245" s="694"/>
      <c r="AV245" s="694"/>
      <c r="AW245" s="694"/>
      <c r="AX245" s="694"/>
      <c r="AY245" s="694"/>
      <c r="AZ245" s="312"/>
      <c r="BA245" s="493"/>
      <c r="BB245" s="492"/>
      <c r="BC245" s="381"/>
      <c r="BD245" s="373"/>
      <c r="BE245" s="373"/>
      <c r="BF245" s="373"/>
      <c r="BG245" s="385"/>
      <c r="BH245" s="381"/>
      <c r="BI245" s="373"/>
      <c r="BJ245" s="373"/>
      <c r="BK245" s="373"/>
      <c r="BL245" s="385"/>
      <c r="BM245" s="381"/>
      <c r="BN245" s="373"/>
      <c r="BO245" s="373"/>
      <c r="BP245" s="373"/>
      <c r="BQ245" s="385"/>
      <c r="BR245" s="381"/>
      <c r="BS245" s="373"/>
      <c r="BT245" s="373"/>
      <c r="BU245" s="373"/>
      <c r="BV245" s="373"/>
      <c r="BW245" s="373"/>
      <c r="BX245" s="373"/>
      <c r="BY245" s="374"/>
      <c r="BZ245" s="374"/>
      <c r="CA245" s="374"/>
      <c r="CB245" s="374"/>
      <c r="CC245" s="374"/>
      <c r="CD245" s="374"/>
      <c r="CE245" s="374"/>
      <c r="CF245" s="374"/>
      <c r="CG245" s="374"/>
      <c r="CH245" s="374"/>
      <c r="CI245" s="374"/>
      <c r="CJ245" s="2"/>
      <c r="CK245" s="2"/>
      <c r="CL245" s="2"/>
      <c r="CM245" s="2"/>
      <c r="CN245" s="2"/>
      <c r="CO245" s="2"/>
      <c r="CP245" s="2"/>
      <c r="CQ245" s="2"/>
      <c r="CR245" s="2"/>
      <c r="CS245" s="2"/>
      <c r="CT245" s="2"/>
      <c r="CU245" s="2"/>
      <c r="CV245" s="2"/>
      <c r="CW245" s="2"/>
      <c r="CX245" s="2"/>
      <c r="CY245" s="2"/>
      <c r="CZ245" s="2"/>
    </row>
    <row r="246" s="405" customFormat="true" ht="15" customHeight="true" x14ac:dyDescent="0.2">
      <c r="A246" s="142"/>
      <c r="B246" s="113"/>
      <c r="C246" s="85"/>
      <c r="D246" s="92"/>
      <c r="E246" s="92"/>
      <c r="F246" s="92"/>
      <c r="G246" s="91"/>
      <c r="H246" s="84"/>
      <c r="I246" s="92"/>
      <c r="J246" s="92"/>
      <c r="K246" s="92"/>
      <c r="L246" s="83"/>
      <c r="M246" s="85"/>
      <c r="N246" s="92"/>
      <c r="O246" s="92"/>
      <c r="P246" s="92"/>
      <c r="Q246" s="91"/>
      <c r="R246" s="84"/>
      <c r="S246" s="92"/>
      <c r="T246" s="92"/>
      <c r="U246" s="92"/>
      <c r="V246" s="92"/>
      <c r="W246" s="92"/>
      <c r="X246" s="92"/>
      <c r="Y246" s="92"/>
      <c r="Z246" s="92"/>
      <c r="AA246" s="92"/>
      <c r="AB246" s="92"/>
      <c r="AC246" s="92"/>
      <c r="AD246" s="92"/>
      <c r="AE246" s="92"/>
      <c r="AF246" s="92"/>
      <c r="AG246" s="92"/>
      <c r="AH246" s="92"/>
      <c r="AI246" s="83"/>
      <c r="AJ246" s="694"/>
      <c r="AK246" s="694"/>
      <c r="AL246" s="694"/>
      <c r="AM246" s="694"/>
      <c r="AN246" s="694"/>
      <c r="AO246" s="694"/>
      <c r="AP246" s="694"/>
      <c r="AQ246" s="694"/>
      <c r="AR246" s="694"/>
      <c r="AS246" s="694"/>
      <c r="AT246" s="694"/>
      <c r="AU246" s="694"/>
      <c r="AV246" s="694"/>
      <c r="AW246" s="694"/>
      <c r="AX246" s="694"/>
      <c r="AY246" s="694"/>
      <c r="AZ246" s="312"/>
      <c r="BA246" s="493"/>
      <c r="BB246" s="492"/>
      <c r="BC246" s="381"/>
      <c r="BD246" s="373"/>
      <c r="BE246" s="373"/>
      <c r="BF246" s="373"/>
      <c r="BG246" s="385"/>
      <c r="BH246" s="381"/>
      <c r="BI246" s="373"/>
      <c r="BJ246" s="373"/>
      <c r="BK246" s="373"/>
      <c r="BL246" s="385"/>
      <c r="BM246" s="381"/>
      <c r="BN246" s="373"/>
      <c r="BO246" s="373"/>
      <c r="BP246" s="373"/>
      <c r="BQ246" s="385"/>
      <c r="BR246" s="381"/>
      <c r="BS246" s="373"/>
      <c r="BT246" s="373"/>
      <c r="BU246" s="373"/>
      <c r="BV246" s="373"/>
      <c r="BW246" s="373"/>
      <c r="BX246" s="373"/>
      <c r="BY246" s="374"/>
      <c r="BZ246" s="374"/>
      <c r="CA246" s="374"/>
      <c r="CB246" s="374"/>
      <c r="CC246" s="374"/>
      <c r="CD246" s="374"/>
      <c r="CE246" s="374"/>
      <c r="CF246" s="374"/>
      <c r="CG246" s="374"/>
      <c r="CH246" s="374"/>
      <c r="CI246" s="374"/>
      <c r="CJ246" s="2"/>
      <c r="CK246" s="2"/>
      <c r="CL246" s="2"/>
      <c r="CM246" s="2"/>
      <c r="CN246" s="2"/>
      <c r="CO246" s="2"/>
      <c r="CP246" s="2"/>
      <c r="CQ246" s="2"/>
      <c r="CR246" s="2"/>
      <c r="CS246" s="2"/>
      <c r="CT246" s="2"/>
      <c r="CU246" s="2"/>
      <c r="CV246" s="2"/>
      <c r="CW246" s="2"/>
      <c r="CX246" s="2"/>
      <c r="CY246" s="2"/>
      <c r="CZ246" s="2"/>
    </row>
    <row r="247" s="405" customFormat="true" ht="15" customHeight="true" x14ac:dyDescent="0.2">
      <c r="A247" s="142"/>
      <c r="B247" s="113"/>
      <c r="C247" s="85"/>
      <c r="D247" s="92"/>
      <c r="E247" s="92"/>
      <c r="F247" s="92"/>
      <c r="G247" s="91"/>
      <c r="H247" s="84"/>
      <c r="I247" s="92"/>
      <c r="J247" s="92"/>
      <c r="K247" s="92"/>
      <c r="L247" s="83"/>
      <c r="M247" s="85"/>
      <c r="N247" s="92"/>
      <c r="O247" s="92"/>
      <c r="P247" s="92"/>
      <c r="Q247" s="91"/>
      <c r="R247" s="84"/>
      <c r="S247" s="92"/>
      <c r="T247" s="92"/>
      <c r="U247" s="92"/>
      <c r="V247" s="92"/>
      <c r="W247" s="92"/>
      <c r="X247" s="92"/>
      <c r="Y247" s="92"/>
      <c r="Z247" s="92"/>
      <c r="AA247" s="92"/>
      <c r="AB247" s="92"/>
      <c r="AC247" s="92"/>
      <c r="AD247" s="92"/>
      <c r="AE247" s="92"/>
      <c r="AF247" s="92"/>
      <c r="AG247" s="92"/>
      <c r="AH247" s="92"/>
      <c r="AI247" s="83"/>
      <c r="AJ247" s="694"/>
      <c r="AK247" s="694"/>
      <c r="AL247" s="694"/>
      <c r="AM247" s="694"/>
      <c r="AN247" s="694"/>
      <c r="AO247" s="694"/>
      <c r="AP247" s="694"/>
      <c r="AQ247" s="694"/>
      <c r="AR247" s="694"/>
      <c r="AS247" s="694"/>
      <c r="AT247" s="694"/>
      <c r="AU247" s="694"/>
      <c r="AV247" s="694"/>
      <c r="AW247" s="694"/>
      <c r="AX247" s="694"/>
      <c r="AY247" s="694"/>
      <c r="AZ247" s="312"/>
      <c r="BA247" s="493"/>
      <c r="BB247" s="492"/>
      <c r="BC247" s="381"/>
      <c r="BD247" s="373"/>
      <c r="BE247" s="373"/>
      <c r="BF247" s="373"/>
      <c r="BG247" s="385"/>
      <c r="BH247" s="381"/>
      <c r="BI247" s="373"/>
      <c r="BJ247" s="373"/>
      <c r="BK247" s="373"/>
      <c r="BL247" s="385"/>
      <c r="BM247" s="381"/>
      <c r="BN247" s="373"/>
      <c r="BO247" s="373"/>
      <c r="BP247" s="373"/>
      <c r="BQ247" s="385"/>
      <c r="BR247" s="381"/>
      <c r="BS247" s="373"/>
      <c r="BT247" s="373"/>
      <c r="BU247" s="373"/>
      <c r="BV247" s="373"/>
      <c r="BW247" s="373"/>
      <c r="BX247" s="373"/>
      <c r="BY247" s="374"/>
      <c r="BZ247" s="374"/>
      <c r="CA247" s="374"/>
      <c r="CB247" s="374"/>
      <c r="CC247" s="374"/>
      <c r="CD247" s="374"/>
      <c r="CE247" s="374"/>
      <c r="CF247" s="374"/>
      <c r="CG247" s="374"/>
      <c r="CH247" s="374"/>
      <c r="CI247" s="374"/>
      <c r="CJ247" s="2"/>
      <c r="CK247" s="2"/>
      <c r="CL247" s="2"/>
      <c r="CM247" s="2"/>
      <c r="CN247" s="2"/>
      <c r="CO247" s="2"/>
      <c r="CP247" s="2"/>
      <c r="CQ247" s="2"/>
      <c r="CR247" s="2"/>
      <c r="CS247" s="2"/>
      <c r="CT247" s="2"/>
      <c r="CU247" s="2"/>
      <c r="CV247" s="2"/>
      <c r="CW247" s="2"/>
      <c r="CX247" s="2"/>
      <c r="CY247" s="2"/>
      <c r="CZ247" s="2"/>
    </row>
    <row r="248" s="405" customFormat="true" ht="15" customHeight="true" x14ac:dyDescent="0.2">
      <c r="A248" s="140"/>
      <c r="B248" s="108"/>
      <c r="C248" s="60"/>
      <c r="D248" s="72"/>
      <c r="E248" s="72"/>
      <c r="F248" s="72"/>
      <c r="G248" s="71"/>
      <c r="H248" s="59"/>
      <c r="I248" s="72"/>
      <c r="J248" s="72"/>
      <c r="K248" s="72"/>
      <c r="L248" s="58"/>
      <c r="M248" s="60"/>
      <c r="N248" s="72"/>
      <c r="O248" s="72"/>
      <c r="P248" s="72"/>
      <c r="Q248" s="71"/>
      <c r="R248" s="59"/>
      <c r="S248" s="72"/>
      <c r="T248" s="72"/>
      <c r="U248" s="72"/>
      <c r="V248" s="72"/>
      <c r="W248" s="72"/>
      <c r="X248" s="72"/>
      <c r="Y248" s="72"/>
      <c r="Z248" s="72"/>
      <c r="AA248" s="72"/>
      <c r="AB248" s="72"/>
      <c r="AC248" s="72"/>
      <c r="AD248" s="72"/>
      <c r="AE248" s="72"/>
      <c r="AF248" s="72"/>
      <c r="AG248" s="72"/>
      <c r="AH248" s="72"/>
      <c r="AI248" s="58"/>
      <c r="AJ248" s="694"/>
      <c r="AK248" s="694"/>
      <c r="AL248" s="694"/>
      <c r="AM248" s="694"/>
      <c r="AN248" s="694"/>
      <c r="AO248" s="694"/>
      <c r="AP248" s="694"/>
      <c r="AQ248" s="694"/>
      <c r="AR248" s="694"/>
      <c r="AS248" s="694"/>
      <c r="AT248" s="694"/>
      <c r="AU248" s="694"/>
      <c r="AV248" s="694"/>
      <c r="AW248" s="694"/>
      <c r="AX248" s="694"/>
      <c r="AY248" s="694"/>
      <c r="AZ248" s="312"/>
      <c r="BA248" s="493"/>
      <c r="BB248" s="492"/>
      <c r="BC248" s="384"/>
      <c r="BD248" s="383"/>
      <c r="BE248" s="383"/>
      <c r="BF248" s="383"/>
      <c r="BG248" s="387"/>
      <c r="BH248" s="384"/>
      <c r="BI248" s="383"/>
      <c r="BJ248" s="383"/>
      <c r="BK248" s="383"/>
      <c r="BL248" s="387"/>
      <c r="BM248" s="384"/>
      <c r="BN248" s="383"/>
      <c r="BO248" s="383"/>
      <c r="BP248" s="383"/>
      <c r="BQ248" s="387"/>
      <c r="BR248" s="384"/>
      <c r="BS248" s="383"/>
      <c r="BT248" s="383"/>
      <c r="BU248" s="383"/>
      <c r="BV248" s="383"/>
      <c r="BW248" s="383"/>
      <c r="BX248" s="383"/>
      <c r="BY248" s="386"/>
      <c r="BZ248" s="386"/>
      <c r="CA248" s="386"/>
      <c r="CB248" s="386"/>
      <c r="CC248" s="386"/>
      <c r="CD248" s="386"/>
      <c r="CE248" s="386"/>
      <c r="CF248" s="386"/>
      <c r="CG248" s="386"/>
      <c r="CH248" s="386"/>
      <c r="CI248" s="386"/>
      <c r="CJ248" s="2"/>
      <c r="CK248" s="2"/>
      <c r="CL248" s="2"/>
      <c r="CM248" s="2"/>
      <c r="CN248" s="2"/>
      <c r="CO248" s="2"/>
      <c r="CP248" s="2"/>
      <c r="CQ248" s="2"/>
      <c r="CR248" s="2"/>
      <c r="CS248" s="2"/>
      <c r="CT248" s="2"/>
      <c r="CU248" s="2"/>
      <c r="CV248" s="2"/>
      <c r="CW248" s="2"/>
      <c r="CX248" s="2"/>
      <c r="CY248" s="2"/>
      <c r="CZ248" s="2"/>
    </row>
    <row r="249" s="405" customFormat="true" ht="250.15" customHeight="true" x14ac:dyDescent="0.2">
      <c r="B249" s="404"/>
      <c r="AJ249" s="312"/>
      <c r="AK249" s="312"/>
      <c r="AL249" s="312"/>
      <c r="AM249" s="312"/>
      <c r="AN249" s="312"/>
      <c r="AO249" s="312"/>
      <c r="AP249" s="312"/>
      <c r="AQ249" s="312"/>
      <c r="AR249" s="312"/>
      <c r="AS249" s="312"/>
      <c r="AT249" s="312"/>
      <c r="AU249" s="312"/>
      <c r="AV249" s="312"/>
      <c r="AW249" s="312"/>
      <c r="AX249" s="312"/>
      <c r="AY249" s="312"/>
      <c r="AZ249" s="312"/>
      <c r="BA249" s="285"/>
      <c r="BB249" s="283"/>
      <c r="BC249" s="283"/>
      <c r="BD249" s="283"/>
      <c r="BE249" s="283"/>
      <c r="BF249" s="283"/>
      <c r="BG249" s="283"/>
      <c r="BH249" s="283"/>
      <c r="BI249" s="283"/>
      <c r="BJ249" s="283"/>
      <c r="BK249" s="283"/>
      <c r="BL249" s="283"/>
      <c r="BM249" s="283"/>
      <c r="BN249" s="283"/>
      <c r="BO249" s="283"/>
      <c r="BP249" s="283"/>
      <c r="BQ249" s="283"/>
      <c r="BR249" s="283"/>
      <c r="BS249" s="283"/>
      <c r="BT249" s="283"/>
      <c r="BU249" s="283"/>
      <c r="BV249" s="283"/>
      <c r="BW249" s="283"/>
      <c r="BX249" s="283"/>
      <c r="BY249" s="285"/>
      <c r="BZ249" s="311"/>
      <c r="CA249" s="311"/>
      <c r="CB249" s="311"/>
      <c r="CC249" s="311"/>
      <c r="CD249" s="311"/>
      <c r="CE249" s="311"/>
      <c r="CF249" s="311"/>
      <c r="CG249" s="311"/>
      <c r="CH249" s="311"/>
      <c r="CI249" s="311"/>
      <c r="CJ249" s="311"/>
      <c r="CK249" s="311"/>
      <c r="CL249" s="311"/>
      <c r="CM249" s="311"/>
      <c r="CN249" s="311"/>
      <c r="CO249" s="311"/>
      <c r="CP249" s="311"/>
      <c r="CQ249" s="311"/>
      <c r="CR249" s="311"/>
      <c r="CS249" s="311"/>
      <c r="CT249" s="311"/>
      <c r="CU249" s="311"/>
      <c r="CV249" s="311"/>
      <c r="CW249" s="311"/>
      <c r="CX249" s="311"/>
      <c r="CY249" s="311"/>
      <c r="CZ249" s="311"/>
    </row>
    <row r="250" s="314" customFormat="true" ht="19.15" customHeight="true" x14ac:dyDescent="0.2">
      <c r="B250" s="403"/>
      <c r="AJ250" s="307"/>
      <c r="AK250" s="307"/>
      <c r="AL250" s="307"/>
      <c r="AM250" s="307"/>
      <c r="AN250" s="307"/>
      <c r="AO250" s="307"/>
      <c r="AP250" s="307"/>
      <c r="AQ250" s="307"/>
      <c r="AR250" s="307"/>
      <c r="AS250" s="307"/>
      <c r="AT250" s="307"/>
      <c r="AU250" s="307"/>
      <c r="AV250" s="307"/>
      <c r="AW250" s="307"/>
      <c r="AX250" s="307"/>
      <c r="AY250" s="307"/>
      <c r="AZ250" s="307"/>
      <c r="BA250" s="402"/>
      <c r="BB250" s="331"/>
      <c r="BC250" s="402"/>
      <c r="BD250" s="402"/>
      <c r="BE250" s="402"/>
      <c r="BF250" s="402"/>
      <c r="BG250" s="402"/>
      <c r="BH250" s="402"/>
      <c r="BI250" s="402"/>
      <c r="BJ250" s="402"/>
      <c r="BK250" s="402"/>
      <c r="BL250" s="402"/>
      <c r="BM250" s="402"/>
      <c r="BN250" s="402"/>
      <c r="BO250" s="402"/>
      <c r="BP250" s="402"/>
      <c r="BQ250" s="402"/>
      <c r="BR250" s="402"/>
      <c r="BS250" s="402"/>
      <c r="BT250" s="402"/>
      <c r="BU250" s="402"/>
      <c r="BV250" s="402"/>
      <c r="BW250" s="402"/>
      <c r="BX250" s="402"/>
      <c r="BY250" s="402"/>
      <c r="BZ250" s="307"/>
      <c r="CA250" s="307"/>
      <c r="CB250" s="307"/>
      <c r="CC250" s="307"/>
      <c r="CD250" s="307"/>
      <c r="CE250" s="307"/>
      <c r="CF250" s="307"/>
      <c r="CG250" s="307"/>
      <c r="CH250" s="307"/>
      <c r="CI250" s="307"/>
      <c r="CJ250" s="307"/>
      <c r="CK250" s="307"/>
      <c r="CL250" s="307"/>
      <c r="CM250" s="307"/>
      <c r="CN250" s="307"/>
      <c r="CO250" s="307"/>
      <c r="CP250" s="307"/>
      <c r="CQ250" s="307"/>
      <c r="CR250" s="307"/>
      <c r="CS250" s="307"/>
      <c r="CT250" s="307"/>
      <c r="CU250" s="307"/>
      <c r="CV250" s="307"/>
      <c r="CW250" s="307"/>
      <c r="CX250" s="307"/>
      <c r="CY250" s="307"/>
      <c r="CZ250" s="307"/>
    </row>
    <row r="251" s="314" customFormat="true" ht="15" customHeight="true" x14ac:dyDescent="0.2">
      <c r="B251" s="403"/>
      <c r="AJ251" s="307"/>
      <c r="AK251" s="307"/>
      <c r="AL251" s="307"/>
      <c r="AM251" s="307"/>
      <c r="AN251" s="307"/>
      <c r="AO251" s="307"/>
      <c r="AP251" s="307"/>
      <c r="AQ251" s="307"/>
      <c r="AR251" s="307"/>
      <c r="AS251" s="307"/>
      <c r="AT251" s="307"/>
      <c r="AU251" s="307"/>
      <c r="AV251" s="307"/>
      <c r="AW251" s="307"/>
      <c r="AX251" s="307"/>
      <c r="AY251" s="307"/>
      <c r="AZ251" s="307"/>
      <c r="BA251" s="402"/>
      <c r="BB251" s="331"/>
      <c r="BC251" s="402"/>
      <c r="BD251" s="402"/>
      <c r="BE251" s="402"/>
      <c r="BF251" s="402"/>
      <c r="BG251" s="402"/>
      <c r="BH251" s="402"/>
      <c r="BI251" s="402"/>
      <c r="BJ251" s="402"/>
      <c r="BK251" s="402"/>
      <c r="BL251" s="402"/>
      <c r="BM251" s="402"/>
      <c r="BN251" s="402"/>
      <c r="BO251" s="402"/>
      <c r="BP251" s="402"/>
      <c r="BQ251" s="402"/>
      <c r="BR251" s="402"/>
      <c r="BS251" s="402"/>
      <c r="BT251" s="402"/>
      <c r="BU251" s="402"/>
      <c r="BV251" s="402"/>
      <c r="BW251" s="402"/>
      <c r="BX251" s="402"/>
      <c r="BY251" s="402"/>
      <c r="BZ251" s="307"/>
      <c r="CA251" s="307"/>
      <c r="CB251" s="307"/>
      <c r="CC251" s="307"/>
      <c r="CD251" s="307"/>
      <c r="CE251" s="307"/>
      <c r="CF251" s="307"/>
      <c r="CG251" s="307"/>
      <c r="CH251" s="307"/>
      <c r="CI251" s="307"/>
      <c r="CJ251" s="307"/>
      <c r="CK251" s="307"/>
      <c r="CL251" s="307"/>
      <c r="CM251" s="307"/>
      <c r="CN251" s="307"/>
      <c r="CO251" s="307"/>
      <c r="CP251" s="307"/>
      <c r="CQ251" s="307"/>
      <c r="CR251" s="307"/>
      <c r="CS251" s="307"/>
      <c r="CT251" s="307"/>
      <c r="CU251" s="307"/>
      <c r="CV251" s="307"/>
      <c r="CW251" s="307"/>
      <c r="CX251" s="307"/>
      <c r="CY251" s="307"/>
      <c r="CZ251" s="307"/>
    </row>
    <row r="252" s="314" customFormat="true" ht="15" customHeight="true" x14ac:dyDescent="0.2">
      <c r="B252" s="403"/>
      <c r="AJ252" s="307"/>
      <c r="AK252" s="307"/>
      <c r="AL252" s="307"/>
      <c r="AM252" s="307"/>
      <c r="AN252" s="307"/>
      <c r="AO252" s="307"/>
      <c r="AP252" s="307"/>
      <c r="AQ252" s="307"/>
      <c r="AR252" s="307"/>
      <c r="AS252" s="307"/>
      <c r="AT252" s="307"/>
      <c r="AU252" s="307"/>
      <c r="AV252" s="307"/>
      <c r="AW252" s="307"/>
      <c r="AX252" s="307"/>
      <c r="AY252" s="307"/>
      <c r="AZ252" s="307"/>
      <c r="BA252" s="402"/>
      <c r="BB252" s="331"/>
      <c r="BC252" s="402"/>
      <c r="BD252" s="402"/>
      <c r="BE252" s="402"/>
      <c r="BF252" s="402"/>
      <c r="BG252" s="402"/>
      <c r="BH252" s="402"/>
      <c r="BI252" s="402"/>
      <c r="BJ252" s="402"/>
      <c r="BK252" s="402"/>
      <c r="BL252" s="402"/>
      <c r="BM252" s="402"/>
      <c r="BN252" s="402"/>
      <c r="BO252" s="402"/>
      <c r="BP252" s="402"/>
      <c r="BQ252" s="402"/>
      <c r="BR252" s="402"/>
      <c r="BS252" s="402"/>
      <c r="BT252" s="402"/>
      <c r="BU252" s="402"/>
      <c r="BV252" s="402"/>
      <c r="BW252" s="402"/>
      <c r="BX252" s="402"/>
      <c r="BY252" s="402"/>
      <c r="BZ252" s="307"/>
      <c r="CA252" s="307"/>
      <c r="CB252" s="307"/>
      <c r="CC252" s="307"/>
      <c r="CD252" s="307"/>
      <c r="CE252" s="307"/>
      <c r="CF252" s="307"/>
      <c r="CG252" s="307"/>
      <c r="CH252" s="307"/>
      <c r="CI252" s="307"/>
      <c r="CJ252" s="307"/>
      <c r="CK252" s="307"/>
      <c r="CL252" s="307"/>
      <c r="CM252" s="307"/>
      <c r="CN252" s="307"/>
      <c r="CO252" s="307"/>
      <c r="CP252" s="307"/>
      <c r="CQ252" s="307"/>
      <c r="CR252" s="307"/>
      <c r="CS252" s="307"/>
      <c r="CT252" s="307"/>
      <c r="CU252" s="307"/>
      <c r="CV252" s="307"/>
      <c r="CW252" s="307"/>
      <c r="CX252" s="307"/>
      <c r="CY252" s="307"/>
      <c r="CZ252" s="307"/>
    </row>
    <row r="253" s="314" customFormat="true" ht="15" customHeight="true" x14ac:dyDescent="0.2">
      <c r="B253" s="403"/>
      <c r="AJ253" s="307"/>
      <c r="AK253" s="307"/>
      <c r="AL253" s="307"/>
      <c r="AM253" s="307"/>
      <c r="AN253" s="307"/>
      <c r="AO253" s="307"/>
      <c r="AP253" s="307"/>
      <c r="AQ253" s="307"/>
      <c r="AR253" s="307"/>
      <c r="AS253" s="307"/>
      <c r="AT253" s="307"/>
      <c r="AU253" s="307"/>
      <c r="AV253" s="307"/>
      <c r="AW253" s="307"/>
      <c r="AX253" s="307"/>
      <c r="AY253" s="307"/>
      <c r="AZ253" s="307"/>
      <c r="BA253" s="402"/>
      <c r="BB253" s="331"/>
      <c r="BC253" s="402"/>
      <c r="BD253" s="402"/>
      <c r="BE253" s="402"/>
      <c r="BF253" s="402"/>
      <c r="BG253" s="402"/>
      <c r="BH253" s="402"/>
      <c r="BI253" s="402"/>
      <c r="BJ253" s="402"/>
      <c r="BK253" s="402"/>
      <c r="BL253" s="402"/>
      <c r="BM253" s="402"/>
      <c r="BN253" s="402"/>
      <c r="BO253" s="402"/>
      <c r="BP253" s="402"/>
      <c r="BQ253" s="402"/>
      <c r="BR253" s="402"/>
      <c r="BS253" s="402"/>
      <c r="BT253" s="402"/>
      <c r="BU253" s="402"/>
      <c r="BV253" s="402"/>
      <c r="BW253" s="402"/>
      <c r="BX253" s="402"/>
      <c r="BY253" s="402"/>
      <c r="BZ253" s="307"/>
      <c r="CA253" s="307"/>
      <c r="CB253" s="307"/>
      <c r="CC253" s="307"/>
      <c r="CD253" s="307"/>
      <c r="CE253" s="307"/>
      <c r="CF253" s="307"/>
      <c r="CG253" s="307"/>
      <c r="CH253" s="307"/>
      <c r="CI253" s="307"/>
      <c r="CJ253" s="307"/>
      <c r="CK253" s="307"/>
      <c r="CL253" s="307"/>
      <c r="CM253" s="307"/>
      <c r="CN253" s="307"/>
      <c r="CO253" s="307"/>
      <c r="CP253" s="307"/>
      <c r="CQ253" s="307"/>
      <c r="CR253" s="307"/>
      <c r="CS253" s="307"/>
      <c r="CT253" s="307"/>
      <c r="CU253" s="307"/>
      <c r="CV253" s="307"/>
      <c r="CW253" s="307"/>
      <c r="CX253" s="307"/>
      <c r="CY253" s="307"/>
      <c r="CZ253" s="307"/>
    </row>
    <row r="254" s="314" customFormat="true" ht="15" customHeight="true" x14ac:dyDescent="0.2">
      <c r="B254" s="403"/>
      <c r="AJ254" s="307"/>
      <c r="AK254" s="307"/>
      <c r="AL254" s="307"/>
      <c r="AM254" s="307"/>
      <c r="AN254" s="307"/>
      <c r="AO254" s="307"/>
      <c r="AP254" s="307"/>
      <c r="AQ254" s="307"/>
      <c r="AR254" s="307"/>
      <c r="AS254" s="307"/>
      <c r="AT254" s="307"/>
      <c r="AU254" s="307"/>
      <c r="AV254" s="307"/>
      <c r="AW254" s="307"/>
      <c r="AX254" s="307"/>
      <c r="AY254" s="307"/>
      <c r="AZ254" s="307"/>
      <c r="BA254" s="402"/>
      <c r="BB254" s="331"/>
      <c r="BC254" s="402"/>
      <c r="BD254" s="402"/>
      <c r="BE254" s="402"/>
      <c r="BF254" s="402"/>
      <c r="BG254" s="402"/>
      <c r="BH254" s="402"/>
      <c r="BI254" s="402"/>
      <c r="BJ254" s="402"/>
      <c r="BK254" s="402"/>
      <c r="BL254" s="402"/>
      <c r="BM254" s="402"/>
      <c r="BN254" s="402"/>
      <c r="BO254" s="402"/>
      <c r="BP254" s="402"/>
      <c r="BQ254" s="402"/>
      <c r="BR254" s="402"/>
      <c r="BS254" s="402"/>
      <c r="BT254" s="402"/>
      <c r="BU254" s="402"/>
      <c r="BV254" s="402"/>
      <c r="BW254" s="402"/>
      <c r="BX254" s="402"/>
      <c r="BY254" s="402"/>
      <c r="BZ254" s="307"/>
      <c r="CA254" s="307"/>
      <c r="CB254" s="307"/>
      <c r="CC254" s="307"/>
      <c r="CD254" s="307"/>
      <c r="CE254" s="307"/>
      <c r="CF254" s="307"/>
      <c r="CG254" s="307"/>
      <c r="CH254" s="307"/>
      <c r="CI254" s="307"/>
      <c r="CJ254" s="307"/>
      <c r="CK254" s="307"/>
      <c r="CL254" s="307"/>
      <c r="CM254" s="307"/>
      <c r="CN254" s="307"/>
      <c r="CO254" s="307"/>
      <c r="CP254" s="307"/>
      <c r="CQ254" s="307"/>
      <c r="CR254" s="307"/>
      <c r="CS254" s="307"/>
      <c r="CT254" s="307"/>
      <c r="CU254" s="307"/>
      <c r="CV254" s="307"/>
      <c r="CW254" s="307"/>
      <c r="CX254" s="307"/>
      <c r="CY254" s="307"/>
      <c r="CZ254" s="307"/>
    </row>
    <row r="255" s="314" customFormat="true" ht="15" customHeight="true" x14ac:dyDescent="0.2">
      <c r="B255" s="403"/>
      <c r="AJ255" s="307"/>
      <c r="AK255" s="307"/>
      <c r="AL255" s="307"/>
      <c r="AM255" s="307"/>
      <c r="AN255" s="307"/>
      <c r="AO255" s="307"/>
      <c r="AP255" s="307"/>
      <c r="AQ255" s="307"/>
      <c r="AR255" s="307"/>
      <c r="AS255" s="307"/>
      <c r="AT255" s="307"/>
      <c r="AU255" s="307"/>
      <c r="AV255" s="307"/>
      <c r="AW255" s="307"/>
      <c r="AX255" s="307"/>
      <c r="AY255" s="307"/>
      <c r="AZ255" s="307"/>
      <c r="BA255" s="402"/>
      <c r="BB255" s="331"/>
      <c r="BC255" s="402"/>
      <c r="BD255" s="402"/>
      <c r="BE255" s="402"/>
      <c r="BF255" s="402"/>
      <c r="BG255" s="402"/>
      <c r="BH255" s="402"/>
      <c r="BI255" s="402"/>
      <c r="BJ255" s="402"/>
      <c r="BK255" s="402"/>
      <c r="BL255" s="402"/>
      <c r="BM255" s="402"/>
      <c r="BN255" s="402"/>
      <c r="BO255" s="402"/>
      <c r="BP255" s="402"/>
      <c r="BQ255" s="402"/>
      <c r="BR255" s="402"/>
      <c r="BS255" s="402"/>
      <c r="BT255" s="402"/>
      <c r="BU255" s="402"/>
      <c r="BV255" s="402"/>
      <c r="BW255" s="402"/>
      <c r="BX255" s="402"/>
      <c r="BY255" s="402"/>
      <c r="BZ255" s="307"/>
      <c r="CA255" s="307"/>
      <c r="CB255" s="307"/>
      <c r="CC255" s="307"/>
      <c r="CD255" s="307"/>
      <c r="CE255" s="307"/>
      <c r="CF255" s="307"/>
      <c r="CG255" s="307"/>
      <c r="CH255" s="307"/>
      <c r="CI255" s="307"/>
      <c r="CJ255" s="307"/>
      <c r="CK255" s="307"/>
      <c r="CL255" s="307"/>
      <c r="CM255" s="307"/>
      <c r="CN255" s="307"/>
      <c r="CO255" s="307"/>
      <c r="CP255" s="307"/>
      <c r="CQ255" s="307"/>
      <c r="CR255" s="307"/>
      <c r="CS255" s="307"/>
      <c r="CT255" s="307"/>
      <c r="CU255" s="307"/>
      <c r="CV255" s="307"/>
      <c r="CW255" s="307"/>
      <c r="CX255" s="307"/>
      <c r="CY255" s="307"/>
      <c r="CZ255" s="307"/>
    </row>
    <row r="256" s="314" customFormat="true" ht="15" customHeight="true" x14ac:dyDescent="0.2">
      <c r="B256" s="403"/>
      <c r="AJ256" s="307"/>
      <c r="AK256" s="307"/>
      <c r="AL256" s="307"/>
      <c r="AM256" s="307"/>
      <c r="AN256" s="307"/>
      <c r="AO256" s="307"/>
      <c r="AP256" s="307"/>
      <c r="AQ256" s="307"/>
      <c r="AR256" s="307"/>
      <c r="AS256" s="307"/>
      <c r="AT256" s="307"/>
      <c r="AU256" s="307"/>
      <c r="AV256" s="307"/>
      <c r="AW256" s="307"/>
      <c r="AX256" s="307"/>
      <c r="AY256" s="307"/>
      <c r="AZ256" s="307"/>
      <c r="BA256" s="402"/>
      <c r="BB256" s="331"/>
      <c r="BC256" s="402"/>
      <c r="BD256" s="402"/>
      <c r="BE256" s="402"/>
      <c r="BF256" s="402"/>
      <c r="BG256" s="402"/>
      <c r="BH256" s="402"/>
      <c r="BI256" s="402"/>
      <c r="BJ256" s="402"/>
      <c r="BK256" s="402"/>
      <c r="BL256" s="402"/>
      <c r="BM256" s="402"/>
      <c r="BN256" s="402"/>
      <c r="BO256" s="402"/>
      <c r="BP256" s="402"/>
      <c r="BQ256" s="402"/>
      <c r="BR256" s="402"/>
      <c r="BS256" s="402"/>
      <c r="BT256" s="402"/>
      <c r="BU256" s="402"/>
      <c r="BV256" s="402"/>
      <c r="BW256" s="402"/>
      <c r="BX256" s="402"/>
      <c r="BY256" s="402"/>
      <c r="BZ256" s="307"/>
      <c r="CA256" s="307"/>
      <c r="CB256" s="307"/>
      <c r="CC256" s="307"/>
      <c r="CD256" s="307"/>
      <c r="CE256" s="307"/>
      <c r="CF256" s="307"/>
      <c r="CG256" s="307"/>
      <c r="CH256" s="307"/>
      <c r="CI256" s="307"/>
      <c r="CJ256" s="307"/>
      <c r="CK256" s="307"/>
      <c r="CL256" s="307"/>
      <c r="CM256" s="307"/>
      <c r="CN256" s="307"/>
      <c r="CO256" s="307"/>
      <c r="CP256" s="307"/>
      <c r="CQ256" s="307"/>
      <c r="CR256" s="307"/>
      <c r="CS256" s="307"/>
      <c r="CT256" s="307"/>
      <c r="CU256" s="307"/>
      <c r="CV256" s="307"/>
      <c r="CW256" s="307"/>
      <c r="CX256" s="307"/>
      <c r="CY256" s="307"/>
      <c r="CZ256" s="307"/>
    </row>
    <row r="257" s="314" customFormat="true" ht="18" customHeight="true" x14ac:dyDescent="0.2">
      <c r="B257" s="403"/>
      <c r="AJ257" s="307"/>
      <c r="AK257" s="307"/>
      <c r="AL257" s="307"/>
      <c r="AM257" s="307"/>
      <c r="AN257" s="307"/>
      <c r="AO257" s="307"/>
      <c r="AP257" s="307"/>
      <c r="AQ257" s="307"/>
      <c r="AR257" s="307"/>
      <c r="AS257" s="307"/>
      <c r="AT257" s="307"/>
      <c r="AU257" s="307"/>
      <c r="AV257" s="307"/>
      <c r="AW257" s="307"/>
      <c r="AX257" s="307"/>
      <c r="AY257" s="307"/>
      <c r="AZ257" s="307"/>
      <c r="BA257" s="402"/>
      <c r="BB257" s="331"/>
      <c r="BC257" s="402"/>
      <c r="BD257" s="402"/>
      <c r="BE257" s="402"/>
      <c r="BF257" s="402"/>
      <c r="BG257" s="402"/>
      <c r="BH257" s="402"/>
      <c r="BI257" s="402"/>
      <c r="BJ257" s="402"/>
      <c r="BK257" s="402"/>
      <c r="BL257" s="402"/>
      <c r="BM257" s="402"/>
      <c r="BN257" s="402"/>
      <c r="BO257" s="402"/>
      <c r="BP257" s="402"/>
      <c r="BQ257" s="402"/>
      <c r="BR257" s="402"/>
      <c r="BS257" s="402"/>
      <c r="BT257" s="402"/>
      <c r="BU257" s="402"/>
      <c r="BV257" s="402"/>
      <c r="BW257" s="402"/>
      <c r="BX257" s="402"/>
      <c r="BY257" s="402"/>
      <c r="BZ257" s="307"/>
      <c r="CA257" s="307"/>
      <c r="CB257" s="307"/>
      <c r="CC257" s="307"/>
      <c r="CD257" s="307"/>
      <c r="CE257" s="307"/>
      <c r="CF257" s="307"/>
      <c r="CG257" s="307"/>
      <c r="CH257" s="307"/>
      <c r="CI257" s="307"/>
      <c r="CJ257" s="307"/>
      <c r="CK257" s="307"/>
      <c r="CL257" s="307"/>
      <c r="CM257" s="307"/>
      <c r="CN257" s="307"/>
      <c r="CO257" s="307"/>
      <c r="CP257" s="307"/>
      <c r="CQ257" s="307"/>
      <c r="CR257" s="307"/>
      <c r="CS257" s="307"/>
      <c r="CT257" s="307"/>
      <c r="CU257" s="307"/>
      <c r="CV257" s="307"/>
      <c r="CW257" s="307"/>
      <c r="CX257" s="307"/>
      <c r="CY257" s="307"/>
      <c r="CZ257" s="307"/>
    </row>
    <row r="258" s="314" customFormat="true" ht="18" customHeight="true" x14ac:dyDescent="0.2">
      <c r="B258" s="403"/>
      <c r="AJ258" s="307"/>
      <c r="AK258" s="307"/>
      <c r="AL258" s="307"/>
      <c r="AM258" s="307"/>
      <c r="AN258" s="307"/>
      <c r="AO258" s="307"/>
      <c r="AP258" s="307"/>
      <c r="AQ258" s="307"/>
      <c r="AR258" s="307"/>
      <c r="AS258" s="307"/>
      <c r="AT258" s="307"/>
      <c r="AU258" s="307"/>
      <c r="AV258" s="307"/>
      <c r="AW258" s="307"/>
      <c r="AX258" s="307"/>
      <c r="AY258" s="307"/>
      <c r="AZ258" s="307"/>
      <c r="BA258" s="402"/>
      <c r="BB258" s="331"/>
      <c r="BC258" s="402"/>
      <c r="BD258" s="402"/>
      <c r="BE258" s="402"/>
      <c r="BF258" s="402"/>
      <c r="BG258" s="402"/>
      <c r="BH258" s="402"/>
      <c r="BI258" s="402"/>
      <c r="BJ258" s="402"/>
      <c r="BK258" s="402"/>
      <c r="BL258" s="402"/>
      <c r="BM258" s="402"/>
      <c r="BN258" s="402"/>
      <c r="BO258" s="402"/>
      <c r="BP258" s="402"/>
      <c r="BQ258" s="402"/>
      <c r="BR258" s="402"/>
      <c r="BS258" s="402"/>
      <c r="BT258" s="402"/>
      <c r="BU258" s="402"/>
      <c r="BV258" s="402"/>
      <c r="BW258" s="402"/>
      <c r="BX258" s="402"/>
      <c r="BY258" s="402"/>
      <c r="BZ258" s="307"/>
      <c r="CA258" s="307"/>
      <c r="CB258" s="307"/>
      <c r="CC258" s="307"/>
      <c r="CD258" s="307"/>
      <c r="CE258" s="307"/>
      <c r="CF258" s="307"/>
      <c r="CG258" s="307"/>
      <c r="CH258" s="307"/>
      <c r="CI258" s="307"/>
      <c r="CJ258" s="307"/>
      <c r="CK258" s="307"/>
      <c r="CL258" s="307"/>
      <c r="CM258" s="307"/>
      <c r="CN258" s="307"/>
      <c r="CO258" s="307"/>
      <c r="CP258" s="307"/>
      <c r="CQ258" s="307"/>
      <c r="CR258" s="307"/>
      <c r="CS258" s="307"/>
      <c r="CT258" s="307"/>
      <c r="CU258" s="307"/>
      <c r="CV258" s="307"/>
      <c r="CW258" s="307"/>
      <c r="CX258" s="307"/>
      <c r="CY258" s="307"/>
      <c r="CZ258" s="307"/>
    </row>
    <row r="259" s="405" customFormat="true" ht="15" customHeight="true" x14ac:dyDescent="0.2">
      <c r="B259" s="404"/>
      <c r="AJ259" s="312"/>
      <c r="AK259" s="312"/>
      <c r="AL259" s="312"/>
      <c r="AM259" s="312"/>
      <c r="AN259" s="312"/>
      <c r="AO259" s="312"/>
      <c r="AP259" s="312"/>
      <c r="AQ259" s="312"/>
      <c r="AR259" s="312"/>
      <c r="AS259" s="312"/>
      <c r="AT259" s="312"/>
      <c r="AU259" s="312"/>
      <c r="AV259" s="312"/>
      <c r="AW259" s="312"/>
      <c r="AX259" s="312"/>
      <c r="AY259" s="312"/>
      <c r="AZ259" s="312"/>
      <c r="BA259" s="313" t="s">
        <v>128</v>
      </c>
      <c r="BB259" s="290" t="s">
        <v>85</v>
      </c>
      <c r="BC259" s="812" t="s">
        <v>114</v>
      </c>
      <c r="BD259" s="813"/>
      <c r="BE259" s="813"/>
      <c r="BF259" s="813"/>
      <c r="BG259" s="819"/>
      <c r="BH259" s="812" t="s">
        <v>38</v>
      </c>
      <c r="BI259" s="813"/>
      <c r="BJ259" s="813"/>
      <c r="BK259" s="813"/>
      <c r="BL259" s="819"/>
      <c r="BM259" s="812" t="s">
        <v>37</v>
      </c>
      <c r="BN259" s="813"/>
      <c r="BO259" s="813"/>
      <c r="BP259" s="813"/>
      <c r="BQ259" s="814"/>
      <c r="BR259" s="15" t="s">
        <v>137</v>
      </c>
      <c r="BS259" s="366"/>
      <c r="BT259" s="366"/>
      <c r="BU259" s="366"/>
      <c r="BV259" s="366"/>
      <c r="BW259" s="366"/>
      <c r="BX259" s="366"/>
      <c r="BY259" s="366"/>
      <c r="BZ259" s="377"/>
      <c r="CA259" s="377"/>
      <c r="CB259" s="377"/>
      <c r="CC259" s="377"/>
      <c r="CD259" s="377"/>
      <c r="CE259" s="377"/>
      <c r="CF259" s="377"/>
      <c r="CG259" s="377"/>
      <c r="CH259" s="377"/>
      <c r="CI259" s="377"/>
      <c r="CJ259" s="311"/>
      <c r="CK259" s="311"/>
      <c r="CL259" s="311"/>
      <c r="CM259" s="311"/>
      <c r="CN259" s="311"/>
      <c r="CO259" s="311"/>
      <c r="CP259" s="311"/>
      <c r="CQ259" s="311"/>
      <c r="CR259" s="311"/>
      <c r="CS259" s="311"/>
      <c r="CT259" s="311"/>
      <c r="CU259" s="311"/>
      <c r="CV259" s="311"/>
      <c r="CW259" s="311"/>
      <c r="CX259" s="311"/>
      <c r="CY259" s="311"/>
      <c r="CZ259" s="311"/>
    </row>
    <row r="260" s="405" customFormat="true" ht="24" x14ac:dyDescent="0.2">
      <c r="B260" s="404"/>
      <c r="AJ260" s="312"/>
      <c r="AK260" s="312"/>
      <c r="AL260" s="312"/>
      <c r="AM260" s="312"/>
      <c r="AN260" s="312"/>
      <c r="AO260" s="312"/>
      <c r="AP260" s="312"/>
      <c r="AQ260" s="312"/>
      <c r="AR260" s="312"/>
      <c r="AS260" s="312"/>
      <c r="AT260" s="312"/>
      <c r="AU260" s="312"/>
      <c r="AV260" s="312"/>
      <c r="AW260" s="312"/>
      <c r="AX260" s="312"/>
      <c r="AY260" s="312"/>
      <c r="AZ260" s="312"/>
      <c r="BA260" s="301" t="s">
        <v>118</v>
      </c>
      <c r="BB260" s="300"/>
      <c r="BC260" s="388" t="s">
        <v>0</v>
      </c>
      <c r="BD260" s="446" t="s">
        <v>1</v>
      </c>
      <c r="BE260" s="446" t="s">
        <v>2</v>
      </c>
      <c r="BF260" s="446" t="s">
        <v>3</v>
      </c>
      <c r="BG260" s="389" t="s">
        <v>4</v>
      </c>
      <c r="BH260" s="388" t="s">
        <v>0</v>
      </c>
      <c r="BI260" s="446" t="s">
        <v>1</v>
      </c>
      <c r="BJ260" s="446" t="s">
        <v>2</v>
      </c>
      <c r="BK260" s="446" t="s">
        <v>3</v>
      </c>
      <c r="BL260" s="389" t="s">
        <v>4</v>
      </c>
      <c r="BM260" s="388" t="s">
        <v>0</v>
      </c>
      <c r="BN260" s="446" t="s">
        <v>1</v>
      </c>
      <c r="BO260" s="446" t="s">
        <v>2</v>
      </c>
      <c r="BP260" s="446" t="s">
        <v>3</v>
      </c>
      <c r="BQ260" s="389" t="s">
        <v>4</v>
      </c>
      <c r="BR260" s="388" t="s">
        <v>435</v>
      </c>
      <c r="BS260" s="446" t="s">
        <v>366</v>
      </c>
      <c r="BT260" s="446" t="s">
        <v>436</v>
      </c>
      <c r="BU260" s="446" t="s">
        <v>437</v>
      </c>
      <c r="BV260" s="446" t="s">
        <v>438</v>
      </c>
      <c r="BW260" s="446" t="s">
        <v>439</v>
      </c>
      <c r="BX260" s="446" t="s">
        <v>440</v>
      </c>
      <c r="BY260" s="447" t="s">
        <v>441</v>
      </c>
      <c r="BZ260" s="447" t="s">
        <v>442</v>
      </c>
      <c r="CA260" s="447" t="s">
        <v>443</v>
      </c>
      <c r="CB260" s="447" t="s">
        <v>444</v>
      </c>
      <c r="CC260" s="447" t="s">
        <v>445</v>
      </c>
      <c r="CD260" s="447" t="s">
        <v>446</v>
      </c>
      <c r="CE260" s="447" t="s">
        <v>447</v>
      </c>
      <c r="CF260" s="447" t="s">
        <v>448</v>
      </c>
      <c r="CG260" s="447" t="s">
        <v>449</v>
      </c>
      <c r="CH260" s="447" t="s">
        <v>450</v>
      </c>
      <c r="CI260" s="447" t="s">
        <v>451</v>
      </c>
      <c r="CJ260" s="152"/>
      <c r="CK260" s="152"/>
      <c r="CL260" s="152"/>
      <c r="CM260" s="152"/>
      <c r="CN260" s="152"/>
      <c r="CO260" s="152"/>
      <c r="CP260" s="152"/>
      <c r="CQ260" s="152"/>
      <c r="CR260" s="152"/>
      <c r="CS260" s="152"/>
      <c r="CT260" s="152"/>
      <c r="CU260" s="152"/>
      <c r="CV260" s="152"/>
      <c r="CW260" s="152"/>
      <c r="CX260" s="152"/>
      <c r="CY260" s="152"/>
      <c r="CZ260" s="152"/>
    </row>
    <row r="261" s="405" customFormat="true" ht="15" customHeight="true" x14ac:dyDescent="0.2">
      <c r="B261" s="404"/>
      <c r="AJ261" s="312"/>
      <c r="AK261" s="312"/>
      <c r="AL261" s="312"/>
      <c r="AM261" s="312"/>
      <c r="AN261" s="312"/>
      <c r="AO261" s="312"/>
      <c r="AP261" s="312"/>
      <c r="AQ261" s="312"/>
      <c r="AR261" s="312"/>
      <c r="AS261" s="312"/>
      <c r="AT261" s="312"/>
      <c r="AU261" s="312"/>
      <c r="AV261" s="312"/>
      <c r="AW261" s="312"/>
      <c r="AX261" s="312"/>
      <c r="AY261" s="312"/>
      <c r="AZ261" s="312"/>
      <c r="BA261" s="818" t="s">
        <v>73</v>
      </c>
      <c r="BB261" s="494" t="s">
        <v>49</v>
      </c>
      <c r="BC261" s="38" t="s">
        <v>35</v>
      </c>
      <c r="BD261" s="34" t="s">
        <v>35</v>
      </c>
      <c r="BE261" s="34" t="s">
        <v>35</v>
      </c>
      <c r="BF261" s="34" t="s">
        <v>35</v>
      </c>
      <c r="BG261" s="29" t="s">
        <v>35</v>
      </c>
      <c r="BH261" s="38" t="s">
        <v>35</v>
      </c>
      <c r="BI261" s="34" t="s">
        <v>35</v>
      </c>
      <c r="BJ261" s="34" t="s">
        <v>35</v>
      </c>
      <c r="BK261" s="34" t="s">
        <v>35</v>
      </c>
      <c r="BL261" s="29" t="s">
        <v>35</v>
      </c>
      <c r="BM261" s="38" t="s">
        <v>35</v>
      </c>
      <c r="BN261" s="34" t="s">
        <v>35</v>
      </c>
      <c r="BO261" s="34" t="s">
        <v>35</v>
      </c>
      <c r="BP261" s="34" t="s">
        <v>35</v>
      </c>
      <c r="BQ261" s="29" t="s">
        <v>35</v>
      </c>
      <c r="BR261" s="38" t="s">
        <v>35</v>
      </c>
      <c r="BS261" s="34" t="s">
        <v>35</v>
      </c>
      <c r="BT261" s="34" t="s">
        <v>35</v>
      </c>
      <c r="BU261" s="34" t="s">
        <v>35</v>
      </c>
      <c r="BV261" s="34" t="s">
        <v>35</v>
      </c>
      <c r="BW261" s="34" t="s">
        <v>35</v>
      </c>
      <c r="BX261" s="34" t="s">
        <v>35</v>
      </c>
      <c r="BY261" s="23" t="s">
        <v>35</v>
      </c>
      <c r="BZ261" s="23" t="s">
        <v>35</v>
      </c>
      <c r="CA261" s="23" t="s">
        <v>35</v>
      </c>
      <c r="CB261" s="23" t="s">
        <v>35</v>
      </c>
      <c r="CC261" s="23" t="s">
        <v>35</v>
      </c>
      <c r="CD261" s="23" t="s">
        <v>35</v>
      </c>
      <c r="CE261" s="23" t="s">
        <v>35</v>
      </c>
      <c r="CF261" s="23" t="s">
        <v>35</v>
      </c>
      <c r="CG261" s="23" t="s">
        <v>35</v>
      </c>
      <c r="CH261" s="23" t="s">
        <v>35</v>
      </c>
      <c r="CI261" s="23" t="s">
        <v>35</v>
      </c>
      <c r="CJ261" s="3"/>
      <c r="CK261" s="3"/>
      <c r="CL261" s="3"/>
      <c r="CM261" s="3"/>
      <c r="CN261" s="3"/>
      <c r="CO261" s="3"/>
      <c r="CP261" s="3"/>
      <c r="CQ261" s="3"/>
      <c r="CR261" s="3"/>
      <c r="CS261" s="3"/>
      <c r="CT261" s="3"/>
      <c r="CU261" s="3"/>
      <c r="CV261" s="3"/>
      <c r="CW261" s="3"/>
      <c r="CX261" s="3"/>
      <c r="CY261" s="3"/>
      <c r="CZ261" s="3"/>
    </row>
    <row r="262" s="405" customFormat="true" ht="15" customHeight="true" x14ac:dyDescent="0.2">
      <c r="B262" s="404"/>
      <c r="AJ262" s="312"/>
      <c r="AK262" s="312"/>
      <c r="AL262" s="312"/>
      <c r="AM262" s="312"/>
      <c r="AN262" s="312"/>
      <c r="AO262" s="312"/>
      <c r="AP262" s="312"/>
      <c r="AQ262" s="312"/>
      <c r="AR262" s="312"/>
      <c r="AS262" s="312"/>
      <c r="AT262" s="312"/>
      <c r="AU262" s="312"/>
      <c r="AV262" s="312"/>
      <c r="AW262" s="312"/>
      <c r="AX262" s="312"/>
      <c r="AY262" s="312"/>
      <c r="AZ262" s="312"/>
      <c r="BA262" s="816"/>
      <c r="BB262" s="492" t="s">
        <v>48</v>
      </c>
      <c r="BC262" s="37" t="s">
        <v>35</v>
      </c>
      <c r="BD262" s="33" t="s">
        <v>35</v>
      </c>
      <c r="BE262" s="33" t="s">
        <v>35</v>
      </c>
      <c r="BF262" s="33" t="s">
        <v>35</v>
      </c>
      <c r="BG262" s="28" t="s">
        <v>35</v>
      </c>
      <c r="BH262" s="37" t="s">
        <v>35</v>
      </c>
      <c r="BI262" s="33" t="s">
        <v>35</v>
      </c>
      <c r="BJ262" s="33" t="s">
        <v>35</v>
      </c>
      <c r="BK262" s="33" t="s">
        <v>35</v>
      </c>
      <c r="BL262" s="28" t="s">
        <v>35</v>
      </c>
      <c r="BM262" s="37" t="s">
        <v>35</v>
      </c>
      <c r="BN262" s="33" t="s">
        <v>35</v>
      </c>
      <c r="BO262" s="33" t="s">
        <v>35</v>
      </c>
      <c r="BP262" s="33" t="s">
        <v>35</v>
      </c>
      <c r="BQ262" s="28" t="s">
        <v>35</v>
      </c>
      <c r="BR262" s="37" t="s">
        <v>35</v>
      </c>
      <c r="BS262" s="33" t="s">
        <v>35</v>
      </c>
      <c r="BT262" s="33" t="s">
        <v>35</v>
      </c>
      <c r="BU262" s="33" t="s">
        <v>35</v>
      </c>
      <c r="BV262" s="33" t="s">
        <v>35</v>
      </c>
      <c r="BW262" s="33" t="s">
        <v>35</v>
      </c>
      <c r="BX262" s="33" t="s">
        <v>35</v>
      </c>
      <c r="BY262" s="22" t="s">
        <v>35</v>
      </c>
      <c r="BZ262" s="22" t="s">
        <v>35</v>
      </c>
      <c r="CA262" s="22" t="s">
        <v>35</v>
      </c>
      <c r="CB262" s="22" t="s">
        <v>35</v>
      </c>
      <c r="CC262" s="22" t="s">
        <v>35</v>
      </c>
      <c r="CD262" s="22" t="s">
        <v>35</v>
      </c>
      <c r="CE262" s="22" t="s">
        <v>35</v>
      </c>
      <c r="CF262" s="22" t="s">
        <v>35</v>
      </c>
      <c r="CG262" s="22" t="s">
        <v>35</v>
      </c>
      <c r="CH262" s="22" t="s">
        <v>35</v>
      </c>
      <c r="CI262" s="22" t="s">
        <v>35</v>
      </c>
      <c r="CJ262" s="3"/>
      <c r="CK262" s="3"/>
      <c r="CL262" s="3"/>
      <c r="CM262" s="3"/>
      <c r="CN262" s="3"/>
      <c r="CO262" s="3"/>
      <c r="CP262" s="3"/>
      <c r="CQ262" s="3"/>
      <c r="CR262" s="3"/>
      <c r="CS262" s="3"/>
      <c r="CT262" s="3"/>
      <c r="CU262" s="3"/>
      <c r="CV262" s="3"/>
      <c r="CW262" s="3"/>
      <c r="CX262" s="3"/>
      <c r="CY262" s="3"/>
      <c r="CZ262" s="3"/>
    </row>
    <row r="263" s="405" customFormat="true" ht="15" customHeight="true" x14ac:dyDescent="0.2">
      <c r="B263" s="404"/>
      <c r="AJ263" s="312"/>
      <c r="AK263" s="312"/>
      <c r="AL263" s="312"/>
      <c r="AM263" s="312"/>
      <c r="AN263" s="312"/>
      <c r="AO263" s="312"/>
      <c r="AP263" s="312"/>
      <c r="AQ263" s="312"/>
      <c r="AR263" s="312"/>
      <c r="AS263" s="312"/>
      <c r="AT263" s="312"/>
      <c r="AU263" s="312"/>
      <c r="AV263" s="312"/>
      <c r="AW263" s="312"/>
      <c r="AX263" s="312"/>
      <c r="AY263" s="312"/>
      <c r="AZ263" s="312"/>
      <c r="BA263" s="816"/>
      <c r="BB263" s="492" t="s">
        <v>112</v>
      </c>
      <c r="BC263" s="37" t="s">
        <v>35</v>
      </c>
      <c r="BD263" s="33" t="s">
        <v>35</v>
      </c>
      <c r="BE263" s="33" t="s">
        <v>35</v>
      </c>
      <c r="BF263" s="33" t="s">
        <v>35</v>
      </c>
      <c r="BG263" s="28" t="s">
        <v>35</v>
      </c>
      <c r="BH263" s="37" t="s">
        <v>35</v>
      </c>
      <c r="BI263" s="33" t="s">
        <v>35</v>
      </c>
      <c r="BJ263" s="33" t="s">
        <v>35</v>
      </c>
      <c r="BK263" s="33" t="s">
        <v>35</v>
      </c>
      <c r="BL263" s="28" t="s">
        <v>35</v>
      </c>
      <c r="BM263" s="37" t="s">
        <v>35</v>
      </c>
      <c r="BN263" s="33" t="s">
        <v>35</v>
      </c>
      <c r="BO263" s="33" t="s">
        <v>35</v>
      </c>
      <c r="BP263" s="33" t="s">
        <v>35</v>
      </c>
      <c r="BQ263" s="28" t="s">
        <v>35</v>
      </c>
      <c r="BR263" s="37" t="s">
        <v>35</v>
      </c>
      <c r="BS263" s="33" t="s">
        <v>35</v>
      </c>
      <c r="BT263" s="33" t="s">
        <v>35</v>
      </c>
      <c r="BU263" s="33" t="s">
        <v>35</v>
      </c>
      <c r="BV263" s="33" t="s">
        <v>35</v>
      </c>
      <c r="BW263" s="33" t="s">
        <v>35</v>
      </c>
      <c r="BX263" s="33" t="s">
        <v>35</v>
      </c>
      <c r="BY263" s="22" t="s">
        <v>35</v>
      </c>
      <c r="BZ263" s="22" t="s">
        <v>35</v>
      </c>
      <c r="CA263" s="22" t="s">
        <v>35</v>
      </c>
      <c r="CB263" s="22" t="s">
        <v>35</v>
      </c>
      <c r="CC263" s="22" t="s">
        <v>35</v>
      </c>
      <c r="CD263" s="22" t="s">
        <v>35</v>
      </c>
      <c r="CE263" s="22" t="s">
        <v>35</v>
      </c>
      <c r="CF263" s="22" t="s">
        <v>35</v>
      </c>
      <c r="CG263" s="22" t="s">
        <v>35</v>
      </c>
      <c r="CH263" s="22" t="s">
        <v>35</v>
      </c>
      <c r="CI263" s="22" t="s">
        <v>35</v>
      </c>
      <c r="CJ263" s="3"/>
      <c r="CK263" s="3"/>
      <c r="CL263" s="3"/>
      <c r="CM263" s="3"/>
      <c r="CN263" s="3"/>
      <c r="CO263" s="3"/>
      <c r="CP263" s="3"/>
      <c r="CQ263" s="3"/>
      <c r="CR263" s="3"/>
      <c r="CS263" s="3"/>
      <c r="CT263" s="3"/>
      <c r="CU263" s="3"/>
      <c r="CV263" s="3"/>
      <c r="CW263" s="3"/>
      <c r="CX263" s="3"/>
      <c r="CY263" s="3"/>
      <c r="CZ263" s="3"/>
    </row>
    <row r="264" s="405" customFormat="true" ht="15" customHeight="true" x14ac:dyDescent="0.2">
      <c r="B264" s="404"/>
      <c r="AJ264" s="312"/>
      <c r="AK264" s="312"/>
      <c r="AL264" s="312"/>
      <c r="AM264" s="312"/>
      <c r="AN264" s="312"/>
      <c r="AO264" s="312"/>
      <c r="AP264" s="312"/>
      <c r="AQ264" s="312"/>
      <c r="AR264" s="312"/>
      <c r="AS264" s="312"/>
      <c r="AT264" s="312"/>
      <c r="AU264" s="312"/>
      <c r="AV264" s="312"/>
      <c r="AW264" s="312"/>
      <c r="AX264" s="312"/>
      <c r="AY264" s="312"/>
      <c r="AZ264" s="312"/>
      <c r="BA264" s="816" t="s">
        <v>74</v>
      </c>
      <c r="BB264" s="492" t="s">
        <v>88</v>
      </c>
      <c r="BC264" s="37" t="s">
        <v>35</v>
      </c>
      <c r="BD264" s="33" t="s">
        <v>35</v>
      </c>
      <c r="BE264" s="33" t="s">
        <v>35</v>
      </c>
      <c r="BF264" s="33" t="s">
        <v>35</v>
      </c>
      <c r="BG264" s="28" t="s">
        <v>35</v>
      </c>
      <c r="BH264" s="37" t="s">
        <v>35</v>
      </c>
      <c r="BI264" s="33" t="s">
        <v>35</v>
      </c>
      <c r="BJ264" s="33" t="s">
        <v>35</v>
      </c>
      <c r="BK264" s="33" t="s">
        <v>35</v>
      </c>
      <c r="BL264" s="28" t="s">
        <v>35</v>
      </c>
      <c r="BM264" s="37" t="s">
        <v>35</v>
      </c>
      <c r="BN264" s="33" t="s">
        <v>35</v>
      </c>
      <c r="BO264" s="33" t="s">
        <v>35</v>
      </c>
      <c r="BP264" s="33" t="s">
        <v>35</v>
      </c>
      <c r="BQ264" s="28" t="s">
        <v>35</v>
      </c>
      <c r="BR264" s="37" t="s">
        <v>35</v>
      </c>
      <c r="BS264" s="33" t="s">
        <v>35</v>
      </c>
      <c r="BT264" s="33" t="s">
        <v>35</v>
      </c>
      <c r="BU264" s="33" t="s">
        <v>35</v>
      </c>
      <c r="BV264" s="33" t="s">
        <v>35</v>
      </c>
      <c r="BW264" s="33" t="s">
        <v>35</v>
      </c>
      <c r="BX264" s="33" t="s">
        <v>35</v>
      </c>
      <c r="BY264" s="22" t="s">
        <v>35</v>
      </c>
      <c r="BZ264" s="22" t="s">
        <v>35</v>
      </c>
      <c r="CA264" s="22" t="s">
        <v>35</v>
      </c>
      <c r="CB264" s="22" t="s">
        <v>35</v>
      </c>
      <c r="CC264" s="22" t="s">
        <v>35</v>
      </c>
      <c r="CD264" s="22" t="s">
        <v>35</v>
      </c>
      <c r="CE264" s="22" t="s">
        <v>35</v>
      </c>
      <c r="CF264" s="22" t="s">
        <v>35</v>
      </c>
      <c r="CG264" s="22" t="s">
        <v>35</v>
      </c>
      <c r="CH264" s="22" t="s">
        <v>35</v>
      </c>
      <c r="CI264" s="22" t="s">
        <v>35</v>
      </c>
      <c r="CJ264" s="3"/>
      <c r="CK264" s="3"/>
      <c r="CL264" s="3"/>
      <c r="CM264" s="3"/>
      <c r="CN264" s="3"/>
      <c r="CO264" s="3"/>
      <c r="CP264" s="3"/>
      <c r="CQ264" s="3"/>
      <c r="CR264" s="3"/>
      <c r="CS264" s="3"/>
      <c r="CT264" s="3"/>
      <c r="CU264" s="3"/>
      <c r="CV264" s="3"/>
      <c r="CW264" s="3"/>
      <c r="CX264" s="3"/>
      <c r="CY264" s="3"/>
      <c r="CZ264" s="3"/>
    </row>
    <row r="265" s="405" customFormat="true" ht="15" customHeight="true" x14ac:dyDescent="0.2">
      <c r="B265" s="404"/>
      <c r="AJ265" s="312"/>
      <c r="AK265" s="312"/>
      <c r="AL265" s="312"/>
      <c r="AM265" s="312"/>
      <c r="AN265" s="312"/>
      <c r="AO265" s="312"/>
      <c r="AP265" s="312"/>
      <c r="AQ265" s="312"/>
      <c r="AR265" s="312"/>
      <c r="AS265" s="312"/>
      <c r="AT265" s="312"/>
      <c r="AU265" s="312"/>
      <c r="AV265" s="312"/>
      <c r="AW265" s="312"/>
      <c r="AX265" s="312"/>
      <c r="AY265" s="312"/>
      <c r="AZ265" s="312"/>
      <c r="BA265" s="816"/>
      <c r="BB265" s="492" t="s">
        <v>89</v>
      </c>
      <c r="BC265" s="37" t="s">
        <v>35</v>
      </c>
      <c r="BD265" s="33" t="s">
        <v>35</v>
      </c>
      <c r="BE265" s="33" t="s">
        <v>35</v>
      </c>
      <c r="BF265" s="33" t="s">
        <v>35</v>
      </c>
      <c r="BG265" s="28" t="s">
        <v>35</v>
      </c>
      <c r="BH265" s="37" t="s">
        <v>35</v>
      </c>
      <c r="BI265" s="33" t="s">
        <v>35</v>
      </c>
      <c r="BJ265" s="33" t="s">
        <v>35</v>
      </c>
      <c r="BK265" s="33" t="s">
        <v>35</v>
      </c>
      <c r="BL265" s="28" t="s">
        <v>35</v>
      </c>
      <c r="BM265" s="37" t="s">
        <v>35</v>
      </c>
      <c r="BN265" s="33" t="s">
        <v>35</v>
      </c>
      <c r="BO265" s="33" t="s">
        <v>35</v>
      </c>
      <c r="BP265" s="33" t="s">
        <v>35</v>
      </c>
      <c r="BQ265" s="28" t="s">
        <v>35</v>
      </c>
      <c r="BR265" s="37" t="s">
        <v>35</v>
      </c>
      <c r="BS265" s="33" t="s">
        <v>35</v>
      </c>
      <c r="BT265" s="33" t="s">
        <v>35</v>
      </c>
      <c r="BU265" s="33" t="s">
        <v>35</v>
      </c>
      <c r="BV265" s="33" t="s">
        <v>35</v>
      </c>
      <c r="BW265" s="33" t="s">
        <v>35</v>
      </c>
      <c r="BX265" s="33" t="s">
        <v>35</v>
      </c>
      <c r="BY265" s="22" t="s">
        <v>35</v>
      </c>
      <c r="BZ265" s="22" t="s">
        <v>35</v>
      </c>
      <c r="CA265" s="22" t="s">
        <v>35</v>
      </c>
      <c r="CB265" s="22" t="s">
        <v>35</v>
      </c>
      <c r="CC265" s="22" t="s">
        <v>35</v>
      </c>
      <c r="CD265" s="22" t="s">
        <v>35</v>
      </c>
      <c r="CE265" s="22" t="s">
        <v>35</v>
      </c>
      <c r="CF265" s="22" t="s">
        <v>35</v>
      </c>
      <c r="CG265" s="22" t="s">
        <v>35</v>
      </c>
      <c r="CH265" s="22" t="s">
        <v>35</v>
      </c>
      <c r="CI265" s="22" t="s">
        <v>35</v>
      </c>
      <c r="CJ265" s="3"/>
      <c r="CK265" s="3"/>
      <c r="CL265" s="3"/>
      <c r="CM265" s="3"/>
      <c r="CN265" s="3"/>
      <c r="CO265" s="3"/>
      <c r="CP265" s="3"/>
      <c r="CQ265" s="3"/>
      <c r="CR265" s="3"/>
      <c r="CS265" s="3"/>
      <c r="CT265" s="3"/>
      <c r="CU265" s="3"/>
      <c r="CV265" s="3"/>
      <c r="CW265" s="3"/>
      <c r="CX265" s="3"/>
      <c r="CY265" s="3"/>
      <c r="CZ265" s="3"/>
    </row>
    <row r="266" s="405" customFormat="true" ht="15" customHeight="true" x14ac:dyDescent="0.2">
      <c r="B266" s="404"/>
      <c r="AJ266" s="312"/>
      <c r="AK266" s="312"/>
      <c r="AL266" s="312"/>
      <c r="AM266" s="312"/>
      <c r="AN266" s="312"/>
      <c r="AO266" s="312"/>
      <c r="AP266" s="312"/>
      <c r="AQ266" s="312"/>
      <c r="AR266" s="312"/>
      <c r="AS266" s="312"/>
      <c r="AT266" s="312"/>
      <c r="AU266" s="312"/>
      <c r="AV266" s="312"/>
      <c r="AW266" s="312"/>
      <c r="AX266" s="312"/>
      <c r="AY266" s="312"/>
      <c r="AZ266" s="312"/>
      <c r="BA266" s="816"/>
      <c r="BB266" s="492" t="s">
        <v>90</v>
      </c>
      <c r="BC266" s="37" t="s">
        <v>35</v>
      </c>
      <c r="BD266" s="33" t="s">
        <v>35</v>
      </c>
      <c r="BE266" s="33" t="s">
        <v>35</v>
      </c>
      <c r="BF266" s="33" t="s">
        <v>35</v>
      </c>
      <c r="BG266" s="28" t="s">
        <v>35</v>
      </c>
      <c r="BH266" s="37" t="s">
        <v>35</v>
      </c>
      <c r="BI266" s="33" t="s">
        <v>35</v>
      </c>
      <c r="BJ266" s="33" t="s">
        <v>35</v>
      </c>
      <c r="BK266" s="33" t="s">
        <v>35</v>
      </c>
      <c r="BL266" s="28" t="s">
        <v>35</v>
      </c>
      <c r="BM266" s="37" t="s">
        <v>35</v>
      </c>
      <c r="BN266" s="33" t="s">
        <v>35</v>
      </c>
      <c r="BO266" s="33" t="s">
        <v>35</v>
      </c>
      <c r="BP266" s="33" t="s">
        <v>35</v>
      </c>
      <c r="BQ266" s="28" t="s">
        <v>35</v>
      </c>
      <c r="BR266" s="37" t="s">
        <v>35</v>
      </c>
      <c r="BS266" s="33" t="s">
        <v>35</v>
      </c>
      <c r="BT266" s="33" t="s">
        <v>35</v>
      </c>
      <c r="BU266" s="33" t="s">
        <v>35</v>
      </c>
      <c r="BV266" s="33" t="s">
        <v>35</v>
      </c>
      <c r="BW266" s="33" t="s">
        <v>35</v>
      </c>
      <c r="BX266" s="33" t="s">
        <v>35</v>
      </c>
      <c r="BY266" s="22" t="s">
        <v>35</v>
      </c>
      <c r="BZ266" s="22" t="s">
        <v>35</v>
      </c>
      <c r="CA266" s="22" t="s">
        <v>35</v>
      </c>
      <c r="CB266" s="22" t="s">
        <v>35</v>
      </c>
      <c r="CC266" s="22" t="s">
        <v>35</v>
      </c>
      <c r="CD266" s="22" t="s">
        <v>35</v>
      </c>
      <c r="CE266" s="22" t="s">
        <v>35</v>
      </c>
      <c r="CF266" s="22" t="s">
        <v>35</v>
      </c>
      <c r="CG266" s="22" t="s">
        <v>35</v>
      </c>
      <c r="CH266" s="22" t="s">
        <v>35</v>
      </c>
      <c r="CI266" s="22" t="s">
        <v>35</v>
      </c>
      <c r="CJ266" s="3"/>
      <c r="CK266" s="3"/>
      <c r="CL266" s="3"/>
      <c r="CM266" s="3"/>
      <c r="CN266" s="3"/>
      <c r="CO266" s="3"/>
      <c r="CP266" s="3"/>
      <c r="CQ266" s="3"/>
      <c r="CR266" s="3"/>
      <c r="CS266" s="3"/>
      <c r="CT266" s="3"/>
      <c r="CU266" s="3"/>
      <c r="CV266" s="3"/>
      <c r="CW266" s="3"/>
      <c r="CX266" s="3"/>
      <c r="CY266" s="3"/>
      <c r="CZ266" s="3"/>
    </row>
    <row r="267" s="405" customFormat="true" ht="15" customHeight="true" x14ac:dyDescent="0.2">
      <c r="B267" s="404"/>
      <c r="AJ267" s="312"/>
      <c r="AK267" s="312"/>
      <c r="AL267" s="312"/>
      <c r="AM267" s="312"/>
      <c r="AN267" s="312"/>
      <c r="AO267" s="312"/>
      <c r="AP267" s="312"/>
      <c r="AQ267" s="312"/>
      <c r="AR267" s="312"/>
      <c r="AS267" s="312"/>
      <c r="AT267" s="312"/>
      <c r="AU267" s="312"/>
      <c r="AV267" s="312"/>
      <c r="AW267" s="312"/>
      <c r="AX267" s="312"/>
      <c r="AY267" s="312"/>
      <c r="AZ267" s="312"/>
      <c r="BA267" s="816"/>
      <c r="BB267" s="492" t="s">
        <v>112</v>
      </c>
      <c r="BC267" s="37" t="s">
        <v>35</v>
      </c>
      <c r="BD267" s="33" t="s">
        <v>35</v>
      </c>
      <c r="BE267" s="33" t="s">
        <v>35</v>
      </c>
      <c r="BF267" s="33" t="s">
        <v>35</v>
      </c>
      <c r="BG267" s="28" t="s">
        <v>35</v>
      </c>
      <c r="BH267" s="37" t="s">
        <v>35</v>
      </c>
      <c r="BI267" s="33" t="s">
        <v>35</v>
      </c>
      <c r="BJ267" s="33" t="s">
        <v>35</v>
      </c>
      <c r="BK267" s="33" t="s">
        <v>35</v>
      </c>
      <c r="BL267" s="28" t="s">
        <v>35</v>
      </c>
      <c r="BM267" s="37" t="s">
        <v>35</v>
      </c>
      <c r="BN267" s="33" t="s">
        <v>35</v>
      </c>
      <c r="BO267" s="33" t="s">
        <v>35</v>
      </c>
      <c r="BP267" s="33" t="s">
        <v>35</v>
      </c>
      <c r="BQ267" s="28" t="s">
        <v>35</v>
      </c>
      <c r="BR267" s="37" t="s">
        <v>35</v>
      </c>
      <c r="BS267" s="33" t="s">
        <v>35</v>
      </c>
      <c r="BT267" s="33" t="s">
        <v>35</v>
      </c>
      <c r="BU267" s="33" t="s">
        <v>35</v>
      </c>
      <c r="BV267" s="33" t="s">
        <v>35</v>
      </c>
      <c r="BW267" s="33" t="s">
        <v>35</v>
      </c>
      <c r="BX267" s="33" t="s">
        <v>35</v>
      </c>
      <c r="BY267" s="22" t="s">
        <v>35</v>
      </c>
      <c r="BZ267" s="22" t="s">
        <v>35</v>
      </c>
      <c r="CA267" s="22" t="s">
        <v>35</v>
      </c>
      <c r="CB267" s="22" t="s">
        <v>35</v>
      </c>
      <c r="CC267" s="22" t="s">
        <v>35</v>
      </c>
      <c r="CD267" s="22" t="s">
        <v>35</v>
      </c>
      <c r="CE267" s="22" t="s">
        <v>35</v>
      </c>
      <c r="CF267" s="22" t="s">
        <v>35</v>
      </c>
      <c r="CG267" s="22" t="s">
        <v>35</v>
      </c>
      <c r="CH267" s="22" t="s">
        <v>35</v>
      </c>
      <c r="CI267" s="22" t="s">
        <v>35</v>
      </c>
      <c r="CJ267" s="3"/>
      <c r="CK267" s="3"/>
      <c r="CL267" s="3"/>
      <c r="CM267" s="3"/>
      <c r="CN267" s="3"/>
      <c r="CO267" s="3"/>
      <c r="CP267" s="3"/>
      <c r="CQ267" s="3"/>
      <c r="CR267" s="3"/>
      <c r="CS267" s="3"/>
      <c r="CT267" s="3"/>
      <c r="CU267" s="3"/>
      <c r="CV267" s="3"/>
      <c r="CW267" s="3"/>
      <c r="CX267" s="3"/>
      <c r="CY267" s="3"/>
      <c r="CZ267" s="3"/>
    </row>
    <row r="268" s="405" customFormat="true" ht="15" customHeight="true" x14ac:dyDescent="0.2">
      <c r="B268" s="404"/>
      <c r="AJ268" s="312"/>
      <c r="AK268" s="312"/>
      <c r="AL268" s="312"/>
      <c r="AM268" s="312"/>
      <c r="AN268" s="312"/>
      <c r="AO268" s="312"/>
      <c r="AP268" s="312"/>
      <c r="AQ268" s="312"/>
      <c r="AR268" s="312"/>
      <c r="AS268" s="312"/>
      <c r="AT268" s="312"/>
      <c r="AU268" s="312"/>
      <c r="AV268" s="312"/>
      <c r="AW268" s="312"/>
      <c r="AX268" s="312"/>
      <c r="AY268" s="312"/>
      <c r="AZ268" s="312"/>
      <c r="BA268" s="816" t="s">
        <v>115</v>
      </c>
      <c r="BB268" s="492" t="s">
        <v>88</v>
      </c>
      <c r="BC268" s="37" t="s">
        <v>35</v>
      </c>
      <c r="BD268" s="33" t="s">
        <v>35</v>
      </c>
      <c r="BE268" s="33" t="s">
        <v>35</v>
      </c>
      <c r="BF268" s="33" t="s">
        <v>35</v>
      </c>
      <c r="BG268" s="28" t="s">
        <v>35</v>
      </c>
      <c r="BH268" s="37" t="s">
        <v>35</v>
      </c>
      <c r="BI268" s="33" t="s">
        <v>35</v>
      </c>
      <c r="BJ268" s="33" t="s">
        <v>35</v>
      </c>
      <c r="BK268" s="33" t="s">
        <v>35</v>
      </c>
      <c r="BL268" s="28" t="s">
        <v>35</v>
      </c>
      <c r="BM268" s="37" t="s">
        <v>35</v>
      </c>
      <c r="BN268" s="33" t="s">
        <v>35</v>
      </c>
      <c r="BO268" s="33" t="s">
        <v>35</v>
      </c>
      <c r="BP268" s="33" t="s">
        <v>35</v>
      </c>
      <c r="BQ268" s="28" t="s">
        <v>35</v>
      </c>
      <c r="BR268" s="37" t="s">
        <v>35</v>
      </c>
      <c r="BS268" s="33" t="s">
        <v>35</v>
      </c>
      <c r="BT268" s="33" t="s">
        <v>35</v>
      </c>
      <c r="BU268" s="33" t="s">
        <v>35</v>
      </c>
      <c r="BV268" s="33" t="s">
        <v>35</v>
      </c>
      <c r="BW268" s="33" t="s">
        <v>35</v>
      </c>
      <c r="BX268" s="33" t="s">
        <v>35</v>
      </c>
      <c r="BY268" s="22" t="s">
        <v>35</v>
      </c>
      <c r="BZ268" s="22" t="s">
        <v>35</v>
      </c>
      <c r="CA268" s="22" t="s">
        <v>35</v>
      </c>
      <c r="CB268" s="22" t="s">
        <v>35</v>
      </c>
      <c r="CC268" s="22" t="s">
        <v>35</v>
      </c>
      <c r="CD268" s="22" t="s">
        <v>35</v>
      </c>
      <c r="CE268" s="22" t="s">
        <v>35</v>
      </c>
      <c r="CF268" s="22" t="s">
        <v>35</v>
      </c>
      <c r="CG268" s="22" t="s">
        <v>35</v>
      </c>
      <c r="CH268" s="22" t="s">
        <v>35</v>
      </c>
      <c r="CI268" s="22" t="s">
        <v>35</v>
      </c>
      <c r="CJ268" s="3"/>
      <c r="CK268" s="3"/>
      <c r="CL268" s="3"/>
      <c r="CM268" s="3"/>
      <c r="CN268" s="3"/>
      <c r="CO268" s="3"/>
      <c r="CP268" s="3"/>
      <c r="CQ268" s="3"/>
      <c r="CR268" s="3"/>
      <c r="CS268" s="3"/>
      <c r="CT268" s="3"/>
      <c r="CU268" s="3"/>
      <c r="CV268" s="3"/>
      <c r="CW268" s="3"/>
      <c r="CX268" s="3"/>
      <c r="CY268" s="3"/>
      <c r="CZ268" s="3"/>
    </row>
    <row r="269" s="405" customFormat="true" ht="15" customHeight="true" x14ac:dyDescent="0.2">
      <c r="B269" s="404"/>
      <c r="AJ269" s="312"/>
      <c r="AK269" s="312"/>
      <c r="AL269" s="312"/>
      <c r="AM269" s="312"/>
      <c r="AN269" s="312"/>
      <c r="AO269" s="312"/>
      <c r="AP269" s="312"/>
      <c r="AQ269" s="312"/>
      <c r="AR269" s="312"/>
      <c r="AS269" s="312"/>
      <c r="AT269" s="312"/>
      <c r="AU269" s="312"/>
      <c r="AV269" s="312"/>
      <c r="AW269" s="312"/>
      <c r="AX269" s="312"/>
      <c r="AY269" s="312"/>
      <c r="AZ269" s="312"/>
      <c r="BA269" s="816"/>
      <c r="BB269" s="492" t="s">
        <v>89</v>
      </c>
      <c r="BC269" s="37" t="s">
        <v>35</v>
      </c>
      <c r="BD269" s="33" t="s">
        <v>35</v>
      </c>
      <c r="BE269" s="33" t="s">
        <v>35</v>
      </c>
      <c r="BF269" s="33" t="s">
        <v>35</v>
      </c>
      <c r="BG269" s="28" t="s">
        <v>35</v>
      </c>
      <c r="BH269" s="37" t="s">
        <v>35</v>
      </c>
      <c r="BI269" s="33" t="s">
        <v>35</v>
      </c>
      <c r="BJ269" s="33" t="s">
        <v>35</v>
      </c>
      <c r="BK269" s="33" t="s">
        <v>35</v>
      </c>
      <c r="BL269" s="28" t="s">
        <v>35</v>
      </c>
      <c r="BM269" s="37" t="s">
        <v>35</v>
      </c>
      <c r="BN269" s="33" t="s">
        <v>35</v>
      </c>
      <c r="BO269" s="33" t="s">
        <v>35</v>
      </c>
      <c r="BP269" s="33" t="s">
        <v>35</v>
      </c>
      <c r="BQ269" s="28" t="s">
        <v>35</v>
      </c>
      <c r="BR269" s="37" t="s">
        <v>35</v>
      </c>
      <c r="BS269" s="33" t="s">
        <v>35</v>
      </c>
      <c r="BT269" s="33" t="s">
        <v>35</v>
      </c>
      <c r="BU269" s="33" t="s">
        <v>35</v>
      </c>
      <c r="BV269" s="33" t="s">
        <v>35</v>
      </c>
      <c r="BW269" s="33" t="s">
        <v>35</v>
      </c>
      <c r="BX269" s="33" t="s">
        <v>35</v>
      </c>
      <c r="BY269" s="22" t="s">
        <v>35</v>
      </c>
      <c r="BZ269" s="22" t="s">
        <v>35</v>
      </c>
      <c r="CA269" s="22" t="s">
        <v>35</v>
      </c>
      <c r="CB269" s="22" t="s">
        <v>35</v>
      </c>
      <c r="CC269" s="22" t="s">
        <v>35</v>
      </c>
      <c r="CD269" s="22" t="s">
        <v>35</v>
      </c>
      <c r="CE269" s="22" t="s">
        <v>35</v>
      </c>
      <c r="CF269" s="22" t="s">
        <v>35</v>
      </c>
      <c r="CG269" s="22" t="s">
        <v>35</v>
      </c>
      <c r="CH269" s="22" t="s">
        <v>35</v>
      </c>
      <c r="CI269" s="22" t="s">
        <v>35</v>
      </c>
      <c r="CJ269" s="3"/>
      <c r="CK269" s="3"/>
      <c r="CL269" s="3"/>
      <c r="CM269" s="3"/>
      <c r="CN269" s="3"/>
      <c r="CO269" s="3"/>
      <c r="CP269" s="3"/>
      <c r="CQ269" s="3"/>
      <c r="CR269" s="3"/>
      <c r="CS269" s="3"/>
      <c r="CT269" s="3"/>
      <c r="CU269" s="3"/>
      <c r="CV269" s="3"/>
      <c r="CW269" s="3"/>
      <c r="CX269" s="3"/>
      <c r="CY269" s="3"/>
      <c r="CZ269" s="3"/>
    </row>
    <row r="270" s="405" customFormat="true" ht="15" customHeight="true" x14ac:dyDescent="0.2">
      <c r="B270" s="404"/>
      <c r="AJ270" s="312"/>
      <c r="AK270" s="312"/>
      <c r="AL270" s="312"/>
      <c r="AM270" s="312"/>
      <c r="AN270" s="312"/>
      <c r="AO270" s="312"/>
      <c r="AP270" s="312"/>
      <c r="AQ270" s="312"/>
      <c r="AR270" s="312"/>
      <c r="AS270" s="312"/>
      <c r="AT270" s="312"/>
      <c r="AU270" s="312"/>
      <c r="AV270" s="312"/>
      <c r="AW270" s="312"/>
      <c r="AX270" s="312"/>
      <c r="AY270" s="312"/>
      <c r="AZ270" s="312"/>
      <c r="BA270" s="816"/>
      <c r="BB270" s="492" t="s">
        <v>90</v>
      </c>
      <c r="BC270" s="37" t="s">
        <v>35</v>
      </c>
      <c r="BD270" s="33" t="s">
        <v>35</v>
      </c>
      <c r="BE270" s="33" t="s">
        <v>35</v>
      </c>
      <c r="BF270" s="33" t="s">
        <v>35</v>
      </c>
      <c r="BG270" s="28" t="s">
        <v>35</v>
      </c>
      <c r="BH270" s="37" t="s">
        <v>35</v>
      </c>
      <c r="BI270" s="33" t="s">
        <v>35</v>
      </c>
      <c r="BJ270" s="33" t="s">
        <v>35</v>
      </c>
      <c r="BK270" s="33" t="s">
        <v>35</v>
      </c>
      <c r="BL270" s="28" t="s">
        <v>35</v>
      </c>
      <c r="BM270" s="37" t="s">
        <v>35</v>
      </c>
      <c r="BN270" s="33" t="s">
        <v>35</v>
      </c>
      <c r="BO270" s="33" t="s">
        <v>35</v>
      </c>
      <c r="BP270" s="33" t="s">
        <v>35</v>
      </c>
      <c r="BQ270" s="28" t="s">
        <v>35</v>
      </c>
      <c r="BR270" s="37" t="s">
        <v>35</v>
      </c>
      <c r="BS270" s="33" t="s">
        <v>35</v>
      </c>
      <c r="BT270" s="33" t="s">
        <v>35</v>
      </c>
      <c r="BU270" s="33" t="s">
        <v>35</v>
      </c>
      <c r="BV270" s="33" t="s">
        <v>35</v>
      </c>
      <c r="BW270" s="33" t="s">
        <v>35</v>
      </c>
      <c r="BX270" s="33" t="s">
        <v>35</v>
      </c>
      <c r="BY270" s="22" t="s">
        <v>35</v>
      </c>
      <c r="BZ270" s="22" t="s">
        <v>35</v>
      </c>
      <c r="CA270" s="22" t="s">
        <v>35</v>
      </c>
      <c r="CB270" s="22" t="s">
        <v>35</v>
      </c>
      <c r="CC270" s="22" t="s">
        <v>35</v>
      </c>
      <c r="CD270" s="22" t="s">
        <v>35</v>
      </c>
      <c r="CE270" s="22" t="s">
        <v>35</v>
      </c>
      <c r="CF270" s="22" t="s">
        <v>35</v>
      </c>
      <c r="CG270" s="22" t="s">
        <v>35</v>
      </c>
      <c r="CH270" s="22" t="s">
        <v>35</v>
      </c>
      <c r="CI270" s="22" t="s">
        <v>35</v>
      </c>
      <c r="CJ270" s="3"/>
      <c r="CK270" s="3"/>
      <c r="CL270" s="3"/>
      <c r="CM270" s="3"/>
      <c r="CN270" s="3"/>
      <c r="CO270" s="3"/>
      <c r="CP270" s="3"/>
      <c r="CQ270" s="3"/>
      <c r="CR270" s="3"/>
      <c r="CS270" s="3"/>
      <c r="CT270" s="3"/>
      <c r="CU270" s="3"/>
      <c r="CV270" s="3"/>
      <c r="CW270" s="3"/>
      <c r="CX270" s="3"/>
      <c r="CY270" s="3"/>
      <c r="CZ270" s="3"/>
    </row>
    <row r="271" s="405" customFormat="true" ht="15" customHeight="true" x14ac:dyDescent="0.2">
      <c r="B271" s="404"/>
      <c r="AJ271" s="312"/>
      <c r="AK271" s="312"/>
      <c r="AL271" s="312"/>
      <c r="AM271" s="312"/>
      <c r="AN271" s="312"/>
      <c r="AO271" s="312"/>
      <c r="AP271" s="312"/>
      <c r="AQ271" s="312"/>
      <c r="AR271" s="312"/>
      <c r="AS271" s="312"/>
      <c r="AT271" s="312"/>
      <c r="AU271" s="312"/>
      <c r="AV271" s="312"/>
      <c r="AW271" s="312"/>
      <c r="AX271" s="312"/>
      <c r="AY271" s="312"/>
      <c r="AZ271" s="312"/>
      <c r="BA271" s="816" t="s">
        <v>75</v>
      </c>
      <c r="BB271" s="492" t="s">
        <v>49</v>
      </c>
      <c r="BC271" s="37" t="s">
        <v>35</v>
      </c>
      <c r="BD271" s="30" t="s">
        <v>35</v>
      </c>
      <c r="BE271" s="30" t="s">
        <v>35</v>
      </c>
      <c r="BF271" s="30" t="s">
        <v>35</v>
      </c>
      <c r="BG271" s="25" t="s">
        <v>35</v>
      </c>
      <c r="BH271" s="37" t="s">
        <v>35</v>
      </c>
      <c r="BI271" s="30" t="s">
        <v>35</v>
      </c>
      <c r="BJ271" s="30" t="s">
        <v>35</v>
      </c>
      <c r="BK271" s="30" t="s">
        <v>35</v>
      </c>
      <c r="BL271" s="25" t="s">
        <v>35</v>
      </c>
      <c r="BM271" s="37" t="s">
        <v>35</v>
      </c>
      <c r="BN271" s="30" t="s">
        <v>35</v>
      </c>
      <c r="BO271" s="30" t="s">
        <v>35</v>
      </c>
      <c r="BP271" s="30" t="s">
        <v>35</v>
      </c>
      <c r="BQ271" s="25" t="s">
        <v>35</v>
      </c>
      <c r="BR271" s="37" t="s">
        <v>35</v>
      </c>
      <c r="BS271" s="30" t="s">
        <v>35</v>
      </c>
      <c r="BT271" s="30" t="s">
        <v>35</v>
      </c>
      <c r="BU271" s="30" t="s">
        <v>35</v>
      </c>
      <c r="BV271" s="30" t="s">
        <v>35</v>
      </c>
      <c r="BW271" s="30" t="s">
        <v>35</v>
      </c>
      <c r="BX271" s="30" t="s">
        <v>35</v>
      </c>
      <c r="BY271" s="20" t="s">
        <v>35</v>
      </c>
      <c r="BZ271" s="20" t="s">
        <v>35</v>
      </c>
      <c r="CA271" s="20" t="s">
        <v>35</v>
      </c>
      <c r="CB271" s="20" t="s">
        <v>35</v>
      </c>
      <c r="CC271" s="20" t="s">
        <v>35</v>
      </c>
      <c r="CD271" s="20" t="s">
        <v>35</v>
      </c>
      <c r="CE271" s="20" t="s">
        <v>35</v>
      </c>
      <c r="CF271" s="20" t="s">
        <v>35</v>
      </c>
      <c r="CG271" s="20" t="s">
        <v>35</v>
      </c>
      <c r="CH271" s="20" t="s">
        <v>35</v>
      </c>
      <c r="CI271" s="20" t="s">
        <v>35</v>
      </c>
      <c r="CJ271" s="3"/>
      <c r="CK271" s="3"/>
      <c r="CL271" s="3"/>
      <c r="CM271" s="3"/>
      <c r="CN271" s="3"/>
      <c r="CO271" s="3"/>
      <c r="CP271" s="3"/>
      <c r="CQ271" s="3"/>
      <c r="CR271" s="3"/>
      <c r="CS271" s="3"/>
      <c r="CT271" s="3"/>
      <c r="CU271" s="3"/>
      <c r="CV271" s="3"/>
      <c r="CW271" s="3"/>
      <c r="CX271" s="3"/>
      <c r="CY271" s="3"/>
      <c r="CZ271" s="3"/>
    </row>
    <row r="272" s="405" customFormat="true" ht="15" customHeight="true" x14ac:dyDescent="0.2">
      <c r="B272" s="404"/>
      <c r="AJ272" s="312"/>
      <c r="AK272" s="312"/>
      <c r="AL272" s="312"/>
      <c r="AM272" s="312"/>
      <c r="AN272" s="312"/>
      <c r="AO272" s="312"/>
      <c r="AP272" s="312"/>
      <c r="AQ272" s="312"/>
      <c r="AR272" s="312"/>
      <c r="AS272" s="312"/>
      <c r="AT272" s="312"/>
      <c r="AU272" s="312"/>
      <c r="AV272" s="312"/>
      <c r="AW272" s="312"/>
      <c r="AX272" s="312"/>
      <c r="AY272" s="312"/>
      <c r="AZ272" s="312"/>
      <c r="BA272" s="816"/>
      <c r="BB272" s="492" t="s">
        <v>48</v>
      </c>
      <c r="BC272" s="37" t="s">
        <v>35</v>
      </c>
      <c r="BD272" s="30" t="s">
        <v>35</v>
      </c>
      <c r="BE272" s="30" t="s">
        <v>35</v>
      </c>
      <c r="BF272" s="30" t="s">
        <v>35</v>
      </c>
      <c r="BG272" s="25" t="s">
        <v>35</v>
      </c>
      <c r="BH272" s="37" t="s">
        <v>35</v>
      </c>
      <c r="BI272" s="30" t="s">
        <v>35</v>
      </c>
      <c r="BJ272" s="30" t="s">
        <v>35</v>
      </c>
      <c r="BK272" s="30" t="s">
        <v>35</v>
      </c>
      <c r="BL272" s="25" t="s">
        <v>35</v>
      </c>
      <c r="BM272" s="37" t="s">
        <v>35</v>
      </c>
      <c r="BN272" s="30" t="s">
        <v>35</v>
      </c>
      <c r="BO272" s="30" t="s">
        <v>35</v>
      </c>
      <c r="BP272" s="30" t="s">
        <v>35</v>
      </c>
      <c r="BQ272" s="25" t="s">
        <v>35</v>
      </c>
      <c r="BR272" s="37" t="s">
        <v>35</v>
      </c>
      <c r="BS272" s="30" t="s">
        <v>35</v>
      </c>
      <c r="BT272" s="30" t="s">
        <v>35</v>
      </c>
      <c r="BU272" s="30" t="s">
        <v>35</v>
      </c>
      <c r="BV272" s="30" t="s">
        <v>35</v>
      </c>
      <c r="BW272" s="30" t="s">
        <v>35</v>
      </c>
      <c r="BX272" s="30" t="s">
        <v>35</v>
      </c>
      <c r="BY272" s="20" t="s">
        <v>35</v>
      </c>
      <c r="BZ272" s="20" t="s">
        <v>35</v>
      </c>
      <c r="CA272" s="20" t="s">
        <v>35</v>
      </c>
      <c r="CB272" s="20" t="s">
        <v>35</v>
      </c>
      <c r="CC272" s="20" t="s">
        <v>35</v>
      </c>
      <c r="CD272" s="20" t="s">
        <v>35</v>
      </c>
      <c r="CE272" s="20" t="s">
        <v>35</v>
      </c>
      <c r="CF272" s="20" t="s">
        <v>35</v>
      </c>
      <c r="CG272" s="20" t="s">
        <v>35</v>
      </c>
      <c r="CH272" s="20" t="s">
        <v>35</v>
      </c>
      <c r="CI272" s="20" t="s">
        <v>35</v>
      </c>
      <c r="CJ272" s="3"/>
      <c r="CK272" s="3"/>
      <c r="CL272" s="3"/>
      <c r="CM272" s="3"/>
      <c r="CN272" s="3"/>
      <c r="CO272" s="3"/>
      <c r="CP272" s="3"/>
      <c r="CQ272" s="3"/>
      <c r="CR272" s="3"/>
      <c r="CS272" s="3"/>
      <c r="CT272" s="3"/>
      <c r="CU272" s="3"/>
      <c r="CV272" s="3"/>
      <c r="CW272" s="3"/>
      <c r="CX272" s="3"/>
      <c r="CY272" s="3"/>
      <c r="CZ272" s="3"/>
    </row>
    <row r="273" s="405" customFormat="true" ht="15" customHeight="true" x14ac:dyDescent="0.2">
      <c r="B273" s="404"/>
      <c r="AJ273" s="312"/>
      <c r="AK273" s="312"/>
      <c r="AL273" s="312"/>
      <c r="AM273" s="312"/>
      <c r="AN273" s="312"/>
      <c r="AO273" s="312"/>
      <c r="AP273" s="312"/>
      <c r="AQ273" s="312"/>
      <c r="AR273" s="312"/>
      <c r="AS273" s="312"/>
      <c r="AT273" s="312"/>
      <c r="AU273" s="312"/>
      <c r="AV273" s="312"/>
      <c r="AW273" s="312"/>
      <c r="AX273" s="312"/>
      <c r="AY273" s="312"/>
      <c r="AZ273" s="312"/>
      <c r="BA273" s="816"/>
      <c r="BB273" s="492" t="s">
        <v>112</v>
      </c>
      <c r="BC273" s="37" t="s">
        <v>35</v>
      </c>
      <c r="BD273" s="30" t="s">
        <v>35</v>
      </c>
      <c r="BE273" s="30" t="s">
        <v>35</v>
      </c>
      <c r="BF273" s="30" t="s">
        <v>35</v>
      </c>
      <c r="BG273" s="25" t="s">
        <v>35</v>
      </c>
      <c r="BH273" s="37" t="s">
        <v>35</v>
      </c>
      <c r="BI273" s="30" t="s">
        <v>35</v>
      </c>
      <c r="BJ273" s="30" t="s">
        <v>35</v>
      </c>
      <c r="BK273" s="30" t="s">
        <v>35</v>
      </c>
      <c r="BL273" s="25" t="s">
        <v>35</v>
      </c>
      <c r="BM273" s="37" t="s">
        <v>35</v>
      </c>
      <c r="BN273" s="30" t="s">
        <v>35</v>
      </c>
      <c r="BO273" s="30" t="s">
        <v>35</v>
      </c>
      <c r="BP273" s="30" t="s">
        <v>35</v>
      </c>
      <c r="BQ273" s="25" t="s">
        <v>35</v>
      </c>
      <c r="BR273" s="37" t="s">
        <v>35</v>
      </c>
      <c r="BS273" s="30" t="s">
        <v>35</v>
      </c>
      <c r="BT273" s="30" t="s">
        <v>35</v>
      </c>
      <c r="BU273" s="30" t="s">
        <v>35</v>
      </c>
      <c r="BV273" s="30" t="s">
        <v>35</v>
      </c>
      <c r="BW273" s="30" t="s">
        <v>35</v>
      </c>
      <c r="BX273" s="30" t="s">
        <v>35</v>
      </c>
      <c r="BY273" s="20" t="s">
        <v>35</v>
      </c>
      <c r="BZ273" s="20" t="s">
        <v>35</v>
      </c>
      <c r="CA273" s="20" t="s">
        <v>35</v>
      </c>
      <c r="CB273" s="20" t="s">
        <v>35</v>
      </c>
      <c r="CC273" s="20" t="s">
        <v>35</v>
      </c>
      <c r="CD273" s="20" t="s">
        <v>35</v>
      </c>
      <c r="CE273" s="20" t="s">
        <v>35</v>
      </c>
      <c r="CF273" s="20" t="s">
        <v>35</v>
      </c>
      <c r="CG273" s="20" t="s">
        <v>35</v>
      </c>
      <c r="CH273" s="20" t="s">
        <v>35</v>
      </c>
      <c r="CI273" s="20" t="s">
        <v>35</v>
      </c>
      <c r="CJ273" s="3"/>
      <c r="CK273" s="3"/>
      <c r="CL273" s="3"/>
      <c r="CM273" s="3"/>
      <c r="CN273" s="3"/>
      <c r="CO273" s="3"/>
      <c r="CP273" s="3"/>
      <c r="CQ273" s="3"/>
      <c r="CR273" s="3"/>
      <c r="CS273" s="3"/>
      <c r="CT273" s="3"/>
      <c r="CU273" s="3"/>
      <c r="CV273" s="3"/>
      <c r="CW273" s="3"/>
      <c r="CX273" s="3"/>
      <c r="CY273" s="3"/>
      <c r="CZ273" s="3"/>
    </row>
    <row r="274" s="405" customFormat="true" ht="15" customHeight="true" x14ac:dyDescent="0.2">
      <c r="B274" s="404"/>
      <c r="AJ274" s="312"/>
      <c r="AK274" s="312"/>
      <c r="AL274" s="312"/>
      <c r="AM274" s="312"/>
      <c r="AN274" s="312"/>
      <c r="AO274" s="312"/>
      <c r="AP274" s="312"/>
      <c r="AQ274" s="312"/>
      <c r="AR274" s="312"/>
      <c r="AS274" s="312"/>
      <c r="AT274" s="312"/>
      <c r="AU274" s="312"/>
      <c r="AV274" s="312"/>
      <c r="AW274" s="312"/>
      <c r="AX274" s="312"/>
      <c r="AY274" s="312"/>
      <c r="AZ274" s="312"/>
      <c r="BA274" s="816" t="s">
        <v>76</v>
      </c>
      <c r="BB274" s="492" t="s">
        <v>49</v>
      </c>
      <c r="BC274" s="37" t="s">
        <v>35</v>
      </c>
      <c r="BD274" s="33" t="s">
        <v>35</v>
      </c>
      <c r="BE274" s="33" t="s">
        <v>35</v>
      </c>
      <c r="BF274" s="33" t="s">
        <v>35</v>
      </c>
      <c r="BG274" s="28" t="s">
        <v>35</v>
      </c>
      <c r="BH274" s="37" t="s">
        <v>35</v>
      </c>
      <c r="BI274" s="33" t="s">
        <v>35</v>
      </c>
      <c r="BJ274" s="33" t="s">
        <v>35</v>
      </c>
      <c r="BK274" s="33" t="s">
        <v>35</v>
      </c>
      <c r="BL274" s="28" t="s">
        <v>35</v>
      </c>
      <c r="BM274" s="37" t="s">
        <v>35</v>
      </c>
      <c r="BN274" s="33" t="s">
        <v>35</v>
      </c>
      <c r="BO274" s="33" t="s">
        <v>35</v>
      </c>
      <c r="BP274" s="33" t="s">
        <v>35</v>
      </c>
      <c r="BQ274" s="28" t="s">
        <v>35</v>
      </c>
      <c r="BR274" s="37" t="s">
        <v>35</v>
      </c>
      <c r="BS274" s="33" t="s">
        <v>35</v>
      </c>
      <c r="BT274" s="33" t="s">
        <v>35</v>
      </c>
      <c r="BU274" s="33" t="s">
        <v>35</v>
      </c>
      <c r="BV274" s="33" t="s">
        <v>35</v>
      </c>
      <c r="BW274" s="33" t="s">
        <v>35</v>
      </c>
      <c r="BX274" s="33" t="s">
        <v>35</v>
      </c>
      <c r="BY274" s="22" t="s">
        <v>35</v>
      </c>
      <c r="BZ274" s="22" t="s">
        <v>35</v>
      </c>
      <c r="CA274" s="22" t="s">
        <v>35</v>
      </c>
      <c r="CB274" s="22" t="s">
        <v>35</v>
      </c>
      <c r="CC274" s="22" t="s">
        <v>35</v>
      </c>
      <c r="CD274" s="22" t="s">
        <v>35</v>
      </c>
      <c r="CE274" s="22" t="s">
        <v>35</v>
      </c>
      <c r="CF274" s="22" t="s">
        <v>35</v>
      </c>
      <c r="CG274" s="22" t="s">
        <v>35</v>
      </c>
      <c r="CH274" s="22" t="s">
        <v>35</v>
      </c>
      <c r="CI274" s="22" t="s">
        <v>35</v>
      </c>
      <c r="CJ274" s="3"/>
      <c r="CK274" s="3"/>
      <c r="CL274" s="3"/>
      <c r="CM274" s="3"/>
      <c r="CN274" s="3"/>
      <c r="CO274" s="3"/>
      <c r="CP274" s="3"/>
      <c r="CQ274" s="3"/>
      <c r="CR274" s="3"/>
      <c r="CS274" s="3"/>
      <c r="CT274" s="3"/>
      <c r="CU274" s="3"/>
      <c r="CV274" s="3"/>
      <c r="CW274" s="3"/>
      <c r="CX274" s="3"/>
      <c r="CY274" s="3"/>
      <c r="CZ274" s="3"/>
    </row>
    <row r="275" s="405" customFormat="true" ht="15" customHeight="true" x14ac:dyDescent="0.2">
      <c r="B275" s="404"/>
      <c r="AJ275" s="312"/>
      <c r="AK275" s="312"/>
      <c r="AL275" s="312"/>
      <c r="AM275" s="312"/>
      <c r="AN275" s="312"/>
      <c r="AO275" s="312"/>
      <c r="AP275" s="312"/>
      <c r="AQ275" s="312"/>
      <c r="AR275" s="312"/>
      <c r="AS275" s="312"/>
      <c r="AT275" s="312"/>
      <c r="AU275" s="312"/>
      <c r="AV275" s="312"/>
      <c r="AW275" s="312"/>
      <c r="AX275" s="312"/>
      <c r="AY275" s="312"/>
      <c r="AZ275" s="312"/>
      <c r="BA275" s="816"/>
      <c r="BB275" s="492" t="s">
        <v>48</v>
      </c>
      <c r="BC275" s="37" t="s">
        <v>35</v>
      </c>
      <c r="BD275" s="33" t="s">
        <v>35</v>
      </c>
      <c r="BE275" s="33" t="s">
        <v>35</v>
      </c>
      <c r="BF275" s="33" t="s">
        <v>35</v>
      </c>
      <c r="BG275" s="28" t="s">
        <v>35</v>
      </c>
      <c r="BH275" s="37" t="s">
        <v>35</v>
      </c>
      <c r="BI275" s="33" t="s">
        <v>35</v>
      </c>
      <c r="BJ275" s="33" t="s">
        <v>35</v>
      </c>
      <c r="BK275" s="33" t="s">
        <v>35</v>
      </c>
      <c r="BL275" s="28" t="s">
        <v>35</v>
      </c>
      <c r="BM275" s="37" t="s">
        <v>35</v>
      </c>
      <c r="BN275" s="33" t="s">
        <v>35</v>
      </c>
      <c r="BO275" s="33" t="s">
        <v>35</v>
      </c>
      <c r="BP275" s="33" t="s">
        <v>35</v>
      </c>
      <c r="BQ275" s="28" t="s">
        <v>35</v>
      </c>
      <c r="BR275" s="37" t="s">
        <v>35</v>
      </c>
      <c r="BS275" s="33" t="s">
        <v>35</v>
      </c>
      <c r="BT275" s="33" t="s">
        <v>35</v>
      </c>
      <c r="BU275" s="33" t="s">
        <v>35</v>
      </c>
      <c r="BV275" s="33" t="s">
        <v>35</v>
      </c>
      <c r="BW275" s="33" t="s">
        <v>35</v>
      </c>
      <c r="BX275" s="33" t="s">
        <v>35</v>
      </c>
      <c r="BY275" s="22" t="s">
        <v>35</v>
      </c>
      <c r="BZ275" s="22" t="s">
        <v>35</v>
      </c>
      <c r="CA275" s="22" t="s">
        <v>35</v>
      </c>
      <c r="CB275" s="22" t="s">
        <v>35</v>
      </c>
      <c r="CC275" s="22" t="s">
        <v>35</v>
      </c>
      <c r="CD275" s="22" t="s">
        <v>35</v>
      </c>
      <c r="CE275" s="22" t="s">
        <v>35</v>
      </c>
      <c r="CF275" s="22" t="s">
        <v>35</v>
      </c>
      <c r="CG275" s="22" t="s">
        <v>35</v>
      </c>
      <c r="CH275" s="22" t="s">
        <v>35</v>
      </c>
      <c r="CI275" s="22" t="s">
        <v>35</v>
      </c>
      <c r="CJ275" s="3"/>
      <c r="CK275" s="3"/>
      <c r="CL275" s="3"/>
      <c r="CM275" s="3"/>
      <c r="CN275" s="3"/>
      <c r="CO275" s="3"/>
      <c r="CP275" s="3"/>
      <c r="CQ275" s="3"/>
      <c r="CR275" s="3"/>
      <c r="CS275" s="3"/>
      <c r="CT275" s="3"/>
      <c r="CU275" s="3"/>
      <c r="CV275" s="3"/>
      <c r="CW275" s="3"/>
      <c r="CX275" s="3"/>
      <c r="CY275" s="3"/>
      <c r="CZ275" s="3"/>
    </row>
    <row r="276" s="405" customFormat="true" ht="15" customHeight="true" x14ac:dyDescent="0.2">
      <c r="B276" s="404"/>
      <c r="AJ276" s="312"/>
      <c r="AK276" s="312"/>
      <c r="AL276" s="312"/>
      <c r="AM276" s="312"/>
      <c r="AN276" s="312"/>
      <c r="AO276" s="312"/>
      <c r="AP276" s="312"/>
      <c r="AQ276" s="312"/>
      <c r="AR276" s="312"/>
      <c r="AS276" s="312"/>
      <c r="AT276" s="312"/>
      <c r="AU276" s="312"/>
      <c r="AV276" s="312"/>
      <c r="AW276" s="312"/>
      <c r="AX276" s="312"/>
      <c r="AY276" s="312"/>
      <c r="AZ276" s="312"/>
      <c r="BA276" s="816"/>
      <c r="BB276" s="492" t="s">
        <v>113</v>
      </c>
      <c r="BC276" s="37" t="s">
        <v>35</v>
      </c>
      <c r="BD276" s="33" t="s">
        <v>35</v>
      </c>
      <c r="BE276" s="33" t="s">
        <v>35</v>
      </c>
      <c r="BF276" s="33" t="s">
        <v>35</v>
      </c>
      <c r="BG276" s="28" t="s">
        <v>35</v>
      </c>
      <c r="BH276" s="37" t="s">
        <v>35</v>
      </c>
      <c r="BI276" s="33" t="s">
        <v>35</v>
      </c>
      <c r="BJ276" s="33" t="s">
        <v>35</v>
      </c>
      <c r="BK276" s="33" t="s">
        <v>35</v>
      </c>
      <c r="BL276" s="28" t="s">
        <v>35</v>
      </c>
      <c r="BM276" s="37" t="s">
        <v>35</v>
      </c>
      <c r="BN276" s="33" t="s">
        <v>35</v>
      </c>
      <c r="BO276" s="33" t="s">
        <v>35</v>
      </c>
      <c r="BP276" s="33" t="s">
        <v>35</v>
      </c>
      <c r="BQ276" s="28" t="s">
        <v>35</v>
      </c>
      <c r="BR276" s="37" t="s">
        <v>35</v>
      </c>
      <c r="BS276" s="33" t="s">
        <v>35</v>
      </c>
      <c r="BT276" s="33" t="s">
        <v>35</v>
      </c>
      <c r="BU276" s="33" t="s">
        <v>35</v>
      </c>
      <c r="BV276" s="33" t="s">
        <v>35</v>
      </c>
      <c r="BW276" s="33" t="s">
        <v>35</v>
      </c>
      <c r="BX276" s="33" t="s">
        <v>35</v>
      </c>
      <c r="BY276" s="22" t="s">
        <v>35</v>
      </c>
      <c r="BZ276" s="22" t="s">
        <v>35</v>
      </c>
      <c r="CA276" s="22" t="s">
        <v>35</v>
      </c>
      <c r="CB276" s="22" t="s">
        <v>35</v>
      </c>
      <c r="CC276" s="22" t="s">
        <v>35</v>
      </c>
      <c r="CD276" s="22" t="s">
        <v>35</v>
      </c>
      <c r="CE276" s="22" t="s">
        <v>35</v>
      </c>
      <c r="CF276" s="22" t="s">
        <v>35</v>
      </c>
      <c r="CG276" s="22" t="s">
        <v>35</v>
      </c>
      <c r="CH276" s="22" t="s">
        <v>35</v>
      </c>
      <c r="CI276" s="22" t="s">
        <v>35</v>
      </c>
      <c r="CJ276" s="3"/>
      <c r="CK276" s="3"/>
      <c r="CL276" s="3"/>
      <c r="CM276" s="3"/>
      <c r="CN276" s="3"/>
      <c r="CO276" s="3"/>
      <c r="CP276" s="3"/>
      <c r="CQ276" s="3"/>
      <c r="CR276" s="3"/>
      <c r="CS276" s="3"/>
      <c r="CT276" s="3"/>
      <c r="CU276" s="3"/>
      <c r="CV276" s="3"/>
      <c r="CW276" s="3"/>
      <c r="CX276" s="3"/>
      <c r="CY276" s="3"/>
      <c r="CZ276" s="3"/>
    </row>
    <row r="277" s="405" customFormat="true" ht="15" customHeight="true" x14ac:dyDescent="0.2">
      <c r="B277" s="404"/>
      <c r="AJ277" s="312"/>
      <c r="AK277" s="312"/>
      <c r="AL277" s="312"/>
      <c r="AM277" s="312"/>
      <c r="AN277" s="312"/>
      <c r="AO277" s="312"/>
      <c r="AP277" s="312"/>
      <c r="AQ277" s="312"/>
      <c r="AR277" s="312"/>
      <c r="AS277" s="312"/>
      <c r="AT277" s="312"/>
      <c r="AU277" s="312"/>
      <c r="AV277" s="312"/>
      <c r="AW277" s="312"/>
      <c r="AX277" s="312"/>
      <c r="AY277" s="312"/>
      <c r="AZ277" s="312"/>
      <c r="BA277" s="816" t="s">
        <v>77</v>
      </c>
      <c r="BB277" s="492" t="s">
        <v>78</v>
      </c>
      <c r="BC277" s="37" t="s">
        <v>35</v>
      </c>
      <c r="BD277" s="33" t="s">
        <v>35</v>
      </c>
      <c r="BE277" s="33" t="s">
        <v>35</v>
      </c>
      <c r="BF277" s="33" t="s">
        <v>35</v>
      </c>
      <c r="BG277" s="28" t="s">
        <v>35</v>
      </c>
      <c r="BH277" s="37" t="s">
        <v>35</v>
      </c>
      <c r="BI277" s="33" t="s">
        <v>35</v>
      </c>
      <c r="BJ277" s="33" t="s">
        <v>35</v>
      </c>
      <c r="BK277" s="33" t="s">
        <v>35</v>
      </c>
      <c r="BL277" s="28" t="s">
        <v>35</v>
      </c>
      <c r="BM277" s="37" t="s">
        <v>35</v>
      </c>
      <c r="BN277" s="33" t="s">
        <v>35</v>
      </c>
      <c r="BO277" s="33" t="s">
        <v>35</v>
      </c>
      <c r="BP277" s="33" t="s">
        <v>35</v>
      </c>
      <c r="BQ277" s="28" t="s">
        <v>35</v>
      </c>
      <c r="BR277" s="37" t="s">
        <v>35</v>
      </c>
      <c r="BS277" s="33" t="s">
        <v>35</v>
      </c>
      <c r="BT277" s="33" t="s">
        <v>35</v>
      </c>
      <c r="BU277" s="33" t="s">
        <v>35</v>
      </c>
      <c r="BV277" s="33" t="s">
        <v>35</v>
      </c>
      <c r="BW277" s="33" t="s">
        <v>35</v>
      </c>
      <c r="BX277" s="33" t="s">
        <v>35</v>
      </c>
      <c r="BY277" s="22" t="s">
        <v>35</v>
      </c>
      <c r="BZ277" s="22" t="s">
        <v>35</v>
      </c>
      <c r="CA277" s="22" t="s">
        <v>35</v>
      </c>
      <c r="CB277" s="22" t="s">
        <v>35</v>
      </c>
      <c r="CC277" s="22" t="s">
        <v>35</v>
      </c>
      <c r="CD277" s="22" t="s">
        <v>35</v>
      </c>
      <c r="CE277" s="22" t="s">
        <v>35</v>
      </c>
      <c r="CF277" s="22" t="s">
        <v>35</v>
      </c>
      <c r="CG277" s="22" t="s">
        <v>35</v>
      </c>
      <c r="CH277" s="22" t="s">
        <v>35</v>
      </c>
      <c r="CI277" s="22" t="s">
        <v>35</v>
      </c>
      <c r="CJ277" s="3"/>
      <c r="CK277" s="3"/>
      <c r="CL277" s="3"/>
      <c r="CM277" s="3"/>
      <c r="CN277" s="3"/>
      <c r="CO277" s="3"/>
      <c r="CP277" s="3"/>
      <c r="CQ277" s="3"/>
      <c r="CR277" s="3"/>
      <c r="CS277" s="3"/>
      <c r="CT277" s="3"/>
      <c r="CU277" s="3"/>
      <c r="CV277" s="3"/>
      <c r="CW277" s="3"/>
      <c r="CX277" s="3"/>
      <c r="CY277" s="3"/>
      <c r="CZ277" s="3"/>
    </row>
    <row r="278" s="405" customFormat="true" ht="15" customHeight="true" x14ac:dyDescent="0.2">
      <c r="B278" s="404"/>
      <c r="AJ278" s="312"/>
      <c r="AK278" s="312"/>
      <c r="AL278" s="312"/>
      <c r="AM278" s="312"/>
      <c r="AN278" s="312"/>
      <c r="AO278" s="312"/>
      <c r="AP278" s="312"/>
      <c r="AQ278" s="312"/>
      <c r="AR278" s="312"/>
      <c r="AS278" s="312"/>
      <c r="AT278" s="312"/>
      <c r="AU278" s="312"/>
      <c r="AV278" s="312"/>
      <c r="AW278" s="312"/>
      <c r="AX278" s="312"/>
      <c r="AY278" s="312"/>
      <c r="AZ278" s="312"/>
      <c r="BA278" s="816"/>
      <c r="BB278" s="492" t="s">
        <v>79</v>
      </c>
      <c r="BC278" s="37" t="s">
        <v>35</v>
      </c>
      <c r="BD278" s="33" t="s">
        <v>35</v>
      </c>
      <c r="BE278" s="33" t="s">
        <v>35</v>
      </c>
      <c r="BF278" s="33" t="s">
        <v>35</v>
      </c>
      <c r="BG278" s="28" t="s">
        <v>35</v>
      </c>
      <c r="BH278" s="37" t="s">
        <v>35</v>
      </c>
      <c r="BI278" s="33" t="s">
        <v>35</v>
      </c>
      <c r="BJ278" s="33" t="s">
        <v>35</v>
      </c>
      <c r="BK278" s="33" t="s">
        <v>35</v>
      </c>
      <c r="BL278" s="28" t="s">
        <v>35</v>
      </c>
      <c r="BM278" s="37" t="s">
        <v>35</v>
      </c>
      <c r="BN278" s="33" t="s">
        <v>35</v>
      </c>
      <c r="BO278" s="33" t="s">
        <v>35</v>
      </c>
      <c r="BP278" s="33" t="s">
        <v>35</v>
      </c>
      <c r="BQ278" s="28" t="s">
        <v>35</v>
      </c>
      <c r="BR278" s="37" t="s">
        <v>35</v>
      </c>
      <c r="BS278" s="33" t="s">
        <v>35</v>
      </c>
      <c r="BT278" s="33" t="s">
        <v>35</v>
      </c>
      <c r="BU278" s="33" t="s">
        <v>35</v>
      </c>
      <c r="BV278" s="33" t="s">
        <v>35</v>
      </c>
      <c r="BW278" s="33" t="s">
        <v>35</v>
      </c>
      <c r="BX278" s="33" t="s">
        <v>35</v>
      </c>
      <c r="BY278" s="22" t="s">
        <v>35</v>
      </c>
      <c r="BZ278" s="22" t="s">
        <v>35</v>
      </c>
      <c r="CA278" s="22" t="s">
        <v>35</v>
      </c>
      <c r="CB278" s="22" t="s">
        <v>35</v>
      </c>
      <c r="CC278" s="22" t="s">
        <v>35</v>
      </c>
      <c r="CD278" s="22" t="s">
        <v>35</v>
      </c>
      <c r="CE278" s="22" t="s">
        <v>35</v>
      </c>
      <c r="CF278" s="22" t="s">
        <v>35</v>
      </c>
      <c r="CG278" s="22" t="s">
        <v>35</v>
      </c>
      <c r="CH278" s="22" t="s">
        <v>35</v>
      </c>
      <c r="CI278" s="22" t="s">
        <v>35</v>
      </c>
      <c r="CJ278" s="3"/>
      <c r="CK278" s="3"/>
      <c r="CL278" s="3"/>
      <c r="CM278" s="3"/>
      <c r="CN278" s="3"/>
      <c r="CO278" s="3"/>
      <c r="CP278" s="3"/>
      <c r="CQ278" s="3"/>
      <c r="CR278" s="3"/>
      <c r="CS278" s="3"/>
      <c r="CT278" s="3"/>
      <c r="CU278" s="3"/>
      <c r="CV278" s="3"/>
      <c r="CW278" s="3"/>
      <c r="CX278" s="3"/>
      <c r="CY278" s="3"/>
      <c r="CZ278" s="3"/>
    </row>
    <row r="279" s="405" customFormat="true" ht="15" customHeight="true" x14ac:dyDescent="0.2">
      <c r="B279" s="404"/>
      <c r="AJ279" s="312"/>
      <c r="AK279" s="312"/>
      <c r="AL279" s="312"/>
      <c r="AM279" s="312"/>
      <c r="AN279" s="312"/>
      <c r="AO279" s="312"/>
      <c r="AP279" s="312"/>
      <c r="AQ279" s="312"/>
      <c r="AR279" s="312"/>
      <c r="AS279" s="312"/>
      <c r="AT279" s="312"/>
      <c r="AU279" s="312"/>
      <c r="AV279" s="312"/>
      <c r="AW279" s="312"/>
      <c r="AX279" s="312"/>
      <c r="AY279" s="312"/>
      <c r="AZ279" s="312"/>
      <c r="BA279" s="816"/>
      <c r="BB279" s="492" t="s">
        <v>80</v>
      </c>
      <c r="BC279" s="37" t="s">
        <v>35</v>
      </c>
      <c r="BD279" s="30" t="s">
        <v>35</v>
      </c>
      <c r="BE279" s="30" t="s">
        <v>35</v>
      </c>
      <c r="BF279" s="30" t="s">
        <v>35</v>
      </c>
      <c r="BG279" s="25" t="s">
        <v>35</v>
      </c>
      <c r="BH279" s="37" t="s">
        <v>35</v>
      </c>
      <c r="BI279" s="30" t="s">
        <v>35</v>
      </c>
      <c r="BJ279" s="30" t="s">
        <v>35</v>
      </c>
      <c r="BK279" s="30" t="s">
        <v>35</v>
      </c>
      <c r="BL279" s="25" t="s">
        <v>35</v>
      </c>
      <c r="BM279" s="37" t="s">
        <v>35</v>
      </c>
      <c r="BN279" s="30" t="s">
        <v>35</v>
      </c>
      <c r="BO279" s="30" t="s">
        <v>35</v>
      </c>
      <c r="BP279" s="30" t="s">
        <v>35</v>
      </c>
      <c r="BQ279" s="25" t="s">
        <v>35</v>
      </c>
      <c r="BR279" s="37" t="s">
        <v>35</v>
      </c>
      <c r="BS279" s="30" t="s">
        <v>35</v>
      </c>
      <c r="BT279" s="30" t="s">
        <v>35</v>
      </c>
      <c r="BU279" s="30" t="s">
        <v>35</v>
      </c>
      <c r="BV279" s="30" t="s">
        <v>35</v>
      </c>
      <c r="BW279" s="30" t="s">
        <v>35</v>
      </c>
      <c r="BX279" s="30" t="s">
        <v>35</v>
      </c>
      <c r="BY279" s="20" t="s">
        <v>35</v>
      </c>
      <c r="BZ279" s="20" t="s">
        <v>35</v>
      </c>
      <c r="CA279" s="20" t="s">
        <v>35</v>
      </c>
      <c r="CB279" s="20" t="s">
        <v>35</v>
      </c>
      <c r="CC279" s="20" t="s">
        <v>35</v>
      </c>
      <c r="CD279" s="20" t="s">
        <v>35</v>
      </c>
      <c r="CE279" s="20" t="s">
        <v>35</v>
      </c>
      <c r="CF279" s="20" t="s">
        <v>35</v>
      </c>
      <c r="CG279" s="20" t="s">
        <v>35</v>
      </c>
      <c r="CH279" s="20" t="s">
        <v>35</v>
      </c>
      <c r="CI279" s="20" t="s">
        <v>35</v>
      </c>
      <c r="CJ279" s="3"/>
      <c r="CK279" s="3"/>
      <c r="CL279" s="3"/>
      <c r="CM279" s="3"/>
      <c r="CN279" s="3"/>
      <c r="CO279" s="3"/>
      <c r="CP279" s="3"/>
      <c r="CQ279" s="3"/>
      <c r="CR279" s="3"/>
      <c r="CS279" s="3"/>
      <c r="CT279" s="3"/>
      <c r="CU279" s="3"/>
      <c r="CV279" s="3"/>
      <c r="CW279" s="3"/>
      <c r="CX279" s="3"/>
      <c r="CY279" s="3"/>
      <c r="CZ279" s="3"/>
    </row>
    <row r="280" s="405" customFormat="true" ht="15" customHeight="true" x14ac:dyDescent="0.2">
      <c r="B280" s="404"/>
      <c r="AJ280" s="312"/>
      <c r="AK280" s="312"/>
      <c r="AL280" s="312"/>
      <c r="AM280" s="312"/>
      <c r="AN280" s="312"/>
      <c r="AO280" s="312"/>
      <c r="AP280" s="312"/>
      <c r="AQ280" s="312"/>
      <c r="AR280" s="312"/>
      <c r="AS280" s="312"/>
      <c r="AT280" s="312"/>
      <c r="AU280" s="312"/>
      <c r="AV280" s="312"/>
      <c r="AW280" s="312"/>
      <c r="AX280" s="312"/>
      <c r="AY280" s="312"/>
      <c r="AZ280" s="312"/>
      <c r="BA280" s="816"/>
      <c r="BB280" s="492" t="s">
        <v>81</v>
      </c>
      <c r="BC280" s="37" t="s">
        <v>35</v>
      </c>
      <c r="BD280" s="30" t="s">
        <v>35</v>
      </c>
      <c r="BE280" s="30" t="s">
        <v>35</v>
      </c>
      <c r="BF280" s="30" t="s">
        <v>35</v>
      </c>
      <c r="BG280" s="25" t="s">
        <v>35</v>
      </c>
      <c r="BH280" s="37" t="s">
        <v>35</v>
      </c>
      <c r="BI280" s="30" t="s">
        <v>35</v>
      </c>
      <c r="BJ280" s="30" t="s">
        <v>35</v>
      </c>
      <c r="BK280" s="30" t="s">
        <v>35</v>
      </c>
      <c r="BL280" s="25" t="s">
        <v>35</v>
      </c>
      <c r="BM280" s="37" t="s">
        <v>35</v>
      </c>
      <c r="BN280" s="30" t="s">
        <v>35</v>
      </c>
      <c r="BO280" s="30" t="s">
        <v>35</v>
      </c>
      <c r="BP280" s="30" t="s">
        <v>35</v>
      </c>
      <c r="BQ280" s="25" t="s">
        <v>35</v>
      </c>
      <c r="BR280" s="37" t="s">
        <v>35</v>
      </c>
      <c r="BS280" s="30" t="s">
        <v>35</v>
      </c>
      <c r="BT280" s="30" t="s">
        <v>35</v>
      </c>
      <c r="BU280" s="30" t="s">
        <v>35</v>
      </c>
      <c r="BV280" s="30" t="s">
        <v>35</v>
      </c>
      <c r="BW280" s="30" t="s">
        <v>35</v>
      </c>
      <c r="BX280" s="30" t="s">
        <v>35</v>
      </c>
      <c r="BY280" s="20" t="s">
        <v>35</v>
      </c>
      <c r="BZ280" s="20" t="s">
        <v>35</v>
      </c>
      <c r="CA280" s="20" t="s">
        <v>35</v>
      </c>
      <c r="CB280" s="20" t="s">
        <v>35</v>
      </c>
      <c r="CC280" s="20" t="s">
        <v>35</v>
      </c>
      <c r="CD280" s="20" t="s">
        <v>35</v>
      </c>
      <c r="CE280" s="20" t="s">
        <v>35</v>
      </c>
      <c r="CF280" s="20" t="s">
        <v>35</v>
      </c>
      <c r="CG280" s="20" t="s">
        <v>35</v>
      </c>
      <c r="CH280" s="20" t="s">
        <v>35</v>
      </c>
      <c r="CI280" s="20" t="s">
        <v>35</v>
      </c>
      <c r="CJ280" s="3"/>
      <c r="CK280" s="3"/>
      <c r="CL280" s="3"/>
      <c r="CM280" s="3"/>
      <c r="CN280" s="3"/>
      <c r="CO280" s="3"/>
      <c r="CP280" s="3"/>
      <c r="CQ280" s="3"/>
      <c r="CR280" s="3"/>
      <c r="CS280" s="3"/>
      <c r="CT280" s="3"/>
      <c r="CU280" s="3"/>
      <c r="CV280" s="3"/>
      <c r="CW280" s="3"/>
      <c r="CX280" s="3"/>
      <c r="CY280" s="3"/>
      <c r="CZ280" s="3"/>
    </row>
    <row r="281" s="405" customFormat="true" ht="15" customHeight="true" x14ac:dyDescent="0.2">
      <c r="B281" s="404"/>
      <c r="AJ281" s="312"/>
      <c r="AK281" s="312"/>
      <c r="AL281" s="312"/>
      <c r="AM281" s="312"/>
      <c r="AN281" s="312"/>
      <c r="AO281" s="312"/>
      <c r="AP281" s="312"/>
      <c r="AQ281" s="312"/>
      <c r="AR281" s="312"/>
      <c r="AS281" s="312"/>
      <c r="AT281" s="312"/>
      <c r="AU281" s="312"/>
      <c r="AV281" s="312"/>
      <c r="AW281" s="312"/>
      <c r="AX281" s="312"/>
      <c r="AY281" s="312"/>
      <c r="AZ281" s="312"/>
      <c r="BA281" s="816"/>
      <c r="BB281" s="492" t="s">
        <v>82</v>
      </c>
      <c r="BC281" s="37" t="s">
        <v>35</v>
      </c>
      <c r="BD281" s="30" t="s">
        <v>35</v>
      </c>
      <c r="BE281" s="30" t="s">
        <v>35</v>
      </c>
      <c r="BF281" s="30" t="s">
        <v>35</v>
      </c>
      <c r="BG281" s="25" t="s">
        <v>35</v>
      </c>
      <c r="BH281" s="37" t="s">
        <v>35</v>
      </c>
      <c r="BI281" s="30" t="s">
        <v>35</v>
      </c>
      <c r="BJ281" s="30" t="s">
        <v>35</v>
      </c>
      <c r="BK281" s="30" t="s">
        <v>35</v>
      </c>
      <c r="BL281" s="25" t="s">
        <v>35</v>
      </c>
      <c r="BM281" s="37" t="s">
        <v>35</v>
      </c>
      <c r="BN281" s="30" t="s">
        <v>35</v>
      </c>
      <c r="BO281" s="30" t="s">
        <v>35</v>
      </c>
      <c r="BP281" s="30" t="s">
        <v>35</v>
      </c>
      <c r="BQ281" s="25" t="s">
        <v>35</v>
      </c>
      <c r="BR281" s="37" t="s">
        <v>35</v>
      </c>
      <c r="BS281" s="30" t="s">
        <v>35</v>
      </c>
      <c r="BT281" s="30" t="s">
        <v>35</v>
      </c>
      <c r="BU281" s="30" t="s">
        <v>35</v>
      </c>
      <c r="BV281" s="30" t="s">
        <v>35</v>
      </c>
      <c r="BW281" s="30" t="s">
        <v>35</v>
      </c>
      <c r="BX281" s="30" t="s">
        <v>35</v>
      </c>
      <c r="BY281" s="20" t="s">
        <v>35</v>
      </c>
      <c r="BZ281" s="20" t="s">
        <v>35</v>
      </c>
      <c r="CA281" s="20" t="s">
        <v>35</v>
      </c>
      <c r="CB281" s="20" t="s">
        <v>35</v>
      </c>
      <c r="CC281" s="20" t="s">
        <v>35</v>
      </c>
      <c r="CD281" s="20" t="s">
        <v>35</v>
      </c>
      <c r="CE281" s="20" t="s">
        <v>35</v>
      </c>
      <c r="CF281" s="20" t="s">
        <v>35</v>
      </c>
      <c r="CG281" s="20" t="s">
        <v>35</v>
      </c>
      <c r="CH281" s="20" t="s">
        <v>35</v>
      </c>
      <c r="CI281" s="20" t="s">
        <v>35</v>
      </c>
      <c r="CJ281" s="3"/>
      <c r="CK281" s="3"/>
      <c r="CL281" s="3"/>
      <c r="CM281" s="3"/>
      <c r="CN281" s="3"/>
      <c r="CO281" s="3"/>
      <c r="CP281" s="3"/>
      <c r="CQ281" s="3"/>
      <c r="CR281" s="3"/>
      <c r="CS281" s="3"/>
      <c r="CT281" s="3"/>
      <c r="CU281" s="3"/>
      <c r="CV281" s="3"/>
      <c r="CW281" s="3"/>
      <c r="CX281" s="3"/>
      <c r="CY281" s="3"/>
      <c r="CZ281" s="3"/>
    </row>
    <row r="282" s="405" customFormat="true" ht="15" customHeight="true" x14ac:dyDescent="0.2">
      <c r="B282" s="404"/>
      <c r="AJ282" s="312"/>
      <c r="AK282" s="312"/>
      <c r="AL282" s="312"/>
      <c r="AM282" s="312"/>
      <c r="AN282" s="312"/>
      <c r="AO282" s="312"/>
      <c r="AP282" s="312"/>
      <c r="AQ282" s="312"/>
      <c r="AR282" s="312"/>
      <c r="AS282" s="312"/>
      <c r="AT282" s="312"/>
      <c r="AU282" s="312"/>
      <c r="AV282" s="312"/>
      <c r="AW282" s="312"/>
      <c r="AX282" s="312"/>
      <c r="AY282" s="312"/>
      <c r="AZ282" s="312"/>
      <c r="BA282" s="816"/>
      <c r="BB282" s="492" t="s">
        <v>83</v>
      </c>
      <c r="BC282" s="37" t="s">
        <v>35</v>
      </c>
      <c r="BD282" s="30" t="s">
        <v>35</v>
      </c>
      <c r="BE282" s="30" t="s">
        <v>35</v>
      </c>
      <c r="BF282" s="30" t="s">
        <v>35</v>
      </c>
      <c r="BG282" s="25" t="s">
        <v>35</v>
      </c>
      <c r="BH282" s="37" t="s">
        <v>35</v>
      </c>
      <c r="BI282" s="30" t="s">
        <v>35</v>
      </c>
      <c r="BJ282" s="30" t="s">
        <v>35</v>
      </c>
      <c r="BK282" s="30" t="s">
        <v>35</v>
      </c>
      <c r="BL282" s="25" t="s">
        <v>35</v>
      </c>
      <c r="BM282" s="37" t="s">
        <v>35</v>
      </c>
      <c r="BN282" s="30" t="s">
        <v>35</v>
      </c>
      <c r="BO282" s="30" t="s">
        <v>35</v>
      </c>
      <c r="BP282" s="30" t="s">
        <v>35</v>
      </c>
      <c r="BQ282" s="25" t="s">
        <v>35</v>
      </c>
      <c r="BR282" s="37" t="s">
        <v>35</v>
      </c>
      <c r="BS282" s="30" t="s">
        <v>35</v>
      </c>
      <c r="BT282" s="30" t="s">
        <v>35</v>
      </c>
      <c r="BU282" s="30" t="s">
        <v>35</v>
      </c>
      <c r="BV282" s="30" t="s">
        <v>35</v>
      </c>
      <c r="BW282" s="30" t="s">
        <v>35</v>
      </c>
      <c r="BX282" s="30" t="s">
        <v>35</v>
      </c>
      <c r="BY282" s="20" t="s">
        <v>35</v>
      </c>
      <c r="BZ282" s="20" t="s">
        <v>35</v>
      </c>
      <c r="CA282" s="20" t="s">
        <v>35</v>
      </c>
      <c r="CB282" s="20" t="s">
        <v>35</v>
      </c>
      <c r="CC282" s="20" t="s">
        <v>35</v>
      </c>
      <c r="CD282" s="20" t="s">
        <v>35</v>
      </c>
      <c r="CE282" s="20" t="s">
        <v>35</v>
      </c>
      <c r="CF282" s="20" t="s">
        <v>35</v>
      </c>
      <c r="CG282" s="20" t="s">
        <v>35</v>
      </c>
      <c r="CH282" s="20" t="s">
        <v>35</v>
      </c>
      <c r="CI282" s="20" t="s">
        <v>35</v>
      </c>
      <c r="CJ282" s="3"/>
      <c r="CK282" s="3"/>
      <c r="CL282" s="3"/>
      <c r="CM282" s="3"/>
      <c r="CN282" s="3"/>
      <c r="CO282" s="3"/>
      <c r="CP282" s="3"/>
      <c r="CQ282" s="3"/>
      <c r="CR282" s="3"/>
      <c r="CS282" s="3"/>
      <c r="CT282" s="3"/>
      <c r="CU282" s="3"/>
      <c r="CV282" s="3"/>
      <c r="CW282" s="3"/>
      <c r="CX282" s="3"/>
      <c r="CY282" s="3"/>
      <c r="CZ282" s="3"/>
    </row>
    <row r="283" s="405" customFormat="true" ht="15" customHeight="true" x14ac:dyDescent="0.2">
      <c r="B283" s="404"/>
      <c r="AJ283" s="312"/>
      <c r="AK283" s="312"/>
      <c r="AL283" s="312"/>
      <c r="AM283" s="312"/>
      <c r="AN283" s="312"/>
      <c r="AO283" s="312"/>
      <c r="AP283" s="312"/>
      <c r="AQ283" s="312"/>
      <c r="AR283" s="312"/>
      <c r="AS283" s="312"/>
      <c r="AT283" s="312"/>
      <c r="AU283" s="312"/>
      <c r="AV283" s="312"/>
      <c r="AW283" s="312"/>
      <c r="AX283" s="312"/>
      <c r="AY283" s="312"/>
      <c r="AZ283" s="312"/>
      <c r="BA283" s="816"/>
      <c r="BB283" s="492" t="s">
        <v>84</v>
      </c>
      <c r="BC283" s="37" t="s">
        <v>35</v>
      </c>
      <c r="BD283" s="30" t="s">
        <v>35</v>
      </c>
      <c r="BE283" s="30" t="s">
        <v>35</v>
      </c>
      <c r="BF283" s="30" t="s">
        <v>35</v>
      </c>
      <c r="BG283" s="25" t="s">
        <v>35</v>
      </c>
      <c r="BH283" s="37" t="s">
        <v>35</v>
      </c>
      <c r="BI283" s="30" t="s">
        <v>35</v>
      </c>
      <c r="BJ283" s="30" t="s">
        <v>35</v>
      </c>
      <c r="BK283" s="30" t="s">
        <v>35</v>
      </c>
      <c r="BL283" s="25" t="s">
        <v>35</v>
      </c>
      <c r="BM283" s="37" t="s">
        <v>35</v>
      </c>
      <c r="BN283" s="30" t="s">
        <v>35</v>
      </c>
      <c r="BO283" s="30" t="s">
        <v>35</v>
      </c>
      <c r="BP283" s="30" t="s">
        <v>35</v>
      </c>
      <c r="BQ283" s="25" t="s">
        <v>35</v>
      </c>
      <c r="BR283" s="37" t="s">
        <v>35</v>
      </c>
      <c r="BS283" s="30" t="s">
        <v>35</v>
      </c>
      <c r="BT283" s="30" t="s">
        <v>35</v>
      </c>
      <c r="BU283" s="30" t="s">
        <v>35</v>
      </c>
      <c r="BV283" s="30" t="s">
        <v>35</v>
      </c>
      <c r="BW283" s="30" t="s">
        <v>35</v>
      </c>
      <c r="BX283" s="30" t="s">
        <v>35</v>
      </c>
      <c r="BY283" s="20" t="s">
        <v>35</v>
      </c>
      <c r="BZ283" s="20" t="s">
        <v>35</v>
      </c>
      <c r="CA283" s="20" t="s">
        <v>35</v>
      </c>
      <c r="CB283" s="20" t="s">
        <v>35</v>
      </c>
      <c r="CC283" s="20" t="s">
        <v>35</v>
      </c>
      <c r="CD283" s="20" t="s">
        <v>35</v>
      </c>
      <c r="CE283" s="20" t="s">
        <v>35</v>
      </c>
      <c r="CF283" s="20" t="s">
        <v>35</v>
      </c>
      <c r="CG283" s="20" t="s">
        <v>35</v>
      </c>
      <c r="CH283" s="20" t="s">
        <v>35</v>
      </c>
      <c r="CI283" s="20" t="s">
        <v>35</v>
      </c>
      <c r="CJ283" s="3"/>
      <c r="CK283" s="3"/>
      <c r="CL283" s="3"/>
      <c r="CM283" s="3"/>
      <c r="CN283" s="3"/>
      <c r="CO283" s="3"/>
      <c r="CP283" s="3"/>
      <c r="CQ283" s="3"/>
      <c r="CR283" s="3"/>
      <c r="CS283" s="3"/>
      <c r="CT283" s="3"/>
      <c r="CU283" s="3"/>
      <c r="CV283" s="3"/>
      <c r="CW283" s="3"/>
      <c r="CX283" s="3"/>
      <c r="CY283" s="3"/>
      <c r="CZ283" s="3"/>
    </row>
    <row r="284" s="405" customFormat="true" ht="15" customHeight="true" x14ac:dyDescent="0.2">
      <c r="B284" s="404"/>
      <c r="AJ284" s="312"/>
      <c r="AK284" s="312"/>
      <c r="AL284" s="312"/>
      <c r="AM284" s="312"/>
      <c r="AN284" s="312"/>
      <c r="AO284" s="312"/>
      <c r="AP284" s="312"/>
      <c r="AQ284" s="312"/>
      <c r="AR284" s="312"/>
      <c r="AS284" s="312"/>
      <c r="AT284" s="312"/>
      <c r="AU284" s="312"/>
      <c r="AV284" s="312"/>
      <c r="AW284" s="312"/>
      <c r="AX284" s="312"/>
      <c r="AY284" s="312"/>
      <c r="AZ284" s="312"/>
      <c r="BA284" s="820"/>
      <c r="BB284" s="495" t="s">
        <v>113</v>
      </c>
      <c r="BC284" s="36" t="s">
        <v>35</v>
      </c>
      <c r="BD284" s="32" t="s">
        <v>35</v>
      </c>
      <c r="BE284" s="32" t="s">
        <v>35</v>
      </c>
      <c r="BF284" s="32" t="s">
        <v>35</v>
      </c>
      <c r="BG284" s="27" t="s">
        <v>35</v>
      </c>
      <c r="BH284" s="36" t="s">
        <v>35</v>
      </c>
      <c r="BI284" s="32" t="s">
        <v>35</v>
      </c>
      <c r="BJ284" s="32" t="s">
        <v>35</v>
      </c>
      <c r="BK284" s="32" t="s">
        <v>35</v>
      </c>
      <c r="BL284" s="27" t="s">
        <v>35</v>
      </c>
      <c r="BM284" s="36" t="s">
        <v>35</v>
      </c>
      <c r="BN284" s="32" t="s">
        <v>35</v>
      </c>
      <c r="BO284" s="32" t="s">
        <v>35</v>
      </c>
      <c r="BP284" s="32" t="s">
        <v>35</v>
      </c>
      <c r="BQ284" s="27" t="s">
        <v>35</v>
      </c>
      <c r="BR284" s="36" t="s">
        <v>35</v>
      </c>
      <c r="BS284" s="32" t="s">
        <v>35</v>
      </c>
      <c r="BT284" s="32" t="s">
        <v>35</v>
      </c>
      <c r="BU284" s="32" t="s">
        <v>35</v>
      </c>
      <c r="BV284" s="32" t="s">
        <v>35</v>
      </c>
      <c r="BW284" s="32" t="s">
        <v>35</v>
      </c>
      <c r="BX284" s="32" t="s">
        <v>35</v>
      </c>
      <c r="BY284" s="21" t="s">
        <v>35</v>
      </c>
      <c r="BZ284" s="21" t="s">
        <v>35</v>
      </c>
      <c r="CA284" s="21" t="s">
        <v>35</v>
      </c>
      <c r="CB284" s="21" t="s">
        <v>35</v>
      </c>
      <c r="CC284" s="21" t="s">
        <v>35</v>
      </c>
      <c r="CD284" s="21" t="s">
        <v>35</v>
      </c>
      <c r="CE284" s="21" t="s">
        <v>35</v>
      </c>
      <c r="CF284" s="21" t="s">
        <v>35</v>
      </c>
      <c r="CG284" s="21" t="s">
        <v>35</v>
      </c>
      <c r="CH284" s="21" t="s">
        <v>35</v>
      </c>
      <c r="CI284" s="21" t="s">
        <v>35</v>
      </c>
      <c r="CJ284" s="3"/>
      <c r="CK284" s="3"/>
      <c r="CL284" s="3"/>
      <c r="CM284" s="3"/>
      <c r="CN284" s="3"/>
      <c r="CO284" s="3"/>
      <c r="CP284" s="3"/>
      <c r="CQ284" s="3"/>
      <c r="CR284" s="3"/>
      <c r="CS284" s="3"/>
      <c r="CT284" s="3"/>
      <c r="CU284" s="3"/>
      <c r="CV284" s="3"/>
      <c r="CW284" s="3"/>
      <c r="CX284" s="3"/>
      <c r="CY284" s="3"/>
      <c r="CZ284" s="3"/>
    </row>
    <row r="285" s="405" customFormat="true" ht="15" customHeight="true" x14ac:dyDescent="0.2">
      <c r="B285" s="404"/>
      <c r="AJ285" s="312"/>
      <c r="AK285" s="312"/>
      <c r="AL285" s="312"/>
      <c r="AM285" s="312"/>
      <c r="AN285" s="312"/>
      <c r="AO285" s="312"/>
      <c r="AP285" s="312"/>
      <c r="AQ285" s="312"/>
      <c r="AR285" s="312"/>
      <c r="AS285" s="312"/>
      <c r="AT285" s="312"/>
      <c r="AU285" s="312"/>
      <c r="AV285" s="312"/>
      <c r="AW285" s="312"/>
      <c r="AX285" s="312"/>
      <c r="AY285" s="312"/>
      <c r="AZ285" s="312"/>
      <c r="BA285" s="285"/>
      <c r="BB285" s="283"/>
      <c r="BC285" s="283"/>
      <c r="BD285" s="283"/>
      <c r="BE285" s="283"/>
      <c r="BF285" s="283"/>
      <c r="BG285" s="283"/>
      <c r="BH285" s="283"/>
      <c r="BI285" s="283"/>
      <c r="BJ285" s="283"/>
      <c r="BK285" s="283"/>
      <c r="BL285" s="283"/>
      <c r="BM285" s="283"/>
      <c r="BN285" s="283"/>
      <c r="BO285" s="283"/>
      <c r="BP285" s="283"/>
      <c r="BQ285" s="283"/>
      <c r="BR285" s="283"/>
      <c r="BS285" s="283"/>
      <c r="BT285" s="283"/>
      <c r="BU285" s="283"/>
      <c r="BV285" s="283"/>
      <c r="BW285" s="283"/>
      <c r="BX285" s="283"/>
      <c r="BY285" s="285"/>
      <c r="BZ285" s="311"/>
      <c r="CA285" s="311"/>
      <c r="CB285" s="311"/>
      <c r="CC285" s="311"/>
      <c r="CD285" s="311"/>
      <c r="CE285" s="311"/>
      <c r="CF285" s="311"/>
      <c r="CG285" s="311"/>
      <c r="CH285" s="311"/>
      <c r="CI285" s="311"/>
      <c r="CJ285" s="311"/>
      <c r="CK285" s="311"/>
      <c r="CL285" s="311"/>
      <c r="CM285" s="311"/>
      <c r="CN285" s="311"/>
      <c r="CO285" s="311"/>
      <c r="CP285" s="311"/>
      <c r="CQ285" s="311"/>
      <c r="CR285" s="311"/>
      <c r="CS285" s="311"/>
      <c r="CT285" s="311"/>
      <c r="CU285" s="311"/>
      <c r="CV285" s="311"/>
      <c r="CW285" s="311"/>
      <c r="CX285" s="311"/>
      <c r="CY285" s="311"/>
      <c r="CZ285" s="311"/>
    </row>
    <row r="286" s="405" customFormat="true" ht="15" customHeight="true" x14ac:dyDescent="0.2">
      <c r="B286" s="404"/>
      <c r="AJ286" s="312"/>
      <c r="AK286" s="312"/>
      <c r="AL286" s="312"/>
      <c r="AM286" s="312"/>
      <c r="AN286" s="312"/>
      <c r="AO286" s="312"/>
      <c r="AP286" s="312"/>
      <c r="AQ286" s="312"/>
      <c r="AR286" s="312"/>
      <c r="AS286" s="312"/>
      <c r="AT286" s="312"/>
      <c r="AU286" s="312"/>
      <c r="AV286" s="312"/>
      <c r="AW286" s="312"/>
      <c r="AX286" s="312"/>
      <c r="AY286" s="312"/>
      <c r="AZ286" s="312"/>
      <c r="BA286" s="285"/>
      <c r="BB286" s="283"/>
      <c r="BC286" s="283"/>
      <c r="BD286" s="283"/>
      <c r="BE286" s="283"/>
      <c r="BF286" s="283"/>
      <c r="BG286" s="283"/>
      <c r="BH286" s="283"/>
      <c r="BI286" s="283"/>
      <c r="BJ286" s="283"/>
      <c r="BK286" s="283"/>
      <c r="BL286" s="283"/>
      <c r="BM286" s="283"/>
      <c r="BN286" s="283"/>
      <c r="BO286" s="283"/>
      <c r="BP286" s="283"/>
      <c r="BQ286" s="283"/>
      <c r="BR286" s="283"/>
      <c r="BS286" s="283"/>
      <c r="BT286" s="283"/>
      <c r="BU286" s="283"/>
      <c r="BV286" s="283"/>
      <c r="BW286" s="283"/>
      <c r="BX286" s="283"/>
      <c r="BY286" s="285"/>
      <c r="BZ286" s="311"/>
      <c r="CA286" s="311"/>
      <c r="CB286" s="311"/>
      <c r="CC286" s="311"/>
      <c r="CD286" s="311"/>
      <c r="CE286" s="311"/>
      <c r="CF286" s="311"/>
      <c r="CG286" s="311"/>
      <c r="CH286" s="311"/>
      <c r="CI286" s="311"/>
      <c r="CJ286" s="311"/>
      <c r="CK286" s="311"/>
      <c r="CL286" s="311"/>
      <c r="CM286" s="311"/>
      <c r="CN286" s="311"/>
      <c r="CO286" s="311"/>
      <c r="CP286" s="311"/>
      <c r="CQ286" s="311"/>
      <c r="CR286" s="311"/>
      <c r="CS286" s="311"/>
      <c r="CT286" s="311"/>
      <c r="CU286" s="311"/>
      <c r="CV286" s="311"/>
      <c r="CW286" s="311"/>
      <c r="CX286" s="311"/>
      <c r="CY286" s="311"/>
      <c r="CZ286" s="311"/>
    </row>
    <row r="287" s="405" customFormat="true" ht="15" customHeight="true" x14ac:dyDescent="0.2">
      <c r="B287" s="404"/>
      <c r="AJ287" s="312"/>
      <c r="AK287" s="312"/>
      <c r="AL287" s="312"/>
      <c r="AM287" s="312"/>
      <c r="AN287" s="312"/>
      <c r="AO287" s="312"/>
      <c r="AP287" s="312"/>
      <c r="AQ287" s="312"/>
      <c r="AR287" s="312"/>
      <c r="AS287" s="312"/>
      <c r="AT287" s="312"/>
      <c r="AU287" s="312"/>
      <c r="AV287" s="312"/>
      <c r="AW287" s="312"/>
      <c r="AX287" s="312"/>
      <c r="AY287" s="312"/>
      <c r="AZ287" s="312"/>
      <c r="BA287" s="285"/>
      <c r="BB287" s="283"/>
      <c r="BC287" s="283"/>
      <c r="BD287" s="283"/>
      <c r="BE287" s="283"/>
      <c r="BF287" s="283"/>
      <c r="BG287" s="283"/>
      <c r="BH287" s="283"/>
      <c r="BI287" s="283"/>
      <c r="BJ287" s="283"/>
      <c r="BK287" s="283"/>
      <c r="BL287" s="283"/>
      <c r="BM287" s="283"/>
      <c r="BN287" s="283"/>
      <c r="BO287" s="283"/>
      <c r="BP287" s="283"/>
      <c r="BQ287" s="283"/>
      <c r="BR287" s="283"/>
      <c r="BS287" s="283"/>
      <c r="BT287" s="283"/>
      <c r="BU287" s="283"/>
      <c r="BV287" s="283"/>
      <c r="BW287" s="283"/>
      <c r="BX287" s="283"/>
      <c r="BY287" s="285"/>
      <c r="BZ287" s="311"/>
      <c r="CA287" s="311"/>
      <c r="CB287" s="311"/>
      <c r="CC287" s="311"/>
      <c r="CD287" s="311"/>
      <c r="CE287" s="311"/>
      <c r="CF287" s="311"/>
      <c r="CG287" s="311"/>
      <c r="CH287" s="311"/>
      <c r="CI287" s="311"/>
      <c r="CJ287" s="311"/>
      <c r="CK287" s="311"/>
      <c r="CL287" s="311"/>
      <c r="CM287" s="311"/>
      <c r="CN287" s="311"/>
      <c r="CO287" s="311"/>
      <c r="CP287" s="311"/>
      <c r="CQ287" s="311"/>
      <c r="CR287" s="311"/>
      <c r="CS287" s="311"/>
      <c r="CT287" s="311"/>
      <c r="CU287" s="311"/>
      <c r="CV287" s="311"/>
      <c r="CW287" s="311"/>
      <c r="CX287" s="311"/>
      <c r="CY287" s="311"/>
      <c r="CZ287" s="311"/>
    </row>
    <row r="288" s="405" customFormat="true" ht="15" customHeight="true" x14ac:dyDescent="0.2">
      <c r="B288" s="404"/>
      <c r="AJ288" s="312"/>
      <c r="AK288" s="312"/>
      <c r="AL288" s="312"/>
      <c r="AM288" s="312"/>
      <c r="AN288" s="312"/>
      <c r="AO288" s="312"/>
      <c r="AP288" s="312"/>
      <c r="AQ288" s="312"/>
      <c r="AR288" s="312"/>
      <c r="AS288" s="312"/>
      <c r="AT288" s="312"/>
      <c r="AU288" s="312"/>
      <c r="AV288" s="312"/>
      <c r="AW288" s="312"/>
      <c r="AX288" s="312"/>
      <c r="AY288" s="312"/>
      <c r="AZ288" s="312"/>
      <c r="BA288" s="285"/>
      <c r="BB288" s="283"/>
      <c r="BC288" s="283"/>
      <c r="BD288" s="283"/>
      <c r="BE288" s="283"/>
      <c r="BF288" s="283"/>
      <c r="BG288" s="283"/>
      <c r="BH288" s="283"/>
      <c r="BI288" s="283"/>
      <c r="BJ288" s="283"/>
      <c r="BK288" s="283"/>
      <c r="BL288" s="283"/>
      <c r="BM288" s="283"/>
      <c r="BN288" s="283"/>
      <c r="BO288" s="283"/>
      <c r="BP288" s="283"/>
      <c r="BQ288" s="283"/>
      <c r="BR288" s="283"/>
      <c r="BS288" s="283"/>
      <c r="BT288" s="283"/>
      <c r="BU288" s="283"/>
      <c r="BV288" s="283"/>
      <c r="BW288" s="283"/>
      <c r="BX288" s="283"/>
      <c r="BY288" s="285"/>
      <c r="BZ288" s="311"/>
      <c r="CA288" s="311"/>
      <c r="CB288" s="311"/>
      <c r="CC288" s="311"/>
      <c r="CD288" s="311"/>
      <c r="CE288" s="311"/>
      <c r="CF288" s="311"/>
      <c r="CG288" s="311"/>
      <c r="CH288" s="311"/>
      <c r="CI288" s="311"/>
      <c r="CJ288" s="311"/>
      <c r="CK288" s="311"/>
      <c r="CL288" s="311"/>
      <c r="CM288" s="311"/>
      <c r="CN288" s="311"/>
      <c r="CO288" s="311"/>
      <c r="CP288" s="311"/>
      <c r="CQ288" s="311"/>
      <c r="CR288" s="311"/>
      <c r="CS288" s="311"/>
      <c r="CT288" s="311"/>
      <c r="CU288" s="311"/>
      <c r="CV288" s="311"/>
      <c r="CW288" s="311"/>
      <c r="CX288" s="311"/>
      <c r="CY288" s="311"/>
      <c r="CZ288" s="311"/>
    </row>
    <row r="289" s="405" customFormat="true" ht="15" customHeight="true" x14ac:dyDescent="0.2">
      <c r="A289" s="422"/>
      <c r="B289" s="421"/>
      <c r="C289" s="422"/>
      <c r="AJ289" s="312"/>
      <c r="AK289" s="312"/>
      <c r="AL289" s="312"/>
      <c r="AM289" s="312"/>
      <c r="AN289" s="312"/>
      <c r="AO289" s="312"/>
      <c r="AP289" s="312"/>
      <c r="AQ289" s="312"/>
      <c r="AR289" s="312"/>
      <c r="AS289" s="312"/>
      <c r="AT289" s="312"/>
      <c r="AU289" s="312"/>
      <c r="AV289" s="312"/>
      <c r="AW289" s="312"/>
      <c r="AX289" s="312"/>
      <c r="AY289" s="312"/>
      <c r="AZ289" s="312"/>
      <c r="BA289" s="285"/>
      <c r="BB289" s="283"/>
      <c r="BC289" s="283"/>
      <c r="BD289" s="283"/>
      <c r="BE289" s="283"/>
      <c r="BF289" s="283"/>
      <c r="BG289" s="283"/>
      <c r="BH289" s="283"/>
      <c r="BI289" s="283"/>
      <c r="BJ289" s="283"/>
      <c r="BK289" s="283"/>
      <c r="BL289" s="283"/>
      <c r="BM289" s="283"/>
      <c r="BN289" s="283"/>
      <c r="BO289" s="283"/>
      <c r="BP289" s="283"/>
      <c r="BQ289" s="283"/>
      <c r="BR289" s="283"/>
      <c r="BS289" s="283"/>
      <c r="BT289" s="283"/>
      <c r="BU289" s="283"/>
      <c r="BV289" s="283"/>
      <c r="BW289" s="283"/>
      <c r="BX289" s="283"/>
      <c r="BY289" s="285"/>
      <c r="BZ289" s="311"/>
      <c r="CA289" s="311"/>
      <c r="CB289" s="311"/>
      <c r="CC289" s="311"/>
      <c r="CD289" s="311"/>
      <c r="CE289" s="311"/>
      <c r="CF289" s="311"/>
      <c r="CG289" s="311"/>
      <c r="CH289" s="311"/>
      <c r="CI289" s="311"/>
      <c r="CJ289" s="311"/>
      <c r="CK289" s="311"/>
      <c r="CL289" s="311"/>
      <c r="CM289" s="311"/>
      <c r="CN289" s="311"/>
      <c r="CO289" s="311"/>
      <c r="CP289" s="311"/>
      <c r="CQ289" s="311"/>
      <c r="CR289" s="311"/>
      <c r="CS289" s="311"/>
      <c r="CT289" s="311"/>
      <c r="CU289" s="311"/>
      <c r="CV289" s="311"/>
      <c r="CW289" s="311"/>
      <c r="CX289" s="311"/>
      <c r="CY289" s="311"/>
      <c r="CZ289" s="311"/>
    </row>
    <row r="290" s="405" customFormat="true" ht="15" customHeight="true" x14ac:dyDescent="0.2">
      <c r="A290" s="407"/>
      <c r="B290" s="408"/>
      <c r="C290" s="409"/>
      <c r="AJ290" s="312"/>
      <c r="AK290" s="312"/>
      <c r="AL290" s="312"/>
      <c r="AM290" s="312"/>
      <c r="AN290" s="312"/>
      <c r="AO290" s="312"/>
      <c r="AP290" s="312"/>
      <c r="AQ290" s="312"/>
      <c r="AR290" s="312"/>
      <c r="AS290" s="312"/>
      <c r="AT290" s="312"/>
      <c r="AU290" s="312"/>
      <c r="AV290" s="312"/>
      <c r="AW290" s="312"/>
      <c r="AX290" s="312"/>
      <c r="AY290" s="312"/>
      <c r="AZ290" s="312"/>
      <c r="BA290" s="285"/>
      <c r="BB290" s="283"/>
      <c r="BC290" s="283"/>
      <c r="BD290" s="283"/>
      <c r="BE290" s="283"/>
      <c r="BF290" s="283"/>
      <c r="BG290" s="283"/>
      <c r="BH290" s="283"/>
      <c r="BI290" s="283"/>
      <c r="BJ290" s="283"/>
      <c r="BK290" s="283"/>
      <c r="BL290" s="283"/>
      <c r="BM290" s="283"/>
      <c r="BN290" s="283"/>
      <c r="BO290" s="283"/>
      <c r="BP290" s="283"/>
      <c r="BQ290" s="283"/>
      <c r="BR290" s="283"/>
      <c r="BS290" s="283"/>
      <c r="BT290" s="283"/>
      <c r="BU290" s="283"/>
      <c r="BV290" s="283"/>
      <c r="BW290" s="283"/>
      <c r="BX290" s="283"/>
      <c r="BY290" s="285"/>
      <c r="BZ290" s="311"/>
      <c r="CA290" s="311"/>
      <c r="CB290" s="311"/>
      <c r="CC290" s="311"/>
      <c r="CD290" s="311"/>
      <c r="CE290" s="311"/>
      <c r="CF290" s="311"/>
      <c r="CG290" s="311"/>
      <c r="CH290" s="311"/>
      <c r="CI290" s="311"/>
      <c r="CJ290" s="311"/>
      <c r="CK290" s="311"/>
      <c r="CL290" s="311"/>
      <c r="CM290" s="311"/>
      <c r="CN290" s="311"/>
      <c r="CO290" s="311"/>
      <c r="CP290" s="311"/>
      <c r="CQ290" s="311"/>
      <c r="CR290" s="311"/>
      <c r="CS290" s="311"/>
      <c r="CT290" s="311"/>
      <c r="CU290" s="311"/>
      <c r="CV290" s="311"/>
      <c r="CW290" s="311"/>
      <c r="CX290" s="311"/>
      <c r="CY290" s="311"/>
      <c r="CZ290" s="311"/>
    </row>
    <row r="291" s="405" customFormat="true" ht="15" customHeight="true" x14ac:dyDescent="0.2">
      <c r="A291" s="407"/>
      <c r="B291" s="408"/>
      <c r="C291" s="409"/>
      <c r="AJ291" s="312"/>
      <c r="AK291" s="312"/>
      <c r="AL291" s="312"/>
      <c r="AM291" s="312"/>
      <c r="AN291" s="312"/>
      <c r="AO291" s="312"/>
      <c r="AP291" s="312"/>
      <c r="AQ291" s="312"/>
      <c r="AR291" s="312"/>
      <c r="AS291" s="312"/>
      <c r="AT291" s="312"/>
      <c r="AU291" s="312"/>
      <c r="AV291" s="312"/>
      <c r="AW291" s="312"/>
      <c r="AX291" s="312"/>
      <c r="AY291" s="312"/>
      <c r="AZ291" s="312"/>
      <c r="BA291" s="285"/>
      <c r="BB291" s="283"/>
      <c r="BC291" s="283"/>
      <c r="BD291" s="283"/>
      <c r="BE291" s="283"/>
      <c r="BF291" s="283"/>
      <c r="BG291" s="283"/>
      <c r="BH291" s="283"/>
      <c r="BI291" s="283"/>
      <c r="BJ291" s="283"/>
      <c r="BK291" s="283"/>
      <c r="BL291" s="283"/>
      <c r="BM291" s="283"/>
      <c r="BN291" s="283"/>
      <c r="BO291" s="283"/>
      <c r="BP291" s="283"/>
      <c r="BQ291" s="283"/>
      <c r="BR291" s="283"/>
      <c r="BS291" s="283"/>
      <c r="BT291" s="283"/>
      <c r="BU291" s="283"/>
      <c r="BV291" s="283"/>
      <c r="BW291" s="283"/>
      <c r="BX291" s="283"/>
      <c r="BY291" s="285"/>
      <c r="BZ291" s="311"/>
      <c r="CA291" s="311"/>
      <c r="CB291" s="311"/>
      <c r="CC291" s="311"/>
      <c r="CD291" s="311"/>
      <c r="CE291" s="311"/>
      <c r="CF291" s="311"/>
      <c r="CG291" s="311"/>
      <c r="CH291" s="311"/>
      <c r="CI291" s="311"/>
      <c r="CJ291" s="311"/>
      <c r="CK291" s="311"/>
      <c r="CL291" s="311"/>
      <c r="CM291" s="311"/>
      <c r="CN291" s="311"/>
      <c r="CO291" s="311"/>
      <c r="CP291" s="311"/>
      <c r="CQ291" s="311"/>
      <c r="CR291" s="311"/>
      <c r="CS291" s="311"/>
      <c r="CT291" s="311"/>
      <c r="CU291" s="311"/>
      <c r="CV291" s="311"/>
      <c r="CW291" s="311"/>
      <c r="CX291" s="311"/>
      <c r="CY291" s="311"/>
      <c r="CZ291" s="311"/>
    </row>
    <row r="292" s="405" customFormat="true" ht="15" customHeight="true" x14ac:dyDescent="0.2">
      <c r="A292" s="407"/>
      <c r="B292" s="408"/>
      <c r="C292" s="409"/>
      <c r="AJ292" s="312"/>
      <c r="AK292" s="312"/>
      <c r="AL292" s="312"/>
      <c r="AM292" s="312"/>
      <c r="AN292" s="312"/>
      <c r="AO292" s="312"/>
      <c r="AP292" s="312"/>
      <c r="AQ292" s="312"/>
      <c r="AR292" s="312"/>
      <c r="AS292" s="312"/>
      <c r="AT292" s="312"/>
      <c r="AU292" s="312"/>
      <c r="AV292" s="312"/>
      <c r="AW292" s="312"/>
      <c r="AX292" s="312"/>
      <c r="AY292" s="312"/>
      <c r="AZ292" s="312"/>
      <c r="BA292" s="285"/>
      <c r="BB292" s="283"/>
      <c r="BC292" s="283"/>
      <c r="BD292" s="283"/>
      <c r="BE292" s="283"/>
      <c r="BF292" s="283"/>
      <c r="BG292" s="283"/>
      <c r="BH292" s="283"/>
      <c r="BI292" s="283"/>
      <c r="BJ292" s="283"/>
      <c r="BK292" s="283"/>
      <c r="BL292" s="283"/>
      <c r="BM292" s="283"/>
      <c r="BN292" s="283"/>
      <c r="BO292" s="283"/>
      <c r="BP292" s="283"/>
      <c r="BQ292" s="283"/>
      <c r="BR292" s="283"/>
      <c r="BS292" s="283"/>
      <c r="BT292" s="283"/>
      <c r="BU292" s="283"/>
      <c r="BV292" s="283"/>
      <c r="BW292" s="283"/>
      <c r="BX292" s="283"/>
      <c r="BY292" s="285"/>
      <c r="BZ292" s="311"/>
      <c r="CA292" s="311"/>
      <c r="CB292" s="311"/>
      <c r="CC292" s="311"/>
      <c r="CD292" s="311"/>
      <c r="CE292" s="311"/>
      <c r="CF292" s="311"/>
      <c r="CG292" s="311"/>
      <c r="CH292" s="311"/>
      <c r="CI292" s="311"/>
      <c r="CJ292" s="311"/>
      <c r="CK292" s="311"/>
      <c r="CL292" s="311"/>
      <c r="CM292" s="311"/>
      <c r="CN292" s="311"/>
      <c r="CO292" s="311"/>
      <c r="CP292" s="311"/>
      <c r="CQ292" s="311"/>
      <c r="CR292" s="311"/>
      <c r="CS292" s="311"/>
      <c r="CT292" s="311"/>
      <c r="CU292" s="311"/>
      <c r="CV292" s="311"/>
      <c r="CW292" s="311"/>
      <c r="CX292" s="311"/>
      <c r="CY292" s="311"/>
      <c r="CZ292" s="311"/>
    </row>
    <row r="293" s="405" customFormat="true" ht="15" customHeight="true" x14ac:dyDescent="0.2">
      <c r="A293" s="407"/>
      <c r="B293" s="408"/>
      <c r="C293" s="153"/>
      <c r="AJ293" s="312"/>
      <c r="AK293" s="312"/>
      <c r="AL293" s="312"/>
      <c r="AM293" s="312"/>
      <c r="AN293" s="312"/>
      <c r="AO293" s="312"/>
      <c r="AP293" s="312"/>
      <c r="AQ293" s="312"/>
      <c r="AR293" s="312"/>
      <c r="AS293" s="312"/>
      <c r="AT293" s="312"/>
      <c r="AU293" s="312"/>
      <c r="AV293" s="312"/>
      <c r="AW293" s="312"/>
      <c r="AX293" s="312"/>
      <c r="AY293" s="312"/>
      <c r="AZ293" s="312"/>
      <c r="BA293" s="285"/>
      <c r="BB293" s="283"/>
      <c r="BC293" s="283"/>
      <c r="BD293" s="283"/>
      <c r="BE293" s="283"/>
      <c r="BF293" s="283"/>
      <c r="BG293" s="283"/>
      <c r="BH293" s="283"/>
      <c r="BI293" s="283"/>
      <c r="BJ293" s="283"/>
      <c r="BK293" s="283"/>
      <c r="BL293" s="283"/>
      <c r="BM293" s="283"/>
      <c r="BN293" s="283"/>
      <c r="BO293" s="283"/>
      <c r="BP293" s="283"/>
      <c r="BQ293" s="283"/>
      <c r="BR293" s="283"/>
      <c r="BS293" s="283"/>
      <c r="BT293" s="283"/>
      <c r="BU293" s="283"/>
      <c r="BV293" s="283"/>
      <c r="BW293" s="283"/>
      <c r="BX293" s="283"/>
      <c r="BY293" s="285"/>
      <c r="BZ293" s="311"/>
      <c r="CA293" s="311"/>
      <c r="CB293" s="311"/>
      <c r="CC293" s="311"/>
      <c r="CD293" s="311"/>
      <c r="CE293" s="311"/>
      <c r="CF293" s="311"/>
      <c r="CG293" s="311"/>
      <c r="CH293" s="311"/>
      <c r="CI293" s="311"/>
      <c r="CJ293" s="311"/>
      <c r="CK293" s="311"/>
      <c r="CL293" s="311"/>
      <c r="CM293" s="311"/>
      <c r="CN293" s="311"/>
      <c r="CO293" s="311"/>
      <c r="CP293" s="311"/>
      <c r="CQ293" s="311"/>
      <c r="CR293" s="311"/>
      <c r="CS293" s="311"/>
      <c r="CT293" s="311"/>
      <c r="CU293" s="311"/>
      <c r="CV293" s="311"/>
      <c r="CW293" s="311"/>
      <c r="CX293" s="311"/>
      <c r="CY293" s="311"/>
      <c r="CZ293" s="311"/>
    </row>
    <row r="294" s="405" customFormat="true" ht="15" customHeight="true" x14ac:dyDescent="0.2">
      <c r="A294" s="407"/>
      <c r="B294" s="408"/>
      <c r="C294" s="153"/>
      <c r="AJ294" s="312"/>
      <c r="AK294" s="312"/>
      <c r="AL294" s="312"/>
      <c r="AM294" s="312"/>
      <c r="AN294" s="312"/>
      <c r="AO294" s="312"/>
      <c r="AP294" s="312"/>
      <c r="AQ294" s="312"/>
      <c r="AR294" s="312"/>
      <c r="AS294" s="312"/>
      <c r="AT294" s="312"/>
      <c r="AU294" s="312"/>
      <c r="AV294" s="312"/>
      <c r="AW294" s="312"/>
      <c r="AX294" s="312"/>
      <c r="AY294" s="312"/>
      <c r="AZ294" s="312"/>
      <c r="BA294" s="285"/>
      <c r="BB294" s="283"/>
      <c r="BC294" s="283"/>
      <c r="BD294" s="283"/>
      <c r="BE294" s="283"/>
      <c r="BF294" s="283"/>
      <c r="BG294" s="283"/>
      <c r="BH294" s="283"/>
      <c r="BI294" s="283"/>
      <c r="BJ294" s="283"/>
      <c r="BK294" s="283"/>
      <c r="BL294" s="283"/>
      <c r="BM294" s="283"/>
      <c r="BN294" s="283"/>
      <c r="BO294" s="283"/>
      <c r="BP294" s="283"/>
      <c r="BQ294" s="283"/>
      <c r="BR294" s="283"/>
      <c r="BS294" s="283"/>
      <c r="BT294" s="283"/>
      <c r="BU294" s="283"/>
      <c r="BV294" s="283"/>
      <c r="BW294" s="283"/>
      <c r="BX294" s="283"/>
      <c r="BY294" s="285"/>
      <c r="BZ294" s="311"/>
      <c r="CA294" s="311"/>
      <c r="CB294" s="311"/>
      <c r="CC294" s="311"/>
      <c r="CD294" s="311"/>
      <c r="CE294" s="311"/>
      <c r="CF294" s="311"/>
      <c r="CG294" s="311"/>
      <c r="CH294" s="311"/>
      <c r="CI294" s="311"/>
      <c r="CJ294" s="311"/>
      <c r="CK294" s="311"/>
      <c r="CL294" s="311"/>
      <c r="CM294" s="311"/>
      <c r="CN294" s="311"/>
      <c r="CO294" s="311"/>
      <c r="CP294" s="311"/>
      <c r="CQ294" s="311"/>
      <c r="CR294" s="311"/>
      <c r="CS294" s="311"/>
      <c r="CT294" s="311"/>
      <c r="CU294" s="311"/>
      <c r="CV294" s="311"/>
      <c r="CW294" s="311"/>
      <c r="CX294" s="311"/>
      <c r="CY294" s="311"/>
      <c r="CZ294" s="311"/>
    </row>
    <row r="295" s="405" customFormat="true" ht="15" customHeight="true" x14ac:dyDescent="0.2">
      <c r="A295" s="407"/>
      <c r="B295" s="408"/>
      <c r="C295" s="153"/>
      <c r="AJ295" s="312"/>
      <c r="AK295" s="312"/>
      <c r="AL295" s="312"/>
      <c r="AM295" s="312"/>
      <c r="AN295" s="312"/>
      <c r="AO295" s="312"/>
      <c r="AP295" s="312"/>
      <c r="AQ295" s="312"/>
      <c r="AR295" s="312"/>
      <c r="AS295" s="312"/>
      <c r="AT295" s="312"/>
      <c r="AU295" s="312"/>
      <c r="AV295" s="312"/>
      <c r="AW295" s="312"/>
      <c r="AX295" s="312"/>
      <c r="AY295" s="312"/>
      <c r="AZ295" s="312"/>
      <c r="BA295" s="285"/>
      <c r="BB295" s="283"/>
      <c r="BC295" s="283"/>
      <c r="BD295" s="283"/>
      <c r="BE295" s="283"/>
      <c r="BF295" s="283"/>
      <c r="BG295" s="283"/>
      <c r="BH295" s="283"/>
      <c r="BI295" s="283"/>
      <c r="BJ295" s="283"/>
      <c r="BK295" s="283"/>
      <c r="BL295" s="283"/>
      <c r="BM295" s="283"/>
      <c r="BN295" s="283"/>
      <c r="BO295" s="283"/>
      <c r="BP295" s="283"/>
      <c r="BQ295" s="283"/>
      <c r="BR295" s="283"/>
      <c r="BS295" s="283"/>
      <c r="BT295" s="283"/>
      <c r="BU295" s="283"/>
      <c r="BV295" s="283"/>
      <c r="BW295" s="283"/>
      <c r="BX295" s="283"/>
      <c r="BY295" s="285"/>
      <c r="BZ295" s="311"/>
      <c r="CA295" s="311"/>
      <c r="CB295" s="311"/>
      <c r="CC295" s="311"/>
      <c r="CD295" s="311"/>
      <c r="CE295" s="311"/>
      <c r="CF295" s="311"/>
      <c r="CG295" s="311"/>
      <c r="CH295" s="311"/>
      <c r="CI295" s="311"/>
      <c r="CJ295" s="311"/>
      <c r="CK295" s="311"/>
      <c r="CL295" s="311"/>
      <c r="CM295" s="311"/>
      <c r="CN295" s="311"/>
      <c r="CO295" s="311"/>
      <c r="CP295" s="311"/>
      <c r="CQ295" s="311"/>
      <c r="CR295" s="311"/>
      <c r="CS295" s="311"/>
      <c r="CT295" s="311"/>
      <c r="CU295" s="311"/>
      <c r="CV295" s="311"/>
      <c r="CW295" s="311"/>
      <c r="CX295" s="311"/>
      <c r="CY295" s="311"/>
      <c r="CZ295" s="311"/>
    </row>
    <row r="296" s="405" customFormat="true" ht="15" customHeight="true" x14ac:dyDescent="0.2">
      <c r="A296" s="407"/>
      <c r="B296" s="408"/>
      <c r="C296" s="153"/>
      <c r="AJ296" s="312"/>
      <c r="AK296" s="312"/>
      <c r="AL296" s="312"/>
      <c r="AM296" s="312"/>
      <c r="AN296" s="312"/>
      <c r="AO296" s="312"/>
      <c r="AP296" s="312"/>
      <c r="AQ296" s="312"/>
      <c r="AR296" s="312"/>
      <c r="AS296" s="312"/>
      <c r="AT296" s="312"/>
      <c r="AU296" s="312"/>
      <c r="AV296" s="312"/>
      <c r="AW296" s="312"/>
      <c r="AX296" s="312"/>
      <c r="AY296" s="312"/>
      <c r="AZ296" s="312"/>
      <c r="BA296" s="285"/>
      <c r="BB296" s="283"/>
      <c r="BC296" s="283"/>
      <c r="BD296" s="283"/>
      <c r="BE296" s="283"/>
      <c r="BF296" s="283"/>
      <c r="BG296" s="283"/>
      <c r="BH296" s="283"/>
      <c r="BI296" s="283"/>
      <c r="BJ296" s="283"/>
      <c r="BK296" s="283"/>
      <c r="BL296" s="283"/>
      <c r="BM296" s="283"/>
      <c r="BN296" s="283"/>
      <c r="BO296" s="283"/>
      <c r="BP296" s="283"/>
      <c r="BQ296" s="283"/>
      <c r="BR296" s="283"/>
      <c r="BS296" s="283"/>
      <c r="BT296" s="283"/>
      <c r="BU296" s="283"/>
      <c r="BV296" s="283"/>
      <c r="BW296" s="283"/>
      <c r="BX296" s="283"/>
      <c r="BY296" s="285"/>
      <c r="BZ296" s="311"/>
      <c r="CA296" s="311"/>
      <c r="CB296" s="311"/>
      <c r="CC296" s="311"/>
      <c r="CD296" s="311"/>
      <c r="CE296" s="311"/>
      <c r="CF296" s="311"/>
      <c r="CG296" s="311"/>
      <c r="CH296" s="311"/>
      <c r="CI296" s="311"/>
      <c r="CJ296" s="311"/>
      <c r="CK296" s="311"/>
      <c r="CL296" s="311"/>
      <c r="CM296" s="311"/>
      <c r="CN296" s="311"/>
      <c r="CO296" s="311"/>
      <c r="CP296" s="311"/>
      <c r="CQ296" s="311"/>
      <c r="CR296" s="311"/>
      <c r="CS296" s="311"/>
      <c r="CT296" s="311"/>
      <c r="CU296" s="311"/>
      <c r="CV296" s="311"/>
      <c r="CW296" s="311"/>
      <c r="CX296" s="311"/>
      <c r="CY296" s="311"/>
      <c r="CZ296" s="311"/>
    </row>
    <row r="297" s="405" customFormat="true" ht="15" customHeight="true" x14ac:dyDescent="0.2">
      <c r="A297" s="407"/>
      <c r="B297" s="408"/>
      <c r="C297" s="153"/>
      <c r="AJ297" s="312"/>
      <c r="AK297" s="312"/>
      <c r="AL297" s="312"/>
      <c r="AM297" s="312"/>
      <c r="AN297" s="312"/>
      <c r="AO297" s="312"/>
      <c r="AP297" s="312"/>
      <c r="AQ297" s="312"/>
      <c r="AR297" s="312"/>
      <c r="AS297" s="312"/>
      <c r="AT297" s="312"/>
      <c r="AU297" s="312"/>
      <c r="AV297" s="312"/>
      <c r="AW297" s="312"/>
      <c r="AX297" s="312"/>
      <c r="AY297" s="312"/>
      <c r="AZ297" s="312"/>
      <c r="BA297" s="285"/>
      <c r="BB297" s="283"/>
      <c r="BC297" s="283"/>
      <c r="BD297" s="283"/>
      <c r="BE297" s="283"/>
      <c r="BF297" s="283"/>
      <c r="BG297" s="283"/>
      <c r="BH297" s="283"/>
      <c r="BI297" s="283"/>
      <c r="BJ297" s="283"/>
      <c r="BK297" s="283"/>
      <c r="BL297" s="283"/>
      <c r="BM297" s="283"/>
      <c r="BN297" s="283"/>
      <c r="BO297" s="283"/>
      <c r="BP297" s="283"/>
      <c r="BQ297" s="283"/>
      <c r="BR297" s="283"/>
      <c r="BS297" s="283"/>
      <c r="BT297" s="283"/>
      <c r="BU297" s="283"/>
      <c r="BV297" s="283"/>
      <c r="BW297" s="283"/>
      <c r="BX297" s="283"/>
      <c r="BY297" s="285"/>
      <c r="BZ297" s="311"/>
      <c r="CA297" s="311"/>
      <c r="CB297" s="311"/>
      <c r="CC297" s="311"/>
      <c r="CD297" s="311"/>
      <c r="CE297" s="311"/>
      <c r="CF297" s="311"/>
      <c r="CG297" s="311"/>
      <c r="CH297" s="311"/>
      <c r="CI297" s="311"/>
      <c r="CJ297" s="311"/>
      <c r="CK297" s="311"/>
      <c r="CL297" s="311"/>
      <c r="CM297" s="311"/>
      <c r="CN297" s="311"/>
      <c r="CO297" s="311"/>
      <c r="CP297" s="311"/>
      <c r="CQ297" s="311"/>
      <c r="CR297" s="311"/>
      <c r="CS297" s="311"/>
      <c r="CT297" s="311"/>
      <c r="CU297" s="311"/>
      <c r="CV297" s="311"/>
      <c r="CW297" s="311"/>
      <c r="CX297" s="311"/>
      <c r="CY297" s="311"/>
      <c r="CZ297" s="311"/>
    </row>
    <row r="298" s="405" customFormat="true" ht="15" customHeight="true" x14ac:dyDescent="0.2">
      <c r="B298" s="404"/>
      <c r="AJ298" s="312"/>
      <c r="AK298" s="312"/>
      <c r="AL298" s="312"/>
      <c r="AM298" s="312"/>
      <c r="AN298" s="312"/>
      <c r="AO298" s="312"/>
      <c r="AP298" s="312"/>
      <c r="AQ298" s="312"/>
      <c r="AR298" s="312"/>
      <c r="AS298" s="312"/>
      <c r="AT298" s="312"/>
      <c r="AU298" s="312"/>
      <c r="AV298" s="312"/>
      <c r="AW298" s="312"/>
      <c r="AX298" s="312"/>
      <c r="AY298" s="312"/>
      <c r="AZ298" s="312"/>
      <c r="BA298" s="285"/>
      <c r="BB298" s="283"/>
      <c r="BC298" s="283"/>
      <c r="BD298" s="283"/>
      <c r="BE298" s="283"/>
      <c r="BF298" s="283"/>
      <c r="BG298" s="283"/>
      <c r="BH298" s="283"/>
      <c r="BI298" s="283"/>
      <c r="BJ298" s="283"/>
      <c r="BK298" s="283"/>
      <c r="BL298" s="283"/>
      <c r="BM298" s="283"/>
      <c r="BN298" s="283"/>
      <c r="BO298" s="283"/>
      <c r="BP298" s="283"/>
      <c r="BQ298" s="283"/>
      <c r="BR298" s="283"/>
      <c r="BS298" s="283"/>
      <c r="BT298" s="283"/>
      <c r="BU298" s="283"/>
      <c r="BV298" s="283"/>
      <c r="BW298" s="283"/>
      <c r="BX298" s="283"/>
      <c r="BY298" s="285"/>
      <c r="BZ298" s="311"/>
      <c r="CA298" s="311"/>
      <c r="CB298" s="311"/>
      <c r="CC298" s="311"/>
      <c r="CD298" s="311"/>
      <c r="CE298" s="311"/>
      <c r="CF298" s="311"/>
      <c r="CG298" s="311"/>
      <c r="CH298" s="311"/>
      <c r="CI298" s="311"/>
      <c r="CJ298" s="311"/>
      <c r="CK298" s="311"/>
      <c r="CL298" s="311"/>
      <c r="CM298" s="311"/>
      <c r="CN298" s="311"/>
      <c r="CO298" s="311"/>
      <c r="CP298" s="311"/>
      <c r="CQ298" s="311"/>
      <c r="CR298" s="311"/>
      <c r="CS298" s="311"/>
      <c r="CT298" s="311"/>
      <c r="CU298" s="311"/>
      <c r="CV298" s="311"/>
      <c r="CW298" s="311"/>
      <c r="CX298" s="311"/>
      <c r="CY298" s="311"/>
      <c r="CZ298" s="311"/>
    </row>
    <row r="299" s="405" customFormat="true" ht="15" customHeight="true" x14ac:dyDescent="0.2">
      <c r="A299" s="422"/>
      <c r="B299" s="421"/>
      <c r="C299" s="422"/>
      <c r="D299" s="422"/>
      <c r="AJ299" s="312"/>
      <c r="AK299" s="312"/>
      <c r="AL299" s="312"/>
      <c r="AM299" s="312"/>
      <c r="AN299" s="312"/>
      <c r="AO299" s="312"/>
      <c r="AP299" s="312"/>
      <c r="AQ299" s="312"/>
      <c r="AR299" s="312"/>
      <c r="AS299" s="312"/>
      <c r="AT299" s="312"/>
      <c r="AU299" s="312"/>
      <c r="AV299" s="312"/>
      <c r="AW299" s="312"/>
      <c r="AX299" s="312"/>
      <c r="AY299" s="312"/>
      <c r="AZ299" s="312"/>
      <c r="BA299" s="285"/>
      <c r="BB299" s="283"/>
      <c r="BC299" s="283"/>
      <c r="BD299" s="283"/>
      <c r="BE299" s="283"/>
      <c r="BF299" s="283"/>
      <c r="BG299" s="283"/>
      <c r="BH299" s="283"/>
      <c r="BI299" s="283"/>
      <c r="BJ299" s="283"/>
      <c r="BK299" s="283"/>
      <c r="BL299" s="283"/>
      <c r="BM299" s="283"/>
      <c r="BN299" s="283"/>
      <c r="BO299" s="283"/>
      <c r="BP299" s="283"/>
      <c r="BQ299" s="283"/>
      <c r="BR299" s="283"/>
      <c r="BS299" s="283"/>
      <c r="BT299" s="283"/>
      <c r="BU299" s="283"/>
      <c r="BV299" s="283"/>
      <c r="BW299" s="283"/>
      <c r="BX299" s="283"/>
      <c r="BY299" s="285"/>
      <c r="BZ299" s="311"/>
      <c r="CA299" s="311"/>
      <c r="CB299" s="311"/>
      <c r="CC299" s="311"/>
      <c r="CD299" s="311"/>
      <c r="CE299" s="311"/>
      <c r="CF299" s="311"/>
      <c r="CG299" s="311"/>
      <c r="CH299" s="311"/>
      <c r="CI299" s="311"/>
      <c r="CJ299" s="311"/>
      <c r="CK299" s="311"/>
      <c r="CL299" s="311"/>
      <c r="CM299" s="311"/>
      <c r="CN299" s="311"/>
      <c r="CO299" s="311"/>
      <c r="CP299" s="311"/>
      <c r="CQ299" s="311"/>
      <c r="CR299" s="311"/>
      <c r="CS299" s="311"/>
      <c r="CT299" s="311"/>
      <c r="CU299" s="311"/>
      <c r="CV299" s="311"/>
      <c r="CW299" s="311"/>
      <c r="CX299" s="311"/>
      <c r="CY299" s="311"/>
      <c r="CZ299" s="311"/>
    </row>
    <row r="300" s="405" customFormat="true" ht="15" customHeight="true" x14ac:dyDescent="0.2">
      <c r="A300" s="407"/>
      <c r="B300" s="408"/>
      <c r="C300" s="409"/>
      <c r="D300" s="409"/>
      <c r="AJ300" s="312"/>
      <c r="AK300" s="312"/>
      <c r="AL300" s="312"/>
      <c r="AM300" s="312"/>
      <c r="AN300" s="312"/>
      <c r="AO300" s="312"/>
      <c r="AP300" s="312"/>
      <c r="AQ300" s="312"/>
      <c r="AR300" s="312"/>
      <c r="AS300" s="312"/>
      <c r="AT300" s="312"/>
      <c r="AU300" s="312"/>
      <c r="AV300" s="312"/>
      <c r="AW300" s="312"/>
      <c r="AX300" s="312"/>
      <c r="AY300" s="312"/>
      <c r="AZ300" s="312"/>
      <c r="BA300" s="285"/>
      <c r="BB300" s="283"/>
      <c r="BC300" s="283"/>
      <c r="BD300" s="283"/>
      <c r="BE300" s="283"/>
      <c r="BF300" s="283"/>
      <c r="BG300" s="283"/>
      <c r="BH300" s="283"/>
      <c r="BI300" s="283"/>
      <c r="BJ300" s="283"/>
      <c r="BK300" s="283"/>
      <c r="BL300" s="283"/>
      <c r="BM300" s="283"/>
      <c r="BN300" s="283"/>
      <c r="BO300" s="283"/>
      <c r="BP300" s="283"/>
      <c r="BQ300" s="283"/>
      <c r="BR300" s="283"/>
      <c r="BS300" s="283"/>
      <c r="BT300" s="283"/>
      <c r="BU300" s="283"/>
      <c r="BV300" s="283"/>
      <c r="BW300" s="283"/>
      <c r="BX300" s="283"/>
      <c r="BY300" s="285"/>
      <c r="BZ300" s="311"/>
      <c r="CA300" s="311"/>
      <c r="CB300" s="311"/>
      <c r="CC300" s="311"/>
      <c r="CD300" s="311"/>
      <c r="CE300" s="311"/>
      <c r="CF300" s="311"/>
      <c r="CG300" s="311"/>
      <c r="CH300" s="311"/>
      <c r="CI300" s="311"/>
      <c r="CJ300" s="311"/>
      <c r="CK300" s="311"/>
      <c r="CL300" s="311"/>
      <c r="CM300" s="311"/>
      <c r="CN300" s="311"/>
      <c r="CO300" s="311"/>
      <c r="CP300" s="311"/>
      <c r="CQ300" s="311"/>
      <c r="CR300" s="311"/>
      <c r="CS300" s="311"/>
      <c r="CT300" s="311"/>
      <c r="CU300" s="311"/>
      <c r="CV300" s="311"/>
      <c r="CW300" s="311"/>
      <c r="CX300" s="311"/>
      <c r="CY300" s="311"/>
      <c r="CZ300" s="311"/>
    </row>
    <row r="301" s="405" customFormat="true" ht="15" customHeight="true" x14ac:dyDescent="0.2">
      <c r="A301" s="407"/>
      <c r="B301" s="408"/>
      <c r="C301" s="409"/>
      <c r="D301" s="409"/>
      <c r="AJ301" s="312"/>
      <c r="AK301" s="312"/>
      <c r="AL301" s="312"/>
      <c r="AM301" s="312"/>
      <c r="AN301" s="312"/>
      <c r="AO301" s="312"/>
      <c r="AP301" s="312"/>
      <c r="AQ301" s="312"/>
      <c r="AR301" s="312"/>
      <c r="AS301" s="312"/>
      <c r="AT301" s="312"/>
      <c r="AU301" s="312"/>
      <c r="AV301" s="312"/>
      <c r="AW301" s="312"/>
      <c r="AX301" s="312"/>
      <c r="AY301" s="312"/>
      <c r="AZ301" s="312"/>
      <c r="BA301" s="285"/>
      <c r="BB301" s="283"/>
      <c r="BC301" s="283"/>
      <c r="BD301" s="283"/>
      <c r="BE301" s="283"/>
      <c r="BF301" s="283"/>
      <c r="BG301" s="283"/>
      <c r="BH301" s="283"/>
      <c r="BI301" s="283"/>
      <c r="BJ301" s="283"/>
      <c r="BK301" s="283"/>
      <c r="BL301" s="283"/>
      <c r="BM301" s="283"/>
      <c r="BN301" s="283"/>
      <c r="BO301" s="283"/>
      <c r="BP301" s="283"/>
      <c r="BQ301" s="283"/>
      <c r="BR301" s="283"/>
      <c r="BS301" s="283"/>
      <c r="BT301" s="283"/>
      <c r="BU301" s="283"/>
      <c r="BV301" s="283"/>
      <c r="BW301" s="283"/>
      <c r="BX301" s="283"/>
      <c r="BY301" s="285"/>
      <c r="BZ301" s="311"/>
      <c r="CA301" s="311"/>
      <c r="CB301" s="311"/>
      <c r="CC301" s="311"/>
      <c r="CD301" s="311"/>
      <c r="CE301" s="311"/>
      <c r="CF301" s="311"/>
      <c r="CG301" s="311"/>
      <c r="CH301" s="311"/>
      <c r="CI301" s="311"/>
      <c r="CJ301" s="311"/>
      <c r="CK301" s="311"/>
      <c r="CL301" s="311"/>
      <c r="CM301" s="311"/>
      <c r="CN301" s="311"/>
      <c r="CO301" s="311"/>
      <c r="CP301" s="311"/>
      <c r="CQ301" s="311"/>
      <c r="CR301" s="311"/>
      <c r="CS301" s="311"/>
      <c r="CT301" s="311"/>
      <c r="CU301" s="311"/>
      <c r="CV301" s="311"/>
      <c r="CW301" s="311"/>
      <c r="CX301" s="311"/>
      <c r="CY301" s="311"/>
      <c r="CZ301" s="311"/>
    </row>
    <row r="302" s="405" customFormat="true" ht="15" customHeight="true" x14ac:dyDescent="0.2">
      <c r="A302" s="407"/>
      <c r="B302" s="408"/>
      <c r="C302" s="409"/>
      <c r="D302" s="409"/>
      <c r="AJ302" s="312"/>
      <c r="AK302" s="312"/>
      <c r="AL302" s="312"/>
      <c r="AM302" s="312"/>
      <c r="AN302" s="312"/>
      <c r="AO302" s="312"/>
      <c r="AP302" s="312"/>
      <c r="AQ302" s="312"/>
      <c r="AR302" s="312"/>
      <c r="AS302" s="312"/>
      <c r="AT302" s="312"/>
      <c r="AU302" s="312"/>
      <c r="AV302" s="312"/>
      <c r="AW302" s="312"/>
      <c r="AX302" s="312"/>
      <c r="AY302" s="312"/>
      <c r="AZ302" s="312"/>
      <c r="BA302" s="285"/>
      <c r="BB302" s="283"/>
      <c r="BC302" s="283"/>
      <c r="BD302" s="283"/>
      <c r="BE302" s="283"/>
      <c r="BF302" s="283"/>
      <c r="BG302" s="283"/>
      <c r="BH302" s="283"/>
      <c r="BI302" s="283"/>
      <c r="BJ302" s="283"/>
      <c r="BK302" s="283"/>
      <c r="BL302" s="283"/>
      <c r="BM302" s="283"/>
      <c r="BN302" s="283"/>
      <c r="BO302" s="283"/>
      <c r="BP302" s="283"/>
      <c r="BQ302" s="283"/>
      <c r="BR302" s="283"/>
      <c r="BS302" s="283"/>
      <c r="BT302" s="283"/>
      <c r="BU302" s="283"/>
      <c r="BV302" s="283"/>
      <c r="BW302" s="283"/>
      <c r="BX302" s="283"/>
      <c r="BY302" s="285"/>
      <c r="BZ302" s="311"/>
      <c r="CA302" s="311"/>
      <c r="CB302" s="311"/>
      <c r="CC302" s="311"/>
      <c r="CD302" s="311"/>
      <c r="CE302" s="311"/>
      <c r="CF302" s="311"/>
      <c r="CG302" s="311"/>
      <c r="CH302" s="311"/>
      <c r="CI302" s="311"/>
      <c r="CJ302" s="311"/>
      <c r="CK302" s="311"/>
      <c r="CL302" s="311"/>
      <c r="CM302" s="311"/>
      <c r="CN302" s="311"/>
      <c r="CO302" s="311"/>
      <c r="CP302" s="311"/>
      <c r="CQ302" s="311"/>
      <c r="CR302" s="311"/>
      <c r="CS302" s="311"/>
      <c r="CT302" s="311"/>
      <c r="CU302" s="311"/>
      <c r="CV302" s="311"/>
      <c r="CW302" s="311"/>
      <c r="CX302" s="311"/>
      <c r="CY302" s="311"/>
      <c r="CZ302" s="311"/>
    </row>
    <row r="303" s="405" customFormat="true" ht="15" customHeight="true" x14ac:dyDescent="0.2">
      <c r="A303" s="407"/>
      <c r="B303" s="408"/>
      <c r="C303" s="153"/>
      <c r="D303" s="153"/>
      <c r="AJ303" s="312"/>
      <c r="AK303" s="312"/>
      <c r="AL303" s="312"/>
      <c r="AM303" s="312"/>
      <c r="AN303" s="312"/>
      <c r="AO303" s="312"/>
      <c r="AP303" s="312"/>
      <c r="AQ303" s="312"/>
      <c r="AR303" s="312"/>
      <c r="AS303" s="312"/>
      <c r="AT303" s="312"/>
      <c r="AU303" s="312"/>
      <c r="AV303" s="312"/>
      <c r="AW303" s="312"/>
      <c r="AX303" s="312"/>
      <c r="AY303" s="312"/>
      <c r="AZ303" s="312"/>
      <c r="BA303" s="285"/>
      <c r="BB303" s="283"/>
      <c r="BC303" s="283"/>
      <c r="BD303" s="283"/>
      <c r="BE303" s="283"/>
      <c r="BF303" s="283"/>
      <c r="BG303" s="283"/>
      <c r="BH303" s="283"/>
      <c r="BI303" s="283"/>
      <c r="BJ303" s="283"/>
      <c r="BK303" s="283"/>
      <c r="BL303" s="283"/>
      <c r="BM303" s="283"/>
      <c r="BN303" s="283"/>
      <c r="BO303" s="283"/>
      <c r="BP303" s="283"/>
      <c r="BQ303" s="283"/>
      <c r="BR303" s="283"/>
      <c r="BS303" s="283"/>
      <c r="BT303" s="283"/>
      <c r="BU303" s="283"/>
      <c r="BV303" s="283"/>
      <c r="BW303" s="283"/>
      <c r="BX303" s="283"/>
      <c r="BY303" s="285"/>
      <c r="BZ303" s="311"/>
      <c r="CA303" s="311"/>
      <c r="CB303" s="311"/>
      <c r="CC303" s="311"/>
      <c r="CD303" s="311"/>
      <c r="CE303" s="311"/>
      <c r="CF303" s="311"/>
      <c r="CG303" s="311"/>
      <c r="CH303" s="311"/>
      <c r="CI303" s="311"/>
      <c r="CJ303" s="311"/>
      <c r="CK303" s="311"/>
      <c r="CL303" s="311"/>
      <c r="CM303" s="311"/>
      <c r="CN303" s="311"/>
      <c r="CO303" s="311"/>
      <c r="CP303" s="311"/>
      <c r="CQ303" s="311"/>
      <c r="CR303" s="311"/>
      <c r="CS303" s="311"/>
      <c r="CT303" s="311"/>
      <c r="CU303" s="311"/>
      <c r="CV303" s="311"/>
      <c r="CW303" s="311"/>
      <c r="CX303" s="311"/>
      <c r="CY303" s="311"/>
      <c r="CZ303" s="311"/>
    </row>
    <row r="304" s="405" customFormat="true" ht="15" customHeight="true" x14ac:dyDescent="0.2">
      <c r="A304" s="407"/>
      <c r="B304" s="408"/>
      <c r="C304" s="153"/>
      <c r="D304" s="153"/>
      <c r="AJ304" s="312"/>
      <c r="AK304" s="312"/>
      <c r="AL304" s="312"/>
      <c r="AM304" s="312"/>
      <c r="AN304" s="312"/>
      <c r="AO304" s="312"/>
      <c r="AP304" s="312"/>
      <c r="AQ304" s="312"/>
      <c r="AR304" s="312"/>
      <c r="AS304" s="312"/>
      <c r="AT304" s="312"/>
      <c r="AU304" s="312"/>
      <c r="AV304" s="312"/>
      <c r="AW304" s="312"/>
      <c r="AX304" s="312"/>
      <c r="AY304" s="312"/>
      <c r="AZ304" s="312"/>
      <c r="BA304" s="285"/>
      <c r="BB304" s="283"/>
      <c r="BC304" s="283"/>
      <c r="BD304" s="283"/>
      <c r="BE304" s="283"/>
      <c r="BF304" s="283"/>
      <c r="BG304" s="283"/>
      <c r="BH304" s="283"/>
      <c r="BI304" s="283"/>
      <c r="BJ304" s="283"/>
      <c r="BK304" s="283"/>
      <c r="BL304" s="283"/>
      <c r="BM304" s="283"/>
      <c r="BN304" s="283"/>
      <c r="BO304" s="283"/>
      <c r="BP304" s="283"/>
      <c r="BQ304" s="283"/>
      <c r="BR304" s="283"/>
      <c r="BS304" s="283"/>
      <c r="BT304" s="283"/>
      <c r="BU304" s="283"/>
      <c r="BV304" s="283"/>
      <c r="BW304" s="283"/>
      <c r="BX304" s="283"/>
      <c r="BY304" s="285"/>
      <c r="BZ304" s="311"/>
      <c r="CA304" s="311"/>
      <c r="CB304" s="311"/>
      <c r="CC304" s="311"/>
      <c r="CD304" s="311"/>
      <c r="CE304" s="311"/>
      <c r="CF304" s="311"/>
      <c r="CG304" s="311"/>
      <c r="CH304" s="311"/>
      <c r="CI304" s="311"/>
      <c r="CJ304" s="311"/>
      <c r="CK304" s="311"/>
      <c r="CL304" s="311"/>
      <c r="CM304" s="311"/>
      <c r="CN304" s="311"/>
      <c r="CO304" s="311"/>
      <c r="CP304" s="311"/>
      <c r="CQ304" s="311"/>
      <c r="CR304" s="311"/>
      <c r="CS304" s="311"/>
      <c r="CT304" s="311"/>
      <c r="CU304" s="311"/>
      <c r="CV304" s="311"/>
      <c r="CW304" s="311"/>
      <c r="CX304" s="311"/>
      <c r="CY304" s="311"/>
      <c r="CZ304" s="311"/>
    </row>
    <row r="305" s="405" customFormat="true" ht="15" customHeight="true" x14ac:dyDescent="0.2">
      <c r="A305" s="407"/>
      <c r="B305" s="408"/>
      <c r="C305" s="153"/>
      <c r="D305" s="153"/>
      <c r="AJ305" s="312"/>
      <c r="AK305" s="312"/>
      <c r="AL305" s="312"/>
      <c r="AM305" s="312"/>
      <c r="AN305" s="312"/>
      <c r="AO305" s="312"/>
      <c r="AP305" s="312"/>
      <c r="AQ305" s="312"/>
      <c r="AR305" s="312"/>
      <c r="AS305" s="312"/>
      <c r="AT305" s="312"/>
      <c r="AU305" s="312"/>
      <c r="AV305" s="312"/>
      <c r="AW305" s="312"/>
      <c r="AX305" s="312"/>
      <c r="AY305" s="312"/>
      <c r="AZ305" s="312"/>
      <c r="BA305" s="285"/>
      <c r="BB305" s="283"/>
      <c r="BC305" s="283"/>
      <c r="BD305" s="283"/>
      <c r="BE305" s="283"/>
      <c r="BF305" s="283"/>
      <c r="BG305" s="283"/>
      <c r="BH305" s="283"/>
      <c r="BI305" s="283"/>
      <c r="BJ305" s="283"/>
      <c r="BK305" s="283"/>
      <c r="BL305" s="283"/>
      <c r="BM305" s="283"/>
      <c r="BN305" s="283"/>
      <c r="BO305" s="283"/>
      <c r="BP305" s="283"/>
      <c r="BQ305" s="283"/>
      <c r="BR305" s="283"/>
      <c r="BS305" s="283"/>
      <c r="BT305" s="283"/>
      <c r="BU305" s="283"/>
      <c r="BV305" s="283"/>
      <c r="BW305" s="283"/>
      <c r="BX305" s="283"/>
      <c r="BY305" s="285"/>
      <c r="BZ305" s="311"/>
      <c r="CA305" s="311"/>
      <c r="CB305" s="311"/>
      <c r="CC305" s="311"/>
      <c r="CD305" s="311"/>
      <c r="CE305" s="311"/>
      <c r="CF305" s="311"/>
      <c r="CG305" s="311"/>
      <c r="CH305" s="311"/>
      <c r="CI305" s="311"/>
      <c r="CJ305" s="311"/>
      <c r="CK305" s="311"/>
      <c r="CL305" s="311"/>
      <c r="CM305" s="311"/>
      <c r="CN305" s="311"/>
      <c r="CO305" s="311"/>
      <c r="CP305" s="311"/>
      <c r="CQ305" s="311"/>
      <c r="CR305" s="311"/>
      <c r="CS305" s="311"/>
      <c r="CT305" s="311"/>
      <c r="CU305" s="311"/>
      <c r="CV305" s="311"/>
      <c r="CW305" s="311"/>
      <c r="CX305" s="311"/>
      <c r="CY305" s="311"/>
      <c r="CZ305" s="311"/>
    </row>
    <row r="306" s="405" customFormat="true" ht="15" customHeight="true" x14ac:dyDescent="0.2">
      <c r="B306" s="404"/>
      <c r="AJ306" s="312"/>
      <c r="AK306" s="312"/>
      <c r="AL306" s="312"/>
      <c r="AM306" s="312"/>
      <c r="AN306" s="312"/>
      <c r="AO306" s="312"/>
      <c r="AP306" s="312"/>
      <c r="AQ306" s="312"/>
      <c r="AR306" s="312"/>
      <c r="AS306" s="312"/>
      <c r="AT306" s="312"/>
      <c r="AU306" s="312"/>
      <c r="AV306" s="312"/>
      <c r="AW306" s="312"/>
      <c r="AX306" s="312"/>
      <c r="AY306" s="312"/>
      <c r="AZ306" s="312"/>
      <c r="BA306" s="285"/>
      <c r="BB306" s="283"/>
      <c r="BC306" s="283"/>
      <c r="BD306" s="283"/>
      <c r="BE306" s="283"/>
      <c r="BF306" s="283"/>
      <c r="BG306" s="283"/>
      <c r="BH306" s="283"/>
      <c r="BI306" s="283"/>
      <c r="BJ306" s="283"/>
      <c r="BK306" s="283"/>
      <c r="BL306" s="283"/>
      <c r="BM306" s="283"/>
      <c r="BN306" s="283"/>
      <c r="BO306" s="283"/>
      <c r="BP306" s="283"/>
      <c r="BQ306" s="283"/>
      <c r="BR306" s="283"/>
      <c r="BS306" s="283"/>
      <c r="BT306" s="283"/>
      <c r="BU306" s="283"/>
      <c r="BV306" s="283"/>
      <c r="BW306" s="283"/>
      <c r="BX306" s="283"/>
      <c r="BY306" s="285"/>
      <c r="BZ306" s="311"/>
      <c r="CA306" s="311"/>
      <c r="CB306" s="311"/>
      <c r="CC306" s="311"/>
      <c r="CD306" s="311"/>
      <c r="CE306" s="311"/>
      <c r="CF306" s="311"/>
      <c r="CG306" s="311"/>
      <c r="CH306" s="311"/>
      <c r="CI306" s="311"/>
      <c r="CJ306" s="311"/>
      <c r="CK306" s="311"/>
      <c r="CL306" s="311"/>
      <c r="CM306" s="311"/>
      <c r="CN306" s="311"/>
      <c r="CO306" s="311"/>
      <c r="CP306" s="311"/>
      <c r="CQ306" s="311"/>
      <c r="CR306" s="311"/>
      <c r="CS306" s="311"/>
      <c r="CT306" s="311"/>
      <c r="CU306" s="311"/>
      <c r="CV306" s="311"/>
      <c r="CW306" s="311"/>
      <c r="CX306" s="311"/>
      <c r="CY306" s="311"/>
      <c r="CZ306" s="311"/>
    </row>
    <row r="307" s="405" customFormat="true" ht="15" customHeight="true" x14ac:dyDescent="0.2">
      <c r="B307" s="404"/>
      <c r="AJ307" s="312"/>
      <c r="AK307" s="312"/>
      <c r="AL307" s="312"/>
      <c r="AM307" s="312"/>
      <c r="AN307" s="312"/>
      <c r="AO307" s="312"/>
      <c r="AP307" s="312"/>
      <c r="AQ307" s="312"/>
      <c r="AR307" s="312"/>
      <c r="AS307" s="312"/>
      <c r="AT307" s="312"/>
      <c r="AU307" s="312"/>
      <c r="AV307" s="312"/>
      <c r="AW307" s="312"/>
      <c r="AX307" s="312"/>
      <c r="AY307" s="312"/>
      <c r="AZ307" s="312"/>
      <c r="BA307" s="285"/>
      <c r="BB307" s="283"/>
      <c r="BC307" s="283"/>
      <c r="BD307" s="283"/>
      <c r="BE307" s="283"/>
      <c r="BF307" s="283"/>
      <c r="BG307" s="283"/>
      <c r="BH307" s="283"/>
      <c r="BI307" s="283"/>
      <c r="BJ307" s="283"/>
      <c r="BK307" s="283"/>
      <c r="BL307" s="283"/>
      <c r="BM307" s="283"/>
      <c r="BN307" s="283"/>
      <c r="BO307" s="283"/>
      <c r="BP307" s="283"/>
      <c r="BQ307" s="283"/>
      <c r="BR307" s="283"/>
      <c r="BS307" s="283"/>
      <c r="BT307" s="283"/>
      <c r="BU307" s="283"/>
      <c r="BV307" s="283"/>
      <c r="BW307" s="283"/>
      <c r="BX307" s="283"/>
      <c r="BY307" s="285"/>
      <c r="BZ307" s="311"/>
      <c r="CA307" s="311"/>
      <c r="CB307" s="311"/>
      <c r="CC307" s="311"/>
      <c r="CD307" s="311"/>
      <c r="CE307" s="311"/>
      <c r="CF307" s="311"/>
      <c r="CG307" s="311"/>
      <c r="CH307" s="311"/>
      <c r="CI307" s="311"/>
      <c r="CJ307" s="311"/>
      <c r="CK307" s="311"/>
      <c r="CL307" s="311"/>
      <c r="CM307" s="311"/>
      <c r="CN307" s="311"/>
      <c r="CO307" s="311"/>
      <c r="CP307" s="311"/>
      <c r="CQ307" s="311"/>
      <c r="CR307" s="311"/>
      <c r="CS307" s="311"/>
      <c r="CT307" s="311"/>
      <c r="CU307" s="311"/>
      <c r="CV307" s="311"/>
      <c r="CW307" s="311"/>
      <c r="CX307" s="311"/>
      <c r="CY307" s="311"/>
      <c r="CZ307" s="311"/>
    </row>
    <row r="308" s="405" customFormat="true" ht="15" customHeight="true" x14ac:dyDescent="0.2">
      <c r="B308" s="404"/>
      <c r="AJ308" s="312"/>
      <c r="AK308" s="312"/>
      <c r="AL308" s="312"/>
      <c r="AM308" s="312"/>
      <c r="AN308" s="312"/>
      <c r="AO308" s="312"/>
      <c r="AP308" s="312"/>
      <c r="AQ308" s="312"/>
      <c r="AR308" s="312"/>
      <c r="AS308" s="312"/>
      <c r="AT308" s="312"/>
      <c r="AU308" s="312"/>
      <c r="AV308" s="312"/>
      <c r="AW308" s="312"/>
      <c r="AX308" s="312"/>
      <c r="AY308" s="312"/>
      <c r="AZ308" s="312"/>
      <c r="BA308" s="285"/>
      <c r="BB308" s="283"/>
      <c r="BC308" s="283"/>
      <c r="BD308" s="283"/>
      <c r="BE308" s="283"/>
      <c r="BF308" s="283"/>
      <c r="BG308" s="283"/>
      <c r="BH308" s="283"/>
      <c r="BI308" s="283"/>
      <c r="BJ308" s="283"/>
      <c r="BK308" s="283"/>
      <c r="BL308" s="283"/>
      <c r="BM308" s="283"/>
      <c r="BN308" s="283"/>
      <c r="BO308" s="283"/>
      <c r="BP308" s="283"/>
      <c r="BQ308" s="283"/>
      <c r="BR308" s="283"/>
      <c r="BS308" s="283"/>
      <c r="BT308" s="283"/>
      <c r="BU308" s="283"/>
      <c r="BV308" s="283"/>
      <c r="BW308" s="283"/>
      <c r="BX308" s="283"/>
      <c r="BY308" s="285"/>
      <c r="BZ308" s="311"/>
      <c r="CA308" s="311"/>
      <c r="CB308" s="311"/>
      <c r="CC308" s="311"/>
      <c r="CD308" s="311"/>
      <c r="CE308" s="311"/>
      <c r="CF308" s="311"/>
      <c r="CG308" s="311"/>
      <c r="CH308" s="311"/>
      <c r="CI308" s="311"/>
      <c r="CJ308" s="311"/>
      <c r="CK308" s="311"/>
      <c r="CL308" s="311"/>
      <c r="CM308" s="311"/>
      <c r="CN308" s="311"/>
      <c r="CO308" s="311"/>
      <c r="CP308" s="311"/>
      <c r="CQ308" s="311"/>
      <c r="CR308" s="311"/>
      <c r="CS308" s="311"/>
      <c r="CT308" s="311"/>
      <c r="CU308" s="311"/>
      <c r="CV308" s="311"/>
      <c r="CW308" s="311"/>
      <c r="CX308" s="311"/>
      <c r="CY308" s="311"/>
      <c r="CZ308" s="311"/>
    </row>
    <row r="309" s="405" customFormat="true" ht="15" customHeight="true" x14ac:dyDescent="0.2">
      <c r="B309" s="404"/>
      <c r="AJ309" s="312"/>
      <c r="AK309" s="312"/>
      <c r="AL309" s="312"/>
      <c r="AM309" s="312"/>
      <c r="AN309" s="312"/>
      <c r="AO309" s="312"/>
      <c r="AP309" s="312"/>
      <c r="AQ309" s="312"/>
      <c r="AR309" s="312"/>
      <c r="AS309" s="312"/>
      <c r="AT309" s="312"/>
      <c r="AU309" s="312"/>
      <c r="AV309" s="312"/>
      <c r="AW309" s="312"/>
      <c r="AX309" s="312"/>
      <c r="AY309" s="312"/>
      <c r="AZ309" s="312"/>
      <c r="BA309" s="285"/>
      <c r="BB309" s="283"/>
      <c r="BC309" s="283"/>
      <c r="BD309" s="283"/>
      <c r="BE309" s="283"/>
      <c r="BF309" s="283"/>
      <c r="BG309" s="283"/>
      <c r="BH309" s="283"/>
      <c r="BI309" s="283"/>
      <c r="BJ309" s="283"/>
      <c r="BK309" s="283"/>
      <c r="BL309" s="283"/>
      <c r="BM309" s="283"/>
      <c r="BN309" s="283"/>
      <c r="BO309" s="283"/>
      <c r="BP309" s="283"/>
      <c r="BQ309" s="283"/>
      <c r="BR309" s="283"/>
      <c r="BS309" s="283"/>
      <c r="BT309" s="283"/>
      <c r="BU309" s="283"/>
      <c r="BV309" s="283"/>
      <c r="BW309" s="283"/>
      <c r="BX309" s="283"/>
      <c r="BY309" s="285"/>
      <c r="BZ309" s="311"/>
      <c r="CA309" s="311"/>
      <c r="CB309" s="311"/>
      <c r="CC309" s="311"/>
      <c r="CD309" s="311"/>
      <c r="CE309" s="311"/>
      <c r="CF309" s="311"/>
      <c r="CG309" s="311"/>
      <c r="CH309" s="311"/>
      <c r="CI309" s="311"/>
      <c r="CJ309" s="311"/>
      <c r="CK309" s="311"/>
      <c r="CL309" s="311"/>
      <c r="CM309" s="311"/>
      <c r="CN309" s="311"/>
      <c r="CO309" s="311"/>
      <c r="CP309" s="311"/>
      <c r="CQ309" s="311"/>
      <c r="CR309" s="311"/>
      <c r="CS309" s="311"/>
      <c r="CT309" s="311"/>
      <c r="CU309" s="311"/>
      <c r="CV309" s="311"/>
      <c r="CW309" s="311"/>
      <c r="CX309" s="311"/>
      <c r="CY309" s="311"/>
      <c r="CZ309" s="311"/>
    </row>
    <row r="310" s="405" customFormat="true" ht="15" customHeight="true" x14ac:dyDescent="0.2">
      <c r="B310" s="404"/>
      <c r="AJ310" s="312"/>
      <c r="AK310" s="312"/>
      <c r="AL310" s="312"/>
      <c r="AM310" s="312"/>
      <c r="AN310" s="312"/>
      <c r="AO310" s="312"/>
      <c r="AP310" s="312"/>
      <c r="AQ310" s="312"/>
      <c r="AR310" s="312"/>
      <c r="AS310" s="312"/>
      <c r="AT310" s="312"/>
      <c r="AU310" s="312"/>
      <c r="AV310" s="312"/>
      <c r="AW310" s="312"/>
      <c r="AX310" s="312"/>
      <c r="AY310" s="312"/>
      <c r="AZ310" s="312"/>
      <c r="BA310" s="285"/>
      <c r="BB310" s="283"/>
      <c r="BC310" s="283"/>
      <c r="BD310" s="283"/>
      <c r="BE310" s="283"/>
      <c r="BF310" s="283"/>
      <c r="BG310" s="283"/>
      <c r="BH310" s="283"/>
      <c r="BI310" s="283"/>
      <c r="BJ310" s="283"/>
      <c r="BK310" s="283"/>
      <c r="BL310" s="283"/>
      <c r="BM310" s="283"/>
      <c r="BN310" s="283"/>
      <c r="BO310" s="283"/>
      <c r="BP310" s="283"/>
      <c r="BQ310" s="283"/>
      <c r="BR310" s="283"/>
      <c r="BS310" s="283"/>
      <c r="BT310" s="283"/>
      <c r="BU310" s="283"/>
      <c r="BV310" s="283"/>
      <c r="BW310" s="283"/>
      <c r="BX310" s="283"/>
      <c r="BY310" s="285"/>
      <c r="BZ310" s="311"/>
      <c r="CA310" s="311"/>
      <c r="CB310" s="311"/>
      <c r="CC310" s="311"/>
      <c r="CD310" s="311"/>
      <c r="CE310" s="311"/>
      <c r="CF310" s="311"/>
      <c r="CG310" s="311"/>
      <c r="CH310" s="311"/>
      <c r="CI310" s="311"/>
      <c r="CJ310" s="311"/>
      <c r="CK310" s="311"/>
      <c r="CL310" s="311"/>
      <c r="CM310" s="311"/>
      <c r="CN310" s="311"/>
      <c r="CO310" s="311"/>
      <c r="CP310" s="311"/>
      <c r="CQ310" s="311"/>
      <c r="CR310" s="311"/>
      <c r="CS310" s="311"/>
      <c r="CT310" s="311"/>
      <c r="CU310" s="311"/>
      <c r="CV310" s="311"/>
      <c r="CW310" s="311"/>
      <c r="CX310" s="311"/>
      <c r="CY310" s="311"/>
      <c r="CZ310" s="311"/>
    </row>
    <row r="311" s="405" customFormat="true" ht="15" customHeight="true" x14ac:dyDescent="0.2">
      <c r="B311" s="404"/>
      <c r="AJ311" s="312"/>
      <c r="AK311" s="312"/>
      <c r="AL311" s="312"/>
      <c r="AM311" s="312"/>
      <c r="AN311" s="312"/>
      <c r="AO311" s="312"/>
      <c r="AP311" s="312"/>
      <c r="AQ311" s="312"/>
      <c r="AR311" s="312"/>
      <c r="AS311" s="312"/>
      <c r="AT311" s="312"/>
      <c r="AU311" s="312"/>
      <c r="AV311" s="312"/>
      <c r="AW311" s="312"/>
      <c r="AX311" s="312"/>
      <c r="AY311" s="312"/>
      <c r="AZ311" s="312"/>
      <c r="BA311" s="285"/>
      <c r="BB311" s="283"/>
      <c r="BC311" s="283"/>
      <c r="BD311" s="283"/>
      <c r="BE311" s="283"/>
      <c r="BF311" s="283"/>
      <c r="BG311" s="283"/>
      <c r="BH311" s="283"/>
      <c r="BI311" s="283"/>
      <c r="BJ311" s="283"/>
      <c r="BK311" s="283"/>
      <c r="BL311" s="283"/>
      <c r="BM311" s="283"/>
      <c r="BN311" s="283"/>
      <c r="BO311" s="283"/>
      <c r="BP311" s="283"/>
      <c r="BQ311" s="283"/>
      <c r="BR311" s="283"/>
      <c r="BS311" s="283"/>
      <c r="BT311" s="283"/>
      <c r="BU311" s="283"/>
      <c r="BV311" s="283"/>
      <c r="BW311" s="283"/>
      <c r="BX311" s="283"/>
      <c r="BY311" s="285"/>
      <c r="BZ311" s="311"/>
      <c r="CA311" s="311"/>
      <c r="CB311" s="311"/>
      <c r="CC311" s="311"/>
      <c r="CD311" s="311"/>
      <c r="CE311" s="311"/>
      <c r="CF311" s="311"/>
      <c r="CG311" s="311"/>
      <c r="CH311" s="311"/>
      <c r="CI311" s="311"/>
      <c r="CJ311" s="311"/>
      <c r="CK311" s="311"/>
      <c r="CL311" s="311"/>
      <c r="CM311" s="311"/>
      <c r="CN311" s="311"/>
      <c r="CO311" s="311"/>
      <c r="CP311" s="311"/>
      <c r="CQ311" s="311"/>
      <c r="CR311" s="311"/>
      <c r="CS311" s="311"/>
      <c r="CT311" s="311"/>
      <c r="CU311" s="311"/>
      <c r="CV311" s="311"/>
      <c r="CW311" s="311"/>
      <c r="CX311" s="311"/>
      <c r="CY311" s="311"/>
      <c r="CZ311" s="311"/>
    </row>
    <row r="312" s="405" customFormat="true" ht="15" customHeight="true" x14ac:dyDescent="0.2">
      <c r="B312" s="404"/>
      <c r="AJ312" s="312"/>
      <c r="AK312" s="312"/>
      <c r="AL312" s="312"/>
      <c r="AM312" s="312"/>
      <c r="AN312" s="312"/>
      <c r="AO312" s="312"/>
      <c r="AP312" s="312"/>
      <c r="AQ312" s="312"/>
      <c r="AR312" s="312"/>
      <c r="AS312" s="312"/>
      <c r="AT312" s="312"/>
      <c r="AU312" s="312"/>
      <c r="AV312" s="312"/>
      <c r="AW312" s="312"/>
      <c r="AX312" s="312"/>
      <c r="AY312" s="312"/>
      <c r="AZ312" s="312"/>
      <c r="BA312" s="285"/>
      <c r="BB312" s="283"/>
      <c r="BC312" s="283"/>
      <c r="BD312" s="283"/>
      <c r="BE312" s="283"/>
      <c r="BF312" s="283"/>
      <c r="BG312" s="283"/>
      <c r="BH312" s="283"/>
      <c r="BI312" s="283"/>
      <c r="BJ312" s="283"/>
      <c r="BK312" s="283"/>
      <c r="BL312" s="283"/>
      <c r="BM312" s="283"/>
      <c r="BN312" s="283"/>
      <c r="BO312" s="283"/>
      <c r="BP312" s="283"/>
      <c r="BQ312" s="283"/>
      <c r="BR312" s="283"/>
      <c r="BS312" s="283"/>
      <c r="BT312" s="283"/>
      <c r="BU312" s="283"/>
      <c r="BV312" s="283"/>
      <c r="BW312" s="283"/>
      <c r="BX312" s="283"/>
      <c r="BY312" s="285"/>
      <c r="BZ312" s="311"/>
      <c r="CA312" s="311"/>
      <c r="CB312" s="311"/>
      <c r="CC312" s="311"/>
      <c r="CD312" s="311"/>
      <c r="CE312" s="311"/>
      <c r="CF312" s="311"/>
      <c r="CG312" s="311"/>
      <c r="CH312" s="311"/>
      <c r="CI312" s="311"/>
      <c r="CJ312" s="311"/>
      <c r="CK312" s="311"/>
      <c r="CL312" s="311"/>
      <c r="CM312" s="311"/>
      <c r="CN312" s="311"/>
      <c r="CO312" s="311"/>
      <c r="CP312" s="311"/>
      <c r="CQ312" s="311"/>
      <c r="CR312" s="311"/>
      <c r="CS312" s="311"/>
      <c r="CT312" s="311"/>
      <c r="CU312" s="311"/>
      <c r="CV312" s="311"/>
      <c r="CW312" s="311"/>
      <c r="CX312" s="311"/>
      <c r="CY312" s="311"/>
      <c r="CZ312" s="311"/>
    </row>
    <row r="313" s="405" customFormat="true" ht="15" customHeight="true" x14ac:dyDescent="0.2">
      <c r="B313" s="404"/>
      <c r="AJ313" s="312"/>
      <c r="AK313" s="312"/>
      <c r="AL313" s="312"/>
      <c r="AM313" s="312"/>
      <c r="AN313" s="312"/>
      <c r="AO313" s="312"/>
      <c r="AP313" s="312"/>
      <c r="AQ313" s="312"/>
      <c r="AR313" s="312"/>
      <c r="AS313" s="312"/>
      <c r="AT313" s="312"/>
      <c r="AU313" s="312"/>
      <c r="AV313" s="312"/>
      <c r="AW313" s="312"/>
      <c r="AX313" s="312"/>
      <c r="AY313" s="312"/>
      <c r="AZ313" s="312"/>
      <c r="BA313" s="285"/>
      <c r="BB313" s="283"/>
      <c r="BC313" s="283"/>
      <c r="BD313" s="283"/>
      <c r="BE313" s="283"/>
      <c r="BF313" s="283"/>
      <c r="BG313" s="283"/>
      <c r="BH313" s="283"/>
      <c r="BI313" s="283"/>
      <c r="BJ313" s="283"/>
      <c r="BK313" s="283"/>
      <c r="BL313" s="283"/>
      <c r="BM313" s="283"/>
      <c r="BN313" s="283"/>
      <c r="BO313" s="283"/>
      <c r="BP313" s="283"/>
      <c r="BQ313" s="283"/>
      <c r="BR313" s="283"/>
      <c r="BS313" s="283"/>
      <c r="BT313" s="283"/>
      <c r="BU313" s="283"/>
      <c r="BV313" s="283"/>
      <c r="BW313" s="283"/>
      <c r="BX313" s="283"/>
      <c r="BY313" s="285"/>
      <c r="BZ313" s="311"/>
      <c r="CA313" s="311"/>
      <c r="CB313" s="311"/>
      <c r="CC313" s="311"/>
      <c r="CD313" s="311"/>
      <c r="CE313" s="311"/>
      <c r="CF313" s="311"/>
      <c r="CG313" s="311"/>
      <c r="CH313" s="311"/>
      <c r="CI313" s="311"/>
      <c r="CJ313" s="311"/>
      <c r="CK313" s="311"/>
      <c r="CL313" s="311"/>
      <c r="CM313" s="311"/>
      <c r="CN313" s="311"/>
      <c r="CO313" s="311"/>
      <c r="CP313" s="311"/>
      <c r="CQ313" s="311"/>
      <c r="CR313" s="311"/>
      <c r="CS313" s="311"/>
      <c r="CT313" s="311"/>
      <c r="CU313" s="311"/>
      <c r="CV313" s="311"/>
      <c r="CW313" s="311"/>
      <c r="CX313" s="311"/>
      <c r="CY313" s="311"/>
      <c r="CZ313" s="311"/>
    </row>
    <row r="314" s="405" customFormat="true" ht="15" customHeight="true" x14ac:dyDescent="0.2">
      <c r="B314" s="404"/>
      <c r="AJ314" s="312"/>
      <c r="AK314" s="312"/>
      <c r="AL314" s="312"/>
      <c r="AM314" s="312"/>
      <c r="AN314" s="312"/>
      <c r="AO314" s="312"/>
      <c r="AP314" s="312"/>
      <c r="AQ314" s="312"/>
      <c r="AR314" s="312"/>
      <c r="AS314" s="312"/>
      <c r="AT314" s="312"/>
      <c r="AU314" s="312"/>
      <c r="AV314" s="312"/>
      <c r="AW314" s="312"/>
      <c r="AX314" s="312"/>
      <c r="AY314" s="312"/>
      <c r="AZ314" s="312"/>
      <c r="BA314" s="285"/>
      <c r="BB314" s="283"/>
      <c r="BC314" s="283"/>
      <c r="BD314" s="283"/>
      <c r="BE314" s="283"/>
      <c r="BF314" s="283"/>
      <c r="BG314" s="283"/>
      <c r="BH314" s="283"/>
      <c r="BI314" s="283"/>
      <c r="BJ314" s="283"/>
      <c r="BK314" s="283"/>
      <c r="BL314" s="283"/>
      <c r="BM314" s="283"/>
      <c r="BN314" s="283"/>
      <c r="BO314" s="283"/>
      <c r="BP314" s="283"/>
      <c r="BQ314" s="283"/>
      <c r="BR314" s="283"/>
      <c r="BS314" s="283"/>
      <c r="BT314" s="283"/>
      <c r="BU314" s="283"/>
      <c r="BV314" s="283"/>
      <c r="BW314" s="283"/>
      <c r="BX314" s="283"/>
      <c r="BY314" s="285"/>
      <c r="BZ314" s="311"/>
      <c r="CA314" s="311"/>
      <c r="CB314" s="311"/>
      <c r="CC314" s="311"/>
      <c r="CD314" s="311"/>
      <c r="CE314" s="311"/>
      <c r="CF314" s="311"/>
      <c r="CG314" s="311"/>
      <c r="CH314" s="311"/>
      <c r="CI314" s="311"/>
      <c r="CJ314" s="311"/>
      <c r="CK314" s="311"/>
      <c r="CL314" s="311"/>
      <c r="CM314" s="311"/>
      <c r="CN314" s="311"/>
      <c r="CO314" s="311"/>
      <c r="CP314" s="311"/>
      <c r="CQ314" s="311"/>
      <c r="CR314" s="311"/>
      <c r="CS314" s="311"/>
      <c r="CT314" s="311"/>
      <c r="CU314" s="311"/>
      <c r="CV314" s="311"/>
      <c r="CW314" s="311"/>
      <c r="CX314" s="311"/>
      <c r="CY314" s="311"/>
      <c r="CZ314" s="311"/>
    </row>
    <row r="315" s="405" customFormat="true" ht="15" customHeight="true" x14ac:dyDescent="0.2">
      <c r="B315" s="404"/>
      <c r="AJ315" s="312"/>
      <c r="AK315" s="312"/>
      <c r="AL315" s="312"/>
      <c r="AM315" s="312"/>
      <c r="AN315" s="312"/>
      <c r="AO315" s="312"/>
      <c r="AP315" s="312"/>
      <c r="AQ315" s="312"/>
      <c r="AR315" s="312"/>
      <c r="AS315" s="312"/>
      <c r="AT315" s="312"/>
      <c r="AU315" s="312"/>
      <c r="AV315" s="312"/>
      <c r="AW315" s="312"/>
      <c r="AX315" s="312"/>
      <c r="AY315" s="312"/>
      <c r="AZ315" s="312"/>
      <c r="BA315" s="285"/>
      <c r="BB315" s="283"/>
      <c r="BC315" s="283"/>
      <c r="BD315" s="283"/>
      <c r="BE315" s="283"/>
      <c r="BF315" s="283"/>
      <c r="BG315" s="283"/>
      <c r="BH315" s="283"/>
      <c r="BI315" s="283"/>
      <c r="BJ315" s="283"/>
      <c r="BK315" s="283"/>
      <c r="BL315" s="283"/>
      <c r="BM315" s="283"/>
      <c r="BN315" s="283"/>
      <c r="BO315" s="283"/>
      <c r="BP315" s="283"/>
      <c r="BQ315" s="283"/>
      <c r="BR315" s="283"/>
      <c r="BS315" s="283"/>
      <c r="BT315" s="283"/>
      <c r="BU315" s="283"/>
      <c r="BV315" s="283"/>
      <c r="BW315" s="283"/>
      <c r="BX315" s="283"/>
      <c r="BY315" s="285"/>
      <c r="BZ315" s="311"/>
      <c r="CA315" s="311"/>
      <c r="CB315" s="311"/>
      <c r="CC315" s="311"/>
      <c r="CD315" s="311"/>
      <c r="CE315" s="311"/>
      <c r="CF315" s="311"/>
      <c r="CG315" s="311"/>
      <c r="CH315" s="311"/>
      <c r="CI315" s="311"/>
      <c r="CJ315" s="311"/>
      <c r="CK315" s="311"/>
      <c r="CL315" s="311"/>
      <c r="CM315" s="311"/>
      <c r="CN315" s="311"/>
      <c r="CO315" s="311"/>
      <c r="CP315" s="311"/>
      <c r="CQ315" s="311"/>
      <c r="CR315" s="311"/>
      <c r="CS315" s="311"/>
      <c r="CT315" s="311"/>
      <c r="CU315" s="311"/>
      <c r="CV315" s="311"/>
      <c r="CW315" s="311"/>
      <c r="CX315" s="311"/>
      <c r="CY315" s="311"/>
      <c r="CZ315" s="311"/>
    </row>
    <row r="316" s="405" customFormat="true" ht="15" customHeight="true" x14ac:dyDescent="0.2">
      <c r="B316" s="404"/>
      <c r="AJ316" s="312"/>
      <c r="AK316" s="312"/>
      <c r="AL316" s="312"/>
      <c r="AM316" s="312"/>
      <c r="AN316" s="312"/>
      <c r="AO316" s="312"/>
      <c r="AP316" s="312"/>
      <c r="AQ316" s="312"/>
      <c r="AR316" s="312"/>
      <c r="AS316" s="312"/>
      <c r="AT316" s="312"/>
      <c r="AU316" s="312"/>
      <c r="AV316" s="312"/>
      <c r="AW316" s="312"/>
      <c r="AX316" s="312"/>
      <c r="AY316" s="312"/>
      <c r="AZ316" s="312"/>
      <c r="BA316" s="285"/>
      <c r="BB316" s="283"/>
      <c r="BC316" s="283"/>
      <c r="BD316" s="283"/>
      <c r="BE316" s="283"/>
      <c r="BF316" s="283"/>
      <c r="BG316" s="283"/>
      <c r="BH316" s="283"/>
      <c r="BI316" s="283"/>
      <c r="BJ316" s="283"/>
      <c r="BK316" s="283"/>
      <c r="BL316" s="283"/>
      <c r="BM316" s="283"/>
      <c r="BN316" s="283"/>
      <c r="BO316" s="283"/>
      <c r="BP316" s="283"/>
      <c r="BQ316" s="283"/>
      <c r="BR316" s="283"/>
      <c r="BS316" s="283"/>
      <c r="BT316" s="283"/>
      <c r="BU316" s="283"/>
      <c r="BV316" s="283"/>
      <c r="BW316" s="283"/>
      <c r="BX316" s="283"/>
      <c r="BY316" s="285"/>
      <c r="BZ316" s="311"/>
      <c r="CA316" s="311"/>
      <c r="CB316" s="311"/>
      <c r="CC316" s="311"/>
      <c r="CD316" s="311"/>
      <c r="CE316" s="311"/>
      <c r="CF316" s="311"/>
      <c r="CG316" s="311"/>
      <c r="CH316" s="311"/>
      <c r="CI316" s="311"/>
      <c r="CJ316" s="311"/>
      <c r="CK316" s="311"/>
      <c r="CL316" s="311"/>
      <c r="CM316" s="311"/>
      <c r="CN316" s="311"/>
      <c r="CO316" s="311"/>
      <c r="CP316" s="311"/>
      <c r="CQ316" s="311"/>
      <c r="CR316" s="311"/>
      <c r="CS316" s="311"/>
      <c r="CT316" s="311"/>
      <c r="CU316" s="311"/>
      <c r="CV316" s="311"/>
      <c r="CW316" s="311"/>
      <c r="CX316" s="311"/>
      <c r="CY316" s="311"/>
      <c r="CZ316" s="311"/>
    </row>
    <row r="317" s="405" customFormat="true" ht="15" customHeight="true" x14ac:dyDescent="0.2">
      <c r="B317" s="404"/>
      <c r="AJ317" s="312"/>
      <c r="AK317" s="312"/>
      <c r="AL317" s="312"/>
      <c r="AM317" s="312"/>
      <c r="AN317" s="312"/>
      <c r="AO317" s="312"/>
      <c r="AP317" s="312"/>
      <c r="AQ317" s="312"/>
      <c r="AR317" s="312"/>
      <c r="AS317" s="312"/>
      <c r="AT317" s="312"/>
      <c r="AU317" s="312"/>
      <c r="AV317" s="312"/>
      <c r="AW317" s="312"/>
      <c r="AX317" s="312"/>
      <c r="AY317" s="312"/>
      <c r="AZ317" s="312"/>
      <c r="BA317" s="285"/>
      <c r="BB317" s="283"/>
      <c r="BC317" s="283"/>
      <c r="BD317" s="283"/>
      <c r="BE317" s="283"/>
      <c r="BF317" s="283"/>
      <c r="BG317" s="283"/>
      <c r="BH317" s="283"/>
      <c r="BI317" s="283"/>
      <c r="BJ317" s="283"/>
      <c r="BK317" s="283"/>
      <c r="BL317" s="283"/>
      <c r="BM317" s="283"/>
      <c r="BN317" s="283"/>
      <c r="BO317" s="283"/>
      <c r="BP317" s="283"/>
      <c r="BQ317" s="283"/>
      <c r="BR317" s="283"/>
      <c r="BS317" s="283"/>
      <c r="BT317" s="283"/>
      <c r="BU317" s="283"/>
      <c r="BV317" s="283"/>
      <c r="BW317" s="283"/>
      <c r="BX317" s="283"/>
      <c r="BY317" s="285"/>
      <c r="BZ317" s="311"/>
      <c r="CA317" s="311"/>
      <c r="CB317" s="311"/>
      <c r="CC317" s="311"/>
      <c r="CD317" s="311"/>
      <c r="CE317" s="311"/>
      <c r="CF317" s="311"/>
      <c r="CG317" s="311"/>
      <c r="CH317" s="311"/>
      <c r="CI317" s="311"/>
      <c r="CJ317" s="311"/>
      <c r="CK317" s="311"/>
      <c r="CL317" s="311"/>
      <c r="CM317" s="311"/>
      <c r="CN317" s="311"/>
      <c r="CO317" s="311"/>
      <c r="CP317" s="311"/>
      <c r="CQ317" s="311"/>
      <c r="CR317" s="311"/>
      <c r="CS317" s="311"/>
      <c r="CT317" s="311"/>
      <c r="CU317" s="311"/>
      <c r="CV317" s="311"/>
      <c r="CW317" s="311"/>
      <c r="CX317" s="311"/>
      <c r="CY317" s="311"/>
      <c r="CZ317" s="311"/>
    </row>
    <row r="318" s="405" customFormat="true" ht="15" customHeight="true" x14ac:dyDescent="0.2">
      <c r="B318" s="404"/>
      <c r="AJ318" s="312"/>
      <c r="AK318" s="312"/>
      <c r="AL318" s="312"/>
      <c r="AM318" s="312"/>
      <c r="AN318" s="312"/>
      <c r="AO318" s="312"/>
      <c r="AP318" s="312"/>
      <c r="AQ318" s="312"/>
      <c r="AR318" s="312"/>
      <c r="AS318" s="312"/>
      <c r="AT318" s="312"/>
      <c r="AU318" s="312"/>
      <c r="AV318" s="312"/>
      <c r="AW318" s="312"/>
      <c r="AX318" s="312"/>
      <c r="AY318" s="312"/>
      <c r="AZ318" s="312"/>
      <c r="BA318" s="285"/>
      <c r="BB318" s="283"/>
      <c r="BC318" s="283"/>
      <c r="BD318" s="283"/>
      <c r="BE318" s="283"/>
      <c r="BF318" s="283"/>
      <c r="BG318" s="283"/>
      <c r="BH318" s="283"/>
      <c r="BI318" s="283"/>
      <c r="BJ318" s="283"/>
      <c r="BK318" s="283"/>
      <c r="BL318" s="283"/>
      <c r="BM318" s="283"/>
      <c r="BN318" s="283"/>
      <c r="BO318" s="283"/>
      <c r="BP318" s="283"/>
      <c r="BQ318" s="283"/>
      <c r="BR318" s="283"/>
      <c r="BS318" s="283"/>
      <c r="BT318" s="283"/>
      <c r="BU318" s="283"/>
      <c r="BV318" s="283"/>
      <c r="BW318" s="283"/>
      <c r="BX318" s="283"/>
      <c r="BY318" s="285"/>
      <c r="BZ318" s="311"/>
      <c r="CA318" s="311"/>
      <c r="CB318" s="311"/>
      <c r="CC318" s="311"/>
      <c r="CD318" s="311"/>
      <c r="CE318" s="311"/>
      <c r="CF318" s="311"/>
      <c r="CG318" s="311"/>
      <c r="CH318" s="311"/>
      <c r="CI318" s="311"/>
      <c r="CJ318" s="311"/>
      <c r="CK318" s="311"/>
      <c r="CL318" s="311"/>
      <c r="CM318" s="311"/>
      <c r="CN318" s="311"/>
      <c r="CO318" s="311"/>
      <c r="CP318" s="311"/>
      <c r="CQ318" s="311"/>
      <c r="CR318" s="311"/>
      <c r="CS318" s="311"/>
      <c r="CT318" s="311"/>
      <c r="CU318" s="311"/>
      <c r="CV318" s="311"/>
      <c r="CW318" s="311"/>
      <c r="CX318" s="311"/>
      <c r="CY318" s="311"/>
      <c r="CZ318" s="311"/>
    </row>
    <row r="319" s="405" customFormat="true" ht="15" customHeight="true" x14ac:dyDescent="0.2">
      <c r="B319" s="404"/>
      <c r="AJ319" s="312"/>
      <c r="AK319" s="312"/>
      <c r="AL319" s="312"/>
      <c r="AM319" s="312"/>
      <c r="AN319" s="312"/>
      <c r="AO319" s="312"/>
      <c r="AP319" s="312"/>
      <c r="AQ319" s="312"/>
      <c r="AR319" s="312"/>
      <c r="AS319" s="312"/>
      <c r="AT319" s="312"/>
      <c r="AU319" s="312"/>
      <c r="AV319" s="312"/>
      <c r="AW319" s="312"/>
      <c r="AX319" s="312"/>
      <c r="AY319" s="312"/>
      <c r="AZ319" s="312"/>
      <c r="BA319" s="285"/>
      <c r="BB319" s="283"/>
      <c r="BC319" s="283"/>
      <c r="BD319" s="283"/>
      <c r="BE319" s="283"/>
      <c r="BF319" s="283"/>
      <c r="BG319" s="283"/>
      <c r="BH319" s="283"/>
      <c r="BI319" s="283"/>
      <c r="BJ319" s="283"/>
      <c r="BK319" s="283"/>
      <c r="BL319" s="283"/>
      <c r="BM319" s="283"/>
      <c r="BN319" s="283"/>
      <c r="BO319" s="283"/>
      <c r="BP319" s="283"/>
      <c r="BQ319" s="283"/>
      <c r="BR319" s="283"/>
      <c r="BS319" s="283"/>
      <c r="BT319" s="283"/>
      <c r="BU319" s="283"/>
      <c r="BV319" s="283"/>
      <c r="BW319" s="283"/>
      <c r="BX319" s="283"/>
      <c r="BY319" s="285"/>
      <c r="BZ319" s="311"/>
      <c r="CA319" s="311"/>
      <c r="CB319" s="311"/>
      <c r="CC319" s="311"/>
      <c r="CD319" s="311"/>
      <c r="CE319" s="311"/>
      <c r="CF319" s="311"/>
      <c r="CG319" s="311"/>
      <c r="CH319" s="311"/>
      <c r="CI319" s="311"/>
      <c r="CJ319" s="311"/>
      <c r="CK319" s="311"/>
      <c r="CL319" s="311"/>
      <c r="CM319" s="311"/>
      <c r="CN319" s="311"/>
      <c r="CO319" s="311"/>
      <c r="CP319" s="311"/>
      <c r="CQ319" s="311"/>
      <c r="CR319" s="311"/>
      <c r="CS319" s="311"/>
      <c r="CT319" s="311"/>
      <c r="CU319" s="311"/>
      <c r="CV319" s="311"/>
      <c r="CW319" s="311"/>
      <c r="CX319" s="311"/>
      <c r="CY319" s="311"/>
      <c r="CZ319" s="311"/>
    </row>
    <row r="320" s="405" customFormat="true" ht="15" customHeight="true" x14ac:dyDescent="0.2">
      <c r="B320" s="404"/>
      <c r="AJ320" s="312"/>
      <c r="AK320" s="312"/>
      <c r="AL320" s="312"/>
      <c r="AM320" s="312"/>
      <c r="AN320" s="312"/>
      <c r="AO320" s="312"/>
      <c r="AP320" s="312"/>
      <c r="AQ320" s="312"/>
      <c r="AR320" s="312"/>
      <c r="AS320" s="312"/>
      <c r="AT320" s="312"/>
      <c r="AU320" s="312"/>
      <c r="AV320" s="312"/>
      <c r="AW320" s="312"/>
      <c r="AX320" s="312"/>
      <c r="AY320" s="312"/>
      <c r="AZ320" s="312"/>
      <c r="BA320" s="285"/>
      <c r="BB320" s="283"/>
      <c r="BC320" s="283"/>
      <c r="BD320" s="283"/>
      <c r="BE320" s="283"/>
      <c r="BF320" s="283"/>
      <c r="BG320" s="283"/>
      <c r="BH320" s="283"/>
      <c r="BI320" s="283"/>
      <c r="BJ320" s="283"/>
      <c r="BK320" s="283"/>
      <c r="BL320" s="283"/>
      <c r="BM320" s="283"/>
      <c r="BN320" s="283"/>
      <c r="BO320" s="283"/>
      <c r="BP320" s="283"/>
      <c r="BQ320" s="283"/>
      <c r="BR320" s="283"/>
      <c r="BS320" s="283"/>
      <c r="BT320" s="283"/>
      <c r="BU320" s="283"/>
      <c r="BV320" s="283"/>
      <c r="BW320" s="283"/>
      <c r="BX320" s="283"/>
      <c r="BY320" s="285"/>
      <c r="BZ320" s="311"/>
      <c r="CA320" s="311"/>
      <c r="CB320" s="311"/>
      <c r="CC320" s="311"/>
      <c r="CD320" s="311"/>
      <c r="CE320" s="311"/>
      <c r="CF320" s="311"/>
      <c r="CG320" s="311"/>
      <c r="CH320" s="311"/>
      <c r="CI320" s="311"/>
      <c r="CJ320" s="311"/>
      <c r="CK320" s="311"/>
      <c r="CL320" s="311"/>
      <c r="CM320" s="311"/>
      <c r="CN320" s="311"/>
      <c r="CO320" s="311"/>
      <c r="CP320" s="311"/>
      <c r="CQ320" s="311"/>
      <c r="CR320" s="311"/>
      <c r="CS320" s="311"/>
      <c r="CT320" s="311"/>
      <c r="CU320" s="311"/>
      <c r="CV320" s="311"/>
      <c r="CW320" s="311"/>
      <c r="CX320" s="311"/>
      <c r="CY320" s="311"/>
      <c r="CZ320" s="311"/>
    </row>
    <row r="321" s="405" customFormat="true" ht="15" customHeight="true" x14ac:dyDescent="0.2">
      <c r="B321" s="404"/>
      <c r="AJ321" s="312"/>
      <c r="AK321" s="312"/>
      <c r="AL321" s="312"/>
      <c r="AM321" s="312"/>
      <c r="AN321" s="312"/>
      <c r="AO321" s="312"/>
      <c r="AP321" s="312"/>
      <c r="AQ321" s="312"/>
      <c r="AR321" s="312"/>
      <c r="AS321" s="312"/>
      <c r="AT321" s="312"/>
      <c r="AU321" s="312"/>
      <c r="AV321" s="312"/>
      <c r="AW321" s="312"/>
      <c r="AX321" s="312"/>
      <c r="AY321" s="312"/>
      <c r="AZ321" s="312"/>
      <c r="BA321" s="285"/>
      <c r="BB321" s="283"/>
      <c r="BC321" s="283"/>
      <c r="BD321" s="283"/>
      <c r="BE321" s="283"/>
      <c r="BF321" s="283"/>
      <c r="BG321" s="283"/>
      <c r="BH321" s="283"/>
      <c r="BI321" s="283"/>
      <c r="BJ321" s="283"/>
      <c r="BK321" s="283"/>
      <c r="BL321" s="283"/>
      <c r="BM321" s="283"/>
      <c r="BN321" s="283"/>
      <c r="BO321" s="283"/>
      <c r="BP321" s="283"/>
      <c r="BQ321" s="283"/>
      <c r="BR321" s="283"/>
      <c r="BS321" s="283"/>
      <c r="BT321" s="283"/>
      <c r="BU321" s="283"/>
      <c r="BV321" s="283"/>
      <c r="BW321" s="283"/>
      <c r="BX321" s="283"/>
      <c r="BY321" s="285"/>
      <c r="BZ321" s="311"/>
      <c r="CA321" s="311"/>
      <c r="CB321" s="311"/>
      <c r="CC321" s="311"/>
      <c r="CD321" s="311"/>
      <c r="CE321" s="311"/>
      <c r="CF321" s="311"/>
      <c r="CG321" s="311"/>
      <c r="CH321" s="311"/>
      <c r="CI321" s="311"/>
      <c r="CJ321" s="311"/>
      <c r="CK321" s="311"/>
      <c r="CL321" s="311"/>
      <c r="CM321" s="311"/>
      <c r="CN321" s="311"/>
      <c r="CO321" s="311"/>
      <c r="CP321" s="311"/>
      <c r="CQ321" s="311"/>
      <c r="CR321" s="311"/>
      <c r="CS321" s="311"/>
      <c r="CT321" s="311"/>
      <c r="CU321" s="311"/>
      <c r="CV321" s="311"/>
      <c r="CW321" s="311"/>
      <c r="CX321" s="311"/>
      <c r="CY321" s="311"/>
      <c r="CZ321" s="311"/>
    </row>
    <row r="322" s="405" customFormat="true" ht="15" customHeight="true" x14ac:dyDescent="0.2">
      <c r="B322" s="404"/>
      <c r="AJ322" s="312"/>
      <c r="AK322" s="312"/>
      <c r="AL322" s="312"/>
      <c r="AM322" s="312"/>
      <c r="AN322" s="312"/>
      <c r="AO322" s="312"/>
      <c r="AP322" s="312"/>
      <c r="AQ322" s="312"/>
      <c r="AR322" s="312"/>
      <c r="AS322" s="312"/>
      <c r="AT322" s="312"/>
      <c r="AU322" s="312"/>
      <c r="AV322" s="312"/>
      <c r="AW322" s="312"/>
      <c r="AX322" s="312"/>
      <c r="AY322" s="312"/>
      <c r="AZ322" s="312"/>
      <c r="BA322" s="285"/>
      <c r="BB322" s="283"/>
      <c r="BC322" s="283"/>
      <c r="BD322" s="283"/>
      <c r="BE322" s="283"/>
      <c r="BF322" s="283"/>
      <c r="BG322" s="283"/>
      <c r="BH322" s="283"/>
      <c r="BI322" s="283"/>
      <c r="BJ322" s="283"/>
      <c r="BK322" s="283"/>
      <c r="BL322" s="283"/>
      <c r="BM322" s="283"/>
      <c r="BN322" s="283"/>
      <c r="BO322" s="283"/>
      <c r="BP322" s="283"/>
      <c r="BQ322" s="283"/>
      <c r="BR322" s="283"/>
      <c r="BS322" s="283"/>
      <c r="BT322" s="283"/>
      <c r="BU322" s="283"/>
      <c r="BV322" s="283"/>
      <c r="BW322" s="283"/>
      <c r="BX322" s="283"/>
      <c r="BY322" s="285"/>
      <c r="BZ322" s="311"/>
      <c r="CA322" s="311"/>
      <c r="CB322" s="311"/>
      <c r="CC322" s="311"/>
      <c r="CD322" s="311"/>
      <c r="CE322" s="311"/>
      <c r="CF322" s="311"/>
      <c r="CG322" s="311"/>
      <c r="CH322" s="311"/>
      <c r="CI322" s="311"/>
      <c r="CJ322" s="311"/>
      <c r="CK322" s="311"/>
      <c r="CL322" s="311"/>
      <c r="CM322" s="311"/>
      <c r="CN322" s="311"/>
      <c r="CO322" s="311"/>
      <c r="CP322" s="311"/>
      <c r="CQ322" s="311"/>
      <c r="CR322" s="311"/>
      <c r="CS322" s="311"/>
      <c r="CT322" s="311"/>
      <c r="CU322" s="311"/>
      <c r="CV322" s="311"/>
      <c r="CW322" s="311"/>
      <c r="CX322" s="311"/>
      <c r="CY322" s="311"/>
      <c r="CZ322" s="311"/>
    </row>
    <row r="323" s="405" customFormat="true" ht="15" customHeight="true" x14ac:dyDescent="0.2">
      <c r="B323" s="404"/>
      <c r="AJ323" s="312"/>
      <c r="AK323" s="312"/>
      <c r="AL323" s="312"/>
      <c r="AM323" s="312"/>
      <c r="AN323" s="312"/>
      <c r="AO323" s="312"/>
      <c r="AP323" s="312"/>
      <c r="AQ323" s="312"/>
      <c r="AR323" s="312"/>
      <c r="AS323" s="312"/>
      <c r="AT323" s="312"/>
      <c r="AU323" s="312"/>
      <c r="AV323" s="312"/>
      <c r="AW323" s="312"/>
      <c r="AX323" s="312"/>
      <c r="AY323" s="312"/>
      <c r="AZ323" s="312"/>
      <c r="BA323" s="285"/>
      <c r="BB323" s="283"/>
      <c r="BC323" s="283"/>
      <c r="BD323" s="283"/>
      <c r="BE323" s="283"/>
      <c r="BF323" s="283"/>
      <c r="BG323" s="283"/>
      <c r="BH323" s="283"/>
      <c r="BI323" s="283"/>
      <c r="BJ323" s="283"/>
      <c r="BK323" s="283"/>
      <c r="BL323" s="283"/>
      <c r="BM323" s="283"/>
      <c r="BN323" s="283"/>
      <c r="BO323" s="283"/>
      <c r="BP323" s="283"/>
      <c r="BQ323" s="283"/>
      <c r="BR323" s="283"/>
      <c r="BS323" s="283"/>
      <c r="BT323" s="283"/>
      <c r="BU323" s="283"/>
      <c r="BV323" s="283"/>
      <c r="BW323" s="283"/>
      <c r="BX323" s="283"/>
      <c r="BY323" s="285"/>
      <c r="BZ323" s="311"/>
      <c r="CA323" s="311"/>
      <c r="CB323" s="311"/>
      <c r="CC323" s="311"/>
      <c r="CD323" s="311"/>
      <c r="CE323" s="311"/>
      <c r="CF323" s="311"/>
      <c r="CG323" s="311"/>
      <c r="CH323" s="311"/>
      <c r="CI323" s="311"/>
      <c r="CJ323" s="311"/>
      <c r="CK323" s="311"/>
      <c r="CL323" s="311"/>
      <c r="CM323" s="311"/>
      <c r="CN323" s="311"/>
      <c r="CO323" s="311"/>
      <c r="CP323" s="311"/>
      <c r="CQ323" s="311"/>
      <c r="CR323" s="311"/>
      <c r="CS323" s="311"/>
      <c r="CT323" s="311"/>
      <c r="CU323" s="311"/>
      <c r="CV323" s="311"/>
      <c r="CW323" s="311"/>
      <c r="CX323" s="311"/>
      <c r="CY323" s="311"/>
      <c r="CZ323" s="311"/>
    </row>
    <row r="324" s="405" customFormat="true" ht="15" customHeight="true" x14ac:dyDescent="0.2">
      <c r="B324" s="404"/>
      <c r="AJ324" s="312"/>
      <c r="AK324" s="312"/>
      <c r="AL324" s="312"/>
      <c r="AM324" s="312"/>
      <c r="AN324" s="312"/>
      <c r="AO324" s="312"/>
      <c r="AP324" s="312"/>
      <c r="AQ324" s="312"/>
      <c r="AR324" s="312"/>
      <c r="AS324" s="312"/>
      <c r="AT324" s="312"/>
      <c r="AU324" s="312"/>
      <c r="AV324" s="312"/>
      <c r="AW324" s="312"/>
      <c r="AX324" s="312"/>
      <c r="AY324" s="312"/>
      <c r="AZ324" s="312"/>
      <c r="BA324" s="285"/>
      <c r="BB324" s="283"/>
      <c r="BC324" s="283"/>
      <c r="BD324" s="283"/>
      <c r="BE324" s="283"/>
      <c r="BF324" s="283"/>
      <c r="BG324" s="283"/>
      <c r="BH324" s="283"/>
      <c r="BI324" s="283"/>
      <c r="BJ324" s="283"/>
      <c r="BK324" s="283"/>
      <c r="BL324" s="283"/>
      <c r="BM324" s="283"/>
      <c r="BN324" s="283"/>
      <c r="BO324" s="283"/>
      <c r="BP324" s="283"/>
      <c r="BQ324" s="283"/>
      <c r="BR324" s="283"/>
      <c r="BS324" s="283"/>
      <c r="BT324" s="283"/>
      <c r="BU324" s="283"/>
      <c r="BV324" s="283"/>
      <c r="BW324" s="283"/>
      <c r="BX324" s="283"/>
      <c r="BY324" s="285"/>
      <c r="BZ324" s="311"/>
      <c r="CA324" s="311"/>
      <c r="CB324" s="311"/>
      <c r="CC324" s="311"/>
      <c r="CD324" s="311"/>
      <c r="CE324" s="311"/>
      <c r="CF324" s="311"/>
      <c r="CG324" s="311"/>
      <c r="CH324" s="311"/>
      <c r="CI324" s="311"/>
      <c r="CJ324" s="311"/>
      <c r="CK324" s="311"/>
      <c r="CL324" s="311"/>
      <c r="CM324" s="311"/>
      <c r="CN324" s="311"/>
      <c r="CO324" s="311"/>
      <c r="CP324" s="311"/>
      <c r="CQ324" s="311"/>
      <c r="CR324" s="311"/>
      <c r="CS324" s="311"/>
      <c r="CT324" s="311"/>
      <c r="CU324" s="311"/>
      <c r="CV324" s="311"/>
      <c r="CW324" s="311"/>
      <c r="CX324" s="311"/>
      <c r="CY324" s="311"/>
      <c r="CZ324" s="311"/>
    </row>
    <row r="325" s="405" customFormat="true" ht="15" customHeight="true" x14ac:dyDescent="0.2">
      <c r="B325" s="404"/>
      <c r="AJ325" s="312"/>
      <c r="AK325" s="312"/>
      <c r="AL325" s="312"/>
      <c r="AM325" s="312"/>
      <c r="AN325" s="312"/>
      <c r="AO325" s="312"/>
      <c r="AP325" s="312"/>
      <c r="AQ325" s="312"/>
      <c r="AR325" s="312"/>
      <c r="AS325" s="312"/>
      <c r="AT325" s="312"/>
      <c r="AU325" s="312"/>
      <c r="AV325" s="312"/>
      <c r="AW325" s="312"/>
      <c r="AX325" s="312"/>
      <c r="AY325" s="312"/>
      <c r="AZ325" s="312"/>
      <c r="BA325" s="285"/>
      <c r="BB325" s="283"/>
      <c r="BC325" s="283"/>
      <c r="BD325" s="283"/>
      <c r="BE325" s="283"/>
      <c r="BF325" s="283"/>
      <c r="BG325" s="283"/>
      <c r="BH325" s="283"/>
      <c r="BI325" s="283"/>
      <c r="BJ325" s="283"/>
      <c r="BK325" s="283"/>
      <c r="BL325" s="283"/>
      <c r="BM325" s="283"/>
      <c r="BN325" s="283"/>
      <c r="BO325" s="283"/>
      <c r="BP325" s="283"/>
      <c r="BQ325" s="283"/>
      <c r="BR325" s="283"/>
      <c r="BS325" s="283"/>
      <c r="BT325" s="283"/>
      <c r="BU325" s="283"/>
      <c r="BV325" s="283"/>
      <c r="BW325" s="283"/>
      <c r="BX325" s="283"/>
      <c r="BY325" s="285"/>
      <c r="BZ325" s="311"/>
      <c r="CA325" s="311"/>
      <c r="CB325" s="311"/>
      <c r="CC325" s="311"/>
      <c r="CD325" s="311"/>
      <c r="CE325" s="311"/>
      <c r="CF325" s="311"/>
      <c r="CG325" s="311"/>
      <c r="CH325" s="311"/>
      <c r="CI325" s="311"/>
      <c r="CJ325" s="311"/>
      <c r="CK325" s="311"/>
      <c r="CL325" s="311"/>
      <c r="CM325" s="311"/>
      <c r="CN325" s="311"/>
      <c r="CO325" s="311"/>
      <c r="CP325" s="311"/>
      <c r="CQ325" s="311"/>
      <c r="CR325" s="311"/>
      <c r="CS325" s="311"/>
      <c r="CT325" s="311"/>
      <c r="CU325" s="311"/>
      <c r="CV325" s="311"/>
      <c r="CW325" s="311"/>
      <c r="CX325" s="311"/>
      <c r="CY325" s="311"/>
      <c r="CZ325" s="311"/>
    </row>
    <row r="326" s="405" customFormat="true" ht="15" customHeight="true" x14ac:dyDescent="0.2">
      <c r="B326" s="404"/>
      <c r="AJ326" s="312"/>
      <c r="AK326" s="312"/>
      <c r="AL326" s="312"/>
      <c r="AM326" s="312"/>
      <c r="AN326" s="312"/>
      <c r="AO326" s="312"/>
      <c r="AP326" s="312"/>
      <c r="AQ326" s="312"/>
      <c r="AR326" s="312"/>
      <c r="AS326" s="312"/>
      <c r="AT326" s="312"/>
      <c r="AU326" s="312"/>
      <c r="AV326" s="312"/>
      <c r="AW326" s="312"/>
      <c r="AX326" s="312"/>
      <c r="AY326" s="312"/>
      <c r="AZ326" s="312"/>
      <c r="BA326" s="285"/>
      <c r="BB326" s="283"/>
      <c r="BC326" s="283"/>
      <c r="BD326" s="283"/>
      <c r="BE326" s="283"/>
      <c r="BF326" s="283"/>
      <c r="BG326" s="283"/>
      <c r="BH326" s="283"/>
      <c r="BI326" s="283"/>
      <c r="BJ326" s="283"/>
      <c r="BK326" s="283"/>
      <c r="BL326" s="283"/>
      <c r="BM326" s="283"/>
      <c r="BN326" s="283"/>
      <c r="BO326" s="283"/>
      <c r="BP326" s="283"/>
      <c r="BQ326" s="283"/>
      <c r="BR326" s="283"/>
      <c r="BS326" s="283"/>
      <c r="BT326" s="283"/>
      <c r="BU326" s="283"/>
      <c r="BV326" s="283"/>
      <c r="BW326" s="283"/>
      <c r="BX326" s="283"/>
      <c r="BY326" s="285"/>
      <c r="BZ326" s="311"/>
      <c r="CA326" s="311"/>
      <c r="CB326" s="311"/>
      <c r="CC326" s="311"/>
      <c r="CD326" s="311"/>
      <c r="CE326" s="311"/>
      <c r="CF326" s="311"/>
      <c r="CG326" s="311"/>
      <c r="CH326" s="311"/>
      <c r="CI326" s="311"/>
      <c r="CJ326" s="311"/>
      <c r="CK326" s="311"/>
      <c r="CL326" s="311"/>
      <c r="CM326" s="311"/>
      <c r="CN326" s="311"/>
      <c r="CO326" s="311"/>
      <c r="CP326" s="311"/>
      <c r="CQ326" s="311"/>
      <c r="CR326" s="311"/>
      <c r="CS326" s="311"/>
      <c r="CT326" s="311"/>
      <c r="CU326" s="311"/>
      <c r="CV326" s="311"/>
      <c r="CW326" s="311"/>
      <c r="CX326" s="311"/>
      <c r="CY326" s="311"/>
      <c r="CZ326" s="311"/>
    </row>
    <row r="327" s="405" customFormat="true" ht="15" customHeight="true" x14ac:dyDescent="0.2">
      <c r="B327" s="404"/>
      <c r="AJ327" s="312"/>
      <c r="AK327" s="312"/>
      <c r="AL327" s="312"/>
      <c r="AM327" s="312"/>
      <c r="AN327" s="312"/>
      <c r="AO327" s="312"/>
      <c r="AP327" s="312"/>
      <c r="AQ327" s="312"/>
      <c r="AR327" s="312"/>
      <c r="AS327" s="312"/>
      <c r="AT327" s="312"/>
      <c r="AU327" s="312"/>
      <c r="AV327" s="312"/>
      <c r="AW327" s="312"/>
      <c r="AX327" s="312"/>
      <c r="AY327" s="312"/>
      <c r="AZ327" s="312"/>
      <c r="BA327" s="285"/>
      <c r="BB327" s="283"/>
      <c r="BC327" s="283"/>
      <c r="BD327" s="283"/>
      <c r="BE327" s="283"/>
      <c r="BF327" s="283"/>
      <c r="BG327" s="283"/>
      <c r="BH327" s="283"/>
      <c r="BI327" s="283"/>
      <c r="BJ327" s="283"/>
      <c r="BK327" s="283"/>
      <c r="BL327" s="283"/>
      <c r="BM327" s="283"/>
      <c r="BN327" s="283"/>
      <c r="BO327" s="283"/>
      <c r="BP327" s="283"/>
      <c r="BQ327" s="283"/>
      <c r="BR327" s="283"/>
      <c r="BS327" s="283"/>
      <c r="BT327" s="283"/>
      <c r="BU327" s="283"/>
      <c r="BV327" s="283"/>
      <c r="BW327" s="283"/>
      <c r="BX327" s="283"/>
      <c r="BY327" s="285"/>
      <c r="BZ327" s="311"/>
      <c r="CA327" s="311"/>
      <c r="CB327" s="311"/>
      <c r="CC327" s="311"/>
      <c r="CD327" s="311"/>
      <c r="CE327" s="311"/>
      <c r="CF327" s="311"/>
      <c r="CG327" s="311"/>
      <c r="CH327" s="311"/>
      <c r="CI327" s="311"/>
      <c r="CJ327" s="311"/>
      <c r="CK327" s="311"/>
      <c r="CL327" s="311"/>
      <c r="CM327" s="311"/>
      <c r="CN327" s="311"/>
      <c r="CO327" s="311"/>
      <c r="CP327" s="311"/>
      <c r="CQ327" s="311"/>
      <c r="CR327" s="311"/>
      <c r="CS327" s="311"/>
      <c r="CT327" s="311"/>
      <c r="CU327" s="311"/>
      <c r="CV327" s="311"/>
      <c r="CW327" s="311"/>
      <c r="CX327" s="311"/>
      <c r="CY327" s="311"/>
      <c r="CZ327" s="311"/>
    </row>
    <row r="328" s="405" customFormat="true" ht="15" customHeight="true" x14ac:dyDescent="0.2">
      <c r="B328" s="404"/>
      <c r="AJ328" s="312"/>
      <c r="AK328" s="312"/>
      <c r="AL328" s="312"/>
      <c r="AM328" s="312"/>
      <c r="AN328" s="312"/>
      <c r="AO328" s="312"/>
      <c r="AP328" s="312"/>
      <c r="AQ328" s="312"/>
      <c r="AR328" s="312"/>
      <c r="AS328" s="312"/>
      <c r="AT328" s="312"/>
      <c r="AU328" s="312"/>
      <c r="AV328" s="312"/>
      <c r="AW328" s="312"/>
      <c r="AX328" s="312"/>
      <c r="AY328" s="312"/>
      <c r="AZ328" s="312"/>
      <c r="BA328" s="285"/>
      <c r="BB328" s="283"/>
      <c r="BC328" s="283"/>
      <c r="BD328" s="283"/>
      <c r="BE328" s="283"/>
      <c r="BF328" s="283"/>
      <c r="BG328" s="283"/>
      <c r="BH328" s="283"/>
      <c r="BI328" s="283"/>
      <c r="BJ328" s="283"/>
      <c r="BK328" s="283"/>
      <c r="BL328" s="283"/>
      <c r="BM328" s="283"/>
      <c r="BN328" s="283"/>
      <c r="BO328" s="283"/>
      <c r="BP328" s="283"/>
      <c r="BQ328" s="283"/>
      <c r="BR328" s="283"/>
      <c r="BS328" s="283"/>
      <c r="BT328" s="283"/>
      <c r="BU328" s="283"/>
      <c r="BV328" s="283"/>
      <c r="BW328" s="283"/>
      <c r="BX328" s="283"/>
      <c r="BY328" s="285"/>
      <c r="BZ328" s="311"/>
      <c r="CA328" s="311"/>
      <c r="CB328" s="311"/>
      <c r="CC328" s="311"/>
      <c r="CD328" s="311"/>
      <c r="CE328" s="311"/>
      <c r="CF328" s="311"/>
      <c r="CG328" s="311"/>
      <c r="CH328" s="311"/>
      <c r="CI328" s="311"/>
      <c r="CJ328" s="311"/>
      <c r="CK328" s="311"/>
      <c r="CL328" s="311"/>
      <c r="CM328" s="311"/>
      <c r="CN328" s="311"/>
      <c r="CO328" s="311"/>
      <c r="CP328" s="311"/>
      <c r="CQ328" s="311"/>
      <c r="CR328" s="311"/>
      <c r="CS328" s="311"/>
      <c r="CT328" s="311"/>
      <c r="CU328" s="311"/>
      <c r="CV328" s="311"/>
      <c r="CW328" s="311"/>
      <c r="CX328" s="311"/>
      <c r="CY328" s="311"/>
      <c r="CZ328" s="311"/>
    </row>
    <row r="329" s="405" customFormat="true" ht="250.15" customHeight="true" x14ac:dyDescent="0.2">
      <c r="B329" s="404"/>
      <c r="AJ329" s="312"/>
      <c r="AK329" s="312"/>
      <c r="AL329" s="312"/>
      <c r="AM329" s="312"/>
      <c r="AN329" s="312"/>
      <c r="AO329" s="312"/>
      <c r="AP329" s="312"/>
      <c r="AQ329" s="312"/>
      <c r="AR329" s="312"/>
      <c r="AS329" s="312"/>
      <c r="AT329" s="312"/>
      <c r="AU329" s="312"/>
      <c r="AV329" s="312"/>
      <c r="AW329" s="312"/>
      <c r="AX329" s="312"/>
      <c r="AY329" s="312"/>
      <c r="AZ329" s="312"/>
      <c r="BA329" s="285"/>
      <c r="BB329" s="283"/>
      <c r="BC329" s="283"/>
      <c r="BD329" s="283"/>
      <c r="BE329" s="283"/>
      <c r="BF329" s="283"/>
      <c r="BG329" s="283"/>
      <c r="BH329" s="283"/>
      <c r="BI329" s="283"/>
      <c r="BJ329" s="283"/>
      <c r="BK329" s="283"/>
      <c r="BL329" s="283"/>
      <c r="BM329" s="283"/>
      <c r="BN329" s="283"/>
      <c r="BO329" s="283"/>
      <c r="BP329" s="283"/>
      <c r="BQ329" s="283"/>
      <c r="BR329" s="283"/>
      <c r="BS329" s="283"/>
      <c r="BT329" s="283"/>
      <c r="BU329" s="283"/>
      <c r="BV329" s="283"/>
      <c r="BW329" s="283"/>
      <c r="BX329" s="283"/>
      <c r="BY329" s="285"/>
      <c r="BZ329" s="311"/>
      <c r="CA329" s="311"/>
      <c r="CB329" s="311"/>
      <c r="CC329" s="311"/>
      <c r="CD329" s="311"/>
      <c r="CE329" s="311"/>
      <c r="CF329" s="311"/>
      <c r="CG329" s="311"/>
      <c r="CH329" s="311"/>
      <c r="CI329" s="311"/>
      <c r="CJ329" s="311"/>
      <c r="CK329" s="311"/>
      <c r="CL329" s="311"/>
      <c r="CM329" s="311"/>
      <c r="CN329" s="311"/>
      <c r="CO329" s="311"/>
      <c r="CP329" s="311"/>
      <c r="CQ329" s="311"/>
      <c r="CR329" s="311"/>
      <c r="CS329" s="311"/>
      <c r="CT329" s="311"/>
      <c r="CU329" s="311"/>
      <c r="CV329" s="311"/>
      <c r="CW329" s="311"/>
      <c r="CX329" s="311"/>
      <c r="CY329" s="311"/>
      <c r="CZ329" s="311"/>
    </row>
    <row r="330" s="314" customFormat="true" ht="19.15" customHeight="true" x14ac:dyDescent="0.2">
      <c r="B330" s="403"/>
      <c r="AJ330" s="307"/>
      <c r="AK330" s="307"/>
      <c r="AL330" s="307"/>
      <c r="AM330" s="307"/>
      <c r="AN330" s="307"/>
      <c r="AO330" s="307"/>
      <c r="AP330" s="307"/>
      <c r="AQ330" s="307"/>
      <c r="AR330" s="307"/>
      <c r="AS330" s="307"/>
      <c r="AT330" s="307"/>
      <c r="AU330" s="307"/>
      <c r="AV330" s="307"/>
      <c r="AW330" s="307"/>
      <c r="AX330" s="307"/>
      <c r="AY330" s="307"/>
      <c r="AZ330" s="307"/>
      <c r="BA330" s="288"/>
      <c r="BB330" s="288"/>
      <c r="BC330" s="402"/>
      <c r="BD330" s="402"/>
      <c r="BE330" s="402"/>
      <c r="BF330" s="402"/>
      <c r="BG330" s="402"/>
      <c r="BH330" s="402"/>
      <c r="BI330" s="402"/>
      <c r="BJ330" s="402"/>
      <c r="BK330" s="402"/>
      <c r="BL330" s="402"/>
      <c r="BM330" s="402"/>
      <c r="BN330" s="402"/>
      <c r="BO330" s="402"/>
      <c r="BP330" s="402"/>
      <c r="BQ330" s="402"/>
      <c r="BR330" s="402"/>
      <c r="BS330" s="402"/>
      <c r="BT330" s="402"/>
      <c r="BU330" s="402"/>
      <c r="BV330" s="402"/>
      <c r="BW330" s="402"/>
      <c r="BX330" s="402"/>
      <c r="BY330" s="402"/>
      <c r="BZ330" s="307"/>
      <c r="CA330" s="307"/>
      <c r="CB330" s="307"/>
      <c r="CC330" s="307"/>
      <c r="CD330" s="307"/>
      <c r="CE330" s="307"/>
      <c r="CF330" s="307"/>
      <c r="CG330" s="307"/>
      <c r="CH330" s="307"/>
      <c r="CI330" s="307"/>
      <c r="CJ330" s="307"/>
      <c r="CK330" s="307"/>
      <c r="CL330" s="307"/>
      <c r="CM330" s="307"/>
      <c r="CN330" s="307"/>
      <c r="CO330" s="307"/>
      <c r="CP330" s="307"/>
      <c r="CQ330" s="307"/>
      <c r="CR330" s="307"/>
      <c r="CS330" s="307"/>
      <c r="CT330" s="307"/>
      <c r="CU330" s="307"/>
      <c r="CV330" s="307"/>
      <c r="CW330" s="307"/>
      <c r="CX330" s="307"/>
      <c r="CY330" s="307"/>
      <c r="CZ330" s="307"/>
    </row>
    <row r="331" s="314" customFormat="true" ht="15" customHeight="true" x14ac:dyDescent="0.2">
      <c r="B331" s="403"/>
      <c r="AJ331" s="307"/>
      <c r="AK331" s="307"/>
      <c r="AL331" s="307"/>
      <c r="AM331" s="307"/>
      <c r="AN331" s="307"/>
      <c r="AO331" s="307"/>
      <c r="AP331" s="307"/>
      <c r="AQ331" s="307"/>
      <c r="AR331" s="307"/>
      <c r="AS331" s="307"/>
      <c r="AT331" s="307"/>
      <c r="AU331" s="307"/>
      <c r="AV331" s="307"/>
      <c r="AW331" s="307"/>
      <c r="AX331" s="307"/>
      <c r="AY331" s="307"/>
      <c r="AZ331" s="307"/>
      <c r="BA331" s="288"/>
      <c r="BB331" s="288"/>
      <c r="BC331" s="402"/>
      <c r="BD331" s="402"/>
      <c r="BE331" s="402"/>
      <c r="BF331" s="402"/>
      <c r="BG331" s="402"/>
      <c r="BH331" s="402"/>
      <c r="BI331" s="402"/>
      <c r="BJ331" s="402"/>
      <c r="BK331" s="402"/>
      <c r="BL331" s="402"/>
      <c r="BM331" s="402"/>
      <c r="BN331" s="402"/>
      <c r="BO331" s="402"/>
      <c r="BP331" s="402"/>
      <c r="BQ331" s="402"/>
      <c r="BR331" s="402"/>
      <c r="BS331" s="402"/>
      <c r="BT331" s="402"/>
      <c r="BU331" s="402"/>
      <c r="BV331" s="402"/>
      <c r="BW331" s="402"/>
      <c r="BX331" s="402"/>
      <c r="BY331" s="402"/>
      <c r="BZ331" s="307"/>
      <c r="CA331" s="307"/>
      <c r="CB331" s="307"/>
      <c r="CC331" s="307"/>
      <c r="CD331" s="307"/>
      <c r="CE331" s="307"/>
      <c r="CF331" s="307"/>
      <c r="CG331" s="307"/>
      <c r="CH331" s="307"/>
      <c r="CI331" s="307"/>
      <c r="CJ331" s="307"/>
      <c r="CK331" s="307"/>
      <c r="CL331" s="307"/>
      <c r="CM331" s="307"/>
      <c r="CN331" s="307"/>
      <c r="CO331" s="307"/>
      <c r="CP331" s="307"/>
      <c r="CQ331" s="307"/>
      <c r="CR331" s="307"/>
      <c r="CS331" s="307"/>
      <c r="CT331" s="307"/>
      <c r="CU331" s="307"/>
      <c r="CV331" s="307"/>
      <c r="CW331" s="307"/>
      <c r="CX331" s="307"/>
      <c r="CY331" s="307"/>
      <c r="CZ331" s="307"/>
    </row>
    <row r="332" s="314" customFormat="true" ht="15" customHeight="true" x14ac:dyDescent="0.2">
      <c r="B332" s="403"/>
      <c r="AJ332" s="307"/>
      <c r="AK332" s="307"/>
      <c r="AL332" s="307"/>
      <c r="AM332" s="307"/>
      <c r="AN332" s="307"/>
      <c r="AO332" s="307"/>
      <c r="AP332" s="307"/>
      <c r="AQ332" s="307"/>
      <c r="AR332" s="307"/>
      <c r="AS332" s="307"/>
      <c r="AT332" s="307"/>
      <c r="AU332" s="307"/>
      <c r="AV332" s="307"/>
      <c r="AW332" s="307"/>
      <c r="AX332" s="307"/>
      <c r="AY332" s="307"/>
      <c r="AZ332" s="307"/>
      <c r="BA332" s="288"/>
      <c r="BB332" s="288"/>
      <c r="BC332" s="402"/>
      <c r="BD332" s="402"/>
      <c r="BE332" s="402"/>
      <c r="BF332" s="402"/>
      <c r="BG332" s="402"/>
      <c r="BH332" s="402"/>
      <c r="BI332" s="402"/>
      <c r="BJ332" s="402"/>
      <c r="BK332" s="402"/>
      <c r="BL332" s="402"/>
      <c r="BM332" s="402"/>
      <c r="BN332" s="402"/>
      <c r="BO332" s="402"/>
      <c r="BP332" s="402"/>
      <c r="BQ332" s="402"/>
      <c r="BR332" s="402"/>
      <c r="BS332" s="402"/>
      <c r="BT332" s="402"/>
      <c r="BU332" s="402"/>
      <c r="BV332" s="402"/>
      <c r="BW332" s="402"/>
      <c r="BX332" s="402"/>
      <c r="BY332" s="402"/>
      <c r="BZ332" s="307"/>
      <c r="CA332" s="307"/>
      <c r="CB332" s="307"/>
      <c r="CC332" s="307"/>
      <c r="CD332" s="307"/>
      <c r="CE332" s="307"/>
      <c r="CF332" s="307"/>
      <c r="CG332" s="307"/>
      <c r="CH332" s="307"/>
      <c r="CI332" s="307"/>
      <c r="CJ332" s="307"/>
      <c r="CK332" s="307"/>
      <c r="CL332" s="307"/>
      <c r="CM332" s="307"/>
      <c r="CN332" s="307"/>
      <c r="CO332" s="307"/>
      <c r="CP332" s="307"/>
      <c r="CQ332" s="307"/>
      <c r="CR332" s="307"/>
      <c r="CS332" s="307"/>
      <c r="CT332" s="307"/>
      <c r="CU332" s="307"/>
      <c r="CV332" s="307"/>
      <c r="CW332" s="307"/>
      <c r="CX332" s="307"/>
      <c r="CY332" s="307"/>
      <c r="CZ332" s="307"/>
    </row>
    <row r="333" s="314" customFormat="true" ht="15" customHeight="true" x14ac:dyDescent="0.2">
      <c r="B333" s="403"/>
      <c r="AJ333" s="307"/>
      <c r="AK333" s="307"/>
      <c r="AL333" s="307"/>
      <c r="AM333" s="307"/>
      <c r="AN333" s="307"/>
      <c r="AO333" s="307"/>
      <c r="AP333" s="307"/>
      <c r="AQ333" s="307"/>
      <c r="AR333" s="307"/>
      <c r="AS333" s="307"/>
      <c r="AT333" s="307"/>
      <c r="AU333" s="307"/>
      <c r="AV333" s="307"/>
      <c r="AW333" s="307"/>
      <c r="AX333" s="307"/>
      <c r="AY333" s="307"/>
      <c r="AZ333" s="307"/>
      <c r="BA333" s="288"/>
      <c r="BB333" s="288"/>
      <c r="BC333" s="402"/>
      <c r="BD333" s="402"/>
      <c r="BE333" s="402"/>
      <c r="BF333" s="402"/>
      <c r="BG333" s="402"/>
      <c r="BH333" s="402"/>
      <c r="BI333" s="402"/>
      <c r="BJ333" s="402"/>
      <c r="BK333" s="402"/>
      <c r="BL333" s="402"/>
      <c r="BM333" s="402"/>
      <c r="BN333" s="402"/>
      <c r="BO333" s="402"/>
      <c r="BP333" s="402"/>
      <c r="BQ333" s="402"/>
      <c r="BR333" s="402"/>
      <c r="BS333" s="402"/>
      <c r="BT333" s="402"/>
      <c r="BU333" s="402"/>
      <c r="BV333" s="402"/>
      <c r="BW333" s="402"/>
      <c r="BX333" s="402"/>
      <c r="BY333" s="402"/>
      <c r="BZ333" s="307"/>
      <c r="CA333" s="307"/>
      <c r="CB333" s="307"/>
      <c r="CC333" s="307"/>
      <c r="CD333" s="307"/>
      <c r="CE333" s="307"/>
      <c r="CF333" s="307"/>
      <c r="CG333" s="307"/>
      <c r="CH333" s="307"/>
      <c r="CI333" s="307"/>
      <c r="CJ333" s="307"/>
      <c r="CK333" s="307"/>
      <c r="CL333" s="307"/>
      <c r="CM333" s="307"/>
      <c r="CN333" s="307"/>
      <c r="CO333" s="307"/>
      <c r="CP333" s="307"/>
      <c r="CQ333" s="307"/>
      <c r="CR333" s="307"/>
      <c r="CS333" s="307"/>
      <c r="CT333" s="307"/>
      <c r="CU333" s="307"/>
      <c r="CV333" s="307"/>
      <c r="CW333" s="307"/>
      <c r="CX333" s="307"/>
      <c r="CY333" s="307"/>
      <c r="CZ333" s="307"/>
    </row>
    <row r="334" s="314" customFormat="true" ht="15" customHeight="true" x14ac:dyDescent="0.2">
      <c r="B334" s="403"/>
      <c r="AJ334" s="307"/>
      <c r="AK334" s="307"/>
      <c r="AL334" s="307"/>
      <c r="AM334" s="307"/>
      <c r="AN334" s="307"/>
      <c r="AO334" s="307"/>
      <c r="AP334" s="307"/>
      <c r="AQ334" s="307"/>
      <c r="AR334" s="307"/>
      <c r="AS334" s="307"/>
      <c r="AT334" s="307"/>
      <c r="AU334" s="307"/>
      <c r="AV334" s="307"/>
      <c r="AW334" s="307"/>
      <c r="AX334" s="307"/>
      <c r="AY334" s="307"/>
      <c r="AZ334" s="307"/>
      <c r="BA334" s="288"/>
      <c r="BB334" s="288"/>
      <c r="BC334" s="402"/>
      <c r="BD334" s="402"/>
      <c r="BE334" s="402"/>
      <c r="BF334" s="402"/>
      <c r="BG334" s="402"/>
      <c r="BH334" s="402"/>
      <c r="BI334" s="402"/>
      <c r="BJ334" s="402"/>
      <c r="BK334" s="402"/>
      <c r="BL334" s="402"/>
      <c r="BM334" s="402"/>
      <c r="BN334" s="402"/>
      <c r="BO334" s="402"/>
      <c r="BP334" s="402"/>
      <c r="BQ334" s="402"/>
      <c r="BR334" s="402"/>
      <c r="BS334" s="402"/>
      <c r="BT334" s="402"/>
      <c r="BU334" s="402"/>
      <c r="BV334" s="402"/>
      <c r="BW334" s="402"/>
      <c r="BX334" s="402"/>
      <c r="BY334" s="402"/>
      <c r="BZ334" s="307"/>
      <c r="CA334" s="307"/>
      <c r="CB334" s="307"/>
      <c r="CC334" s="307"/>
      <c r="CD334" s="307"/>
      <c r="CE334" s="307"/>
      <c r="CF334" s="307"/>
      <c r="CG334" s="307"/>
      <c r="CH334" s="307"/>
      <c r="CI334" s="307"/>
      <c r="CJ334" s="307"/>
      <c r="CK334" s="307"/>
      <c r="CL334" s="307"/>
      <c r="CM334" s="307"/>
      <c r="CN334" s="307"/>
      <c r="CO334" s="307"/>
      <c r="CP334" s="307"/>
      <c r="CQ334" s="307"/>
      <c r="CR334" s="307"/>
      <c r="CS334" s="307"/>
      <c r="CT334" s="307"/>
      <c r="CU334" s="307"/>
      <c r="CV334" s="307"/>
      <c r="CW334" s="307"/>
      <c r="CX334" s="307"/>
      <c r="CY334" s="307"/>
      <c r="CZ334" s="307"/>
    </row>
    <row r="335" s="314" customFormat="true" ht="15" customHeight="true" x14ac:dyDescent="0.2">
      <c r="B335" s="403"/>
      <c r="AJ335" s="307"/>
      <c r="AK335" s="307"/>
      <c r="AL335" s="307"/>
      <c r="AM335" s="307"/>
      <c r="AN335" s="307"/>
      <c r="AO335" s="307"/>
      <c r="AP335" s="307"/>
      <c r="AQ335" s="307"/>
      <c r="AR335" s="307"/>
      <c r="AS335" s="307"/>
      <c r="AT335" s="307"/>
      <c r="AU335" s="307"/>
      <c r="AV335" s="307"/>
      <c r="AW335" s="307"/>
      <c r="AX335" s="307"/>
      <c r="AY335" s="307"/>
      <c r="AZ335" s="307"/>
      <c r="BA335" s="288"/>
      <c r="BB335" s="288"/>
      <c r="BC335" s="402"/>
      <c r="BD335" s="402"/>
      <c r="BE335" s="402"/>
      <c r="BF335" s="402"/>
      <c r="BG335" s="402"/>
      <c r="BH335" s="402"/>
      <c r="BI335" s="402"/>
      <c r="BJ335" s="402"/>
      <c r="BK335" s="402"/>
      <c r="BL335" s="402"/>
      <c r="BM335" s="402"/>
      <c r="BN335" s="402"/>
      <c r="BO335" s="402"/>
      <c r="BP335" s="402"/>
      <c r="BQ335" s="402"/>
      <c r="BR335" s="402"/>
      <c r="BS335" s="402"/>
      <c r="BT335" s="402"/>
      <c r="BU335" s="402"/>
      <c r="BV335" s="402"/>
      <c r="BW335" s="402"/>
      <c r="BX335" s="402"/>
      <c r="BY335" s="402"/>
      <c r="BZ335" s="307"/>
      <c r="CA335" s="307"/>
      <c r="CB335" s="307"/>
      <c r="CC335" s="307"/>
      <c r="CD335" s="307"/>
      <c r="CE335" s="307"/>
      <c r="CF335" s="307"/>
      <c r="CG335" s="307"/>
      <c r="CH335" s="307"/>
      <c r="CI335" s="307"/>
      <c r="CJ335" s="307"/>
      <c r="CK335" s="307"/>
      <c r="CL335" s="307"/>
      <c r="CM335" s="307"/>
      <c r="CN335" s="307"/>
      <c r="CO335" s="307"/>
      <c r="CP335" s="307"/>
      <c r="CQ335" s="307"/>
      <c r="CR335" s="307"/>
      <c r="CS335" s="307"/>
      <c r="CT335" s="307"/>
      <c r="CU335" s="307"/>
      <c r="CV335" s="307"/>
      <c r="CW335" s="307"/>
      <c r="CX335" s="307"/>
      <c r="CY335" s="307"/>
      <c r="CZ335" s="307"/>
    </row>
    <row r="336" s="314" customFormat="true" ht="15" customHeight="true" x14ac:dyDescent="0.2">
      <c r="B336" s="403"/>
      <c r="AJ336" s="307"/>
      <c r="AK336" s="307"/>
      <c r="AL336" s="307"/>
      <c r="AM336" s="307"/>
      <c r="AN336" s="307"/>
      <c r="AO336" s="307"/>
      <c r="AP336" s="307"/>
      <c r="AQ336" s="307"/>
      <c r="AR336" s="307"/>
      <c r="AS336" s="307"/>
      <c r="AT336" s="307"/>
      <c r="AU336" s="307"/>
      <c r="AV336" s="307"/>
      <c r="AW336" s="307"/>
      <c r="AX336" s="307"/>
      <c r="AY336" s="307"/>
      <c r="AZ336" s="307"/>
      <c r="BA336" s="288"/>
      <c r="BB336" s="288"/>
      <c r="BC336" s="402"/>
      <c r="BD336" s="402"/>
      <c r="BE336" s="402"/>
      <c r="BF336" s="402"/>
      <c r="BG336" s="402"/>
      <c r="BH336" s="402"/>
      <c r="BI336" s="402"/>
      <c r="BJ336" s="402"/>
      <c r="BK336" s="402"/>
      <c r="BL336" s="402"/>
      <c r="BM336" s="402"/>
      <c r="BN336" s="402"/>
      <c r="BO336" s="402"/>
      <c r="BP336" s="402"/>
      <c r="BQ336" s="402"/>
      <c r="BR336" s="402"/>
      <c r="BS336" s="402"/>
      <c r="BT336" s="402"/>
      <c r="BU336" s="402"/>
      <c r="BV336" s="402"/>
      <c r="BW336" s="402"/>
      <c r="BX336" s="402"/>
      <c r="BY336" s="402"/>
      <c r="BZ336" s="307"/>
      <c r="CA336" s="307"/>
      <c r="CB336" s="307"/>
      <c r="CC336" s="307"/>
      <c r="CD336" s="307"/>
      <c r="CE336" s="307"/>
      <c r="CF336" s="307"/>
      <c r="CG336" s="307"/>
      <c r="CH336" s="307"/>
      <c r="CI336" s="307"/>
      <c r="CJ336" s="307"/>
      <c r="CK336" s="307"/>
      <c r="CL336" s="307"/>
      <c r="CM336" s="307"/>
      <c r="CN336" s="307"/>
      <c r="CO336" s="307"/>
      <c r="CP336" s="307"/>
      <c r="CQ336" s="307"/>
      <c r="CR336" s="307"/>
      <c r="CS336" s="307"/>
      <c r="CT336" s="307"/>
      <c r="CU336" s="307"/>
      <c r="CV336" s="307"/>
      <c r="CW336" s="307"/>
      <c r="CX336" s="307"/>
      <c r="CY336" s="307"/>
      <c r="CZ336" s="307"/>
    </row>
    <row r="337" s="314" customFormat="true" ht="18" customHeight="true" x14ac:dyDescent="0.2">
      <c r="B337" s="403"/>
      <c r="AJ337" s="307"/>
      <c r="AK337" s="307"/>
      <c r="AL337" s="307"/>
      <c r="AM337" s="307"/>
      <c r="AN337" s="307"/>
      <c r="AO337" s="307"/>
      <c r="AP337" s="307"/>
      <c r="AQ337" s="307"/>
      <c r="AR337" s="307"/>
      <c r="AS337" s="307"/>
      <c r="AT337" s="307"/>
      <c r="AU337" s="307"/>
      <c r="AV337" s="307"/>
      <c r="AW337" s="307"/>
      <c r="AX337" s="307"/>
      <c r="AY337" s="307"/>
      <c r="AZ337" s="307"/>
      <c r="BA337" s="288"/>
      <c r="BB337" s="288"/>
      <c r="BC337" s="402"/>
      <c r="BD337" s="402"/>
      <c r="BE337" s="402"/>
      <c r="BF337" s="402"/>
      <c r="BG337" s="402"/>
      <c r="BH337" s="402"/>
      <c r="BI337" s="402"/>
      <c r="BJ337" s="402"/>
      <c r="BK337" s="402"/>
      <c r="BL337" s="402"/>
      <c r="BM337" s="402"/>
      <c r="BN337" s="402"/>
      <c r="BO337" s="402"/>
      <c r="BP337" s="402"/>
      <c r="BQ337" s="402"/>
      <c r="BR337" s="402"/>
      <c r="BS337" s="402"/>
      <c r="BT337" s="402"/>
      <c r="BU337" s="402"/>
      <c r="BV337" s="402"/>
      <c r="BW337" s="402"/>
      <c r="BX337" s="402"/>
      <c r="BY337" s="402"/>
      <c r="BZ337" s="307"/>
      <c r="CA337" s="307"/>
      <c r="CB337" s="307"/>
      <c r="CC337" s="307"/>
      <c r="CD337" s="307"/>
      <c r="CE337" s="307"/>
      <c r="CF337" s="307"/>
      <c r="CG337" s="307"/>
      <c r="CH337" s="307"/>
      <c r="CI337" s="307"/>
      <c r="CJ337" s="307"/>
      <c r="CK337" s="307"/>
      <c r="CL337" s="307"/>
      <c r="CM337" s="307"/>
      <c r="CN337" s="307"/>
      <c r="CO337" s="307"/>
      <c r="CP337" s="307"/>
      <c r="CQ337" s="307"/>
      <c r="CR337" s="307"/>
      <c r="CS337" s="307"/>
      <c r="CT337" s="307"/>
      <c r="CU337" s="307"/>
      <c r="CV337" s="307"/>
      <c r="CW337" s="307"/>
      <c r="CX337" s="307"/>
      <c r="CY337" s="307"/>
      <c r="CZ337" s="307"/>
    </row>
    <row r="338" s="314" customFormat="true" ht="18" customHeight="true" x14ac:dyDescent="0.2">
      <c r="B338" s="403"/>
      <c r="AJ338" s="307"/>
      <c r="AK338" s="307"/>
      <c r="AL338" s="307"/>
      <c r="AM338" s="307"/>
      <c r="AN338" s="307"/>
      <c r="AO338" s="307"/>
      <c r="AP338" s="307"/>
      <c r="AQ338" s="307"/>
      <c r="AR338" s="307"/>
      <c r="AS338" s="307"/>
      <c r="AT338" s="307"/>
      <c r="AU338" s="307"/>
      <c r="AV338" s="307"/>
      <c r="AW338" s="307"/>
      <c r="AX338" s="307"/>
      <c r="AY338" s="307"/>
      <c r="AZ338" s="307"/>
      <c r="BA338" s="288"/>
      <c r="BB338" s="288"/>
      <c r="BC338" s="402"/>
      <c r="BD338" s="402"/>
      <c r="BE338" s="402"/>
      <c r="BF338" s="402"/>
      <c r="BG338" s="402"/>
      <c r="BH338" s="402"/>
      <c r="BI338" s="402"/>
      <c r="BJ338" s="402"/>
      <c r="BK338" s="402"/>
      <c r="BL338" s="402"/>
      <c r="BM338" s="402"/>
      <c r="BN338" s="402"/>
      <c r="BO338" s="402"/>
      <c r="BP338" s="402"/>
      <c r="BQ338" s="402"/>
      <c r="BR338" s="402"/>
      <c r="BS338" s="402"/>
      <c r="BT338" s="402"/>
      <c r="BU338" s="402"/>
      <c r="BV338" s="402"/>
      <c r="BW338" s="402"/>
      <c r="BX338" s="402"/>
      <c r="BY338" s="402"/>
      <c r="BZ338" s="307"/>
      <c r="CA338" s="307"/>
      <c r="CB338" s="307"/>
      <c r="CC338" s="307"/>
      <c r="CD338" s="307"/>
      <c r="CE338" s="307"/>
      <c r="CF338" s="307"/>
      <c r="CG338" s="307"/>
      <c r="CH338" s="307"/>
      <c r="CI338" s="307"/>
      <c r="CJ338" s="307"/>
      <c r="CK338" s="307"/>
      <c r="CL338" s="307"/>
      <c r="CM338" s="307"/>
      <c r="CN338" s="307"/>
      <c r="CO338" s="307"/>
      <c r="CP338" s="307"/>
      <c r="CQ338" s="307"/>
      <c r="CR338" s="307"/>
      <c r="CS338" s="307"/>
      <c r="CT338" s="307"/>
      <c r="CU338" s="307"/>
      <c r="CV338" s="307"/>
      <c r="CW338" s="307"/>
      <c r="CX338" s="307"/>
      <c r="CY338" s="307"/>
      <c r="CZ338" s="307"/>
    </row>
    <row r="339" s="405" customFormat="true" ht="15" customHeight="true" x14ac:dyDescent="0.2">
      <c r="B339" s="404"/>
      <c r="AJ339" s="312"/>
      <c r="AK339" s="312"/>
      <c r="AL339" s="312"/>
      <c r="AM339" s="312"/>
      <c r="AN339" s="312"/>
      <c r="AO339" s="312"/>
      <c r="AP339" s="312"/>
      <c r="AQ339" s="312"/>
      <c r="AR339" s="312"/>
      <c r="AS339" s="312"/>
      <c r="AT339" s="312"/>
      <c r="AU339" s="312"/>
      <c r="AV339" s="312"/>
      <c r="AW339" s="312"/>
      <c r="AX339" s="312"/>
      <c r="AY339" s="312"/>
      <c r="AZ339" s="312"/>
      <c r="BA339" s="313" t="s">
        <v>128</v>
      </c>
      <c r="BB339" s="270" t="s">
        <v>127</v>
      </c>
      <c r="BC339" s="812" t="s">
        <v>114</v>
      </c>
      <c r="BD339" s="813"/>
      <c r="BE339" s="813"/>
      <c r="BF339" s="813"/>
      <c r="BG339" s="819"/>
      <c r="BH339" s="812" t="s">
        <v>38</v>
      </c>
      <c r="BI339" s="813"/>
      <c r="BJ339" s="813"/>
      <c r="BK339" s="813"/>
      <c r="BL339" s="819"/>
      <c r="BM339" s="812" t="s">
        <v>37</v>
      </c>
      <c r="BN339" s="813"/>
      <c r="BO339" s="813"/>
      <c r="BP339" s="813"/>
      <c r="BQ339" s="814"/>
      <c r="BR339" s="15" t="s">
        <v>137</v>
      </c>
      <c r="BS339" s="366"/>
      <c r="BT339" s="366"/>
      <c r="BU339" s="366"/>
      <c r="BV339" s="366"/>
      <c r="BW339" s="366"/>
      <c r="BX339" s="366"/>
      <c r="BY339" s="366"/>
      <c r="BZ339" s="377"/>
      <c r="CA339" s="377"/>
      <c r="CB339" s="377"/>
      <c r="CC339" s="377"/>
      <c r="CD339" s="377"/>
      <c r="CE339" s="377"/>
      <c r="CF339" s="377"/>
      <c r="CG339" s="377"/>
      <c r="CH339" s="377"/>
      <c r="CI339" s="377"/>
      <c r="CJ339" s="311"/>
      <c r="CK339" s="311"/>
      <c r="CL339" s="311"/>
      <c r="CM339" s="311"/>
      <c r="CN339" s="311"/>
      <c r="CO339" s="311"/>
      <c r="CP339" s="311"/>
      <c r="CQ339" s="311"/>
      <c r="CR339" s="311"/>
      <c r="CS339" s="311"/>
      <c r="CT339" s="311"/>
      <c r="CU339" s="311"/>
      <c r="CV339" s="311"/>
      <c r="CW339" s="311"/>
      <c r="CX339" s="311"/>
      <c r="CY339" s="311"/>
      <c r="CZ339" s="311"/>
    </row>
    <row r="340" s="405" customFormat="true" ht="24" x14ac:dyDescent="0.2">
      <c r="B340" s="404"/>
      <c r="AJ340" s="312"/>
      <c r="AK340" s="312"/>
      <c r="AL340" s="312"/>
      <c r="AM340" s="312"/>
      <c r="AN340" s="312"/>
      <c r="AO340" s="312"/>
      <c r="AP340" s="312"/>
      <c r="AQ340" s="312"/>
      <c r="AR340" s="312"/>
      <c r="AS340" s="312"/>
      <c r="AT340" s="312"/>
      <c r="AU340" s="312"/>
      <c r="AV340" s="312"/>
      <c r="AW340" s="312"/>
      <c r="AX340" s="312"/>
      <c r="AY340" s="312"/>
      <c r="AZ340" s="312"/>
      <c r="BA340" s="301" t="s">
        <v>126</v>
      </c>
      <c r="BB340" s="300"/>
      <c r="BC340" s="388" t="s">
        <v>0</v>
      </c>
      <c r="BD340" s="446" t="s">
        <v>1</v>
      </c>
      <c r="BE340" s="446" t="s">
        <v>2</v>
      </c>
      <c r="BF340" s="446" t="s">
        <v>3</v>
      </c>
      <c r="BG340" s="389" t="s">
        <v>4</v>
      </c>
      <c r="BH340" s="388" t="s">
        <v>0</v>
      </c>
      <c r="BI340" s="446" t="s">
        <v>1</v>
      </c>
      <c r="BJ340" s="446" t="s">
        <v>2</v>
      </c>
      <c r="BK340" s="446" t="s">
        <v>3</v>
      </c>
      <c r="BL340" s="389" t="s">
        <v>4</v>
      </c>
      <c r="BM340" s="388" t="s">
        <v>0</v>
      </c>
      <c r="BN340" s="446" t="s">
        <v>1</v>
      </c>
      <c r="BO340" s="446" t="s">
        <v>2</v>
      </c>
      <c r="BP340" s="446" t="s">
        <v>3</v>
      </c>
      <c r="BQ340" s="389" t="s">
        <v>4</v>
      </c>
      <c r="BR340" s="388" t="s">
        <v>435</v>
      </c>
      <c r="BS340" s="446" t="s">
        <v>366</v>
      </c>
      <c r="BT340" s="446" t="s">
        <v>436</v>
      </c>
      <c r="BU340" s="446" t="s">
        <v>437</v>
      </c>
      <c r="BV340" s="446" t="s">
        <v>438</v>
      </c>
      <c r="BW340" s="446" t="s">
        <v>439</v>
      </c>
      <c r="BX340" s="446" t="s">
        <v>440</v>
      </c>
      <c r="BY340" s="447" t="s">
        <v>441</v>
      </c>
      <c r="BZ340" s="447" t="s">
        <v>442</v>
      </c>
      <c r="CA340" s="447" t="s">
        <v>443</v>
      </c>
      <c r="CB340" s="447" t="s">
        <v>444</v>
      </c>
      <c r="CC340" s="447" t="s">
        <v>445</v>
      </c>
      <c r="CD340" s="447" t="s">
        <v>446</v>
      </c>
      <c r="CE340" s="447" t="s">
        <v>447</v>
      </c>
      <c r="CF340" s="447" t="s">
        <v>448</v>
      </c>
      <c r="CG340" s="447" t="s">
        <v>449</v>
      </c>
      <c r="CH340" s="447" t="s">
        <v>450</v>
      </c>
      <c r="CI340" s="447" t="s">
        <v>451</v>
      </c>
      <c r="CJ340" s="152"/>
      <c r="CK340" s="152"/>
      <c r="CL340" s="152"/>
      <c r="CM340" s="152"/>
      <c r="CN340" s="152"/>
      <c r="CO340" s="152"/>
      <c r="CP340" s="152"/>
      <c r="CQ340" s="152"/>
      <c r="CR340" s="152"/>
      <c r="CS340" s="152"/>
      <c r="CT340" s="152"/>
      <c r="CU340" s="152"/>
      <c r="CV340" s="152"/>
      <c r="CW340" s="152"/>
      <c r="CX340" s="152"/>
      <c r="CY340" s="152"/>
      <c r="CZ340" s="152"/>
    </row>
    <row r="341" s="405" customFormat="true" ht="15" customHeight="true" x14ac:dyDescent="0.2">
      <c r="B341" s="404"/>
      <c r="AJ341" s="312"/>
      <c r="AK341" s="312"/>
      <c r="AL341" s="312"/>
      <c r="AM341" s="312"/>
      <c r="AN341" s="312"/>
      <c r="AO341" s="312"/>
      <c r="AP341" s="312"/>
      <c r="AQ341" s="312"/>
      <c r="AR341" s="312"/>
      <c r="AS341" s="312"/>
      <c r="AT341" s="312"/>
      <c r="AU341" s="312"/>
      <c r="AV341" s="312"/>
      <c r="AW341" s="312"/>
      <c r="AX341" s="312"/>
      <c r="AY341" s="312"/>
      <c r="AZ341" s="312"/>
      <c r="BA341" s="815" t="s">
        <v>144</v>
      </c>
      <c r="BB341" s="494" t="s">
        <v>49</v>
      </c>
      <c r="BC341" s="38" t="s">
        <v>35</v>
      </c>
      <c r="BD341" s="34" t="s">
        <v>35</v>
      </c>
      <c r="BE341" s="34" t="s">
        <v>35</v>
      </c>
      <c r="BF341" s="34" t="s">
        <v>35</v>
      </c>
      <c r="BG341" s="29" t="s">
        <v>35</v>
      </c>
      <c r="BH341" s="38" t="s">
        <v>35</v>
      </c>
      <c r="BI341" s="34" t="s">
        <v>35</v>
      </c>
      <c r="BJ341" s="34" t="s">
        <v>35</v>
      </c>
      <c r="BK341" s="34" t="s">
        <v>35</v>
      </c>
      <c r="BL341" s="29" t="s">
        <v>35</v>
      </c>
      <c r="BM341" s="38" t="s">
        <v>35</v>
      </c>
      <c r="BN341" s="34" t="s">
        <v>35</v>
      </c>
      <c r="BO341" s="34" t="s">
        <v>35</v>
      </c>
      <c r="BP341" s="34" t="s">
        <v>35</v>
      </c>
      <c r="BQ341" s="29" t="s">
        <v>35</v>
      </c>
      <c r="BR341" s="38" t="s">
        <v>35</v>
      </c>
      <c r="BS341" s="34" t="s">
        <v>35</v>
      </c>
      <c r="BT341" s="34" t="s">
        <v>35</v>
      </c>
      <c r="BU341" s="34" t="s">
        <v>35</v>
      </c>
      <c r="BV341" s="34" t="s">
        <v>35</v>
      </c>
      <c r="BW341" s="34" t="s">
        <v>35</v>
      </c>
      <c r="BX341" s="34" t="s">
        <v>35</v>
      </c>
      <c r="BY341" s="23" t="s">
        <v>35</v>
      </c>
      <c r="BZ341" s="23" t="s">
        <v>35</v>
      </c>
      <c r="CA341" s="23" t="s">
        <v>35</v>
      </c>
      <c r="CB341" s="23" t="s">
        <v>35</v>
      </c>
      <c r="CC341" s="23" t="s">
        <v>35</v>
      </c>
      <c r="CD341" s="23" t="s">
        <v>35</v>
      </c>
      <c r="CE341" s="23" t="s">
        <v>35</v>
      </c>
      <c r="CF341" s="23" t="s">
        <v>35</v>
      </c>
      <c r="CG341" s="23" t="s">
        <v>35</v>
      </c>
      <c r="CH341" s="23" t="s">
        <v>35</v>
      </c>
      <c r="CI341" s="23" t="s">
        <v>35</v>
      </c>
      <c r="CJ341" s="3"/>
      <c r="CK341" s="3"/>
      <c r="CL341" s="3"/>
      <c r="CM341" s="3"/>
      <c r="CN341" s="3"/>
      <c r="CO341" s="3"/>
      <c r="CP341" s="3"/>
      <c r="CQ341" s="3"/>
      <c r="CR341" s="3"/>
      <c r="CS341" s="3"/>
      <c r="CT341" s="3"/>
      <c r="CU341" s="3"/>
      <c r="CV341" s="3"/>
      <c r="CW341" s="3"/>
      <c r="CX341" s="3"/>
      <c r="CY341" s="3"/>
      <c r="CZ341" s="3"/>
    </row>
    <row r="342" s="405" customFormat="true" ht="15" customHeight="true" x14ac:dyDescent="0.2">
      <c r="B342" s="404"/>
      <c r="AJ342" s="312"/>
      <c r="AK342" s="312"/>
      <c r="AL342" s="312"/>
      <c r="AM342" s="312"/>
      <c r="AN342" s="312"/>
      <c r="AO342" s="312"/>
      <c r="AP342" s="312"/>
      <c r="AQ342" s="312"/>
      <c r="AR342" s="312"/>
      <c r="AS342" s="312"/>
      <c r="AT342" s="312"/>
      <c r="AU342" s="312"/>
      <c r="AV342" s="312"/>
      <c r="AW342" s="312"/>
      <c r="AX342" s="312"/>
      <c r="AY342" s="312"/>
      <c r="AZ342" s="312"/>
      <c r="BA342" s="816"/>
      <c r="BB342" s="492" t="s">
        <v>48</v>
      </c>
      <c r="BC342" s="37" t="s">
        <v>35</v>
      </c>
      <c r="BD342" s="33" t="s">
        <v>35</v>
      </c>
      <c r="BE342" s="33" t="s">
        <v>35</v>
      </c>
      <c r="BF342" s="33" t="s">
        <v>35</v>
      </c>
      <c r="BG342" s="28" t="s">
        <v>35</v>
      </c>
      <c r="BH342" s="37" t="s">
        <v>35</v>
      </c>
      <c r="BI342" s="33" t="s">
        <v>35</v>
      </c>
      <c r="BJ342" s="33" t="s">
        <v>35</v>
      </c>
      <c r="BK342" s="33" t="s">
        <v>35</v>
      </c>
      <c r="BL342" s="28" t="s">
        <v>35</v>
      </c>
      <c r="BM342" s="37" t="s">
        <v>35</v>
      </c>
      <c r="BN342" s="33" t="s">
        <v>35</v>
      </c>
      <c r="BO342" s="33" t="s">
        <v>35</v>
      </c>
      <c r="BP342" s="33" t="s">
        <v>35</v>
      </c>
      <c r="BQ342" s="28" t="s">
        <v>35</v>
      </c>
      <c r="BR342" s="37" t="s">
        <v>35</v>
      </c>
      <c r="BS342" s="33" t="s">
        <v>35</v>
      </c>
      <c r="BT342" s="33" t="s">
        <v>35</v>
      </c>
      <c r="BU342" s="33" t="s">
        <v>35</v>
      </c>
      <c r="BV342" s="33" t="s">
        <v>35</v>
      </c>
      <c r="BW342" s="33" t="s">
        <v>35</v>
      </c>
      <c r="BX342" s="33" t="s">
        <v>35</v>
      </c>
      <c r="BY342" s="22" t="s">
        <v>35</v>
      </c>
      <c r="BZ342" s="22" t="s">
        <v>35</v>
      </c>
      <c r="CA342" s="22" t="s">
        <v>35</v>
      </c>
      <c r="CB342" s="22" t="s">
        <v>35</v>
      </c>
      <c r="CC342" s="22" t="s">
        <v>35</v>
      </c>
      <c r="CD342" s="22" t="s">
        <v>35</v>
      </c>
      <c r="CE342" s="22" t="s">
        <v>35</v>
      </c>
      <c r="CF342" s="22" t="s">
        <v>35</v>
      </c>
      <c r="CG342" s="22" t="s">
        <v>35</v>
      </c>
      <c r="CH342" s="22" t="s">
        <v>35</v>
      </c>
      <c r="CI342" s="22" t="s">
        <v>35</v>
      </c>
      <c r="CJ342" s="3"/>
      <c r="CK342" s="3"/>
      <c r="CL342" s="3"/>
      <c r="CM342" s="3"/>
      <c r="CN342" s="3"/>
      <c r="CO342" s="3"/>
      <c r="CP342" s="3"/>
      <c r="CQ342" s="3"/>
      <c r="CR342" s="3"/>
      <c r="CS342" s="3"/>
      <c r="CT342" s="3"/>
      <c r="CU342" s="3"/>
      <c r="CV342" s="3"/>
      <c r="CW342" s="3"/>
      <c r="CX342" s="3"/>
      <c r="CY342" s="3"/>
      <c r="CZ342" s="3"/>
    </row>
    <row r="343" s="405" customFormat="true" ht="15" customHeight="true" x14ac:dyDescent="0.2">
      <c r="B343" s="404"/>
      <c r="AJ343" s="312"/>
      <c r="AK343" s="312"/>
      <c r="AL343" s="312"/>
      <c r="AM343" s="312"/>
      <c r="AN343" s="312"/>
      <c r="AO343" s="312"/>
      <c r="AP343" s="312"/>
      <c r="AQ343" s="312"/>
      <c r="AR343" s="312"/>
      <c r="AS343" s="312"/>
      <c r="AT343" s="312"/>
      <c r="AU343" s="312"/>
      <c r="AV343" s="312"/>
      <c r="AW343" s="312"/>
      <c r="AX343" s="312"/>
      <c r="AY343" s="312"/>
      <c r="AZ343" s="312"/>
      <c r="BA343" s="817" t="s">
        <v>139</v>
      </c>
      <c r="BB343" s="492" t="s">
        <v>49</v>
      </c>
      <c r="BC343" s="37" t="s">
        <v>35</v>
      </c>
      <c r="BD343" s="33" t="s">
        <v>35</v>
      </c>
      <c r="BE343" s="33" t="s">
        <v>35</v>
      </c>
      <c r="BF343" s="33" t="s">
        <v>35</v>
      </c>
      <c r="BG343" s="28" t="s">
        <v>35</v>
      </c>
      <c r="BH343" s="37" t="s">
        <v>35</v>
      </c>
      <c r="BI343" s="33" t="s">
        <v>35</v>
      </c>
      <c r="BJ343" s="33" t="s">
        <v>35</v>
      </c>
      <c r="BK343" s="33" t="s">
        <v>35</v>
      </c>
      <c r="BL343" s="28" t="s">
        <v>35</v>
      </c>
      <c r="BM343" s="37" t="s">
        <v>35</v>
      </c>
      <c r="BN343" s="33" t="s">
        <v>35</v>
      </c>
      <c r="BO343" s="33" t="s">
        <v>35</v>
      </c>
      <c r="BP343" s="33" t="s">
        <v>35</v>
      </c>
      <c r="BQ343" s="28" t="s">
        <v>35</v>
      </c>
      <c r="BR343" s="37" t="s">
        <v>35</v>
      </c>
      <c r="BS343" s="33" t="s">
        <v>35</v>
      </c>
      <c r="BT343" s="33" t="s">
        <v>35</v>
      </c>
      <c r="BU343" s="33" t="s">
        <v>35</v>
      </c>
      <c r="BV343" s="33" t="s">
        <v>35</v>
      </c>
      <c r="BW343" s="33" t="s">
        <v>35</v>
      </c>
      <c r="BX343" s="33" t="s">
        <v>35</v>
      </c>
      <c r="BY343" s="22" t="s">
        <v>35</v>
      </c>
      <c r="BZ343" s="22" t="s">
        <v>35</v>
      </c>
      <c r="CA343" s="22" t="s">
        <v>35</v>
      </c>
      <c r="CB343" s="22" t="s">
        <v>35</v>
      </c>
      <c r="CC343" s="22" t="s">
        <v>35</v>
      </c>
      <c r="CD343" s="22" t="s">
        <v>35</v>
      </c>
      <c r="CE343" s="22" t="s">
        <v>35</v>
      </c>
      <c r="CF343" s="22" t="s">
        <v>35</v>
      </c>
      <c r="CG343" s="22" t="s">
        <v>35</v>
      </c>
      <c r="CH343" s="22" t="s">
        <v>35</v>
      </c>
      <c r="CI343" s="22" t="s">
        <v>35</v>
      </c>
      <c r="CJ343" s="3"/>
      <c r="CK343" s="3"/>
      <c r="CL343" s="3"/>
      <c r="CM343" s="3"/>
      <c r="CN343" s="3"/>
      <c r="CO343" s="3"/>
      <c r="CP343" s="3"/>
      <c r="CQ343" s="3"/>
      <c r="CR343" s="3"/>
      <c r="CS343" s="3"/>
      <c r="CT343" s="3"/>
      <c r="CU343" s="3"/>
      <c r="CV343" s="3"/>
      <c r="CW343" s="3"/>
      <c r="CX343" s="3"/>
      <c r="CY343" s="3"/>
      <c r="CZ343" s="3"/>
    </row>
    <row r="344" s="405" customFormat="true" ht="15" customHeight="true" x14ac:dyDescent="0.2">
      <c r="B344" s="404"/>
      <c r="AJ344" s="312"/>
      <c r="AK344" s="312"/>
      <c r="AL344" s="312"/>
      <c r="AM344" s="312"/>
      <c r="AN344" s="312"/>
      <c r="AO344" s="312"/>
      <c r="AP344" s="312"/>
      <c r="AQ344" s="312"/>
      <c r="AR344" s="312"/>
      <c r="AS344" s="312"/>
      <c r="AT344" s="312"/>
      <c r="AU344" s="312"/>
      <c r="AV344" s="312"/>
      <c r="AW344" s="312"/>
      <c r="AX344" s="312"/>
      <c r="AY344" s="312"/>
      <c r="AZ344" s="312"/>
      <c r="BA344" s="816"/>
      <c r="BB344" s="492" t="s">
        <v>48</v>
      </c>
      <c r="BC344" s="37" t="s">
        <v>35</v>
      </c>
      <c r="BD344" s="33" t="s">
        <v>35</v>
      </c>
      <c r="BE344" s="33" t="s">
        <v>35</v>
      </c>
      <c r="BF344" s="33" t="s">
        <v>35</v>
      </c>
      <c r="BG344" s="28" t="s">
        <v>35</v>
      </c>
      <c r="BH344" s="37" t="s">
        <v>35</v>
      </c>
      <c r="BI344" s="33" t="s">
        <v>35</v>
      </c>
      <c r="BJ344" s="33" t="s">
        <v>35</v>
      </c>
      <c r="BK344" s="33" t="s">
        <v>35</v>
      </c>
      <c r="BL344" s="28" t="s">
        <v>35</v>
      </c>
      <c r="BM344" s="37" t="s">
        <v>35</v>
      </c>
      <c r="BN344" s="33" t="s">
        <v>35</v>
      </c>
      <c r="BO344" s="33" t="s">
        <v>35</v>
      </c>
      <c r="BP344" s="33" t="s">
        <v>35</v>
      </c>
      <c r="BQ344" s="28" t="s">
        <v>35</v>
      </c>
      <c r="BR344" s="37" t="s">
        <v>35</v>
      </c>
      <c r="BS344" s="33" t="s">
        <v>35</v>
      </c>
      <c r="BT344" s="33" t="s">
        <v>35</v>
      </c>
      <c r="BU344" s="33" t="s">
        <v>35</v>
      </c>
      <c r="BV344" s="33" t="s">
        <v>35</v>
      </c>
      <c r="BW344" s="33" t="s">
        <v>35</v>
      </c>
      <c r="BX344" s="33" t="s">
        <v>35</v>
      </c>
      <c r="BY344" s="22" t="s">
        <v>35</v>
      </c>
      <c r="BZ344" s="22" t="s">
        <v>35</v>
      </c>
      <c r="CA344" s="22" t="s">
        <v>35</v>
      </c>
      <c r="CB344" s="22" t="s">
        <v>35</v>
      </c>
      <c r="CC344" s="22" t="s">
        <v>35</v>
      </c>
      <c r="CD344" s="22" t="s">
        <v>35</v>
      </c>
      <c r="CE344" s="22" t="s">
        <v>35</v>
      </c>
      <c r="CF344" s="22" t="s">
        <v>35</v>
      </c>
      <c r="CG344" s="22" t="s">
        <v>35</v>
      </c>
      <c r="CH344" s="22" t="s">
        <v>35</v>
      </c>
      <c r="CI344" s="22" t="s">
        <v>35</v>
      </c>
      <c r="CJ344" s="3"/>
      <c r="CK344" s="3"/>
      <c r="CL344" s="3"/>
      <c r="CM344" s="3"/>
      <c r="CN344" s="3"/>
      <c r="CO344" s="3"/>
      <c r="CP344" s="3"/>
      <c r="CQ344" s="3"/>
      <c r="CR344" s="3"/>
      <c r="CS344" s="3"/>
      <c r="CT344" s="3"/>
      <c r="CU344" s="3"/>
      <c r="CV344" s="3"/>
      <c r="CW344" s="3"/>
      <c r="CX344" s="3"/>
      <c r="CY344" s="3"/>
      <c r="CZ344" s="3"/>
    </row>
    <row r="345" s="405" customFormat="true" ht="15" customHeight="true" x14ac:dyDescent="0.2">
      <c r="B345" s="404"/>
      <c r="AJ345" s="312"/>
      <c r="AK345" s="312"/>
      <c r="AL345" s="312"/>
      <c r="AM345" s="312"/>
      <c r="AN345" s="312"/>
      <c r="AO345" s="312"/>
      <c r="AP345" s="312"/>
      <c r="AQ345" s="312"/>
      <c r="AR345" s="312"/>
      <c r="AS345" s="312"/>
      <c r="AT345" s="312"/>
      <c r="AU345" s="312"/>
      <c r="AV345" s="312"/>
      <c r="AW345" s="312"/>
      <c r="AX345" s="312"/>
      <c r="AY345" s="312"/>
      <c r="AZ345" s="312"/>
      <c r="BA345" s="817" t="s">
        <v>140</v>
      </c>
      <c r="BB345" s="492" t="s">
        <v>49</v>
      </c>
      <c r="BC345" s="37" t="s">
        <v>35</v>
      </c>
      <c r="BD345" s="33" t="s">
        <v>35</v>
      </c>
      <c r="BE345" s="33" t="s">
        <v>35</v>
      </c>
      <c r="BF345" s="33" t="s">
        <v>35</v>
      </c>
      <c r="BG345" s="28" t="s">
        <v>35</v>
      </c>
      <c r="BH345" s="37" t="s">
        <v>35</v>
      </c>
      <c r="BI345" s="33" t="s">
        <v>35</v>
      </c>
      <c r="BJ345" s="33" t="s">
        <v>35</v>
      </c>
      <c r="BK345" s="33" t="s">
        <v>35</v>
      </c>
      <c r="BL345" s="28" t="s">
        <v>35</v>
      </c>
      <c r="BM345" s="37" t="s">
        <v>35</v>
      </c>
      <c r="BN345" s="33" t="s">
        <v>35</v>
      </c>
      <c r="BO345" s="33" t="s">
        <v>35</v>
      </c>
      <c r="BP345" s="33" t="s">
        <v>35</v>
      </c>
      <c r="BQ345" s="28" t="s">
        <v>35</v>
      </c>
      <c r="BR345" s="37" t="s">
        <v>35</v>
      </c>
      <c r="BS345" s="33" t="s">
        <v>35</v>
      </c>
      <c r="BT345" s="33" t="s">
        <v>35</v>
      </c>
      <c r="BU345" s="33" t="s">
        <v>35</v>
      </c>
      <c r="BV345" s="33" t="s">
        <v>35</v>
      </c>
      <c r="BW345" s="33" t="s">
        <v>35</v>
      </c>
      <c r="BX345" s="33" t="s">
        <v>35</v>
      </c>
      <c r="BY345" s="22" t="s">
        <v>35</v>
      </c>
      <c r="BZ345" s="22" t="s">
        <v>35</v>
      </c>
      <c r="CA345" s="22" t="s">
        <v>35</v>
      </c>
      <c r="CB345" s="22" t="s">
        <v>35</v>
      </c>
      <c r="CC345" s="22" t="s">
        <v>35</v>
      </c>
      <c r="CD345" s="22" t="s">
        <v>35</v>
      </c>
      <c r="CE345" s="22" t="s">
        <v>35</v>
      </c>
      <c r="CF345" s="22" t="s">
        <v>35</v>
      </c>
      <c r="CG345" s="22" t="s">
        <v>35</v>
      </c>
      <c r="CH345" s="22" t="s">
        <v>35</v>
      </c>
      <c r="CI345" s="22" t="s">
        <v>35</v>
      </c>
      <c r="CJ345" s="3"/>
      <c r="CK345" s="3"/>
      <c r="CL345" s="3"/>
      <c r="CM345" s="3"/>
      <c r="CN345" s="3"/>
      <c r="CO345" s="3"/>
      <c r="CP345" s="3"/>
      <c r="CQ345" s="3"/>
      <c r="CR345" s="3"/>
      <c r="CS345" s="3"/>
      <c r="CT345" s="3"/>
      <c r="CU345" s="3"/>
      <c r="CV345" s="3"/>
      <c r="CW345" s="3"/>
      <c r="CX345" s="3"/>
      <c r="CY345" s="3"/>
      <c r="CZ345" s="3"/>
    </row>
    <row r="346" s="405" customFormat="true" ht="15" customHeight="true" x14ac:dyDescent="0.2">
      <c r="B346" s="404"/>
      <c r="AJ346" s="312"/>
      <c r="AK346" s="312"/>
      <c r="AL346" s="312"/>
      <c r="AM346" s="312"/>
      <c r="AN346" s="312"/>
      <c r="AO346" s="312"/>
      <c r="AP346" s="312"/>
      <c r="AQ346" s="312"/>
      <c r="AR346" s="312"/>
      <c r="AS346" s="312"/>
      <c r="AT346" s="312"/>
      <c r="AU346" s="312"/>
      <c r="AV346" s="312"/>
      <c r="AW346" s="312"/>
      <c r="AX346" s="312"/>
      <c r="AY346" s="312"/>
      <c r="AZ346" s="312"/>
      <c r="BA346" s="816"/>
      <c r="BB346" s="492" t="s">
        <v>48</v>
      </c>
      <c r="BC346" s="37" t="s">
        <v>35</v>
      </c>
      <c r="BD346" s="33" t="s">
        <v>35</v>
      </c>
      <c r="BE346" s="33" t="s">
        <v>35</v>
      </c>
      <c r="BF346" s="33" t="s">
        <v>35</v>
      </c>
      <c r="BG346" s="28" t="s">
        <v>35</v>
      </c>
      <c r="BH346" s="37" t="s">
        <v>35</v>
      </c>
      <c r="BI346" s="33" t="s">
        <v>35</v>
      </c>
      <c r="BJ346" s="33" t="s">
        <v>35</v>
      </c>
      <c r="BK346" s="33" t="s">
        <v>35</v>
      </c>
      <c r="BL346" s="28" t="s">
        <v>35</v>
      </c>
      <c r="BM346" s="37" t="s">
        <v>35</v>
      </c>
      <c r="BN346" s="33" t="s">
        <v>35</v>
      </c>
      <c r="BO346" s="33" t="s">
        <v>35</v>
      </c>
      <c r="BP346" s="33" t="s">
        <v>35</v>
      </c>
      <c r="BQ346" s="28" t="s">
        <v>35</v>
      </c>
      <c r="BR346" s="37" t="s">
        <v>35</v>
      </c>
      <c r="BS346" s="33" t="s">
        <v>35</v>
      </c>
      <c r="BT346" s="33" t="s">
        <v>35</v>
      </c>
      <c r="BU346" s="33" t="s">
        <v>35</v>
      </c>
      <c r="BV346" s="33" t="s">
        <v>35</v>
      </c>
      <c r="BW346" s="33" t="s">
        <v>35</v>
      </c>
      <c r="BX346" s="33" t="s">
        <v>35</v>
      </c>
      <c r="BY346" s="22" t="s">
        <v>35</v>
      </c>
      <c r="BZ346" s="22" t="s">
        <v>35</v>
      </c>
      <c r="CA346" s="22" t="s">
        <v>35</v>
      </c>
      <c r="CB346" s="22" t="s">
        <v>35</v>
      </c>
      <c r="CC346" s="22" t="s">
        <v>35</v>
      </c>
      <c r="CD346" s="22" t="s">
        <v>35</v>
      </c>
      <c r="CE346" s="22" t="s">
        <v>35</v>
      </c>
      <c r="CF346" s="22" t="s">
        <v>35</v>
      </c>
      <c r="CG346" s="22" t="s">
        <v>35</v>
      </c>
      <c r="CH346" s="22" t="s">
        <v>35</v>
      </c>
      <c r="CI346" s="22" t="s">
        <v>35</v>
      </c>
      <c r="CJ346" s="3"/>
      <c r="CK346" s="3"/>
      <c r="CL346" s="3"/>
      <c r="CM346" s="3"/>
      <c r="CN346" s="3"/>
      <c r="CO346" s="3"/>
      <c r="CP346" s="3"/>
      <c r="CQ346" s="3"/>
      <c r="CR346" s="3"/>
      <c r="CS346" s="3"/>
      <c r="CT346" s="3"/>
      <c r="CU346" s="3"/>
      <c r="CV346" s="3"/>
      <c r="CW346" s="3"/>
      <c r="CX346" s="3"/>
      <c r="CY346" s="3"/>
      <c r="CZ346" s="3"/>
    </row>
    <row r="347" s="405" customFormat="true" ht="15" customHeight="true" x14ac:dyDescent="0.2">
      <c r="B347" s="404"/>
      <c r="AJ347" s="312"/>
      <c r="AK347" s="312"/>
      <c r="AL347" s="312"/>
      <c r="AM347" s="312"/>
      <c r="AN347" s="312"/>
      <c r="AO347" s="312"/>
      <c r="AP347" s="312"/>
      <c r="AQ347" s="312"/>
      <c r="AR347" s="312"/>
      <c r="AS347" s="312"/>
      <c r="AT347" s="312"/>
      <c r="AU347" s="312"/>
      <c r="AV347" s="312"/>
      <c r="AW347" s="312"/>
      <c r="AX347" s="312"/>
      <c r="AY347" s="312"/>
      <c r="AZ347" s="312"/>
      <c r="BA347" s="817" t="s">
        <v>141</v>
      </c>
      <c r="BB347" s="492" t="s">
        <v>49</v>
      </c>
      <c r="BC347" s="37" t="s">
        <v>35</v>
      </c>
      <c r="BD347" s="33" t="s">
        <v>35</v>
      </c>
      <c r="BE347" s="33" t="s">
        <v>35</v>
      </c>
      <c r="BF347" s="33" t="s">
        <v>35</v>
      </c>
      <c r="BG347" s="28" t="s">
        <v>35</v>
      </c>
      <c r="BH347" s="37" t="s">
        <v>35</v>
      </c>
      <c r="BI347" s="33" t="s">
        <v>35</v>
      </c>
      <c r="BJ347" s="33" t="s">
        <v>35</v>
      </c>
      <c r="BK347" s="33" t="s">
        <v>35</v>
      </c>
      <c r="BL347" s="28" t="s">
        <v>35</v>
      </c>
      <c r="BM347" s="37" t="s">
        <v>35</v>
      </c>
      <c r="BN347" s="33" t="s">
        <v>35</v>
      </c>
      <c r="BO347" s="33" t="s">
        <v>35</v>
      </c>
      <c r="BP347" s="33" t="s">
        <v>35</v>
      </c>
      <c r="BQ347" s="28" t="s">
        <v>35</v>
      </c>
      <c r="BR347" s="37" t="s">
        <v>35</v>
      </c>
      <c r="BS347" s="33" t="s">
        <v>35</v>
      </c>
      <c r="BT347" s="33" t="s">
        <v>35</v>
      </c>
      <c r="BU347" s="33" t="s">
        <v>35</v>
      </c>
      <c r="BV347" s="33" t="s">
        <v>35</v>
      </c>
      <c r="BW347" s="33" t="s">
        <v>35</v>
      </c>
      <c r="BX347" s="33" t="s">
        <v>35</v>
      </c>
      <c r="BY347" s="22" t="s">
        <v>35</v>
      </c>
      <c r="BZ347" s="22" t="s">
        <v>35</v>
      </c>
      <c r="CA347" s="22" t="s">
        <v>35</v>
      </c>
      <c r="CB347" s="22" t="s">
        <v>35</v>
      </c>
      <c r="CC347" s="22" t="s">
        <v>35</v>
      </c>
      <c r="CD347" s="22" t="s">
        <v>35</v>
      </c>
      <c r="CE347" s="22" t="s">
        <v>35</v>
      </c>
      <c r="CF347" s="22" t="s">
        <v>35</v>
      </c>
      <c r="CG347" s="22" t="s">
        <v>35</v>
      </c>
      <c r="CH347" s="22" t="s">
        <v>35</v>
      </c>
      <c r="CI347" s="22" t="s">
        <v>35</v>
      </c>
      <c r="CJ347" s="3"/>
      <c r="CK347" s="3"/>
      <c r="CL347" s="3"/>
      <c r="CM347" s="3"/>
      <c r="CN347" s="3"/>
      <c r="CO347" s="3"/>
      <c r="CP347" s="3"/>
      <c r="CQ347" s="3"/>
      <c r="CR347" s="3"/>
      <c r="CS347" s="3"/>
      <c r="CT347" s="3"/>
      <c r="CU347" s="3"/>
      <c r="CV347" s="3"/>
      <c r="CW347" s="3"/>
      <c r="CX347" s="3"/>
      <c r="CY347" s="3"/>
      <c r="CZ347" s="3"/>
    </row>
    <row r="348" s="405" customFormat="true" ht="15" customHeight="true" x14ac:dyDescent="0.2">
      <c r="B348" s="404"/>
      <c r="AJ348" s="312"/>
      <c r="AK348" s="312"/>
      <c r="AL348" s="312"/>
      <c r="AM348" s="312"/>
      <c r="AN348" s="312"/>
      <c r="AO348" s="312"/>
      <c r="AP348" s="312"/>
      <c r="AQ348" s="312"/>
      <c r="AR348" s="312"/>
      <c r="AS348" s="312"/>
      <c r="AT348" s="312"/>
      <c r="AU348" s="312"/>
      <c r="AV348" s="312"/>
      <c r="AW348" s="312"/>
      <c r="AX348" s="312"/>
      <c r="AY348" s="312"/>
      <c r="AZ348" s="312"/>
      <c r="BA348" s="816"/>
      <c r="BB348" s="492" t="s">
        <v>48</v>
      </c>
      <c r="BC348" s="37" t="s">
        <v>35</v>
      </c>
      <c r="BD348" s="33" t="s">
        <v>35</v>
      </c>
      <c r="BE348" s="33" t="s">
        <v>35</v>
      </c>
      <c r="BF348" s="33" t="s">
        <v>35</v>
      </c>
      <c r="BG348" s="28" t="s">
        <v>35</v>
      </c>
      <c r="BH348" s="37" t="s">
        <v>35</v>
      </c>
      <c r="BI348" s="33" t="s">
        <v>35</v>
      </c>
      <c r="BJ348" s="33" t="s">
        <v>35</v>
      </c>
      <c r="BK348" s="33" t="s">
        <v>35</v>
      </c>
      <c r="BL348" s="28" t="s">
        <v>35</v>
      </c>
      <c r="BM348" s="37" t="s">
        <v>35</v>
      </c>
      <c r="BN348" s="33" t="s">
        <v>35</v>
      </c>
      <c r="BO348" s="33" t="s">
        <v>35</v>
      </c>
      <c r="BP348" s="33" t="s">
        <v>35</v>
      </c>
      <c r="BQ348" s="28" t="s">
        <v>35</v>
      </c>
      <c r="BR348" s="37" t="s">
        <v>35</v>
      </c>
      <c r="BS348" s="33" t="s">
        <v>35</v>
      </c>
      <c r="BT348" s="33" t="s">
        <v>35</v>
      </c>
      <c r="BU348" s="33" t="s">
        <v>35</v>
      </c>
      <c r="BV348" s="33" t="s">
        <v>35</v>
      </c>
      <c r="BW348" s="33" t="s">
        <v>35</v>
      </c>
      <c r="BX348" s="33" t="s">
        <v>35</v>
      </c>
      <c r="BY348" s="22" t="s">
        <v>35</v>
      </c>
      <c r="BZ348" s="22" t="s">
        <v>35</v>
      </c>
      <c r="CA348" s="22" t="s">
        <v>35</v>
      </c>
      <c r="CB348" s="22" t="s">
        <v>35</v>
      </c>
      <c r="CC348" s="22" t="s">
        <v>35</v>
      </c>
      <c r="CD348" s="22" t="s">
        <v>35</v>
      </c>
      <c r="CE348" s="22" t="s">
        <v>35</v>
      </c>
      <c r="CF348" s="22" t="s">
        <v>35</v>
      </c>
      <c r="CG348" s="22" t="s">
        <v>35</v>
      </c>
      <c r="CH348" s="22" t="s">
        <v>35</v>
      </c>
      <c r="CI348" s="22" t="s">
        <v>35</v>
      </c>
      <c r="CJ348" s="3"/>
      <c r="CK348" s="3"/>
      <c r="CL348" s="3"/>
      <c r="CM348" s="3"/>
      <c r="CN348" s="3"/>
      <c r="CO348" s="3"/>
      <c r="CP348" s="3"/>
      <c r="CQ348" s="3"/>
      <c r="CR348" s="3"/>
      <c r="CS348" s="3"/>
      <c r="CT348" s="3"/>
      <c r="CU348" s="3"/>
      <c r="CV348" s="3"/>
      <c r="CW348" s="3"/>
      <c r="CX348" s="3"/>
      <c r="CY348" s="3"/>
      <c r="CZ348" s="3"/>
    </row>
    <row r="349" s="405" customFormat="true" ht="15" customHeight="true" x14ac:dyDescent="0.2">
      <c r="B349" s="404"/>
      <c r="AJ349" s="312"/>
      <c r="AK349" s="312"/>
      <c r="AL349" s="312"/>
      <c r="AM349" s="312"/>
      <c r="AN349" s="312"/>
      <c r="AO349" s="312"/>
      <c r="AP349" s="312"/>
      <c r="AQ349" s="312"/>
      <c r="AR349" s="312"/>
      <c r="AS349" s="312"/>
      <c r="AT349" s="312"/>
      <c r="AU349" s="312"/>
      <c r="AV349" s="312"/>
      <c r="AW349" s="312"/>
      <c r="AX349" s="312"/>
      <c r="AY349" s="312"/>
      <c r="AZ349" s="312"/>
      <c r="BA349" s="817" t="s">
        <v>142</v>
      </c>
      <c r="BB349" s="492" t="s">
        <v>49</v>
      </c>
      <c r="BC349" s="37" t="s">
        <v>35</v>
      </c>
      <c r="BD349" s="33" t="s">
        <v>35</v>
      </c>
      <c r="BE349" s="33" t="s">
        <v>35</v>
      </c>
      <c r="BF349" s="33" t="s">
        <v>35</v>
      </c>
      <c r="BG349" s="28" t="s">
        <v>35</v>
      </c>
      <c r="BH349" s="37" t="s">
        <v>35</v>
      </c>
      <c r="BI349" s="33" t="s">
        <v>35</v>
      </c>
      <c r="BJ349" s="33" t="s">
        <v>35</v>
      </c>
      <c r="BK349" s="33" t="s">
        <v>35</v>
      </c>
      <c r="BL349" s="28" t="s">
        <v>35</v>
      </c>
      <c r="BM349" s="37" t="s">
        <v>35</v>
      </c>
      <c r="BN349" s="33" t="s">
        <v>35</v>
      </c>
      <c r="BO349" s="33" t="s">
        <v>35</v>
      </c>
      <c r="BP349" s="33" t="s">
        <v>35</v>
      </c>
      <c r="BQ349" s="28" t="s">
        <v>35</v>
      </c>
      <c r="BR349" s="37" t="s">
        <v>35</v>
      </c>
      <c r="BS349" s="33" t="s">
        <v>35</v>
      </c>
      <c r="BT349" s="33" t="s">
        <v>35</v>
      </c>
      <c r="BU349" s="33" t="s">
        <v>35</v>
      </c>
      <c r="BV349" s="33" t="s">
        <v>35</v>
      </c>
      <c r="BW349" s="33" t="s">
        <v>35</v>
      </c>
      <c r="BX349" s="33" t="s">
        <v>35</v>
      </c>
      <c r="BY349" s="22" t="s">
        <v>35</v>
      </c>
      <c r="BZ349" s="22" t="s">
        <v>35</v>
      </c>
      <c r="CA349" s="22" t="s">
        <v>35</v>
      </c>
      <c r="CB349" s="22" t="s">
        <v>35</v>
      </c>
      <c r="CC349" s="22" t="s">
        <v>35</v>
      </c>
      <c r="CD349" s="22" t="s">
        <v>35</v>
      </c>
      <c r="CE349" s="22" t="s">
        <v>35</v>
      </c>
      <c r="CF349" s="22" t="s">
        <v>35</v>
      </c>
      <c r="CG349" s="22" t="s">
        <v>35</v>
      </c>
      <c r="CH349" s="22" t="s">
        <v>35</v>
      </c>
      <c r="CI349" s="22" t="s">
        <v>35</v>
      </c>
      <c r="CJ349" s="3"/>
      <c r="CK349" s="3"/>
      <c r="CL349" s="3"/>
      <c r="CM349" s="3"/>
      <c r="CN349" s="3"/>
      <c r="CO349" s="3"/>
      <c r="CP349" s="3"/>
      <c r="CQ349" s="3"/>
      <c r="CR349" s="3"/>
      <c r="CS349" s="3"/>
      <c r="CT349" s="3"/>
      <c r="CU349" s="3"/>
      <c r="CV349" s="3"/>
      <c r="CW349" s="3"/>
      <c r="CX349" s="3"/>
      <c r="CY349" s="3"/>
      <c r="CZ349" s="3"/>
    </row>
    <row r="350" s="405" customFormat="true" ht="15" customHeight="true" x14ac:dyDescent="0.2">
      <c r="B350" s="404"/>
      <c r="AJ350" s="312"/>
      <c r="AK350" s="312"/>
      <c r="AL350" s="312"/>
      <c r="AM350" s="312"/>
      <c r="AN350" s="312"/>
      <c r="AO350" s="312"/>
      <c r="AP350" s="312"/>
      <c r="AQ350" s="312"/>
      <c r="AR350" s="312"/>
      <c r="AS350" s="312"/>
      <c r="AT350" s="312"/>
      <c r="AU350" s="312"/>
      <c r="AV350" s="312"/>
      <c r="AW350" s="312"/>
      <c r="AX350" s="312"/>
      <c r="AY350" s="312"/>
      <c r="AZ350" s="312"/>
      <c r="BA350" s="816"/>
      <c r="BB350" s="492" t="s">
        <v>48</v>
      </c>
      <c r="BC350" s="37" t="s">
        <v>35</v>
      </c>
      <c r="BD350" s="33" t="s">
        <v>35</v>
      </c>
      <c r="BE350" s="33" t="s">
        <v>35</v>
      </c>
      <c r="BF350" s="33" t="s">
        <v>35</v>
      </c>
      <c r="BG350" s="28" t="s">
        <v>35</v>
      </c>
      <c r="BH350" s="37" t="s">
        <v>35</v>
      </c>
      <c r="BI350" s="33" t="s">
        <v>35</v>
      </c>
      <c r="BJ350" s="33" t="s">
        <v>35</v>
      </c>
      <c r="BK350" s="33" t="s">
        <v>35</v>
      </c>
      <c r="BL350" s="28" t="s">
        <v>35</v>
      </c>
      <c r="BM350" s="37" t="s">
        <v>35</v>
      </c>
      <c r="BN350" s="33" t="s">
        <v>35</v>
      </c>
      <c r="BO350" s="33" t="s">
        <v>35</v>
      </c>
      <c r="BP350" s="33" t="s">
        <v>35</v>
      </c>
      <c r="BQ350" s="28" t="s">
        <v>35</v>
      </c>
      <c r="BR350" s="37" t="s">
        <v>35</v>
      </c>
      <c r="BS350" s="33" t="s">
        <v>35</v>
      </c>
      <c r="BT350" s="33" t="s">
        <v>35</v>
      </c>
      <c r="BU350" s="33" t="s">
        <v>35</v>
      </c>
      <c r="BV350" s="33" t="s">
        <v>35</v>
      </c>
      <c r="BW350" s="33" t="s">
        <v>35</v>
      </c>
      <c r="BX350" s="33" t="s">
        <v>35</v>
      </c>
      <c r="BY350" s="22" t="s">
        <v>35</v>
      </c>
      <c r="BZ350" s="22" t="s">
        <v>35</v>
      </c>
      <c r="CA350" s="22" t="s">
        <v>35</v>
      </c>
      <c r="CB350" s="22" t="s">
        <v>35</v>
      </c>
      <c r="CC350" s="22" t="s">
        <v>35</v>
      </c>
      <c r="CD350" s="22" t="s">
        <v>35</v>
      </c>
      <c r="CE350" s="22" t="s">
        <v>35</v>
      </c>
      <c r="CF350" s="22" t="s">
        <v>35</v>
      </c>
      <c r="CG350" s="22" t="s">
        <v>35</v>
      </c>
      <c r="CH350" s="22" t="s">
        <v>35</v>
      </c>
      <c r="CI350" s="22" t="s">
        <v>35</v>
      </c>
      <c r="CJ350" s="3"/>
      <c r="CK350" s="3"/>
      <c r="CL350" s="3"/>
      <c r="CM350" s="3"/>
      <c r="CN350" s="3"/>
      <c r="CO350" s="3"/>
      <c r="CP350" s="3"/>
      <c r="CQ350" s="3"/>
      <c r="CR350" s="3"/>
      <c r="CS350" s="3"/>
      <c r="CT350" s="3"/>
      <c r="CU350" s="3"/>
      <c r="CV350" s="3"/>
      <c r="CW350" s="3"/>
      <c r="CX350" s="3"/>
      <c r="CY350" s="3"/>
      <c r="CZ350" s="3"/>
    </row>
    <row r="351" s="405" customFormat="true" ht="15" customHeight="true" x14ac:dyDescent="0.2">
      <c r="B351" s="404"/>
      <c r="AJ351" s="312"/>
      <c r="AK351" s="312"/>
      <c r="AL351" s="312"/>
      <c r="AM351" s="312"/>
      <c r="AN351" s="312"/>
      <c r="AO351" s="312"/>
      <c r="AP351" s="312"/>
      <c r="AQ351" s="312"/>
      <c r="AR351" s="312"/>
      <c r="AS351" s="312"/>
      <c r="AT351" s="312"/>
      <c r="AU351" s="312"/>
      <c r="AV351" s="312"/>
      <c r="AW351" s="312"/>
      <c r="AX351" s="312"/>
      <c r="AY351" s="312"/>
      <c r="AZ351" s="312"/>
      <c r="BA351" s="817" t="s">
        <v>143</v>
      </c>
      <c r="BB351" s="492" t="s">
        <v>49</v>
      </c>
      <c r="BC351" s="37" t="s">
        <v>35</v>
      </c>
      <c r="BD351" s="33" t="s">
        <v>35</v>
      </c>
      <c r="BE351" s="33" t="s">
        <v>35</v>
      </c>
      <c r="BF351" s="33" t="s">
        <v>35</v>
      </c>
      <c r="BG351" s="28" t="s">
        <v>35</v>
      </c>
      <c r="BH351" s="37" t="s">
        <v>35</v>
      </c>
      <c r="BI351" s="33" t="s">
        <v>35</v>
      </c>
      <c r="BJ351" s="33" t="s">
        <v>35</v>
      </c>
      <c r="BK351" s="33" t="s">
        <v>35</v>
      </c>
      <c r="BL351" s="28" t="s">
        <v>35</v>
      </c>
      <c r="BM351" s="37" t="s">
        <v>35</v>
      </c>
      <c r="BN351" s="33" t="s">
        <v>35</v>
      </c>
      <c r="BO351" s="33" t="s">
        <v>35</v>
      </c>
      <c r="BP351" s="33" t="s">
        <v>35</v>
      </c>
      <c r="BQ351" s="28" t="s">
        <v>35</v>
      </c>
      <c r="BR351" s="37" t="s">
        <v>35</v>
      </c>
      <c r="BS351" s="33" t="s">
        <v>35</v>
      </c>
      <c r="BT351" s="33" t="s">
        <v>35</v>
      </c>
      <c r="BU351" s="33" t="s">
        <v>35</v>
      </c>
      <c r="BV351" s="33" t="s">
        <v>35</v>
      </c>
      <c r="BW351" s="33" t="s">
        <v>35</v>
      </c>
      <c r="BX351" s="33" t="s">
        <v>35</v>
      </c>
      <c r="BY351" s="22" t="s">
        <v>35</v>
      </c>
      <c r="BZ351" s="22" t="s">
        <v>35</v>
      </c>
      <c r="CA351" s="22" t="s">
        <v>35</v>
      </c>
      <c r="CB351" s="22" t="s">
        <v>35</v>
      </c>
      <c r="CC351" s="22" t="s">
        <v>35</v>
      </c>
      <c r="CD351" s="22" t="s">
        <v>35</v>
      </c>
      <c r="CE351" s="22" t="s">
        <v>35</v>
      </c>
      <c r="CF351" s="22" t="s">
        <v>35</v>
      </c>
      <c r="CG351" s="22" t="s">
        <v>35</v>
      </c>
      <c r="CH351" s="22" t="s">
        <v>35</v>
      </c>
      <c r="CI351" s="22" t="s">
        <v>35</v>
      </c>
      <c r="CJ351" s="3"/>
      <c r="CK351" s="3"/>
      <c r="CL351" s="3"/>
      <c r="CM351" s="3"/>
      <c r="CN351" s="3"/>
      <c r="CO351" s="3"/>
      <c r="CP351" s="3"/>
      <c r="CQ351" s="3"/>
      <c r="CR351" s="3"/>
      <c r="CS351" s="3"/>
      <c r="CT351" s="3"/>
      <c r="CU351" s="3"/>
      <c r="CV351" s="3"/>
      <c r="CW351" s="3"/>
      <c r="CX351" s="3"/>
      <c r="CY351" s="3"/>
      <c r="CZ351" s="3"/>
    </row>
    <row r="352" s="405" customFormat="true" ht="15" customHeight="true" x14ac:dyDescent="0.2">
      <c r="B352" s="404"/>
      <c r="AJ352" s="312"/>
      <c r="AK352" s="312"/>
      <c r="AL352" s="312"/>
      <c r="AM352" s="312"/>
      <c r="AN352" s="312"/>
      <c r="AO352" s="312"/>
      <c r="AP352" s="312"/>
      <c r="AQ352" s="312"/>
      <c r="AR352" s="312"/>
      <c r="AS352" s="312"/>
      <c r="AT352" s="312"/>
      <c r="AU352" s="312"/>
      <c r="AV352" s="312"/>
      <c r="AW352" s="312"/>
      <c r="AX352" s="312"/>
      <c r="AY352" s="312"/>
      <c r="AZ352" s="312"/>
      <c r="BA352" s="816"/>
      <c r="BB352" s="492" t="s">
        <v>48</v>
      </c>
      <c r="BC352" s="37" t="s">
        <v>35</v>
      </c>
      <c r="BD352" s="33" t="s">
        <v>35</v>
      </c>
      <c r="BE352" s="33" t="s">
        <v>35</v>
      </c>
      <c r="BF352" s="33" t="s">
        <v>35</v>
      </c>
      <c r="BG352" s="28" t="s">
        <v>35</v>
      </c>
      <c r="BH352" s="37" t="s">
        <v>35</v>
      </c>
      <c r="BI352" s="33" t="s">
        <v>35</v>
      </c>
      <c r="BJ352" s="33" t="s">
        <v>35</v>
      </c>
      <c r="BK352" s="33" t="s">
        <v>35</v>
      </c>
      <c r="BL352" s="28" t="s">
        <v>35</v>
      </c>
      <c r="BM352" s="37" t="s">
        <v>35</v>
      </c>
      <c r="BN352" s="33" t="s">
        <v>35</v>
      </c>
      <c r="BO352" s="33" t="s">
        <v>35</v>
      </c>
      <c r="BP352" s="33" t="s">
        <v>35</v>
      </c>
      <c r="BQ352" s="28" t="s">
        <v>35</v>
      </c>
      <c r="BR352" s="37" t="s">
        <v>35</v>
      </c>
      <c r="BS352" s="33" t="s">
        <v>35</v>
      </c>
      <c r="BT352" s="33" t="s">
        <v>35</v>
      </c>
      <c r="BU352" s="33" t="s">
        <v>35</v>
      </c>
      <c r="BV352" s="33" t="s">
        <v>35</v>
      </c>
      <c r="BW352" s="33" t="s">
        <v>35</v>
      </c>
      <c r="BX352" s="33" t="s">
        <v>35</v>
      </c>
      <c r="BY352" s="22" t="s">
        <v>35</v>
      </c>
      <c r="BZ352" s="22" t="s">
        <v>35</v>
      </c>
      <c r="CA352" s="22" t="s">
        <v>35</v>
      </c>
      <c r="CB352" s="22" t="s">
        <v>35</v>
      </c>
      <c r="CC352" s="22" t="s">
        <v>35</v>
      </c>
      <c r="CD352" s="22" t="s">
        <v>35</v>
      </c>
      <c r="CE352" s="22" t="s">
        <v>35</v>
      </c>
      <c r="CF352" s="22" t="s">
        <v>35</v>
      </c>
      <c r="CG352" s="22" t="s">
        <v>35</v>
      </c>
      <c r="CH352" s="22" t="s">
        <v>35</v>
      </c>
      <c r="CI352" s="22" t="s">
        <v>35</v>
      </c>
      <c r="CJ352" s="3"/>
      <c r="CK352" s="3"/>
      <c r="CL352" s="3"/>
      <c r="CM352" s="3"/>
      <c r="CN352" s="3"/>
      <c r="CO352" s="3"/>
      <c r="CP352" s="3"/>
      <c r="CQ352" s="3"/>
      <c r="CR352" s="3"/>
      <c r="CS352" s="3"/>
      <c r="CT352" s="3"/>
      <c r="CU352" s="3"/>
      <c r="CV352" s="3"/>
      <c r="CW352" s="3"/>
      <c r="CX352" s="3"/>
      <c r="CY352" s="3"/>
      <c r="CZ352" s="3"/>
    </row>
    <row r="353" s="405" customFormat="true" ht="15" customHeight="true" x14ac:dyDescent="0.2">
      <c r="B353" s="404"/>
      <c r="AJ353" s="312"/>
      <c r="AK353" s="312"/>
      <c r="AL353" s="312"/>
      <c r="AM353" s="312"/>
      <c r="AN353" s="312"/>
      <c r="AO353" s="312"/>
      <c r="AP353" s="312"/>
      <c r="AQ353" s="312"/>
      <c r="AR353" s="312"/>
      <c r="AS353" s="312"/>
      <c r="AT353" s="312"/>
      <c r="AU353" s="312"/>
      <c r="AV353" s="312"/>
      <c r="AW353" s="312"/>
      <c r="AX353" s="312"/>
      <c r="AY353" s="312"/>
      <c r="AZ353" s="312"/>
      <c r="BA353" s="817" t="s">
        <v>138</v>
      </c>
      <c r="BB353" s="492" t="s">
        <v>49</v>
      </c>
      <c r="BC353" s="37" t="s">
        <v>35</v>
      </c>
      <c r="BD353" s="33" t="s">
        <v>35</v>
      </c>
      <c r="BE353" s="33" t="s">
        <v>35</v>
      </c>
      <c r="BF353" s="33" t="s">
        <v>35</v>
      </c>
      <c r="BG353" s="28" t="s">
        <v>35</v>
      </c>
      <c r="BH353" s="37" t="s">
        <v>35</v>
      </c>
      <c r="BI353" s="33" t="s">
        <v>35</v>
      </c>
      <c r="BJ353" s="33" t="s">
        <v>35</v>
      </c>
      <c r="BK353" s="33" t="s">
        <v>35</v>
      </c>
      <c r="BL353" s="28" t="s">
        <v>35</v>
      </c>
      <c r="BM353" s="37" t="s">
        <v>35</v>
      </c>
      <c r="BN353" s="33" t="s">
        <v>35</v>
      </c>
      <c r="BO353" s="33" t="s">
        <v>35</v>
      </c>
      <c r="BP353" s="33" t="s">
        <v>35</v>
      </c>
      <c r="BQ353" s="28" t="s">
        <v>35</v>
      </c>
      <c r="BR353" s="37" t="s">
        <v>35</v>
      </c>
      <c r="BS353" s="33" t="s">
        <v>35</v>
      </c>
      <c r="BT353" s="33" t="s">
        <v>35</v>
      </c>
      <c r="BU353" s="33" t="s">
        <v>35</v>
      </c>
      <c r="BV353" s="33" t="s">
        <v>35</v>
      </c>
      <c r="BW353" s="33" t="s">
        <v>35</v>
      </c>
      <c r="BX353" s="33" t="s">
        <v>35</v>
      </c>
      <c r="BY353" s="22" t="s">
        <v>35</v>
      </c>
      <c r="BZ353" s="22" t="s">
        <v>35</v>
      </c>
      <c r="CA353" s="22" t="s">
        <v>35</v>
      </c>
      <c r="CB353" s="22" t="s">
        <v>35</v>
      </c>
      <c r="CC353" s="22" t="s">
        <v>35</v>
      </c>
      <c r="CD353" s="22" t="s">
        <v>35</v>
      </c>
      <c r="CE353" s="22" t="s">
        <v>35</v>
      </c>
      <c r="CF353" s="22" t="s">
        <v>35</v>
      </c>
      <c r="CG353" s="22" t="s">
        <v>35</v>
      </c>
      <c r="CH353" s="22" t="s">
        <v>35</v>
      </c>
      <c r="CI353" s="22" t="s">
        <v>35</v>
      </c>
      <c r="CJ353" s="3"/>
      <c r="CK353" s="3"/>
      <c r="CL353" s="3"/>
      <c r="CM353" s="3"/>
      <c r="CN353" s="3"/>
      <c r="CO353" s="3"/>
      <c r="CP353" s="3"/>
      <c r="CQ353" s="3"/>
      <c r="CR353" s="3"/>
      <c r="CS353" s="3"/>
      <c r="CT353" s="3"/>
      <c r="CU353" s="3"/>
      <c r="CV353" s="3"/>
      <c r="CW353" s="3"/>
      <c r="CX353" s="3"/>
      <c r="CY353" s="3"/>
      <c r="CZ353" s="3"/>
    </row>
    <row r="354" s="405" customFormat="true" ht="15" customHeight="true" x14ac:dyDescent="0.2">
      <c r="B354" s="404"/>
      <c r="AJ354" s="312"/>
      <c r="AK354" s="312"/>
      <c r="AL354" s="312"/>
      <c r="AM354" s="312"/>
      <c r="AN354" s="312"/>
      <c r="AO354" s="312"/>
      <c r="AP354" s="312"/>
      <c r="AQ354" s="312"/>
      <c r="AR354" s="312"/>
      <c r="AS354" s="312"/>
      <c r="AT354" s="312"/>
      <c r="AU354" s="312"/>
      <c r="AV354" s="312"/>
      <c r="AW354" s="312"/>
      <c r="AX354" s="312"/>
      <c r="AY354" s="312"/>
      <c r="AZ354" s="312"/>
      <c r="BA354" s="820"/>
      <c r="BB354" s="495" t="s">
        <v>48</v>
      </c>
      <c r="BC354" s="36" t="s">
        <v>35</v>
      </c>
      <c r="BD354" s="32" t="s">
        <v>35</v>
      </c>
      <c r="BE354" s="32" t="s">
        <v>35</v>
      </c>
      <c r="BF354" s="32" t="s">
        <v>35</v>
      </c>
      <c r="BG354" s="27" t="s">
        <v>35</v>
      </c>
      <c r="BH354" s="36" t="s">
        <v>35</v>
      </c>
      <c r="BI354" s="32" t="s">
        <v>35</v>
      </c>
      <c r="BJ354" s="32" t="s">
        <v>35</v>
      </c>
      <c r="BK354" s="32" t="s">
        <v>35</v>
      </c>
      <c r="BL354" s="27" t="s">
        <v>35</v>
      </c>
      <c r="BM354" s="36" t="s">
        <v>35</v>
      </c>
      <c r="BN354" s="32" t="s">
        <v>35</v>
      </c>
      <c r="BO354" s="32" t="s">
        <v>35</v>
      </c>
      <c r="BP354" s="32" t="s">
        <v>35</v>
      </c>
      <c r="BQ354" s="27" t="s">
        <v>35</v>
      </c>
      <c r="BR354" s="36" t="s">
        <v>35</v>
      </c>
      <c r="BS354" s="32" t="s">
        <v>35</v>
      </c>
      <c r="BT354" s="32" t="s">
        <v>35</v>
      </c>
      <c r="BU354" s="32" t="s">
        <v>35</v>
      </c>
      <c r="BV354" s="32" t="s">
        <v>35</v>
      </c>
      <c r="BW354" s="32" t="s">
        <v>35</v>
      </c>
      <c r="BX354" s="32" t="s">
        <v>35</v>
      </c>
      <c r="BY354" s="21" t="s">
        <v>35</v>
      </c>
      <c r="BZ354" s="21" t="s">
        <v>35</v>
      </c>
      <c r="CA354" s="21" t="s">
        <v>35</v>
      </c>
      <c r="CB354" s="21" t="s">
        <v>35</v>
      </c>
      <c r="CC354" s="21" t="s">
        <v>35</v>
      </c>
      <c r="CD354" s="21" t="s">
        <v>35</v>
      </c>
      <c r="CE354" s="21" t="s">
        <v>35</v>
      </c>
      <c r="CF354" s="21" t="s">
        <v>35</v>
      </c>
      <c r="CG354" s="21" t="s">
        <v>35</v>
      </c>
      <c r="CH354" s="21" t="s">
        <v>35</v>
      </c>
      <c r="CI354" s="21" t="s">
        <v>35</v>
      </c>
      <c r="CJ354" s="3"/>
      <c r="CK354" s="3"/>
      <c r="CL354" s="3"/>
      <c r="CM354" s="3"/>
      <c r="CN354" s="3"/>
      <c r="CO354" s="3"/>
      <c r="CP354" s="3"/>
      <c r="CQ354" s="3"/>
      <c r="CR354" s="3"/>
      <c r="CS354" s="3"/>
      <c r="CT354" s="3"/>
      <c r="CU354" s="3"/>
      <c r="CV354" s="3"/>
      <c r="CW354" s="3"/>
      <c r="CX354" s="3"/>
      <c r="CY354" s="3"/>
      <c r="CZ354" s="3"/>
    </row>
    <row r="355" s="405" customFormat="true" ht="15" customHeight="true" x14ac:dyDescent="0.2">
      <c r="B355" s="404"/>
      <c r="AJ355" s="312"/>
      <c r="AK355" s="312"/>
      <c r="AL355" s="312"/>
      <c r="AM355" s="312"/>
      <c r="AN355" s="312"/>
      <c r="AO355" s="312"/>
      <c r="AP355" s="312"/>
      <c r="AQ355" s="312"/>
      <c r="AR355" s="312"/>
      <c r="AS355" s="312"/>
      <c r="AT355" s="312"/>
      <c r="AU355" s="312"/>
      <c r="AV355" s="312"/>
      <c r="AW355" s="312"/>
      <c r="AX355" s="312"/>
      <c r="AY355" s="312"/>
      <c r="AZ355" s="312"/>
      <c r="BA355" s="332"/>
      <c r="BB355" s="288"/>
      <c r="BC355" s="375"/>
      <c r="BD355" s="375"/>
      <c r="BE355" s="375"/>
      <c r="BF355" s="375"/>
      <c r="BG355" s="375"/>
      <c r="BH355" s="375"/>
      <c r="BI355" s="375"/>
      <c r="BJ355" s="375"/>
      <c r="BK355" s="375"/>
      <c r="BL355" s="375"/>
      <c r="BM355" s="375"/>
      <c r="BN355" s="375"/>
      <c r="BO355" s="375"/>
      <c r="BP355" s="375"/>
      <c r="BQ355" s="375"/>
      <c r="BR355" s="375"/>
      <c r="BS355" s="375"/>
      <c r="BT355" s="375"/>
      <c r="BU355" s="375"/>
      <c r="BV355" s="375"/>
      <c r="BW355" s="375"/>
      <c r="BX355" s="375"/>
      <c r="BY355" s="375"/>
      <c r="BZ355" s="376"/>
      <c r="CA355" s="376"/>
      <c r="CB355" s="376"/>
      <c r="CC355" s="376"/>
      <c r="CD355" s="376"/>
      <c r="CE355" s="376"/>
      <c r="CF355" s="376"/>
      <c r="CG355" s="376"/>
      <c r="CH355" s="376"/>
      <c r="CI355" s="376"/>
      <c r="CJ355" s="376"/>
      <c r="CK355" s="376"/>
      <c r="CL355" s="376"/>
      <c r="CM355" s="376"/>
      <c r="CN355" s="376"/>
      <c r="CO355" s="376"/>
      <c r="CP355" s="376"/>
      <c r="CQ355" s="376"/>
      <c r="CR355" s="376"/>
      <c r="CS355" s="376"/>
      <c r="CT355" s="376"/>
      <c r="CU355" s="376"/>
      <c r="CV355" s="376"/>
      <c r="CW355" s="376"/>
      <c r="CX355" s="376"/>
      <c r="CY355" s="376"/>
      <c r="CZ355" s="376"/>
    </row>
    <row r="356" s="405" customFormat="true" ht="15" customHeight="true" x14ac:dyDescent="0.2">
      <c r="B356" s="404"/>
      <c r="AJ356" s="312"/>
      <c r="AK356" s="312"/>
      <c r="AL356" s="312"/>
      <c r="AM356" s="312"/>
      <c r="AN356" s="312"/>
      <c r="AO356" s="312"/>
      <c r="AP356" s="312"/>
      <c r="AQ356" s="312"/>
      <c r="AR356" s="312"/>
      <c r="AS356" s="312"/>
      <c r="AT356" s="312"/>
      <c r="AU356" s="312"/>
      <c r="AV356" s="312"/>
      <c r="AW356" s="312"/>
      <c r="AX356" s="312"/>
      <c r="AY356" s="312"/>
      <c r="AZ356" s="312"/>
      <c r="BA356" s="332"/>
      <c r="BB356" s="288"/>
      <c r="BC356" s="332"/>
      <c r="BD356" s="332"/>
      <c r="BE356" s="332"/>
      <c r="BF356" s="332"/>
      <c r="BG356" s="332"/>
      <c r="BH356" s="332"/>
      <c r="BI356" s="332"/>
      <c r="BJ356" s="332"/>
      <c r="BK356" s="332"/>
      <c r="BL356" s="332"/>
      <c r="BM356" s="332"/>
      <c r="BN356" s="332"/>
      <c r="BO356" s="332"/>
      <c r="BP356" s="332"/>
      <c r="BQ356" s="332"/>
      <c r="BR356" s="332"/>
      <c r="BS356" s="332"/>
      <c r="BT356" s="332"/>
      <c r="BU356" s="332"/>
      <c r="BV356" s="332"/>
      <c r="BW356" s="332"/>
      <c r="BX356" s="332"/>
      <c r="BY356" s="332"/>
      <c r="BZ356" s="312"/>
      <c r="CA356" s="312"/>
      <c r="CB356" s="312"/>
      <c r="CC356" s="312"/>
      <c r="CD356" s="312"/>
      <c r="CE356" s="312"/>
      <c r="CF356" s="312"/>
      <c r="CG356" s="312"/>
      <c r="CH356" s="312"/>
      <c r="CI356" s="312"/>
      <c r="CJ356" s="312"/>
      <c r="CK356" s="312"/>
      <c r="CL356" s="312"/>
      <c r="CM356" s="312"/>
      <c r="CN356" s="312"/>
      <c r="CO356" s="312"/>
      <c r="CP356" s="312"/>
      <c r="CQ356" s="312"/>
      <c r="CR356" s="312"/>
      <c r="CS356" s="312"/>
      <c r="CT356" s="312"/>
      <c r="CU356" s="312"/>
      <c r="CV356" s="312"/>
      <c r="CW356" s="312"/>
      <c r="CX356" s="312"/>
      <c r="CY356" s="312"/>
      <c r="CZ356" s="312"/>
    </row>
    <row r="357" s="284" customFormat="true" ht="15" customHeight="true" x14ac:dyDescent="0.2">
      <c r="B357" s="286"/>
      <c r="AJ357" s="312"/>
      <c r="AK357" s="312"/>
      <c r="AL357" s="312"/>
      <c r="AM357" s="312"/>
      <c r="AN357" s="312"/>
      <c r="AO357" s="312"/>
      <c r="AP357" s="312"/>
      <c r="AQ357" s="312"/>
      <c r="AR357" s="312"/>
      <c r="AS357" s="312"/>
      <c r="AT357" s="312"/>
      <c r="AU357" s="312"/>
      <c r="AV357" s="312"/>
      <c r="AW357" s="312"/>
      <c r="AX357" s="312"/>
      <c r="AY357" s="312"/>
      <c r="AZ357" s="312"/>
      <c r="BA357" s="332"/>
      <c r="BB357" s="288"/>
      <c r="BC357" s="332"/>
      <c r="BD357" s="332"/>
      <c r="BE357" s="332"/>
      <c r="BF357" s="332"/>
      <c r="BG357" s="332"/>
      <c r="BH357" s="332"/>
      <c r="BI357" s="332"/>
      <c r="BJ357" s="332"/>
      <c r="BK357" s="332"/>
      <c r="BL357" s="332"/>
      <c r="BM357" s="332"/>
      <c r="BN357" s="332"/>
      <c r="BO357" s="332"/>
      <c r="BP357" s="332"/>
      <c r="BQ357" s="332"/>
      <c r="BR357" s="332"/>
      <c r="BS357" s="332"/>
      <c r="BT357" s="332"/>
      <c r="BU357" s="332"/>
      <c r="BV357" s="332"/>
      <c r="BW357" s="332"/>
      <c r="BX357" s="332"/>
      <c r="BY357" s="332"/>
      <c r="BZ357" s="312"/>
      <c r="CA357" s="312"/>
      <c r="CB357" s="312"/>
      <c r="CC357" s="312"/>
      <c r="CD357" s="312"/>
      <c r="CE357" s="312"/>
      <c r="CF357" s="312"/>
      <c r="CG357" s="312"/>
      <c r="CH357" s="312"/>
      <c r="CI357" s="312"/>
      <c r="CJ357" s="312"/>
      <c r="CK357" s="312"/>
      <c r="CL357" s="312"/>
      <c r="CM357" s="312"/>
      <c r="CN357" s="312"/>
      <c r="CO357" s="312"/>
      <c r="CP357" s="312"/>
      <c r="CQ357" s="312"/>
      <c r="CR357" s="312"/>
      <c r="CS357" s="312"/>
      <c r="CT357" s="312"/>
      <c r="CU357" s="312"/>
      <c r="CV357" s="312"/>
      <c r="CW357" s="312"/>
      <c r="CX357" s="312"/>
      <c r="CY357" s="312"/>
      <c r="CZ357" s="312"/>
    </row>
    <row r="358" s="284" customFormat="true" ht="15" customHeight="true" x14ac:dyDescent="0.2">
      <c r="B358" s="286"/>
      <c r="AJ358" s="312"/>
      <c r="AK358" s="312"/>
      <c r="AL358" s="312"/>
      <c r="AM358" s="312"/>
      <c r="AN358" s="312"/>
      <c r="AO358" s="312"/>
      <c r="AP358" s="312"/>
      <c r="AQ358" s="312"/>
      <c r="AR358" s="312"/>
      <c r="AS358" s="312"/>
      <c r="AT358" s="312"/>
      <c r="AU358" s="312"/>
      <c r="AV358" s="312"/>
      <c r="AW358" s="312"/>
      <c r="AX358" s="312"/>
      <c r="AY358" s="312"/>
      <c r="AZ358" s="312"/>
      <c r="BA358" s="332"/>
      <c r="BB358" s="288"/>
      <c r="BC358" s="332"/>
      <c r="BD358" s="332"/>
      <c r="BE358" s="332"/>
      <c r="BF358" s="332"/>
      <c r="BG358" s="332"/>
      <c r="BH358" s="332"/>
      <c r="BI358" s="332"/>
      <c r="BJ358" s="332"/>
      <c r="BK358" s="332"/>
      <c r="BL358" s="332"/>
      <c r="BM358" s="332"/>
      <c r="BN358" s="332"/>
      <c r="BO358" s="332"/>
      <c r="BP358" s="332"/>
      <c r="BQ358" s="332"/>
      <c r="BR358" s="332"/>
      <c r="BS358" s="332"/>
      <c r="BT358" s="332"/>
      <c r="BU358" s="332"/>
      <c r="BV358" s="332"/>
      <c r="BW358" s="332"/>
      <c r="BX358" s="332"/>
      <c r="BY358" s="332"/>
      <c r="BZ358" s="312"/>
      <c r="CA358" s="312"/>
      <c r="CB358" s="312"/>
      <c r="CC358" s="312"/>
      <c r="CD358" s="312"/>
      <c r="CE358" s="312"/>
      <c r="CF358" s="312"/>
      <c r="CG358" s="312"/>
      <c r="CH358" s="312"/>
      <c r="CI358" s="312"/>
      <c r="CJ358" s="312"/>
      <c r="CK358" s="312"/>
      <c r="CL358" s="312"/>
      <c r="CM358" s="312"/>
      <c r="CN358" s="312"/>
      <c r="CO358" s="312"/>
      <c r="CP358" s="312"/>
      <c r="CQ358" s="312"/>
      <c r="CR358" s="312"/>
      <c r="CS358" s="312"/>
      <c r="CT358" s="312"/>
      <c r="CU358" s="312"/>
      <c r="CV358" s="312"/>
      <c r="CW358" s="312"/>
      <c r="CX358" s="312"/>
      <c r="CY358" s="312"/>
      <c r="CZ358" s="312"/>
    </row>
    <row r="359" s="284" customFormat="true" ht="15" customHeight="true" x14ac:dyDescent="0.2">
      <c r="B359" s="286"/>
      <c r="AJ359" s="312"/>
      <c r="AK359" s="312"/>
      <c r="AL359" s="312"/>
      <c r="AM359" s="312"/>
      <c r="AN359" s="312"/>
      <c r="AO359" s="312"/>
      <c r="AP359" s="312"/>
      <c r="AQ359" s="312"/>
      <c r="AR359" s="312"/>
      <c r="AS359" s="312"/>
      <c r="AT359" s="312"/>
      <c r="AU359" s="312"/>
      <c r="AV359" s="312"/>
      <c r="AW359" s="312"/>
      <c r="AX359" s="312"/>
      <c r="AY359" s="312"/>
      <c r="AZ359" s="312"/>
      <c r="BA359" s="332"/>
      <c r="BB359" s="288"/>
      <c r="BC359" s="332"/>
      <c r="BD359" s="332"/>
      <c r="BE359" s="332"/>
      <c r="BF359" s="332"/>
      <c r="BG359" s="332"/>
      <c r="BH359" s="332"/>
      <c r="BI359" s="332"/>
      <c r="BJ359" s="332"/>
      <c r="BK359" s="332"/>
      <c r="BL359" s="332"/>
      <c r="BM359" s="332"/>
      <c r="BN359" s="332"/>
      <c r="BO359" s="332"/>
      <c r="BP359" s="332"/>
      <c r="BQ359" s="332"/>
      <c r="BR359" s="332"/>
      <c r="BS359" s="332"/>
      <c r="BT359" s="332"/>
      <c r="BU359" s="332"/>
      <c r="BV359" s="332"/>
      <c r="BW359" s="332"/>
      <c r="BX359" s="332"/>
      <c r="BY359" s="332"/>
      <c r="BZ359" s="312"/>
      <c r="CA359" s="312"/>
      <c r="CB359" s="312"/>
      <c r="CC359" s="312"/>
      <c r="CD359" s="312"/>
      <c r="CE359" s="312"/>
      <c r="CF359" s="312"/>
      <c r="CG359" s="312"/>
      <c r="CH359" s="312"/>
      <c r="CI359" s="312"/>
      <c r="CJ359" s="312"/>
      <c r="CK359" s="312"/>
      <c r="CL359" s="312"/>
      <c r="CM359" s="312"/>
      <c r="CN359" s="312"/>
      <c r="CO359" s="312"/>
      <c r="CP359" s="312"/>
      <c r="CQ359" s="312"/>
      <c r="CR359" s="312"/>
      <c r="CS359" s="312"/>
      <c r="CT359" s="312"/>
      <c r="CU359" s="312"/>
      <c r="CV359" s="312"/>
      <c r="CW359" s="312"/>
      <c r="CX359" s="312"/>
      <c r="CY359" s="312"/>
      <c r="CZ359" s="312"/>
    </row>
    <row r="360" s="284" customFormat="true" ht="15" customHeight="true" x14ac:dyDescent="0.2">
      <c r="B360" s="286"/>
      <c r="AJ360" s="312"/>
      <c r="AK360" s="312"/>
      <c r="AL360" s="312"/>
      <c r="AM360" s="312"/>
      <c r="AN360" s="312"/>
      <c r="AO360" s="312"/>
      <c r="AP360" s="312"/>
      <c r="AQ360" s="312"/>
      <c r="AR360" s="312"/>
      <c r="AS360" s="312"/>
      <c r="AT360" s="312"/>
      <c r="AU360" s="312"/>
      <c r="AV360" s="312"/>
      <c r="AW360" s="312"/>
      <c r="AX360" s="312"/>
      <c r="AY360" s="312"/>
      <c r="AZ360" s="312"/>
      <c r="BA360" s="332"/>
      <c r="BB360" s="288"/>
      <c r="BC360" s="332"/>
      <c r="BD360" s="332"/>
      <c r="BE360" s="332"/>
      <c r="BF360" s="332"/>
      <c r="BG360" s="332"/>
      <c r="BH360" s="332"/>
      <c r="BI360" s="332"/>
      <c r="BJ360" s="332"/>
      <c r="BK360" s="332"/>
      <c r="BL360" s="332"/>
      <c r="BM360" s="332"/>
      <c r="BN360" s="332"/>
      <c r="BO360" s="332"/>
      <c r="BP360" s="332"/>
      <c r="BQ360" s="332"/>
      <c r="BR360" s="332"/>
      <c r="BS360" s="332"/>
      <c r="BT360" s="332"/>
      <c r="BU360" s="332"/>
      <c r="BV360" s="332"/>
      <c r="BW360" s="332"/>
      <c r="BX360" s="332"/>
      <c r="BY360" s="332"/>
      <c r="BZ360" s="312"/>
      <c r="CA360" s="312"/>
      <c r="CB360" s="312"/>
      <c r="CC360" s="312"/>
      <c r="CD360" s="312"/>
      <c r="CE360" s="312"/>
      <c r="CF360" s="312"/>
      <c r="CG360" s="312"/>
      <c r="CH360" s="312"/>
      <c r="CI360" s="312"/>
      <c r="CJ360" s="312"/>
      <c r="CK360" s="312"/>
      <c r="CL360" s="312"/>
      <c r="CM360" s="312"/>
      <c r="CN360" s="312"/>
      <c r="CO360" s="312"/>
      <c r="CP360" s="312"/>
      <c r="CQ360" s="312"/>
      <c r="CR360" s="312"/>
      <c r="CS360" s="312"/>
      <c r="CT360" s="312"/>
      <c r="CU360" s="312"/>
      <c r="CV360" s="312"/>
      <c r="CW360" s="312"/>
      <c r="CX360" s="312"/>
      <c r="CY360" s="312"/>
      <c r="CZ360" s="312"/>
    </row>
    <row r="361" s="284" customFormat="true" ht="15" customHeight="true" x14ac:dyDescent="0.2">
      <c r="B361" s="286"/>
      <c r="AJ361" s="312"/>
      <c r="AK361" s="312"/>
      <c r="AL361" s="312"/>
      <c r="AM361" s="312"/>
      <c r="AN361" s="312"/>
      <c r="AO361" s="312"/>
      <c r="AP361" s="312"/>
      <c r="AQ361" s="312"/>
      <c r="AR361" s="312"/>
      <c r="AS361" s="312"/>
      <c r="AT361" s="312"/>
      <c r="AU361" s="312"/>
      <c r="AV361" s="312"/>
      <c r="AW361" s="312"/>
      <c r="AX361" s="312"/>
      <c r="AY361" s="312"/>
      <c r="AZ361" s="312"/>
      <c r="BA361" s="332"/>
      <c r="BB361" s="288"/>
      <c r="BC361" s="332"/>
      <c r="BD361" s="332"/>
      <c r="BE361" s="332"/>
      <c r="BF361" s="332"/>
      <c r="BG361" s="332"/>
      <c r="BH361" s="332"/>
      <c r="BI361" s="332"/>
      <c r="BJ361" s="332"/>
      <c r="BK361" s="332"/>
      <c r="BL361" s="332"/>
      <c r="BM361" s="332"/>
      <c r="BN361" s="332"/>
      <c r="BO361" s="332"/>
      <c r="BP361" s="332"/>
      <c r="BQ361" s="332"/>
      <c r="BR361" s="332"/>
      <c r="BS361" s="332"/>
      <c r="BT361" s="332"/>
      <c r="BU361" s="332"/>
      <c r="BV361" s="332"/>
      <c r="BW361" s="332"/>
      <c r="BX361" s="332"/>
      <c r="BY361" s="332"/>
      <c r="BZ361" s="312"/>
      <c r="CA361" s="312"/>
      <c r="CB361" s="312"/>
      <c r="CC361" s="312"/>
      <c r="CD361" s="312"/>
      <c r="CE361" s="312"/>
      <c r="CF361" s="312"/>
      <c r="CG361" s="312"/>
      <c r="CH361" s="312"/>
      <c r="CI361" s="312"/>
      <c r="CJ361" s="312"/>
      <c r="CK361" s="312"/>
      <c r="CL361" s="312"/>
      <c r="CM361" s="312"/>
      <c r="CN361" s="312"/>
      <c r="CO361" s="312"/>
      <c r="CP361" s="312"/>
      <c r="CQ361" s="312"/>
      <c r="CR361" s="312"/>
      <c r="CS361" s="312"/>
      <c r="CT361" s="312"/>
      <c r="CU361" s="312"/>
      <c r="CV361" s="312"/>
      <c r="CW361" s="312"/>
      <c r="CX361" s="312"/>
      <c r="CY361" s="312"/>
      <c r="CZ361" s="312"/>
    </row>
    <row r="362" s="284" customFormat="true" ht="15" customHeight="true" x14ac:dyDescent="0.2">
      <c r="B362" s="286"/>
      <c r="AJ362" s="312"/>
      <c r="AK362" s="312"/>
      <c r="AL362" s="312"/>
      <c r="AM362" s="312"/>
      <c r="AN362" s="312"/>
      <c r="AO362" s="312"/>
      <c r="AP362" s="312"/>
      <c r="AQ362" s="312"/>
      <c r="AR362" s="312"/>
      <c r="AS362" s="312"/>
      <c r="AT362" s="312"/>
      <c r="AU362" s="312"/>
      <c r="AV362" s="312"/>
      <c r="AW362" s="312"/>
      <c r="AX362" s="312"/>
      <c r="AY362" s="312"/>
      <c r="AZ362" s="312"/>
      <c r="BA362" s="332"/>
      <c r="BB362" s="288"/>
      <c r="BC362" s="332"/>
      <c r="BD362" s="332"/>
      <c r="BE362" s="332"/>
      <c r="BF362" s="332"/>
      <c r="BG362" s="332"/>
      <c r="BH362" s="332"/>
      <c r="BI362" s="332"/>
      <c r="BJ362" s="332"/>
      <c r="BK362" s="332"/>
      <c r="BL362" s="332"/>
      <c r="BM362" s="332"/>
      <c r="BN362" s="332"/>
      <c r="BO362" s="332"/>
      <c r="BP362" s="332"/>
      <c r="BQ362" s="332"/>
      <c r="BR362" s="332"/>
      <c r="BS362" s="332"/>
      <c r="BT362" s="332"/>
      <c r="BU362" s="332"/>
      <c r="BV362" s="332"/>
      <c r="BW362" s="332"/>
      <c r="BX362" s="332"/>
      <c r="BY362" s="332"/>
      <c r="BZ362" s="312"/>
      <c r="CA362" s="312"/>
      <c r="CB362" s="312"/>
      <c r="CC362" s="312"/>
      <c r="CD362" s="312"/>
      <c r="CE362" s="312"/>
      <c r="CF362" s="312"/>
      <c r="CG362" s="312"/>
      <c r="CH362" s="312"/>
      <c r="CI362" s="312"/>
      <c r="CJ362" s="312"/>
      <c r="CK362" s="312"/>
      <c r="CL362" s="312"/>
      <c r="CM362" s="312"/>
      <c r="CN362" s="312"/>
      <c r="CO362" s="312"/>
      <c r="CP362" s="312"/>
      <c r="CQ362" s="312"/>
      <c r="CR362" s="312"/>
      <c r="CS362" s="312"/>
      <c r="CT362" s="312"/>
      <c r="CU362" s="312"/>
      <c r="CV362" s="312"/>
      <c r="CW362" s="312"/>
      <c r="CX362" s="312"/>
      <c r="CY362" s="312"/>
      <c r="CZ362" s="312"/>
    </row>
    <row r="363" s="284" customFormat="true" ht="15" customHeight="true" x14ac:dyDescent="0.2">
      <c r="B363" s="286"/>
      <c r="AJ363" s="312"/>
      <c r="AK363" s="312"/>
      <c r="AL363" s="312"/>
      <c r="AM363" s="312"/>
      <c r="AN363" s="312"/>
      <c r="AO363" s="312"/>
      <c r="AP363" s="312"/>
      <c r="AQ363" s="312"/>
      <c r="AR363" s="312"/>
      <c r="AS363" s="312"/>
      <c r="AT363" s="312"/>
      <c r="AU363" s="312"/>
      <c r="AV363" s="312"/>
      <c r="AW363" s="312"/>
      <c r="AX363" s="312"/>
      <c r="AY363" s="312"/>
      <c r="AZ363" s="312"/>
      <c r="BA363" s="332"/>
      <c r="BB363" s="288"/>
      <c r="BC363" s="332"/>
      <c r="BD363" s="332"/>
      <c r="BE363" s="332"/>
      <c r="BF363" s="332"/>
      <c r="BG363" s="332"/>
      <c r="BH363" s="332"/>
      <c r="BI363" s="332"/>
      <c r="BJ363" s="332"/>
      <c r="BK363" s="332"/>
      <c r="BL363" s="332"/>
      <c r="BM363" s="332"/>
      <c r="BN363" s="332"/>
      <c r="BO363" s="332"/>
      <c r="BP363" s="332"/>
      <c r="BQ363" s="332"/>
      <c r="BR363" s="332"/>
      <c r="BS363" s="332"/>
      <c r="BT363" s="332"/>
      <c r="BU363" s="332"/>
      <c r="BV363" s="332"/>
      <c r="BW363" s="332"/>
      <c r="BX363" s="332"/>
      <c r="BY363" s="332"/>
      <c r="BZ363" s="312"/>
      <c r="CA363" s="312"/>
      <c r="CB363" s="312"/>
      <c r="CC363" s="312"/>
      <c r="CD363" s="312"/>
      <c r="CE363" s="312"/>
      <c r="CF363" s="312"/>
      <c r="CG363" s="312"/>
      <c r="CH363" s="312"/>
      <c r="CI363" s="312"/>
      <c r="CJ363" s="312"/>
      <c r="CK363" s="312"/>
      <c r="CL363" s="312"/>
      <c r="CM363" s="312"/>
      <c r="CN363" s="312"/>
      <c r="CO363" s="312"/>
      <c r="CP363" s="312"/>
      <c r="CQ363" s="312"/>
      <c r="CR363" s="312"/>
      <c r="CS363" s="312"/>
      <c r="CT363" s="312"/>
      <c r="CU363" s="312"/>
      <c r="CV363" s="312"/>
      <c r="CW363" s="312"/>
      <c r="CX363" s="312"/>
      <c r="CY363" s="312"/>
      <c r="CZ363" s="312"/>
    </row>
    <row r="364" s="284" customFormat="true" ht="15" customHeight="true" x14ac:dyDescent="0.2">
      <c r="B364" s="286"/>
      <c r="AJ364" s="312"/>
      <c r="AK364" s="312"/>
      <c r="AL364" s="312"/>
      <c r="AM364" s="312"/>
      <c r="AN364" s="312"/>
      <c r="AO364" s="312"/>
      <c r="AP364" s="312"/>
      <c r="AQ364" s="312"/>
      <c r="AR364" s="312"/>
      <c r="AS364" s="312"/>
      <c r="AT364" s="312"/>
      <c r="AU364" s="312"/>
      <c r="AV364" s="312"/>
      <c r="AW364" s="312"/>
      <c r="AX364" s="312"/>
      <c r="AY364" s="312"/>
      <c r="AZ364" s="312"/>
      <c r="BA364" s="332"/>
      <c r="BB364" s="288"/>
      <c r="BC364" s="332"/>
      <c r="BD364" s="332"/>
      <c r="BE364" s="332"/>
      <c r="BF364" s="332"/>
      <c r="BG364" s="332"/>
      <c r="BH364" s="332"/>
      <c r="BI364" s="332"/>
      <c r="BJ364" s="332"/>
      <c r="BK364" s="332"/>
      <c r="BL364" s="332"/>
      <c r="BM364" s="332"/>
      <c r="BN364" s="332"/>
      <c r="BO364" s="332"/>
      <c r="BP364" s="332"/>
      <c r="BQ364" s="332"/>
      <c r="BR364" s="332"/>
      <c r="BS364" s="332"/>
      <c r="BT364" s="332"/>
      <c r="BU364" s="332"/>
      <c r="BV364" s="332"/>
      <c r="BW364" s="332"/>
      <c r="BX364" s="332"/>
      <c r="BY364" s="332"/>
      <c r="BZ364" s="312"/>
      <c r="CA364" s="312"/>
      <c r="CB364" s="312"/>
      <c r="CC364" s="312"/>
      <c r="CD364" s="312"/>
      <c r="CE364" s="312"/>
      <c r="CF364" s="312"/>
      <c r="CG364" s="312"/>
      <c r="CH364" s="312"/>
      <c r="CI364" s="312"/>
      <c r="CJ364" s="312"/>
      <c r="CK364" s="312"/>
      <c r="CL364" s="312"/>
      <c r="CM364" s="312"/>
      <c r="CN364" s="312"/>
      <c r="CO364" s="312"/>
      <c r="CP364" s="312"/>
      <c r="CQ364" s="312"/>
      <c r="CR364" s="312"/>
      <c r="CS364" s="312"/>
      <c r="CT364" s="312"/>
      <c r="CU364" s="312"/>
      <c r="CV364" s="312"/>
      <c r="CW364" s="312"/>
      <c r="CX364" s="312"/>
      <c r="CY364" s="312"/>
      <c r="CZ364" s="312"/>
    </row>
    <row r="365" s="284" customFormat="true" ht="15" customHeight="true" x14ac:dyDescent="0.2">
      <c r="B365" s="286"/>
      <c r="AJ365" s="312"/>
      <c r="AK365" s="312"/>
      <c r="AL365" s="312"/>
      <c r="AM365" s="312"/>
      <c r="AN365" s="312"/>
      <c r="AO365" s="312"/>
      <c r="AP365" s="312"/>
      <c r="AQ365" s="312"/>
      <c r="AR365" s="312"/>
      <c r="AS365" s="312"/>
      <c r="AT365" s="312"/>
      <c r="AU365" s="312"/>
      <c r="AV365" s="312"/>
      <c r="AW365" s="312"/>
      <c r="AX365" s="312"/>
      <c r="AY365" s="312"/>
      <c r="AZ365" s="312"/>
      <c r="BA365" s="332"/>
      <c r="BB365" s="288"/>
      <c r="BC365" s="332"/>
      <c r="BD365" s="332"/>
      <c r="BE365" s="332"/>
      <c r="BF365" s="332"/>
      <c r="BG365" s="332"/>
      <c r="BH365" s="332"/>
      <c r="BI365" s="332"/>
      <c r="BJ365" s="332"/>
      <c r="BK365" s="332"/>
      <c r="BL365" s="332"/>
      <c r="BM365" s="332"/>
      <c r="BN365" s="332"/>
      <c r="BO365" s="332"/>
      <c r="BP365" s="332"/>
      <c r="BQ365" s="332"/>
      <c r="BR365" s="332"/>
      <c r="BS365" s="332"/>
      <c r="BT365" s="332"/>
      <c r="BU365" s="332"/>
      <c r="BV365" s="332"/>
      <c r="BW365" s="332"/>
      <c r="BX365" s="332"/>
      <c r="BY365" s="332"/>
      <c r="BZ365" s="312"/>
      <c r="CA365" s="312"/>
      <c r="CB365" s="312"/>
      <c r="CC365" s="312"/>
      <c r="CD365" s="312"/>
      <c r="CE365" s="312"/>
      <c r="CF365" s="312"/>
      <c r="CG365" s="312"/>
      <c r="CH365" s="312"/>
      <c r="CI365" s="312"/>
      <c r="CJ365" s="312"/>
      <c r="CK365" s="312"/>
      <c r="CL365" s="312"/>
      <c r="CM365" s="312"/>
      <c r="CN365" s="312"/>
      <c r="CO365" s="312"/>
      <c r="CP365" s="312"/>
      <c r="CQ365" s="312"/>
      <c r="CR365" s="312"/>
      <c r="CS365" s="312"/>
      <c r="CT365" s="312"/>
      <c r="CU365" s="312"/>
      <c r="CV365" s="312"/>
      <c r="CW365" s="312"/>
      <c r="CX365" s="312"/>
      <c r="CY365" s="312"/>
      <c r="CZ365" s="312"/>
    </row>
    <row r="366" s="284" customFormat="true" ht="15" customHeight="true" x14ac:dyDescent="0.2">
      <c r="B366" s="286"/>
      <c r="AJ366" s="312"/>
      <c r="AK366" s="312"/>
      <c r="AL366" s="312"/>
      <c r="AM366" s="312"/>
      <c r="AN366" s="312"/>
      <c r="AO366" s="312"/>
      <c r="AP366" s="312"/>
      <c r="AQ366" s="312"/>
      <c r="AR366" s="312"/>
      <c r="AS366" s="312"/>
      <c r="AT366" s="312"/>
      <c r="AU366" s="312"/>
      <c r="AV366" s="312"/>
      <c r="AW366" s="312"/>
      <c r="AX366" s="312"/>
      <c r="AY366" s="312"/>
      <c r="AZ366" s="312"/>
      <c r="BA366" s="332"/>
      <c r="BB366" s="288"/>
      <c r="BC366" s="332"/>
      <c r="BD366" s="332"/>
      <c r="BE366" s="332"/>
      <c r="BF366" s="332"/>
      <c r="BG366" s="332"/>
      <c r="BH366" s="332"/>
      <c r="BI366" s="332"/>
      <c r="BJ366" s="332"/>
      <c r="BK366" s="332"/>
      <c r="BL366" s="332"/>
      <c r="BM366" s="332"/>
      <c r="BN366" s="332"/>
      <c r="BO366" s="332"/>
      <c r="BP366" s="332"/>
      <c r="BQ366" s="332"/>
      <c r="BR366" s="332"/>
      <c r="BS366" s="332"/>
      <c r="BT366" s="332"/>
      <c r="BU366" s="332"/>
      <c r="BV366" s="332"/>
      <c r="BW366" s="332"/>
      <c r="BX366" s="332"/>
      <c r="BY366" s="332"/>
      <c r="BZ366" s="312"/>
      <c r="CA366" s="312"/>
      <c r="CB366" s="312"/>
      <c r="CC366" s="312"/>
      <c r="CD366" s="312"/>
      <c r="CE366" s="312"/>
      <c r="CF366" s="312"/>
      <c r="CG366" s="312"/>
      <c r="CH366" s="312"/>
      <c r="CI366" s="312"/>
      <c r="CJ366" s="312"/>
      <c r="CK366" s="312"/>
      <c r="CL366" s="312"/>
      <c r="CM366" s="312"/>
      <c r="CN366" s="312"/>
      <c r="CO366" s="312"/>
      <c r="CP366" s="312"/>
      <c r="CQ366" s="312"/>
      <c r="CR366" s="312"/>
      <c r="CS366" s="312"/>
      <c r="CT366" s="312"/>
      <c r="CU366" s="312"/>
      <c r="CV366" s="312"/>
      <c r="CW366" s="312"/>
      <c r="CX366" s="312"/>
      <c r="CY366" s="312"/>
      <c r="CZ366" s="312"/>
    </row>
    <row r="367" s="284" customFormat="true" ht="15" customHeight="true" x14ac:dyDescent="0.2">
      <c r="B367" s="286"/>
      <c r="AJ367" s="312"/>
      <c r="AK367" s="312"/>
      <c r="AL367" s="312"/>
      <c r="AM367" s="312"/>
      <c r="AN367" s="312"/>
      <c r="AO367" s="312"/>
      <c r="AP367" s="312"/>
      <c r="AQ367" s="312"/>
      <c r="AR367" s="312"/>
      <c r="AS367" s="312"/>
      <c r="AT367" s="312"/>
      <c r="AU367" s="312"/>
      <c r="AV367" s="312"/>
      <c r="AW367" s="312"/>
      <c r="AX367" s="312"/>
      <c r="AY367" s="312"/>
      <c r="AZ367" s="312"/>
      <c r="BA367" s="332"/>
      <c r="BB367" s="288"/>
      <c r="BC367" s="332"/>
      <c r="BD367" s="332"/>
      <c r="BE367" s="332"/>
      <c r="BF367" s="332"/>
      <c r="BG367" s="332"/>
      <c r="BH367" s="332"/>
      <c r="BI367" s="332"/>
      <c r="BJ367" s="332"/>
      <c r="BK367" s="332"/>
      <c r="BL367" s="332"/>
      <c r="BM367" s="332"/>
      <c r="BN367" s="332"/>
      <c r="BO367" s="332"/>
      <c r="BP367" s="332"/>
      <c r="BQ367" s="332"/>
      <c r="BR367" s="332"/>
      <c r="BS367" s="332"/>
      <c r="BT367" s="332"/>
      <c r="BU367" s="332"/>
      <c r="BV367" s="332"/>
      <c r="BW367" s="332"/>
      <c r="BX367" s="332"/>
      <c r="BY367" s="332"/>
      <c r="BZ367" s="312"/>
      <c r="CA367" s="312"/>
      <c r="CB367" s="312"/>
      <c r="CC367" s="312"/>
      <c r="CD367" s="312"/>
      <c r="CE367" s="312"/>
      <c r="CF367" s="312"/>
      <c r="CG367" s="312"/>
      <c r="CH367" s="312"/>
      <c r="CI367" s="312"/>
      <c r="CJ367" s="312"/>
      <c r="CK367" s="312"/>
      <c r="CL367" s="312"/>
      <c r="CM367" s="312"/>
      <c r="CN367" s="312"/>
      <c r="CO367" s="312"/>
      <c r="CP367" s="312"/>
      <c r="CQ367" s="312"/>
      <c r="CR367" s="312"/>
      <c r="CS367" s="312"/>
      <c r="CT367" s="312"/>
      <c r="CU367" s="312"/>
      <c r="CV367" s="312"/>
      <c r="CW367" s="312"/>
      <c r="CX367" s="312"/>
      <c r="CY367" s="312"/>
      <c r="CZ367" s="312"/>
    </row>
    <row r="368" s="284" customFormat="true" ht="15" customHeight="true" x14ac:dyDescent="0.2">
      <c r="B368" s="286"/>
      <c r="AJ368" s="312"/>
      <c r="AK368" s="312"/>
      <c r="AL368" s="312"/>
      <c r="AM368" s="312"/>
      <c r="AN368" s="312"/>
      <c r="AO368" s="312"/>
      <c r="AP368" s="312"/>
      <c r="AQ368" s="312"/>
      <c r="AR368" s="312"/>
      <c r="AS368" s="312"/>
      <c r="AT368" s="312"/>
      <c r="AU368" s="312"/>
      <c r="AV368" s="312"/>
      <c r="AW368" s="312"/>
      <c r="AX368" s="312"/>
      <c r="AY368" s="312"/>
      <c r="AZ368" s="312"/>
      <c r="BA368" s="332"/>
      <c r="BB368" s="288"/>
      <c r="BC368" s="332"/>
      <c r="BD368" s="332"/>
      <c r="BE368" s="332"/>
      <c r="BF368" s="332"/>
      <c r="BG368" s="332"/>
      <c r="BH368" s="332"/>
      <c r="BI368" s="332"/>
      <c r="BJ368" s="332"/>
      <c r="BK368" s="332"/>
      <c r="BL368" s="332"/>
      <c r="BM368" s="332"/>
      <c r="BN368" s="332"/>
      <c r="BO368" s="332"/>
      <c r="BP368" s="332"/>
      <c r="BQ368" s="332"/>
      <c r="BR368" s="332"/>
      <c r="BS368" s="332"/>
      <c r="BT368" s="332"/>
      <c r="BU368" s="332"/>
      <c r="BV368" s="332"/>
      <c r="BW368" s="332"/>
      <c r="BX368" s="332"/>
      <c r="BY368" s="332"/>
      <c r="BZ368" s="312"/>
      <c r="CA368" s="312"/>
      <c r="CB368" s="312"/>
      <c r="CC368" s="312"/>
      <c r="CD368" s="312"/>
      <c r="CE368" s="312"/>
      <c r="CF368" s="312"/>
      <c r="CG368" s="312"/>
      <c r="CH368" s="312"/>
      <c r="CI368" s="312"/>
      <c r="CJ368" s="312"/>
      <c r="CK368" s="312"/>
      <c r="CL368" s="312"/>
      <c r="CM368" s="312"/>
      <c r="CN368" s="312"/>
      <c r="CO368" s="312"/>
      <c r="CP368" s="312"/>
      <c r="CQ368" s="312"/>
      <c r="CR368" s="312"/>
      <c r="CS368" s="312"/>
      <c r="CT368" s="312"/>
      <c r="CU368" s="312"/>
      <c r="CV368" s="312"/>
      <c r="CW368" s="312"/>
      <c r="CX368" s="312"/>
      <c r="CY368" s="312"/>
      <c r="CZ368" s="312"/>
    </row>
    <row r="369" s="284" customFormat="true" ht="15" customHeight="true" x14ac:dyDescent="0.2">
      <c r="B369" s="286"/>
      <c r="AJ369" s="312"/>
      <c r="AK369" s="312"/>
      <c r="AL369" s="312"/>
      <c r="AM369" s="312"/>
      <c r="AN369" s="312"/>
      <c r="AO369" s="312"/>
      <c r="AP369" s="312"/>
      <c r="AQ369" s="312"/>
      <c r="AR369" s="312"/>
      <c r="AS369" s="312"/>
      <c r="AT369" s="312"/>
      <c r="AU369" s="312"/>
      <c r="AV369" s="312"/>
      <c r="AW369" s="312"/>
      <c r="AX369" s="312"/>
      <c r="AY369" s="312"/>
      <c r="AZ369" s="312"/>
      <c r="BA369" s="332"/>
      <c r="BB369" s="288"/>
      <c r="BC369" s="332"/>
      <c r="BD369" s="332"/>
      <c r="BE369" s="332"/>
      <c r="BF369" s="332"/>
      <c r="BG369" s="332"/>
      <c r="BH369" s="332"/>
      <c r="BI369" s="332"/>
      <c r="BJ369" s="332"/>
      <c r="BK369" s="332"/>
      <c r="BL369" s="332"/>
      <c r="BM369" s="332"/>
      <c r="BN369" s="332"/>
      <c r="BO369" s="332"/>
      <c r="BP369" s="332"/>
      <c r="BQ369" s="332"/>
      <c r="BR369" s="332"/>
      <c r="BS369" s="332"/>
      <c r="BT369" s="332"/>
      <c r="BU369" s="332"/>
      <c r="BV369" s="332"/>
      <c r="BW369" s="332"/>
      <c r="BX369" s="332"/>
      <c r="BY369" s="332"/>
      <c r="BZ369" s="312"/>
      <c r="CA369" s="312"/>
      <c r="CB369" s="312"/>
      <c r="CC369" s="312"/>
      <c r="CD369" s="312"/>
      <c r="CE369" s="312"/>
      <c r="CF369" s="312"/>
      <c r="CG369" s="312"/>
      <c r="CH369" s="312"/>
      <c r="CI369" s="312"/>
      <c r="CJ369" s="312"/>
      <c r="CK369" s="312"/>
      <c r="CL369" s="312"/>
      <c r="CM369" s="312"/>
      <c r="CN369" s="312"/>
      <c r="CO369" s="312"/>
      <c r="CP369" s="312"/>
      <c r="CQ369" s="312"/>
      <c r="CR369" s="312"/>
      <c r="CS369" s="312"/>
      <c r="CT369" s="312"/>
      <c r="CU369" s="312"/>
      <c r="CV369" s="312"/>
      <c r="CW369" s="312"/>
      <c r="CX369" s="312"/>
      <c r="CY369" s="312"/>
      <c r="CZ369" s="312"/>
    </row>
    <row r="370" s="284" customFormat="true" ht="15" customHeight="true" x14ac:dyDescent="0.2">
      <c r="B370" s="286"/>
      <c r="AJ370" s="312"/>
      <c r="AK370" s="312"/>
      <c r="AL370" s="312"/>
      <c r="AM370" s="312"/>
      <c r="AN370" s="312"/>
      <c r="AO370" s="312"/>
      <c r="AP370" s="312"/>
      <c r="AQ370" s="312"/>
      <c r="AR370" s="312"/>
      <c r="AS370" s="312"/>
      <c r="AT370" s="312"/>
      <c r="AU370" s="312"/>
      <c r="AV370" s="312"/>
      <c r="AW370" s="312"/>
      <c r="AX370" s="312"/>
      <c r="AY370" s="312"/>
      <c r="AZ370" s="312"/>
      <c r="BA370" s="332"/>
      <c r="BB370" s="288"/>
      <c r="BC370" s="332"/>
      <c r="BD370" s="332"/>
      <c r="BE370" s="332"/>
      <c r="BF370" s="332"/>
      <c r="BG370" s="332"/>
      <c r="BH370" s="332"/>
      <c r="BI370" s="332"/>
      <c r="BJ370" s="332"/>
      <c r="BK370" s="332"/>
      <c r="BL370" s="332"/>
      <c r="BM370" s="332"/>
      <c r="BN370" s="332"/>
      <c r="BO370" s="332"/>
      <c r="BP370" s="332"/>
      <c r="BQ370" s="332"/>
      <c r="BR370" s="332"/>
      <c r="BS370" s="332"/>
      <c r="BT370" s="332"/>
      <c r="BU370" s="332"/>
      <c r="BV370" s="332"/>
      <c r="BW370" s="332"/>
      <c r="BX370" s="332"/>
      <c r="BY370" s="332"/>
      <c r="BZ370" s="312"/>
      <c r="CA370" s="312"/>
      <c r="CB370" s="312"/>
      <c r="CC370" s="312"/>
      <c r="CD370" s="312"/>
      <c r="CE370" s="312"/>
      <c r="CF370" s="312"/>
      <c r="CG370" s="312"/>
      <c r="CH370" s="312"/>
      <c r="CI370" s="312"/>
      <c r="CJ370" s="312"/>
      <c r="CK370" s="312"/>
      <c r="CL370" s="312"/>
      <c r="CM370" s="312"/>
      <c r="CN370" s="312"/>
      <c r="CO370" s="312"/>
      <c r="CP370" s="312"/>
      <c r="CQ370" s="312"/>
      <c r="CR370" s="312"/>
      <c r="CS370" s="312"/>
      <c r="CT370" s="312"/>
      <c r="CU370" s="312"/>
      <c r="CV370" s="312"/>
      <c r="CW370" s="312"/>
      <c r="CX370" s="312"/>
      <c r="CY370" s="312"/>
      <c r="CZ370" s="312"/>
    </row>
    <row r="371" s="284" customFormat="true" ht="15" customHeight="true" x14ac:dyDescent="0.2">
      <c r="B371" s="286"/>
      <c r="AJ371" s="312"/>
      <c r="AK371" s="312"/>
      <c r="AL371" s="312"/>
      <c r="AM371" s="312"/>
      <c r="AN371" s="312"/>
      <c r="AO371" s="312"/>
      <c r="AP371" s="312"/>
      <c r="AQ371" s="312"/>
      <c r="AR371" s="312"/>
      <c r="AS371" s="312"/>
      <c r="AT371" s="312"/>
      <c r="AU371" s="312"/>
      <c r="AV371" s="312"/>
      <c r="AW371" s="312"/>
      <c r="AX371" s="312"/>
      <c r="AY371" s="312"/>
      <c r="AZ371" s="312"/>
      <c r="BA371" s="332"/>
      <c r="BB371" s="288"/>
      <c r="BC371" s="332"/>
      <c r="BD371" s="332"/>
      <c r="BE371" s="332"/>
      <c r="BF371" s="332"/>
      <c r="BG371" s="332"/>
      <c r="BH371" s="332"/>
      <c r="BI371" s="332"/>
      <c r="BJ371" s="332"/>
      <c r="BK371" s="332"/>
      <c r="BL371" s="332"/>
      <c r="BM371" s="332"/>
      <c r="BN371" s="332"/>
      <c r="BO371" s="332"/>
      <c r="BP371" s="332"/>
      <c r="BQ371" s="332"/>
      <c r="BR371" s="332"/>
      <c r="BS371" s="332"/>
      <c r="BT371" s="332"/>
      <c r="BU371" s="332"/>
      <c r="BV371" s="332"/>
      <c r="BW371" s="332"/>
      <c r="BX371" s="332"/>
      <c r="BY371" s="332"/>
      <c r="BZ371" s="312"/>
      <c r="CA371" s="312"/>
      <c r="CB371" s="312"/>
      <c r="CC371" s="312"/>
      <c r="CD371" s="312"/>
      <c r="CE371" s="312"/>
      <c r="CF371" s="312"/>
      <c r="CG371" s="312"/>
      <c r="CH371" s="312"/>
      <c r="CI371" s="312"/>
      <c r="CJ371" s="312"/>
      <c r="CK371" s="312"/>
      <c r="CL371" s="312"/>
      <c r="CM371" s="312"/>
      <c r="CN371" s="312"/>
      <c r="CO371" s="312"/>
      <c r="CP371" s="312"/>
      <c r="CQ371" s="312"/>
      <c r="CR371" s="312"/>
      <c r="CS371" s="312"/>
      <c r="CT371" s="312"/>
      <c r="CU371" s="312"/>
      <c r="CV371" s="312"/>
      <c r="CW371" s="312"/>
      <c r="CX371" s="312"/>
      <c r="CY371" s="312"/>
      <c r="CZ371" s="312"/>
    </row>
    <row r="372" s="284" customFormat="true" ht="15" customHeight="true" x14ac:dyDescent="0.2">
      <c r="B372" s="286"/>
      <c r="AJ372" s="312"/>
      <c r="AK372" s="312"/>
      <c r="AL372" s="312"/>
      <c r="AM372" s="312"/>
      <c r="AN372" s="312"/>
      <c r="AO372" s="312"/>
      <c r="AP372" s="312"/>
      <c r="AQ372" s="312"/>
      <c r="AR372" s="312"/>
      <c r="AS372" s="312"/>
      <c r="AT372" s="312"/>
      <c r="AU372" s="312"/>
      <c r="AV372" s="312"/>
      <c r="AW372" s="312"/>
      <c r="AX372" s="312"/>
      <c r="AY372" s="312"/>
      <c r="AZ372" s="312"/>
      <c r="BA372" s="332"/>
      <c r="BB372" s="288"/>
      <c r="BC372" s="332"/>
      <c r="BD372" s="332"/>
      <c r="BE372" s="332"/>
      <c r="BF372" s="332"/>
      <c r="BG372" s="332"/>
      <c r="BH372" s="332"/>
      <c r="BI372" s="332"/>
      <c r="BJ372" s="332"/>
      <c r="BK372" s="332"/>
      <c r="BL372" s="332"/>
      <c r="BM372" s="332"/>
      <c r="BN372" s="332"/>
      <c r="BO372" s="332"/>
      <c r="BP372" s="332"/>
      <c r="BQ372" s="332"/>
      <c r="BR372" s="332"/>
      <c r="BS372" s="332"/>
      <c r="BT372" s="332"/>
      <c r="BU372" s="332"/>
      <c r="BV372" s="332"/>
      <c r="BW372" s="332"/>
      <c r="BX372" s="332"/>
      <c r="BY372" s="332"/>
      <c r="BZ372" s="312"/>
      <c r="CA372" s="312"/>
      <c r="CB372" s="312"/>
      <c r="CC372" s="312"/>
      <c r="CD372" s="312"/>
      <c r="CE372" s="312"/>
      <c r="CF372" s="312"/>
      <c r="CG372" s="312"/>
      <c r="CH372" s="312"/>
      <c r="CI372" s="312"/>
      <c r="CJ372" s="312"/>
      <c r="CK372" s="312"/>
      <c r="CL372" s="312"/>
      <c r="CM372" s="312"/>
      <c r="CN372" s="312"/>
      <c r="CO372" s="312"/>
      <c r="CP372" s="312"/>
      <c r="CQ372" s="312"/>
      <c r="CR372" s="312"/>
      <c r="CS372" s="312"/>
      <c r="CT372" s="312"/>
      <c r="CU372" s="312"/>
      <c r="CV372" s="312"/>
      <c r="CW372" s="312"/>
      <c r="CX372" s="312"/>
      <c r="CY372" s="312"/>
      <c r="CZ372" s="312"/>
    </row>
    <row r="373" s="284" customFormat="true" ht="15" customHeight="true" x14ac:dyDescent="0.2">
      <c r="B373" s="286"/>
      <c r="AJ373" s="312"/>
      <c r="AK373" s="312"/>
      <c r="AL373" s="312"/>
      <c r="AM373" s="312"/>
      <c r="AN373" s="312"/>
      <c r="AO373" s="312"/>
      <c r="AP373" s="312"/>
      <c r="AQ373" s="312"/>
      <c r="AR373" s="312"/>
      <c r="AS373" s="312"/>
      <c r="AT373" s="312"/>
      <c r="AU373" s="312"/>
      <c r="AV373" s="312"/>
      <c r="AW373" s="312"/>
      <c r="AX373" s="312"/>
      <c r="AY373" s="312"/>
      <c r="AZ373" s="312"/>
      <c r="BA373" s="332"/>
      <c r="BB373" s="288"/>
      <c r="BC373" s="332"/>
      <c r="BD373" s="332"/>
      <c r="BE373" s="332"/>
      <c r="BF373" s="332"/>
      <c r="BG373" s="332"/>
      <c r="BH373" s="332"/>
      <c r="BI373" s="332"/>
      <c r="BJ373" s="332"/>
      <c r="BK373" s="332"/>
      <c r="BL373" s="332"/>
      <c r="BM373" s="332"/>
      <c r="BN373" s="332"/>
      <c r="BO373" s="332"/>
      <c r="BP373" s="332"/>
      <c r="BQ373" s="332"/>
      <c r="BR373" s="332"/>
      <c r="BS373" s="332"/>
      <c r="BT373" s="332"/>
      <c r="BU373" s="332"/>
      <c r="BV373" s="332"/>
      <c r="BW373" s="332"/>
      <c r="BX373" s="332"/>
      <c r="BY373" s="332"/>
      <c r="BZ373" s="312"/>
      <c r="CA373" s="312"/>
      <c r="CB373" s="312"/>
      <c r="CC373" s="312"/>
      <c r="CD373" s="312"/>
      <c r="CE373" s="312"/>
      <c r="CF373" s="312"/>
      <c r="CG373" s="312"/>
      <c r="CH373" s="312"/>
      <c r="CI373" s="312"/>
      <c r="CJ373" s="312"/>
      <c r="CK373" s="312"/>
      <c r="CL373" s="312"/>
      <c r="CM373" s="312"/>
      <c r="CN373" s="312"/>
      <c r="CO373" s="312"/>
      <c r="CP373" s="312"/>
      <c r="CQ373" s="312"/>
      <c r="CR373" s="312"/>
      <c r="CS373" s="312"/>
      <c r="CT373" s="312"/>
      <c r="CU373" s="312"/>
      <c r="CV373" s="312"/>
      <c r="CW373" s="312"/>
      <c r="CX373" s="312"/>
      <c r="CY373" s="312"/>
      <c r="CZ373" s="312"/>
    </row>
    <row r="374" s="284" customFormat="true" ht="15" customHeight="true" x14ac:dyDescent="0.2">
      <c r="B374" s="286"/>
      <c r="AJ374" s="312"/>
      <c r="AK374" s="312"/>
      <c r="AL374" s="312"/>
      <c r="AM374" s="312"/>
      <c r="AN374" s="312"/>
      <c r="AO374" s="312"/>
      <c r="AP374" s="312"/>
      <c r="AQ374" s="312"/>
      <c r="AR374" s="312"/>
      <c r="AS374" s="312"/>
      <c r="AT374" s="312"/>
      <c r="AU374" s="312"/>
      <c r="AV374" s="312"/>
      <c r="AW374" s="312"/>
      <c r="AX374" s="312"/>
      <c r="AY374" s="312"/>
      <c r="AZ374" s="312"/>
      <c r="BA374" s="332"/>
      <c r="BB374" s="288"/>
      <c r="BC374" s="332"/>
      <c r="BD374" s="332"/>
      <c r="BE374" s="332"/>
      <c r="BF374" s="332"/>
      <c r="BG374" s="332"/>
      <c r="BH374" s="332"/>
      <c r="BI374" s="332"/>
      <c r="BJ374" s="332"/>
      <c r="BK374" s="332"/>
      <c r="BL374" s="332"/>
      <c r="BM374" s="332"/>
      <c r="BN374" s="332"/>
      <c r="BO374" s="332"/>
      <c r="BP374" s="332"/>
      <c r="BQ374" s="332"/>
      <c r="BR374" s="332"/>
      <c r="BS374" s="332"/>
      <c r="BT374" s="332"/>
      <c r="BU374" s="332"/>
      <c r="BV374" s="332"/>
      <c r="BW374" s="332"/>
      <c r="BX374" s="332"/>
      <c r="BY374" s="332"/>
      <c r="BZ374" s="312"/>
      <c r="CA374" s="312"/>
      <c r="CB374" s="312"/>
      <c r="CC374" s="312"/>
      <c r="CD374" s="312"/>
      <c r="CE374" s="312"/>
      <c r="CF374" s="312"/>
      <c r="CG374" s="312"/>
      <c r="CH374" s="312"/>
      <c r="CI374" s="312"/>
      <c r="CJ374" s="312"/>
      <c r="CK374" s="312"/>
      <c r="CL374" s="312"/>
      <c r="CM374" s="312"/>
      <c r="CN374" s="312"/>
      <c r="CO374" s="312"/>
      <c r="CP374" s="312"/>
      <c r="CQ374" s="312"/>
      <c r="CR374" s="312"/>
      <c r="CS374" s="312"/>
      <c r="CT374" s="312"/>
      <c r="CU374" s="312"/>
      <c r="CV374" s="312"/>
      <c r="CW374" s="312"/>
      <c r="CX374" s="312"/>
      <c r="CY374" s="312"/>
      <c r="CZ374" s="312"/>
    </row>
    <row r="375" s="284" customFormat="true" ht="15" customHeight="true" x14ac:dyDescent="0.2">
      <c r="B375" s="286"/>
      <c r="AJ375" s="312"/>
      <c r="AK375" s="312"/>
      <c r="AL375" s="312"/>
      <c r="AM375" s="312"/>
      <c r="AN375" s="312"/>
      <c r="AO375" s="312"/>
      <c r="AP375" s="312"/>
      <c r="AQ375" s="312"/>
      <c r="AR375" s="312"/>
      <c r="AS375" s="312"/>
      <c r="AT375" s="312"/>
      <c r="AU375" s="312"/>
      <c r="AV375" s="312"/>
      <c r="AW375" s="312"/>
      <c r="AX375" s="312"/>
      <c r="AY375" s="312"/>
      <c r="AZ375" s="312"/>
      <c r="BA375" s="285"/>
      <c r="BB375" s="283"/>
      <c r="BC375" s="283"/>
      <c r="BD375" s="283"/>
      <c r="BE375" s="283"/>
      <c r="BF375" s="283"/>
      <c r="BG375" s="283"/>
      <c r="BH375" s="283"/>
      <c r="BI375" s="283"/>
      <c r="BJ375" s="283"/>
      <c r="BK375" s="283"/>
      <c r="BL375" s="283"/>
      <c r="BM375" s="283"/>
      <c r="BN375" s="283"/>
      <c r="BO375" s="283"/>
      <c r="BP375" s="283"/>
      <c r="BQ375" s="283"/>
      <c r="BR375" s="283"/>
      <c r="BS375" s="283"/>
      <c r="BT375" s="283"/>
      <c r="BU375" s="283"/>
      <c r="BV375" s="283"/>
      <c r="BW375" s="283"/>
      <c r="BX375" s="283"/>
      <c r="BY375" s="285"/>
      <c r="BZ375" s="311"/>
      <c r="CA375" s="311"/>
      <c r="CB375" s="311"/>
      <c r="CC375" s="311"/>
      <c r="CD375" s="311"/>
      <c r="CE375" s="311"/>
      <c r="CF375" s="311"/>
      <c r="CG375" s="311"/>
      <c r="CH375" s="311"/>
      <c r="CI375" s="311"/>
      <c r="CJ375" s="311"/>
      <c r="CK375" s="311"/>
      <c r="CL375" s="311"/>
      <c r="CM375" s="311"/>
      <c r="CN375" s="311"/>
      <c r="CO375" s="311"/>
      <c r="CP375" s="311"/>
      <c r="CQ375" s="311"/>
      <c r="CR375" s="311"/>
      <c r="CS375" s="311"/>
      <c r="CT375" s="311"/>
      <c r="CU375" s="311"/>
      <c r="CV375" s="311"/>
      <c r="CW375" s="311"/>
      <c r="CX375" s="311"/>
      <c r="CY375" s="311"/>
      <c r="CZ375" s="311"/>
    </row>
    <row r="376" s="284" customFormat="true" ht="15" customHeight="true" x14ac:dyDescent="0.2">
      <c r="B376" s="286"/>
      <c r="AJ376" s="312"/>
      <c r="AK376" s="312"/>
      <c r="AL376" s="312"/>
      <c r="AM376" s="312"/>
      <c r="AN376" s="312"/>
      <c r="AO376" s="312"/>
      <c r="AP376" s="312"/>
      <c r="AQ376" s="312"/>
      <c r="AR376" s="312"/>
      <c r="AS376" s="312"/>
      <c r="AT376" s="312"/>
      <c r="AU376" s="312"/>
      <c r="AV376" s="312"/>
      <c r="AW376" s="312"/>
      <c r="AX376" s="312"/>
      <c r="AY376" s="312"/>
      <c r="AZ376" s="312"/>
      <c r="BA376" s="285"/>
      <c r="BB376" s="283"/>
      <c r="BC376" s="283"/>
      <c r="BD376" s="283"/>
      <c r="BE376" s="283"/>
      <c r="BF376" s="283"/>
      <c r="BG376" s="283"/>
      <c r="BH376" s="283"/>
      <c r="BI376" s="283"/>
      <c r="BJ376" s="283"/>
      <c r="BK376" s="283"/>
      <c r="BL376" s="283"/>
      <c r="BM376" s="283"/>
      <c r="BN376" s="283"/>
      <c r="BO376" s="283"/>
      <c r="BP376" s="283"/>
      <c r="BQ376" s="283"/>
      <c r="BR376" s="283"/>
      <c r="BS376" s="283"/>
      <c r="BT376" s="283"/>
      <c r="BU376" s="283"/>
      <c r="BV376" s="283"/>
      <c r="BW376" s="283"/>
      <c r="BX376" s="283"/>
      <c r="BY376" s="285"/>
      <c r="BZ376" s="311"/>
      <c r="CA376" s="311"/>
      <c r="CB376" s="311"/>
      <c r="CC376" s="311"/>
      <c r="CD376" s="311"/>
      <c r="CE376" s="311"/>
      <c r="CF376" s="311"/>
      <c r="CG376" s="311"/>
      <c r="CH376" s="311"/>
      <c r="CI376" s="311"/>
      <c r="CJ376" s="311"/>
      <c r="CK376" s="311"/>
      <c r="CL376" s="311"/>
      <c r="CM376" s="311"/>
      <c r="CN376" s="311"/>
      <c r="CO376" s="311"/>
      <c r="CP376" s="311"/>
      <c r="CQ376" s="311"/>
      <c r="CR376" s="311"/>
      <c r="CS376" s="311"/>
      <c r="CT376" s="311"/>
      <c r="CU376" s="311"/>
      <c r="CV376" s="311"/>
      <c r="CW376" s="311"/>
      <c r="CX376" s="311"/>
      <c r="CY376" s="311"/>
      <c r="CZ376" s="311"/>
    </row>
    <row r="377" s="284" customFormat="true" ht="15" customHeight="true" x14ac:dyDescent="0.2">
      <c r="B377" s="286"/>
      <c r="AJ377" s="312"/>
      <c r="AK377" s="312"/>
      <c r="AL377" s="312"/>
      <c r="AM377" s="312"/>
      <c r="AN377" s="312"/>
      <c r="AO377" s="312"/>
      <c r="AP377" s="312"/>
      <c r="AQ377" s="312"/>
      <c r="AR377" s="312"/>
      <c r="AS377" s="312"/>
      <c r="AT377" s="312"/>
      <c r="AU377" s="312"/>
      <c r="AV377" s="312"/>
      <c r="AW377" s="312"/>
      <c r="AX377" s="312"/>
      <c r="AY377" s="312"/>
      <c r="AZ377" s="312"/>
      <c r="BA377" s="285"/>
      <c r="BB377" s="283"/>
      <c r="BC377" s="283"/>
      <c r="BD377" s="283"/>
      <c r="BE377" s="283"/>
      <c r="BF377" s="283"/>
      <c r="BG377" s="283"/>
      <c r="BH377" s="283"/>
      <c r="BI377" s="283"/>
      <c r="BJ377" s="283"/>
      <c r="BK377" s="283"/>
      <c r="BL377" s="283"/>
      <c r="BM377" s="283"/>
      <c r="BN377" s="283"/>
      <c r="BO377" s="283"/>
      <c r="BP377" s="283"/>
      <c r="BQ377" s="283"/>
      <c r="BR377" s="283"/>
      <c r="BS377" s="283"/>
      <c r="BT377" s="283"/>
      <c r="BU377" s="283"/>
      <c r="BV377" s="283"/>
      <c r="BW377" s="283"/>
      <c r="BX377" s="283"/>
      <c r="BY377" s="285"/>
      <c r="BZ377" s="311"/>
      <c r="CA377" s="311"/>
      <c r="CB377" s="311"/>
      <c r="CC377" s="311"/>
      <c r="CD377" s="311"/>
      <c r="CE377" s="311"/>
      <c r="CF377" s="311"/>
      <c r="CG377" s="311"/>
      <c r="CH377" s="311"/>
      <c r="CI377" s="311"/>
      <c r="CJ377" s="311"/>
      <c r="CK377" s="311"/>
      <c r="CL377" s="311"/>
      <c r="CM377" s="311"/>
      <c r="CN377" s="311"/>
      <c r="CO377" s="311"/>
      <c r="CP377" s="311"/>
      <c r="CQ377" s="311"/>
      <c r="CR377" s="311"/>
      <c r="CS377" s="311"/>
      <c r="CT377" s="311"/>
      <c r="CU377" s="311"/>
      <c r="CV377" s="311"/>
      <c r="CW377" s="311"/>
      <c r="CX377" s="311"/>
      <c r="CY377" s="311"/>
      <c r="CZ377" s="311"/>
    </row>
    <row r="378" s="284" customFormat="true" ht="15" customHeight="true" x14ac:dyDescent="0.2">
      <c r="B378" s="286"/>
      <c r="AJ378" s="312"/>
      <c r="AK378" s="312"/>
      <c r="AL378" s="312"/>
      <c r="AM378" s="312"/>
      <c r="AN378" s="312"/>
      <c r="AO378" s="312"/>
      <c r="AP378" s="312"/>
      <c r="AQ378" s="312"/>
      <c r="AR378" s="312"/>
      <c r="AS378" s="312"/>
      <c r="AT378" s="312"/>
      <c r="AU378" s="312"/>
      <c r="AV378" s="312"/>
      <c r="AW378" s="312"/>
      <c r="AX378" s="312"/>
      <c r="AY378" s="312"/>
      <c r="AZ378" s="312"/>
      <c r="BA378" s="285"/>
      <c r="BB378" s="283"/>
      <c r="BC378" s="283"/>
      <c r="BD378" s="283"/>
      <c r="BE378" s="283"/>
      <c r="BF378" s="283"/>
      <c r="BG378" s="283"/>
      <c r="BH378" s="283"/>
      <c r="BI378" s="283"/>
      <c r="BJ378" s="283"/>
      <c r="BK378" s="283"/>
      <c r="BL378" s="283"/>
      <c r="BM378" s="283"/>
      <c r="BN378" s="283"/>
      <c r="BO378" s="283"/>
      <c r="BP378" s="283"/>
      <c r="BQ378" s="283"/>
      <c r="BR378" s="283"/>
      <c r="BS378" s="283"/>
      <c r="BT378" s="283"/>
      <c r="BU378" s="283"/>
      <c r="BV378" s="283"/>
      <c r="BW378" s="283"/>
      <c r="BX378" s="283"/>
      <c r="BY378" s="285"/>
      <c r="BZ378" s="311"/>
      <c r="CA378" s="311"/>
      <c r="CB378" s="311"/>
      <c r="CC378" s="311"/>
      <c r="CD378" s="311"/>
      <c r="CE378" s="311"/>
      <c r="CF378" s="311"/>
      <c r="CG378" s="311"/>
      <c r="CH378" s="311"/>
      <c r="CI378" s="311"/>
      <c r="CJ378" s="311"/>
      <c r="CK378" s="311"/>
      <c r="CL378" s="311"/>
      <c r="CM378" s="311"/>
      <c r="CN378" s="311"/>
      <c r="CO378" s="311"/>
      <c r="CP378" s="311"/>
      <c r="CQ378" s="311"/>
      <c r="CR378" s="311"/>
      <c r="CS378" s="311"/>
      <c r="CT378" s="311"/>
      <c r="CU378" s="311"/>
      <c r="CV378" s="311"/>
      <c r="CW378" s="311"/>
      <c r="CX378" s="311"/>
      <c r="CY378" s="311"/>
      <c r="CZ378" s="311"/>
    </row>
    <row r="379" s="284" customFormat="true" ht="15" customHeight="true" x14ac:dyDescent="0.2">
      <c r="B379" s="286"/>
      <c r="AJ379" s="312"/>
      <c r="AK379" s="312"/>
      <c r="AL379" s="312"/>
      <c r="AM379" s="312"/>
      <c r="AN379" s="312"/>
      <c r="AO379" s="312"/>
      <c r="AP379" s="312"/>
      <c r="AQ379" s="312"/>
      <c r="AR379" s="312"/>
      <c r="AS379" s="312"/>
      <c r="AT379" s="312"/>
      <c r="AU379" s="312"/>
      <c r="AV379" s="312"/>
      <c r="AW379" s="312"/>
      <c r="AX379" s="312"/>
      <c r="AY379" s="312"/>
      <c r="AZ379" s="312"/>
      <c r="BA379" s="285"/>
      <c r="BB379" s="283"/>
      <c r="BC379" s="283"/>
      <c r="BD379" s="283"/>
      <c r="BE379" s="283"/>
      <c r="BF379" s="283"/>
      <c r="BG379" s="283"/>
      <c r="BH379" s="283"/>
      <c r="BI379" s="283"/>
      <c r="BJ379" s="283"/>
      <c r="BK379" s="283"/>
      <c r="BL379" s="283"/>
      <c r="BM379" s="283"/>
      <c r="BN379" s="283"/>
      <c r="BO379" s="283"/>
      <c r="BP379" s="283"/>
      <c r="BQ379" s="283"/>
      <c r="BR379" s="283"/>
      <c r="BS379" s="283"/>
      <c r="BT379" s="283"/>
      <c r="BU379" s="283"/>
      <c r="BV379" s="283"/>
      <c r="BW379" s="283"/>
      <c r="BX379" s="283"/>
      <c r="BY379" s="285"/>
      <c r="BZ379" s="311"/>
      <c r="CA379" s="311"/>
      <c r="CB379" s="311"/>
      <c r="CC379" s="311"/>
      <c r="CD379" s="311"/>
      <c r="CE379" s="311"/>
      <c r="CF379" s="311"/>
      <c r="CG379" s="311"/>
      <c r="CH379" s="311"/>
      <c r="CI379" s="311"/>
      <c r="CJ379" s="311"/>
      <c r="CK379" s="311"/>
      <c r="CL379" s="311"/>
      <c r="CM379" s="311"/>
      <c r="CN379" s="311"/>
      <c r="CO379" s="311"/>
      <c r="CP379" s="311"/>
      <c r="CQ379" s="311"/>
      <c r="CR379" s="311"/>
      <c r="CS379" s="311"/>
      <c r="CT379" s="311"/>
      <c r="CU379" s="311"/>
      <c r="CV379" s="311"/>
      <c r="CW379" s="311"/>
      <c r="CX379" s="311"/>
      <c r="CY379" s="311"/>
      <c r="CZ379" s="311"/>
    </row>
    <row r="380" s="284" customFormat="true" ht="15" customHeight="true" x14ac:dyDescent="0.2">
      <c r="B380" s="286"/>
      <c r="AJ380" s="312"/>
      <c r="AK380" s="312"/>
      <c r="AL380" s="312"/>
      <c r="AM380" s="312"/>
      <c r="AN380" s="312"/>
      <c r="AO380" s="312"/>
      <c r="AP380" s="312"/>
      <c r="AQ380" s="312"/>
      <c r="AR380" s="312"/>
      <c r="AS380" s="312"/>
      <c r="AT380" s="312"/>
      <c r="AU380" s="312"/>
      <c r="AV380" s="312"/>
      <c r="AW380" s="312"/>
      <c r="AX380" s="312"/>
      <c r="AY380" s="312"/>
      <c r="AZ380" s="312"/>
      <c r="BA380" s="285"/>
      <c r="BB380" s="283"/>
      <c r="BC380" s="283"/>
      <c r="BD380" s="283"/>
      <c r="BE380" s="283"/>
      <c r="BF380" s="283"/>
      <c r="BG380" s="283"/>
      <c r="BH380" s="283"/>
      <c r="BI380" s="283"/>
      <c r="BJ380" s="283"/>
      <c r="BK380" s="283"/>
      <c r="BL380" s="283"/>
      <c r="BM380" s="283"/>
      <c r="BN380" s="283"/>
      <c r="BO380" s="283"/>
      <c r="BP380" s="283"/>
      <c r="BQ380" s="283"/>
      <c r="BR380" s="283"/>
      <c r="BS380" s="283"/>
      <c r="BT380" s="283"/>
      <c r="BU380" s="283"/>
      <c r="BV380" s="283"/>
      <c r="BW380" s="283"/>
      <c r="BX380" s="283"/>
      <c r="BY380" s="285"/>
      <c r="BZ380" s="311"/>
      <c r="CA380" s="311"/>
      <c r="CB380" s="311"/>
      <c r="CC380" s="311"/>
      <c r="CD380" s="311"/>
      <c r="CE380" s="311"/>
      <c r="CF380" s="311"/>
      <c r="CG380" s="311"/>
      <c r="CH380" s="311"/>
      <c r="CI380" s="311"/>
      <c r="CJ380" s="311"/>
      <c r="CK380" s="311"/>
      <c r="CL380" s="311"/>
      <c r="CM380" s="311"/>
      <c r="CN380" s="311"/>
      <c r="CO380" s="311"/>
      <c r="CP380" s="311"/>
      <c r="CQ380" s="311"/>
      <c r="CR380" s="311"/>
      <c r="CS380" s="311"/>
      <c r="CT380" s="311"/>
      <c r="CU380" s="311"/>
      <c r="CV380" s="311"/>
      <c r="CW380" s="311"/>
      <c r="CX380" s="311"/>
      <c r="CY380" s="311"/>
      <c r="CZ380" s="311"/>
    </row>
    <row r="381" s="284" customFormat="true" ht="15" customHeight="true" x14ac:dyDescent="0.2">
      <c r="B381" s="286"/>
      <c r="AJ381" s="312"/>
      <c r="AK381" s="312"/>
      <c r="AL381" s="312"/>
      <c r="AM381" s="312"/>
      <c r="AN381" s="312"/>
      <c r="AO381" s="312"/>
      <c r="AP381" s="312"/>
      <c r="AQ381" s="312"/>
      <c r="AR381" s="312"/>
      <c r="AS381" s="312"/>
      <c r="AT381" s="312"/>
      <c r="AU381" s="312"/>
      <c r="AV381" s="312"/>
      <c r="AW381" s="312"/>
      <c r="AX381" s="312"/>
      <c r="AY381" s="312"/>
      <c r="AZ381" s="312"/>
      <c r="BA381" s="285"/>
      <c r="BB381" s="283"/>
      <c r="BC381" s="283"/>
      <c r="BD381" s="283"/>
      <c r="BE381" s="283"/>
      <c r="BF381" s="283"/>
      <c r="BG381" s="283"/>
      <c r="BH381" s="283"/>
      <c r="BI381" s="283"/>
      <c r="BJ381" s="283"/>
      <c r="BK381" s="283"/>
      <c r="BL381" s="283"/>
      <c r="BM381" s="283"/>
      <c r="BN381" s="283"/>
      <c r="BO381" s="283"/>
      <c r="BP381" s="283"/>
      <c r="BQ381" s="283"/>
      <c r="BR381" s="283"/>
      <c r="BS381" s="283"/>
      <c r="BT381" s="283"/>
      <c r="BU381" s="283"/>
      <c r="BV381" s="283"/>
      <c r="BW381" s="283"/>
      <c r="BX381" s="283"/>
      <c r="BY381" s="285"/>
      <c r="BZ381" s="311"/>
      <c r="CA381" s="311"/>
      <c r="CB381" s="311"/>
      <c r="CC381" s="311"/>
      <c r="CD381" s="311"/>
      <c r="CE381" s="311"/>
      <c r="CF381" s="311"/>
      <c r="CG381" s="311"/>
      <c r="CH381" s="311"/>
      <c r="CI381" s="311"/>
      <c r="CJ381" s="311"/>
      <c r="CK381" s="311"/>
      <c r="CL381" s="311"/>
      <c r="CM381" s="311"/>
      <c r="CN381" s="311"/>
      <c r="CO381" s="311"/>
      <c r="CP381" s="311"/>
      <c r="CQ381" s="311"/>
      <c r="CR381" s="311"/>
      <c r="CS381" s="311"/>
      <c r="CT381" s="311"/>
      <c r="CU381" s="311"/>
      <c r="CV381" s="311"/>
      <c r="CW381" s="311"/>
      <c r="CX381" s="311"/>
      <c r="CY381" s="311"/>
      <c r="CZ381" s="311"/>
    </row>
    <row r="382" s="284" customFormat="true" ht="15" customHeight="true" x14ac:dyDescent="0.2">
      <c r="B382" s="286"/>
      <c r="AJ382" s="312"/>
      <c r="AK382" s="312"/>
      <c r="AL382" s="312"/>
      <c r="AM382" s="312"/>
      <c r="AN382" s="312"/>
      <c r="AO382" s="312"/>
      <c r="AP382" s="312"/>
      <c r="AQ382" s="312"/>
      <c r="AR382" s="312"/>
      <c r="AS382" s="312"/>
      <c r="AT382" s="312"/>
      <c r="AU382" s="312"/>
      <c r="AV382" s="312"/>
      <c r="AW382" s="312"/>
      <c r="AX382" s="312"/>
      <c r="AY382" s="312"/>
      <c r="AZ382" s="312"/>
      <c r="BA382" s="285"/>
      <c r="BB382" s="283"/>
      <c r="BC382" s="283"/>
      <c r="BD382" s="283"/>
      <c r="BE382" s="283"/>
      <c r="BF382" s="283"/>
      <c r="BG382" s="283"/>
      <c r="BH382" s="283"/>
      <c r="BI382" s="283"/>
      <c r="BJ382" s="283"/>
      <c r="BK382" s="283"/>
      <c r="BL382" s="283"/>
      <c r="BM382" s="283"/>
      <c r="BN382" s="283"/>
      <c r="BO382" s="283"/>
      <c r="BP382" s="283"/>
      <c r="BQ382" s="283"/>
      <c r="BR382" s="283"/>
      <c r="BS382" s="283"/>
      <c r="BT382" s="283"/>
      <c r="BU382" s="283"/>
      <c r="BV382" s="283"/>
      <c r="BW382" s="283"/>
      <c r="BX382" s="283"/>
      <c r="BY382" s="285"/>
      <c r="BZ382" s="311"/>
      <c r="CA382" s="311"/>
      <c r="CB382" s="311"/>
      <c r="CC382" s="311"/>
      <c r="CD382" s="311"/>
      <c r="CE382" s="311"/>
      <c r="CF382" s="311"/>
      <c r="CG382" s="311"/>
      <c r="CH382" s="311"/>
      <c r="CI382" s="311"/>
      <c r="CJ382" s="311"/>
      <c r="CK382" s="311"/>
      <c r="CL382" s="311"/>
      <c r="CM382" s="311"/>
      <c r="CN382" s="311"/>
      <c r="CO382" s="311"/>
      <c r="CP382" s="311"/>
      <c r="CQ382" s="311"/>
      <c r="CR382" s="311"/>
      <c r="CS382" s="311"/>
      <c r="CT382" s="311"/>
      <c r="CU382" s="311"/>
      <c r="CV382" s="311"/>
      <c r="CW382" s="311"/>
      <c r="CX382" s="311"/>
      <c r="CY382" s="311"/>
      <c r="CZ382" s="311"/>
    </row>
    <row r="383" s="284" customFormat="true" ht="15" customHeight="true" x14ac:dyDescent="0.2">
      <c r="B383" s="286"/>
      <c r="AJ383" s="312"/>
      <c r="AK383" s="312"/>
      <c r="AL383" s="312"/>
      <c r="AM383" s="312"/>
      <c r="AN383" s="312"/>
      <c r="AO383" s="312"/>
      <c r="AP383" s="312"/>
      <c r="AQ383" s="312"/>
      <c r="AR383" s="312"/>
      <c r="AS383" s="312"/>
      <c r="AT383" s="312"/>
      <c r="AU383" s="312"/>
      <c r="AV383" s="312"/>
      <c r="AW383" s="312"/>
      <c r="AX383" s="312"/>
      <c r="AY383" s="312"/>
      <c r="AZ383" s="312"/>
      <c r="BA383" s="285"/>
      <c r="BB383" s="283"/>
      <c r="BC383" s="283"/>
      <c r="BD383" s="283"/>
      <c r="BE383" s="283"/>
      <c r="BF383" s="283"/>
      <c r="BG383" s="283"/>
      <c r="BH383" s="283"/>
      <c r="BI383" s="283"/>
      <c r="BJ383" s="283"/>
      <c r="BK383" s="283"/>
      <c r="BL383" s="283"/>
      <c r="BM383" s="283"/>
      <c r="BN383" s="283"/>
      <c r="BO383" s="283"/>
      <c r="BP383" s="283"/>
      <c r="BQ383" s="283"/>
      <c r="BR383" s="283"/>
      <c r="BS383" s="283"/>
      <c r="BT383" s="283"/>
      <c r="BU383" s="283"/>
      <c r="BV383" s="283"/>
      <c r="BW383" s="283"/>
      <c r="BX383" s="283"/>
      <c r="BY383" s="285"/>
      <c r="BZ383" s="311"/>
      <c r="CA383" s="311"/>
      <c r="CB383" s="311"/>
      <c r="CC383" s="311"/>
      <c r="CD383" s="311"/>
      <c r="CE383" s="311"/>
      <c r="CF383" s="311"/>
      <c r="CG383" s="311"/>
      <c r="CH383" s="311"/>
      <c r="CI383" s="311"/>
      <c r="CJ383" s="311"/>
      <c r="CK383" s="311"/>
      <c r="CL383" s="311"/>
      <c r="CM383" s="311"/>
      <c r="CN383" s="311"/>
      <c r="CO383" s="311"/>
      <c r="CP383" s="311"/>
      <c r="CQ383" s="311"/>
      <c r="CR383" s="311"/>
      <c r="CS383" s="311"/>
      <c r="CT383" s="311"/>
      <c r="CU383" s="311"/>
      <c r="CV383" s="311"/>
      <c r="CW383" s="311"/>
      <c r="CX383" s="311"/>
      <c r="CY383" s="311"/>
      <c r="CZ383" s="311"/>
    </row>
    <row r="384" s="284" customFormat="true" ht="15" customHeight="true" x14ac:dyDescent="0.2">
      <c r="B384" s="286"/>
      <c r="AJ384" s="312"/>
      <c r="AK384" s="312"/>
      <c r="AL384" s="312"/>
      <c r="AM384" s="312"/>
      <c r="AN384" s="312"/>
      <c r="AO384" s="312"/>
      <c r="AP384" s="312"/>
      <c r="AQ384" s="312"/>
      <c r="AR384" s="312"/>
      <c r="AS384" s="312"/>
      <c r="AT384" s="312"/>
      <c r="AU384" s="312"/>
      <c r="AV384" s="312"/>
      <c r="AW384" s="312"/>
      <c r="AX384" s="312"/>
      <c r="AY384" s="312"/>
      <c r="AZ384" s="312"/>
      <c r="BA384" s="285"/>
      <c r="BB384" s="283"/>
      <c r="BC384" s="283"/>
      <c r="BD384" s="283"/>
      <c r="BE384" s="283"/>
      <c r="BF384" s="283"/>
      <c r="BG384" s="283"/>
      <c r="BH384" s="283"/>
      <c r="BI384" s="283"/>
      <c r="BJ384" s="283"/>
      <c r="BK384" s="283"/>
      <c r="BL384" s="283"/>
      <c r="BM384" s="283"/>
      <c r="BN384" s="283"/>
      <c r="BO384" s="283"/>
      <c r="BP384" s="283"/>
      <c r="BQ384" s="283"/>
      <c r="BR384" s="283"/>
      <c r="BS384" s="283"/>
      <c r="BT384" s="283"/>
      <c r="BU384" s="283"/>
      <c r="BV384" s="283"/>
      <c r="BW384" s="283"/>
      <c r="BX384" s="283"/>
      <c r="BY384" s="285"/>
      <c r="BZ384" s="311"/>
      <c r="CA384" s="311"/>
      <c r="CB384" s="311"/>
      <c r="CC384" s="311"/>
      <c r="CD384" s="311"/>
      <c r="CE384" s="311"/>
      <c r="CF384" s="311"/>
      <c r="CG384" s="311"/>
      <c r="CH384" s="311"/>
      <c r="CI384" s="311"/>
      <c r="CJ384" s="311"/>
      <c r="CK384" s="311"/>
      <c r="CL384" s="311"/>
      <c r="CM384" s="311"/>
      <c r="CN384" s="311"/>
      <c r="CO384" s="311"/>
      <c r="CP384" s="311"/>
      <c r="CQ384" s="311"/>
      <c r="CR384" s="311"/>
      <c r="CS384" s="311"/>
      <c r="CT384" s="311"/>
      <c r="CU384" s="311"/>
      <c r="CV384" s="311"/>
      <c r="CW384" s="311"/>
      <c r="CX384" s="311"/>
      <c r="CY384" s="311"/>
      <c r="CZ384" s="311"/>
    </row>
    <row r="385" s="284" customFormat="true" ht="15" customHeight="true" x14ac:dyDescent="0.2">
      <c r="B385" s="286"/>
      <c r="AJ385" s="312"/>
      <c r="AK385" s="312"/>
      <c r="AL385" s="312"/>
      <c r="AM385" s="312"/>
      <c r="AN385" s="312"/>
      <c r="AO385" s="312"/>
      <c r="AP385" s="312"/>
      <c r="AQ385" s="312"/>
      <c r="AR385" s="312"/>
      <c r="AS385" s="312"/>
      <c r="AT385" s="312"/>
      <c r="AU385" s="312"/>
      <c r="AV385" s="312"/>
      <c r="AW385" s="312"/>
      <c r="AX385" s="312"/>
      <c r="AY385" s="312"/>
      <c r="AZ385" s="312"/>
      <c r="BA385" s="285"/>
      <c r="BB385" s="283"/>
      <c r="BC385" s="283"/>
      <c r="BD385" s="283"/>
      <c r="BE385" s="283"/>
      <c r="BF385" s="283"/>
      <c r="BG385" s="283"/>
      <c r="BH385" s="283"/>
      <c r="BI385" s="283"/>
      <c r="BJ385" s="283"/>
      <c r="BK385" s="283"/>
      <c r="BL385" s="283"/>
      <c r="BM385" s="283"/>
      <c r="BN385" s="283"/>
      <c r="BO385" s="283"/>
      <c r="BP385" s="283"/>
      <c r="BQ385" s="283"/>
      <c r="BR385" s="283"/>
      <c r="BS385" s="283"/>
      <c r="BT385" s="283"/>
      <c r="BU385" s="283"/>
      <c r="BV385" s="283"/>
      <c r="BW385" s="283"/>
      <c r="BX385" s="283"/>
      <c r="BY385" s="285"/>
      <c r="BZ385" s="311"/>
      <c r="CA385" s="311"/>
      <c r="CB385" s="311"/>
      <c r="CC385" s="311"/>
      <c r="CD385" s="311"/>
      <c r="CE385" s="311"/>
      <c r="CF385" s="311"/>
      <c r="CG385" s="311"/>
      <c r="CH385" s="311"/>
      <c r="CI385" s="311"/>
      <c r="CJ385" s="311"/>
      <c r="CK385" s="311"/>
      <c r="CL385" s="311"/>
      <c r="CM385" s="311"/>
      <c r="CN385" s="311"/>
      <c r="CO385" s="311"/>
      <c r="CP385" s="311"/>
      <c r="CQ385" s="311"/>
      <c r="CR385" s="311"/>
      <c r="CS385" s="311"/>
      <c r="CT385" s="311"/>
      <c r="CU385" s="311"/>
      <c r="CV385" s="311"/>
      <c r="CW385" s="311"/>
      <c r="CX385" s="311"/>
      <c r="CY385" s="311"/>
      <c r="CZ385" s="311"/>
    </row>
    <row r="386" s="284" customFormat="true" ht="15" customHeight="true" x14ac:dyDescent="0.2">
      <c r="B386" s="286"/>
      <c r="AJ386" s="312"/>
      <c r="AK386" s="312"/>
      <c r="AL386" s="312"/>
      <c r="AM386" s="312"/>
      <c r="AN386" s="312"/>
      <c r="AO386" s="312"/>
      <c r="AP386" s="312"/>
      <c r="AQ386" s="312"/>
      <c r="AR386" s="312"/>
      <c r="AS386" s="312"/>
      <c r="AT386" s="312"/>
      <c r="AU386" s="312"/>
      <c r="AV386" s="312"/>
      <c r="AW386" s="312"/>
      <c r="AX386" s="312"/>
      <c r="AY386" s="312"/>
      <c r="AZ386" s="312"/>
      <c r="BA386" s="285"/>
      <c r="BB386" s="283"/>
      <c r="BC386" s="283"/>
      <c r="BD386" s="283"/>
      <c r="BE386" s="283"/>
      <c r="BF386" s="283"/>
      <c r="BG386" s="283"/>
      <c r="BH386" s="283"/>
      <c r="BI386" s="283"/>
      <c r="BJ386" s="283"/>
      <c r="BK386" s="283"/>
      <c r="BL386" s="283"/>
      <c r="BM386" s="283"/>
      <c r="BN386" s="283"/>
      <c r="BO386" s="283"/>
      <c r="BP386" s="283"/>
      <c r="BQ386" s="283"/>
      <c r="BR386" s="283"/>
      <c r="BS386" s="283"/>
      <c r="BT386" s="283"/>
      <c r="BU386" s="283"/>
      <c r="BV386" s="283"/>
      <c r="BW386" s="283"/>
      <c r="BX386" s="283"/>
      <c r="BY386" s="285"/>
      <c r="BZ386" s="311"/>
      <c r="CA386" s="311"/>
      <c r="CB386" s="311"/>
      <c r="CC386" s="311"/>
      <c r="CD386" s="311"/>
      <c r="CE386" s="311"/>
      <c r="CF386" s="311"/>
      <c r="CG386" s="311"/>
      <c r="CH386" s="311"/>
      <c r="CI386" s="311"/>
      <c r="CJ386" s="311"/>
      <c r="CK386" s="311"/>
      <c r="CL386" s="311"/>
      <c r="CM386" s="311"/>
      <c r="CN386" s="311"/>
      <c r="CO386" s="311"/>
      <c r="CP386" s="311"/>
      <c r="CQ386" s="311"/>
      <c r="CR386" s="311"/>
      <c r="CS386" s="311"/>
      <c r="CT386" s="311"/>
      <c r="CU386" s="311"/>
      <c r="CV386" s="311"/>
      <c r="CW386" s="311"/>
      <c r="CX386" s="311"/>
      <c r="CY386" s="311"/>
      <c r="CZ386" s="311"/>
    </row>
    <row r="387" s="284" customFormat="true" ht="15" customHeight="true" x14ac:dyDescent="0.2">
      <c r="B387" s="286"/>
      <c r="AJ387" s="312"/>
      <c r="AK387" s="312"/>
      <c r="AL387" s="312"/>
      <c r="AM387" s="312"/>
      <c r="AN387" s="312"/>
      <c r="AO387" s="312"/>
      <c r="AP387" s="312"/>
      <c r="AQ387" s="312"/>
      <c r="AR387" s="312"/>
      <c r="AS387" s="312"/>
      <c r="AT387" s="312"/>
      <c r="AU387" s="312"/>
      <c r="AV387" s="312"/>
      <c r="AW387" s="312"/>
      <c r="AX387" s="312"/>
      <c r="AY387" s="312"/>
      <c r="AZ387" s="312"/>
      <c r="BA387" s="285"/>
      <c r="BB387" s="283"/>
      <c r="BC387" s="283"/>
      <c r="BD387" s="283"/>
      <c r="BE387" s="283"/>
      <c r="BF387" s="283"/>
      <c r="BG387" s="283"/>
      <c r="BH387" s="283"/>
      <c r="BI387" s="283"/>
      <c r="BJ387" s="283"/>
      <c r="BK387" s="283"/>
      <c r="BL387" s="283"/>
      <c r="BM387" s="283"/>
      <c r="BN387" s="283"/>
      <c r="BO387" s="283"/>
      <c r="BP387" s="283"/>
      <c r="BQ387" s="283"/>
      <c r="BR387" s="283"/>
      <c r="BS387" s="283"/>
      <c r="BT387" s="283"/>
      <c r="BU387" s="283"/>
      <c r="BV387" s="283"/>
      <c r="BW387" s="283"/>
      <c r="BX387" s="283"/>
      <c r="BY387" s="285"/>
      <c r="BZ387" s="311"/>
      <c r="CA387" s="311"/>
      <c r="CB387" s="311"/>
      <c r="CC387" s="311"/>
      <c r="CD387" s="311"/>
      <c r="CE387" s="311"/>
      <c r="CF387" s="311"/>
      <c r="CG387" s="311"/>
      <c r="CH387" s="311"/>
      <c r="CI387" s="311"/>
      <c r="CJ387" s="311"/>
      <c r="CK387" s="311"/>
      <c r="CL387" s="311"/>
      <c r="CM387" s="311"/>
      <c r="CN387" s="311"/>
      <c r="CO387" s="311"/>
      <c r="CP387" s="311"/>
      <c r="CQ387" s="311"/>
      <c r="CR387" s="311"/>
      <c r="CS387" s="311"/>
      <c r="CT387" s="311"/>
      <c r="CU387" s="311"/>
      <c r="CV387" s="311"/>
      <c r="CW387" s="311"/>
      <c r="CX387" s="311"/>
      <c r="CY387" s="311"/>
      <c r="CZ387" s="311"/>
    </row>
    <row r="388" s="284" customFormat="true" ht="15" customHeight="true" x14ac:dyDescent="0.2">
      <c r="B388" s="286"/>
      <c r="AJ388" s="312"/>
      <c r="AK388" s="312"/>
      <c r="AL388" s="312"/>
      <c r="AM388" s="312"/>
      <c r="AN388" s="312"/>
      <c r="AO388" s="312"/>
      <c r="AP388" s="312"/>
      <c r="AQ388" s="312"/>
      <c r="AR388" s="312"/>
      <c r="AS388" s="312"/>
      <c r="AT388" s="312"/>
      <c r="AU388" s="312"/>
      <c r="AV388" s="312"/>
      <c r="AW388" s="312"/>
      <c r="AX388" s="312"/>
      <c r="AY388" s="312"/>
      <c r="AZ388" s="312"/>
      <c r="BA388" s="285"/>
      <c r="BB388" s="283"/>
      <c r="BC388" s="283"/>
      <c r="BD388" s="283"/>
      <c r="BE388" s="283"/>
      <c r="BF388" s="283"/>
      <c r="BG388" s="283"/>
      <c r="BH388" s="283"/>
      <c r="BI388" s="283"/>
      <c r="BJ388" s="283"/>
      <c r="BK388" s="283"/>
      <c r="BL388" s="283"/>
      <c r="BM388" s="283"/>
      <c r="BN388" s="283"/>
      <c r="BO388" s="283"/>
      <c r="BP388" s="283"/>
      <c r="BQ388" s="283"/>
      <c r="BR388" s="283"/>
      <c r="BS388" s="283"/>
      <c r="BT388" s="283"/>
      <c r="BU388" s="283"/>
      <c r="BV388" s="283"/>
      <c r="BW388" s="283"/>
      <c r="BX388" s="283"/>
      <c r="BY388" s="285"/>
      <c r="BZ388" s="311"/>
      <c r="CA388" s="311"/>
      <c r="CB388" s="311"/>
      <c r="CC388" s="311"/>
      <c r="CD388" s="311"/>
      <c r="CE388" s="311"/>
      <c r="CF388" s="311"/>
      <c r="CG388" s="311"/>
      <c r="CH388" s="311"/>
      <c r="CI388" s="311"/>
      <c r="CJ388" s="311"/>
      <c r="CK388" s="311"/>
      <c r="CL388" s="311"/>
      <c r="CM388" s="311"/>
      <c r="CN388" s="311"/>
      <c r="CO388" s="311"/>
      <c r="CP388" s="311"/>
      <c r="CQ388" s="311"/>
      <c r="CR388" s="311"/>
      <c r="CS388" s="311"/>
      <c r="CT388" s="311"/>
      <c r="CU388" s="311"/>
      <c r="CV388" s="311"/>
      <c r="CW388" s="311"/>
      <c r="CX388" s="311"/>
      <c r="CY388" s="311"/>
      <c r="CZ388" s="311"/>
    </row>
    <row r="389" s="284" customFormat="true" ht="15" customHeight="true" x14ac:dyDescent="0.2">
      <c r="B389" s="286"/>
      <c r="AJ389" s="312"/>
      <c r="AK389" s="312"/>
      <c r="AL389" s="312"/>
      <c r="AM389" s="312"/>
      <c r="AN389" s="312"/>
      <c r="AO389" s="312"/>
      <c r="AP389" s="312"/>
      <c r="AQ389" s="312"/>
      <c r="AR389" s="312"/>
      <c r="AS389" s="312"/>
      <c r="AT389" s="312"/>
      <c r="AU389" s="312"/>
      <c r="AV389" s="312"/>
      <c r="AW389" s="312"/>
      <c r="AX389" s="312"/>
      <c r="AY389" s="312"/>
      <c r="AZ389" s="312"/>
      <c r="BA389" s="285"/>
      <c r="BB389" s="283"/>
      <c r="BC389" s="283"/>
      <c r="BD389" s="283"/>
      <c r="BE389" s="283"/>
      <c r="BF389" s="283"/>
      <c r="BG389" s="283"/>
      <c r="BH389" s="283"/>
      <c r="BI389" s="283"/>
      <c r="BJ389" s="283"/>
      <c r="BK389" s="283"/>
      <c r="BL389" s="283"/>
      <c r="BM389" s="283"/>
      <c r="BN389" s="283"/>
      <c r="BO389" s="283"/>
      <c r="BP389" s="283"/>
      <c r="BQ389" s="283"/>
      <c r="BR389" s="283"/>
      <c r="BS389" s="283"/>
      <c r="BT389" s="283"/>
      <c r="BU389" s="283"/>
      <c r="BV389" s="283"/>
      <c r="BW389" s="283"/>
      <c r="BX389" s="283"/>
      <c r="BY389" s="285"/>
      <c r="BZ389" s="311"/>
      <c r="CA389" s="311"/>
      <c r="CB389" s="311"/>
      <c r="CC389" s="311"/>
      <c r="CD389" s="311"/>
      <c r="CE389" s="311"/>
      <c r="CF389" s="311"/>
      <c r="CG389" s="311"/>
      <c r="CH389" s="311"/>
      <c r="CI389" s="311"/>
      <c r="CJ389" s="311"/>
      <c r="CK389" s="311"/>
      <c r="CL389" s="311"/>
      <c r="CM389" s="311"/>
      <c r="CN389" s="311"/>
      <c r="CO389" s="311"/>
      <c r="CP389" s="311"/>
      <c r="CQ389" s="311"/>
      <c r="CR389" s="311"/>
      <c r="CS389" s="311"/>
      <c r="CT389" s="311"/>
      <c r="CU389" s="311"/>
      <c r="CV389" s="311"/>
      <c r="CW389" s="311"/>
      <c r="CX389" s="311"/>
      <c r="CY389" s="311"/>
      <c r="CZ389" s="311"/>
    </row>
    <row r="390" s="405" customFormat="true" ht="15" customHeight="true" x14ac:dyDescent="0.2">
      <c r="B390" s="404"/>
      <c r="AJ390" s="312"/>
      <c r="AK390" s="312"/>
      <c r="AL390" s="312"/>
      <c r="AM390" s="312"/>
      <c r="AN390" s="312"/>
      <c r="AO390" s="312"/>
      <c r="AP390" s="312"/>
      <c r="AQ390" s="312"/>
      <c r="AR390" s="312"/>
      <c r="AS390" s="312"/>
      <c r="AT390" s="312"/>
      <c r="AU390" s="312"/>
      <c r="AV390" s="312"/>
      <c r="AW390" s="312"/>
      <c r="AX390" s="312"/>
      <c r="AY390" s="312"/>
      <c r="AZ390" s="312"/>
      <c r="BA390" s="285"/>
      <c r="BB390" s="283"/>
      <c r="BC390" s="283"/>
      <c r="BD390" s="283"/>
      <c r="BE390" s="283"/>
      <c r="BF390" s="283"/>
      <c r="BG390" s="283"/>
      <c r="BH390" s="283"/>
      <c r="BI390" s="283"/>
      <c r="BJ390" s="283"/>
      <c r="BK390" s="283"/>
      <c r="BL390" s="283"/>
      <c r="BM390" s="283"/>
      <c r="BN390" s="283"/>
      <c r="BO390" s="283"/>
      <c r="BP390" s="283"/>
      <c r="BQ390" s="283"/>
      <c r="BR390" s="283"/>
      <c r="BS390" s="283"/>
      <c r="BT390" s="283"/>
      <c r="BU390" s="283"/>
      <c r="BV390" s="283"/>
      <c r="BW390" s="283"/>
      <c r="BX390" s="283"/>
      <c r="BY390" s="285"/>
      <c r="BZ390" s="311"/>
      <c r="CA390" s="311"/>
      <c r="CB390" s="311"/>
      <c r="CC390" s="311"/>
      <c r="CD390" s="311"/>
      <c r="CE390" s="311"/>
      <c r="CF390" s="311"/>
      <c r="CG390" s="311"/>
      <c r="CH390" s="311"/>
      <c r="CI390" s="311"/>
      <c r="CJ390" s="311"/>
      <c r="CK390" s="311"/>
      <c r="CL390" s="311"/>
      <c r="CM390" s="311"/>
      <c r="CN390" s="311"/>
      <c r="CO390" s="311"/>
      <c r="CP390" s="311"/>
      <c r="CQ390" s="311"/>
      <c r="CR390" s="311"/>
      <c r="CS390" s="311"/>
      <c r="CT390" s="311"/>
      <c r="CU390" s="311"/>
      <c r="CV390" s="311"/>
      <c r="CW390" s="311"/>
      <c r="CX390" s="311"/>
      <c r="CY390" s="311"/>
      <c r="CZ390" s="311"/>
    </row>
    <row r="391" s="405" customFormat="true" ht="15" customHeight="true" x14ac:dyDescent="0.2">
      <c r="B391" s="404"/>
      <c r="AJ391" s="312"/>
      <c r="AK391" s="312"/>
      <c r="AL391" s="312"/>
      <c r="AM391" s="312"/>
      <c r="AN391" s="312"/>
      <c r="AO391" s="312"/>
      <c r="AP391" s="312"/>
      <c r="AQ391" s="312"/>
      <c r="AR391" s="312"/>
      <c r="AS391" s="312"/>
      <c r="AT391" s="312"/>
      <c r="AU391" s="312"/>
      <c r="AV391" s="312"/>
      <c r="AW391" s="312"/>
      <c r="AX391" s="312"/>
      <c r="AY391" s="312"/>
      <c r="AZ391" s="312"/>
      <c r="BA391" s="285"/>
      <c r="BB391" s="283"/>
      <c r="BC391" s="283"/>
      <c r="BD391" s="283"/>
      <c r="BE391" s="283"/>
      <c r="BF391" s="283"/>
      <c r="BG391" s="283"/>
      <c r="BH391" s="283"/>
      <c r="BI391" s="283"/>
      <c r="BJ391" s="283"/>
      <c r="BK391" s="283"/>
      <c r="BL391" s="283"/>
      <c r="BM391" s="283"/>
      <c r="BN391" s="283"/>
      <c r="BO391" s="283"/>
      <c r="BP391" s="283"/>
      <c r="BQ391" s="283"/>
      <c r="BR391" s="283"/>
      <c r="BS391" s="283"/>
      <c r="BT391" s="283"/>
      <c r="BU391" s="283"/>
      <c r="BV391" s="283"/>
      <c r="BW391" s="283"/>
      <c r="BX391" s="283"/>
      <c r="BY391" s="285"/>
      <c r="BZ391" s="311"/>
      <c r="CA391" s="311"/>
      <c r="CB391" s="311"/>
      <c r="CC391" s="311"/>
      <c r="CD391" s="311"/>
      <c r="CE391" s="311"/>
      <c r="CF391" s="311"/>
      <c r="CG391" s="311"/>
      <c r="CH391" s="311"/>
      <c r="CI391" s="311"/>
      <c r="CJ391" s="311"/>
      <c r="CK391" s="311"/>
      <c r="CL391" s="311"/>
      <c r="CM391" s="311"/>
      <c r="CN391" s="311"/>
      <c r="CO391" s="311"/>
      <c r="CP391" s="311"/>
      <c r="CQ391" s="311"/>
      <c r="CR391" s="311"/>
      <c r="CS391" s="311"/>
      <c r="CT391" s="311"/>
      <c r="CU391" s="311"/>
      <c r="CV391" s="311"/>
      <c r="CW391" s="311"/>
      <c r="CX391" s="311"/>
      <c r="CY391" s="311"/>
      <c r="CZ391" s="311"/>
    </row>
    <row r="392" s="405" customFormat="true" ht="15" customHeight="true" x14ac:dyDescent="0.2">
      <c r="AJ392" s="312"/>
      <c r="AK392" s="312"/>
      <c r="AL392" s="312"/>
      <c r="AM392" s="312"/>
      <c r="AN392" s="312"/>
      <c r="AO392" s="312"/>
      <c r="AP392" s="312"/>
      <c r="AQ392" s="312"/>
      <c r="AR392" s="312"/>
      <c r="AS392" s="312"/>
      <c r="AT392" s="312"/>
      <c r="AU392" s="312"/>
      <c r="AV392" s="312"/>
      <c r="AW392" s="312"/>
      <c r="AX392" s="312"/>
      <c r="AY392" s="312"/>
      <c r="AZ392" s="312"/>
      <c r="BA392" s="285"/>
      <c r="BB392" s="283"/>
      <c r="BC392" s="283"/>
      <c r="BD392" s="283"/>
      <c r="BE392" s="283"/>
      <c r="BF392" s="283"/>
      <c r="BG392" s="283"/>
      <c r="BH392" s="283"/>
      <c r="BI392" s="283"/>
      <c r="BJ392" s="283"/>
      <c r="BK392" s="283"/>
      <c r="BL392" s="283"/>
      <c r="BM392" s="283"/>
      <c r="BN392" s="283"/>
      <c r="BO392" s="283"/>
      <c r="BP392" s="283"/>
      <c r="BQ392" s="283"/>
      <c r="BR392" s="283"/>
      <c r="BS392" s="283"/>
      <c r="BT392" s="283"/>
      <c r="BU392" s="283"/>
      <c r="BV392" s="283"/>
      <c r="BW392" s="283"/>
      <c r="BX392" s="283"/>
      <c r="BY392" s="285"/>
      <c r="BZ392" s="311"/>
      <c r="CA392" s="311"/>
      <c r="CB392" s="311"/>
      <c r="CC392" s="311"/>
      <c r="CD392" s="311"/>
      <c r="CE392" s="311"/>
      <c r="CF392" s="311"/>
      <c r="CG392" s="311"/>
      <c r="CH392" s="311"/>
      <c r="CI392" s="311"/>
      <c r="CJ392" s="311"/>
      <c r="CK392" s="311"/>
      <c r="CL392" s="311"/>
      <c r="CM392" s="311"/>
      <c r="CN392" s="311"/>
      <c r="CO392" s="311"/>
      <c r="CP392" s="311"/>
      <c r="CQ392" s="311"/>
      <c r="CR392" s="311"/>
      <c r="CS392" s="311"/>
      <c r="CT392" s="311"/>
      <c r="CU392" s="311"/>
      <c r="CV392" s="311"/>
      <c r="CW392" s="311"/>
      <c r="CX392" s="311"/>
      <c r="CY392" s="311"/>
      <c r="CZ392" s="311"/>
    </row>
    <row r="393" s="405" customFormat="true" ht="15" customHeight="true" x14ac:dyDescent="0.2">
      <c r="AJ393" s="312"/>
      <c r="AK393" s="312"/>
      <c r="AL393" s="312"/>
      <c r="AM393" s="312"/>
      <c r="AN393" s="312"/>
      <c r="AO393" s="312"/>
      <c r="AP393" s="312"/>
      <c r="AQ393" s="312"/>
      <c r="AR393" s="312"/>
      <c r="AS393" s="312"/>
      <c r="AT393" s="312"/>
      <c r="AU393" s="312"/>
      <c r="AV393" s="312"/>
      <c r="AW393" s="312"/>
      <c r="AX393" s="312"/>
      <c r="AY393" s="312"/>
      <c r="AZ393" s="312"/>
      <c r="BA393" s="285"/>
      <c r="BB393" s="283"/>
      <c r="BC393" s="283"/>
      <c r="BD393" s="283"/>
      <c r="BE393" s="283"/>
      <c r="BF393" s="283"/>
      <c r="BG393" s="283"/>
      <c r="BH393" s="283"/>
      <c r="BI393" s="283"/>
      <c r="BJ393" s="283"/>
      <c r="BK393" s="283"/>
      <c r="BL393" s="283"/>
      <c r="BM393" s="283"/>
      <c r="BN393" s="283"/>
      <c r="BO393" s="283"/>
      <c r="BP393" s="283"/>
      <c r="BQ393" s="283"/>
      <c r="BR393" s="283"/>
      <c r="BS393" s="283"/>
      <c r="BT393" s="283"/>
      <c r="BU393" s="283"/>
      <c r="BV393" s="283"/>
      <c r="BW393" s="283"/>
      <c r="BX393" s="283"/>
      <c r="BY393" s="285"/>
      <c r="BZ393" s="311"/>
      <c r="CA393" s="311"/>
      <c r="CB393" s="311"/>
      <c r="CC393" s="311"/>
      <c r="CD393" s="311"/>
      <c r="CE393" s="311"/>
      <c r="CF393" s="311"/>
      <c r="CG393" s="311"/>
      <c r="CH393" s="311"/>
      <c r="CI393" s="311"/>
      <c r="CJ393" s="311"/>
      <c r="CK393" s="311"/>
      <c r="CL393" s="311"/>
      <c r="CM393" s="311"/>
      <c r="CN393" s="311"/>
      <c r="CO393" s="311"/>
      <c r="CP393" s="311"/>
      <c r="CQ393" s="311"/>
      <c r="CR393" s="311"/>
      <c r="CS393" s="311"/>
      <c r="CT393" s="311"/>
      <c r="CU393" s="311"/>
      <c r="CV393" s="311"/>
      <c r="CW393" s="311"/>
      <c r="CX393" s="311"/>
      <c r="CY393" s="311"/>
      <c r="CZ393" s="311"/>
    </row>
    <row r="394" s="405" customFormat="true" ht="15" customHeight="true" x14ac:dyDescent="0.2">
      <c r="AJ394" s="312"/>
      <c r="AK394" s="312"/>
      <c r="AL394" s="312"/>
      <c r="AM394" s="312"/>
      <c r="AN394" s="312"/>
      <c r="AO394" s="312"/>
      <c r="AP394" s="312"/>
      <c r="AQ394" s="312"/>
      <c r="AR394" s="312"/>
      <c r="AS394" s="312"/>
      <c r="AT394" s="312"/>
      <c r="AU394" s="312"/>
      <c r="AV394" s="312"/>
      <c r="AW394" s="312"/>
      <c r="AX394" s="312"/>
      <c r="AY394" s="312"/>
      <c r="AZ394" s="312"/>
      <c r="BA394" s="285"/>
      <c r="BB394" s="283"/>
      <c r="BC394" s="283"/>
      <c r="BD394" s="283"/>
      <c r="BE394" s="283"/>
      <c r="BF394" s="283"/>
      <c r="BG394" s="283"/>
      <c r="BH394" s="283"/>
      <c r="BI394" s="283"/>
      <c r="BJ394" s="283"/>
      <c r="BK394" s="283"/>
      <c r="BL394" s="283"/>
      <c r="BM394" s="283"/>
      <c r="BN394" s="283"/>
      <c r="BO394" s="283"/>
      <c r="BP394" s="283"/>
      <c r="BQ394" s="283"/>
      <c r="BR394" s="283"/>
      <c r="BS394" s="283"/>
      <c r="BT394" s="283"/>
      <c r="BU394" s="283"/>
      <c r="BV394" s="283"/>
      <c r="BW394" s="283"/>
      <c r="BX394" s="283"/>
      <c r="BY394" s="285"/>
      <c r="BZ394" s="311"/>
      <c r="CA394" s="311"/>
      <c r="CB394" s="311"/>
      <c r="CC394" s="311"/>
      <c r="CD394" s="311"/>
      <c r="CE394" s="311"/>
      <c r="CF394" s="311"/>
      <c r="CG394" s="311"/>
      <c r="CH394" s="311"/>
      <c r="CI394" s="311"/>
      <c r="CJ394" s="311"/>
      <c r="CK394" s="311"/>
      <c r="CL394" s="311"/>
      <c r="CM394" s="311"/>
      <c r="CN394" s="311"/>
      <c r="CO394" s="311"/>
      <c r="CP394" s="311"/>
      <c r="CQ394" s="311"/>
      <c r="CR394" s="311"/>
      <c r="CS394" s="311"/>
      <c r="CT394" s="311"/>
      <c r="CU394" s="311"/>
      <c r="CV394" s="311"/>
      <c r="CW394" s="311"/>
      <c r="CX394" s="311"/>
      <c r="CY394" s="311"/>
      <c r="CZ394" s="311"/>
    </row>
    <row r="395" s="405" customFormat="true" ht="15" customHeight="true" x14ac:dyDescent="0.2">
      <c r="AJ395" s="312"/>
      <c r="AK395" s="312"/>
      <c r="AL395" s="312"/>
      <c r="AM395" s="312"/>
      <c r="AN395" s="312"/>
      <c r="AO395" s="312"/>
      <c r="AP395" s="312"/>
      <c r="AQ395" s="312"/>
      <c r="AR395" s="312"/>
      <c r="AS395" s="312"/>
      <c r="AT395" s="312"/>
      <c r="AU395" s="312"/>
      <c r="AV395" s="312"/>
      <c r="AW395" s="312"/>
      <c r="AX395" s="312"/>
      <c r="AY395" s="312"/>
      <c r="AZ395" s="312"/>
      <c r="BA395" s="285"/>
      <c r="BB395" s="283"/>
      <c r="BC395" s="283"/>
      <c r="BD395" s="283"/>
      <c r="BE395" s="283"/>
      <c r="BF395" s="283"/>
      <c r="BG395" s="283"/>
      <c r="BH395" s="283"/>
      <c r="BI395" s="283"/>
      <c r="BJ395" s="283"/>
      <c r="BK395" s="283"/>
      <c r="BL395" s="283"/>
      <c r="BM395" s="283"/>
      <c r="BN395" s="283"/>
      <c r="BO395" s="283"/>
      <c r="BP395" s="283"/>
      <c r="BQ395" s="283"/>
      <c r="BR395" s="283"/>
      <c r="BS395" s="283"/>
      <c r="BT395" s="283"/>
      <c r="BU395" s="283"/>
      <c r="BV395" s="283"/>
      <c r="BW395" s="283"/>
      <c r="BX395" s="283"/>
      <c r="BY395" s="285"/>
      <c r="BZ395" s="311"/>
      <c r="CA395" s="311"/>
      <c r="CB395" s="311"/>
      <c r="CC395" s="311"/>
      <c r="CD395" s="311"/>
      <c r="CE395" s="311"/>
      <c r="CF395" s="311"/>
      <c r="CG395" s="311"/>
      <c r="CH395" s="311"/>
      <c r="CI395" s="311"/>
      <c r="CJ395" s="311"/>
      <c r="CK395" s="311"/>
      <c r="CL395" s="311"/>
      <c r="CM395" s="311"/>
      <c r="CN395" s="311"/>
      <c r="CO395" s="311"/>
      <c r="CP395" s="311"/>
      <c r="CQ395" s="311"/>
      <c r="CR395" s="311"/>
      <c r="CS395" s="311"/>
      <c r="CT395" s="311"/>
      <c r="CU395" s="311"/>
      <c r="CV395" s="311"/>
      <c r="CW395" s="311"/>
      <c r="CX395" s="311"/>
      <c r="CY395" s="311"/>
      <c r="CZ395" s="311"/>
    </row>
    <row r="396" s="405" customFormat="true" ht="15" customHeight="true" x14ac:dyDescent="0.2">
      <c r="AJ396" s="312"/>
      <c r="AK396" s="312"/>
      <c r="AL396" s="312"/>
      <c r="AM396" s="312"/>
      <c r="AN396" s="312"/>
      <c r="AO396" s="312"/>
      <c r="AP396" s="312"/>
      <c r="AQ396" s="312"/>
      <c r="AR396" s="312"/>
      <c r="AS396" s="312"/>
      <c r="AT396" s="312"/>
      <c r="AU396" s="312"/>
      <c r="AV396" s="312"/>
      <c r="AW396" s="312"/>
      <c r="AX396" s="312"/>
      <c r="AY396" s="312"/>
      <c r="AZ396" s="312"/>
      <c r="BA396" s="285"/>
      <c r="BB396" s="283"/>
      <c r="BC396" s="283"/>
      <c r="BD396" s="283"/>
      <c r="BE396" s="283"/>
      <c r="BF396" s="283"/>
      <c r="BG396" s="283"/>
      <c r="BH396" s="283"/>
      <c r="BI396" s="283"/>
      <c r="BJ396" s="283"/>
      <c r="BK396" s="283"/>
      <c r="BL396" s="283"/>
      <c r="BM396" s="283"/>
      <c r="BN396" s="283"/>
      <c r="BO396" s="283"/>
      <c r="BP396" s="283"/>
      <c r="BQ396" s="283"/>
      <c r="BR396" s="283"/>
      <c r="BS396" s="283"/>
      <c r="BT396" s="283"/>
      <c r="BU396" s="283"/>
      <c r="BV396" s="283"/>
      <c r="BW396" s="283"/>
      <c r="BX396" s="283"/>
      <c r="BY396" s="285"/>
      <c r="BZ396" s="311"/>
      <c r="CA396" s="311"/>
      <c r="CB396" s="311"/>
      <c r="CC396" s="311"/>
      <c r="CD396" s="311"/>
      <c r="CE396" s="311"/>
      <c r="CF396" s="311"/>
      <c r="CG396" s="311"/>
      <c r="CH396" s="311"/>
      <c r="CI396" s="311"/>
      <c r="CJ396" s="311"/>
      <c r="CK396" s="311"/>
      <c r="CL396" s="311"/>
      <c r="CM396" s="311"/>
      <c r="CN396" s="311"/>
      <c r="CO396" s="311"/>
      <c r="CP396" s="311"/>
      <c r="CQ396" s="311"/>
      <c r="CR396" s="311"/>
      <c r="CS396" s="311"/>
      <c r="CT396" s="311"/>
      <c r="CU396" s="311"/>
      <c r="CV396" s="311"/>
      <c r="CW396" s="311"/>
      <c r="CX396" s="311"/>
      <c r="CY396" s="311"/>
      <c r="CZ396" s="311"/>
    </row>
    <row r="397" s="405" customFormat="true" ht="15" customHeight="true" x14ac:dyDescent="0.2">
      <c r="AJ397" s="312"/>
      <c r="AK397" s="312"/>
      <c r="AL397" s="312"/>
      <c r="AM397" s="312"/>
      <c r="AN397" s="312"/>
      <c r="AO397" s="312"/>
      <c r="AP397" s="312"/>
      <c r="AQ397" s="312"/>
      <c r="AR397" s="312"/>
      <c r="AS397" s="312"/>
      <c r="AT397" s="312"/>
      <c r="AU397" s="312"/>
      <c r="AV397" s="312"/>
      <c r="AW397" s="312"/>
      <c r="AX397" s="312"/>
      <c r="AY397" s="312"/>
      <c r="AZ397" s="312"/>
      <c r="BA397" s="285"/>
      <c r="BB397" s="283"/>
      <c r="BC397" s="283"/>
      <c r="BD397" s="283"/>
      <c r="BE397" s="283"/>
      <c r="BF397" s="283"/>
      <c r="BG397" s="283"/>
      <c r="BH397" s="283"/>
      <c r="BI397" s="283"/>
      <c r="BJ397" s="283"/>
      <c r="BK397" s="283"/>
      <c r="BL397" s="283"/>
      <c r="BM397" s="283"/>
      <c r="BN397" s="283"/>
      <c r="BO397" s="283"/>
      <c r="BP397" s="283"/>
      <c r="BQ397" s="283"/>
      <c r="BR397" s="283"/>
      <c r="BS397" s="283"/>
      <c r="BT397" s="283"/>
      <c r="BU397" s="283"/>
      <c r="BV397" s="283"/>
      <c r="BW397" s="283"/>
      <c r="BX397" s="283"/>
      <c r="BY397" s="285"/>
      <c r="BZ397" s="311"/>
      <c r="CA397" s="311"/>
      <c r="CB397" s="311"/>
      <c r="CC397" s="311"/>
      <c r="CD397" s="311"/>
      <c r="CE397" s="311"/>
      <c r="CF397" s="311"/>
      <c r="CG397" s="311"/>
      <c r="CH397" s="311"/>
      <c r="CI397" s="311"/>
      <c r="CJ397" s="311"/>
      <c r="CK397" s="311"/>
      <c r="CL397" s="311"/>
      <c r="CM397" s="311"/>
      <c r="CN397" s="311"/>
      <c r="CO397" s="311"/>
      <c r="CP397" s="311"/>
      <c r="CQ397" s="311"/>
      <c r="CR397" s="311"/>
      <c r="CS397" s="311"/>
      <c r="CT397" s="311"/>
      <c r="CU397" s="311"/>
      <c r="CV397" s="311"/>
      <c r="CW397" s="311"/>
      <c r="CX397" s="311"/>
      <c r="CY397" s="311"/>
      <c r="CZ397" s="311"/>
    </row>
    <row r="398" s="405" customFormat="true" ht="15" customHeight="true" x14ac:dyDescent="0.2">
      <c r="AJ398" s="312"/>
      <c r="AK398" s="312"/>
      <c r="AL398" s="312"/>
      <c r="AM398" s="312"/>
      <c r="AN398" s="312"/>
      <c r="AO398" s="312"/>
      <c r="AP398" s="312"/>
      <c r="AQ398" s="312"/>
      <c r="AR398" s="312"/>
      <c r="AS398" s="312"/>
      <c r="AT398" s="312"/>
      <c r="AU398" s="312"/>
      <c r="AV398" s="312"/>
      <c r="AW398" s="312"/>
      <c r="AX398" s="312"/>
      <c r="AY398" s="312"/>
      <c r="AZ398" s="312"/>
      <c r="BA398" s="285"/>
      <c r="BB398" s="283"/>
      <c r="BC398" s="283"/>
      <c r="BD398" s="283"/>
      <c r="BE398" s="283"/>
      <c r="BF398" s="283"/>
      <c r="BG398" s="283"/>
      <c r="BH398" s="283"/>
      <c r="BI398" s="283"/>
      <c r="BJ398" s="283"/>
      <c r="BK398" s="283"/>
      <c r="BL398" s="283"/>
      <c r="BM398" s="283"/>
      <c r="BN398" s="283"/>
      <c r="BO398" s="283"/>
      <c r="BP398" s="283"/>
      <c r="BQ398" s="283"/>
      <c r="BR398" s="283"/>
      <c r="BS398" s="283"/>
      <c r="BT398" s="283"/>
      <c r="BU398" s="283"/>
      <c r="BV398" s="283"/>
      <c r="BW398" s="283"/>
      <c r="BX398" s="283"/>
      <c r="BY398" s="285"/>
      <c r="BZ398" s="311"/>
      <c r="CA398" s="311"/>
      <c r="CB398" s="311"/>
      <c r="CC398" s="311"/>
      <c r="CD398" s="311"/>
      <c r="CE398" s="311"/>
      <c r="CF398" s="311"/>
      <c r="CG398" s="311"/>
      <c r="CH398" s="311"/>
      <c r="CI398" s="311"/>
      <c r="CJ398" s="311"/>
      <c r="CK398" s="311"/>
      <c r="CL398" s="311"/>
      <c r="CM398" s="311"/>
      <c r="CN398" s="311"/>
      <c r="CO398" s="311"/>
      <c r="CP398" s="311"/>
      <c r="CQ398" s="311"/>
      <c r="CR398" s="311"/>
      <c r="CS398" s="311"/>
      <c r="CT398" s="311"/>
      <c r="CU398" s="311"/>
      <c r="CV398" s="311"/>
      <c r="CW398" s="311"/>
      <c r="CX398" s="311"/>
      <c r="CY398" s="311"/>
      <c r="CZ398" s="311"/>
    </row>
    <row r="399" s="423" customFormat="true" ht="15" customHeight="true" x14ac:dyDescent="0.25">
      <c r="A399" s="289"/>
      <c r="B399" s="289"/>
      <c r="C399" s="849" t="s">
        <v>129</v>
      </c>
      <c r="D399" s="850"/>
      <c r="E399" s="850"/>
      <c r="F399" s="850"/>
      <c r="G399" s="289"/>
      <c r="H399" s="840" t="s">
        <v>130</v>
      </c>
      <c r="I399" s="841"/>
      <c r="J399" s="841"/>
      <c r="K399" s="841"/>
      <c r="M399" s="840" t="s">
        <v>131</v>
      </c>
      <c r="N399" s="841"/>
      <c r="O399" s="841"/>
      <c r="P399" s="841"/>
      <c r="Z399" s="307"/>
      <c r="AA399" s="307"/>
      <c r="AB399" s="307"/>
      <c r="AC399" s="307"/>
      <c r="AD399" s="307"/>
      <c r="AE399" s="307"/>
      <c r="AF399" s="307"/>
      <c r="AG399" s="307"/>
      <c r="AH399" s="307"/>
      <c r="AI399" s="307"/>
      <c r="AJ399" s="307"/>
      <c r="AK399" s="307"/>
      <c r="AL399" s="307"/>
      <c r="AM399" s="307"/>
      <c r="AN399" s="307"/>
      <c r="AO399" s="307"/>
      <c r="AP399" s="307"/>
      <c r="AQ399" s="307"/>
      <c r="AR399" s="307"/>
      <c r="AS399" s="307"/>
      <c r="AT399" s="307"/>
      <c r="AU399" s="307"/>
      <c r="AV399" s="307"/>
      <c r="AW399" s="307"/>
      <c r="AX399" s="307"/>
      <c r="AY399" s="307"/>
      <c r="AZ399" s="307"/>
      <c r="BB399" s="289"/>
      <c r="BZ399" s="307"/>
      <c r="CA399" s="307"/>
      <c r="CB399" s="307"/>
      <c r="CC399" s="307"/>
      <c r="CD399" s="307"/>
      <c r="CE399" s="307"/>
      <c r="CF399" s="307"/>
      <c r="CG399" s="307"/>
      <c r="CH399" s="307"/>
      <c r="CI399" s="307"/>
      <c r="CJ399" s="307"/>
      <c r="CK399" s="307"/>
      <c r="CL399" s="307"/>
      <c r="CM399" s="307"/>
      <c r="CN399" s="307"/>
      <c r="CO399" s="307"/>
      <c r="CP399" s="307"/>
      <c r="CQ399" s="307"/>
      <c r="CR399" s="307"/>
      <c r="CS399" s="307"/>
      <c r="CT399" s="307"/>
      <c r="CU399" s="307"/>
      <c r="CV399" s="307"/>
      <c r="CW399" s="307"/>
      <c r="CX399" s="307"/>
      <c r="CY399" s="307"/>
      <c r="CZ399" s="307"/>
    </row>
    <row r="400" s="314" customFormat="true" ht="24" customHeight="true" x14ac:dyDescent="0.2">
      <c r="C400" s="859" t="s">
        <v>190</v>
      </c>
      <c r="D400" s="859"/>
      <c r="E400" s="859"/>
      <c r="F400" s="430"/>
      <c r="G400" s="430"/>
      <c r="H400" s="859" t="s">
        <v>190</v>
      </c>
      <c r="I400" s="859"/>
      <c r="J400" s="859"/>
      <c r="K400" s="430"/>
      <c r="L400" s="430"/>
      <c r="M400" s="859" t="s">
        <v>190</v>
      </c>
      <c r="N400" s="859"/>
      <c r="O400" s="859"/>
      <c r="P400" s="430"/>
      <c r="Q400" s="430"/>
      <c r="AJ400" s="307"/>
      <c r="AK400" s="307"/>
      <c r="AL400" s="307"/>
      <c r="AM400" s="307"/>
      <c r="AN400" s="307"/>
      <c r="AO400" s="307"/>
      <c r="AP400" s="307"/>
      <c r="AQ400" s="307"/>
      <c r="AR400" s="307"/>
      <c r="AS400" s="307"/>
      <c r="AT400" s="307"/>
      <c r="AU400" s="307"/>
      <c r="AV400" s="307"/>
      <c r="AW400" s="307"/>
      <c r="AX400" s="307"/>
      <c r="AY400" s="307"/>
      <c r="AZ400" s="307"/>
      <c r="BA400" s="423"/>
      <c r="BB400" s="289"/>
      <c r="BC400" s="423"/>
      <c r="BD400" s="423"/>
      <c r="BE400" s="423"/>
      <c r="BF400" s="423"/>
      <c r="BG400" s="423"/>
      <c r="BH400" s="423"/>
      <c r="BI400" s="423"/>
      <c r="BJ400" s="423"/>
      <c r="BK400" s="423"/>
      <c r="BL400" s="423"/>
      <c r="BM400" s="423"/>
      <c r="BN400" s="423"/>
      <c r="BO400" s="423"/>
      <c r="BP400" s="423"/>
      <c r="BQ400" s="423"/>
      <c r="BR400" s="423"/>
      <c r="BS400" s="423"/>
      <c r="BT400" s="423"/>
      <c r="BU400" s="423"/>
      <c r="BV400" s="423"/>
      <c r="BW400" s="423"/>
      <c r="BX400" s="423"/>
      <c r="BY400" s="423"/>
      <c r="BZ400" s="307"/>
      <c r="CA400" s="307"/>
      <c r="CB400" s="307"/>
      <c r="CC400" s="307"/>
      <c r="CD400" s="307"/>
      <c r="CE400" s="307"/>
      <c r="CF400" s="307"/>
      <c r="CG400" s="307"/>
      <c r="CH400" s="307"/>
      <c r="CI400" s="307"/>
      <c r="CJ400" s="307"/>
      <c r="CK400" s="307"/>
      <c r="CL400" s="307"/>
      <c r="CM400" s="307"/>
      <c r="CN400" s="307"/>
      <c r="CO400" s="307"/>
      <c r="CP400" s="307"/>
      <c r="CQ400" s="307"/>
      <c r="CR400" s="307"/>
      <c r="CS400" s="307"/>
      <c r="CT400" s="307"/>
      <c r="CU400" s="307"/>
      <c r="CV400" s="307"/>
      <c r="CW400" s="307"/>
      <c r="CX400" s="307"/>
      <c r="CY400" s="307"/>
      <c r="CZ400" s="307"/>
    </row>
    <row r="401" s="314" customFormat="true" ht="25.15" customHeight="true" x14ac:dyDescent="0.2">
      <c r="C401" s="859"/>
      <c r="D401" s="859"/>
      <c r="E401" s="472" t="s">
        <v>191</v>
      </c>
      <c r="F401" s="430"/>
      <c r="G401" s="430"/>
      <c r="H401" s="859"/>
      <c r="I401" s="859"/>
      <c r="J401" s="473" t="s">
        <v>191</v>
      </c>
      <c r="K401" s="430"/>
      <c r="L401" s="430"/>
      <c r="M401" s="859"/>
      <c r="N401" s="859"/>
      <c r="O401" s="474" t="s">
        <v>191</v>
      </c>
      <c r="P401" s="430"/>
      <c r="Q401" s="430"/>
      <c r="AJ401" s="307"/>
      <c r="AK401" s="307"/>
      <c r="AL401" s="307"/>
      <c r="AM401" s="307"/>
      <c r="AN401" s="307"/>
      <c r="AO401" s="307"/>
      <c r="AP401" s="307"/>
      <c r="AQ401" s="307"/>
      <c r="AR401" s="307"/>
      <c r="AS401" s="307"/>
      <c r="AT401" s="307"/>
      <c r="AU401" s="307"/>
      <c r="AV401" s="307"/>
      <c r="AW401" s="307"/>
      <c r="AX401" s="307"/>
      <c r="AY401" s="307"/>
      <c r="AZ401" s="307"/>
      <c r="BA401" s="423"/>
      <c r="BB401" s="289"/>
      <c r="BC401" s="423"/>
      <c r="BD401" s="423"/>
      <c r="BE401" s="423"/>
      <c r="BF401" s="423"/>
      <c r="BG401" s="423"/>
      <c r="BH401" s="423"/>
      <c r="BI401" s="423"/>
      <c r="BJ401" s="423"/>
      <c r="BK401" s="423"/>
      <c r="BL401" s="423"/>
      <c r="BM401" s="423"/>
      <c r="BN401" s="423"/>
      <c r="BO401" s="423"/>
      <c r="BP401" s="423"/>
      <c r="BQ401" s="423"/>
      <c r="BR401" s="423"/>
      <c r="BS401" s="423"/>
      <c r="BT401" s="423"/>
      <c r="BU401" s="423"/>
      <c r="BV401" s="423"/>
      <c r="BW401" s="423"/>
      <c r="BX401" s="423"/>
      <c r="BY401" s="423"/>
      <c r="BZ401" s="307"/>
      <c r="CA401" s="307"/>
      <c r="CB401" s="307"/>
      <c r="CC401" s="307"/>
      <c r="CD401" s="307"/>
      <c r="CE401" s="307"/>
      <c r="CF401" s="307"/>
      <c r="CG401" s="307"/>
      <c r="CH401" s="307"/>
      <c r="CI401" s="307"/>
      <c r="CJ401" s="307"/>
      <c r="CK401" s="307"/>
      <c r="CL401" s="307"/>
      <c r="CM401" s="307"/>
      <c r="CN401" s="307"/>
      <c r="CO401" s="307"/>
      <c r="CP401" s="307"/>
      <c r="CQ401" s="307"/>
      <c r="CR401" s="307"/>
      <c r="CS401" s="307"/>
      <c r="CT401" s="307"/>
      <c r="CU401" s="307"/>
      <c r="CV401" s="307"/>
      <c r="CW401" s="307"/>
      <c r="CX401" s="307"/>
      <c r="CY401" s="307"/>
      <c r="CZ401" s="307"/>
    </row>
    <row r="402" s="314" customFormat="true" ht="25.15" customHeight="true" x14ac:dyDescent="0.2">
      <c r="B402" s="848" t="s">
        <v>135</v>
      </c>
      <c r="C402" s="859"/>
      <c r="D402" s="859"/>
      <c r="E402" s="475" t="s">
        <v>192</v>
      </c>
      <c r="F402" s="430"/>
      <c r="G402" s="430"/>
      <c r="H402" s="859"/>
      <c r="I402" s="859"/>
      <c r="J402" s="476" t="s">
        <v>192</v>
      </c>
      <c r="K402" s="430"/>
      <c r="L402" s="430"/>
      <c r="M402" s="859"/>
      <c r="N402" s="859"/>
      <c r="O402" s="477" t="s">
        <v>192</v>
      </c>
      <c r="P402" s="430"/>
      <c r="Q402" s="430"/>
      <c r="AJ402" s="307"/>
      <c r="AK402" s="307"/>
      <c r="AL402" s="307"/>
      <c r="AM402" s="307"/>
      <c r="AN402" s="307"/>
      <c r="AO402" s="307"/>
      <c r="AP402" s="307"/>
      <c r="AQ402" s="307"/>
      <c r="AR402" s="307"/>
      <c r="AS402" s="307"/>
      <c r="AT402" s="307"/>
      <c r="AU402" s="307"/>
      <c r="AV402" s="307"/>
      <c r="AW402" s="307"/>
      <c r="AX402" s="307"/>
      <c r="AY402" s="307"/>
      <c r="AZ402" s="307"/>
      <c r="BA402" s="423"/>
      <c r="BB402" s="289"/>
      <c r="BC402" s="423"/>
      <c r="BD402" s="423"/>
      <c r="BE402" s="423"/>
      <c r="BF402" s="423"/>
      <c r="BG402" s="423"/>
      <c r="BH402" s="423"/>
      <c r="BI402" s="423"/>
      <c r="BJ402" s="423"/>
      <c r="BK402" s="423"/>
      <c r="BL402" s="423"/>
      <c r="BM402" s="423"/>
      <c r="BN402" s="423"/>
      <c r="BO402" s="423"/>
      <c r="BP402" s="423"/>
      <c r="BQ402" s="423"/>
      <c r="BR402" s="423"/>
      <c r="BS402" s="423"/>
      <c r="BT402" s="423"/>
      <c r="BU402" s="423"/>
      <c r="BV402" s="423"/>
      <c r="BW402" s="423"/>
      <c r="BX402" s="423"/>
      <c r="BY402" s="423"/>
      <c r="BZ402" s="307"/>
      <c r="CA402" s="307"/>
      <c r="CB402" s="307"/>
      <c r="CC402" s="307"/>
      <c r="CD402" s="307"/>
      <c r="CE402" s="307"/>
      <c r="CF402" s="307"/>
      <c r="CG402" s="307"/>
      <c r="CH402" s="307"/>
      <c r="CI402" s="307"/>
      <c r="CJ402" s="307"/>
      <c r="CK402" s="307"/>
      <c r="CL402" s="307"/>
      <c r="CM402" s="307"/>
      <c r="CN402" s="307"/>
      <c r="CO402" s="307"/>
      <c r="CP402" s="307"/>
      <c r="CQ402" s="307"/>
      <c r="CR402" s="307"/>
      <c r="CS402" s="307"/>
      <c r="CT402" s="307"/>
      <c r="CU402" s="307"/>
      <c r="CV402" s="307"/>
      <c r="CW402" s="307"/>
      <c r="CX402" s="307"/>
      <c r="CY402" s="307"/>
      <c r="CZ402" s="307"/>
    </row>
    <row r="403" s="314" customFormat="true" ht="25.15" customHeight="true" x14ac:dyDescent="0.2">
      <c r="B403" s="730"/>
      <c r="C403" s="844" t="s">
        <v>460</v>
      </c>
      <c r="D403" s="844"/>
      <c r="E403" s="650">
        <v>-0.80407854268355483</v>
      </c>
      <c r="F403" s="512"/>
      <c r="G403" s="512"/>
      <c r="H403" s="844" t="s">
        <v>460</v>
      </c>
      <c r="I403" s="844"/>
      <c r="J403" s="651">
        <v>-0.76336817953514891</v>
      </c>
      <c r="K403" s="512"/>
      <c r="L403" s="512"/>
      <c r="M403" s="844" t="s">
        <v>460</v>
      </c>
      <c r="N403" s="844"/>
      <c r="O403" s="652">
        <v>-0.6894380905444194</v>
      </c>
      <c r="P403" s="512"/>
      <c r="Q403" s="512"/>
      <c r="AJ403" s="307"/>
      <c r="AK403" s="307"/>
      <c r="AL403" s="307"/>
      <c r="AM403" s="307"/>
      <c r="AN403" s="307"/>
      <c r="AO403" s="307"/>
      <c r="AP403" s="307"/>
      <c r="AQ403" s="307"/>
      <c r="AR403" s="307"/>
      <c r="AS403" s="307"/>
      <c r="AT403" s="307"/>
      <c r="AU403" s="307"/>
      <c r="AV403" s="307"/>
      <c r="AW403" s="307"/>
      <c r="AX403" s="307"/>
      <c r="AY403" s="307"/>
      <c r="AZ403" s="307"/>
      <c r="BA403" s="309"/>
      <c r="BB403" s="359"/>
      <c r="BC403" s="309"/>
      <c r="BD403" s="309"/>
      <c r="BE403" s="309"/>
      <c r="BF403" s="309"/>
      <c r="BG403" s="309"/>
      <c r="BH403" s="309"/>
      <c r="BI403" s="309"/>
      <c r="BJ403" s="309"/>
      <c r="BK403" s="309"/>
      <c r="BL403" s="309"/>
      <c r="BM403" s="309"/>
      <c r="BN403" s="309"/>
      <c r="BO403" s="309"/>
      <c r="BP403" s="309"/>
      <c r="BQ403" s="309"/>
      <c r="BR403" s="309"/>
      <c r="BS403" s="309"/>
      <c r="BT403" s="309"/>
      <c r="BU403" s="309"/>
      <c r="BV403" s="309"/>
      <c r="BW403" s="309"/>
      <c r="BX403" s="309"/>
      <c r="BY403" s="309"/>
      <c r="BZ403" s="310"/>
      <c r="CA403" s="310"/>
      <c r="CB403" s="310"/>
      <c r="CC403" s="310"/>
      <c r="CD403" s="310"/>
      <c r="CE403" s="310"/>
      <c r="CF403" s="310"/>
      <c r="CG403" s="310"/>
      <c r="CH403" s="310"/>
      <c r="CI403" s="310"/>
      <c r="CJ403" s="310"/>
      <c r="CK403" s="310"/>
      <c r="CL403" s="310"/>
      <c r="CM403" s="310"/>
      <c r="CN403" s="310"/>
      <c r="CO403" s="310"/>
      <c r="CP403" s="310"/>
      <c r="CQ403" s="310"/>
      <c r="CR403" s="310"/>
      <c r="CS403" s="310"/>
      <c r="CT403" s="310"/>
      <c r="CU403" s="310"/>
      <c r="CV403" s="310"/>
      <c r="CW403" s="310"/>
      <c r="CX403" s="310"/>
      <c r="CY403" s="310"/>
      <c r="CZ403" s="310"/>
    </row>
    <row r="404" s="314" customFormat="true" ht="25.15" customHeight="true" x14ac:dyDescent="0.2">
      <c r="B404" s="730"/>
      <c r="C404" s="844" t="s">
        <v>461</v>
      </c>
      <c r="D404" s="844"/>
      <c r="E404" s="653">
        <v>0.78064806623876559</v>
      </c>
      <c r="F404" s="512"/>
      <c r="G404" s="512"/>
      <c r="H404" s="844" t="s">
        <v>313</v>
      </c>
      <c r="I404" s="844"/>
      <c r="J404" s="654">
        <v>0.70465201142920086</v>
      </c>
      <c r="K404" s="512"/>
      <c r="L404" s="512"/>
      <c r="M404" s="844" t="s">
        <v>462</v>
      </c>
      <c r="N404" s="844"/>
      <c r="O404" s="655">
        <v>0.6784411399607041</v>
      </c>
      <c r="P404" s="512"/>
      <c r="Q404" s="512"/>
      <c r="AJ404" s="307"/>
      <c r="AK404" s="307"/>
      <c r="AL404" s="307"/>
      <c r="AM404" s="307"/>
      <c r="AN404" s="307"/>
      <c r="AO404" s="307"/>
      <c r="AP404" s="307"/>
      <c r="AQ404" s="307"/>
      <c r="AR404" s="307"/>
      <c r="AS404" s="307"/>
      <c r="AT404" s="307"/>
      <c r="AU404" s="307"/>
      <c r="AV404" s="307"/>
      <c r="AW404" s="307"/>
      <c r="AX404" s="307"/>
      <c r="AY404" s="307"/>
      <c r="AZ404" s="307"/>
      <c r="BA404" s="309"/>
      <c r="BB404" s="359"/>
      <c r="BC404" s="309"/>
      <c r="BD404" s="309"/>
      <c r="BE404" s="309"/>
      <c r="BF404" s="309"/>
      <c r="BG404" s="309"/>
      <c r="BH404" s="309"/>
      <c r="BI404" s="309"/>
      <c r="BJ404" s="309"/>
      <c r="BK404" s="309"/>
      <c r="BL404" s="309"/>
      <c r="BM404" s="309"/>
      <c r="BN404" s="309"/>
      <c r="BO404" s="309"/>
      <c r="BP404" s="309"/>
      <c r="BQ404" s="309"/>
      <c r="BR404" s="309"/>
      <c r="BS404" s="309"/>
      <c r="BT404" s="309"/>
      <c r="BU404" s="309"/>
      <c r="BV404" s="309"/>
      <c r="BW404" s="309"/>
      <c r="BX404" s="309"/>
      <c r="BY404" s="309"/>
      <c r="BZ404" s="310"/>
      <c r="CA404" s="310"/>
      <c r="CB404" s="310"/>
      <c r="CC404" s="310"/>
      <c r="CD404" s="310"/>
      <c r="CE404" s="310"/>
      <c r="CF404" s="310"/>
      <c r="CG404" s="310"/>
      <c r="CH404" s="310"/>
      <c r="CI404" s="310"/>
      <c r="CJ404" s="310"/>
      <c r="CK404" s="310"/>
      <c r="CL404" s="310"/>
      <c r="CM404" s="310"/>
      <c r="CN404" s="310"/>
      <c r="CO404" s="310"/>
      <c r="CP404" s="310"/>
      <c r="CQ404" s="310"/>
      <c r="CR404" s="310"/>
      <c r="CS404" s="310"/>
      <c r="CT404" s="310"/>
      <c r="CU404" s="310"/>
      <c r="CV404" s="310"/>
      <c r="CW404" s="310"/>
      <c r="CX404" s="310"/>
      <c r="CY404" s="310"/>
      <c r="CZ404" s="310"/>
    </row>
    <row r="405" s="314" customFormat="true" ht="25.15" customHeight="true" x14ac:dyDescent="0.2">
      <c r="B405" s="730"/>
      <c r="C405" s="844" t="s">
        <v>313</v>
      </c>
      <c r="D405" s="844"/>
      <c r="E405" s="653">
        <v>0.75834134250408547</v>
      </c>
      <c r="F405" s="512"/>
      <c r="G405" s="512"/>
      <c r="H405" s="844" t="s">
        <v>462</v>
      </c>
      <c r="I405" s="844"/>
      <c r="J405" s="654">
        <v>0.70122436173434632</v>
      </c>
      <c r="K405" s="512"/>
      <c r="L405" s="512"/>
      <c r="M405" s="844" t="s">
        <v>461</v>
      </c>
      <c r="N405" s="844"/>
      <c r="O405" s="655">
        <v>0.67654216406413936</v>
      </c>
      <c r="P405" s="512"/>
      <c r="Q405" s="512"/>
      <c r="AJ405" s="307"/>
      <c r="AK405" s="307"/>
      <c r="AL405" s="307"/>
      <c r="AM405" s="307"/>
      <c r="AN405" s="307"/>
      <c r="AO405" s="307"/>
      <c r="AP405" s="307"/>
      <c r="AQ405" s="307"/>
      <c r="AR405" s="307"/>
      <c r="AS405" s="307"/>
      <c r="AT405" s="307"/>
      <c r="AU405" s="307"/>
      <c r="AV405" s="307"/>
      <c r="AW405" s="307"/>
      <c r="AX405" s="307"/>
      <c r="AY405" s="307"/>
      <c r="AZ405" s="307"/>
      <c r="BA405" s="309"/>
      <c r="BB405" s="359"/>
      <c r="BC405" s="309"/>
      <c r="BD405" s="309"/>
      <c r="BE405" s="309"/>
      <c r="BF405" s="309"/>
      <c r="BG405" s="309"/>
      <c r="BH405" s="309"/>
      <c r="BI405" s="309"/>
      <c r="BJ405" s="309"/>
      <c r="BK405" s="309"/>
      <c r="BL405" s="309"/>
      <c r="BM405" s="309"/>
      <c r="BN405" s="309"/>
      <c r="BO405" s="309"/>
      <c r="BP405" s="309"/>
      <c r="BQ405" s="309"/>
      <c r="BR405" s="309"/>
      <c r="BS405" s="309"/>
      <c r="BT405" s="309"/>
      <c r="BU405" s="309"/>
      <c r="BV405" s="309"/>
      <c r="BW405" s="309"/>
      <c r="BX405" s="309"/>
      <c r="BY405" s="309"/>
      <c r="BZ405" s="310"/>
      <c r="CA405" s="310"/>
      <c r="CB405" s="310"/>
      <c r="CC405" s="310"/>
      <c r="CD405" s="310"/>
      <c r="CE405" s="310"/>
      <c r="CF405" s="310"/>
      <c r="CG405" s="310"/>
      <c r="CH405" s="310"/>
      <c r="CI405" s="310"/>
      <c r="CJ405" s="310"/>
      <c r="CK405" s="310"/>
      <c r="CL405" s="310"/>
      <c r="CM405" s="310"/>
      <c r="CN405" s="310"/>
      <c r="CO405" s="310"/>
      <c r="CP405" s="310"/>
      <c r="CQ405" s="310"/>
      <c r="CR405" s="310"/>
      <c r="CS405" s="310"/>
      <c r="CT405" s="310"/>
      <c r="CU405" s="310"/>
      <c r="CV405" s="310"/>
      <c r="CW405" s="310"/>
      <c r="CX405" s="310"/>
      <c r="CY405" s="310"/>
      <c r="CZ405" s="310"/>
    </row>
    <row r="406" s="314" customFormat="true" ht="25.15" customHeight="true" x14ac:dyDescent="0.2">
      <c r="B406" s="730"/>
      <c r="C406" s="844" t="s">
        <v>462</v>
      </c>
      <c r="D406" s="844"/>
      <c r="E406" s="653">
        <v>0.73153777769770945</v>
      </c>
      <c r="F406" s="512"/>
      <c r="G406" s="512"/>
      <c r="H406" s="844" t="s">
        <v>463</v>
      </c>
      <c r="I406" s="844"/>
      <c r="J406" s="654">
        <v>0.69991744720222426</v>
      </c>
      <c r="K406" s="512"/>
      <c r="L406" s="512"/>
      <c r="M406" s="844" t="s">
        <v>316</v>
      </c>
      <c r="N406" s="844"/>
      <c r="O406" s="655">
        <v>0.58192282510581383</v>
      </c>
      <c r="P406" s="512"/>
      <c r="Q406" s="512"/>
      <c r="AJ406" s="307"/>
      <c r="AK406" s="307"/>
      <c r="AL406" s="307"/>
      <c r="AM406" s="307"/>
      <c r="AN406" s="307"/>
      <c r="AO406" s="307"/>
      <c r="AP406" s="307"/>
      <c r="AQ406" s="307"/>
      <c r="AR406" s="307"/>
      <c r="AS406" s="307"/>
      <c r="AT406" s="307"/>
      <c r="AU406" s="307"/>
      <c r="AV406" s="307"/>
      <c r="AW406" s="307"/>
      <c r="AX406" s="307"/>
      <c r="AY406" s="307"/>
      <c r="AZ406" s="307"/>
      <c r="BA406" s="309"/>
      <c r="BB406" s="359"/>
      <c r="BC406" s="309"/>
      <c r="BD406" s="309"/>
      <c r="BE406" s="309"/>
      <c r="BF406" s="309"/>
      <c r="BG406" s="309"/>
      <c r="BH406" s="309"/>
      <c r="BI406" s="309"/>
      <c r="BJ406" s="309"/>
      <c r="BK406" s="309"/>
      <c r="BL406" s="309"/>
      <c r="BM406" s="309"/>
      <c r="BN406" s="309"/>
      <c r="BO406" s="309"/>
      <c r="BP406" s="309"/>
      <c r="BQ406" s="309"/>
      <c r="BR406" s="309"/>
      <c r="BS406" s="309"/>
      <c r="BT406" s="309"/>
      <c r="BU406" s="309"/>
      <c r="BV406" s="309"/>
      <c r="BW406" s="309"/>
      <c r="BX406" s="309"/>
      <c r="BY406" s="309"/>
      <c r="BZ406" s="310"/>
      <c r="CA406" s="310"/>
      <c r="CB406" s="310"/>
      <c r="CC406" s="310"/>
      <c r="CD406" s="310"/>
      <c r="CE406" s="310"/>
      <c r="CF406" s="310"/>
      <c r="CG406" s="310"/>
      <c r="CH406" s="310"/>
      <c r="CI406" s="310"/>
      <c r="CJ406" s="310"/>
      <c r="CK406" s="310"/>
      <c r="CL406" s="310"/>
      <c r="CM406" s="310"/>
      <c r="CN406" s="310"/>
      <c r="CO406" s="310"/>
      <c r="CP406" s="310"/>
      <c r="CQ406" s="310"/>
      <c r="CR406" s="310"/>
      <c r="CS406" s="310"/>
      <c r="CT406" s="310"/>
      <c r="CU406" s="310"/>
      <c r="CV406" s="310"/>
      <c r="CW406" s="310"/>
      <c r="CX406" s="310"/>
      <c r="CY406" s="310"/>
      <c r="CZ406" s="310"/>
    </row>
    <row r="407" s="314" customFormat="true" ht="25.15" customHeight="true" x14ac:dyDescent="0.2">
      <c r="B407" s="730"/>
      <c r="C407" s="844" t="s">
        <v>376</v>
      </c>
      <c r="D407" s="844"/>
      <c r="E407" s="653">
        <v>0.72426900351925783</v>
      </c>
      <c r="F407" s="512"/>
      <c r="G407" s="512"/>
      <c r="H407" s="844" t="s">
        <v>314</v>
      </c>
      <c r="I407" s="844"/>
      <c r="J407" s="654">
        <v>0.67066866895531407</v>
      </c>
      <c r="K407" s="512"/>
      <c r="L407" s="512"/>
      <c r="M407" s="844" t="s">
        <v>464</v>
      </c>
      <c r="N407" s="844"/>
      <c r="O407" s="655">
        <v>0.5595461431417581</v>
      </c>
      <c r="P407" s="512"/>
      <c r="Q407" s="512"/>
      <c r="AJ407" s="307"/>
      <c r="AK407" s="307"/>
      <c r="AL407" s="307"/>
      <c r="AM407" s="307"/>
      <c r="AN407" s="307"/>
      <c r="AO407" s="307"/>
      <c r="AP407" s="307"/>
      <c r="AQ407" s="307"/>
      <c r="AR407" s="307"/>
      <c r="AS407" s="307"/>
      <c r="AT407" s="307"/>
      <c r="AU407" s="307"/>
      <c r="AV407" s="307"/>
      <c r="AW407" s="307"/>
      <c r="AX407" s="307"/>
      <c r="AY407" s="307"/>
      <c r="AZ407" s="307"/>
      <c r="BA407" s="309"/>
      <c r="BB407" s="359"/>
      <c r="BC407" s="309"/>
      <c r="BD407" s="309"/>
      <c r="BE407" s="309"/>
      <c r="BF407" s="309"/>
      <c r="BG407" s="309"/>
      <c r="BH407" s="309"/>
      <c r="BI407" s="309"/>
      <c r="BJ407" s="309"/>
      <c r="BK407" s="309"/>
      <c r="BL407" s="309"/>
      <c r="BM407" s="309"/>
      <c r="BN407" s="309"/>
      <c r="BO407" s="309"/>
      <c r="BP407" s="309"/>
      <c r="BQ407" s="309"/>
      <c r="BR407" s="309"/>
      <c r="BS407" s="309"/>
      <c r="BT407" s="309"/>
      <c r="BU407" s="309"/>
      <c r="BV407" s="309"/>
      <c r="BW407" s="309"/>
      <c r="BX407" s="309"/>
      <c r="BY407" s="309"/>
      <c r="BZ407" s="310"/>
      <c r="CA407" s="310"/>
      <c r="CB407" s="310"/>
      <c r="CC407" s="310"/>
      <c r="CD407" s="310"/>
      <c r="CE407" s="310"/>
      <c r="CF407" s="310"/>
      <c r="CG407" s="310"/>
      <c r="CH407" s="310"/>
      <c r="CI407" s="310"/>
      <c r="CJ407" s="310"/>
      <c r="CK407" s="310"/>
      <c r="CL407" s="310"/>
      <c r="CM407" s="310"/>
      <c r="CN407" s="310"/>
      <c r="CO407" s="310"/>
      <c r="CP407" s="310"/>
      <c r="CQ407" s="310"/>
      <c r="CR407" s="310"/>
      <c r="CS407" s="310"/>
      <c r="CT407" s="310"/>
      <c r="CU407" s="310"/>
      <c r="CV407" s="310"/>
      <c r="CW407" s="310"/>
      <c r="CX407" s="310"/>
      <c r="CY407" s="310"/>
      <c r="CZ407" s="310"/>
    </row>
    <row r="408" s="314" customFormat="true" ht="25.15" customHeight="true" x14ac:dyDescent="0.2">
      <c r="B408" s="730"/>
      <c r="C408" s="844" t="s">
        <v>463</v>
      </c>
      <c r="D408" s="844"/>
      <c r="E408" s="653">
        <v>0.69514082687812151</v>
      </c>
      <c r="F408" s="512"/>
      <c r="G408" s="512"/>
      <c r="H408" s="844" t="s">
        <v>461</v>
      </c>
      <c r="I408" s="844"/>
      <c r="J408" s="654">
        <v>0.66998665384065126</v>
      </c>
      <c r="K408" s="512"/>
      <c r="L408" s="512"/>
      <c r="M408" s="844" t="s">
        <v>317</v>
      </c>
      <c r="N408" s="844"/>
      <c r="O408" s="655">
        <v>0.55529922355915573</v>
      </c>
      <c r="P408" s="512"/>
      <c r="Q408" s="512"/>
      <c r="AJ408" s="307"/>
      <c r="AK408" s="307"/>
      <c r="AL408" s="307"/>
      <c r="AM408" s="307"/>
      <c r="AN408" s="307"/>
      <c r="AO408" s="307"/>
      <c r="AP408" s="307"/>
      <c r="AQ408" s="307"/>
      <c r="AR408" s="307"/>
      <c r="AS408" s="307"/>
      <c r="AT408" s="307"/>
      <c r="AU408" s="307"/>
      <c r="AV408" s="307"/>
      <c r="AW408" s="307"/>
      <c r="AX408" s="307"/>
      <c r="AY408" s="307"/>
      <c r="AZ408" s="307"/>
      <c r="BA408" s="309"/>
      <c r="BB408" s="359"/>
      <c r="BC408" s="309"/>
      <c r="BD408" s="309"/>
      <c r="BE408" s="309"/>
      <c r="BF408" s="309"/>
      <c r="BG408" s="309"/>
      <c r="BH408" s="309"/>
      <c r="BI408" s="309"/>
      <c r="BJ408" s="309"/>
      <c r="BK408" s="309"/>
      <c r="BL408" s="309"/>
      <c r="BM408" s="309"/>
      <c r="BN408" s="309"/>
      <c r="BO408" s="309"/>
      <c r="BP408" s="309"/>
      <c r="BQ408" s="309"/>
      <c r="BR408" s="309"/>
      <c r="BS408" s="309"/>
      <c r="BT408" s="309"/>
      <c r="BU408" s="309"/>
      <c r="BV408" s="309"/>
      <c r="BW408" s="309"/>
      <c r="BX408" s="309"/>
      <c r="BY408" s="309"/>
      <c r="BZ408" s="310"/>
      <c r="CA408" s="310"/>
      <c r="CB408" s="310"/>
      <c r="CC408" s="310"/>
      <c r="CD408" s="310"/>
      <c r="CE408" s="310"/>
      <c r="CF408" s="310"/>
      <c r="CG408" s="310"/>
      <c r="CH408" s="310"/>
      <c r="CI408" s="310"/>
      <c r="CJ408" s="310"/>
      <c r="CK408" s="310"/>
      <c r="CL408" s="310"/>
      <c r="CM408" s="310"/>
      <c r="CN408" s="310"/>
      <c r="CO408" s="310"/>
      <c r="CP408" s="310"/>
      <c r="CQ408" s="310"/>
      <c r="CR408" s="310"/>
      <c r="CS408" s="310"/>
      <c r="CT408" s="310"/>
      <c r="CU408" s="310"/>
      <c r="CV408" s="310"/>
      <c r="CW408" s="310"/>
      <c r="CX408" s="310"/>
      <c r="CY408" s="310"/>
      <c r="CZ408" s="310"/>
    </row>
    <row r="409" s="314" customFormat="true" ht="25.15" customHeight="true" x14ac:dyDescent="0.2">
      <c r="B409" s="730"/>
      <c r="C409" s="844" t="s">
        <v>316</v>
      </c>
      <c r="D409" s="844"/>
      <c r="E409" s="653">
        <v>0.68843099412460418</v>
      </c>
      <c r="F409" s="512"/>
      <c r="G409" s="512"/>
      <c r="H409" s="844" t="s">
        <v>316</v>
      </c>
      <c r="I409" s="844"/>
      <c r="J409" s="654">
        <v>0.66490146560061925</v>
      </c>
      <c r="K409" s="512"/>
      <c r="L409" s="512"/>
      <c r="M409" s="844" t="s">
        <v>205</v>
      </c>
      <c r="N409" s="844"/>
      <c r="O409" s="655">
        <v>0.5410715743995258</v>
      </c>
      <c r="P409" s="512"/>
      <c r="Q409" s="512"/>
      <c r="AJ409" s="307"/>
      <c r="AK409" s="307"/>
      <c r="AL409" s="307"/>
      <c r="AM409" s="307"/>
      <c r="AN409" s="307"/>
      <c r="AO409" s="307"/>
      <c r="AP409" s="307"/>
      <c r="AQ409" s="307"/>
      <c r="AR409" s="307"/>
      <c r="AS409" s="307"/>
      <c r="AT409" s="307"/>
      <c r="AU409" s="307"/>
      <c r="AV409" s="307"/>
      <c r="AW409" s="307"/>
      <c r="AX409" s="307"/>
      <c r="AY409" s="307"/>
      <c r="AZ409" s="307"/>
      <c r="BA409" s="309"/>
      <c r="BB409" s="359"/>
      <c r="BC409" s="309"/>
      <c r="BD409" s="309"/>
      <c r="BE409" s="309"/>
      <c r="BF409" s="309"/>
      <c r="BG409" s="309"/>
      <c r="BH409" s="309"/>
      <c r="BI409" s="309"/>
      <c r="BJ409" s="309"/>
      <c r="BK409" s="309"/>
      <c r="BL409" s="309"/>
      <c r="BM409" s="309"/>
      <c r="BN409" s="309"/>
      <c r="BO409" s="309"/>
      <c r="BP409" s="309"/>
      <c r="BQ409" s="309"/>
      <c r="BR409" s="309"/>
      <c r="BS409" s="309"/>
      <c r="BT409" s="309"/>
      <c r="BU409" s="309"/>
      <c r="BV409" s="309"/>
      <c r="BW409" s="309"/>
      <c r="BX409" s="309"/>
      <c r="BY409" s="309"/>
      <c r="BZ409" s="310"/>
      <c r="CA409" s="310"/>
      <c r="CB409" s="310"/>
      <c r="CC409" s="310"/>
      <c r="CD409" s="310"/>
      <c r="CE409" s="310"/>
      <c r="CF409" s="310"/>
      <c r="CG409" s="310"/>
      <c r="CH409" s="310"/>
      <c r="CI409" s="310"/>
      <c r="CJ409" s="310"/>
      <c r="CK409" s="310"/>
      <c r="CL409" s="310"/>
      <c r="CM409" s="310"/>
      <c r="CN409" s="310"/>
      <c r="CO409" s="310"/>
      <c r="CP409" s="310"/>
      <c r="CQ409" s="310"/>
      <c r="CR409" s="310"/>
      <c r="CS409" s="310"/>
      <c r="CT409" s="310"/>
      <c r="CU409" s="310"/>
      <c r="CV409" s="310"/>
      <c r="CW409" s="310"/>
      <c r="CX409" s="310"/>
      <c r="CY409" s="310"/>
      <c r="CZ409" s="310"/>
    </row>
    <row r="410" s="314" customFormat="true" ht="25.15" customHeight="true" x14ac:dyDescent="0.2">
      <c r="B410" s="730"/>
      <c r="C410" s="844" t="s">
        <v>314</v>
      </c>
      <c r="D410" s="844"/>
      <c r="E410" s="653">
        <v>0.68317218110269651</v>
      </c>
      <c r="F410" s="512"/>
      <c r="G410" s="512"/>
      <c r="H410" s="844" t="s">
        <v>317</v>
      </c>
      <c r="I410" s="844"/>
      <c r="J410" s="654">
        <v>0.59784987825423097</v>
      </c>
      <c r="K410" s="512"/>
      <c r="L410" s="512"/>
      <c r="M410" s="844" t="s">
        <v>465</v>
      </c>
      <c r="N410" s="844"/>
      <c r="O410" s="655">
        <v>0.53186902929105984</v>
      </c>
      <c r="P410" s="512"/>
      <c r="Q410" s="512"/>
      <c r="AJ410" s="307"/>
      <c r="AK410" s="307"/>
      <c r="AL410" s="307"/>
      <c r="AM410" s="307"/>
      <c r="AN410" s="307"/>
      <c r="AO410" s="307"/>
      <c r="AP410" s="307"/>
      <c r="AQ410" s="307"/>
      <c r="AR410" s="307"/>
      <c r="AS410" s="307"/>
      <c r="AT410" s="307"/>
      <c r="AU410" s="307"/>
      <c r="AV410" s="307"/>
      <c r="AW410" s="307"/>
      <c r="AX410" s="307"/>
      <c r="AY410" s="307"/>
      <c r="AZ410" s="307"/>
      <c r="BA410" s="309"/>
      <c r="BB410" s="359"/>
      <c r="BC410" s="309"/>
      <c r="BD410" s="309"/>
      <c r="BE410" s="309"/>
      <c r="BF410" s="309"/>
      <c r="BG410" s="309"/>
      <c r="BH410" s="309"/>
      <c r="BI410" s="309"/>
      <c r="BJ410" s="309"/>
      <c r="BK410" s="309"/>
      <c r="BL410" s="309"/>
      <c r="BM410" s="309"/>
      <c r="BN410" s="309"/>
      <c r="BO410" s="309"/>
      <c r="BP410" s="309"/>
      <c r="BQ410" s="309"/>
      <c r="BR410" s="309"/>
      <c r="BS410" s="309"/>
      <c r="BT410" s="309"/>
      <c r="BU410" s="309"/>
      <c r="BV410" s="309"/>
      <c r="BW410" s="309"/>
      <c r="BX410" s="309"/>
      <c r="BY410" s="309"/>
      <c r="BZ410" s="310"/>
      <c r="CA410" s="310"/>
      <c r="CB410" s="310"/>
      <c r="CC410" s="310"/>
      <c r="CD410" s="310"/>
      <c r="CE410" s="310"/>
      <c r="CF410" s="310"/>
      <c r="CG410" s="310"/>
      <c r="CH410" s="310"/>
      <c r="CI410" s="310"/>
      <c r="CJ410" s="310"/>
      <c r="CK410" s="310"/>
      <c r="CL410" s="310"/>
      <c r="CM410" s="310"/>
      <c r="CN410" s="310"/>
      <c r="CO410" s="310"/>
      <c r="CP410" s="310"/>
      <c r="CQ410" s="310"/>
      <c r="CR410" s="310"/>
      <c r="CS410" s="310"/>
      <c r="CT410" s="310"/>
      <c r="CU410" s="310"/>
      <c r="CV410" s="310"/>
      <c r="CW410" s="310"/>
      <c r="CX410" s="310"/>
      <c r="CY410" s="310"/>
      <c r="CZ410" s="310"/>
    </row>
    <row r="411" s="314" customFormat="true" ht="25.15" customHeight="true" x14ac:dyDescent="0.2">
      <c r="B411" s="730"/>
      <c r="C411" s="844" t="s">
        <v>377</v>
      </c>
      <c r="D411" s="844"/>
      <c r="E411" s="653">
        <v>-0.59484873682778128</v>
      </c>
      <c r="F411" s="512"/>
      <c r="G411" s="512"/>
      <c r="H411" s="844" t="s">
        <v>465</v>
      </c>
      <c r="I411" s="844"/>
      <c r="J411" s="654">
        <v>0.58473453332792613</v>
      </c>
      <c r="K411" s="512"/>
      <c r="L411" s="512"/>
      <c r="M411" s="844" t="s">
        <v>463</v>
      </c>
      <c r="N411" s="844"/>
      <c r="O411" s="655">
        <v>0.51485646265976437</v>
      </c>
      <c r="P411" s="512"/>
      <c r="Q411" s="512"/>
      <c r="AJ411" s="307"/>
      <c r="AK411" s="307"/>
      <c r="AL411" s="307"/>
      <c r="AM411" s="307"/>
      <c r="AN411" s="307"/>
      <c r="AO411" s="307"/>
      <c r="AP411" s="307"/>
      <c r="AQ411" s="307"/>
      <c r="AR411" s="307"/>
      <c r="AS411" s="307"/>
      <c r="AT411" s="307"/>
      <c r="AU411" s="307"/>
      <c r="AV411" s="307"/>
      <c r="AW411" s="307"/>
      <c r="AX411" s="307"/>
      <c r="AY411" s="307"/>
      <c r="AZ411" s="307"/>
      <c r="BA411" s="309"/>
      <c r="BB411" s="359"/>
      <c r="BC411" s="309"/>
      <c r="BD411" s="309"/>
      <c r="BE411" s="309"/>
      <c r="BF411" s="309"/>
      <c r="BG411" s="309"/>
      <c r="BH411" s="309"/>
      <c r="BI411" s="309"/>
      <c r="BJ411" s="309"/>
      <c r="BK411" s="309"/>
      <c r="BL411" s="309"/>
      <c r="BM411" s="309"/>
      <c r="BN411" s="309"/>
      <c r="BO411" s="309"/>
      <c r="BP411" s="309"/>
      <c r="BQ411" s="309"/>
      <c r="BR411" s="309"/>
      <c r="BS411" s="309"/>
      <c r="BT411" s="309"/>
      <c r="BU411" s="309"/>
      <c r="BV411" s="309"/>
      <c r="BW411" s="309"/>
      <c r="BX411" s="309"/>
      <c r="BY411" s="309"/>
      <c r="BZ411" s="310"/>
      <c r="CA411" s="310"/>
      <c r="CB411" s="310"/>
      <c r="CC411" s="310"/>
      <c r="CD411" s="310"/>
      <c r="CE411" s="310"/>
      <c r="CF411" s="310"/>
      <c r="CG411" s="310"/>
      <c r="CH411" s="310"/>
      <c r="CI411" s="310"/>
      <c r="CJ411" s="310"/>
      <c r="CK411" s="310"/>
      <c r="CL411" s="310"/>
      <c r="CM411" s="310"/>
      <c r="CN411" s="310"/>
      <c r="CO411" s="310"/>
      <c r="CP411" s="310"/>
      <c r="CQ411" s="310"/>
      <c r="CR411" s="310"/>
      <c r="CS411" s="310"/>
      <c r="CT411" s="310"/>
      <c r="CU411" s="310"/>
      <c r="CV411" s="310"/>
      <c r="CW411" s="310"/>
      <c r="CX411" s="310"/>
      <c r="CY411" s="310"/>
      <c r="CZ411" s="310"/>
    </row>
    <row r="412" s="314" customFormat="true" ht="25.15" customHeight="true" x14ac:dyDescent="0.2">
      <c r="B412" s="730"/>
      <c r="C412" s="844" t="s">
        <v>317</v>
      </c>
      <c r="D412" s="844"/>
      <c r="E412" s="653">
        <v>0.55924050712194062</v>
      </c>
      <c r="F412" s="512"/>
      <c r="G412" s="512"/>
      <c r="H412" s="844" t="s">
        <v>376</v>
      </c>
      <c r="I412" s="844"/>
      <c r="J412" s="654">
        <v>0.578041068250706</v>
      </c>
      <c r="K412" s="512"/>
      <c r="L412" s="512"/>
      <c r="M412" s="844" t="s">
        <v>379</v>
      </c>
      <c r="N412" s="844"/>
      <c r="O412" s="655">
        <v>0.4958854817724716</v>
      </c>
      <c r="P412" s="512"/>
      <c r="Q412" s="512"/>
      <c r="AJ412" s="307"/>
      <c r="AK412" s="307"/>
      <c r="AL412" s="307"/>
      <c r="AM412" s="307"/>
      <c r="AN412" s="307"/>
      <c r="AO412" s="307"/>
      <c r="AP412" s="307"/>
      <c r="AQ412" s="307"/>
      <c r="AR412" s="307"/>
      <c r="AS412" s="307"/>
      <c r="AT412" s="307"/>
      <c r="AU412" s="307"/>
      <c r="AV412" s="307"/>
      <c r="AW412" s="307"/>
      <c r="AX412" s="307"/>
      <c r="AY412" s="307"/>
      <c r="AZ412" s="307"/>
      <c r="BA412" s="309"/>
      <c r="BB412" s="359"/>
      <c r="BC412" s="309"/>
      <c r="BD412" s="309"/>
      <c r="BE412" s="309"/>
      <c r="BF412" s="309"/>
      <c r="BG412" s="309"/>
      <c r="BH412" s="309"/>
      <c r="BI412" s="309"/>
      <c r="BJ412" s="309"/>
      <c r="BK412" s="309"/>
      <c r="BL412" s="309"/>
      <c r="BM412" s="309"/>
      <c r="BN412" s="309"/>
      <c r="BO412" s="309"/>
      <c r="BP412" s="309"/>
      <c r="BQ412" s="309"/>
      <c r="BR412" s="309"/>
      <c r="BS412" s="309"/>
      <c r="BT412" s="309"/>
      <c r="BU412" s="309"/>
      <c r="BV412" s="309"/>
      <c r="BW412" s="309"/>
      <c r="BX412" s="309"/>
      <c r="BY412" s="309"/>
      <c r="BZ412" s="310"/>
      <c r="CA412" s="310"/>
      <c r="CB412" s="310"/>
      <c r="CC412" s="310"/>
      <c r="CD412" s="310"/>
      <c r="CE412" s="310"/>
      <c r="CF412" s="310"/>
      <c r="CG412" s="310"/>
      <c r="CH412" s="310"/>
      <c r="CI412" s="310"/>
      <c r="CJ412" s="310"/>
      <c r="CK412" s="310"/>
      <c r="CL412" s="310"/>
      <c r="CM412" s="310"/>
      <c r="CN412" s="310"/>
      <c r="CO412" s="310"/>
      <c r="CP412" s="310"/>
      <c r="CQ412" s="310"/>
      <c r="CR412" s="310"/>
      <c r="CS412" s="310"/>
      <c r="CT412" s="310"/>
      <c r="CU412" s="310"/>
      <c r="CV412" s="310"/>
      <c r="CW412" s="310"/>
      <c r="CX412" s="310"/>
      <c r="CY412" s="310"/>
      <c r="CZ412" s="310"/>
    </row>
    <row r="413" s="314" customFormat="true" ht="25.15" customHeight="true" x14ac:dyDescent="0.2">
      <c r="B413" s="730"/>
      <c r="C413" s="844" t="s">
        <v>379</v>
      </c>
      <c r="D413" s="844"/>
      <c r="E413" s="653">
        <v>0.53664969906044924</v>
      </c>
      <c r="F413" s="512"/>
      <c r="G413" s="512"/>
      <c r="H413" s="844" t="s">
        <v>377</v>
      </c>
      <c r="I413" s="844"/>
      <c r="J413" s="654">
        <v>-0.57280801119586644</v>
      </c>
      <c r="K413" s="512"/>
      <c r="L413" s="512"/>
      <c r="M413" s="844" t="s">
        <v>327</v>
      </c>
      <c r="N413" s="844"/>
      <c r="O413" s="655">
        <v>0.44002156320329344</v>
      </c>
      <c r="P413" s="512"/>
      <c r="Q413" s="512"/>
      <c r="AJ413" s="307"/>
      <c r="AK413" s="307"/>
      <c r="AL413" s="307"/>
      <c r="AM413" s="307"/>
      <c r="AN413" s="307"/>
      <c r="AO413" s="307"/>
      <c r="AP413" s="307"/>
      <c r="AQ413" s="307"/>
      <c r="AR413" s="307"/>
      <c r="AS413" s="307"/>
      <c r="AT413" s="307"/>
      <c r="AU413" s="307"/>
      <c r="AV413" s="307"/>
      <c r="AW413" s="307"/>
      <c r="AX413" s="307"/>
      <c r="AY413" s="307"/>
      <c r="AZ413" s="307"/>
      <c r="BA413" s="309"/>
      <c r="BB413" s="359"/>
      <c r="BC413" s="309"/>
      <c r="BD413" s="309"/>
      <c r="BE413" s="309"/>
      <c r="BF413" s="309"/>
      <c r="BG413" s="309"/>
      <c r="BH413" s="309"/>
      <c r="BI413" s="309"/>
      <c r="BJ413" s="309"/>
      <c r="BK413" s="309"/>
      <c r="BL413" s="309"/>
      <c r="BM413" s="309"/>
      <c r="BN413" s="309"/>
      <c r="BO413" s="309"/>
      <c r="BP413" s="309"/>
      <c r="BQ413" s="309"/>
      <c r="BR413" s="309"/>
      <c r="BS413" s="309"/>
      <c r="BT413" s="309"/>
      <c r="BU413" s="309"/>
      <c r="BV413" s="309"/>
      <c r="BW413" s="309"/>
      <c r="BX413" s="309"/>
      <c r="BY413" s="309"/>
      <c r="BZ413" s="310"/>
      <c r="CA413" s="310"/>
      <c r="CB413" s="310"/>
      <c r="CC413" s="310"/>
      <c r="CD413" s="310"/>
      <c r="CE413" s="310"/>
      <c r="CF413" s="310"/>
      <c r="CG413" s="310"/>
      <c r="CH413" s="310"/>
      <c r="CI413" s="310"/>
      <c r="CJ413" s="310"/>
      <c r="CK413" s="310"/>
      <c r="CL413" s="310"/>
      <c r="CM413" s="310"/>
      <c r="CN413" s="310"/>
      <c r="CO413" s="310"/>
      <c r="CP413" s="310"/>
      <c r="CQ413" s="310"/>
      <c r="CR413" s="310"/>
      <c r="CS413" s="310"/>
      <c r="CT413" s="310"/>
      <c r="CU413" s="310"/>
      <c r="CV413" s="310"/>
      <c r="CW413" s="310"/>
      <c r="CX413" s="310"/>
      <c r="CY413" s="310"/>
      <c r="CZ413" s="310"/>
    </row>
    <row r="414" s="314" customFormat="true" ht="25.15" customHeight="true" x14ac:dyDescent="0.2">
      <c r="B414" s="730"/>
      <c r="C414" s="844" t="s">
        <v>381</v>
      </c>
      <c r="D414" s="844"/>
      <c r="E414" s="653">
        <v>0.49090343660785718</v>
      </c>
      <c r="F414" s="512"/>
      <c r="G414" s="512"/>
      <c r="H414" s="844" t="s">
        <v>464</v>
      </c>
      <c r="I414" s="844"/>
      <c r="J414" s="654">
        <v>0.54800440278531104</v>
      </c>
      <c r="K414" s="512"/>
      <c r="L414" s="512"/>
      <c r="M414" s="844" t="s">
        <v>466</v>
      </c>
      <c r="N414" s="844"/>
      <c r="O414" s="655">
        <v>-0.4080737766660138</v>
      </c>
      <c r="P414" s="512"/>
      <c r="Q414" s="512"/>
      <c r="AJ414" s="307"/>
      <c r="AK414" s="307"/>
      <c r="AL414" s="307"/>
      <c r="AM414" s="307"/>
      <c r="AN414" s="307"/>
      <c r="AO414" s="307"/>
      <c r="AP414" s="307"/>
      <c r="AQ414" s="307"/>
      <c r="AR414" s="307"/>
      <c r="AS414" s="307"/>
      <c r="AT414" s="307"/>
      <c r="AU414" s="307"/>
      <c r="AV414" s="307"/>
      <c r="AW414" s="307"/>
      <c r="AX414" s="307"/>
      <c r="AY414" s="307"/>
      <c r="AZ414" s="307"/>
      <c r="BA414" s="309"/>
      <c r="BB414" s="359"/>
      <c r="BC414" s="309"/>
      <c r="BD414" s="309"/>
      <c r="BE414" s="309"/>
      <c r="BF414" s="309"/>
      <c r="BG414" s="309"/>
      <c r="BH414" s="309"/>
      <c r="BI414" s="309"/>
      <c r="BJ414" s="309"/>
      <c r="BK414" s="309"/>
      <c r="BL414" s="309"/>
      <c r="BM414" s="309"/>
      <c r="BN414" s="309"/>
      <c r="BO414" s="309"/>
      <c r="BP414" s="309"/>
      <c r="BQ414" s="309"/>
      <c r="BR414" s="309"/>
      <c r="BS414" s="309"/>
      <c r="BT414" s="309"/>
      <c r="BU414" s="309"/>
      <c r="BV414" s="309"/>
      <c r="BW414" s="309"/>
      <c r="BX414" s="309"/>
      <c r="BY414" s="309"/>
      <c r="BZ414" s="310"/>
      <c r="CA414" s="310"/>
      <c r="CB414" s="310"/>
      <c r="CC414" s="310"/>
      <c r="CD414" s="310"/>
      <c r="CE414" s="310"/>
      <c r="CF414" s="310"/>
      <c r="CG414" s="310"/>
      <c r="CH414" s="310"/>
      <c r="CI414" s="310"/>
      <c r="CJ414" s="310"/>
      <c r="CK414" s="310"/>
      <c r="CL414" s="310"/>
      <c r="CM414" s="310"/>
      <c r="CN414" s="310"/>
      <c r="CO414" s="310"/>
      <c r="CP414" s="310"/>
      <c r="CQ414" s="310"/>
      <c r="CR414" s="310"/>
      <c r="CS414" s="310"/>
      <c r="CT414" s="310"/>
      <c r="CU414" s="310"/>
      <c r="CV414" s="310"/>
      <c r="CW414" s="310"/>
      <c r="CX414" s="310"/>
      <c r="CY414" s="310"/>
      <c r="CZ414" s="310"/>
    </row>
    <row r="415" s="314" customFormat="true" ht="25.15" customHeight="true" x14ac:dyDescent="0.2">
      <c r="B415" s="730"/>
      <c r="C415" s="844" t="s">
        <v>465</v>
      </c>
      <c r="D415" s="844"/>
      <c r="E415" s="653">
        <v>0.47889723814105872</v>
      </c>
      <c r="F415" s="512"/>
      <c r="G415" s="512"/>
      <c r="H415" s="844" t="s">
        <v>381</v>
      </c>
      <c r="I415" s="844"/>
      <c r="J415" s="654">
        <v>0.53323493745749084</v>
      </c>
      <c r="K415" s="512"/>
      <c r="L415" s="512"/>
      <c r="M415" s="844" t="s">
        <v>313</v>
      </c>
      <c r="N415" s="844"/>
      <c r="O415" s="655">
        <v>0.37497977730381343</v>
      </c>
      <c r="P415" s="512"/>
      <c r="Q415" s="512"/>
      <c r="AJ415" s="307"/>
      <c r="AK415" s="307"/>
      <c r="AL415" s="307"/>
      <c r="AM415" s="307"/>
      <c r="AN415" s="307"/>
      <c r="AO415" s="307"/>
      <c r="AP415" s="307"/>
      <c r="AQ415" s="307"/>
      <c r="AR415" s="307"/>
      <c r="AS415" s="307"/>
      <c r="AT415" s="307"/>
      <c r="AU415" s="307"/>
      <c r="AV415" s="307"/>
      <c r="AW415" s="307"/>
      <c r="AX415" s="307"/>
      <c r="AY415" s="307"/>
      <c r="AZ415" s="307"/>
      <c r="BA415" s="309"/>
      <c r="BB415" s="359"/>
      <c r="BC415" s="309"/>
      <c r="BD415" s="309"/>
      <c r="BE415" s="309"/>
      <c r="BF415" s="309"/>
      <c r="BG415" s="309"/>
      <c r="BH415" s="309"/>
      <c r="BI415" s="309"/>
      <c r="BJ415" s="309"/>
      <c r="BK415" s="309"/>
      <c r="BL415" s="309"/>
      <c r="BM415" s="309"/>
      <c r="BN415" s="309"/>
      <c r="BO415" s="309"/>
      <c r="BP415" s="309"/>
      <c r="BQ415" s="309"/>
      <c r="BR415" s="309"/>
      <c r="BS415" s="309"/>
      <c r="BT415" s="309"/>
      <c r="BU415" s="309"/>
      <c r="BV415" s="309"/>
      <c r="BW415" s="309"/>
      <c r="BX415" s="309"/>
      <c r="BY415" s="309"/>
      <c r="BZ415" s="310"/>
      <c r="CA415" s="310"/>
      <c r="CB415" s="310"/>
      <c r="CC415" s="310"/>
      <c r="CD415" s="310"/>
      <c r="CE415" s="310"/>
      <c r="CF415" s="310"/>
      <c r="CG415" s="310"/>
      <c r="CH415" s="310"/>
      <c r="CI415" s="310"/>
      <c r="CJ415" s="310"/>
      <c r="CK415" s="310"/>
      <c r="CL415" s="310"/>
      <c r="CM415" s="310"/>
      <c r="CN415" s="310"/>
      <c r="CO415" s="310"/>
      <c r="CP415" s="310"/>
      <c r="CQ415" s="310"/>
      <c r="CR415" s="310"/>
      <c r="CS415" s="310"/>
      <c r="CT415" s="310"/>
      <c r="CU415" s="310"/>
      <c r="CV415" s="310"/>
      <c r="CW415" s="310"/>
      <c r="CX415" s="310"/>
      <c r="CY415" s="310"/>
      <c r="CZ415" s="310"/>
    </row>
    <row r="416" s="314" customFormat="true" ht="25.15" customHeight="true" x14ac:dyDescent="0.2">
      <c r="B416" s="730"/>
      <c r="C416" s="844" t="s">
        <v>467</v>
      </c>
      <c r="D416" s="844"/>
      <c r="E416" s="653">
        <v>-0.47220003377775466</v>
      </c>
      <c r="F416" s="512"/>
      <c r="G416" s="512"/>
      <c r="H416" s="844" t="s">
        <v>327</v>
      </c>
      <c r="I416" s="844"/>
      <c r="J416" s="654">
        <v>0.49551938153823466</v>
      </c>
      <c r="K416" s="512"/>
      <c r="L416" s="512"/>
      <c r="M416" s="844" t="s">
        <v>381</v>
      </c>
      <c r="N416" s="844"/>
      <c r="O416" s="655">
        <v>0.36588888160018546</v>
      </c>
      <c r="P416" s="512"/>
      <c r="Q416" s="512"/>
      <c r="AJ416" s="307"/>
      <c r="AK416" s="307"/>
      <c r="AL416" s="307"/>
      <c r="AM416" s="307"/>
      <c r="AN416" s="307"/>
      <c r="AO416" s="307"/>
      <c r="AP416" s="307"/>
      <c r="AQ416" s="307"/>
      <c r="AR416" s="307"/>
      <c r="AS416" s="307"/>
      <c r="AT416" s="307"/>
      <c r="AU416" s="307"/>
      <c r="AV416" s="307"/>
      <c r="AW416" s="307"/>
      <c r="AX416" s="307"/>
      <c r="AY416" s="307"/>
      <c r="AZ416" s="307"/>
      <c r="BA416" s="309"/>
      <c r="BB416" s="359"/>
      <c r="BC416" s="309"/>
      <c r="BD416" s="309"/>
      <c r="BE416" s="309"/>
      <c r="BF416" s="309"/>
      <c r="BG416" s="309"/>
      <c r="BH416" s="309"/>
      <c r="BI416" s="309"/>
      <c r="BJ416" s="309"/>
      <c r="BK416" s="309"/>
      <c r="BL416" s="309"/>
      <c r="BM416" s="309"/>
      <c r="BN416" s="309"/>
      <c r="BO416" s="309"/>
      <c r="BP416" s="309"/>
      <c r="BQ416" s="309"/>
      <c r="BR416" s="309"/>
      <c r="BS416" s="309"/>
      <c r="BT416" s="309"/>
      <c r="BU416" s="309"/>
      <c r="BV416" s="309"/>
      <c r="BW416" s="309"/>
      <c r="BX416" s="309"/>
      <c r="BY416" s="309"/>
      <c r="BZ416" s="310"/>
      <c r="CA416" s="310"/>
      <c r="CB416" s="310"/>
      <c r="CC416" s="310"/>
      <c r="CD416" s="310"/>
      <c r="CE416" s="310"/>
      <c r="CF416" s="310"/>
      <c r="CG416" s="310"/>
      <c r="CH416" s="310"/>
      <c r="CI416" s="310"/>
      <c r="CJ416" s="310"/>
      <c r="CK416" s="310"/>
      <c r="CL416" s="310"/>
      <c r="CM416" s="310"/>
      <c r="CN416" s="310"/>
      <c r="CO416" s="310"/>
      <c r="CP416" s="310"/>
      <c r="CQ416" s="310"/>
      <c r="CR416" s="310"/>
      <c r="CS416" s="310"/>
      <c r="CT416" s="310"/>
      <c r="CU416" s="310"/>
      <c r="CV416" s="310"/>
      <c r="CW416" s="310"/>
      <c r="CX416" s="310"/>
      <c r="CY416" s="310"/>
      <c r="CZ416" s="310"/>
    </row>
    <row r="417" s="314" customFormat="true" ht="25.15" customHeight="true" x14ac:dyDescent="0.2">
      <c r="B417" s="730"/>
      <c r="C417" s="844" t="s">
        <v>464</v>
      </c>
      <c r="D417" s="844"/>
      <c r="E417" s="653">
        <v>0.46560069589768577</v>
      </c>
      <c r="F417" s="512"/>
      <c r="G417" s="512"/>
      <c r="H417" s="844" t="s">
        <v>468</v>
      </c>
      <c r="I417" s="844"/>
      <c r="J417" s="654">
        <v>-0.47604820175148582</v>
      </c>
      <c r="K417" s="512"/>
      <c r="L417" s="512"/>
      <c r="M417" s="844" t="s">
        <v>376</v>
      </c>
      <c r="N417" s="844"/>
      <c r="O417" s="655">
        <v>0.35274532907385697</v>
      </c>
      <c r="P417" s="512"/>
      <c r="Q417" s="512"/>
      <c r="AJ417" s="307"/>
      <c r="AK417" s="307"/>
      <c r="AL417" s="307"/>
      <c r="AM417" s="307"/>
      <c r="AN417" s="307"/>
      <c r="AO417" s="307"/>
      <c r="AP417" s="307"/>
      <c r="AQ417" s="307"/>
      <c r="AR417" s="307"/>
      <c r="AS417" s="307"/>
      <c r="AT417" s="307"/>
      <c r="AU417" s="307"/>
      <c r="AV417" s="307"/>
      <c r="AW417" s="307"/>
      <c r="AX417" s="307"/>
      <c r="AY417" s="307"/>
      <c r="AZ417" s="307"/>
      <c r="BA417" s="309"/>
      <c r="BB417" s="359"/>
      <c r="BC417" s="309"/>
      <c r="BD417" s="309"/>
      <c r="BE417" s="309"/>
      <c r="BF417" s="309"/>
      <c r="BG417" s="309"/>
      <c r="BH417" s="309"/>
      <c r="BI417" s="309"/>
      <c r="BJ417" s="309"/>
      <c r="BK417" s="309"/>
      <c r="BL417" s="309"/>
      <c r="BM417" s="309"/>
      <c r="BN417" s="309"/>
      <c r="BO417" s="309"/>
      <c r="BP417" s="309"/>
      <c r="BQ417" s="309"/>
      <c r="BR417" s="309"/>
      <c r="BS417" s="309"/>
      <c r="BT417" s="309"/>
      <c r="BU417" s="309"/>
      <c r="BV417" s="309"/>
      <c r="BW417" s="309"/>
      <c r="BX417" s="309"/>
      <c r="BY417" s="309"/>
      <c r="BZ417" s="310"/>
      <c r="CA417" s="310"/>
      <c r="CB417" s="310"/>
      <c r="CC417" s="310"/>
      <c r="CD417" s="310"/>
      <c r="CE417" s="310"/>
      <c r="CF417" s="310"/>
      <c r="CG417" s="310"/>
      <c r="CH417" s="310"/>
      <c r="CI417" s="310"/>
      <c r="CJ417" s="310"/>
      <c r="CK417" s="310"/>
      <c r="CL417" s="310"/>
      <c r="CM417" s="310"/>
      <c r="CN417" s="310"/>
      <c r="CO417" s="310"/>
      <c r="CP417" s="310"/>
      <c r="CQ417" s="310"/>
      <c r="CR417" s="310"/>
      <c r="CS417" s="310"/>
      <c r="CT417" s="310"/>
      <c r="CU417" s="310"/>
      <c r="CV417" s="310"/>
      <c r="CW417" s="310"/>
      <c r="CX417" s="310"/>
      <c r="CY417" s="310"/>
      <c r="CZ417" s="310"/>
    </row>
    <row r="418" s="314" customFormat="true" ht="25.15" customHeight="true" x14ac:dyDescent="0.2">
      <c r="B418" s="730"/>
      <c r="C418" s="844" t="s">
        <v>318</v>
      </c>
      <c r="D418" s="844"/>
      <c r="E418" s="653">
        <v>0.43798459338343509</v>
      </c>
      <c r="F418" s="512"/>
      <c r="G418" s="512"/>
      <c r="H418" s="844" t="s">
        <v>331</v>
      </c>
      <c r="I418" s="844"/>
      <c r="J418" s="654">
        <v>0.46405629934917664</v>
      </c>
      <c r="K418" s="512"/>
      <c r="L418" s="512"/>
      <c r="M418" s="844" t="s">
        <v>468</v>
      </c>
      <c r="N418" s="844"/>
      <c r="O418" s="655">
        <v>-0.34761095136342984</v>
      </c>
      <c r="P418" s="512"/>
      <c r="Q418" s="512"/>
      <c r="AJ418" s="307"/>
      <c r="AK418" s="307"/>
      <c r="AL418" s="307"/>
      <c r="AM418" s="307"/>
      <c r="AN418" s="307"/>
      <c r="AO418" s="307"/>
      <c r="AP418" s="307"/>
      <c r="AQ418" s="307"/>
      <c r="AR418" s="307"/>
      <c r="AS418" s="307"/>
      <c r="AT418" s="307"/>
      <c r="AU418" s="307"/>
      <c r="AV418" s="307"/>
      <c r="AW418" s="307"/>
      <c r="AX418" s="307"/>
      <c r="AY418" s="307"/>
      <c r="AZ418" s="307"/>
      <c r="BA418" s="309"/>
      <c r="BB418" s="359"/>
      <c r="BC418" s="309"/>
      <c r="BD418" s="309"/>
      <c r="BE418" s="309"/>
      <c r="BF418" s="309"/>
      <c r="BG418" s="309"/>
      <c r="BH418" s="309"/>
      <c r="BI418" s="309"/>
      <c r="BJ418" s="309"/>
      <c r="BK418" s="309"/>
      <c r="BL418" s="309"/>
      <c r="BM418" s="309"/>
      <c r="BN418" s="309"/>
      <c r="BO418" s="309"/>
      <c r="BP418" s="309"/>
      <c r="BQ418" s="309"/>
      <c r="BR418" s="309"/>
      <c r="BS418" s="309"/>
      <c r="BT418" s="309"/>
      <c r="BU418" s="309"/>
      <c r="BV418" s="309"/>
      <c r="BW418" s="309"/>
      <c r="BX418" s="309"/>
      <c r="BY418" s="309"/>
      <c r="BZ418" s="310"/>
      <c r="CA418" s="310"/>
      <c r="CB418" s="310"/>
      <c r="CC418" s="310"/>
      <c r="CD418" s="310"/>
      <c r="CE418" s="310"/>
      <c r="CF418" s="310"/>
      <c r="CG418" s="310"/>
      <c r="CH418" s="310"/>
      <c r="CI418" s="310"/>
      <c r="CJ418" s="310"/>
      <c r="CK418" s="310"/>
      <c r="CL418" s="310"/>
      <c r="CM418" s="310"/>
      <c r="CN418" s="310"/>
      <c r="CO418" s="310"/>
      <c r="CP418" s="310"/>
      <c r="CQ418" s="310"/>
      <c r="CR418" s="310"/>
      <c r="CS418" s="310"/>
      <c r="CT418" s="310"/>
      <c r="CU418" s="310"/>
      <c r="CV418" s="310"/>
      <c r="CW418" s="310"/>
      <c r="CX418" s="310"/>
      <c r="CY418" s="310"/>
      <c r="CZ418" s="310"/>
    </row>
    <row r="419" s="314" customFormat="true" ht="25.15" customHeight="true" x14ac:dyDescent="0.2">
      <c r="B419" s="730"/>
      <c r="C419" s="844" t="s">
        <v>327</v>
      </c>
      <c r="D419" s="844"/>
      <c r="E419" s="653">
        <v>0.41438778323853387</v>
      </c>
      <c r="F419" s="512"/>
      <c r="G419" s="512"/>
      <c r="H419" s="844" t="s">
        <v>379</v>
      </c>
      <c r="I419" s="844"/>
      <c r="J419" s="654">
        <v>0.45076488936657216</v>
      </c>
      <c r="K419" s="512"/>
      <c r="L419" s="512"/>
      <c r="M419" s="844" t="s">
        <v>314</v>
      </c>
      <c r="N419" s="844"/>
      <c r="O419" s="655">
        <v>0.34208424003319915</v>
      </c>
      <c r="P419" s="512"/>
      <c r="Q419" s="512"/>
      <c r="AJ419" s="307"/>
      <c r="AK419" s="307"/>
      <c r="AL419" s="307"/>
      <c r="AM419" s="307"/>
      <c r="AN419" s="307"/>
      <c r="AO419" s="307"/>
      <c r="AP419" s="307"/>
      <c r="AQ419" s="307"/>
      <c r="AR419" s="307"/>
      <c r="AS419" s="307"/>
      <c r="AT419" s="307"/>
      <c r="AU419" s="307"/>
      <c r="AV419" s="307"/>
      <c r="AW419" s="307"/>
      <c r="AX419" s="307"/>
      <c r="AY419" s="307"/>
      <c r="AZ419" s="307"/>
      <c r="BA419" s="309"/>
      <c r="BB419" s="359"/>
      <c r="BC419" s="309"/>
      <c r="BD419" s="309"/>
      <c r="BE419" s="309"/>
      <c r="BF419" s="309"/>
      <c r="BG419" s="309"/>
      <c r="BH419" s="309"/>
      <c r="BI419" s="309"/>
      <c r="BJ419" s="309"/>
      <c r="BK419" s="309"/>
      <c r="BL419" s="309"/>
      <c r="BM419" s="309"/>
      <c r="BN419" s="309"/>
      <c r="BO419" s="309"/>
      <c r="BP419" s="309"/>
      <c r="BQ419" s="309"/>
      <c r="BR419" s="309"/>
      <c r="BS419" s="309"/>
      <c r="BT419" s="309"/>
      <c r="BU419" s="309"/>
      <c r="BV419" s="309"/>
      <c r="BW419" s="309"/>
      <c r="BX419" s="309"/>
      <c r="BY419" s="309"/>
      <c r="BZ419" s="310"/>
      <c r="CA419" s="310"/>
      <c r="CB419" s="310"/>
      <c r="CC419" s="310"/>
      <c r="CD419" s="310"/>
      <c r="CE419" s="310"/>
      <c r="CF419" s="310"/>
      <c r="CG419" s="310"/>
      <c r="CH419" s="310"/>
      <c r="CI419" s="310"/>
      <c r="CJ419" s="310"/>
      <c r="CK419" s="310"/>
      <c r="CL419" s="310"/>
      <c r="CM419" s="310"/>
      <c r="CN419" s="310"/>
      <c r="CO419" s="310"/>
      <c r="CP419" s="310"/>
      <c r="CQ419" s="310"/>
      <c r="CR419" s="310"/>
      <c r="CS419" s="310"/>
      <c r="CT419" s="310"/>
      <c r="CU419" s="310"/>
      <c r="CV419" s="310"/>
      <c r="CW419" s="310"/>
      <c r="CX419" s="310"/>
      <c r="CY419" s="310"/>
      <c r="CZ419" s="310"/>
    </row>
    <row r="420" s="314" customFormat="true" ht="25.15" customHeight="true" x14ac:dyDescent="0.2">
      <c r="B420" s="730"/>
      <c r="C420" s="844" t="s">
        <v>469</v>
      </c>
      <c r="D420" s="844"/>
      <c r="E420" s="653">
        <v>0.40100823774445304</v>
      </c>
      <c r="F420" s="512"/>
      <c r="G420" s="512"/>
      <c r="H420" s="844" t="s">
        <v>318</v>
      </c>
      <c r="I420" s="844"/>
      <c r="J420" s="654">
        <v>0.43666496561515816</v>
      </c>
      <c r="K420" s="512"/>
      <c r="L420" s="512"/>
      <c r="M420" s="844" t="s">
        <v>337</v>
      </c>
      <c r="N420" s="844"/>
      <c r="O420" s="655">
        <v>0.32749298638902624</v>
      </c>
      <c r="P420" s="512"/>
      <c r="Q420" s="512"/>
      <c r="AJ420" s="307"/>
      <c r="AK420" s="307"/>
      <c r="AL420" s="307"/>
      <c r="AM420" s="307"/>
      <c r="AN420" s="307"/>
      <c r="AO420" s="307"/>
      <c r="AP420" s="307"/>
      <c r="AQ420" s="307"/>
      <c r="AR420" s="307"/>
      <c r="AS420" s="307"/>
      <c r="AT420" s="307"/>
      <c r="AU420" s="307"/>
      <c r="AV420" s="307"/>
      <c r="AW420" s="307"/>
      <c r="AX420" s="307"/>
      <c r="AY420" s="307"/>
      <c r="AZ420" s="307"/>
      <c r="BA420" s="309"/>
      <c r="BB420" s="359"/>
      <c r="BC420" s="309"/>
      <c r="BD420" s="309"/>
      <c r="BE420" s="309"/>
      <c r="BF420" s="309"/>
      <c r="BG420" s="309"/>
      <c r="BH420" s="309"/>
      <c r="BI420" s="309"/>
      <c r="BJ420" s="309"/>
      <c r="BK420" s="309"/>
      <c r="BL420" s="309"/>
      <c r="BM420" s="309"/>
      <c r="BN420" s="309"/>
      <c r="BO420" s="309"/>
      <c r="BP420" s="309"/>
      <c r="BQ420" s="309"/>
      <c r="BR420" s="309"/>
      <c r="BS420" s="309"/>
      <c r="BT420" s="309"/>
      <c r="BU420" s="309"/>
      <c r="BV420" s="309"/>
      <c r="BW420" s="309"/>
      <c r="BX420" s="309"/>
      <c r="BY420" s="309"/>
      <c r="BZ420" s="310"/>
      <c r="CA420" s="310"/>
      <c r="CB420" s="310"/>
      <c r="CC420" s="310"/>
      <c r="CD420" s="310"/>
      <c r="CE420" s="310"/>
      <c r="CF420" s="310"/>
      <c r="CG420" s="310"/>
      <c r="CH420" s="310"/>
      <c r="CI420" s="310"/>
      <c r="CJ420" s="310"/>
      <c r="CK420" s="310"/>
      <c r="CL420" s="310"/>
      <c r="CM420" s="310"/>
      <c r="CN420" s="310"/>
      <c r="CO420" s="310"/>
      <c r="CP420" s="310"/>
      <c r="CQ420" s="310"/>
      <c r="CR420" s="310"/>
      <c r="CS420" s="310"/>
      <c r="CT420" s="310"/>
      <c r="CU420" s="310"/>
      <c r="CV420" s="310"/>
      <c r="CW420" s="310"/>
      <c r="CX420" s="310"/>
      <c r="CY420" s="310"/>
      <c r="CZ420" s="310"/>
    </row>
    <row r="421" s="314" customFormat="true" ht="25.15" customHeight="true" x14ac:dyDescent="0.2">
      <c r="B421" s="730"/>
      <c r="C421" s="844" t="s">
        <v>468</v>
      </c>
      <c r="D421" s="844"/>
      <c r="E421" s="653">
        <v>-0.3807481192052054</v>
      </c>
      <c r="F421" s="512"/>
      <c r="G421" s="512"/>
      <c r="H421" s="844" t="s">
        <v>205</v>
      </c>
      <c r="I421" s="844"/>
      <c r="J421" s="654">
        <v>0.40385414008275694</v>
      </c>
      <c r="K421" s="512"/>
      <c r="L421" s="512"/>
      <c r="M421" s="844" t="s">
        <v>336</v>
      </c>
      <c r="N421" s="844"/>
      <c r="O421" s="655">
        <v>0.2968301642420294</v>
      </c>
      <c r="P421" s="512"/>
      <c r="Q421" s="512"/>
      <c r="AJ421" s="307"/>
      <c r="AK421" s="307"/>
      <c r="AL421" s="307"/>
      <c r="AM421" s="307"/>
      <c r="AN421" s="307"/>
      <c r="AO421" s="307"/>
      <c r="AP421" s="307"/>
      <c r="AQ421" s="307"/>
      <c r="AR421" s="307"/>
      <c r="AS421" s="307"/>
      <c r="AT421" s="307"/>
      <c r="AU421" s="307"/>
      <c r="AV421" s="307"/>
      <c r="AW421" s="307"/>
      <c r="AX421" s="307"/>
      <c r="AY421" s="307"/>
      <c r="AZ421" s="307"/>
      <c r="BA421" s="309"/>
      <c r="BB421" s="359"/>
      <c r="BC421" s="309"/>
      <c r="BD421" s="309"/>
      <c r="BE421" s="309"/>
      <c r="BF421" s="309"/>
      <c r="BG421" s="309"/>
      <c r="BH421" s="309"/>
      <c r="BI421" s="309"/>
      <c r="BJ421" s="309"/>
      <c r="BK421" s="309"/>
      <c r="BL421" s="309"/>
      <c r="BM421" s="309"/>
      <c r="BN421" s="309"/>
      <c r="BO421" s="309"/>
      <c r="BP421" s="309"/>
      <c r="BQ421" s="309"/>
      <c r="BR421" s="309"/>
      <c r="BS421" s="309"/>
      <c r="BT421" s="309"/>
      <c r="BU421" s="309"/>
      <c r="BV421" s="309"/>
      <c r="BW421" s="309"/>
      <c r="BX421" s="309"/>
      <c r="BY421" s="309"/>
      <c r="BZ421" s="310"/>
      <c r="CA421" s="310"/>
      <c r="CB421" s="310"/>
      <c r="CC421" s="310"/>
      <c r="CD421" s="310"/>
      <c r="CE421" s="310"/>
      <c r="CF421" s="310"/>
      <c r="CG421" s="310"/>
      <c r="CH421" s="310"/>
      <c r="CI421" s="310"/>
      <c r="CJ421" s="310"/>
      <c r="CK421" s="310"/>
      <c r="CL421" s="310"/>
      <c r="CM421" s="310"/>
      <c r="CN421" s="310"/>
      <c r="CO421" s="310"/>
      <c r="CP421" s="310"/>
      <c r="CQ421" s="310"/>
      <c r="CR421" s="310"/>
      <c r="CS421" s="310"/>
      <c r="CT421" s="310"/>
      <c r="CU421" s="310"/>
      <c r="CV421" s="310"/>
      <c r="CW421" s="310"/>
      <c r="CX421" s="310"/>
      <c r="CY421" s="310"/>
      <c r="CZ421" s="310"/>
    </row>
    <row r="422" s="314" customFormat="true" ht="25.15" customHeight="true" x14ac:dyDescent="0.2">
      <c r="B422" s="730"/>
      <c r="C422" s="844" t="s">
        <v>323</v>
      </c>
      <c r="D422" s="844"/>
      <c r="E422" s="653">
        <v>0.37814249411989137</v>
      </c>
      <c r="F422" s="512"/>
      <c r="G422" s="512"/>
      <c r="H422" s="844" t="s">
        <v>323</v>
      </c>
      <c r="I422" s="844"/>
      <c r="J422" s="654">
        <v>0.38351962129788608</v>
      </c>
      <c r="K422" s="512"/>
      <c r="L422" s="512"/>
      <c r="M422" s="844" t="s">
        <v>470</v>
      </c>
      <c r="N422" s="844"/>
      <c r="O422" s="655">
        <v>0.26410098576236707</v>
      </c>
      <c r="P422" s="512"/>
      <c r="Q422" s="512"/>
      <c r="AJ422" s="307"/>
      <c r="AK422" s="307"/>
      <c r="AL422" s="307"/>
      <c r="AM422" s="307"/>
      <c r="AN422" s="307"/>
      <c r="AO422" s="307"/>
      <c r="AP422" s="307"/>
      <c r="AQ422" s="307"/>
      <c r="AR422" s="307"/>
      <c r="AS422" s="307"/>
      <c r="AT422" s="307"/>
      <c r="AU422" s="307"/>
      <c r="AV422" s="307"/>
      <c r="AW422" s="307"/>
      <c r="AX422" s="307"/>
      <c r="AY422" s="307"/>
      <c r="AZ422" s="307"/>
      <c r="BA422" s="309"/>
      <c r="BB422" s="359"/>
      <c r="BC422" s="309"/>
      <c r="BD422" s="309"/>
      <c r="BE422" s="309"/>
      <c r="BF422" s="309"/>
      <c r="BG422" s="309"/>
      <c r="BH422" s="309"/>
      <c r="BI422" s="309"/>
      <c r="BJ422" s="309"/>
      <c r="BK422" s="309"/>
      <c r="BL422" s="309"/>
      <c r="BM422" s="309"/>
      <c r="BN422" s="309"/>
      <c r="BO422" s="309"/>
      <c r="BP422" s="309"/>
      <c r="BQ422" s="309"/>
      <c r="BR422" s="309"/>
      <c r="BS422" s="309"/>
      <c r="BT422" s="309"/>
      <c r="BU422" s="309"/>
      <c r="BV422" s="309"/>
      <c r="BW422" s="309"/>
      <c r="BX422" s="309"/>
      <c r="BY422" s="309"/>
      <c r="BZ422" s="310"/>
      <c r="CA422" s="310"/>
      <c r="CB422" s="310"/>
      <c r="CC422" s="310"/>
      <c r="CD422" s="310"/>
      <c r="CE422" s="310"/>
      <c r="CF422" s="310"/>
      <c r="CG422" s="310"/>
      <c r="CH422" s="310"/>
      <c r="CI422" s="310"/>
      <c r="CJ422" s="310"/>
      <c r="CK422" s="310"/>
      <c r="CL422" s="310"/>
      <c r="CM422" s="310"/>
      <c r="CN422" s="310"/>
      <c r="CO422" s="310"/>
      <c r="CP422" s="310"/>
      <c r="CQ422" s="310"/>
      <c r="CR422" s="310"/>
      <c r="CS422" s="310"/>
      <c r="CT422" s="310"/>
      <c r="CU422" s="310"/>
      <c r="CV422" s="310"/>
      <c r="CW422" s="310"/>
      <c r="CX422" s="310"/>
      <c r="CY422" s="310"/>
      <c r="CZ422" s="310"/>
    </row>
    <row r="423" s="314" customFormat="true" ht="25.15" customHeight="true" x14ac:dyDescent="0.2">
      <c r="B423" s="730"/>
      <c r="C423" s="844" t="s">
        <v>466</v>
      </c>
      <c r="D423" s="844"/>
      <c r="E423" s="653">
        <v>-0.34501517654085934</v>
      </c>
      <c r="F423" s="512"/>
      <c r="G423" s="512"/>
      <c r="H423" s="844" t="s">
        <v>469</v>
      </c>
      <c r="I423" s="844"/>
      <c r="J423" s="654">
        <v>0.38247346400834575</v>
      </c>
      <c r="K423" s="512"/>
      <c r="L423" s="512"/>
      <c r="M423" s="844" t="s">
        <v>471</v>
      </c>
      <c r="N423" s="844"/>
      <c r="O423" s="655">
        <v>0.22854847441641887</v>
      </c>
      <c r="P423" s="512"/>
      <c r="Q423" s="512"/>
      <c r="AJ423" s="307"/>
      <c r="AK423" s="307"/>
      <c r="AL423" s="307"/>
      <c r="AM423" s="307"/>
      <c r="AN423" s="307"/>
      <c r="AO423" s="307"/>
      <c r="AP423" s="307"/>
      <c r="AQ423" s="307"/>
      <c r="AR423" s="307"/>
      <c r="AS423" s="307"/>
      <c r="AT423" s="307"/>
      <c r="AU423" s="307"/>
      <c r="AV423" s="307"/>
      <c r="AW423" s="307"/>
      <c r="AX423" s="307"/>
      <c r="AY423" s="307"/>
      <c r="AZ423" s="307"/>
      <c r="BA423" s="309"/>
      <c r="BB423" s="359"/>
      <c r="BC423" s="309"/>
      <c r="BD423" s="309"/>
      <c r="BE423" s="309"/>
      <c r="BF423" s="309"/>
      <c r="BG423" s="309"/>
      <c r="BH423" s="309"/>
      <c r="BI423" s="309"/>
      <c r="BJ423" s="309"/>
      <c r="BK423" s="309"/>
      <c r="BL423" s="309"/>
      <c r="BM423" s="309"/>
      <c r="BN423" s="309"/>
      <c r="BO423" s="309"/>
      <c r="BP423" s="309"/>
      <c r="BQ423" s="309"/>
      <c r="BR423" s="309"/>
      <c r="BS423" s="309"/>
      <c r="BT423" s="309"/>
      <c r="BU423" s="309"/>
      <c r="BV423" s="309"/>
      <c r="BW423" s="309"/>
      <c r="BX423" s="309"/>
      <c r="BY423" s="309"/>
      <c r="BZ423" s="310"/>
      <c r="CA423" s="310"/>
      <c r="CB423" s="310"/>
      <c r="CC423" s="310"/>
      <c r="CD423" s="310"/>
      <c r="CE423" s="310"/>
      <c r="CF423" s="310"/>
      <c r="CG423" s="310"/>
      <c r="CH423" s="310"/>
      <c r="CI423" s="310"/>
      <c r="CJ423" s="310"/>
      <c r="CK423" s="310"/>
      <c r="CL423" s="310"/>
      <c r="CM423" s="310"/>
      <c r="CN423" s="310"/>
      <c r="CO423" s="310"/>
      <c r="CP423" s="310"/>
      <c r="CQ423" s="310"/>
      <c r="CR423" s="310"/>
      <c r="CS423" s="310"/>
      <c r="CT423" s="310"/>
      <c r="CU423" s="310"/>
      <c r="CV423" s="310"/>
      <c r="CW423" s="310"/>
      <c r="CX423" s="310"/>
      <c r="CY423" s="310"/>
      <c r="CZ423" s="310"/>
    </row>
    <row r="424" s="314" customFormat="true" ht="25.15" customHeight="true" x14ac:dyDescent="0.2">
      <c r="B424" s="730"/>
      <c r="C424" s="844" t="s">
        <v>205</v>
      </c>
      <c r="D424" s="844"/>
      <c r="E424" s="653">
        <v>0.33602372987452095</v>
      </c>
      <c r="F424" s="512"/>
      <c r="G424" s="512"/>
      <c r="H424" s="844" t="s">
        <v>472</v>
      </c>
      <c r="I424" s="844"/>
      <c r="J424" s="654">
        <v>-0.33115945894168469</v>
      </c>
      <c r="K424" s="512"/>
      <c r="L424" s="512"/>
      <c r="M424" s="844" t="s">
        <v>331</v>
      </c>
      <c r="N424" s="844"/>
      <c r="O424" s="655">
        <v>0.22168721646016348</v>
      </c>
      <c r="P424" s="512"/>
      <c r="Q424" s="512"/>
      <c r="AJ424" s="307"/>
      <c r="AK424" s="307"/>
      <c r="AL424" s="307"/>
      <c r="AM424" s="307"/>
      <c r="AN424" s="307"/>
      <c r="AO424" s="307"/>
      <c r="AP424" s="307"/>
      <c r="AQ424" s="307"/>
      <c r="AR424" s="307"/>
      <c r="AS424" s="307"/>
      <c r="AT424" s="307"/>
      <c r="AU424" s="307"/>
      <c r="AV424" s="307"/>
      <c r="AW424" s="307"/>
      <c r="AX424" s="307"/>
      <c r="AY424" s="307"/>
      <c r="AZ424" s="307"/>
      <c r="BA424" s="309"/>
      <c r="BB424" s="359"/>
      <c r="BC424" s="309"/>
      <c r="BD424" s="309"/>
      <c r="BE424" s="309"/>
      <c r="BF424" s="309"/>
      <c r="BG424" s="309"/>
      <c r="BH424" s="309"/>
      <c r="BI424" s="309"/>
      <c r="BJ424" s="309"/>
      <c r="BK424" s="309"/>
      <c r="BL424" s="309"/>
      <c r="BM424" s="309"/>
      <c r="BN424" s="309"/>
      <c r="BO424" s="309"/>
      <c r="BP424" s="309"/>
      <c r="BQ424" s="309"/>
      <c r="BR424" s="309"/>
      <c r="BS424" s="309"/>
      <c r="BT424" s="309"/>
      <c r="BU424" s="309"/>
      <c r="BV424" s="309"/>
      <c r="BW424" s="309"/>
      <c r="BX424" s="309"/>
      <c r="BY424" s="309"/>
      <c r="BZ424" s="310"/>
      <c r="CA424" s="310"/>
      <c r="CB424" s="310"/>
      <c r="CC424" s="310"/>
      <c r="CD424" s="310"/>
      <c r="CE424" s="310"/>
      <c r="CF424" s="310"/>
      <c r="CG424" s="310"/>
      <c r="CH424" s="310"/>
      <c r="CI424" s="310"/>
      <c r="CJ424" s="310"/>
      <c r="CK424" s="310"/>
      <c r="CL424" s="310"/>
      <c r="CM424" s="310"/>
      <c r="CN424" s="310"/>
      <c r="CO424" s="310"/>
      <c r="CP424" s="310"/>
      <c r="CQ424" s="310"/>
      <c r="CR424" s="310"/>
      <c r="CS424" s="310"/>
      <c r="CT424" s="310"/>
      <c r="CU424" s="310"/>
      <c r="CV424" s="310"/>
      <c r="CW424" s="310"/>
      <c r="CX424" s="310"/>
      <c r="CY424" s="310"/>
      <c r="CZ424" s="310"/>
    </row>
    <row r="425" s="314" customFormat="true" ht="25.15" customHeight="true" x14ac:dyDescent="0.2">
      <c r="B425" s="730"/>
      <c r="C425" s="844" t="s">
        <v>331</v>
      </c>
      <c r="D425" s="844"/>
      <c r="E425" s="653">
        <v>0.31141369508908762</v>
      </c>
      <c r="F425" s="512"/>
      <c r="G425" s="512"/>
      <c r="H425" s="844" t="s">
        <v>466</v>
      </c>
      <c r="I425" s="844"/>
      <c r="J425" s="654">
        <v>-0.29692394492857971</v>
      </c>
      <c r="K425" s="512"/>
      <c r="L425" s="512"/>
      <c r="M425" s="844" t="s">
        <v>392</v>
      </c>
      <c r="N425" s="844"/>
      <c r="O425" s="655">
        <v>0.21767389390360356</v>
      </c>
      <c r="P425" s="512"/>
      <c r="Q425" s="512"/>
      <c r="AJ425" s="307"/>
      <c r="AK425" s="307"/>
      <c r="AL425" s="307"/>
      <c r="AM425" s="307"/>
      <c r="AN425" s="307"/>
      <c r="AO425" s="307"/>
      <c r="AP425" s="307"/>
      <c r="AQ425" s="307"/>
      <c r="AR425" s="307"/>
      <c r="AS425" s="307"/>
      <c r="AT425" s="307"/>
      <c r="AU425" s="307"/>
      <c r="AV425" s="307"/>
      <c r="AW425" s="307"/>
      <c r="AX425" s="307"/>
      <c r="AY425" s="307"/>
      <c r="AZ425" s="307"/>
      <c r="BA425" s="309"/>
      <c r="BB425" s="359"/>
      <c r="BC425" s="309"/>
      <c r="BD425" s="309"/>
      <c r="BE425" s="309"/>
      <c r="BF425" s="309"/>
      <c r="BG425" s="309"/>
      <c r="BH425" s="309"/>
      <c r="BI425" s="309"/>
      <c r="BJ425" s="309"/>
      <c r="BK425" s="309"/>
      <c r="BL425" s="309"/>
      <c r="BM425" s="309"/>
      <c r="BN425" s="309"/>
      <c r="BO425" s="309"/>
      <c r="BP425" s="309"/>
      <c r="BQ425" s="309"/>
      <c r="BR425" s="309"/>
      <c r="BS425" s="309"/>
      <c r="BT425" s="309"/>
      <c r="BU425" s="309"/>
      <c r="BV425" s="309"/>
      <c r="BW425" s="309"/>
      <c r="BX425" s="309"/>
      <c r="BY425" s="309"/>
      <c r="BZ425" s="310"/>
      <c r="CA425" s="310"/>
      <c r="CB425" s="310"/>
      <c r="CC425" s="310"/>
      <c r="CD425" s="310"/>
      <c r="CE425" s="310"/>
      <c r="CF425" s="310"/>
      <c r="CG425" s="310"/>
      <c r="CH425" s="310"/>
      <c r="CI425" s="310"/>
      <c r="CJ425" s="310"/>
      <c r="CK425" s="310"/>
      <c r="CL425" s="310"/>
      <c r="CM425" s="310"/>
      <c r="CN425" s="310"/>
      <c r="CO425" s="310"/>
      <c r="CP425" s="310"/>
      <c r="CQ425" s="310"/>
      <c r="CR425" s="310"/>
      <c r="CS425" s="310"/>
      <c r="CT425" s="310"/>
      <c r="CU425" s="310"/>
      <c r="CV425" s="310"/>
      <c r="CW425" s="310"/>
      <c r="CX425" s="310"/>
      <c r="CY425" s="310"/>
      <c r="CZ425" s="310"/>
    </row>
    <row r="426" s="314" customFormat="true" ht="25.15" customHeight="true" x14ac:dyDescent="0.2">
      <c r="B426" s="730"/>
      <c r="C426" s="844" t="s">
        <v>472</v>
      </c>
      <c r="D426" s="844"/>
      <c r="E426" s="653">
        <v>-0.30309474629035604</v>
      </c>
      <c r="F426" s="512"/>
      <c r="G426" s="512"/>
      <c r="H426" s="844" t="s">
        <v>337</v>
      </c>
      <c r="I426" s="844"/>
      <c r="J426" s="654">
        <v>0.24563325942861355</v>
      </c>
      <c r="K426" s="512"/>
      <c r="L426" s="512"/>
      <c r="M426" s="844" t="s">
        <v>473</v>
      </c>
      <c r="N426" s="844"/>
      <c r="O426" s="655">
        <v>0.20585835930127147</v>
      </c>
      <c r="P426" s="512"/>
      <c r="Q426" s="512"/>
      <c r="AJ426" s="307"/>
      <c r="AK426" s="307"/>
      <c r="AL426" s="307"/>
      <c r="AM426" s="307"/>
      <c r="AN426" s="307"/>
      <c r="AO426" s="307"/>
      <c r="AP426" s="307"/>
      <c r="AQ426" s="307"/>
      <c r="AR426" s="307"/>
      <c r="AS426" s="307"/>
      <c r="AT426" s="307"/>
      <c r="AU426" s="307"/>
      <c r="AV426" s="307"/>
      <c r="AW426" s="307"/>
      <c r="AX426" s="307"/>
      <c r="AY426" s="307"/>
      <c r="AZ426" s="307"/>
      <c r="BA426" s="309"/>
      <c r="BB426" s="359"/>
      <c r="BC426" s="309"/>
      <c r="BD426" s="309"/>
      <c r="BE426" s="309"/>
      <c r="BF426" s="309"/>
      <c r="BG426" s="309"/>
      <c r="BH426" s="309"/>
      <c r="BI426" s="309"/>
      <c r="BJ426" s="309"/>
      <c r="BK426" s="309"/>
      <c r="BL426" s="309"/>
      <c r="BM426" s="309"/>
      <c r="BN426" s="309"/>
      <c r="BO426" s="309"/>
      <c r="BP426" s="309"/>
      <c r="BQ426" s="309"/>
      <c r="BR426" s="309"/>
      <c r="BS426" s="309"/>
      <c r="BT426" s="309"/>
      <c r="BU426" s="309"/>
      <c r="BV426" s="309"/>
      <c r="BW426" s="309"/>
      <c r="BX426" s="309"/>
      <c r="BY426" s="309"/>
      <c r="BZ426" s="310"/>
      <c r="CA426" s="310"/>
      <c r="CB426" s="310"/>
      <c r="CC426" s="310"/>
      <c r="CD426" s="310"/>
      <c r="CE426" s="310"/>
      <c r="CF426" s="310"/>
      <c r="CG426" s="310"/>
      <c r="CH426" s="310"/>
      <c r="CI426" s="310"/>
      <c r="CJ426" s="310"/>
      <c r="CK426" s="310"/>
      <c r="CL426" s="310"/>
      <c r="CM426" s="310"/>
      <c r="CN426" s="310"/>
      <c r="CO426" s="310"/>
      <c r="CP426" s="310"/>
      <c r="CQ426" s="310"/>
      <c r="CR426" s="310"/>
      <c r="CS426" s="310"/>
      <c r="CT426" s="310"/>
      <c r="CU426" s="310"/>
      <c r="CV426" s="310"/>
      <c r="CW426" s="310"/>
      <c r="CX426" s="310"/>
      <c r="CY426" s="310"/>
      <c r="CZ426" s="310"/>
    </row>
    <row r="427" s="314" customFormat="true" ht="25.15" customHeight="true" x14ac:dyDescent="0.2">
      <c r="B427" s="730"/>
      <c r="C427" s="844" t="s">
        <v>337</v>
      </c>
      <c r="D427" s="844"/>
      <c r="E427" s="653">
        <v>0.29414240681351461</v>
      </c>
      <c r="F427" s="512"/>
      <c r="G427" s="512"/>
      <c r="H427" s="844" t="s">
        <v>474</v>
      </c>
      <c r="I427" s="844"/>
      <c r="J427" s="654">
        <v>-0.24081382123251793</v>
      </c>
      <c r="K427" s="512"/>
      <c r="L427" s="512"/>
      <c r="M427" s="844" t="s">
        <v>475</v>
      </c>
      <c r="N427" s="844"/>
      <c r="O427" s="655">
        <v>-0.19446712791912221</v>
      </c>
      <c r="P427" s="512"/>
      <c r="Q427" s="512"/>
      <c r="AJ427" s="307"/>
      <c r="AK427" s="307"/>
      <c r="AL427" s="307"/>
      <c r="AM427" s="307"/>
      <c r="AN427" s="307"/>
      <c r="AO427" s="307"/>
      <c r="AP427" s="307"/>
      <c r="AQ427" s="307"/>
      <c r="AR427" s="307"/>
      <c r="AS427" s="307"/>
      <c r="AT427" s="307"/>
      <c r="AU427" s="307"/>
      <c r="AV427" s="307"/>
      <c r="AW427" s="307"/>
      <c r="AX427" s="307"/>
      <c r="AY427" s="307"/>
      <c r="AZ427" s="307"/>
      <c r="BA427" s="309"/>
      <c r="BB427" s="359"/>
      <c r="BC427" s="309"/>
      <c r="BD427" s="309"/>
      <c r="BE427" s="309"/>
      <c r="BF427" s="309"/>
      <c r="BG427" s="309"/>
      <c r="BH427" s="309"/>
      <c r="BI427" s="309"/>
      <c r="BJ427" s="309"/>
      <c r="BK427" s="309"/>
      <c r="BL427" s="309"/>
      <c r="BM427" s="309"/>
      <c r="BN427" s="309"/>
      <c r="BO427" s="309"/>
      <c r="BP427" s="309"/>
      <c r="BQ427" s="309"/>
      <c r="BR427" s="309"/>
      <c r="BS427" s="309"/>
      <c r="BT427" s="309"/>
      <c r="BU427" s="309"/>
      <c r="BV427" s="309"/>
      <c r="BW427" s="309"/>
      <c r="BX427" s="309"/>
      <c r="BY427" s="309"/>
      <c r="BZ427" s="310"/>
      <c r="CA427" s="310"/>
      <c r="CB427" s="310"/>
      <c r="CC427" s="310"/>
      <c r="CD427" s="310"/>
      <c r="CE427" s="310"/>
      <c r="CF427" s="310"/>
      <c r="CG427" s="310"/>
      <c r="CH427" s="310"/>
      <c r="CI427" s="310"/>
      <c r="CJ427" s="310"/>
      <c r="CK427" s="310"/>
      <c r="CL427" s="310"/>
      <c r="CM427" s="310"/>
      <c r="CN427" s="310"/>
      <c r="CO427" s="310"/>
      <c r="CP427" s="310"/>
      <c r="CQ427" s="310"/>
      <c r="CR427" s="310"/>
      <c r="CS427" s="310"/>
      <c r="CT427" s="310"/>
      <c r="CU427" s="310"/>
      <c r="CV427" s="310"/>
      <c r="CW427" s="310"/>
      <c r="CX427" s="310"/>
      <c r="CY427" s="310"/>
      <c r="CZ427" s="310"/>
    </row>
    <row r="428" s="314" customFormat="true" ht="25.15" customHeight="true" x14ac:dyDescent="0.2">
      <c r="B428" s="730"/>
      <c r="C428" s="844" t="s">
        <v>206</v>
      </c>
      <c r="D428" s="844"/>
      <c r="E428" s="653">
        <v>0.27892966529911517</v>
      </c>
      <c r="F428" s="512"/>
      <c r="G428" s="512"/>
      <c r="H428" s="844" t="s">
        <v>467</v>
      </c>
      <c r="I428" s="844"/>
      <c r="J428" s="654">
        <v>-0.23333369724384256</v>
      </c>
      <c r="K428" s="512"/>
      <c r="L428" s="512"/>
      <c r="M428" s="844" t="s">
        <v>472</v>
      </c>
      <c r="N428" s="844"/>
      <c r="O428" s="655">
        <v>-0.1743786453935757</v>
      </c>
      <c r="P428" s="512"/>
      <c r="Q428" s="512"/>
      <c r="AJ428" s="307"/>
      <c r="AK428" s="307"/>
      <c r="AL428" s="307"/>
      <c r="AM428" s="307"/>
      <c r="AN428" s="307"/>
      <c r="AO428" s="307"/>
      <c r="AP428" s="307"/>
      <c r="AQ428" s="307"/>
      <c r="AR428" s="307"/>
      <c r="AS428" s="307"/>
      <c r="AT428" s="307"/>
      <c r="AU428" s="307"/>
      <c r="AV428" s="307"/>
      <c r="AW428" s="307"/>
      <c r="AX428" s="307"/>
      <c r="AY428" s="307"/>
      <c r="AZ428" s="307"/>
      <c r="BA428" s="309"/>
      <c r="BB428" s="359"/>
      <c r="BC428" s="309"/>
      <c r="BD428" s="309"/>
      <c r="BE428" s="309"/>
      <c r="BF428" s="309"/>
      <c r="BG428" s="309"/>
      <c r="BH428" s="309"/>
      <c r="BI428" s="309"/>
      <c r="BJ428" s="309"/>
      <c r="BK428" s="309"/>
      <c r="BL428" s="309"/>
      <c r="BM428" s="309"/>
      <c r="BN428" s="309"/>
      <c r="BO428" s="309"/>
      <c r="BP428" s="309"/>
      <c r="BQ428" s="309"/>
      <c r="BR428" s="309"/>
      <c r="BS428" s="309"/>
      <c r="BT428" s="309"/>
      <c r="BU428" s="309"/>
      <c r="BV428" s="309"/>
      <c r="BW428" s="309"/>
      <c r="BX428" s="309"/>
      <c r="BY428" s="309"/>
      <c r="BZ428" s="310"/>
      <c r="CA428" s="310"/>
      <c r="CB428" s="310"/>
      <c r="CC428" s="310"/>
      <c r="CD428" s="310"/>
      <c r="CE428" s="310"/>
      <c r="CF428" s="310"/>
      <c r="CG428" s="310"/>
      <c r="CH428" s="310"/>
      <c r="CI428" s="310"/>
      <c r="CJ428" s="310"/>
      <c r="CK428" s="310"/>
      <c r="CL428" s="310"/>
      <c r="CM428" s="310"/>
      <c r="CN428" s="310"/>
      <c r="CO428" s="310"/>
      <c r="CP428" s="310"/>
      <c r="CQ428" s="310"/>
      <c r="CR428" s="310"/>
      <c r="CS428" s="310"/>
      <c r="CT428" s="310"/>
      <c r="CU428" s="310"/>
      <c r="CV428" s="310"/>
      <c r="CW428" s="310"/>
      <c r="CX428" s="310"/>
      <c r="CY428" s="310"/>
      <c r="CZ428" s="310"/>
    </row>
    <row r="429" s="314" customFormat="true" ht="25.15" customHeight="true" x14ac:dyDescent="0.2">
      <c r="B429" s="730"/>
      <c r="C429" s="844" t="s">
        <v>476</v>
      </c>
      <c r="D429" s="844"/>
      <c r="E429" s="653">
        <v>0.20523731828946026</v>
      </c>
      <c r="F429" s="512"/>
      <c r="G429" s="512"/>
      <c r="H429" s="844" t="s">
        <v>392</v>
      </c>
      <c r="I429" s="844"/>
      <c r="J429" s="654">
        <v>-0.21623649377267365</v>
      </c>
      <c r="K429" s="512"/>
      <c r="L429" s="512"/>
      <c r="M429" s="844" t="s">
        <v>469</v>
      </c>
      <c r="N429" s="844"/>
      <c r="O429" s="655">
        <v>0.17017343139625238</v>
      </c>
      <c r="P429" s="512"/>
      <c r="Q429" s="512"/>
      <c r="AJ429" s="307"/>
      <c r="AK429" s="307"/>
      <c r="AL429" s="307"/>
      <c r="AM429" s="307"/>
      <c r="AN429" s="307"/>
      <c r="AO429" s="307"/>
      <c r="AP429" s="307"/>
      <c r="AQ429" s="307"/>
      <c r="AR429" s="307"/>
      <c r="AS429" s="307"/>
      <c r="AT429" s="307"/>
      <c r="AU429" s="307"/>
      <c r="AV429" s="307"/>
      <c r="AW429" s="307"/>
      <c r="AX429" s="307"/>
      <c r="AY429" s="307"/>
      <c r="AZ429" s="307"/>
      <c r="BA429" s="309"/>
      <c r="BB429" s="359"/>
      <c r="BC429" s="309"/>
      <c r="BD429" s="309"/>
      <c r="BE429" s="309"/>
      <c r="BF429" s="309"/>
      <c r="BG429" s="309"/>
      <c r="BH429" s="309"/>
      <c r="BI429" s="309"/>
      <c r="BJ429" s="309"/>
      <c r="BK429" s="309"/>
      <c r="BL429" s="309"/>
      <c r="BM429" s="309"/>
      <c r="BN429" s="309"/>
      <c r="BO429" s="309"/>
      <c r="BP429" s="309"/>
      <c r="BQ429" s="309"/>
      <c r="BR429" s="309"/>
      <c r="BS429" s="309"/>
      <c r="BT429" s="309"/>
      <c r="BU429" s="309"/>
      <c r="BV429" s="309"/>
      <c r="BW429" s="309"/>
      <c r="BX429" s="309"/>
      <c r="BY429" s="309"/>
      <c r="BZ429" s="310"/>
      <c r="CA429" s="310"/>
      <c r="CB429" s="310"/>
      <c r="CC429" s="310"/>
      <c r="CD429" s="310"/>
      <c r="CE429" s="310"/>
      <c r="CF429" s="310"/>
      <c r="CG429" s="310"/>
      <c r="CH429" s="310"/>
      <c r="CI429" s="310"/>
      <c r="CJ429" s="310"/>
      <c r="CK429" s="310"/>
      <c r="CL429" s="310"/>
      <c r="CM429" s="310"/>
      <c r="CN429" s="310"/>
      <c r="CO429" s="310"/>
      <c r="CP429" s="310"/>
      <c r="CQ429" s="310"/>
      <c r="CR429" s="310"/>
      <c r="CS429" s="310"/>
      <c r="CT429" s="310"/>
      <c r="CU429" s="310"/>
      <c r="CV429" s="310"/>
      <c r="CW429" s="310"/>
      <c r="CX429" s="310"/>
      <c r="CY429" s="310"/>
      <c r="CZ429" s="310"/>
    </row>
    <row r="430" s="314" customFormat="true" ht="25.15" customHeight="true" x14ac:dyDescent="0.2">
      <c r="B430" s="730"/>
      <c r="C430" s="844" t="s">
        <v>397</v>
      </c>
      <c r="D430" s="844"/>
      <c r="E430" s="653">
        <v>0.18157934205549908</v>
      </c>
      <c r="F430" s="512"/>
      <c r="G430" s="512"/>
      <c r="H430" s="844" t="s">
        <v>475</v>
      </c>
      <c r="I430" s="844"/>
      <c r="J430" s="654">
        <v>-0.18730257959143462</v>
      </c>
      <c r="K430" s="512"/>
      <c r="L430" s="512"/>
      <c r="M430" s="844" t="s">
        <v>477</v>
      </c>
      <c r="N430" s="844"/>
      <c r="O430" s="655">
        <v>0.16978980109538369</v>
      </c>
      <c r="P430" s="512"/>
      <c r="Q430" s="512"/>
      <c r="AJ430" s="307"/>
      <c r="AK430" s="307"/>
      <c r="AL430" s="307"/>
      <c r="AM430" s="307"/>
      <c r="AN430" s="307"/>
      <c r="AO430" s="307"/>
      <c r="AP430" s="307"/>
      <c r="AQ430" s="307"/>
      <c r="AR430" s="307"/>
      <c r="AS430" s="307"/>
      <c r="AT430" s="307"/>
      <c r="AU430" s="307"/>
      <c r="AV430" s="307"/>
      <c r="AW430" s="307"/>
      <c r="AX430" s="307"/>
      <c r="AY430" s="307"/>
      <c r="AZ430" s="307"/>
      <c r="BA430" s="309"/>
      <c r="BB430" s="359"/>
      <c r="BC430" s="309"/>
      <c r="BD430" s="309"/>
      <c r="BE430" s="309"/>
      <c r="BF430" s="309"/>
      <c r="BG430" s="309"/>
      <c r="BH430" s="309"/>
      <c r="BI430" s="309"/>
      <c r="BJ430" s="309"/>
      <c r="BK430" s="309"/>
      <c r="BL430" s="309"/>
      <c r="BM430" s="309"/>
      <c r="BN430" s="309"/>
      <c r="BO430" s="309"/>
      <c r="BP430" s="309"/>
      <c r="BQ430" s="309"/>
      <c r="BR430" s="309"/>
      <c r="BS430" s="309"/>
      <c r="BT430" s="309"/>
      <c r="BU430" s="309"/>
      <c r="BV430" s="309"/>
      <c r="BW430" s="309"/>
      <c r="BX430" s="309"/>
      <c r="BY430" s="309"/>
      <c r="BZ430" s="310"/>
      <c r="CA430" s="310"/>
      <c r="CB430" s="310"/>
      <c r="CC430" s="310"/>
      <c r="CD430" s="310"/>
      <c r="CE430" s="310"/>
      <c r="CF430" s="310"/>
      <c r="CG430" s="310"/>
      <c r="CH430" s="310"/>
      <c r="CI430" s="310"/>
      <c r="CJ430" s="310"/>
      <c r="CK430" s="310"/>
      <c r="CL430" s="310"/>
      <c r="CM430" s="310"/>
      <c r="CN430" s="310"/>
      <c r="CO430" s="310"/>
      <c r="CP430" s="310"/>
      <c r="CQ430" s="310"/>
      <c r="CR430" s="310"/>
      <c r="CS430" s="310"/>
      <c r="CT430" s="310"/>
      <c r="CU430" s="310"/>
      <c r="CV430" s="310"/>
      <c r="CW430" s="310"/>
      <c r="CX430" s="310"/>
      <c r="CY430" s="310"/>
      <c r="CZ430" s="310"/>
    </row>
    <row r="431" s="314" customFormat="true" ht="25.15" customHeight="true" x14ac:dyDescent="0.2">
      <c r="B431" s="730"/>
      <c r="C431" s="844" t="s">
        <v>475</v>
      </c>
      <c r="D431" s="844"/>
      <c r="E431" s="653">
        <v>-0.18042551065641763</v>
      </c>
      <c r="F431" s="512"/>
      <c r="G431" s="512"/>
      <c r="H431" s="844" t="s">
        <v>476</v>
      </c>
      <c r="I431" s="844"/>
      <c r="J431" s="654">
        <v>0.17847534010378469</v>
      </c>
      <c r="K431" s="512"/>
      <c r="L431" s="512"/>
      <c r="M431" s="844" t="s">
        <v>377</v>
      </c>
      <c r="N431" s="844"/>
      <c r="O431" s="655">
        <v>-0.16722641575398736</v>
      </c>
      <c r="P431" s="512"/>
      <c r="Q431" s="512"/>
      <c r="AJ431" s="307"/>
      <c r="AK431" s="307"/>
      <c r="AL431" s="307"/>
      <c r="AM431" s="307"/>
      <c r="AN431" s="307"/>
      <c r="AO431" s="307"/>
      <c r="AP431" s="307"/>
      <c r="AQ431" s="307"/>
      <c r="AR431" s="307"/>
      <c r="AS431" s="307"/>
      <c r="AT431" s="307"/>
      <c r="AU431" s="307"/>
      <c r="AV431" s="307"/>
      <c r="AW431" s="307"/>
      <c r="AX431" s="307"/>
      <c r="AY431" s="307"/>
      <c r="AZ431" s="307"/>
      <c r="BA431" s="309"/>
      <c r="BB431" s="359"/>
      <c r="BC431" s="309"/>
      <c r="BD431" s="309"/>
      <c r="BE431" s="309"/>
      <c r="BF431" s="309"/>
      <c r="BG431" s="309"/>
      <c r="BH431" s="309"/>
      <c r="BI431" s="309"/>
      <c r="BJ431" s="309"/>
      <c r="BK431" s="309"/>
      <c r="BL431" s="309"/>
      <c r="BM431" s="309"/>
      <c r="BN431" s="309"/>
      <c r="BO431" s="309"/>
      <c r="BP431" s="309"/>
      <c r="BQ431" s="309"/>
      <c r="BR431" s="309"/>
      <c r="BS431" s="309"/>
      <c r="BT431" s="309"/>
      <c r="BU431" s="309"/>
      <c r="BV431" s="309"/>
      <c r="BW431" s="309"/>
      <c r="BX431" s="309"/>
      <c r="BY431" s="309"/>
      <c r="BZ431" s="310"/>
      <c r="CA431" s="310"/>
      <c r="CB431" s="310"/>
      <c r="CC431" s="310"/>
      <c r="CD431" s="310"/>
      <c r="CE431" s="310"/>
      <c r="CF431" s="310"/>
      <c r="CG431" s="310"/>
      <c r="CH431" s="310"/>
      <c r="CI431" s="310"/>
      <c r="CJ431" s="310"/>
      <c r="CK431" s="310"/>
      <c r="CL431" s="310"/>
      <c r="CM431" s="310"/>
      <c r="CN431" s="310"/>
      <c r="CO431" s="310"/>
      <c r="CP431" s="310"/>
      <c r="CQ431" s="310"/>
      <c r="CR431" s="310"/>
      <c r="CS431" s="310"/>
      <c r="CT431" s="310"/>
      <c r="CU431" s="310"/>
      <c r="CV431" s="310"/>
      <c r="CW431" s="310"/>
      <c r="CX431" s="310"/>
      <c r="CY431" s="310"/>
      <c r="CZ431" s="310"/>
    </row>
    <row r="432" s="314" customFormat="true" ht="25.15" customHeight="true" x14ac:dyDescent="0.2">
      <c r="B432" s="730"/>
      <c r="C432" s="844" t="s">
        <v>399</v>
      </c>
      <c r="D432" s="844"/>
      <c r="E432" s="653">
        <v>0.1494432519147533</v>
      </c>
      <c r="F432" s="512"/>
      <c r="G432" s="512"/>
      <c r="H432" s="844" t="s">
        <v>419</v>
      </c>
      <c r="I432" s="844"/>
      <c r="J432" s="654">
        <v>-0.15258253368756103</v>
      </c>
      <c r="K432" s="512"/>
      <c r="L432" s="512"/>
      <c r="M432" s="844" t="s">
        <v>323</v>
      </c>
      <c r="N432" s="844"/>
      <c r="O432" s="655">
        <v>0.16141922731443528</v>
      </c>
      <c r="P432" s="512"/>
      <c r="Q432" s="512"/>
      <c r="AJ432" s="307"/>
      <c r="AK432" s="307"/>
      <c r="AL432" s="307"/>
      <c r="AM432" s="307"/>
      <c r="AN432" s="307"/>
      <c r="AO432" s="307"/>
      <c r="AP432" s="307"/>
      <c r="AQ432" s="307"/>
      <c r="AR432" s="307"/>
      <c r="AS432" s="307"/>
      <c r="AT432" s="307"/>
      <c r="AU432" s="307"/>
      <c r="AV432" s="307"/>
      <c r="AW432" s="307"/>
      <c r="AX432" s="307"/>
      <c r="AY432" s="307"/>
      <c r="AZ432" s="307"/>
      <c r="BA432" s="309"/>
      <c r="BB432" s="359"/>
      <c r="BC432" s="309"/>
      <c r="BD432" s="309"/>
      <c r="BE432" s="309"/>
      <c r="BF432" s="309"/>
      <c r="BG432" s="309"/>
      <c r="BH432" s="309"/>
      <c r="BI432" s="309"/>
      <c r="BJ432" s="309"/>
      <c r="BK432" s="309"/>
      <c r="BL432" s="309"/>
      <c r="BM432" s="309"/>
      <c r="BN432" s="309"/>
      <c r="BO432" s="309"/>
      <c r="BP432" s="309"/>
      <c r="BQ432" s="309"/>
      <c r="BR432" s="309"/>
      <c r="BS432" s="309"/>
      <c r="BT432" s="309"/>
      <c r="BU432" s="309"/>
      <c r="BV432" s="309"/>
      <c r="BW432" s="309"/>
      <c r="BX432" s="309"/>
      <c r="BY432" s="309"/>
      <c r="BZ432" s="310"/>
      <c r="CA432" s="310"/>
      <c r="CB432" s="310"/>
      <c r="CC432" s="310"/>
      <c r="CD432" s="310"/>
      <c r="CE432" s="310"/>
      <c r="CF432" s="310"/>
      <c r="CG432" s="310"/>
      <c r="CH432" s="310"/>
      <c r="CI432" s="310"/>
      <c r="CJ432" s="310"/>
      <c r="CK432" s="310"/>
      <c r="CL432" s="310"/>
      <c r="CM432" s="310"/>
      <c r="CN432" s="310"/>
      <c r="CO432" s="310"/>
      <c r="CP432" s="310"/>
      <c r="CQ432" s="310"/>
      <c r="CR432" s="310"/>
      <c r="CS432" s="310"/>
      <c r="CT432" s="310"/>
      <c r="CU432" s="310"/>
      <c r="CV432" s="310"/>
      <c r="CW432" s="310"/>
      <c r="CX432" s="310"/>
      <c r="CY432" s="310"/>
      <c r="CZ432" s="310"/>
    </row>
    <row r="433" s="314" customFormat="true" ht="25.15" customHeight="true" x14ac:dyDescent="0.2">
      <c r="B433" s="730"/>
      <c r="C433" s="844" t="s">
        <v>398</v>
      </c>
      <c r="D433" s="844"/>
      <c r="E433" s="653">
        <v>0.12003444795387931</v>
      </c>
      <c r="F433" s="512"/>
      <c r="G433" s="512"/>
      <c r="H433" s="844" t="s">
        <v>478</v>
      </c>
      <c r="I433" s="844"/>
      <c r="J433" s="654">
        <v>-0.14356097746604923</v>
      </c>
      <c r="K433" s="512"/>
      <c r="L433" s="512"/>
      <c r="M433" s="844" t="s">
        <v>397</v>
      </c>
      <c r="N433" s="844"/>
      <c r="O433" s="655">
        <v>0.14715829304165437</v>
      </c>
      <c r="P433" s="512"/>
      <c r="Q433" s="512"/>
      <c r="AJ433" s="307"/>
      <c r="AK433" s="307"/>
      <c r="AL433" s="307"/>
      <c r="AM433" s="307"/>
      <c r="AN433" s="307"/>
      <c r="AO433" s="307"/>
      <c r="AP433" s="307"/>
      <c r="AQ433" s="307"/>
      <c r="AR433" s="307"/>
      <c r="AS433" s="307"/>
      <c r="AT433" s="307"/>
      <c r="AU433" s="307"/>
      <c r="AV433" s="307"/>
      <c r="AW433" s="307"/>
      <c r="AX433" s="307"/>
      <c r="AY433" s="307"/>
      <c r="AZ433" s="307"/>
      <c r="BA433" s="309"/>
      <c r="BB433" s="359"/>
      <c r="BC433" s="309"/>
      <c r="BD433" s="309"/>
      <c r="BE433" s="309"/>
      <c r="BF433" s="309"/>
      <c r="BG433" s="309"/>
      <c r="BH433" s="309"/>
      <c r="BI433" s="309"/>
      <c r="BJ433" s="309"/>
      <c r="BK433" s="309"/>
      <c r="BL433" s="309"/>
      <c r="BM433" s="309"/>
      <c r="BN433" s="309"/>
      <c r="BO433" s="309"/>
      <c r="BP433" s="309"/>
      <c r="BQ433" s="309"/>
      <c r="BR433" s="309"/>
      <c r="BS433" s="309"/>
      <c r="BT433" s="309"/>
      <c r="BU433" s="309"/>
      <c r="BV433" s="309"/>
      <c r="BW433" s="309"/>
      <c r="BX433" s="309"/>
      <c r="BY433" s="309"/>
      <c r="BZ433" s="310"/>
      <c r="CA433" s="310"/>
      <c r="CB433" s="310"/>
      <c r="CC433" s="310"/>
      <c r="CD433" s="310"/>
      <c r="CE433" s="310"/>
      <c r="CF433" s="310"/>
      <c r="CG433" s="310"/>
      <c r="CH433" s="310"/>
      <c r="CI433" s="310"/>
      <c r="CJ433" s="310"/>
      <c r="CK433" s="310"/>
      <c r="CL433" s="310"/>
      <c r="CM433" s="310"/>
      <c r="CN433" s="310"/>
      <c r="CO433" s="310"/>
      <c r="CP433" s="310"/>
      <c r="CQ433" s="310"/>
      <c r="CR433" s="310"/>
      <c r="CS433" s="310"/>
      <c r="CT433" s="310"/>
      <c r="CU433" s="310"/>
      <c r="CV433" s="310"/>
      <c r="CW433" s="310"/>
      <c r="CX433" s="310"/>
      <c r="CY433" s="310"/>
      <c r="CZ433" s="310"/>
    </row>
    <row r="434" s="314" customFormat="true" ht="25.15" customHeight="true" x14ac:dyDescent="0.2">
      <c r="B434" s="730"/>
      <c r="C434" s="844" t="s">
        <v>336</v>
      </c>
      <c r="D434" s="844"/>
      <c r="E434" s="653">
        <v>0.11828917701091821</v>
      </c>
      <c r="F434" s="512"/>
      <c r="G434" s="512"/>
      <c r="H434" s="844" t="s">
        <v>470</v>
      </c>
      <c r="I434" s="844"/>
      <c r="J434" s="654">
        <v>0.13849792185052051</v>
      </c>
      <c r="K434" s="512"/>
      <c r="L434" s="512"/>
      <c r="M434" s="844" t="s">
        <v>478</v>
      </c>
      <c r="N434" s="844"/>
      <c r="O434" s="655">
        <v>-0.14400923093076684</v>
      </c>
      <c r="P434" s="512"/>
      <c r="Q434" s="512"/>
      <c r="AJ434" s="307"/>
      <c r="AK434" s="307"/>
      <c r="AL434" s="307"/>
      <c r="AM434" s="307"/>
      <c r="AN434" s="307"/>
      <c r="AO434" s="307"/>
      <c r="AP434" s="307"/>
      <c r="AQ434" s="307"/>
      <c r="AR434" s="307"/>
      <c r="AS434" s="307"/>
      <c r="AT434" s="307"/>
      <c r="AU434" s="307"/>
      <c r="AV434" s="307"/>
      <c r="AW434" s="307"/>
      <c r="AX434" s="307"/>
      <c r="AY434" s="307"/>
      <c r="AZ434" s="307"/>
      <c r="BA434" s="309"/>
      <c r="BB434" s="359"/>
      <c r="BC434" s="309"/>
      <c r="BD434" s="309"/>
      <c r="BE434" s="309"/>
      <c r="BF434" s="309"/>
      <c r="BG434" s="309"/>
      <c r="BH434" s="309"/>
      <c r="BI434" s="309"/>
      <c r="BJ434" s="309"/>
      <c r="BK434" s="309"/>
      <c r="BL434" s="309"/>
      <c r="BM434" s="309"/>
      <c r="BN434" s="309"/>
      <c r="BO434" s="309"/>
      <c r="BP434" s="309"/>
      <c r="BQ434" s="309"/>
      <c r="BR434" s="309"/>
      <c r="BS434" s="309"/>
      <c r="BT434" s="309"/>
      <c r="BU434" s="309"/>
      <c r="BV434" s="309"/>
      <c r="BW434" s="309"/>
      <c r="BX434" s="309"/>
      <c r="BY434" s="309"/>
      <c r="BZ434" s="310"/>
      <c r="CA434" s="310"/>
      <c r="CB434" s="310"/>
      <c r="CC434" s="310"/>
      <c r="CD434" s="310"/>
      <c r="CE434" s="310"/>
      <c r="CF434" s="310"/>
      <c r="CG434" s="310"/>
      <c r="CH434" s="310"/>
      <c r="CI434" s="310"/>
      <c r="CJ434" s="310"/>
      <c r="CK434" s="310"/>
      <c r="CL434" s="310"/>
      <c r="CM434" s="310"/>
      <c r="CN434" s="310"/>
      <c r="CO434" s="310"/>
      <c r="CP434" s="310"/>
      <c r="CQ434" s="310"/>
      <c r="CR434" s="310"/>
      <c r="CS434" s="310"/>
      <c r="CT434" s="310"/>
      <c r="CU434" s="310"/>
      <c r="CV434" s="310"/>
      <c r="CW434" s="310"/>
      <c r="CX434" s="310"/>
      <c r="CY434" s="310"/>
      <c r="CZ434" s="310"/>
    </row>
    <row r="435" s="314" customFormat="true" ht="25.15" customHeight="true" x14ac:dyDescent="0.2">
      <c r="B435" s="730"/>
      <c r="C435" s="844" t="s">
        <v>419</v>
      </c>
      <c r="D435" s="844"/>
      <c r="E435" s="653">
        <v>-0.10406906890196707</v>
      </c>
      <c r="F435" s="512"/>
      <c r="G435" s="512"/>
      <c r="H435" s="844" t="s">
        <v>399</v>
      </c>
      <c r="I435" s="844"/>
      <c r="J435" s="654">
        <v>0.13695678209302281</v>
      </c>
      <c r="K435" s="512"/>
      <c r="L435" s="512"/>
      <c r="M435" s="844" t="s">
        <v>410</v>
      </c>
      <c r="N435" s="844"/>
      <c r="O435" s="655">
        <v>0.13367602264746037</v>
      </c>
      <c r="P435" s="512"/>
      <c r="Q435" s="512"/>
      <c r="AJ435" s="307"/>
      <c r="AK435" s="307"/>
      <c r="AL435" s="307"/>
      <c r="AM435" s="307"/>
      <c r="AN435" s="307"/>
      <c r="AO435" s="307"/>
      <c r="AP435" s="307"/>
      <c r="AQ435" s="307"/>
      <c r="AR435" s="307"/>
      <c r="AS435" s="307"/>
      <c r="AT435" s="307"/>
      <c r="AU435" s="307"/>
      <c r="AV435" s="307"/>
      <c r="AW435" s="307"/>
      <c r="AX435" s="307"/>
      <c r="AY435" s="307"/>
      <c r="AZ435" s="307"/>
      <c r="BA435" s="309"/>
      <c r="BB435" s="359"/>
      <c r="BC435" s="309"/>
      <c r="BD435" s="309"/>
      <c r="BE435" s="309"/>
      <c r="BF435" s="309"/>
      <c r="BG435" s="309"/>
      <c r="BH435" s="309"/>
      <c r="BI435" s="309"/>
      <c r="BJ435" s="309"/>
      <c r="BK435" s="309"/>
      <c r="BL435" s="309"/>
      <c r="BM435" s="309"/>
      <c r="BN435" s="309"/>
      <c r="BO435" s="309"/>
      <c r="BP435" s="309"/>
      <c r="BQ435" s="309"/>
      <c r="BR435" s="309"/>
      <c r="BS435" s="309"/>
      <c r="BT435" s="309"/>
      <c r="BU435" s="309"/>
      <c r="BV435" s="309"/>
      <c r="BW435" s="309"/>
      <c r="BX435" s="309"/>
      <c r="BY435" s="309"/>
      <c r="BZ435" s="310"/>
      <c r="CA435" s="310"/>
      <c r="CB435" s="310"/>
      <c r="CC435" s="310"/>
      <c r="CD435" s="310"/>
      <c r="CE435" s="310"/>
      <c r="CF435" s="310"/>
      <c r="CG435" s="310"/>
      <c r="CH435" s="310"/>
      <c r="CI435" s="310"/>
      <c r="CJ435" s="310"/>
      <c r="CK435" s="310"/>
      <c r="CL435" s="310"/>
      <c r="CM435" s="310"/>
      <c r="CN435" s="310"/>
      <c r="CO435" s="310"/>
      <c r="CP435" s="310"/>
      <c r="CQ435" s="310"/>
      <c r="CR435" s="310"/>
      <c r="CS435" s="310"/>
      <c r="CT435" s="310"/>
      <c r="CU435" s="310"/>
      <c r="CV435" s="310"/>
      <c r="CW435" s="310"/>
      <c r="CX435" s="310"/>
      <c r="CY435" s="310"/>
      <c r="CZ435" s="310"/>
    </row>
    <row r="436" s="314" customFormat="true" ht="25.15" customHeight="true" x14ac:dyDescent="0.2">
      <c r="B436" s="730"/>
      <c r="C436" s="844" t="s">
        <v>401</v>
      </c>
      <c r="D436" s="844"/>
      <c r="E436" s="653">
        <v>-9.0172901634674091E-2</v>
      </c>
      <c r="F436" s="512"/>
      <c r="G436" s="512"/>
      <c r="H436" s="844" t="s">
        <v>397</v>
      </c>
      <c r="I436" s="844"/>
      <c r="J436" s="654">
        <v>0.12483938865609741</v>
      </c>
      <c r="K436" s="512"/>
      <c r="L436" s="512"/>
      <c r="M436" s="844" t="s">
        <v>476</v>
      </c>
      <c r="N436" s="844"/>
      <c r="O436" s="655">
        <v>0.13364360253248589</v>
      </c>
      <c r="P436" s="512"/>
      <c r="Q436" s="512"/>
      <c r="AJ436" s="307"/>
      <c r="AK436" s="307"/>
      <c r="AL436" s="307"/>
      <c r="AM436" s="307"/>
      <c r="AN436" s="307"/>
      <c r="AO436" s="307"/>
      <c r="AP436" s="307"/>
      <c r="AQ436" s="307"/>
      <c r="AR436" s="307"/>
      <c r="AS436" s="307"/>
      <c r="AT436" s="307"/>
      <c r="AU436" s="307"/>
      <c r="AV436" s="307"/>
      <c r="AW436" s="307"/>
      <c r="AX436" s="307"/>
      <c r="AY436" s="307"/>
      <c r="AZ436" s="307"/>
      <c r="BA436" s="309"/>
      <c r="BB436" s="359"/>
      <c r="BC436" s="309"/>
      <c r="BD436" s="309"/>
      <c r="BE436" s="309"/>
      <c r="BF436" s="309"/>
      <c r="BG436" s="309"/>
      <c r="BH436" s="309"/>
      <c r="BI436" s="309"/>
      <c r="BJ436" s="309"/>
      <c r="BK436" s="309"/>
      <c r="BL436" s="309"/>
      <c r="BM436" s="309"/>
      <c r="BN436" s="309"/>
      <c r="BO436" s="309"/>
      <c r="BP436" s="309"/>
      <c r="BQ436" s="309"/>
      <c r="BR436" s="309"/>
      <c r="BS436" s="309"/>
      <c r="BT436" s="309"/>
      <c r="BU436" s="309"/>
      <c r="BV436" s="309"/>
      <c r="BW436" s="309"/>
      <c r="BX436" s="309"/>
      <c r="BY436" s="309"/>
      <c r="BZ436" s="310"/>
      <c r="CA436" s="310"/>
      <c r="CB436" s="310"/>
      <c r="CC436" s="310"/>
      <c r="CD436" s="310"/>
      <c r="CE436" s="310"/>
      <c r="CF436" s="310"/>
      <c r="CG436" s="310"/>
      <c r="CH436" s="310"/>
      <c r="CI436" s="310"/>
      <c r="CJ436" s="310"/>
      <c r="CK436" s="310"/>
      <c r="CL436" s="310"/>
      <c r="CM436" s="310"/>
      <c r="CN436" s="310"/>
      <c r="CO436" s="310"/>
      <c r="CP436" s="310"/>
      <c r="CQ436" s="310"/>
      <c r="CR436" s="310"/>
      <c r="CS436" s="310"/>
      <c r="CT436" s="310"/>
      <c r="CU436" s="310"/>
      <c r="CV436" s="310"/>
      <c r="CW436" s="310"/>
      <c r="CX436" s="310"/>
      <c r="CY436" s="310"/>
      <c r="CZ436" s="310"/>
    </row>
    <row r="437" s="314" customFormat="true" ht="25.15" customHeight="true" x14ac:dyDescent="0.2">
      <c r="B437" s="730"/>
      <c r="C437" s="844" t="s">
        <v>479</v>
      </c>
      <c r="D437" s="844"/>
      <c r="E437" s="653">
        <v>-8.6972581273885047E-2</v>
      </c>
      <c r="F437" s="512"/>
      <c r="G437" s="512"/>
      <c r="H437" s="844" t="s">
        <v>401</v>
      </c>
      <c r="I437" s="844"/>
      <c r="J437" s="654">
        <v>-0.12234567927043119</v>
      </c>
      <c r="K437" s="512"/>
      <c r="L437" s="512"/>
      <c r="M437" s="844" t="s">
        <v>398</v>
      </c>
      <c r="N437" s="844"/>
      <c r="O437" s="655">
        <v>0.13155604466723894</v>
      </c>
      <c r="P437" s="512"/>
      <c r="Q437" s="512"/>
      <c r="AJ437" s="307"/>
      <c r="AK437" s="307"/>
      <c r="AL437" s="307"/>
      <c r="AM437" s="307"/>
      <c r="AN437" s="307"/>
      <c r="AO437" s="307"/>
      <c r="AP437" s="307"/>
      <c r="AQ437" s="307"/>
      <c r="AR437" s="307"/>
      <c r="AS437" s="307"/>
      <c r="AT437" s="307"/>
      <c r="AU437" s="307"/>
      <c r="AV437" s="307"/>
      <c r="AW437" s="307"/>
      <c r="AX437" s="307"/>
      <c r="AY437" s="307"/>
      <c r="AZ437" s="307"/>
      <c r="BA437" s="309"/>
      <c r="BB437" s="359"/>
      <c r="BC437" s="309"/>
      <c r="BD437" s="309"/>
      <c r="BE437" s="309"/>
      <c r="BF437" s="309"/>
      <c r="BG437" s="309"/>
      <c r="BH437" s="309"/>
      <c r="BI437" s="309"/>
      <c r="BJ437" s="309"/>
      <c r="BK437" s="309"/>
      <c r="BL437" s="309"/>
      <c r="BM437" s="309"/>
      <c r="BN437" s="309"/>
      <c r="BO437" s="309"/>
      <c r="BP437" s="309"/>
      <c r="BQ437" s="309"/>
      <c r="BR437" s="309"/>
      <c r="BS437" s="309"/>
      <c r="BT437" s="309"/>
      <c r="BU437" s="309"/>
      <c r="BV437" s="309"/>
      <c r="BW437" s="309"/>
      <c r="BX437" s="309"/>
      <c r="BY437" s="309"/>
      <c r="BZ437" s="310"/>
      <c r="CA437" s="310"/>
      <c r="CB437" s="310"/>
      <c r="CC437" s="310"/>
      <c r="CD437" s="310"/>
      <c r="CE437" s="310"/>
      <c r="CF437" s="310"/>
      <c r="CG437" s="310"/>
      <c r="CH437" s="310"/>
      <c r="CI437" s="310"/>
      <c r="CJ437" s="310"/>
      <c r="CK437" s="310"/>
      <c r="CL437" s="310"/>
      <c r="CM437" s="310"/>
      <c r="CN437" s="310"/>
      <c r="CO437" s="310"/>
      <c r="CP437" s="310"/>
      <c r="CQ437" s="310"/>
      <c r="CR437" s="310"/>
      <c r="CS437" s="310"/>
      <c r="CT437" s="310"/>
      <c r="CU437" s="310"/>
      <c r="CV437" s="310"/>
      <c r="CW437" s="310"/>
      <c r="CX437" s="310"/>
      <c r="CY437" s="310"/>
      <c r="CZ437" s="310"/>
    </row>
    <row r="438" s="314" customFormat="true" ht="25.15" customHeight="true" x14ac:dyDescent="0.2">
      <c r="B438" s="730"/>
      <c r="C438" s="844" t="s">
        <v>396</v>
      </c>
      <c r="D438" s="844"/>
      <c r="E438" s="653">
        <v>8.2232476381435965E-2</v>
      </c>
      <c r="F438" s="512"/>
      <c r="G438" s="512"/>
      <c r="H438" s="844" t="s">
        <v>471</v>
      </c>
      <c r="I438" s="844"/>
      <c r="J438" s="654">
        <v>0.11901612118583338</v>
      </c>
      <c r="K438" s="512"/>
      <c r="L438" s="512"/>
      <c r="M438" s="844" t="s">
        <v>419</v>
      </c>
      <c r="N438" s="844"/>
      <c r="O438" s="655">
        <v>-0.12914556929459403</v>
      </c>
      <c r="P438" s="512"/>
      <c r="Q438" s="512"/>
      <c r="AJ438" s="307"/>
      <c r="AK438" s="307"/>
      <c r="AL438" s="307"/>
      <c r="AM438" s="307"/>
      <c r="AN438" s="307"/>
      <c r="AO438" s="307"/>
      <c r="AP438" s="307"/>
      <c r="AQ438" s="307"/>
      <c r="AR438" s="307"/>
      <c r="AS438" s="307"/>
      <c r="AT438" s="307"/>
      <c r="AU438" s="307"/>
      <c r="AV438" s="307"/>
      <c r="AW438" s="307"/>
      <c r="AX438" s="307"/>
      <c r="AY438" s="307"/>
      <c r="AZ438" s="307"/>
      <c r="BA438" s="309"/>
      <c r="BB438" s="359"/>
      <c r="BC438" s="309"/>
      <c r="BD438" s="309"/>
      <c r="BE438" s="309"/>
      <c r="BF438" s="309"/>
      <c r="BG438" s="309"/>
      <c r="BH438" s="309"/>
      <c r="BI438" s="309"/>
      <c r="BJ438" s="309"/>
      <c r="BK438" s="309"/>
      <c r="BL438" s="309"/>
      <c r="BM438" s="309"/>
      <c r="BN438" s="309"/>
      <c r="BO438" s="309"/>
      <c r="BP438" s="309"/>
      <c r="BQ438" s="309"/>
      <c r="BR438" s="309"/>
      <c r="BS438" s="309"/>
      <c r="BT438" s="309"/>
      <c r="BU438" s="309"/>
      <c r="BV438" s="309"/>
      <c r="BW438" s="309"/>
      <c r="BX438" s="309"/>
      <c r="BY438" s="309"/>
      <c r="BZ438" s="310"/>
      <c r="CA438" s="310"/>
      <c r="CB438" s="310"/>
      <c r="CC438" s="310"/>
      <c r="CD438" s="310"/>
      <c r="CE438" s="310"/>
      <c r="CF438" s="310"/>
      <c r="CG438" s="310"/>
      <c r="CH438" s="310"/>
      <c r="CI438" s="310"/>
      <c r="CJ438" s="310"/>
      <c r="CK438" s="310"/>
      <c r="CL438" s="310"/>
      <c r="CM438" s="310"/>
      <c r="CN438" s="310"/>
      <c r="CO438" s="310"/>
      <c r="CP438" s="310"/>
      <c r="CQ438" s="310"/>
      <c r="CR438" s="310"/>
      <c r="CS438" s="310"/>
      <c r="CT438" s="310"/>
      <c r="CU438" s="310"/>
      <c r="CV438" s="310"/>
      <c r="CW438" s="310"/>
      <c r="CX438" s="310"/>
      <c r="CY438" s="310"/>
      <c r="CZ438" s="310"/>
    </row>
    <row r="439" s="314" customFormat="true" ht="25.15" customHeight="true" x14ac:dyDescent="0.2">
      <c r="B439" s="730"/>
      <c r="C439" s="844" t="s">
        <v>480</v>
      </c>
      <c r="D439" s="844"/>
      <c r="E439" s="653">
        <v>7.1596084257333631E-2</v>
      </c>
      <c r="F439" s="512"/>
      <c r="G439" s="512"/>
      <c r="H439" s="844" t="s">
        <v>481</v>
      </c>
      <c r="I439" s="844"/>
      <c r="J439" s="654">
        <v>0.11469539697598972</v>
      </c>
      <c r="K439" s="512"/>
      <c r="L439" s="512"/>
      <c r="M439" s="844" t="s">
        <v>318</v>
      </c>
      <c r="N439" s="844"/>
      <c r="O439" s="655">
        <v>0.11681175962440384</v>
      </c>
      <c r="P439" s="512"/>
      <c r="Q439" s="512"/>
      <c r="AJ439" s="307"/>
      <c r="AK439" s="307"/>
      <c r="AL439" s="307"/>
      <c r="AM439" s="307"/>
      <c r="AN439" s="307"/>
      <c r="AO439" s="307"/>
      <c r="AP439" s="307"/>
      <c r="AQ439" s="307"/>
      <c r="AR439" s="307"/>
      <c r="AS439" s="307"/>
      <c r="AT439" s="307"/>
      <c r="AU439" s="307"/>
      <c r="AV439" s="307"/>
      <c r="AW439" s="307"/>
      <c r="AX439" s="307"/>
      <c r="AY439" s="307"/>
      <c r="AZ439" s="307"/>
      <c r="BA439" s="309"/>
      <c r="BB439" s="359"/>
      <c r="BC439" s="309"/>
      <c r="BD439" s="309"/>
      <c r="BE439" s="309"/>
      <c r="BF439" s="309"/>
      <c r="BG439" s="309"/>
      <c r="BH439" s="309"/>
      <c r="BI439" s="309"/>
      <c r="BJ439" s="309"/>
      <c r="BK439" s="309"/>
      <c r="BL439" s="309"/>
      <c r="BM439" s="309"/>
      <c r="BN439" s="309"/>
      <c r="BO439" s="309"/>
      <c r="BP439" s="309"/>
      <c r="BQ439" s="309"/>
      <c r="BR439" s="309"/>
      <c r="BS439" s="309"/>
      <c r="BT439" s="309"/>
      <c r="BU439" s="309"/>
      <c r="BV439" s="309"/>
      <c r="BW439" s="309"/>
      <c r="BX439" s="309"/>
      <c r="BY439" s="309"/>
      <c r="BZ439" s="310"/>
      <c r="CA439" s="310"/>
      <c r="CB439" s="310"/>
      <c r="CC439" s="310"/>
      <c r="CD439" s="310"/>
      <c r="CE439" s="310"/>
      <c r="CF439" s="310"/>
      <c r="CG439" s="310"/>
      <c r="CH439" s="310"/>
      <c r="CI439" s="310"/>
      <c r="CJ439" s="310"/>
      <c r="CK439" s="310"/>
      <c r="CL439" s="310"/>
      <c r="CM439" s="310"/>
      <c r="CN439" s="310"/>
      <c r="CO439" s="310"/>
      <c r="CP439" s="310"/>
      <c r="CQ439" s="310"/>
      <c r="CR439" s="310"/>
      <c r="CS439" s="310"/>
      <c r="CT439" s="310"/>
      <c r="CU439" s="310"/>
      <c r="CV439" s="310"/>
      <c r="CW439" s="310"/>
      <c r="CX439" s="310"/>
      <c r="CY439" s="310"/>
      <c r="CZ439" s="310"/>
    </row>
    <row r="440" s="314" customFormat="true" ht="25.15" customHeight="true" x14ac:dyDescent="0.2">
      <c r="B440" s="730"/>
      <c r="C440" s="844" t="s">
        <v>356</v>
      </c>
      <c r="D440" s="844"/>
      <c r="E440" s="653">
        <v>7.1304494343377225E-2</v>
      </c>
      <c r="F440" s="512"/>
      <c r="G440" s="512"/>
      <c r="H440" s="844" t="s">
        <v>482</v>
      </c>
      <c r="I440" s="844"/>
      <c r="J440" s="654">
        <v>-0.11408810059862479</v>
      </c>
      <c r="K440" s="512"/>
      <c r="L440" s="512"/>
      <c r="M440" s="844" t="s">
        <v>483</v>
      </c>
      <c r="N440" s="844"/>
      <c r="O440" s="655">
        <v>0.11428872956224261</v>
      </c>
      <c r="P440" s="512"/>
      <c r="Q440" s="512"/>
      <c r="AJ440" s="307"/>
      <c r="AK440" s="307"/>
      <c r="AL440" s="307"/>
      <c r="AM440" s="307"/>
      <c r="AN440" s="307"/>
      <c r="AO440" s="307"/>
      <c r="AP440" s="307"/>
      <c r="AQ440" s="307"/>
      <c r="AR440" s="307"/>
      <c r="AS440" s="307"/>
      <c r="AT440" s="307"/>
      <c r="AU440" s="307"/>
      <c r="AV440" s="307"/>
      <c r="AW440" s="307"/>
      <c r="AX440" s="307"/>
      <c r="AY440" s="307"/>
      <c r="AZ440" s="307"/>
      <c r="BA440" s="309"/>
      <c r="BB440" s="359"/>
      <c r="BC440" s="309"/>
      <c r="BD440" s="309"/>
      <c r="BE440" s="309"/>
      <c r="BF440" s="309"/>
      <c r="BG440" s="309"/>
      <c r="BH440" s="309"/>
      <c r="BI440" s="309"/>
      <c r="BJ440" s="309"/>
      <c r="BK440" s="309"/>
      <c r="BL440" s="309"/>
      <c r="BM440" s="309"/>
      <c r="BN440" s="309"/>
      <c r="BO440" s="309"/>
      <c r="BP440" s="309"/>
      <c r="BQ440" s="309"/>
      <c r="BR440" s="309"/>
      <c r="BS440" s="309"/>
      <c r="BT440" s="309"/>
      <c r="BU440" s="309"/>
      <c r="BV440" s="309"/>
      <c r="BW440" s="309"/>
      <c r="BX440" s="309"/>
      <c r="BY440" s="309"/>
      <c r="BZ440" s="310"/>
      <c r="CA440" s="310"/>
      <c r="CB440" s="310"/>
      <c r="CC440" s="310"/>
      <c r="CD440" s="310"/>
      <c r="CE440" s="310"/>
      <c r="CF440" s="310"/>
      <c r="CG440" s="310"/>
      <c r="CH440" s="310"/>
      <c r="CI440" s="310"/>
      <c r="CJ440" s="310"/>
      <c r="CK440" s="310"/>
      <c r="CL440" s="310"/>
      <c r="CM440" s="310"/>
      <c r="CN440" s="310"/>
      <c r="CO440" s="310"/>
      <c r="CP440" s="310"/>
      <c r="CQ440" s="310"/>
      <c r="CR440" s="310"/>
      <c r="CS440" s="310"/>
      <c r="CT440" s="310"/>
      <c r="CU440" s="310"/>
      <c r="CV440" s="310"/>
      <c r="CW440" s="310"/>
      <c r="CX440" s="310"/>
      <c r="CY440" s="310"/>
      <c r="CZ440" s="310"/>
    </row>
    <row r="441" s="314" customFormat="true" ht="25.15" customHeight="true" x14ac:dyDescent="0.2">
      <c r="B441" s="730"/>
      <c r="C441" s="844" t="s">
        <v>484</v>
      </c>
      <c r="D441" s="844"/>
      <c r="E441" s="653">
        <v>6.8727244717630892E-2</v>
      </c>
      <c r="F441" s="512"/>
      <c r="G441" s="512"/>
      <c r="H441" s="844" t="s">
        <v>336</v>
      </c>
      <c r="I441" s="844"/>
      <c r="J441" s="654">
        <v>0.11055024383746347</v>
      </c>
      <c r="K441" s="512"/>
      <c r="L441" s="512"/>
      <c r="M441" s="844" t="s">
        <v>480</v>
      </c>
      <c r="N441" s="844"/>
      <c r="O441" s="655">
        <v>0.1126267547269391</v>
      </c>
      <c r="P441" s="512"/>
      <c r="Q441" s="512"/>
      <c r="AJ441" s="307"/>
      <c r="AK441" s="307"/>
      <c r="AL441" s="307"/>
      <c r="AM441" s="307"/>
      <c r="AN441" s="307"/>
      <c r="AO441" s="307"/>
      <c r="AP441" s="307"/>
      <c r="AQ441" s="307"/>
      <c r="AR441" s="307"/>
      <c r="AS441" s="307"/>
      <c r="AT441" s="307"/>
      <c r="AU441" s="307"/>
      <c r="AV441" s="307"/>
      <c r="AW441" s="307"/>
      <c r="AX441" s="307"/>
      <c r="AY441" s="307"/>
      <c r="AZ441" s="307"/>
      <c r="BA441" s="309"/>
      <c r="BB441" s="359"/>
      <c r="BC441" s="309"/>
      <c r="BD441" s="309"/>
      <c r="BE441" s="309"/>
      <c r="BF441" s="309"/>
      <c r="BG441" s="309"/>
      <c r="BH441" s="309"/>
      <c r="BI441" s="309"/>
      <c r="BJ441" s="309"/>
      <c r="BK441" s="309"/>
      <c r="BL441" s="309"/>
      <c r="BM441" s="309"/>
      <c r="BN441" s="309"/>
      <c r="BO441" s="309"/>
      <c r="BP441" s="309"/>
      <c r="BQ441" s="309"/>
      <c r="BR441" s="309"/>
      <c r="BS441" s="309"/>
      <c r="BT441" s="309"/>
      <c r="BU441" s="309"/>
      <c r="BV441" s="309"/>
      <c r="BW441" s="309"/>
      <c r="BX441" s="309"/>
      <c r="BY441" s="309"/>
      <c r="BZ441" s="310"/>
      <c r="CA441" s="310"/>
      <c r="CB441" s="310"/>
      <c r="CC441" s="310"/>
      <c r="CD441" s="310"/>
      <c r="CE441" s="310"/>
      <c r="CF441" s="310"/>
      <c r="CG441" s="310"/>
      <c r="CH441" s="310"/>
      <c r="CI441" s="310"/>
      <c r="CJ441" s="310"/>
      <c r="CK441" s="310"/>
      <c r="CL441" s="310"/>
      <c r="CM441" s="310"/>
      <c r="CN441" s="310"/>
      <c r="CO441" s="310"/>
      <c r="CP441" s="310"/>
      <c r="CQ441" s="310"/>
      <c r="CR441" s="310"/>
      <c r="CS441" s="310"/>
      <c r="CT441" s="310"/>
      <c r="CU441" s="310"/>
      <c r="CV441" s="310"/>
      <c r="CW441" s="310"/>
      <c r="CX441" s="310"/>
      <c r="CY441" s="310"/>
      <c r="CZ441" s="310"/>
    </row>
    <row r="442" s="314" customFormat="true" ht="25.15" customHeight="true" x14ac:dyDescent="0.2">
      <c r="B442" s="730"/>
      <c r="C442" s="844" t="s">
        <v>485</v>
      </c>
      <c r="D442" s="844"/>
      <c r="E442" s="653">
        <v>-5.8309884342755525E-2</v>
      </c>
      <c r="F442" s="512"/>
      <c r="G442" s="512"/>
      <c r="H442" s="844" t="s">
        <v>486</v>
      </c>
      <c r="I442" s="844"/>
      <c r="J442" s="654">
        <v>-0.10775802095806233</v>
      </c>
      <c r="K442" s="512"/>
      <c r="L442" s="512"/>
      <c r="M442" s="844" t="s">
        <v>487</v>
      </c>
      <c r="N442" s="844"/>
      <c r="O442" s="655">
        <v>0.11259479030910848</v>
      </c>
      <c r="P442" s="512"/>
      <c r="Q442" s="512"/>
      <c r="AJ442" s="307"/>
      <c r="AK442" s="307"/>
      <c r="AL442" s="307"/>
      <c r="AM442" s="307"/>
      <c r="AN442" s="307"/>
      <c r="AO442" s="307"/>
      <c r="AP442" s="307"/>
      <c r="AQ442" s="307"/>
      <c r="AR442" s="307"/>
      <c r="AS442" s="307"/>
      <c r="AT442" s="307"/>
      <c r="AU442" s="307"/>
      <c r="AV442" s="307"/>
      <c r="AW442" s="307"/>
      <c r="AX442" s="307"/>
      <c r="AY442" s="307"/>
      <c r="AZ442" s="307"/>
      <c r="BA442" s="309"/>
      <c r="BB442" s="359"/>
      <c r="BC442" s="309"/>
      <c r="BD442" s="309"/>
      <c r="BE442" s="309"/>
      <c r="BF442" s="309"/>
      <c r="BG442" s="309"/>
      <c r="BH442" s="309"/>
      <c r="BI442" s="309"/>
      <c r="BJ442" s="309"/>
      <c r="BK442" s="309"/>
      <c r="BL442" s="309"/>
      <c r="BM442" s="309"/>
      <c r="BN442" s="309"/>
      <c r="BO442" s="309"/>
      <c r="BP442" s="309"/>
      <c r="BQ442" s="309"/>
      <c r="BR442" s="309"/>
      <c r="BS442" s="309"/>
      <c r="BT442" s="309"/>
      <c r="BU442" s="309"/>
      <c r="BV442" s="309"/>
      <c r="BW442" s="309"/>
      <c r="BX442" s="309"/>
      <c r="BY442" s="309"/>
      <c r="BZ442" s="310"/>
      <c r="CA442" s="310"/>
      <c r="CB442" s="310"/>
      <c r="CC442" s="310"/>
      <c r="CD442" s="310"/>
      <c r="CE442" s="310"/>
      <c r="CF442" s="310"/>
      <c r="CG442" s="310"/>
      <c r="CH442" s="310"/>
      <c r="CI442" s="310"/>
      <c r="CJ442" s="310"/>
      <c r="CK442" s="310"/>
      <c r="CL442" s="310"/>
      <c r="CM442" s="310"/>
      <c r="CN442" s="310"/>
      <c r="CO442" s="310"/>
      <c r="CP442" s="310"/>
      <c r="CQ442" s="310"/>
      <c r="CR442" s="310"/>
      <c r="CS442" s="310"/>
      <c r="CT442" s="310"/>
      <c r="CU442" s="310"/>
      <c r="CV442" s="310"/>
      <c r="CW442" s="310"/>
      <c r="CX442" s="310"/>
      <c r="CY442" s="310"/>
      <c r="CZ442" s="310"/>
    </row>
    <row r="443" s="314" customFormat="true" ht="25.15" customHeight="true" x14ac:dyDescent="0.2">
      <c r="B443" s="730"/>
      <c r="C443" s="844" t="s">
        <v>352</v>
      </c>
      <c r="D443" s="844"/>
      <c r="E443" s="653">
        <v>5.7574020902266841E-2</v>
      </c>
      <c r="F443" s="512"/>
      <c r="G443" s="512"/>
      <c r="H443" s="844" t="s">
        <v>418</v>
      </c>
      <c r="I443" s="844"/>
      <c r="J443" s="654">
        <v>-8.9907228842741466E-2</v>
      </c>
      <c r="K443" s="512"/>
      <c r="L443" s="512"/>
      <c r="M443" s="844" t="s">
        <v>479</v>
      </c>
      <c r="N443" s="844"/>
      <c r="O443" s="655">
        <v>-0.10598755840643835</v>
      </c>
      <c r="P443" s="512"/>
      <c r="Q443" s="512"/>
      <c r="AJ443" s="307"/>
      <c r="AK443" s="307"/>
      <c r="AL443" s="307"/>
      <c r="AM443" s="307"/>
      <c r="AN443" s="307"/>
      <c r="AO443" s="307"/>
      <c r="AP443" s="307"/>
      <c r="AQ443" s="307"/>
      <c r="AR443" s="307"/>
      <c r="AS443" s="307"/>
      <c r="AT443" s="307"/>
      <c r="AU443" s="307"/>
      <c r="AV443" s="307"/>
      <c r="AW443" s="307"/>
      <c r="AX443" s="307"/>
      <c r="AY443" s="307"/>
      <c r="AZ443" s="307"/>
      <c r="BA443" s="309"/>
      <c r="BB443" s="359"/>
      <c r="BC443" s="309"/>
      <c r="BD443" s="309"/>
      <c r="BE443" s="309"/>
      <c r="BF443" s="309"/>
      <c r="BG443" s="309"/>
      <c r="BH443" s="309"/>
      <c r="BI443" s="309"/>
      <c r="BJ443" s="309"/>
      <c r="BK443" s="309"/>
      <c r="BL443" s="309"/>
      <c r="BM443" s="309"/>
      <c r="BN443" s="309"/>
      <c r="BO443" s="309"/>
      <c r="BP443" s="309"/>
      <c r="BQ443" s="309"/>
      <c r="BR443" s="309"/>
      <c r="BS443" s="309"/>
      <c r="BT443" s="309"/>
      <c r="BU443" s="309"/>
      <c r="BV443" s="309"/>
      <c r="BW443" s="309"/>
      <c r="BX443" s="309"/>
      <c r="BY443" s="309"/>
      <c r="BZ443" s="310"/>
      <c r="CA443" s="310"/>
      <c r="CB443" s="310"/>
      <c r="CC443" s="310"/>
      <c r="CD443" s="310"/>
      <c r="CE443" s="310"/>
      <c r="CF443" s="310"/>
      <c r="CG443" s="310"/>
      <c r="CH443" s="310"/>
      <c r="CI443" s="310"/>
      <c r="CJ443" s="310"/>
      <c r="CK443" s="310"/>
      <c r="CL443" s="310"/>
      <c r="CM443" s="310"/>
      <c r="CN443" s="310"/>
      <c r="CO443" s="310"/>
      <c r="CP443" s="310"/>
      <c r="CQ443" s="310"/>
      <c r="CR443" s="310"/>
      <c r="CS443" s="310"/>
      <c r="CT443" s="310"/>
      <c r="CU443" s="310"/>
      <c r="CV443" s="310"/>
      <c r="CW443" s="310"/>
      <c r="CX443" s="310"/>
      <c r="CY443" s="310"/>
      <c r="CZ443" s="310"/>
    </row>
    <row r="444" s="314" customFormat="true" ht="25.15" customHeight="true" x14ac:dyDescent="0.2">
      <c r="B444" s="730"/>
      <c r="C444" s="844" t="s">
        <v>427</v>
      </c>
      <c r="D444" s="844"/>
      <c r="E444" s="653">
        <v>5.0262784479388305E-2</v>
      </c>
      <c r="F444" s="512"/>
      <c r="G444" s="512"/>
      <c r="H444" s="844" t="s">
        <v>485</v>
      </c>
      <c r="I444" s="844"/>
      <c r="J444" s="654">
        <v>-8.9672359927419842E-2</v>
      </c>
      <c r="K444" s="512"/>
      <c r="L444" s="512"/>
      <c r="M444" s="844" t="s">
        <v>356</v>
      </c>
      <c r="N444" s="844"/>
      <c r="O444" s="655">
        <v>0.10044563880454695</v>
      </c>
      <c r="P444" s="512"/>
      <c r="Q444" s="512"/>
      <c r="AJ444" s="307"/>
      <c r="AK444" s="307"/>
      <c r="AL444" s="307"/>
      <c r="AM444" s="307"/>
      <c r="AN444" s="307"/>
      <c r="AO444" s="307"/>
      <c r="AP444" s="307"/>
      <c r="AQ444" s="307"/>
      <c r="AR444" s="307"/>
      <c r="AS444" s="307"/>
      <c r="AT444" s="307"/>
      <c r="AU444" s="307"/>
      <c r="AV444" s="307"/>
      <c r="AW444" s="307"/>
      <c r="AX444" s="307"/>
      <c r="AY444" s="307"/>
      <c r="AZ444" s="307"/>
      <c r="BA444" s="309"/>
      <c r="BB444" s="359"/>
      <c r="BC444" s="309"/>
      <c r="BD444" s="309"/>
      <c r="BE444" s="309"/>
      <c r="BF444" s="309"/>
      <c r="BG444" s="309"/>
      <c r="BH444" s="309"/>
      <c r="BI444" s="309"/>
      <c r="BJ444" s="309"/>
      <c r="BK444" s="309"/>
      <c r="BL444" s="309"/>
      <c r="BM444" s="309"/>
      <c r="BN444" s="309"/>
      <c r="BO444" s="309"/>
      <c r="BP444" s="309"/>
      <c r="BQ444" s="309"/>
      <c r="BR444" s="309"/>
      <c r="BS444" s="309"/>
      <c r="BT444" s="309"/>
      <c r="BU444" s="309"/>
      <c r="BV444" s="309"/>
      <c r="BW444" s="309"/>
      <c r="BX444" s="309"/>
      <c r="BY444" s="309"/>
      <c r="BZ444" s="310"/>
      <c r="CA444" s="310"/>
      <c r="CB444" s="310"/>
      <c r="CC444" s="310"/>
      <c r="CD444" s="310"/>
      <c r="CE444" s="310"/>
      <c r="CF444" s="310"/>
      <c r="CG444" s="310"/>
      <c r="CH444" s="310"/>
      <c r="CI444" s="310"/>
      <c r="CJ444" s="310"/>
      <c r="CK444" s="310"/>
      <c r="CL444" s="310"/>
      <c r="CM444" s="310"/>
      <c r="CN444" s="310"/>
      <c r="CO444" s="310"/>
      <c r="CP444" s="310"/>
      <c r="CQ444" s="310"/>
      <c r="CR444" s="310"/>
      <c r="CS444" s="310"/>
      <c r="CT444" s="310"/>
      <c r="CU444" s="310"/>
      <c r="CV444" s="310"/>
      <c r="CW444" s="310"/>
      <c r="CX444" s="310"/>
      <c r="CY444" s="310"/>
      <c r="CZ444" s="310"/>
    </row>
    <row r="445" s="314" customFormat="true" ht="25.15" customHeight="true" x14ac:dyDescent="0.2">
      <c r="B445" s="730"/>
      <c r="C445" s="844" t="s">
        <v>392</v>
      </c>
      <c r="D445" s="844"/>
      <c r="E445" s="653">
        <v>4.9720518612243803E-2</v>
      </c>
      <c r="F445" s="512"/>
      <c r="G445" s="512"/>
      <c r="H445" s="844" t="s">
        <v>480</v>
      </c>
      <c r="I445" s="844"/>
      <c r="J445" s="654">
        <v>8.453102087063942E-2</v>
      </c>
      <c r="K445" s="512"/>
      <c r="L445" s="512"/>
      <c r="M445" s="844" t="s">
        <v>488</v>
      </c>
      <c r="N445" s="844"/>
      <c r="O445" s="655">
        <v>9.5224736258936474E-2</v>
      </c>
      <c r="P445" s="512"/>
      <c r="Q445" s="512"/>
      <c r="AJ445" s="307"/>
      <c r="AK445" s="307"/>
      <c r="AL445" s="307"/>
      <c r="AM445" s="307"/>
      <c r="AN445" s="307"/>
      <c r="AO445" s="307"/>
      <c r="AP445" s="307"/>
      <c r="AQ445" s="307"/>
      <c r="AR445" s="307"/>
      <c r="AS445" s="307"/>
      <c r="AT445" s="307"/>
      <c r="AU445" s="307"/>
      <c r="AV445" s="307"/>
      <c r="AW445" s="307"/>
      <c r="AX445" s="307"/>
      <c r="AY445" s="307"/>
      <c r="AZ445" s="307"/>
      <c r="BA445" s="309"/>
      <c r="BB445" s="359"/>
      <c r="BC445" s="309"/>
      <c r="BD445" s="309"/>
      <c r="BE445" s="309"/>
      <c r="BF445" s="309"/>
      <c r="BG445" s="309"/>
      <c r="BH445" s="309"/>
      <c r="BI445" s="309"/>
      <c r="BJ445" s="309"/>
      <c r="BK445" s="309"/>
      <c r="BL445" s="309"/>
      <c r="BM445" s="309"/>
      <c r="BN445" s="309"/>
      <c r="BO445" s="309"/>
      <c r="BP445" s="309"/>
      <c r="BQ445" s="309"/>
      <c r="BR445" s="309"/>
      <c r="BS445" s="309"/>
      <c r="BT445" s="309"/>
      <c r="BU445" s="309"/>
      <c r="BV445" s="309"/>
      <c r="BW445" s="309"/>
      <c r="BX445" s="309"/>
      <c r="BY445" s="309"/>
      <c r="BZ445" s="310"/>
      <c r="CA445" s="310"/>
      <c r="CB445" s="310"/>
      <c r="CC445" s="310"/>
      <c r="CD445" s="310"/>
      <c r="CE445" s="310"/>
      <c r="CF445" s="310"/>
      <c r="CG445" s="310"/>
      <c r="CH445" s="310"/>
      <c r="CI445" s="310"/>
      <c r="CJ445" s="310"/>
      <c r="CK445" s="310"/>
      <c r="CL445" s="310"/>
      <c r="CM445" s="310"/>
      <c r="CN445" s="310"/>
      <c r="CO445" s="310"/>
      <c r="CP445" s="310"/>
      <c r="CQ445" s="310"/>
      <c r="CR445" s="310"/>
      <c r="CS445" s="310"/>
      <c r="CT445" s="310"/>
      <c r="CU445" s="310"/>
      <c r="CV445" s="310"/>
      <c r="CW445" s="310"/>
      <c r="CX445" s="310"/>
      <c r="CY445" s="310"/>
      <c r="CZ445" s="310"/>
    </row>
    <row r="446" s="314" customFormat="true" ht="25.15" customHeight="true" x14ac:dyDescent="0.2">
      <c r="C446" s="844" t="s">
        <v>482</v>
      </c>
      <c r="D446" s="844"/>
      <c r="E446" s="653">
        <v>-4.6213920057705707E-2</v>
      </c>
      <c r="F446" s="512"/>
      <c r="G446" s="512"/>
      <c r="H446" s="844" t="s">
        <v>427</v>
      </c>
      <c r="I446" s="844"/>
      <c r="J446" s="654">
        <v>8.1035249851563587E-2</v>
      </c>
      <c r="K446" s="512"/>
      <c r="L446" s="512"/>
      <c r="M446" s="844" t="s">
        <v>481</v>
      </c>
      <c r="N446" s="844"/>
      <c r="O446" s="655">
        <v>9.3087341230500706E-2</v>
      </c>
      <c r="P446" s="512"/>
      <c r="Q446" s="512"/>
      <c r="AJ446" s="307"/>
      <c r="AK446" s="307"/>
      <c r="AL446" s="307"/>
      <c r="AM446" s="307"/>
      <c r="AN446" s="307"/>
      <c r="AO446" s="307"/>
      <c r="AP446" s="307"/>
      <c r="AQ446" s="307"/>
      <c r="AR446" s="307"/>
      <c r="AS446" s="307"/>
      <c r="AT446" s="307"/>
      <c r="AU446" s="307"/>
      <c r="AV446" s="307"/>
      <c r="AW446" s="307"/>
      <c r="AX446" s="307"/>
      <c r="AY446" s="307"/>
      <c r="AZ446" s="307"/>
      <c r="BA446" s="309"/>
      <c r="BB446" s="359"/>
      <c r="BC446" s="309"/>
      <c r="BD446" s="309"/>
      <c r="BE446" s="309"/>
      <c r="BF446" s="309"/>
      <c r="BG446" s="309"/>
      <c r="BH446" s="309"/>
      <c r="BI446" s="309"/>
      <c r="BJ446" s="309"/>
      <c r="BK446" s="309"/>
      <c r="BL446" s="309"/>
      <c r="BM446" s="309"/>
      <c r="BN446" s="309"/>
      <c r="BO446" s="309"/>
      <c r="BP446" s="309"/>
      <c r="BQ446" s="309"/>
      <c r="BR446" s="309"/>
      <c r="BS446" s="309"/>
      <c r="BT446" s="309"/>
      <c r="BU446" s="309"/>
      <c r="BV446" s="309"/>
      <c r="BW446" s="309"/>
      <c r="BX446" s="309"/>
      <c r="BY446" s="309"/>
      <c r="BZ446" s="310"/>
      <c r="CA446" s="310"/>
      <c r="CB446" s="310"/>
      <c r="CC446" s="310"/>
      <c r="CD446" s="310"/>
      <c r="CE446" s="310"/>
      <c r="CF446" s="310"/>
      <c r="CG446" s="310"/>
      <c r="CH446" s="310"/>
      <c r="CI446" s="310"/>
      <c r="CJ446" s="310"/>
      <c r="CK446" s="310"/>
      <c r="CL446" s="310"/>
      <c r="CM446" s="310"/>
      <c r="CN446" s="310"/>
      <c r="CO446" s="310"/>
      <c r="CP446" s="310"/>
      <c r="CQ446" s="310"/>
      <c r="CR446" s="310"/>
      <c r="CS446" s="310"/>
      <c r="CT446" s="310"/>
      <c r="CU446" s="310"/>
      <c r="CV446" s="310"/>
      <c r="CW446" s="310"/>
      <c r="CX446" s="310"/>
      <c r="CY446" s="310"/>
      <c r="CZ446" s="310"/>
    </row>
    <row r="447" s="314" customFormat="true" ht="25.15" customHeight="true" x14ac:dyDescent="0.2">
      <c r="C447" s="844" t="s">
        <v>489</v>
      </c>
      <c r="D447" s="844"/>
      <c r="E447" s="653">
        <v>4.3122970312811176E-2</v>
      </c>
      <c r="F447" s="512"/>
      <c r="G447" s="512"/>
      <c r="H447" s="844" t="s">
        <v>483</v>
      </c>
      <c r="I447" s="844"/>
      <c r="J447" s="654">
        <v>7.8220948163866003E-2</v>
      </c>
      <c r="K447" s="512"/>
      <c r="L447" s="512"/>
      <c r="M447" s="844" t="s">
        <v>490</v>
      </c>
      <c r="N447" s="844"/>
      <c r="O447" s="655">
        <v>8.9371929093006813E-2</v>
      </c>
      <c r="P447" s="512"/>
      <c r="Q447" s="512"/>
      <c r="AJ447" s="307"/>
      <c r="AK447" s="307"/>
      <c r="AL447" s="307"/>
      <c r="AM447" s="307"/>
      <c r="AN447" s="307"/>
      <c r="AO447" s="307"/>
      <c r="AP447" s="307"/>
      <c r="AQ447" s="307"/>
      <c r="AR447" s="307"/>
      <c r="AS447" s="307"/>
      <c r="AT447" s="307"/>
      <c r="AU447" s="307"/>
      <c r="AV447" s="307"/>
      <c r="AW447" s="307"/>
      <c r="AX447" s="307"/>
      <c r="AY447" s="307"/>
      <c r="AZ447" s="307"/>
      <c r="BA447" s="309"/>
      <c r="BB447" s="359"/>
      <c r="BC447" s="309"/>
      <c r="BD447" s="309"/>
      <c r="BE447" s="309"/>
      <c r="BF447" s="309"/>
      <c r="BG447" s="309"/>
      <c r="BH447" s="309"/>
      <c r="BI447" s="309"/>
      <c r="BJ447" s="309"/>
      <c r="BK447" s="309"/>
      <c r="BL447" s="309"/>
      <c r="BM447" s="309"/>
      <c r="BN447" s="309"/>
      <c r="BO447" s="309"/>
      <c r="BP447" s="309"/>
      <c r="BQ447" s="309"/>
      <c r="BR447" s="309"/>
      <c r="BS447" s="309"/>
      <c r="BT447" s="309"/>
      <c r="BU447" s="309"/>
      <c r="BV447" s="309"/>
      <c r="BW447" s="309"/>
      <c r="BX447" s="309"/>
      <c r="BY447" s="309"/>
      <c r="BZ447" s="310"/>
      <c r="CA447" s="310"/>
      <c r="CB447" s="310"/>
      <c r="CC447" s="310"/>
      <c r="CD447" s="310"/>
      <c r="CE447" s="310"/>
      <c r="CF447" s="310"/>
      <c r="CG447" s="310"/>
      <c r="CH447" s="310"/>
      <c r="CI447" s="310"/>
      <c r="CJ447" s="310"/>
      <c r="CK447" s="310"/>
      <c r="CL447" s="310"/>
      <c r="CM447" s="310"/>
      <c r="CN447" s="310"/>
      <c r="CO447" s="310"/>
      <c r="CP447" s="310"/>
      <c r="CQ447" s="310"/>
      <c r="CR447" s="310"/>
      <c r="CS447" s="310"/>
      <c r="CT447" s="310"/>
      <c r="CU447" s="310"/>
      <c r="CV447" s="310"/>
      <c r="CW447" s="310"/>
      <c r="CX447" s="310"/>
      <c r="CY447" s="310"/>
      <c r="CZ447" s="310"/>
    </row>
    <row r="448" s="314" customFormat="true" ht="25.15" customHeight="true" x14ac:dyDescent="0.2">
      <c r="C448" s="844" t="s">
        <v>491</v>
      </c>
      <c r="D448" s="844"/>
      <c r="E448" s="653">
        <v>-3.839997244784079E-2</v>
      </c>
      <c r="F448" s="512"/>
      <c r="G448" s="512"/>
      <c r="H448" s="844" t="s">
        <v>491</v>
      </c>
      <c r="I448" s="844"/>
      <c r="J448" s="654">
        <v>-7.6744807750137548E-2</v>
      </c>
      <c r="K448" s="512"/>
      <c r="L448" s="512"/>
      <c r="M448" s="844" t="s">
        <v>352</v>
      </c>
      <c r="N448" s="844"/>
      <c r="O448" s="655">
        <v>8.8746806455014648E-2</v>
      </c>
      <c r="P448" s="512"/>
      <c r="Q448" s="512"/>
      <c r="AJ448" s="307"/>
      <c r="AK448" s="307"/>
      <c r="AL448" s="307"/>
      <c r="AM448" s="307"/>
      <c r="AN448" s="307"/>
      <c r="AO448" s="307"/>
      <c r="AP448" s="307"/>
      <c r="AQ448" s="307"/>
      <c r="AR448" s="307"/>
      <c r="AS448" s="307"/>
      <c r="AT448" s="307"/>
      <c r="AU448" s="307"/>
      <c r="AV448" s="307"/>
      <c r="AW448" s="307"/>
      <c r="AX448" s="307"/>
      <c r="AY448" s="307"/>
      <c r="AZ448" s="307"/>
      <c r="BA448" s="309"/>
      <c r="BB448" s="359"/>
      <c r="BC448" s="309"/>
      <c r="BD448" s="309"/>
      <c r="BE448" s="309"/>
      <c r="BF448" s="309"/>
      <c r="BG448" s="309"/>
      <c r="BH448" s="309"/>
      <c r="BI448" s="309"/>
      <c r="BJ448" s="309"/>
      <c r="BK448" s="309"/>
      <c r="BL448" s="309"/>
      <c r="BM448" s="309"/>
      <c r="BN448" s="309"/>
      <c r="BO448" s="309"/>
      <c r="BP448" s="309"/>
      <c r="BQ448" s="309"/>
      <c r="BR448" s="309"/>
      <c r="BS448" s="309"/>
      <c r="BT448" s="309"/>
      <c r="BU448" s="309"/>
      <c r="BV448" s="309"/>
      <c r="BW448" s="309"/>
      <c r="BX448" s="309"/>
      <c r="BY448" s="309"/>
      <c r="BZ448" s="310"/>
      <c r="CA448" s="310"/>
      <c r="CB448" s="310"/>
      <c r="CC448" s="310"/>
      <c r="CD448" s="310"/>
      <c r="CE448" s="310"/>
      <c r="CF448" s="310"/>
      <c r="CG448" s="310"/>
      <c r="CH448" s="310"/>
      <c r="CI448" s="310"/>
      <c r="CJ448" s="310"/>
      <c r="CK448" s="310"/>
      <c r="CL448" s="310"/>
      <c r="CM448" s="310"/>
      <c r="CN448" s="310"/>
      <c r="CO448" s="310"/>
      <c r="CP448" s="310"/>
      <c r="CQ448" s="310"/>
      <c r="CR448" s="310"/>
      <c r="CS448" s="310"/>
      <c r="CT448" s="310"/>
      <c r="CU448" s="310"/>
      <c r="CV448" s="310"/>
      <c r="CW448" s="310"/>
      <c r="CX448" s="310"/>
      <c r="CY448" s="310"/>
      <c r="CZ448" s="310"/>
    </row>
    <row r="449" s="314" customFormat="true" ht="25.15" customHeight="true" x14ac:dyDescent="0.2">
      <c r="C449" s="844" t="s">
        <v>410</v>
      </c>
      <c r="D449" s="844"/>
      <c r="E449" s="653">
        <v>3.7936390119510839E-2</v>
      </c>
      <c r="F449" s="512"/>
      <c r="G449" s="512"/>
      <c r="H449" s="844" t="s">
        <v>492</v>
      </c>
      <c r="I449" s="844"/>
      <c r="J449" s="654">
        <v>-7.3326913917850164E-2</v>
      </c>
      <c r="K449" s="512"/>
      <c r="L449" s="512"/>
      <c r="M449" s="844" t="s">
        <v>493</v>
      </c>
      <c r="N449" s="844"/>
      <c r="O449" s="655">
        <v>8.825168328848515E-2</v>
      </c>
      <c r="P449" s="512"/>
      <c r="Q449" s="512"/>
      <c r="AJ449" s="307"/>
      <c r="AK449" s="307"/>
      <c r="AL449" s="307"/>
      <c r="AM449" s="307"/>
      <c r="AN449" s="307"/>
      <c r="AO449" s="307"/>
      <c r="AP449" s="307"/>
      <c r="AQ449" s="307"/>
      <c r="AR449" s="307"/>
      <c r="AS449" s="307"/>
      <c r="AT449" s="307"/>
      <c r="AU449" s="307"/>
      <c r="AV449" s="307"/>
      <c r="AW449" s="307"/>
      <c r="AX449" s="307"/>
      <c r="AY449" s="307"/>
      <c r="AZ449" s="307"/>
      <c r="BA449" s="309"/>
      <c r="BB449" s="359"/>
      <c r="BC449" s="309"/>
      <c r="BD449" s="309"/>
      <c r="BE449" s="309"/>
      <c r="BF449" s="309"/>
      <c r="BG449" s="309"/>
      <c r="BH449" s="309"/>
      <c r="BI449" s="309"/>
      <c r="BJ449" s="309"/>
      <c r="BK449" s="309"/>
      <c r="BL449" s="309"/>
      <c r="BM449" s="309"/>
      <c r="BN449" s="309"/>
      <c r="BO449" s="309"/>
      <c r="BP449" s="309"/>
      <c r="BQ449" s="309"/>
      <c r="BR449" s="309"/>
      <c r="BS449" s="309"/>
      <c r="BT449" s="309"/>
      <c r="BU449" s="309"/>
      <c r="BV449" s="309"/>
      <c r="BW449" s="309"/>
      <c r="BX449" s="309"/>
      <c r="BY449" s="309"/>
      <c r="BZ449" s="310"/>
      <c r="CA449" s="310"/>
      <c r="CB449" s="310"/>
      <c r="CC449" s="310"/>
      <c r="CD449" s="310"/>
      <c r="CE449" s="310"/>
      <c r="CF449" s="310"/>
      <c r="CG449" s="310"/>
      <c r="CH449" s="310"/>
      <c r="CI449" s="310"/>
      <c r="CJ449" s="310"/>
      <c r="CK449" s="310"/>
      <c r="CL449" s="310"/>
      <c r="CM449" s="310"/>
      <c r="CN449" s="310"/>
      <c r="CO449" s="310"/>
      <c r="CP449" s="310"/>
      <c r="CQ449" s="310"/>
      <c r="CR449" s="310"/>
      <c r="CS449" s="310"/>
      <c r="CT449" s="310"/>
      <c r="CU449" s="310"/>
      <c r="CV449" s="310"/>
      <c r="CW449" s="310"/>
      <c r="CX449" s="310"/>
      <c r="CY449" s="310"/>
      <c r="CZ449" s="310"/>
    </row>
    <row r="450" s="314" customFormat="true" ht="25.15" customHeight="true" x14ac:dyDescent="0.2">
      <c r="C450" s="844" t="s">
        <v>421</v>
      </c>
      <c r="D450" s="844"/>
      <c r="E450" s="653">
        <v>-3.5963947679396951E-2</v>
      </c>
      <c r="F450" s="512"/>
      <c r="G450" s="512"/>
      <c r="H450" s="844" t="s">
        <v>479</v>
      </c>
      <c r="I450" s="844"/>
      <c r="J450" s="654">
        <v>-6.9198203517663093E-2</v>
      </c>
      <c r="K450" s="512"/>
      <c r="L450" s="512"/>
      <c r="M450" s="844" t="s">
        <v>494</v>
      </c>
      <c r="N450" s="844"/>
      <c r="O450" s="655">
        <v>8.4576970241390506E-2</v>
      </c>
      <c r="P450" s="512"/>
      <c r="Q450" s="512"/>
      <c r="AJ450" s="307"/>
      <c r="AK450" s="307"/>
      <c r="AL450" s="307"/>
      <c r="AM450" s="307"/>
      <c r="AN450" s="307"/>
      <c r="AO450" s="307"/>
      <c r="AP450" s="307"/>
      <c r="AQ450" s="307"/>
      <c r="AR450" s="307"/>
      <c r="AS450" s="307"/>
      <c r="AT450" s="307"/>
      <c r="AU450" s="307"/>
      <c r="AV450" s="307"/>
      <c r="AW450" s="307"/>
      <c r="AX450" s="307"/>
      <c r="AY450" s="307"/>
      <c r="AZ450" s="307"/>
      <c r="BA450" s="309"/>
      <c r="BB450" s="359"/>
      <c r="BC450" s="309"/>
      <c r="BD450" s="309"/>
      <c r="BE450" s="309"/>
      <c r="BF450" s="309"/>
      <c r="BG450" s="309"/>
      <c r="BH450" s="309"/>
      <c r="BI450" s="309"/>
      <c r="BJ450" s="309"/>
      <c r="BK450" s="309"/>
      <c r="BL450" s="309"/>
      <c r="BM450" s="309"/>
      <c r="BN450" s="309"/>
      <c r="BO450" s="309"/>
      <c r="BP450" s="309"/>
      <c r="BQ450" s="309"/>
      <c r="BR450" s="309"/>
      <c r="BS450" s="309"/>
      <c r="BT450" s="309"/>
      <c r="BU450" s="309"/>
      <c r="BV450" s="309"/>
      <c r="BW450" s="309"/>
      <c r="BX450" s="309"/>
      <c r="BY450" s="309"/>
      <c r="BZ450" s="310"/>
      <c r="CA450" s="310"/>
      <c r="CB450" s="310"/>
      <c r="CC450" s="310"/>
      <c r="CD450" s="310"/>
      <c r="CE450" s="310"/>
      <c r="CF450" s="310"/>
      <c r="CG450" s="310"/>
      <c r="CH450" s="310"/>
      <c r="CI450" s="310"/>
      <c r="CJ450" s="310"/>
      <c r="CK450" s="310"/>
      <c r="CL450" s="310"/>
      <c r="CM450" s="310"/>
      <c r="CN450" s="310"/>
      <c r="CO450" s="310"/>
      <c r="CP450" s="310"/>
      <c r="CQ450" s="310"/>
      <c r="CR450" s="310"/>
      <c r="CS450" s="310"/>
      <c r="CT450" s="310"/>
      <c r="CU450" s="310"/>
      <c r="CV450" s="310"/>
      <c r="CW450" s="310"/>
      <c r="CX450" s="310"/>
      <c r="CY450" s="310"/>
      <c r="CZ450" s="310"/>
    </row>
    <row r="451" s="314" customFormat="true" ht="25.15" customHeight="true" x14ac:dyDescent="0.2">
      <c r="C451" s="844" t="s">
        <v>415</v>
      </c>
      <c r="D451" s="844"/>
      <c r="E451" s="653">
        <v>-3.0492506658073914E-2</v>
      </c>
      <c r="F451" s="512"/>
      <c r="G451" s="512"/>
      <c r="H451" s="844" t="s">
        <v>424</v>
      </c>
      <c r="I451" s="844"/>
      <c r="J451" s="654">
        <v>-6.4554139576908906E-2</v>
      </c>
      <c r="K451" s="512"/>
      <c r="L451" s="512"/>
      <c r="M451" s="844" t="s">
        <v>495</v>
      </c>
      <c r="N451" s="844"/>
      <c r="O451" s="655">
        <v>8.030795850837906E-2</v>
      </c>
      <c r="P451" s="512"/>
      <c r="Q451" s="512"/>
      <c r="AJ451" s="307"/>
      <c r="AK451" s="307"/>
      <c r="AL451" s="307"/>
      <c r="AM451" s="307"/>
      <c r="AN451" s="307"/>
      <c r="AO451" s="307"/>
      <c r="AP451" s="307"/>
      <c r="AQ451" s="307"/>
      <c r="AR451" s="307"/>
      <c r="AS451" s="307"/>
      <c r="AT451" s="307"/>
      <c r="AU451" s="307"/>
      <c r="AV451" s="307"/>
      <c r="AW451" s="307"/>
      <c r="AX451" s="307"/>
      <c r="AY451" s="307"/>
      <c r="AZ451" s="307"/>
      <c r="BA451" s="309"/>
      <c r="BB451" s="359"/>
      <c r="BC451" s="309"/>
      <c r="BD451" s="309"/>
      <c r="BE451" s="309"/>
      <c r="BF451" s="309"/>
      <c r="BG451" s="309"/>
      <c r="BH451" s="309"/>
      <c r="BI451" s="309"/>
      <c r="BJ451" s="309"/>
      <c r="BK451" s="309"/>
      <c r="BL451" s="309"/>
      <c r="BM451" s="309"/>
      <c r="BN451" s="309"/>
      <c r="BO451" s="309"/>
      <c r="BP451" s="309"/>
      <c r="BQ451" s="309"/>
      <c r="BR451" s="309"/>
      <c r="BS451" s="309"/>
      <c r="BT451" s="309"/>
      <c r="BU451" s="309"/>
      <c r="BV451" s="309"/>
      <c r="BW451" s="309"/>
      <c r="BX451" s="309"/>
      <c r="BY451" s="309"/>
      <c r="BZ451" s="310"/>
      <c r="CA451" s="310"/>
      <c r="CB451" s="310"/>
      <c r="CC451" s="310"/>
      <c r="CD451" s="310"/>
      <c r="CE451" s="310"/>
      <c r="CF451" s="310"/>
      <c r="CG451" s="310"/>
      <c r="CH451" s="310"/>
      <c r="CI451" s="310"/>
      <c r="CJ451" s="310"/>
      <c r="CK451" s="310"/>
      <c r="CL451" s="310"/>
      <c r="CM451" s="310"/>
      <c r="CN451" s="310"/>
      <c r="CO451" s="310"/>
      <c r="CP451" s="310"/>
      <c r="CQ451" s="310"/>
      <c r="CR451" s="310"/>
      <c r="CS451" s="310"/>
      <c r="CT451" s="310"/>
      <c r="CU451" s="310"/>
      <c r="CV451" s="310"/>
      <c r="CW451" s="310"/>
      <c r="CX451" s="310"/>
      <c r="CY451" s="310"/>
      <c r="CZ451" s="310"/>
    </row>
    <row r="452" s="314" customFormat="true" ht="25.15" customHeight="true" x14ac:dyDescent="0.2">
      <c r="C452" s="844" t="s">
        <v>424</v>
      </c>
      <c r="D452" s="844"/>
      <c r="E452" s="653">
        <v>-2.6736536484866867E-2</v>
      </c>
      <c r="F452" s="512"/>
      <c r="G452" s="512"/>
      <c r="H452" s="844" t="s">
        <v>396</v>
      </c>
      <c r="I452" s="844"/>
      <c r="J452" s="654">
        <v>-6.4091515298505389E-2</v>
      </c>
      <c r="K452" s="512"/>
      <c r="L452" s="512"/>
      <c r="M452" s="844" t="s">
        <v>496</v>
      </c>
      <c r="N452" s="844"/>
      <c r="O452" s="655">
        <v>7.9153363339136404E-2</v>
      </c>
      <c r="P452" s="512"/>
      <c r="Q452" s="512"/>
      <c r="AJ452" s="307"/>
      <c r="AK452" s="307"/>
      <c r="AL452" s="307"/>
      <c r="AM452" s="307"/>
      <c r="AN452" s="307"/>
      <c r="AO452" s="307"/>
      <c r="AP452" s="307"/>
      <c r="AQ452" s="307"/>
      <c r="AR452" s="307"/>
      <c r="AS452" s="307"/>
      <c r="AT452" s="307"/>
      <c r="AU452" s="307"/>
      <c r="AV452" s="307"/>
      <c r="AW452" s="307"/>
      <c r="AX452" s="307"/>
      <c r="AY452" s="307"/>
      <c r="AZ452" s="307"/>
      <c r="BA452" s="309"/>
      <c r="BB452" s="359"/>
      <c r="BC452" s="309"/>
      <c r="BD452" s="309"/>
      <c r="BE452" s="309"/>
      <c r="BF452" s="309"/>
      <c r="BG452" s="309"/>
      <c r="BH452" s="309"/>
      <c r="BI452" s="309"/>
      <c r="BJ452" s="309"/>
      <c r="BK452" s="309"/>
      <c r="BL452" s="309"/>
      <c r="BM452" s="309"/>
      <c r="BN452" s="309"/>
      <c r="BO452" s="309"/>
      <c r="BP452" s="309"/>
      <c r="BQ452" s="309"/>
      <c r="BR452" s="309"/>
      <c r="BS452" s="309"/>
      <c r="BT452" s="309"/>
      <c r="BU452" s="309"/>
      <c r="BV452" s="309"/>
      <c r="BW452" s="309"/>
      <c r="BX452" s="309"/>
      <c r="BY452" s="309"/>
      <c r="BZ452" s="310"/>
      <c r="CA452" s="310"/>
      <c r="CB452" s="310"/>
      <c r="CC452" s="310"/>
      <c r="CD452" s="310"/>
      <c r="CE452" s="310"/>
      <c r="CF452" s="310"/>
      <c r="CG452" s="310"/>
      <c r="CH452" s="310"/>
      <c r="CI452" s="310"/>
      <c r="CJ452" s="310"/>
      <c r="CK452" s="310"/>
      <c r="CL452" s="310"/>
      <c r="CM452" s="310"/>
      <c r="CN452" s="310"/>
      <c r="CO452" s="310"/>
      <c r="CP452" s="310"/>
      <c r="CQ452" s="310"/>
      <c r="CR452" s="310"/>
      <c r="CS452" s="310"/>
      <c r="CT452" s="310"/>
      <c r="CU452" s="310"/>
      <c r="CV452" s="310"/>
      <c r="CW452" s="310"/>
      <c r="CX452" s="310"/>
      <c r="CY452" s="310"/>
      <c r="CZ452" s="310"/>
    </row>
    <row r="453" s="314" customFormat="true" ht="25.15" customHeight="true" x14ac:dyDescent="0.2">
      <c r="C453" s="844" t="s">
        <v>497</v>
      </c>
      <c r="D453" s="844"/>
      <c r="E453" s="653">
        <v>2.3329456129412094E-2</v>
      </c>
      <c r="F453" s="512"/>
      <c r="G453" s="512"/>
      <c r="H453" s="844" t="s">
        <v>496</v>
      </c>
      <c r="I453" s="844"/>
      <c r="J453" s="654">
        <v>6.2021526423001246E-2</v>
      </c>
      <c r="K453" s="512"/>
      <c r="L453" s="512"/>
      <c r="M453" s="844" t="s">
        <v>498</v>
      </c>
      <c r="N453" s="844"/>
      <c r="O453" s="655">
        <v>7.3828367642898018E-2</v>
      </c>
      <c r="P453" s="512"/>
      <c r="Q453" s="512"/>
      <c r="AJ453" s="307"/>
      <c r="AK453" s="307"/>
      <c r="AL453" s="307"/>
      <c r="AM453" s="307"/>
      <c r="AN453" s="307"/>
      <c r="AO453" s="307"/>
      <c r="AP453" s="307"/>
      <c r="AQ453" s="307"/>
      <c r="AR453" s="307"/>
      <c r="AS453" s="307"/>
      <c r="AT453" s="307"/>
      <c r="AU453" s="307"/>
      <c r="AV453" s="307"/>
      <c r="AW453" s="307"/>
      <c r="AX453" s="307"/>
      <c r="AY453" s="307"/>
      <c r="AZ453" s="307"/>
      <c r="BA453" s="309"/>
      <c r="BB453" s="359"/>
      <c r="BC453" s="309"/>
      <c r="BD453" s="309"/>
      <c r="BE453" s="309"/>
      <c r="BF453" s="309"/>
      <c r="BG453" s="309"/>
      <c r="BH453" s="309"/>
      <c r="BI453" s="309"/>
      <c r="BJ453" s="309"/>
      <c r="BK453" s="309"/>
      <c r="BL453" s="309"/>
      <c r="BM453" s="309"/>
      <c r="BN453" s="309"/>
      <c r="BO453" s="309"/>
      <c r="BP453" s="309"/>
      <c r="BQ453" s="309"/>
      <c r="BR453" s="309"/>
      <c r="BS453" s="309"/>
      <c r="BT453" s="309"/>
      <c r="BU453" s="309"/>
      <c r="BV453" s="309"/>
      <c r="BW453" s="309"/>
      <c r="BX453" s="309"/>
      <c r="BY453" s="309"/>
      <c r="BZ453" s="310"/>
      <c r="CA453" s="310"/>
      <c r="CB453" s="310"/>
      <c r="CC453" s="310"/>
      <c r="CD453" s="310"/>
      <c r="CE453" s="310"/>
      <c r="CF453" s="310"/>
      <c r="CG453" s="310"/>
      <c r="CH453" s="310"/>
      <c r="CI453" s="310"/>
      <c r="CJ453" s="310"/>
      <c r="CK453" s="310"/>
      <c r="CL453" s="310"/>
      <c r="CM453" s="310"/>
      <c r="CN453" s="310"/>
      <c r="CO453" s="310"/>
      <c r="CP453" s="310"/>
      <c r="CQ453" s="310"/>
      <c r="CR453" s="310"/>
      <c r="CS453" s="310"/>
      <c r="CT453" s="310"/>
      <c r="CU453" s="310"/>
      <c r="CV453" s="310"/>
      <c r="CW453" s="310"/>
      <c r="CX453" s="310"/>
      <c r="CY453" s="310"/>
      <c r="CZ453" s="310"/>
    </row>
    <row r="454" s="314" customFormat="true" ht="25.15" customHeight="true" x14ac:dyDescent="0.2">
      <c r="C454" s="844" t="s">
        <v>418</v>
      </c>
      <c r="D454" s="844"/>
      <c r="E454" s="653">
        <v>-2.0583794592955847E-2</v>
      </c>
      <c r="F454" s="512"/>
      <c r="G454" s="512"/>
      <c r="H454" s="844" t="s">
        <v>499</v>
      </c>
      <c r="I454" s="844"/>
      <c r="J454" s="654">
        <v>-6.1763476860221482E-2</v>
      </c>
      <c r="K454" s="512"/>
      <c r="L454" s="512"/>
      <c r="M454" s="844" t="s">
        <v>500</v>
      </c>
      <c r="N454" s="844"/>
      <c r="O454" s="655">
        <v>6.8651065786619059E-2</v>
      </c>
      <c r="P454" s="512"/>
      <c r="Q454" s="512"/>
      <c r="AJ454" s="307"/>
      <c r="AK454" s="307"/>
      <c r="AL454" s="307"/>
      <c r="AM454" s="307"/>
      <c r="AN454" s="307"/>
      <c r="AO454" s="307"/>
      <c r="AP454" s="307"/>
      <c r="AQ454" s="307"/>
      <c r="AR454" s="307"/>
      <c r="AS454" s="307"/>
      <c r="AT454" s="307"/>
      <c r="AU454" s="307"/>
      <c r="AV454" s="307"/>
      <c r="AW454" s="307"/>
      <c r="AX454" s="307"/>
      <c r="AY454" s="307"/>
      <c r="AZ454" s="307"/>
      <c r="BA454" s="309"/>
      <c r="BB454" s="359"/>
      <c r="BC454" s="309"/>
      <c r="BD454" s="309"/>
      <c r="BE454" s="309"/>
      <c r="BF454" s="309"/>
      <c r="BG454" s="309"/>
      <c r="BH454" s="309"/>
      <c r="BI454" s="309"/>
      <c r="BJ454" s="309"/>
      <c r="BK454" s="309"/>
      <c r="BL454" s="309"/>
      <c r="BM454" s="309"/>
      <c r="BN454" s="309"/>
      <c r="BO454" s="309"/>
      <c r="BP454" s="309"/>
      <c r="BQ454" s="309"/>
      <c r="BR454" s="309"/>
      <c r="BS454" s="309"/>
      <c r="BT454" s="309"/>
      <c r="BU454" s="309"/>
      <c r="BV454" s="309"/>
      <c r="BW454" s="309"/>
      <c r="BX454" s="309"/>
      <c r="BY454" s="309"/>
      <c r="BZ454" s="310"/>
      <c r="CA454" s="310"/>
      <c r="CB454" s="310"/>
      <c r="CC454" s="310"/>
      <c r="CD454" s="310"/>
      <c r="CE454" s="310"/>
      <c r="CF454" s="310"/>
      <c r="CG454" s="310"/>
      <c r="CH454" s="310"/>
      <c r="CI454" s="310"/>
      <c r="CJ454" s="310"/>
      <c r="CK454" s="310"/>
      <c r="CL454" s="310"/>
      <c r="CM454" s="310"/>
      <c r="CN454" s="310"/>
      <c r="CO454" s="310"/>
      <c r="CP454" s="310"/>
      <c r="CQ454" s="310"/>
      <c r="CR454" s="310"/>
      <c r="CS454" s="310"/>
      <c r="CT454" s="310"/>
      <c r="CU454" s="310"/>
      <c r="CV454" s="310"/>
      <c r="CW454" s="310"/>
      <c r="CX454" s="310"/>
      <c r="CY454" s="310"/>
      <c r="CZ454" s="310"/>
    </row>
    <row r="455" s="314" customFormat="true" ht="25.15" customHeight="true" x14ac:dyDescent="0.2">
      <c r="C455" s="844" t="s">
        <v>408</v>
      </c>
      <c r="D455" s="844"/>
      <c r="E455" s="653">
        <v>2.0265375180468625E-2</v>
      </c>
      <c r="F455" s="512"/>
      <c r="G455" s="512"/>
      <c r="H455" s="844" t="s">
        <v>356</v>
      </c>
      <c r="I455" s="844"/>
      <c r="J455" s="654">
        <v>6.1582774684510642E-2</v>
      </c>
      <c r="K455" s="512"/>
      <c r="L455" s="512"/>
      <c r="M455" s="844" t="s">
        <v>501</v>
      </c>
      <c r="N455" s="844"/>
      <c r="O455" s="655">
        <v>6.6912899219994812E-2</v>
      </c>
      <c r="P455" s="512"/>
      <c r="Q455" s="512"/>
      <c r="AJ455" s="307"/>
      <c r="AK455" s="307"/>
      <c r="AL455" s="307"/>
      <c r="AM455" s="307"/>
      <c r="AN455" s="307"/>
      <c r="AO455" s="307"/>
      <c r="AP455" s="307"/>
      <c r="AQ455" s="307"/>
      <c r="AR455" s="307"/>
      <c r="AS455" s="307"/>
      <c r="AT455" s="307"/>
      <c r="AU455" s="307"/>
      <c r="AV455" s="307"/>
      <c r="AW455" s="307"/>
      <c r="AX455" s="307"/>
      <c r="AY455" s="307"/>
      <c r="AZ455" s="307"/>
      <c r="BA455" s="309"/>
      <c r="BB455" s="359"/>
      <c r="BC455" s="309"/>
      <c r="BD455" s="309"/>
      <c r="BE455" s="309"/>
      <c r="BF455" s="309"/>
      <c r="BG455" s="309"/>
      <c r="BH455" s="309"/>
      <c r="BI455" s="309"/>
      <c r="BJ455" s="309"/>
      <c r="BK455" s="309"/>
      <c r="BL455" s="309"/>
      <c r="BM455" s="309"/>
      <c r="BN455" s="309"/>
      <c r="BO455" s="309"/>
      <c r="BP455" s="309"/>
      <c r="BQ455" s="309"/>
      <c r="BR455" s="309"/>
      <c r="BS455" s="309"/>
      <c r="BT455" s="309"/>
      <c r="BU455" s="309"/>
      <c r="BV455" s="309"/>
      <c r="BW455" s="309"/>
      <c r="BX455" s="309"/>
      <c r="BY455" s="309"/>
      <c r="BZ455" s="310"/>
      <c r="CA455" s="310"/>
      <c r="CB455" s="310"/>
      <c r="CC455" s="310"/>
      <c r="CD455" s="310"/>
      <c r="CE455" s="310"/>
      <c r="CF455" s="310"/>
      <c r="CG455" s="310"/>
      <c r="CH455" s="310"/>
      <c r="CI455" s="310"/>
      <c r="CJ455" s="310"/>
      <c r="CK455" s="310"/>
      <c r="CL455" s="310"/>
      <c r="CM455" s="310"/>
      <c r="CN455" s="310"/>
      <c r="CO455" s="310"/>
      <c r="CP455" s="310"/>
      <c r="CQ455" s="310"/>
      <c r="CR455" s="310"/>
      <c r="CS455" s="310"/>
      <c r="CT455" s="310"/>
      <c r="CU455" s="310"/>
      <c r="CV455" s="310"/>
      <c r="CW455" s="310"/>
      <c r="CX455" s="310"/>
      <c r="CY455" s="310"/>
      <c r="CZ455" s="310"/>
    </row>
    <row r="456" s="314" customFormat="true" ht="25.15" customHeight="true" x14ac:dyDescent="0.2">
      <c r="C456" s="844" t="s">
        <v>502</v>
      </c>
      <c r="D456" s="844"/>
      <c r="E456" s="653">
        <v>-1.8034945846516246E-2</v>
      </c>
      <c r="F456" s="512"/>
      <c r="G456" s="512"/>
      <c r="H456" s="844" t="s">
        <v>503</v>
      </c>
      <c r="I456" s="844"/>
      <c r="J456" s="654">
        <v>5.7992682473930135E-2</v>
      </c>
      <c r="K456" s="512"/>
      <c r="L456" s="512"/>
      <c r="M456" s="844" t="s">
        <v>504</v>
      </c>
      <c r="N456" s="844"/>
      <c r="O456" s="655">
        <v>6.1803611497486782E-2</v>
      </c>
      <c r="P456" s="512"/>
      <c r="Q456" s="512"/>
      <c r="AJ456" s="307"/>
      <c r="AK456" s="307"/>
      <c r="AL456" s="307"/>
      <c r="AM456" s="307"/>
      <c r="AN456" s="307"/>
      <c r="AO456" s="307"/>
      <c r="AP456" s="307"/>
      <c r="AQ456" s="307"/>
      <c r="AR456" s="307"/>
      <c r="AS456" s="307"/>
      <c r="AT456" s="307"/>
      <c r="AU456" s="307"/>
      <c r="AV456" s="307"/>
      <c r="AW456" s="307"/>
      <c r="AX456" s="307"/>
      <c r="AY456" s="307"/>
      <c r="AZ456" s="307"/>
      <c r="BA456" s="309"/>
      <c r="BB456" s="359"/>
      <c r="BC456" s="309"/>
      <c r="BD456" s="309"/>
      <c r="BE456" s="309"/>
      <c r="BF456" s="309"/>
      <c r="BG456" s="309"/>
      <c r="BH456" s="309"/>
      <c r="BI456" s="309"/>
      <c r="BJ456" s="309"/>
      <c r="BK456" s="309"/>
      <c r="BL456" s="309"/>
      <c r="BM456" s="309"/>
      <c r="BN456" s="309"/>
      <c r="BO456" s="309"/>
      <c r="BP456" s="309"/>
      <c r="BQ456" s="309"/>
      <c r="BR456" s="309"/>
      <c r="BS456" s="309"/>
      <c r="BT456" s="309"/>
      <c r="BU456" s="309"/>
      <c r="BV456" s="309"/>
      <c r="BW456" s="309"/>
      <c r="BX456" s="309"/>
      <c r="BY456" s="309"/>
      <c r="BZ456" s="310"/>
      <c r="CA456" s="310"/>
      <c r="CB456" s="310"/>
      <c r="CC456" s="310"/>
      <c r="CD456" s="310"/>
      <c r="CE456" s="310"/>
      <c r="CF456" s="310"/>
      <c r="CG456" s="310"/>
      <c r="CH456" s="310"/>
      <c r="CI456" s="310"/>
      <c r="CJ456" s="310"/>
      <c r="CK456" s="310"/>
      <c r="CL456" s="310"/>
      <c r="CM456" s="310"/>
      <c r="CN456" s="310"/>
      <c r="CO456" s="310"/>
      <c r="CP456" s="310"/>
      <c r="CQ456" s="310"/>
      <c r="CR456" s="310"/>
      <c r="CS456" s="310"/>
      <c r="CT456" s="310"/>
      <c r="CU456" s="310"/>
      <c r="CV456" s="310"/>
      <c r="CW456" s="310"/>
      <c r="CX456" s="310"/>
      <c r="CY456" s="310"/>
      <c r="CZ456" s="310"/>
    </row>
    <row r="457" s="314" customFormat="true" ht="25.15" customHeight="true" x14ac:dyDescent="0.2">
      <c r="C457" s="844" t="s">
        <v>505</v>
      </c>
      <c r="D457" s="844"/>
      <c r="E457" s="653">
        <v>1.7036817218452793E-2</v>
      </c>
      <c r="F457" s="512"/>
      <c r="G457" s="512"/>
      <c r="H457" s="844" t="s">
        <v>352</v>
      </c>
      <c r="I457" s="844"/>
      <c r="J457" s="654">
        <v>5.2122200622076703E-2</v>
      </c>
      <c r="K457" s="512"/>
      <c r="L457" s="512"/>
      <c r="M457" s="844" t="s">
        <v>399</v>
      </c>
      <c r="N457" s="844"/>
      <c r="O457" s="655">
        <v>5.946062890731902E-2</v>
      </c>
      <c r="P457" s="512"/>
      <c r="Q457" s="512"/>
      <c r="AJ457" s="307"/>
      <c r="AK457" s="307"/>
      <c r="AL457" s="307"/>
      <c r="AM457" s="307"/>
      <c r="AN457" s="307"/>
      <c r="AO457" s="307"/>
      <c r="AP457" s="307"/>
      <c r="AQ457" s="307"/>
      <c r="AR457" s="307"/>
      <c r="AS457" s="307"/>
      <c r="AT457" s="307"/>
      <c r="AU457" s="307"/>
      <c r="AV457" s="307"/>
      <c r="AW457" s="307"/>
      <c r="AX457" s="307"/>
      <c r="AY457" s="307"/>
      <c r="AZ457" s="307"/>
      <c r="BA457" s="309"/>
      <c r="BB457" s="359"/>
      <c r="BC457" s="309"/>
      <c r="BD457" s="309"/>
      <c r="BE457" s="309"/>
      <c r="BF457" s="309"/>
      <c r="BG457" s="309"/>
      <c r="BH457" s="309"/>
      <c r="BI457" s="309"/>
      <c r="BJ457" s="309"/>
      <c r="BK457" s="309"/>
      <c r="BL457" s="309"/>
      <c r="BM457" s="309"/>
      <c r="BN457" s="309"/>
      <c r="BO457" s="309"/>
      <c r="BP457" s="309"/>
      <c r="BQ457" s="309"/>
      <c r="BR457" s="309"/>
      <c r="BS457" s="309"/>
      <c r="BT457" s="309"/>
      <c r="BU457" s="309"/>
      <c r="BV457" s="309"/>
      <c r="BW457" s="309"/>
      <c r="BX457" s="309"/>
      <c r="BY457" s="309"/>
      <c r="BZ457" s="310"/>
      <c r="CA457" s="310"/>
      <c r="CB457" s="310"/>
      <c r="CC457" s="310"/>
      <c r="CD457" s="310"/>
      <c r="CE457" s="310"/>
      <c r="CF457" s="310"/>
      <c r="CG457" s="310"/>
      <c r="CH457" s="310"/>
      <c r="CI457" s="310"/>
      <c r="CJ457" s="310"/>
      <c r="CK457" s="310"/>
      <c r="CL457" s="310"/>
      <c r="CM457" s="310"/>
      <c r="CN457" s="310"/>
      <c r="CO457" s="310"/>
      <c r="CP457" s="310"/>
      <c r="CQ457" s="310"/>
      <c r="CR457" s="310"/>
      <c r="CS457" s="310"/>
      <c r="CT457" s="310"/>
      <c r="CU457" s="310"/>
      <c r="CV457" s="310"/>
      <c r="CW457" s="310"/>
      <c r="CX457" s="310"/>
      <c r="CY457" s="310"/>
      <c r="CZ457" s="310"/>
    </row>
    <row r="458" s="314" customFormat="true" ht="25.15" customHeight="true" x14ac:dyDescent="0.2">
      <c r="C458" s="844" t="s">
        <v>423</v>
      </c>
      <c r="D458" s="844"/>
      <c r="E458" s="653">
        <v>-1.4594616956455597E-2</v>
      </c>
      <c r="F458" s="512"/>
      <c r="G458" s="512"/>
      <c r="H458" s="844" t="s">
        <v>500</v>
      </c>
      <c r="I458" s="844"/>
      <c r="J458" s="654">
        <v>4.7813563586101289E-2</v>
      </c>
      <c r="K458" s="512"/>
      <c r="L458" s="512"/>
      <c r="M458" s="844" t="s">
        <v>484</v>
      </c>
      <c r="N458" s="844"/>
      <c r="O458" s="655">
        <v>5.7970685023515378E-2</v>
      </c>
      <c r="P458" s="512"/>
      <c r="Q458" s="512"/>
      <c r="AJ458" s="307"/>
      <c r="AK458" s="307"/>
      <c r="AL458" s="307"/>
      <c r="AM458" s="307"/>
      <c r="AN458" s="307"/>
      <c r="AO458" s="307"/>
      <c r="AP458" s="307"/>
      <c r="AQ458" s="307"/>
      <c r="AR458" s="307"/>
      <c r="AS458" s="307"/>
      <c r="AT458" s="307"/>
      <c r="AU458" s="307"/>
      <c r="AV458" s="307"/>
      <c r="AW458" s="307"/>
      <c r="AX458" s="307"/>
      <c r="AY458" s="307"/>
      <c r="AZ458" s="307"/>
      <c r="BA458" s="309"/>
      <c r="BB458" s="359"/>
      <c r="BC458" s="309"/>
      <c r="BD458" s="309"/>
      <c r="BE458" s="309"/>
      <c r="BF458" s="309"/>
      <c r="BG458" s="309"/>
      <c r="BH458" s="309"/>
      <c r="BI458" s="309"/>
      <c r="BJ458" s="309"/>
      <c r="BK458" s="309"/>
      <c r="BL458" s="309"/>
      <c r="BM458" s="309"/>
      <c r="BN458" s="309"/>
      <c r="BO458" s="309"/>
      <c r="BP458" s="309"/>
      <c r="BQ458" s="309"/>
      <c r="BR458" s="309"/>
      <c r="BS458" s="309"/>
      <c r="BT458" s="309"/>
      <c r="BU458" s="309"/>
      <c r="BV458" s="309"/>
      <c r="BW458" s="309"/>
      <c r="BX458" s="309"/>
      <c r="BY458" s="309"/>
      <c r="BZ458" s="310"/>
      <c r="CA458" s="310"/>
      <c r="CB458" s="310"/>
      <c r="CC458" s="310"/>
      <c r="CD458" s="310"/>
      <c r="CE458" s="310"/>
      <c r="CF458" s="310"/>
      <c r="CG458" s="310"/>
      <c r="CH458" s="310"/>
      <c r="CI458" s="310"/>
      <c r="CJ458" s="310"/>
      <c r="CK458" s="310"/>
      <c r="CL458" s="310"/>
      <c r="CM458" s="310"/>
      <c r="CN458" s="310"/>
      <c r="CO458" s="310"/>
      <c r="CP458" s="310"/>
      <c r="CQ458" s="310"/>
      <c r="CR458" s="310"/>
      <c r="CS458" s="310"/>
      <c r="CT458" s="310"/>
      <c r="CU458" s="310"/>
      <c r="CV458" s="310"/>
      <c r="CW458" s="310"/>
      <c r="CX458" s="310"/>
      <c r="CY458" s="310"/>
      <c r="CZ458" s="310"/>
    </row>
    <row r="459" s="314" customFormat="true" ht="25.15" customHeight="true" x14ac:dyDescent="0.2">
      <c r="C459" s="844" t="s">
        <v>506</v>
      </c>
      <c r="D459" s="844"/>
      <c r="E459" s="653">
        <v>-1.3071938876727446E-2</v>
      </c>
      <c r="F459" s="512"/>
      <c r="G459" s="512"/>
      <c r="H459" s="844" t="s">
        <v>484</v>
      </c>
      <c r="I459" s="844"/>
      <c r="J459" s="654">
        <v>4.6503810180584255E-2</v>
      </c>
      <c r="K459" s="512"/>
      <c r="L459" s="512"/>
      <c r="M459" s="844" t="s">
        <v>507</v>
      </c>
      <c r="N459" s="844"/>
      <c r="O459" s="655">
        <v>5.6543808838429729E-2</v>
      </c>
      <c r="P459" s="512"/>
      <c r="Q459" s="512"/>
      <c r="AJ459" s="307"/>
      <c r="AK459" s="307"/>
      <c r="AL459" s="307"/>
      <c r="AM459" s="307"/>
      <c r="AN459" s="307"/>
      <c r="AO459" s="307"/>
      <c r="AP459" s="307"/>
      <c r="AQ459" s="307"/>
      <c r="AR459" s="307"/>
      <c r="AS459" s="307"/>
      <c r="AT459" s="307"/>
      <c r="AU459" s="307"/>
      <c r="AV459" s="307"/>
      <c r="AW459" s="307"/>
      <c r="AX459" s="307"/>
      <c r="AY459" s="307"/>
      <c r="AZ459" s="307"/>
      <c r="BA459" s="309"/>
      <c r="BB459" s="359"/>
      <c r="BC459" s="309"/>
      <c r="BD459" s="309"/>
      <c r="BE459" s="309"/>
      <c r="BF459" s="309"/>
      <c r="BG459" s="309"/>
      <c r="BH459" s="309"/>
      <c r="BI459" s="309"/>
      <c r="BJ459" s="309"/>
      <c r="BK459" s="309"/>
      <c r="BL459" s="309"/>
      <c r="BM459" s="309"/>
      <c r="BN459" s="309"/>
      <c r="BO459" s="309"/>
      <c r="BP459" s="309"/>
      <c r="BQ459" s="309"/>
      <c r="BR459" s="309"/>
      <c r="BS459" s="309"/>
      <c r="BT459" s="309"/>
      <c r="BU459" s="309"/>
      <c r="BV459" s="309"/>
      <c r="BW459" s="309"/>
      <c r="BX459" s="309"/>
      <c r="BY459" s="309"/>
      <c r="BZ459" s="310"/>
      <c r="CA459" s="310"/>
      <c r="CB459" s="310"/>
      <c r="CC459" s="310"/>
      <c r="CD459" s="310"/>
      <c r="CE459" s="310"/>
      <c r="CF459" s="310"/>
      <c r="CG459" s="310"/>
      <c r="CH459" s="310"/>
      <c r="CI459" s="310"/>
      <c r="CJ459" s="310"/>
      <c r="CK459" s="310"/>
      <c r="CL459" s="310"/>
      <c r="CM459" s="310"/>
      <c r="CN459" s="310"/>
      <c r="CO459" s="310"/>
      <c r="CP459" s="310"/>
      <c r="CQ459" s="310"/>
      <c r="CR459" s="310"/>
      <c r="CS459" s="310"/>
      <c r="CT459" s="310"/>
      <c r="CU459" s="310"/>
      <c r="CV459" s="310"/>
      <c r="CW459" s="310"/>
      <c r="CX459" s="310"/>
      <c r="CY459" s="310"/>
      <c r="CZ459" s="310"/>
    </row>
    <row r="460" s="314" customFormat="true" ht="25.15" customHeight="true" x14ac:dyDescent="0.2">
      <c r="C460" s="844" t="s">
        <v>508</v>
      </c>
      <c r="D460" s="844"/>
      <c r="E460" s="653">
        <v>1.1347298674330165E-2</v>
      </c>
      <c r="F460" s="512"/>
      <c r="G460" s="512"/>
      <c r="H460" s="844" t="s">
        <v>398</v>
      </c>
      <c r="I460" s="844"/>
      <c r="J460" s="654">
        <v>4.1952964687963813E-2</v>
      </c>
      <c r="K460" s="512"/>
      <c r="L460" s="512"/>
      <c r="M460" s="844" t="s">
        <v>401</v>
      </c>
      <c r="N460" s="844"/>
      <c r="O460" s="655">
        <v>-5.6054699134890335E-2</v>
      </c>
      <c r="P460" s="512"/>
      <c r="Q460" s="512"/>
      <c r="AJ460" s="307"/>
      <c r="AK460" s="307"/>
      <c r="AL460" s="307"/>
      <c r="AM460" s="307"/>
      <c r="AN460" s="307"/>
      <c r="AO460" s="307"/>
      <c r="AP460" s="307"/>
      <c r="AQ460" s="307"/>
      <c r="AR460" s="307"/>
      <c r="AS460" s="307"/>
      <c r="AT460" s="307"/>
      <c r="AU460" s="307"/>
      <c r="AV460" s="307"/>
      <c r="AW460" s="307"/>
      <c r="AX460" s="307"/>
      <c r="AY460" s="307"/>
      <c r="AZ460" s="307"/>
      <c r="BA460" s="309"/>
      <c r="BB460" s="359"/>
      <c r="BC460" s="309"/>
      <c r="BD460" s="309"/>
      <c r="BE460" s="309"/>
      <c r="BF460" s="309"/>
      <c r="BG460" s="309"/>
      <c r="BH460" s="309"/>
      <c r="BI460" s="309"/>
      <c r="BJ460" s="309"/>
      <c r="BK460" s="309"/>
      <c r="BL460" s="309"/>
      <c r="BM460" s="309"/>
      <c r="BN460" s="309"/>
      <c r="BO460" s="309"/>
      <c r="BP460" s="309"/>
      <c r="BQ460" s="309"/>
      <c r="BR460" s="309"/>
      <c r="BS460" s="309"/>
      <c r="BT460" s="309"/>
      <c r="BU460" s="309"/>
      <c r="BV460" s="309"/>
      <c r="BW460" s="309"/>
      <c r="BX460" s="309"/>
      <c r="BY460" s="309"/>
      <c r="BZ460" s="310"/>
      <c r="CA460" s="310"/>
      <c r="CB460" s="310"/>
      <c r="CC460" s="310"/>
      <c r="CD460" s="310"/>
      <c r="CE460" s="310"/>
      <c r="CF460" s="310"/>
      <c r="CG460" s="310"/>
      <c r="CH460" s="310"/>
      <c r="CI460" s="310"/>
      <c r="CJ460" s="310"/>
      <c r="CK460" s="310"/>
      <c r="CL460" s="310"/>
      <c r="CM460" s="310"/>
      <c r="CN460" s="310"/>
      <c r="CO460" s="310"/>
      <c r="CP460" s="310"/>
      <c r="CQ460" s="310"/>
      <c r="CR460" s="310"/>
      <c r="CS460" s="310"/>
      <c r="CT460" s="310"/>
      <c r="CU460" s="310"/>
      <c r="CV460" s="310"/>
      <c r="CW460" s="310"/>
      <c r="CX460" s="310"/>
      <c r="CY460" s="310"/>
      <c r="CZ460" s="310"/>
    </row>
    <row r="461" s="314" customFormat="true" ht="25.15" customHeight="true" x14ac:dyDescent="0.2">
      <c r="C461" s="844" t="s">
        <v>509</v>
      </c>
      <c r="D461" s="844"/>
      <c r="E461" s="653">
        <v>8.9916994389668842E-3</v>
      </c>
      <c r="F461" s="512"/>
      <c r="G461" s="512"/>
      <c r="H461" s="844" t="s">
        <v>473</v>
      </c>
      <c r="I461" s="844"/>
      <c r="J461" s="654">
        <v>4.1410594122243863E-2</v>
      </c>
      <c r="K461" s="512"/>
      <c r="L461" s="512"/>
      <c r="M461" s="844" t="s">
        <v>499</v>
      </c>
      <c r="N461" s="844"/>
      <c r="O461" s="655">
        <v>5.1365766877321077E-2</v>
      </c>
      <c r="P461" s="512"/>
      <c r="Q461" s="512"/>
      <c r="AJ461" s="307"/>
      <c r="AK461" s="307"/>
      <c r="AL461" s="307"/>
      <c r="AM461" s="307"/>
      <c r="AN461" s="307"/>
      <c r="AO461" s="307"/>
      <c r="AP461" s="307"/>
      <c r="AQ461" s="307"/>
      <c r="AR461" s="307"/>
      <c r="AS461" s="307"/>
      <c r="AT461" s="307"/>
      <c r="AU461" s="307"/>
      <c r="AV461" s="307"/>
      <c r="AW461" s="307"/>
      <c r="AX461" s="307"/>
      <c r="AY461" s="307"/>
      <c r="AZ461" s="307"/>
      <c r="BA461" s="309"/>
      <c r="BB461" s="359"/>
      <c r="BC461" s="309"/>
      <c r="BD461" s="309"/>
      <c r="BE461" s="309"/>
      <c r="BF461" s="309"/>
      <c r="BG461" s="309"/>
      <c r="BH461" s="309"/>
      <c r="BI461" s="309"/>
      <c r="BJ461" s="309"/>
      <c r="BK461" s="309"/>
      <c r="BL461" s="309"/>
      <c r="BM461" s="309"/>
      <c r="BN461" s="309"/>
      <c r="BO461" s="309"/>
      <c r="BP461" s="309"/>
      <c r="BQ461" s="309"/>
      <c r="BR461" s="309"/>
      <c r="BS461" s="309"/>
      <c r="BT461" s="309"/>
      <c r="BU461" s="309"/>
      <c r="BV461" s="309"/>
      <c r="BW461" s="309"/>
      <c r="BX461" s="309"/>
      <c r="BY461" s="309"/>
      <c r="BZ461" s="310"/>
      <c r="CA461" s="310"/>
      <c r="CB461" s="310"/>
      <c r="CC461" s="310"/>
      <c r="CD461" s="310"/>
      <c r="CE461" s="310"/>
      <c r="CF461" s="310"/>
      <c r="CG461" s="310"/>
      <c r="CH461" s="310"/>
      <c r="CI461" s="310"/>
      <c r="CJ461" s="310"/>
      <c r="CK461" s="310"/>
      <c r="CL461" s="310"/>
      <c r="CM461" s="310"/>
      <c r="CN461" s="310"/>
      <c r="CO461" s="310"/>
      <c r="CP461" s="310"/>
      <c r="CQ461" s="310"/>
      <c r="CR461" s="310"/>
      <c r="CS461" s="310"/>
      <c r="CT461" s="310"/>
      <c r="CU461" s="310"/>
      <c r="CV461" s="310"/>
      <c r="CW461" s="310"/>
      <c r="CX461" s="310"/>
      <c r="CY461" s="310"/>
      <c r="CZ461" s="310"/>
    </row>
    <row r="462" s="314" customFormat="true" ht="25.15" customHeight="true" x14ac:dyDescent="0.2">
      <c r="C462" s="844" t="s">
        <v>510</v>
      </c>
      <c r="D462" s="844"/>
      <c r="E462" s="653">
        <v>-7.9087667189994462E-3</v>
      </c>
      <c r="F462" s="512"/>
      <c r="G462" s="512"/>
      <c r="H462" s="844" t="s">
        <v>507</v>
      </c>
      <c r="I462" s="844"/>
      <c r="J462" s="654">
        <v>4.0345400676418897E-2</v>
      </c>
      <c r="K462" s="512"/>
      <c r="L462" s="512"/>
      <c r="M462" s="844" t="s">
        <v>206</v>
      </c>
      <c r="N462" s="844"/>
      <c r="O462" s="655">
        <v>5.0045893678058097E-2</v>
      </c>
      <c r="P462" s="512"/>
      <c r="Q462" s="512"/>
      <c r="AJ462" s="307"/>
      <c r="AK462" s="307"/>
      <c r="AL462" s="307"/>
      <c r="AM462" s="307"/>
      <c r="AN462" s="307"/>
      <c r="AO462" s="307"/>
      <c r="AP462" s="307"/>
      <c r="AQ462" s="307"/>
      <c r="AR462" s="307"/>
      <c r="AS462" s="307"/>
      <c r="AT462" s="307"/>
      <c r="AU462" s="307"/>
      <c r="AV462" s="307"/>
      <c r="AW462" s="307"/>
      <c r="AX462" s="307"/>
      <c r="AY462" s="307"/>
      <c r="AZ462" s="307"/>
      <c r="BA462" s="309"/>
      <c r="BB462" s="359"/>
      <c r="BC462" s="309"/>
      <c r="BD462" s="309"/>
      <c r="BE462" s="309"/>
      <c r="BF462" s="309"/>
      <c r="BG462" s="309"/>
      <c r="BH462" s="309"/>
      <c r="BI462" s="309"/>
      <c r="BJ462" s="309"/>
      <c r="BK462" s="309"/>
      <c r="BL462" s="309"/>
      <c r="BM462" s="309"/>
      <c r="BN462" s="309"/>
      <c r="BO462" s="309"/>
      <c r="BP462" s="309"/>
      <c r="BQ462" s="309"/>
      <c r="BR462" s="309"/>
      <c r="BS462" s="309"/>
      <c r="BT462" s="309"/>
      <c r="BU462" s="309"/>
      <c r="BV462" s="309"/>
      <c r="BW462" s="309"/>
      <c r="BX462" s="309"/>
      <c r="BY462" s="309"/>
      <c r="BZ462" s="310"/>
      <c r="CA462" s="310"/>
      <c r="CB462" s="310"/>
      <c r="CC462" s="310"/>
      <c r="CD462" s="310"/>
      <c r="CE462" s="310"/>
      <c r="CF462" s="310"/>
      <c r="CG462" s="310"/>
      <c r="CH462" s="310"/>
      <c r="CI462" s="310"/>
      <c r="CJ462" s="310"/>
      <c r="CK462" s="310"/>
      <c r="CL462" s="310"/>
      <c r="CM462" s="310"/>
      <c r="CN462" s="310"/>
      <c r="CO462" s="310"/>
      <c r="CP462" s="310"/>
      <c r="CQ462" s="310"/>
      <c r="CR462" s="310"/>
      <c r="CS462" s="310"/>
      <c r="CT462" s="310"/>
      <c r="CU462" s="310"/>
      <c r="CV462" s="310"/>
      <c r="CW462" s="310"/>
      <c r="CX462" s="310"/>
      <c r="CY462" s="310"/>
      <c r="CZ462" s="310"/>
    </row>
    <row r="463" s="314" customFormat="true" ht="25.15" customHeight="true" x14ac:dyDescent="0.2">
      <c r="C463" s="844" t="s">
        <v>511</v>
      </c>
      <c r="D463" s="844"/>
      <c r="E463" s="653">
        <v>-7.2848720384128497E-3</v>
      </c>
      <c r="F463" s="512"/>
      <c r="G463" s="512"/>
      <c r="H463" s="844" t="s">
        <v>410</v>
      </c>
      <c r="I463" s="844"/>
      <c r="J463" s="654">
        <v>-3.9247794061177954E-2</v>
      </c>
      <c r="K463" s="512"/>
      <c r="L463" s="512"/>
      <c r="M463" s="844" t="s">
        <v>415</v>
      </c>
      <c r="N463" s="844"/>
      <c r="O463" s="655">
        <v>-4.8530807673913719E-2</v>
      </c>
      <c r="P463" s="512"/>
      <c r="Q463" s="512"/>
      <c r="AJ463" s="307"/>
      <c r="AK463" s="307"/>
      <c r="AL463" s="307"/>
      <c r="AM463" s="307"/>
      <c r="AN463" s="307"/>
      <c r="AO463" s="307"/>
      <c r="AP463" s="307"/>
      <c r="AQ463" s="307"/>
      <c r="AR463" s="307"/>
      <c r="AS463" s="307"/>
      <c r="AT463" s="307"/>
      <c r="AU463" s="307"/>
      <c r="AV463" s="307"/>
      <c r="AW463" s="307"/>
      <c r="AX463" s="307"/>
      <c r="AY463" s="307"/>
      <c r="AZ463" s="307"/>
      <c r="BA463" s="309"/>
      <c r="BB463" s="359"/>
      <c r="BC463" s="309"/>
      <c r="BD463" s="309"/>
      <c r="BE463" s="309"/>
      <c r="BF463" s="309"/>
      <c r="BG463" s="309"/>
      <c r="BH463" s="309"/>
      <c r="BI463" s="309"/>
      <c r="BJ463" s="309"/>
      <c r="BK463" s="309"/>
      <c r="BL463" s="309"/>
      <c r="BM463" s="309"/>
      <c r="BN463" s="309"/>
      <c r="BO463" s="309"/>
      <c r="BP463" s="309"/>
      <c r="BQ463" s="309"/>
      <c r="BR463" s="309"/>
      <c r="BS463" s="309"/>
      <c r="BT463" s="309"/>
      <c r="BU463" s="309"/>
      <c r="BV463" s="309"/>
      <c r="BW463" s="309"/>
      <c r="BX463" s="309"/>
      <c r="BY463" s="309"/>
      <c r="BZ463" s="310"/>
      <c r="CA463" s="310"/>
      <c r="CB463" s="310"/>
      <c r="CC463" s="310"/>
      <c r="CD463" s="310"/>
      <c r="CE463" s="310"/>
      <c r="CF463" s="310"/>
      <c r="CG463" s="310"/>
      <c r="CH463" s="310"/>
      <c r="CI463" s="310"/>
      <c r="CJ463" s="310"/>
      <c r="CK463" s="310"/>
      <c r="CL463" s="310"/>
      <c r="CM463" s="310"/>
      <c r="CN463" s="310"/>
      <c r="CO463" s="310"/>
      <c r="CP463" s="310"/>
      <c r="CQ463" s="310"/>
      <c r="CR463" s="310"/>
      <c r="CS463" s="310"/>
      <c r="CT463" s="310"/>
      <c r="CU463" s="310"/>
      <c r="CV463" s="310"/>
      <c r="CW463" s="310"/>
      <c r="CX463" s="310"/>
      <c r="CY463" s="310"/>
      <c r="CZ463" s="310"/>
    </row>
    <row r="464" s="314" customFormat="true" ht="25.15" customHeight="true" x14ac:dyDescent="0.2">
      <c r="C464" s="844" t="s">
        <v>512</v>
      </c>
      <c r="D464" s="844"/>
      <c r="E464" s="653">
        <v>6.799468892529143E-3</v>
      </c>
      <c r="F464" s="512"/>
      <c r="G464" s="512"/>
      <c r="H464" s="844" t="s">
        <v>513</v>
      </c>
      <c r="I464" s="844"/>
      <c r="J464" s="654">
        <v>-3.9010592024903985E-2</v>
      </c>
      <c r="K464" s="512"/>
      <c r="L464" s="512"/>
      <c r="M464" s="844" t="s">
        <v>474</v>
      </c>
      <c r="N464" s="844"/>
      <c r="O464" s="655">
        <v>-4.4212876955995996E-2</v>
      </c>
      <c r="P464" s="512"/>
      <c r="Q464" s="512"/>
      <c r="AJ464" s="307"/>
      <c r="AK464" s="307"/>
      <c r="AL464" s="307"/>
      <c r="AM464" s="307"/>
      <c r="AN464" s="307"/>
      <c r="AO464" s="307"/>
      <c r="AP464" s="307"/>
      <c r="AQ464" s="307"/>
      <c r="AR464" s="307"/>
      <c r="AS464" s="307"/>
      <c r="AT464" s="307"/>
      <c r="AU464" s="307"/>
      <c r="AV464" s="307"/>
      <c r="AW464" s="307"/>
      <c r="AX464" s="307"/>
      <c r="AY464" s="307"/>
      <c r="AZ464" s="307"/>
      <c r="BA464" s="309"/>
      <c r="BB464" s="359"/>
      <c r="BC464" s="309"/>
      <c r="BD464" s="309"/>
      <c r="BE464" s="309"/>
      <c r="BF464" s="309"/>
      <c r="BG464" s="309"/>
      <c r="BH464" s="309"/>
      <c r="BI464" s="309"/>
      <c r="BJ464" s="309"/>
      <c r="BK464" s="309"/>
      <c r="BL464" s="309"/>
      <c r="BM464" s="309"/>
      <c r="BN464" s="309"/>
      <c r="BO464" s="309"/>
      <c r="BP464" s="309"/>
      <c r="BQ464" s="309"/>
      <c r="BR464" s="309"/>
      <c r="BS464" s="309"/>
      <c r="BT464" s="309"/>
      <c r="BU464" s="309"/>
      <c r="BV464" s="309"/>
      <c r="BW464" s="309"/>
      <c r="BX464" s="309"/>
      <c r="BY464" s="309"/>
      <c r="BZ464" s="310"/>
      <c r="CA464" s="310"/>
      <c r="CB464" s="310"/>
      <c r="CC464" s="310"/>
      <c r="CD464" s="310"/>
      <c r="CE464" s="310"/>
      <c r="CF464" s="310"/>
      <c r="CG464" s="310"/>
      <c r="CH464" s="310"/>
      <c r="CI464" s="310"/>
      <c r="CJ464" s="310"/>
      <c r="CK464" s="310"/>
      <c r="CL464" s="310"/>
      <c r="CM464" s="310"/>
      <c r="CN464" s="310"/>
      <c r="CO464" s="310"/>
      <c r="CP464" s="310"/>
      <c r="CQ464" s="310"/>
      <c r="CR464" s="310"/>
      <c r="CS464" s="310"/>
      <c r="CT464" s="310"/>
      <c r="CU464" s="310"/>
      <c r="CV464" s="310"/>
      <c r="CW464" s="310"/>
      <c r="CX464" s="310"/>
      <c r="CY464" s="310"/>
      <c r="CZ464" s="310"/>
    </row>
    <row r="465" s="314" customFormat="true" ht="25.15" customHeight="true" x14ac:dyDescent="0.2">
      <c r="C465" s="844" t="s">
        <v>514</v>
      </c>
      <c r="D465" s="844"/>
      <c r="E465" s="653">
        <v>6.782599648283357E-3</v>
      </c>
      <c r="F465" s="512"/>
      <c r="G465" s="512"/>
      <c r="H465" s="844" t="s">
        <v>489</v>
      </c>
      <c r="I465" s="844"/>
      <c r="J465" s="654">
        <v>3.8607450284087429E-2</v>
      </c>
      <c r="K465" s="512"/>
      <c r="L465" s="512"/>
      <c r="M465" s="844" t="s">
        <v>491</v>
      </c>
      <c r="N465" s="844"/>
      <c r="O465" s="655">
        <v>-4.3407726680433162E-2</v>
      </c>
      <c r="P465" s="512"/>
      <c r="Q465" s="512"/>
      <c r="AJ465" s="307"/>
      <c r="AK465" s="307"/>
      <c r="AL465" s="307"/>
      <c r="AM465" s="307"/>
      <c r="AN465" s="307"/>
      <c r="AO465" s="307"/>
      <c r="AP465" s="307"/>
      <c r="AQ465" s="307"/>
      <c r="AR465" s="307"/>
      <c r="AS465" s="307"/>
      <c r="AT465" s="307"/>
      <c r="AU465" s="307"/>
      <c r="AV465" s="307"/>
      <c r="AW465" s="307"/>
      <c r="AX465" s="307"/>
      <c r="AY465" s="307"/>
      <c r="AZ465" s="307"/>
      <c r="BA465" s="309"/>
      <c r="BB465" s="359"/>
      <c r="BC465" s="309"/>
      <c r="BD465" s="309"/>
      <c r="BE465" s="309"/>
      <c r="BF465" s="309"/>
      <c r="BG465" s="309"/>
      <c r="BH465" s="309"/>
      <c r="BI465" s="309"/>
      <c r="BJ465" s="309"/>
      <c r="BK465" s="309"/>
      <c r="BL465" s="309"/>
      <c r="BM465" s="309"/>
      <c r="BN465" s="309"/>
      <c r="BO465" s="309"/>
      <c r="BP465" s="309"/>
      <c r="BQ465" s="309"/>
      <c r="BR465" s="309"/>
      <c r="BS465" s="309"/>
      <c r="BT465" s="309"/>
      <c r="BU465" s="309"/>
      <c r="BV465" s="309"/>
      <c r="BW465" s="309"/>
      <c r="BX465" s="309"/>
      <c r="BY465" s="309"/>
      <c r="BZ465" s="310"/>
      <c r="CA465" s="310"/>
      <c r="CB465" s="310"/>
      <c r="CC465" s="310"/>
      <c r="CD465" s="310"/>
      <c r="CE465" s="310"/>
      <c r="CF465" s="310"/>
      <c r="CG465" s="310"/>
      <c r="CH465" s="310"/>
      <c r="CI465" s="310"/>
      <c r="CJ465" s="310"/>
      <c r="CK465" s="310"/>
      <c r="CL465" s="310"/>
      <c r="CM465" s="310"/>
      <c r="CN465" s="310"/>
      <c r="CO465" s="310"/>
      <c r="CP465" s="310"/>
      <c r="CQ465" s="310"/>
      <c r="CR465" s="310"/>
      <c r="CS465" s="310"/>
      <c r="CT465" s="310"/>
      <c r="CU465" s="310"/>
      <c r="CV465" s="310"/>
      <c r="CW465" s="310"/>
      <c r="CX465" s="310"/>
      <c r="CY465" s="310"/>
      <c r="CZ465" s="310"/>
    </row>
    <row r="466" s="314" customFormat="true" ht="25.15" customHeight="true" x14ac:dyDescent="0.2">
      <c r="C466" s="844" t="s">
        <v>513</v>
      </c>
      <c r="D466" s="844"/>
      <c r="E466" s="653">
        <v>-6.3319579412019246E-3</v>
      </c>
      <c r="F466" s="512"/>
      <c r="G466" s="512"/>
      <c r="H466" s="844" t="s">
        <v>408</v>
      </c>
      <c r="I466" s="844"/>
      <c r="J466" s="654">
        <v>3.7659667604943818E-2</v>
      </c>
      <c r="K466" s="512"/>
      <c r="L466" s="512"/>
      <c r="M466" s="844" t="s">
        <v>485</v>
      </c>
      <c r="N466" s="844"/>
      <c r="O466" s="655">
        <v>-4.2286694000865432E-2</v>
      </c>
      <c r="P466" s="512"/>
      <c r="Q466" s="512"/>
      <c r="AJ466" s="307"/>
      <c r="AK466" s="307"/>
      <c r="AL466" s="307"/>
      <c r="AM466" s="307"/>
      <c r="AN466" s="307"/>
      <c r="AO466" s="307"/>
      <c r="AP466" s="307"/>
      <c r="AQ466" s="307"/>
      <c r="AR466" s="307"/>
      <c r="AS466" s="307"/>
      <c r="AT466" s="307"/>
      <c r="AU466" s="307"/>
      <c r="AV466" s="307"/>
      <c r="AW466" s="307"/>
      <c r="AX466" s="307"/>
      <c r="AY466" s="307"/>
      <c r="AZ466" s="307"/>
      <c r="BA466" s="309"/>
      <c r="BB466" s="359"/>
      <c r="BC466" s="309"/>
      <c r="BD466" s="309"/>
      <c r="BE466" s="309"/>
      <c r="BF466" s="309"/>
      <c r="BG466" s="309"/>
      <c r="BH466" s="309"/>
      <c r="BI466" s="309"/>
      <c r="BJ466" s="309"/>
      <c r="BK466" s="309"/>
      <c r="BL466" s="309"/>
      <c r="BM466" s="309"/>
      <c r="BN466" s="309"/>
      <c r="BO466" s="309"/>
      <c r="BP466" s="309"/>
      <c r="BQ466" s="309"/>
      <c r="BR466" s="309"/>
      <c r="BS466" s="309"/>
      <c r="BT466" s="309"/>
      <c r="BU466" s="309"/>
      <c r="BV466" s="309"/>
      <c r="BW466" s="309"/>
      <c r="BX466" s="309"/>
      <c r="BY466" s="309"/>
      <c r="BZ466" s="310"/>
      <c r="CA466" s="310"/>
      <c r="CB466" s="310"/>
      <c r="CC466" s="310"/>
      <c r="CD466" s="310"/>
      <c r="CE466" s="310"/>
      <c r="CF466" s="310"/>
      <c r="CG466" s="310"/>
      <c r="CH466" s="310"/>
      <c r="CI466" s="310"/>
      <c r="CJ466" s="310"/>
      <c r="CK466" s="310"/>
      <c r="CL466" s="310"/>
      <c r="CM466" s="310"/>
      <c r="CN466" s="310"/>
      <c r="CO466" s="310"/>
      <c r="CP466" s="310"/>
      <c r="CQ466" s="310"/>
      <c r="CR466" s="310"/>
      <c r="CS466" s="310"/>
      <c r="CT466" s="310"/>
      <c r="CU466" s="310"/>
      <c r="CV466" s="310"/>
      <c r="CW466" s="310"/>
      <c r="CX466" s="310"/>
      <c r="CY466" s="310"/>
      <c r="CZ466" s="310"/>
    </row>
    <row r="467" s="314" customFormat="true" ht="25.15" customHeight="true" x14ac:dyDescent="0.2">
      <c r="C467" s="844" t="s">
        <v>515</v>
      </c>
      <c r="D467" s="844"/>
      <c r="E467" s="653">
        <v>-5.7983439023136709E-3</v>
      </c>
      <c r="F467" s="512"/>
      <c r="G467" s="512"/>
      <c r="H467" s="844" t="s">
        <v>516</v>
      </c>
      <c r="I467" s="844"/>
      <c r="J467" s="654">
        <v>-3.7063633465221783E-2</v>
      </c>
      <c r="K467" s="512"/>
      <c r="L467" s="512"/>
      <c r="M467" s="844" t="s">
        <v>486</v>
      </c>
      <c r="N467" s="844"/>
      <c r="O467" s="655">
        <v>4.0544282442565097E-2</v>
      </c>
      <c r="P467" s="512"/>
      <c r="Q467" s="512"/>
      <c r="AJ467" s="307"/>
      <c r="AK467" s="307"/>
      <c r="AL467" s="307"/>
      <c r="AM467" s="307"/>
      <c r="AN467" s="307"/>
      <c r="AO467" s="307"/>
      <c r="AP467" s="307"/>
      <c r="AQ467" s="307"/>
      <c r="AR467" s="307"/>
      <c r="AS467" s="307"/>
      <c r="AT467" s="307"/>
      <c r="AU467" s="307"/>
      <c r="AV467" s="307"/>
      <c r="AW467" s="307"/>
      <c r="AX467" s="307"/>
      <c r="AY467" s="307"/>
      <c r="AZ467" s="307"/>
      <c r="BA467" s="309"/>
      <c r="BB467" s="359"/>
      <c r="BC467" s="309"/>
      <c r="BD467" s="309"/>
      <c r="BE467" s="309"/>
      <c r="BF467" s="309"/>
      <c r="BG467" s="309"/>
      <c r="BH467" s="309"/>
      <c r="BI467" s="309"/>
      <c r="BJ467" s="309"/>
      <c r="BK467" s="309"/>
      <c r="BL467" s="309"/>
      <c r="BM467" s="309"/>
      <c r="BN467" s="309"/>
      <c r="BO467" s="309"/>
      <c r="BP467" s="309"/>
      <c r="BQ467" s="309"/>
      <c r="BR467" s="309"/>
      <c r="BS467" s="309"/>
      <c r="BT467" s="309"/>
      <c r="BU467" s="309"/>
      <c r="BV467" s="309"/>
      <c r="BW467" s="309"/>
      <c r="BX467" s="309"/>
      <c r="BY467" s="309"/>
      <c r="BZ467" s="310"/>
      <c r="CA467" s="310"/>
      <c r="CB467" s="310"/>
      <c r="CC467" s="310"/>
      <c r="CD467" s="310"/>
      <c r="CE467" s="310"/>
      <c r="CF467" s="310"/>
      <c r="CG467" s="310"/>
      <c r="CH467" s="310"/>
      <c r="CI467" s="310"/>
      <c r="CJ467" s="310"/>
      <c r="CK467" s="310"/>
      <c r="CL467" s="310"/>
      <c r="CM467" s="310"/>
      <c r="CN467" s="310"/>
      <c r="CO467" s="310"/>
      <c r="CP467" s="310"/>
      <c r="CQ467" s="310"/>
      <c r="CR467" s="310"/>
      <c r="CS467" s="310"/>
      <c r="CT467" s="310"/>
      <c r="CU467" s="310"/>
      <c r="CV467" s="310"/>
      <c r="CW467" s="310"/>
      <c r="CX467" s="310"/>
      <c r="CY467" s="310"/>
      <c r="CZ467" s="310"/>
    </row>
    <row r="468" s="314" customFormat="true" ht="25.15" customHeight="true" x14ac:dyDescent="0.2">
      <c r="C468" s="844" t="s">
        <v>501</v>
      </c>
      <c r="D468" s="844"/>
      <c r="E468" s="653">
        <v>-4.4279224187409472E-3</v>
      </c>
      <c r="F468" s="512"/>
      <c r="G468" s="512"/>
      <c r="H468" s="844" t="s">
        <v>514</v>
      </c>
      <c r="I468" s="844"/>
      <c r="J468" s="654">
        <v>3.5563207278644149E-2</v>
      </c>
      <c r="K468" s="512"/>
      <c r="L468" s="512"/>
      <c r="M468" s="844" t="s">
        <v>503</v>
      </c>
      <c r="N468" s="844"/>
      <c r="O468" s="655">
        <v>3.983517570557684E-2</v>
      </c>
      <c r="P468" s="512"/>
      <c r="Q468" s="512"/>
      <c r="AJ468" s="307"/>
      <c r="AK468" s="307"/>
      <c r="AL468" s="307"/>
      <c r="AM468" s="307"/>
      <c r="AN468" s="307"/>
      <c r="AO468" s="307"/>
      <c r="AP468" s="307"/>
      <c r="AQ468" s="307"/>
      <c r="AR468" s="307"/>
      <c r="AS468" s="307"/>
      <c r="AT468" s="307"/>
      <c r="AU468" s="307"/>
      <c r="AV468" s="307"/>
      <c r="AW468" s="307"/>
      <c r="AX468" s="307"/>
      <c r="AY468" s="307"/>
      <c r="AZ468" s="307"/>
      <c r="BA468" s="309"/>
      <c r="BB468" s="359"/>
      <c r="BC468" s="309"/>
      <c r="BD468" s="309"/>
      <c r="BE468" s="309"/>
      <c r="BF468" s="309"/>
      <c r="BG468" s="309"/>
      <c r="BH468" s="309"/>
      <c r="BI468" s="309"/>
      <c r="BJ468" s="309"/>
      <c r="BK468" s="309"/>
      <c r="BL468" s="309"/>
      <c r="BM468" s="309"/>
      <c r="BN468" s="309"/>
      <c r="BO468" s="309"/>
      <c r="BP468" s="309"/>
      <c r="BQ468" s="309"/>
      <c r="BR468" s="309"/>
      <c r="BS468" s="309"/>
      <c r="BT468" s="309"/>
      <c r="BU468" s="309"/>
      <c r="BV468" s="309"/>
      <c r="BW468" s="309"/>
      <c r="BX468" s="309"/>
      <c r="BY468" s="309"/>
      <c r="BZ468" s="310"/>
      <c r="CA468" s="310"/>
      <c r="CB468" s="310"/>
      <c r="CC468" s="310"/>
      <c r="CD468" s="310"/>
      <c r="CE468" s="310"/>
      <c r="CF468" s="310"/>
      <c r="CG468" s="310"/>
      <c r="CH468" s="310"/>
      <c r="CI468" s="310"/>
      <c r="CJ468" s="310"/>
      <c r="CK468" s="310"/>
      <c r="CL468" s="310"/>
      <c r="CM468" s="310"/>
      <c r="CN468" s="310"/>
      <c r="CO468" s="310"/>
      <c r="CP468" s="310"/>
      <c r="CQ468" s="310"/>
      <c r="CR468" s="310"/>
      <c r="CS468" s="310"/>
      <c r="CT468" s="310"/>
      <c r="CU468" s="310"/>
      <c r="CV468" s="310"/>
      <c r="CW468" s="310"/>
      <c r="CX468" s="310"/>
      <c r="CY468" s="310"/>
      <c r="CZ468" s="310"/>
    </row>
    <row r="469" s="314" customFormat="true" ht="25.15" customHeight="true" x14ac:dyDescent="0.2">
      <c r="C469" s="844" t="s">
        <v>499</v>
      </c>
      <c r="D469" s="844"/>
      <c r="E469" s="653">
        <v>-3.7087983981350346E-3</v>
      </c>
      <c r="F469" s="512"/>
      <c r="G469" s="512"/>
      <c r="H469" s="844" t="s">
        <v>517</v>
      </c>
      <c r="I469" s="844"/>
      <c r="J469" s="654">
        <v>-3.5172803529389632E-2</v>
      </c>
      <c r="K469" s="512"/>
      <c r="L469" s="512"/>
      <c r="M469" s="844" t="s">
        <v>518</v>
      </c>
      <c r="N469" s="844"/>
      <c r="O469" s="655">
        <v>3.9089866196246277E-2</v>
      </c>
      <c r="P469" s="512"/>
      <c r="Q469" s="512"/>
      <c r="AJ469" s="307"/>
      <c r="AK469" s="307"/>
      <c r="AL469" s="307"/>
      <c r="AM469" s="307"/>
      <c r="AN469" s="307"/>
      <c r="AO469" s="307"/>
      <c r="AP469" s="307"/>
      <c r="AQ469" s="307"/>
      <c r="AR469" s="307"/>
      <c r="AS469" s="307"/>
      <c r="AT469" s="307"/>
      <c r="AU469" s="307"/>
      <c r="AV469" s="307"/>
      <c r="AW469" s="307"/>
      <c r="AX469" s="307"/>
      <c r="AY469" s="307"/>
      <c r="AZ469" s="307"/>
      <c r="BA469" s="309"/>
      <c r="BB469" s="359"/>
      <c r="BC469" s="309"/>
      <c r="BD469" s="309"/>
      <c r="BE469" s="309"/>
      <c r="BF469" s="309"/>
      <c r="BG469" s="309"/>
      <c r="BH469" s="309"/>
      <c r="BI469" s="309"/>
      <c r="BJ469" s="309"/>
      <c r="BK469" s="309"/>
      <c r="BL469" s="309"/>
      <c r="BM469" s="309"/>
      <c r="BN469" s="309"/>
      <c r="BO469" s="309"/>
      <c r="BP469" s="309"/>
      <c r="BQ469" s="309"/>
      <c r="BR469" s="309"/>
      <c r="BS469" s="309"/>
      <c r="BT469" s="309"/>
      <c r="BU469" s="309"/>
      <c r="BV469" s="309"/>
      <c r="BW469" s="309"/>
      <c r="BX469" s="309"/>
      <c r="BY469" s="309"/>
      <c r="BZ469" s="310"/>
      <c r="CA469" s="310"/>
      <c r="CB469" s="310"/>
      <c r="CC469" s="310"/>
      <c r="CD469" s="310"/>
      <c r="CE469" s="310"/>
      <c r="CF469" s="310"/>
      <c r="CG469" s="310"/>
      <c r="CH469" s="310"/>
      <c r="CI469" s="310"/>
      <c r="CJ469" s="310"/>
      <c r="CK469" s="310"/>
      <c r="CL469" s="310"/>
      <c r="CM469" s="310"/>
      <c r="CN469" s="310"/>
      <c r="CO469" s="310"/>
      <c r="CP469" s="310"/>
      <c r="CQ469" s="310"/>
      <c r="CR469" s="310"/>
      <c r="CS469" s="310"/>
      <c r="CT469" s="310"/>
      <c r="CU469" s="310"/>
      <c r="CV469" s="310"/>
      <c r="CW469" s="310"/>
      <c r="CX469" s="310"/>
      <c r="CY469" s="310"/>
      <c r="CZ469" s="310"/>
    </row>
    <row r="470" s="314" customFormat="true" ht="25.15" customHeight="true" x14ac:dyDescent="0.2">
      <c r="C470" s="844" t="s">
        <v>519</v>
      </c>
      <c r="D470" s="844"/>
      <c r="E470" s="653">
        <v>-2.6149983110655634E-3</v>
      </c>
      <c r="F470" s="512"/>
      <c r="G470" s="512"/>
      <c r="H470" s="844" t="s">
        <v>494</v>
      </c>
      <c r="I470" s="844"/>
      <c r="J470" s="654">
        <v>-3.4782239825280968E-2</v>
      </c>
      <c r="K470" s="512"/>
      <c r="L470" s="512"/>
      <c r="M470" s="844" t="s">
        <v>421</v>
      </c>
      <c r="N470" s="844"/>
      <c r="O470" s="655">
        <v>-3.827251034748657E-2</v>
      </c>
      <c r="P470" s="512"/>
      <c r="Q470" s="512"/>
      <c r="AJ470" s="307"/>
      <c r="AK470" s="307"/>
      <c r="AL470" s="307"/>
      <c r="AM470" s="307"/>
      <c r="AN470" s="307"/>
      <c r="AO470" s="307"/>
      <c r="AP470" s="307"/>
      <c r="AQ470" s="307"/>
      <c r="AR470" s="307"/>
      <c r="AS470" s="307"/>
      <c r="AT470" s="307"/>
      <c r="AU470" s="307"/>
      <c r="AV470" s="307"/>
      <c r="AW470" s="307"/>
      <c r="AX470" s="307"/>
      <c r="AY470" s="307"/>
      <c r="AZ470" s="307"/>
      <c r="BA470" s="309"/>
      <c r="BB470" s="359"/>
      <c r="BC470" s="309"/>
      <c r="BD470" s="309"/>
      <c r="BE470" s="309"/>
      <c r="BF470" s="309"/>
      <c r="BG470" s="309"/>
      <c r="BH470" s="309"/>
      <c r="BI470" s="309"/>
      <c r="BJ470" s="309"/>
      <c r="BK470" s="309"/>
      <c r="BL470" s="309"/>
      <c r="BM470" s="309"/>
      <c r="BN470" s="309"/>
      <c r="BO470" s="309"/>
      <c r="BP470" s="309"/>
      <c r="BQ470" s="309"/>
      <c r="BR470" s="309"/>
      <c r="BS470" s="309"/>
      <c r="BT470" s="309"/>
      <c r="BU470" s="309"/>
      <c r="BV470" s="309"/>
      <c r="BW470" s="309"/>
      <c r="BX470" s="309"/>
      <c r="BY470" s="309"/>
      <c r="BZ470" s="310"/>
      <c r="CA470" s="310"/>
      <c r="CB470" s="310"/>
      <c r="CC470" s="310"/>
      <c r="CD470" s="310"/>
      <c r="CE470" s="310"/>
      <c r="CF470" s="310"/>
      <c r="CG470" s="310"/>
      <c r="CH470" s="310"/>
      <c r="CI470" s="310"/>
      <c r="CJ470" s="310"/>
      <c r="CK470" s="310"/>
      <c r="CL470" s="310"/>
      <c r="CM470" s="310"/>
      <c r="CN470" s="310"/>
      <c r="CO470" s="310"/>
      <c r="CP470" s="310"/>
      <c r="CQ470" s="310"/>
      <c r="CR470" s="310"/>
      <c r="CS470" s="310"/>
      <c r="CT470" s="310"/>
      <c r="CU470" s="310"/>
      <c r="CV470" s="310"/>
      <c r="CW470" s="310"/>
      <c r="CX470" s="310"/>
      <c r="CY470" s="310"/>
      <c r="CZ470" s="310"/>
    </row>
    <row r="471" s="314" customFormat="true" ht="25.15" customHeight="true" x14ac:dyDescent="0.2">
      <c r="C471" s="844" t="s">
        <v>520</v>
      </c>
      <c r="D471" s="844"/>
      <c r="E471" s="653">
        <v>2.3175331448582696E-3</v>
      </c>
      <c r="F471" s="512"/>
      <c r="G471" s="512"/>
      <c r="H471" s="844" t="s">
        <v>490</v>
      </c>
      <c r="I471" s="844"/>
      <c r="J471" s="654">
        <v>-3.3525313774589352E-2</v>
      </c>
      <c r="K471" s="512"/>
      <c r="L471" s="512"/>
      <c r="M471" s="844" t="s">
        <v>516</v>
      </c>
      <c r="N471" s="844"/>
      <c r="O471" s="655">
        <v>3.6116547544945685E-2</v>
      </c>
      <c r="P471" s="512"/>
      <c r="Q471" s="512"/>
      <c r="AJ471" s="307"/>
      <c r="AK471" s="307"/>
      <c r="AL471" s="307"/>
      <c r="AM471" s="307"/>
      <c r="AN471" s="307"/>
      <c r="AO471" s="307"/>
      <c r="AP471" s="307"/>
      <c r="AQ471" s="307"/>
      <c r="AR471" s="307"/>
      <c r="AS471" s="307"/>
      <c r="AT471" s="307"/>
      <c r="AU471" s="307"/>
      <c r="AV471" s="307"/>
      <c r="AW471" s="307"/>
      <c r="AX471" s="307"/>
      <c r="AY471" s="307"/>
      <c r="AZ471" s="307"/>
      <c r="BA471" s="309"/>
      <c r="BB471" s="359"/>
      <c r="BC471" s="309"/>
      <c r="BD471" s="309"/>
      <c r="BE471" s="309"/>
      <c r="BF471" s="309"/>
      <c r="BG471" s="309"/>
      <c r="BH471" s="309"/>
      <c r="BI471" s="309"/>
      <c r="BJ471" s="309"/>
      <c r="BK471" s="309"/>
      <c r="BL471" s="309"/>
      <c r="BM471" s="309"/>
      <c r="BN471" s="309"/>
      <c r="BO471" s="309"/>
      <c r="BP471" s="309"/>
      <c r="BQ471" s="309"/>
      <c r="BR471" s="309"/>
      <c r="BS471" s="309"/>
      <c r="BT471" s="309"/>
      <c r="BU471" s="309"/>
      <c r="BV471" s="309"/>
      <c r="BW471" s="309"/>
      <c r="BX471" s="309"/>
      <c r="BY471" s="309"/>
      <c r="BZ471" s="310"/>
      <c r="CA471" s="310"/>
      <c r="CB471" s="310"/>
      <c r="CC471" s="310"/>
      <c r="CD471" s="310"/>
      <c r="CE471" s="310"/>
      <c r="CF471" s="310"/>
      <c r="CG471" s="310"/>
      <c r="CH471" s="310"/>
      <c r="CI471" s="310"/>
      <c r="CJ471" s="310"/>
      <c r="CK471" s="310"/>
      <c r="CL471" s="310"/>
      <c r="CM471" s="310"/>
      <c r="CN471" s="310"/>
      <c r="CO471" s="310"/>
      <c r="CP471" s="310"/>
      <c r="CQ471" s="310"/>
      <c r="CR471" s="310"/>
      <c r="CS471" s="310"/>
      <c r="CT471" s="310"/>
      <c r="CU471" s="310"/>
      <c r="CV471" s="310"/>
      <c r="CW471" s="310"/>
      <c r="CX471" s="310"/>
      <c r="CY471" s="310"/>
      <c r="CZ471" s="310"/>
    </row>
    <row r="472" s="314" customFormat="true" ht="25.15" customHeight="true" x14ac:dyDescent="0.2">
      <c r="C472" s="844" t="s">
        <v>517</v>
      </c>
      <c r="D472" s="844"/>
      <c r="E472" s="653">
        <v>-9.4758222519434601E-4</v>
      </c>
      <c r="F472" s="512"/>
      <c r="G472" s="512"/>
      <c r="H472" s="844" t="s">
        <v>510</v>
      </c>
      <c r="I472" s="844"/>
      <c r="J472" s="654">
        <v>-3.2731428323447304E-2</v>
      </c>
      <c r="K472" s="512"/>
      <c r="L472" s="512"/>
      <c r="M472" s="844" t="s">
        <v>521</v>
      </c>
      <c r="N472" s="844"/>
      <c r="O472" s="655">
        <v>3.3839235363650168E-2</v>
      </c>
      <c r="P472" s="512"/>
      <c r="Q472" s="512"/>
      <c r="AJ472" s="307"/>
      <c r="AK472" s="307"/>
      <c r="AL472" s="307"/>
      <c r="AM472" s="307"/>
      <c r="AN472" s="307"/>
      <c r="AO472" s="307"/>
      <c r="AP472" s="307"/>
      <c r="AQ472" s="307"/>
      <c r="AR472" s="307"/>
      <c r="AS472" s="307"/>
      <c r="AT472" s="307"/>
      <c r="AU472" s="307"/>
      <c r="AV472" s="307"/>
      <c r="AW472" s="307"/>
      <c r="AX472" s="307"/>
      <c r="AY472" s="307"/>
      <c r="AZ472" s="307"/>
      <c r="BA472" s="309"/>
      <c r="BB472" s="359"/>
      <c r="BC472" s="309"/>
      <c r="BD472" s="309"/>
      <c r="BE472" s="309"/>
      <c r="BF472" s="309"/>
      <c r="BG472" s="309"/>
      <c r="BH472" s="309"/>
      <c r="BI472" s="309"/>
      <c r="BJ472" s="309"/>
      <c r="BK472" s="309"/>
      <c r="BL472" s="309"/>
      <c r="BM472" s="309"/>
      <c r="BN472" s="309"/>
      <c r="BO472" s="309"/>
      <c r="BP472" s="309"/>
      <c r="BQ472" s="309"/>
      <c r="BR472" s="309"/>
      <c r="BS472" s="309"/>
      <c r="BT472" s="309"/>
      <c r="BU472" s="309"/>
      <c r="BV472" s="309"/>
      <c r="BW472" s="309"/>
      <c r="BX472" s="309"/>
      <c r="BY472" s="309"/>
      <c r="BZ472" s="310"/>
      <c r="CA472" s="310"/>
      <c r="CB472" s="310"/>
      <c r="CC472" s="310"/>
      <c r="CD472" s="310"/>
      <c r="CE472" s="310"/>
      <c r="CF472" s="310"/>
      <c r="CG472" s="310"/>
      <c r="CH472" s="310"/>
      <c r="CI472" s="310"/>
      <c r="CJ472" s="310"/>
      <c r="CK472" s="310"/>
      <c r="CL472" s="310"/>
      <c r="CM472" s="310"/>
      <c r="CN472" s="310"/>
      <c r="CO472" s="310"/>
      <c r="CP472" s="310"/>
      <c r="CQ472" s="310"/>
      <c r="CR472" s="310"/>
      <c r="CS472" s="310"/>
      <c r="CT472" s="310"/>
      <c r="CU472" s="310"/>
      <c r="CV472" s="310"/>
      <c r="CW472" s="310"/>
      <c r="CX472" s="310"/>
      <c r="CY472" s="310"/>
      <c r="CZ472" s="310"/>
    </row>
    <row r="473" s="314" customFormat="true" ht="25.15" customHeight="true" x14ac:dyDescent="0.2">
      <c r="C473" s="844" t="s">
        <v>522</v>
      </c>
      <c r="D473" s="844"/>
      <c r="E473" s="656">
        <v>-2.9207197076194151E-4</v>
      </c>
      <c r="F473" s="512"/>
      <c r="G473" s="512"/>
      <c r="H473" s="844" t="s">
        <v>498</v>
      </c>
      <c r="I473" s="844"/>
      <c r="J473" s="654">
        <v>-3.1483856271202128E-2</v>
      </c>
      <c r="K473" s="512"/>
      <c r="L473" s="512"/>
      <c r="M473" s="844" t="s">
        <v>505</v>
      </c>
      <c r="N473" s="844"/>
      <c r="O473" s="655">
        <v>3.2246537399800268E-2</v>
      </c>
      <c r="P473" s="512"/>
      <c r="Q473" s="512"/>
      <c r="AJ473" s="307"/>
      <c r="AK473" s="307"/>
      <c r="AL473" s="307"/>
      <c r="AM473" s="307"/>
      <c r="AN473" s="307"/>
      <c r="AO473" s="307"/>
      <c r="AP473" s="307"/>
      <c r="AQ473" s="307"/>
      <c r="AR473" s="307"/>
      <c r="AS473" s="307"/>
      <c r="AT473" s="307"/>
      <c r="AU473" s="307"/>
      <c r="AV473" s="307"/>
      <c r="AW473" s="307"/>
      <c r="AX473" s="307"/>
      <c r="AY473" s="307"/>
      <c r="AZ473" s="307"/>
      <c r="BA473" s="309"/>
      <c r="BB473" s="359"/>
      <c r="BC473" s="309"/>
      <c r="BD473" s="309"/>
      <c r="BE473" s="309"/>
      <c r="BF473" s="309"/>
      <c r="BG473" s="309"/>
      <c r="BH473" s="309"/>
      <c r="BI473" s="309"/>
      <c r="BJ473" s="309"/>
      <c r="BK473" s="309"/>
      <c r="BL473" s="309"/>
      <c r="BM473" s="309"/>
      <c r="BN473" s="309"/>
      <c r="BO473" s="309"/>
      <c r="BP473" s="309"/>
      <c r="BQ473" s="309"/>
      <c r="BR473" s="309"/>
      <c r="BS473" s="309"/>
      <c r="BT473" s="309"/>
      <c r="BU473" s="309"/>
      <c r="BV473" s="309"/>
      <c r="BW473" s="309"/>
      <c r="BX473" s="309"/>
      <c r="BY473" s="309"/>
      <c r="BZ473" s="310"/>
      <c r="CA473" s="310"/>
      <c r="CB473" s="310"/>
      <c r="CC473" s="310"/>
      <c r="CD473" s="310"/>
      <c r="CE473" s="310"/>
      <c r="CF473" s="310"/>
      <c r="CG473" s="310"/>
      <c r="CH473" s="310"/>
      <c r="CI473" s="310"/>
      <c r="CJ473" s="310"/>
      <c r="CK473" s="310"/>
      <c r="CL473" s="310"/>
      <c r="CM473" s="310"/>
      <c r="CN473" s="310"/>
      <c r="CO473" s="310"/>
      <c r="CP473" s="310"/>
      <c r="CQ473" s="310"/>
      <c r="CR473" s="310"/>
      <c r="CS473" s="310"/>
      <c r="CT473" s="310"/>
      <c r="CU473" s="310"/>
      <c r="CV473" s="310"/>
      <c r="CW473" s="310"/>
      <c r="CX473" s="310"/>
      <c r="CY473" s="310"/>
      <c r="CZ473" s="310"/>
    </row>
    <row r="474" s="314" customFormat="true" ht="25.15" customHeight="true" x14ac:dyDescent="0.2">
      <c r="C474" s="844"/>
      <c r="D474" s="844"/>
      <c r="E474" s="512"/>
      <c r="F474" s="512"/>
      <c r="G474" s="512"/>
      <c r="H474" s="844" t="s">
        <v>421</v>
      </c>
      <c r="I474" s="844"/>
      <c r="J474" s="654">
        <v>-3.0240531599363192E-2</v>
      </c>
      <c r="K474" s="512"/>
      <c r="L474" s="512"/>
      <c r="M474" s="844" t="s">
        <v>418</v>
      </c>
      <c r="N474" s="844"/>
      <c r="O474" s="655">
        <v>-3.0966659220473966E-2</v>
      </c>
      <c r="P474" s="512"/>
      <c r="Q474" s="512"/>
      <c r="AJ474" s="307"/>
      <c r="AK474" s="307"/>
      <c r="AL474" s="307"/>
      <c r="AM474" s="307"/>
      <c r="AN474" s="307"/>
      <c r="AO474" s="307"/>
      <c r="AP474" s="307"/>
      <c r="AQ474" s="307"/>
      <c r="AR474" s="307"/>
      <c r="AS474" s="307"/>
      <c r="AT474" s="307"/>
      <c r="AU474" s="307"/>
      <c r="AV474" s="307"/>
      <c r="AW474" s="307"/>
      <c r="AX474" s="307"/>
      <c r="AY474" s="307"/>
      <c r="AZ474" s="307"/>
      <c r="BA474" s="309"/>
      <c r="BB474" s="359"/>
      <c r="BC474" s="309"/>
      <c r="BD474" s="309"/>
      <c r="BE474" s="309"/>
      <c r="BF474" s="309"/>
      <c r="BG474" s="309"/>
      <c r="BH474" s="309"/>
      <c r="BI474" s="309"/>
      <c r="BJ474" s="309"/>
      <c r="BK474" s="309"/>
      <c r="BL474" s="309"/>
      <c r="BM474" s="309"/>
      <c r="BN474" s="309"/>
      <c r="BO474" s="309"/>
      <c r="BP474" s="309"/>
      <c r="BQ474" s="309"/>
      <c r="BR474" s="309"/>
      <c r="BS474" s="309"/>
      <c r="BT474" s="309"/>
      <c r="BU474" s="309"/>
      <c r="BV474" s="309"/>
      <c r="BW474" s="309"/>
      <c r="BX474" s="309"/>
      <c r="BY474" s="309"/>
      <c r="BZ474" s="310"/>
      <c r="CA474" s="310"/>
      <c r="CB474" s="310"/>
      <c r="CC474" s="310"/>
      <c r="CD474" s="310"/>
      <c r="CE474" s="310"/>
      <c r="CF474" s="310"/>
      <c r="CG474" s="310"/>
      <c r="CH474" s="310"/>
      <c r="CI474" s="310"/>
      <c r="CJ474" s="310"/>
      <c r="CK474" s="310"/>
      <c r="CL474" s="310"/>
      <c r="CM474" s="310"/>
      <c r="CN474" s="310"/>
      <c r="CO474" s="310"/>
      <c r="CP474" s="310"/>
      <c r="CQ474" s="310"/>
      <c r="CR474" s="310"/>
      <c r="CS474" s="310"/>
      <c r="CT474" s="310"/>
      <c r="CU474" s="310"/>
      <c r="CV474" s="310"/>
      <c r="CW474" s="310"/>
      <c r="CX474" s="310"/>
      <c r="CY474" s="310"/>
      <c r="CZ474" s="310"/>
    </row>
    <row r="475" s="314" customFormat="true" ht="25.15" customHeight="true" x14ac:dyDescent="0.2">
      <c r="C475" s="844"/>
      <c r="D475" s="844"/>
      <c r="E475" s="512"/>
      <c r="F475" s="512"/>
      <c r="G475" s="512"/>
      <c r="H475" s="844" t="s">
        <v>487</v>
      </c>
      <c r="I475" s="844"/>
      <c r="J475" s="654">
        <v>-2.9987608919101814E-2</v>
      </c>
      <c r="K475" s="512"/>
      <c r="L475" s="512"/>
      <c r="M475" s="844" t="s">
        <v>482</v>
      </c>
      <c r="N475" s="844"/>
      <c r="O475" s="655">
        <v>-2.6821299892426955E-2</v>
      </c>
      <c r="P475" s="512"/>
      <c r="Q475" s="512"/>
      <c r="AJ475" s="307"/>
      <c r="AK475" s="307"/>
      <c r="AL475" s="307"/>
      <c r="AM475" s="307"/>
      <c r="AN475" s="307"/>
      <c r="AO475" s="307"/>
      <c r="AP475" s="307"/>
      <c r="AQ475" s="307"/>
      <c r="AR475" s="307"/>
      <c r="AS475" s="307"/>
      <c r="AT475" s="307"/>
      <c r="AU475" s="307"/>
      <c r="AV475" s="307"/>
      <c r="AW475" s="307"/>
      <c r="AX475" s="307"/>
      <c r="AY475" s="307"/>
      <c r="AZ475" s="307"/>
      <c r="BA475" s="309"/>
      <c r="BB475" s="359"/>
      <c r="BC475" s="309"/>
      <c r="BD475" s="309"/>
      <c r="BE475" s="309"/>
      <c r="BF475" s="309"/>
      <c r="BG475" s="309"/>
      <c r="BH475" s="309"/>
      <c r="BI475" s="309"/>
      <c r="BJ475" s="309"/>
      <c r="BK475" s="309"/>
      <c r="BL475" s="309"/>
      <c r="BM475" s="309"/>
      <c r="BN475" s="309"/>
      <c r="BO475" s="309"/>
      <c r="BP475" s="309"/>
      <c r="BQ475" s="309"/>
      <c r="BR475" s="309"/>
      <c r="BS475" s="309"/>
      <c r="BT475" s="309"/>
      <c r="BU475" s="309"/>
      <c r="BV475" s="309"/>
      <c r="BW475" s="309"/>
      <c r="BX475" s="309"/>
      <c r="BY475" s="309"/>
      <c r="BZ475" s="310"/>
      <c r="CA475" s="310"/>
      <c r="CB475" s="310"/>
      <c r="CC475" s="310"/>
      <c r="CD475" s="310"/>
      <c r="CE475" s="310"/>
      <c r="CF475" s="310"/>
      <c r="CG475" s="310"/>
      <c r="CH475" s="310"/>
      <c r="CI475" s="310"/>
      <c r="CJ475" s="310"/>
      <c r="CK475" s="310"/>
      <c r="CL475" s="310"/>
      <c r="CM475" s="310"/>
      <c r="CN475" s="310"/>
      <c r="CO475" s="310"/>
      <c r="CP475" s="310"/>
      <c r="CQ475" s="310"/>
      <c r="CR475" s="310"/>
      <c r="CS475" s="310"/>
      <c r="CT475" s="310"/>
      <c r="CU475" s="310"/>
      <c r="CV475" s="310"/>
      <c r="CW475" s="310"/>
      <c r="CX475" s="310"/>
      <c r="CY475" s="310"/>
      <c r="CZ475" s="310"/>
    </row>
    <row r="476" s="314" customFormat="true" ht="25.15" customHeight="true" x14ac:dyDescent="0.2">
      <c r="C476" s="844"/>
      <c r="D476" s="844"/>
      <c r="E476" s="512"/>
      <c r="F476" s="512"/>
      <c r="G476" s="512"/>
      <c r="H476" s="844" t="s">
        <v>488</v>
      </c>
      <c r="I476" s="844"/>
      <c r="J476" s="654">
        <v>2.852264975844887E-2</v>
      </c>
      <c r="K476" s="512"/>
      <c r="L476" s="512"/>
      <c r="M476" s="844" t="s">
        <v>489</v>
      </c>
      <c r="N476" s="844"/>
      <c r="O476" s="655">
        <v>2.3258570187254603E-2</v>
      </c>
      <c r="P476" s="512"/>
      <c r="Q476" s="512"/>
      <c r="AJ476" s="307"/>
      <c r="AK476" s="307"/>
      <c r="AL476" s="307"/>
      <c r="AM476" s="307"/>
      <c r="AN476" s="307"/>
      <c r="AO476" s="307"/>
      <c r="AP476" s="307"/>
      <c r="AQ476" s="307"/>
      <c r="AR476" s="307"/>
      <c r="AS476" s="307"/>
      <c r="AT476" s="307"/>
      <c r="AU476" s="307"/>
      <c r="AV476" s="307"/>
      <c r="AW476" s="307"/>
      <c r="AX476" s="307"/>
      <c r="AY476" s="307"/>
      <c r="AZ476" s="307"/>
      <c r="BA476" s="309"/>
      <c r="BB476" s="359"/>
      <c r="BC476" s="309"/>
      <c r="BD476" s="309"/>
      <c r="BE476" s="309"/>
      <c r="BF476" s="309"/>
      <c r="BG476" s="309"/>
      <c r="BH476" s="309"/>
      <c r="BI476" s="309"/>
      <c r="BJ476" s="309"/>
      <c r="BK476" s="309"/>
      <c r="BL476" s="309"/>
      <c r="BM476" s="309"/>
      <c r="BN476" s="309"/>
      <c r="BO476" s="309"/>
      <c r="BP476" s="309"/>
      <c r="BQ476" s="309"/>
      <c r="BR476" s="309"/>
      <c r="BS476" s="309"/>
      <c r="BT476" s="309"/>
      <c r="BU476" s="309"/>
      <c r="BV476" s="309"/>
      <c r="BW476" s="309"/>
      <c r="BX476" s="309"/>
      <c r="BY476" s="309"/>
      <c r="BZ476" s="310"/>
      <c r="CA476" s="310"/>
      <c r="CB476" s="310"/>
      <c r="CC476" s="310"/>
      <c r="CD476" s="310"/>
      <c r="CE476" s="310"/>
      <c r="CF476" s="310"/>
      <c r="CG476" s="310"/>
      <c r="CH476" s="310"/>
      <c r="CI476" s="310"/>
      <c r="CJ476" s="310"/>
      <c r="CK476" s="310"/>
      <c r="CL476" s="310"/>
      <c r="CM476" s="310"/>
      <c r="CN476" s="310"/>
      <c r="CO476" s="310"/>
      <c r="CP476" s="310"/>
      <c r="CQ476" s="310"/>
      <c r="CR476" s="310"/>
      <c r="CS476" s="310"/>
      <c r="CT476" s="310"/>
      <c r="CU476" s="310"/>
      <c r="CV476" s="310"/>
      <c r="CW476" s="310"/>
      <c r="CX476" s="310"/>
      <c r="CY476" s="310"/>
      <c r="CZ476" s="310"/>
    </row>
    <row r="477" s="314" customFormat="true" ht="25.15" customHeight="true" x14ac:dyDescent="0.2">
      <c r="C477" s="844" t="s">
        <v>267</v>
      </c>
      <c r="D477" s="844"/>
      <c r="E477" s="844"/>
      <c r="F477" s="512"/>
      <c r="G477" s="512"/>
      <c r="H477" s="844" t="s">
        <v>415</v>
      </c>
      <c r="I477" s="844"/>
      <c r="J477" s="654">
        <v>-2.4748015122759981E-2</v>
      </c>
      <c r="K477" s="512"/>
      <c r="L477" s="512"/>
      <c r="M477" s="844" t="s">
        <v>423</v>
      </c>
      <c r="N477" s="844"/>
      <c r="O477" s="655">
        <v>-2.2087628062308438E-2</v>
      </c>
      <c r="P477" s="512"/>
      <c r="Q477" s="512"/>
      <c r="AJ477" s="307"/>
      <c r="AK477" s="307"/>
      <c r="AL477" s="307"/>
      <c r="AM477" s="307"/>
      <c r="AN477" s="307"/>
      <c r="AO477" s="307"/>
      <c r="AP477" s="307"/>
      <c r="AQ477" s="307"/>
      <c r="AR477" s="307"/>
      <c r="AS477" s="307"/>
      <c r="AT477" s="307"/>
      <c r="AU477" s="307"/>
      <c r="AV477" s="307"/>
      <c r="AW477" s="307"/>
      <c r="AX477" s="307"/>
      <c r="AY477" s="307"/>
      <c r="AZ477" s="307"/>
      <c r="BA477" s="309"/>
      <c r="BB477" s="359"/>
      <c r="BC477" s="309"/>
      <c r="BD477" s="309"/>
      <c r="BE477" s="309"/>
      <c r="BF477" s="309"/>
      <c r="BG477" s="309"/>
      <c r="BH477" s="309"/>
      <c r="BI477" s="309"/>
      <c r="BJ477" s="309"/>
      <c r="BK477" s="309"/>
      <c r="BL477" s="309"/>
      <c r="BM477" s="309"/>
      <c r="BN477" s="309"/>
      <c r="BO477" s="309"/>
      <c r="BP477" s="309"/>
      <c r="BQ477" s="309"/>
      <c r="BR477" s="309"/>
      <c r="BS477" s="309"/>
      <c r="BT477" s="309"/>
      <c r="BU477" s="309"/>
      <c r="BV477" s="309"/>
      <c r="BW477" s="309"/>
      <c r="BX477" s="309"/>
      <c r="BY477" s="309"/>
      <c r="BZ477" s="310"/>
      <c r="CA477" s="310"/>
      <c r="CB477" s="310"/>
      <c r="CC477" s="310"/>
      <c r="CD477" s="310"/>
      <c r="CE477" s="310"/>
      <c r="CF477" s="310"/>
      <c r="CG477" s="310"/>
      <c r="CH477" s="310"/>
      <c r="CI477" s="310"/>
      <c r="CJ477" s="310"/>
      <c r="CK477" s="310"/>
      <c r="CL477" s="310"/>
      <c r="CM477" s="310"/>
      <c r="CN477" s="310"/>
      <c r="CO477" s="310"/>
      <c r="CP477" s="310"/>
      <c r="CQ477" s="310"/>
      <c r="CR477" s="310"/>
      <c r="CS477" s="310"/>
      <c r="CT477" s="310"/>
      <c r="CU477" s="310"/>
      <c r="CV477" s="310"/>
      <c r="CW477" s="310"/>
      <c r="CX477" s="310"/>
      <c r="CY477" s="310"/>
      <c r="CZ477" s="310"/>
    </row>
    <row r="478" s="314" customFormat="true" ht="25.15" customHeight="true" x14ac:dyDescent="0.2">
      <c r="C478" s="844"/>
      <c r="D478" s="844"/>
      <c r="E478" s="635" t="s">
        <v>268</v>
      </c>
      <c r="F478" s="512"/>
      <c r="G478" s="512"/>
      <c r="H478" s="844" t="s">
        <v>522</v>
      </c>
      <c r="I478" s="844"/>
      <c r="J478" s="654">
        <v>-2.2353166014359438E-2</v>
      </c>
      <c r="K478" s="512"/>
      <c r="L478" s="512"/>
      <c r="M478" s="844" t="s">
        <v>512</v>
      </c>
      <c r="N478" s="844"/>
      <c r="O478" s="655">
        <v>2.1127793855495399E-2</v>
      </c>
      <c r="P478" s="512"/>
      <c r="Q478" s="512"/>
      <c r="AJ478" s="307"/>
      <c r="AK478" s="307"/>
      <c r="AL478" s="307"/>
      <c r="AM478" s="307"/>
      <c r="AN478" s="307"/>
      <c r="AO478" s="307"/>
      <c r="AP478" s="307"/>
      <c r="AQ478" s="307"/>
      <c r="AR478" s="307"/>
      <c r="AS478" s="307"/>
      <c r="AT478" s="307"/>
      <c r="AU478" s="307"/>
      <c r="AV478" s="307"/>
      <c r="AW478" s="307"/>
      <c r="AX478" s="307"/>
      <c r="AY478" s="307"/>
      <c r="AZ478" s="307"/>
      <c r="BA478" s="309"/>
      <c r="BB478" s="359"/>
      <c r="BC478" s="309"/>
      <c r="BD478" s="309"/>
      <c r="BE478" s="309"/>
      <c r="BF478" s="309"/>
      <c r="BG478" s="309"/>
      <c r="BH478" s="309"/>
      <c r="BI478" s="309"/>
      <c r="BJ478" s="309"/>
      <c r="BK478" s="309"/>
      <c r="BL478" s="309"/>
      <c r="BM478" s="309"/>
      <c r="BN478" s="309"/>
      <c r="BO478" s="309"/>
      <c r="BP478" s="309"/>
      <c r="BQ478" s="309"/>
      <c r="BR478" s="309"/>
      <c r="BS478" s="309"/>
      <c r="BT478" s="309"/>
      <c r="BU478" s="309"/>
      <c r="BV478" s="309"/>
      <c r="BW478" s="309"/>
      <c r="BX478" s="309"/>
      <c r="BY478" s="309"/>
      <c r="BZ478" s="310"/>
      <c r="CA478" s="310"/>
      <c r="CB478" s="310"/>
      <c r="CC478" s="310"/>
      <c r="CD478" s="310"/>
      <c r="CE478" s="310"/>
      <c r="CF478" s="310"/>
      <c r="CG478" s="310"/>
      <c r="CH478" s="310"/>
      <c r="CI478" s="310"/>
      <c r="CJ478" s="310"/>
      <c r="CK478" s="310"/>
      <c r="CL478" s="310"/>
      <c r="CM478" s="310"/>
      <c r="CN478" s="310"/>
      <c r="CO478" s="310"/>
      <c r="CP478" s="310"/>
      <c r="CQ478" s="310"/>
      <c r="CR478" s="310"/>
      <c r="CS478" s="310"/>
      <c r="CT478" s="310"/>
      <c r="CU478" s="310"/>
      <c r="CV478" s="310"/>
      <c r="CW478" s="310"/>
      <c r="CX478" s="310"/>
      <c r="CY478" s="310"/>
      <c r="CZ478" s="310"/>
    </row>
    <row r="479" s="314" customFormat="true" ht="25.15" customHeight="true" x14ac:dyDescent="0.2">
      <c r="C479" s="844" t="s">
        <v>419</v>
      </c>
      <c r="D479" s="844"/>
      <c r="E479" s="650">
        <v>1.083037110212237E-2</v>
      </c>
      <c r="F479" s="512"/>
      <c r="G479" s="512"/>
      <c r="H479" s="844" t="s">
        <v>495</v>
      </c>
      <c r="I479" s="844"/>
      <c r="J479" s="654">
        <v>1.9866870266951893E-2</v>
      </c>
      <c r="K479" s="512"/>
      <c r="L479" s="512"/>
      <c r="M479" s="844" t="s">
        <v>502</v>
      </c>
      <c r="N479" s="844"/>
      <c r="O479" s="655">
        <v>-1.9687192371839385E-2</v>
      </c>
      <c r="P479" s="512"/>
      <c r="Q479" s="512"/>
      <c r="AJ479" s="307"/>
      <c r="AK479" s="307"/>
      <c r="AL479" s="307"/>
      <c r="AM479" s="307"/>
      <c r="AN479" s="307"/>
      <c r="AO479" s="307"/>
      <c r="AP479" s="307"/>
      <c r="AQ479" s="307"/>
      <c r="AR479" s="307"/>
      <c r="AS479" s="307"/>
      <c r="AT479" s="307"/>
      <c r="AU479" s="307"/>
      <c r="AV479" s="307"/>
      <c r="AW479" s="307"/>
      <c r="AX479" s="307"/>
      <c r="AY479" s="307"/>
      <c r="AZ479" s="307"/>
      <c r="BA479" s="309"/>
      <c r="BB479" s="359"/>
      <c r="BC479" s="309"/>
      <c r="BD479" s="309"/>
      <c r="BE479" s="309"/>
      <c r="BF479" s="309"/>
      <c r="BG479" s="309"/>
      <c r="BH479" s="309"/>
      <c r="BI479" s="309"/>
      <c r="BJ479" s="309"/>
      <c r="BK479" s="309"/>
      <c r="BL479" s="309"/>
      <c r="BM479" s="309"/>
      <c r="BN479" s="309"/>
      <c r="BO479" s="309"/>
      <c r="BP479" s="309"/>
      <c r="BQ479" s="309"/>
      <c r="BR479" s="309"/>
      <c r="BS479" s="309"/>
      <c r="BT479" s="309"/>
      <c r="BU479" s="309"/>
      <c r="BV479" s="309"/>
      <c r="BW479" s="309"/>
      <c r="BX479" s="309"/>
      <c r="BY479" s="309"/>
      <c r="BZ479" s="310"/>
      <c r="CA479" s="310"/>
      <c r="CB479" s="310"/>
      <c r="CC479" s="310"/>
      <c r="CD479" s="310"/>
      <c r="CE479" s="310"/>
      <c r="CF479" s="310"/>
      <c r="CG479" s="310"/>
      <c r="CH479" s="310"/>
      <c r="CI479" s="310"/>
      <c r="CJ479" s="310"/>
      <c r="CK479" s="310"/>
      <c r="CL479" s="310"/>
      <c r="CM479" s="310"/>
      <c r="CN479" s="310"/>
      <c r="CO479" s="310"/>
      <c r="CP479" s="310"/>
      <c r="CQ479" s="310"/>
      <c r="CR479" s="310"/>
      <c r="CS479" s="310"/>
      <c r="CT479" s="310"/>
      <c r="CU479" s="310"/>
      <c r="CV479" s="310"/>
      <c r="CW479" s="310"/>
      <c r="CX479" s="310"/>
      <c r="CY479" s="310"/>
      <c r="CZ479" s="310"/>
    </row>
    <row r="480" s="314" customFormat="true" ht="25.15" customHeight="true" x14ac:dyDescent="0.2">
      <c r="C480" s="844" t="s">
        <v>460</v>
      </c>
      <c r="D480" s="844"/>
      <c r="E480" s="653">
        <v>0.64654230280410929</v>
      </c>
      <c r="F480" s="512"/>
      <c r="G480" s="512"/>
      <c r="H480" s="844" t="s">
        <v>515</v>
      </c>
      <c r="I480" s="844"/>
      <c r="J480" s="654">
        <v>-1.9550687603760605E-2</v>
      </c>
      <c r="K480" s="512"/>
      <c r="L480" s="512"/>
      <c r="M480" s="844" t="s">
        <v>506</v>
      </c>
      <c r="N480" s="844"/>
      <c r="O480" s="655">
        <v>-1.5005950574000542E-2</v>
      </c>
      <c r="P480" s="512"/>
      <c r="Q480" s="512"/>
      <c r="AJ480" s="307"/>
      <c r="AK480" s="307"/>
      <c r="AL480" s="307"/>
      <c r="AM480" s="307"/>
      <c r="AN480" s="307"/>
      <c r="AO480" s="307"/>
      <c r="AP480" s="307"/>
      <c r="AQ480" s="307"/>
      <c r="AR480" s="307"/>
      <c r="AS480" s="307"/>
      <c r="AT480" s="307"/>
      <c r="AU480" s="307"/>
      <c r="AV480" s="307"/>
      <c r="AW480" s="307"/>
      <c r="AX480" s="307"/>
      <c r="AY480" s="307"/>
      <c r="AZ480" s="307"/>
      <c r="BA480" s="309"/>
      <c r="BB480" s="359"/>
      <c r="BC480" s="309"/>
      <c r="BD480" s="309"/>
      <c r="BE480" s="309"/>
      <c r="BF480" s="309"/>
      <c r="BG480" s="309"/>
      <c r="BH480" s="309"/>
      <c r="BI480" s="309"/>
      <c r="BJ480" s="309"/>
      <c r="BK480" s="309"/>
      <c r="BL480" s="309"/>
      <c r="BM480" s="309"/>
      <c r="BN480" s="309"/>
      <c r="BO480" s="309"/>
      <c r="BP480" s="309"/>
      <c r="BQ480" s="309"/>
      <c r="BR480" s="309"/>
      <c r="BS480" s="309"/>
      <c r="BT480" s="309"/>
      <c r="BU480" s="309"/>
      <c r="BV480" s="309"/>
      <c r="BW480" s="309"/>
      <c r="BX480" s="309"/>
      <c r="BY480" s="309"/>
      <c r="BZ480" s="310"/>
      <c r="CA480" s="310"/>
      <c r="CB480" s="310"/>
      <c r="CC480" s="310"/>
      <c r="CD480" s="310"/>
      <c r="CE480" s="310"/>
      <c r="CF480" s="310"/>
      <c r="CG480" s="310"/>
      <c r="CH480" s="310"/>
      <c r="CI480" s="310"/>
      <c r="CJ480" s="310"/>
      <c r="CK480" s="310"/>
      <c r="CL480" s="310"/>
      <c r="CM480" s="310"/>
      <c r="CN480" s="310"/>
      <c r="CO480" s="310"/>
      <c r="CP480" s="310"/>
      <c r="CQ480" s="310"/>
      <c r="CR480" s="310"/>
      <c r="CS480" s="310"/>
      <c r="CT480" s="310"/>
      <c r="CU480" s="310"/>
      <c r="CV480" s="310"/>
      <c r="CW480" s="310"/>
      <c r="CX480" s="310"/>
      <c r="CY480" s="310"/>
      <c r="CZ480" s="310"/>
    </row>
    <row r="481" s="314" customFormat="true" ht="25.15" customHeight="true" x14ac:dyDescent="0.2">
      <c r="C481" s="844" t="s">
        <v>499</v>
      </c>
      <c r="D481" s="844"/>
      <c r="E481" s="653">
        <v>1.3755185558008999E-5</v>
      </c>
      <c r="F481" s="512"/>
      <c r="G481" s="512"/>
      <c r="H481" s="844" t="s">
        <v>508</v>
      </c>
      <c r="I481" s="844"/>
      <c r="J481" s="654">
        <v>1.9058126979825906E-2</v>
      </c>
      <c r="K481" s="512"/>
      <c r="L481" s="512"/>
      <c r="M481" s="844" t="s">
        <v>522</v>
      </c>
      <c r="N481" s="844"/>
      <c r="O481" s="655">
        <v>1.4724620578701917E-2</v>
      </c>
      <c r="P481" s="512"/>
      <c r="Q481" s="512"/>
      <c r="AJ481" s="307"/>
      <c r="AK481" s="307"/>
      <c r="AL481" s="307"/>
      <c r="AM481" s="307"/>
      <c r="AN481" s="307"/>
      <c r="AO481" s="307"/>
      <c r="AP481" s="307"/>
      <c r="AQ481" s="307"/>
      <c r="AR481" s="307"/>
      <c r="AS481" s="307"/>
      <c r="AT481" s="307"/>
      <c r="AU481" s="307"/>
      <c r="AV481" s="307"/>
      <c r="AW481" s="307"/>
      <c r="AX481" s="307"/>
      <c r="AY481" s="307"/>
      <c r="AZ481" s="307"/>
      <c r="BA481" s="309"/>
      <c r="BB481" s="359"/>
      <c r="BC481" s="309"/>
      <c r="BD481" s="309"/>
      <c r="BE481" s="309"/>
      <c r="BF481" s="309"/>
      <c r="BG481" s="309"/>
      <c r="BH481" s="309"/>
      <c r="BI481" s="309"/>
      <c r="BJ481" s="309"/>
      <c r="BK481" s="309"/>
      <c r="BL481" s="309"/>
      <c r="BM481" s="309"/>
      <c r="BN481" s="309"/>
      <c r="BO481" s="309"/>
      <c r="BP481" s="309"/>
      <c r="BQ481" s="309"/>
      <c r="BR481" s="309"/>
      <c r="BS481" s="309"/>
      <c r="BT481" s="309"/>
      <c r="BU481" s="309"/>
      <c r="BV481" s="309"/>
      <c r="BW481" s="309"/>
      <c r="BX481" s="309"/>
      <c r="BY481" s="309"/>
      <c r="BZ481" s="310"/>
      <c r="CA481" s="310"/>
      <c r="CB481" s="310"/>
      <c r="CC481" s="310"/>
      <c r="CD481" s="310"/>
      <c r="CE481" s="310"/>
      <c r="CF481" s="310"/>
      <c r="CG481" s="310"/>
      <c r="CH481" s="310"/>
      <c r="CI481" s="310"/>
      <c r="CJ481" s="310"/>
      <c r="CK481" s="310"/>
      <c r="CL481" s="310"/>
      <c r="CM481" s="310"/>
      <c r="CN481" s="310"/>
      <c r="CO481" s="310"/>
      <c r="CP481" s="310"/>
      <c r="CQ481" s="310"/>
      <c r="CR481" s="310"/>
      <c r="CS481" s="310"/>
      <c r="CT481" s="310"/>
      <c r="CU481" s="310"/>
      <c r="CV481" s="310"/>
      <c r="CW481" s="310"/>
      <c r="CX481" s="310"/>
      <c r="CY481" s="310"/>
      <c r="CZ481" s="310"/>
    </row>
    <row r="482" s="314" customFormat="true" ht="25.15" customHeight="true" x14ac:dyDescent="0.2">
      <c r="C482" s="844" t="s">
        <v>519</v>
      </c>
      <c r="D482" s="844"/>
      <c r="E482" s="653">
        <v>6.8382161668757486E-6</v>
      </c>
      <c r="F482" s="512"/>
      <c r="G482" s="512"/>
      <c r="H482" s="844" t="s">
        <v>493</v>
      </c>
      <c r="I482" s="844"/>
      <c r="J482" s="654">
        <v>-1.8149560584863902E-2</v>
      </c>
      <c r="K482" s="512"/>
      <c r="L482" s="512"/>
      <c r="M482" s="844" t="s">
        <v>427</v>
      </c>
      <c r="N482" s="844"/>
      <c r="O482" s="655">
        <v>-1.261015072620874E-2</v>
      </c>
      <c r="P482" s="512"/>
      <c r="Q482" s="512"/>
      <c r="AJ482" s="307"/>
      <c r="AK482" s="307"/>
      <c r="AL482" s="307"/>
      <c r="AM482" s="307"/>
      <c r="AN482" s="307"/>
      <c r="AO482" s="307"/>
      <c r="AP482" s="307"/>
      <c r="AQ482" s="307"/>
      <c r="AR482" s="307"/>
      <c r="AS482" s="307"/>
      <c r="AT482" s="307"/>
      <c r="AU482" s="307"/>
      <c r="AV482" s="307"/>
      <c r="AW482" s="307"/>
      <c r="AX482" s="307"/>
      <c r="AY482" s="307"/>
      <c r="AZ482" s="307"/>
      <c r="BA482" s="309"/>
      <c r="BB482" s="359"/>
      <c r="BC482" s="309"/>
      <c r="BD482" s="309"/>
      <c r="BE482" s="309"/>
      <c r="BF482" s="309"/>
      <c r="BG482" s="309"/>
      <c r="BH482" s="309"/>
      <c r="BI482" s="309"/>
      <c r="BJ482" s="309"/>
      <c r="BK482" s="309"/>
      <c r="BL482" s="309"/>
      <c r="BM482" s="309"/>
      <c r="BN482" s="309"/>
      <c r="BO482" s="309"/>
      <c r="BP482" s="309"/>
      <c r="BQ482" s="309"/>
      <c r="BR482" s="309"/>
      <c r="BS482" s="309"/>
      <c r="BT482" s="309"/>
      <c r="BU482" s="309"/>
      <c r="BV482" s="309"/>
      <c r="BW482" s="309"/>
      <c r="BX482" s="309"/>
      <c r="BY482" s="309"/>
      <c r="BZ482" s="310"/>
      <c r="CA482" s="310"/>
      <c r="CB482" s="310"/>
      <c r="CC482" s="310"/>
      <c r="CD482" s="310"/>
      <c r="CE482" s="310"/>
      <c r="CF482" s="310"/>
      <c r="CG482" s="310"/>
      <c r="CH482" s="310"/>
      <c r="CI482" s="310"/>
      <c r="CJ482" s="310"/>
      <c r="CK482" s="310"/>
      <c r="CL482" s="310"/>
      <c r="CM482" s="310"/>
      <c r="CN482" s="310"/>
      <c r="CO482" s="310"/>
      <c r="CP482" s="310"/>
      <c r="CQ482" s="310"/>
      <c r="CR482" s="310"/>
      <c r="CS482" s="310"/>
      <c r="CT482" s="310"/>
      <c r="CU482" s="310"/>
      <c r="CV482" s="310"/>
      <c r="CW482" s="310"/>
      <c r="CX482" s="310"/>
      <c r="CY482" s="310"/>
      <c r="CZ482" s="310"/>
    </row>
    <row r="483" s="314" customFormat="true" ht="25.15" customHeight="true" x14ac:dyDescent="0.2">
      <c r="C483" s="844" t="s">
        <v>509</v>
      </c>
      <c r="D483" s="844"/>
      <c r="E483" s="653">
        <v>8.0850658800717375E-5</v>
      </c>
      <c r="F483" s="512"/>
      <c r="G483" s="512"/>
      <c r="H483" s="844" t="s">
        <v>497</v>
      </c>
      <c r="I483" s="844"/>
      <c r="J483" s="654">
        <v>1.8134648127848537E-2</v>
      </c>
      <c r="K483" s="512"/>
      <c r="L483" s="512"/>
      <c r="M483" s="844" t="s">
        <v>424</v>
      </c>
      <c r="N483" s="844"/>
      <c r="O483" s="655">
        <v>-1.1914966075432619E-2</v>
      </c>
      <c r="P483" s="512"/>
      <c r="Q483" s="512"/>
      <c r="AJ483" s="307"/>
      <c r="AK483" s="307"/>
      <c r="AL483" s="307"/>
      <c r="AM483" s="307"/>
      <c r="AN483" s="307"/>
      <c r="AO483" s="307"/>
      <c r="AP483" s="307"/>
      <c r="AQ483" s="307"/>
      <c r="AR483" s="307"/>
      <c r="AS483" s="307"/>
      <c r="AT483" s="307"/>
      <c r="AU483" s="307"/>
      <c r="AV483" s="307"/>
      <c r="AW483" s="307"/>
      <c r="AX483" s="307"/>
      <c r="AY483" s="307"/>
      <c r="AZ483" s="307"/>
      <c r="BA483" s="309"/>
      <c r="BB483" s="359"/>
      <c r="BC483" s="309"/>
      <c r="BD483" s="309"/>
      <c r="BE483" s="309"/>
      <c r="BF483" s="309"/>
      <c r="BG483" s="309"/>
      <c r="BH483" s="309"/>
      <c r="BI483" s="309"/>
      <c r="BJ483" s="309"/>
      <c r="BK483" s="309"/>
      <c r="BL483" s="309"/>
      <c r="BM483" s="309"/>
      <c r="BN483" s="309"/>
      <c r="BO483" s="309"/>
      <c r="BP483" s="309"/>
      <c r="BQ483" s="309"/>
      <c r="BR483" s="309"/>
      <c r="BS483" s="309"/>
      <c r="BT483" s="309"/>
      <c r="BU483" s="309"/>
      <c r="BV483" s="309"/>
      <c r="BW483" s="309"/>
      <c r="BX483" s="309"/>
      <c r="BY483" s="309"/>
      <c r="BZ483" s="310"/>
      <c r="CA483" s="310"/>
      <c r="CB483" s="310"/>
      <c r="CC483" s="310"/>
      <c r="CD483" s="310"/>
      <c r="CE483" s="310"/>
      <c r="CF483" s="310"/>
      <c r="CG483" s="310"/>
      <c r="CH483" s="310"/>
      <c r="CI483" s="310"/>
      <c r="CJ483" s="310"/>
      <c r="CK483" s="310"/>
      <c r="CL483" s="310"/>
      <c r="CM483" s="310"/>
      <c r="CN483" s="310"/>
      <c r="CO483" s="310"/>
      <c r="CP483" s="310"/>
      <c r="CQ483" s="310"/>
      <c r="CR483" s="310"/>
      <c r="CS483" s="310"/>
      <c r="CT483" s="310"/>
      <c r="CU483" s="310"/>
      <c r="CV483" s="310"/>
      <c r="CW483" s="310"/>
      <c r="CX483" s="310"/>
      <c r="CY483" s="310"/>
      <c r="CZ483" s="310"/>
    </row>
    <row r="484" s="314" customFormat="true" ht="25.15" customHeight="true" x14ac:dyDescent="0.2">
      <c r="C484" s="844" t="s">
        <v>497</v>
      </c>
      <c r="D484" s="844"/>
      <c r="E484" s="653">
        <v>5.4426352329416355E-4</v>
      </c>
      <c r="F484" s="512"/>
      <c r="G484" s="512"/>
      <c r="H484" s="844" t="s">
        <v>520</v>
      </c>
      <c r="I484" s="844"/>
      <c r="J484" s="654">
        <v>-1.7093877956361216E-2</v>
      </c>
      <c r="K484" s="512"/>
      <c r="L484" s="512"/>
      <c r="M484" s="844" t="s">
        <v>514</v>
      </c>
      <c r="N484" s="844"/>
      <c r="O484" s="655">
        <v>-9.5182930080215458E-3</v>
      </c>
      <c r="P484" s="512"/>
      <c r="Q484" s="512"/>
      <c r="AJ484" s="307"/>
      <c r="AK484" s="307"/>
      <c r="AL484" s="307"/>
      <c r="AM484" s="307"/>
      <c r="AN484" s="307"/>
      <c r="AO484" s="307"/>
      <c r="AP484" s="307"/>
      <c r="AQ484" s="307"/>
      <c r="AR484" s="307"/>
      <c r="AS484" s="307"/>
      <c r="AT484" s="307"/>
      <c r="AU484" s="307"/>
      <c r="AV484" s="307"/>
      <c r="AW484" s="307"/>
      <c r="AX484" s="307"/>
      <c r="AY484" s="307"/>
      <c r="AZ484" s="307"/>
      <c r="BA484" s="309"/>
      <c r="BB484" s="359"/>
      <c r="BC484" s="309"/>
      <c r="BD484" s="309"/>
      <c r="BE484" s="309"/>
      <c r="BF484" s="309"/>
      <c r="BG484" s="309"/>
      <c r="BH484" s="309"/>
      <c r="BI484" s="309"/>
      <c r="BJ484" s="309"/>
      <c r="BK484" s="309"/>
      <c r="BL484" s="309"/>
      <c r="BM484" s="309"/>
      <c r="BN484" s="309"/>
      <c r="BO484" s="309"/>
      <c r="BP484" s="309"/>
      <c r="BQ484" s="309"/>
      <c r="BR484" s="309"/>
      <c r="BS484" s="309"/>
      <c r="BT484" s="309"/>
      <c r="BU484" s="309"/>
      <c r="BV484" s="309"/>
      <c r="BW484" s="309"/>
      <c r="BX484" s="309"/>
      <c r="BY484" s="309"/>
      <c r="BZ484" s="310"/>
      <c r="CA484" s="310"/>
      <c r="CB484" s="310"/>
      <c r="CC484" s="310"/>
      <c r="CD484" s="310"/>
      <c r="CE484" s="310"/>
      <c r="CF484" s="310"/>
      <c r="CG484" s="310"/>
      <c r="CH484" s="310"/>
      <c r="CI484" s="310"/>
      <c r="CJ484" s="310"/>
      <c r="CK484" s="310"/>
      <c r="CL484" s="310"/>
      <c r="CM484" s="310"/>
      <c r="CN484" s="310"/>
      <c r="CO484" s="310"/>
      <c r="CP484" s="310"/>
      <c r="CQ484" s="310"/>
      <c r="CR484" s="310"/>
      <c r="CS484" s="310"/>
      <c r="CT484" s="310"/>
      <c r="CU484" s="310"/>
      <c r="CV484" s="310"/>
      <c r="CW484" s="310"/>
      <c r="CX484" s="310"/>
      <c r="CY484" s="310"/>
      <c r="CZ484" s="310"/>
    </row>
    <row r="485" s="314" customFormat="true" ht="25.15" customHeight="true" x14ac:dyDescent="0.2">
      <c r="C485" s="844" t="s">
        <v>476</v>
      </c>
      <c r="D485" s="844"/>
      <c r="E485" s="653">
        <v>4.2122356818649218E-2</v>
      </c>
      <c r="F485" s="512"/>
      <c r="G485" s="512"/>
      <c r="H485" s="844" t="s">
        <v>505</v>
      </c>
      <c r="I485" s="844"/>
      <c r="J485" s="654">
        <v>-1.2786997693593642E-2</v>
      </c>
      <c r="K485" s="512"/>
      <c r="L485" s="512"/>
      <c r="M485" s="844" t="s">
        <v>520</v>
      </c>
      <c r="N485" s="844"/>
      <c r="O485" s="655">
        <v>9.3892992791731553E-3</v>
      </c>
      <c r="P485" s="512"/>
      <c r="Q485" s="512"/>
      <c r="AJ485" s="307"/>
      <c r="AK485" s="307"/>
      <c r="AL485" s="307"/>
      <c r="AM485" s="307"/>
      <c r="AN485" s="307"/>
      <c r="AO485" s="307"/>
      <c r="AP485" s="307"/>
      <c r="AQ485" s="307"/>
      <c r="AR485" s="307"/>
      <c r="AS485" s="307"/>
      <c r="AT485" s="307"/>
      <c r="AU485" s="307"/>
      <c r="AV485" s="307"/>
      <c r="AW485" s="307"/>
      <c r="AX485" s="307"/>
      <c r="AY485" s="307"/>
      <c r="AZ485" s="307"/>
      <c r="BA485" s="309"/>
      <c r="BB485" s="359"/>
      <c r="BC485" s="309"/>
      <c r="BD485" s="309"/>
      <c r="BE485" s="309"/>
      <c r="BF485" s="309"/>
      <c r="BG485" s="309"/>
      <c r="BH485" s="309"/>
      <c r="BI485" s="309"/>
      <c r="BJ485" s="309"/>
      <c r="BK485" s="309"/>
      <c r="BL485" s="309"/>
      <c r="BM485" s="309"/>
      <c r="BN485" s="309"/>
      <c r="BO485" s="309"/>
      <c r="BP485" s="309"/>
      <c r="BQ485" s="309"/>
      <c r="BR485" s="309"/>
      <c r="BS485" s="309"/>
      <c r="BT485" s="309"/>
      <c r="BU485" s="309"/>
      <c r="BV485" s="309"/>
      <c r="BW485" s="309"/>
      <c r="BX485" s="309"/>
      <c r="BY485" s="309"/>
      <c r="BZ485" s="310"/>
      <c r="CA485" s="310"/>
      <c r="CB485" s="310"/>
      <c r="CC485" s="310"/>
      <c r="CD485" s="310"/>
      <c r="CE485" s="310"/>
      <c r="CF485" s="310"/>
      <c r="CG485" s="310"/>
      <c r="CH485" s="310"/>
      <c r="CI485" s="310"/>
      <c r="CJ485" s="310"/>
      <c r="CK485" s="310"/>
      <c r="CL485" s="310"/>
      <c r="CM485" s="310"/>
      <c r="CN485" s="310"/>
      <c r="CO485" s="310"/>
      <c r="CP485" s="310"/>
      <c r="CQ485" s="310"/>
      <c r="CR485" s="310"/>
      <c r="CS485" s="310"/>
      <c r="CT485" s="310"/>
      <c r="CU485" s="310"/>
      <c r="CV485" s="310"/>
      <c r="CW485" s="310"/>
      <c r="CX485" s="310"/>
      <c r="CY485" s="310"/>
      <c r="CZ485" s="310"/>
    </row>
    <row r="486" s="314" customFormat="true" ht="25.15" customHeight="true" x14ac:dyDescent="0.2">
      <c r="C486" s="844" t="s">
        <v>461</v>
      </c>
      <c r="D486" s="844"/>
      <c r="E486" s="653">
        <v>0.60941140332232413</v>
      </c>
      <c r="F486" s="512"/>
      <c r="G486" s="512"/>
      <c r="H486" s="844" t="s">
        <v>504</v>
      </c>
      <c r="I486" s="844"/>
      <c r="J486" s="654">
        <v>1.1500643492369074E-2</v>
      </c>
      <c r="K486" s="512"/>
      <c r="L486" s="512"/>
      <c r="M486" s="844" t="s">
        <v>523</v>
      </c>
      <c r="N486" s="844"/>
      <c r="O486" s="655">
        <v>6.022314204480593E-3</v>
      </c>
      <c r="P486" s="512"/>
      <c r="Q486" s="512"/>
      <c r="AJ486" s="307"/>
      <c r="AK486" s="307"/>
      <c r="AL486" s="307"/>
      <c r="AM486" s="307"/>
      <c r="AN486" s="307"/>
      <c r="AO486" s="307"/>
      <c r="AP486" s="307"/>
      <c r="AQ486" s="307"/>
      <c r="AR486" s="307"/>
      <c r="AS486" s="307"/>
      <c r="AT486" s="307"/>
      <c r="AU486" s="307"/>
      <c r="AV486" s="307"/>
      <c r="AW486" s="307"/>
      <c r="AX486" s="307"/>
      <c r="AY486" s="307"/>
      <c r="AZ486" s="307"/>
      <c r="BA486" s="309"/>
      <c r="BB486" s="359"/>
      <c r="BC486" s="309"/>
      <c r="BD486" s="309"/>
      <c r="BE486" s="309"/>
      <c r="BF486" s="309"/>
      <c r="BG486" s="309"/>
      <c r="BH486" s="309"/>
      <c r="BI486" s="309"/>
      <c r="BJ486" s="309"/>
      <c r="BK486" s="309"/>
      <c r="BL486" s="309"/>
      <c r="BM486" s="309"/>
      <c r="BN486" s="309"/>
      <c r="BO486" s="309"/>
      <c r="BP486" s="309"/>
      <c r="BQ486" s="309"/>
      <c r="BR486" s="309"/>
      <c r="BS486" s="309"/>
      <c r="BT486" s="309"/>
      <c r="BU486" s="309"/>
      <c r="BV486" s="309"/>
      <c r="BW486" s="309"/>
      <c r="BX486" s="309"/>
      <c r="BY486" s="309"/>
      <c r="BZ486" s="310"/>
      <c r="CA486" s="310"/>
      <c r="CB486" s="310"/>
      <c r="CC486" s="310"/>
      <c r="CD486" s="310"/>
      <c r="CE486" s="310"/>
      <c r="CF486" s="310"/>
      <c r="CG486" s="310"/>
      <c r="CH486" s="310"/>
      <c r="CI486" s="310"/>
      <c r="CJ486" s="310"/>
      <c r="CK486" s="310"/>
      <c r="CL486" s="310"/>
      <c r="CM486" s="310"/>
      <c r="CN486" s="310"/>
      <c r="CO486" s="310"/>
      <c r="CP486" s="310"/>
      <c r="CQ486" s="310"/>
      <c r="CR486" s="310"/>
      <c r="CS486" s="310"/>
      <c r="CT486" s="310"/>
      <c r="CU486" s="310"/>
      <c r="CV486" s="310"/>
      <c r="CW486" s="310"/>
      <c r="CX486" s="310"/>
      <c r="CY486" s="310"/>
      <c r="CZ486" s="310"/>
    </row>
    <row r="487" s="314" customFormat="true" ht="25.15" customHeight="true" x14ac:dyDescent="0.2">
      <c r="C487" s="844" t="s">
        <v>489</v>
      </c>
      <c r="D487" s="844"/>
      <c r="E487" s="653">
        <v>1.859590568599594E-3</v>
      </c>
      <c r="F487" s="512"/>
      <c r="G487" s="512"/>
      <c r="H487" s="844" t="s">
        <v>477</v>
      </c>
      <c r="I487" s="844"/>
      <c r="J487" s="654">
        <v>8.7457776154229606E-3</v>
      </c>
      <c r="K487" s="512"/>
      <c r="L487" s="512"/>
      <c r="M487" s="844" t="s">
        <v>511</v>
      </c>
      <c r="N487" s="844"/>
      <c r="O487" s="655">
        <v>-5.9133619387140759E-3</v>
      </c>
      <c r="P487" s="512"/>
      <c r="Q487" s="512"/>
      <c r="AJ487" s="307"/>
      <c r="AK487" s="307"/>
      <c r="AL487" s="307"/>
      <c r="AM487" s="307"/>
      <c r="AN487" s="307"/>
      <c r="AO487" s="307"/>
      <c r="AP487" s="307"/>
      <c r="AQ487" s="307"/>
      <c r="AR487" s="307"/>
      <c r="AS487" s="307"/>
      <c r="AT487" s="307"/>
      <c r="AU487" s="307"/>
      <c r="AV487" s="307"/>
      <c r="AW487" s="307"/>
      <c r="AX487" s="307"/>
      <c r="AY487" s="307"/>
      <c r="AZ487" s="307"/>
      <c r="BA487" s="309"/>
      <c r="BB487" s="359"/>
      <c r="BC487" s="309"/>
      <c r="BD487" s="309"/>
      <c r="BE487" s="309"/>
      <c r="BF487" s="309"/>
      <c r="BG487" s="309"/>
      <c r="BH487" s="309"/>
      <c r="BI487" s="309"/>
      <c r="BJ487" s="309"/>
      <c r="BK487" s="309"/>
      <c r="BL487" s="309"/>
      <c r="BM487" s="309"/>
      <c r="BN487" s="309"/>
      <c r="BO487" s="309"/>
      <c r="BP487" s="309"/>
      <c r="BQ487" s="309"/>
      <c r="BR487" s="309"/>
      <c r="BS487" s="309"/>
      <c r="BT487" s="309"/>
      <c r="BU487" s="309"/>
      <c r="BV487" s="309"/>
      <c r="BW487" s="309"/>
      <c r="BX487" s="309"/>
      <c r="BY487" s="309"/>
      <c r="BZ487" s="310"/>
      <c r="CA487" s="310"/>
      <c r="CB487" s="310"/>
      <c r="CC487" s="310"/>
      <c r="CD487" s="310"/>
      <c r="CE487" s="310"/>
      <c r="CF487" s="310"/>
      <c r="CG487" s="310"/>
      <c r="CH487" s="310"/>
      <c r="CI487" s="310"/>
      <c r="CJ487" s="310"/>
      <c r="CK487" s="310"/>
      <c r="CL487" s="310"/>
      <c r="CM487" s="310"/>
      <c r="CN487" s="310"/>
      <c r="CO487" s="310"/>
      <c r="CP487" s="310"/>
      <c r="CQ487" s="310"/>
      <c r="CR487" s="310"/>
      <c r="CS487" s="310"/>
      <c r="CT487" s="310"/>
      <c r="CU487" s="310"/>
      <c r="CV487" s="310"/>
      <c r="CW487" s="310"/>
      <c r="CX487" s="310"/>
      <c r="CY487" s="310"/>
      <c r="CZ487" s="310"/>
    </row>
    <row r="488" s="314" customFormat="true" ht="25.15" customHeight="true" x14ac:dyDescent="0.2">
      <c r="C488" s="844" t="s">
        <v>410</v>
      </c>
      <c r="D488" s="844"/>
      <c r="E488" s="653">
        <v>1.4391696952997196E-3</v>
      </c>
      <c r="F488" s="512"/>
      <c r="G488" s="512"/>
      <c r="H488" s="844" t="s">
        <v>521</v>
      </c>
      <c r="I488" s="844"/>
      <c r="J488" s="654">
        <v>-7.5252816132074067E-3</v>
      </c>
      <c r="K488" s="512"/>
      <c r="L488" s="512"/>
      <c r="M488" s="844" t="s">
        <v>517</v>
      </c>
      <c r="N488" s="844"/>
      <c r="O488" s="655">
        <v>-5.0070230183153546E-3</v>
      </c>
      <c r="P488" s="512"/>
      <c r="Q488" s="512"/>
      <c r="AJ488" s="307"/>
      <c r="AK488" s="307"/>
      <c r="AL488" s="307"/>
      <c r="AM488" s="307"/>
      <c r="AN488" s="307"/>
      <c r="AO488" s="307"/>
      <c r="AP488" s="307"/>
      <c r="AQ488" s="307"/>
      <c r="AR488" s="307"/>
      <c r="AS488" s="307"/>
      <c r="AT488" s="307"/>
      <c r="AU488" s="307"/>
      <c r="AV488" s="307"/>
      <c r="AW488" s="307"/>
      <c r="AX488" s="307"/>
      <c r="AY488" s="307"/>
      <c r="AZ488" s="307"/>
      <c r="BA488" s="309"/>
      <c r="BB488" s="359"/>
      <c r="BC488" s="309"/>
      <c r="BD488" s="309"/>
      <c r="BE488" s="309"/>
      <c r="BF488" s="309"/>
      <c r="BG488" s="309"/>
      <c r="BH488" s="309"/>
      <c r="BI488" s="309"/>
      <c r="BJ488" s="309"/>
      <c r="BK488" s="309"/>
      <c r="BL488" s="309"/>
      <c r="BM488" s="309"/>
      <c r="BN488" s="309"/>
      <c r="BO488" s="309"/>
      <c r="BP488" s="309"/>
      <c r="BQ488" s="309"/>
      <c r="BR488" s="309"/>
      <c r="BS488" s="309"/>
      <c r="BT488" s="309"/>
      <c r="BU488" s="309"/>
      <c r="BV488" s="309"/>
      <c r="BW488" s="309"/>
      <c r="BX488" s="309"/>
      <c r="BY488" s="309"/>
      <c r="BZ488" s="310"/>
      <c r="CA488" s="310"/>
      <c r="CB488" s="310"/>
      <c r="CC488" s="310"/>
      <c r="CD488" s="310"/>
      <c r="CE488" s="310"/>
      <c r="CF488" s="310"/>
      <c r="CG488" s="310"/>
      <c r="CH488" s="310"/>
      <c r="CI488" s="310"/>
      <c r="CJ488" s="310"/>
      <c r="CK488" s="310"/>
      <c r="CL488" s="310"/>
      <c r="CM488" s="310"/>
      <c r="CN488" s="310"/>
      <c r="CO488" s="310"/>
      <c r="CP488" s="310"/>
      <c r="CQ488" s="310"/>
      <c r="CR488" s="310"/>
      <c r="CS488" s="310"/>
      <c r="CT488" s="310"/>
      <c r="CU488" s="310"/>
      <c r="CV488" s="310"/>
      <c r="CW488" s="310"/>
      <c r="CX488" s="310"/>
      <c r="CY488" s="310"/>
      <c r="CZ488" s="310"/>
    </row>
    <row r="489" s="314" customFormat="true" ht="25.15" customHeight="true" x14ac:dyDescent="0.2">
      <c r="C489" s="844" t="s">
        <v>415</v>
      </c>
      <c r="D489" s="844"/>
      <c r="E489" s="653">
        <v>9.2979296229268199E-4</v>
      </c>
      <c r="F489" s="512"/>
      <c r="G489" s="512"/>
      <c r="H489" s="844" t="s">
        <v>518</v>
      </c>
      <c r="I489" s="844"/>
      <c r="J489" s="654">
        <v>6.8046070031067916E-3</v>
      </c>
      <c r="K489" s="512"/>
      <c r="L489" s="512"/>
      <c r="M489" s="844" t="s">
        <v>524</v>
      </c>
      <c r="N489" s="844"/>
      <c r="O489" s="655">
        <v>-4.3884593177248151E-3</v>
      </c>
      <c r="P489" s="512"/>
      <c r="Q489" s="512"/>
      <c r="AJ489" s="307"/>
      <c r="AK489" s="307"/>
      <c r="AL489" s="307"/>
      <c r="AM489" s="307"/>
      <c r="AN489" s="307"/>
      <c r="AO489" s="307"/>
      <c r="AP489" s="307"/>
      <c r="AQ489" s="307"/>
      <c r="AR489" s="307"/>
      <c r="AS489" s="307"/>
      <c r="AT489" s="307"/>
      <c r="AU489" s="307"/>
      <c r="AV489" s="307"/>
      <c r="AW489" s="307"/>
      <c r="AX489" s="307"/>
      <c r="AY489" s="307"/>
      <c r="AZ489" s="307"/>
      <c r="BA489" s="309"/>
      <c r="BB489" s="359"/>
      <c r="BC489" s="309"/>
      <c r="BD489" s="309"/>
      <c r="BE489" s="309"/>
      <c r="BF489" s="309"/>
      <c r="BG489" s="309"/>
      <c r="BH489" s="309"/>
      <c r="BI489" s="309"/>
      <c r="BJ489" s="309"/>
      <c r="BK489" s="309"/>
      <c r="BL489" s="309"/>
      <c r="BM489" s="309"/>
      <c r="BN489" s="309"/>
      <c r="BO489" s="309"/>
      <c r="BP489" s="309"/>
      <c r="BQ489" s="309"/>
      <c r="BR489" s="309"/>
      <c r="BS489" s="309"/>
      <c r="BT489" s="309"/>
      <c r="BU489" s="309"/>
      <c r="BV489" s="309"/>
      <c r="BW489" s="309"/>
      <c r="BX489" s="309"/>
      <c r="BY489" s="309"/>
      <c r="BZ489" s="310"/>
      <c r="CA489" s="310"/>
      <c r="CB489" s="310"/>
      <c r="CC489" s="310"/>
      <c r="CD489" s="310"/>
      <c r="CE489" s="310"/>
      <c r="CF489" s="310"/>
      <c r="CG489" s="310"/>
      <c r="CH489" s="310"/>
      <c r="CI489" s="310"/>
      <c r="CJ489" s="310"/>
      <c r="CK489" s="310"/>
      <c r="CL489" s="310"/>
      <c r="CM489" s="310"/>
      <c r="CN489" s="310"/>
      <c r="CO489" s="310"/>
      <c r="CP489" s="310"/>
      <c r="CQ489" s="310"/>
      <c r="CR489" s="310"/>
      <c r="CS489" s="310"/>
      <c r="CT489" s="310"/>
      <c r="CU489" s="310"/>
      <c r="CV489" s="310"/>
      <c r="CW489" s="310"/>
      <c r="CX489" s="310"/>
      <c r="CY489" s="310"/>
      <c r="CZ489" s="310"/>
    </row>
    <row r="490" s="314" customFormat="true" ht="25.15" customHeight="true" x14ac:dyDescent="0.2">
      <c r="C490" s="844" t="s">
        <v>479</v>
      </c>
      <c r="D490" s="844"/>
      <c r="E490" s="653">
        <v>7.56422989344254E-3</v>
      </c>
      <c r="F490" s="512"/>
      <c r="G490" s="512"/>
      <c r="H490" s="844" t="s">
        <v>501</v>
      </c>
      <c r="I490" s="844"/>
      <c r="J490" s="654">
        <v>-5.1508833372284572E-3</v>
      </c>
      <c r="K490" s="512"/>
      <c r="L490" s="512"/>
      <c r="M490" s="844" t="s">
        <v>396</v>
      </c>
      <c r="N490" s="844"/>
      <c r="O490" s="655">
        <v>-3.339665533584388E-3</v>
      </c>
      <c r="P490" s="512"/>
      <c r="Q490" s="512"/>
      <c r="AJ490" s="307"/>
      <c r="AK490" s="307"/>
      <c r="AL490" s="307"/>
      <c r="AM490" s="307"/>
      <c r="AN490" s="307"/>
      <c r="AO490" s="307"/>
      <c r="AP490" s="307"/>
      <c r="AQ490" s="307"/>
      <c r="AR490" s="307"/>
      <c r="AS490" s="307"/>
      <c r="AT490" s="307"/>
      <c r="AU490" s="307"/>
      <c r="AV490" s="307"/>
      <c r="AW490" s="307"/>
      <c r="AX490" s="307"/>
      <c r="AY490" s="307"/>
      <c r="AZ490" s="307"/>
      <c r="BA490" s="309"/>
      <c r="BB490" s="359"/>
      <c r="BC490" s="309"/>
      <c r="BD490" s="309"/>
      <c r="BE490" s="309"/>
      <c r="BF490" s="309"/>
      <c r="BG490" s="309"/>
      <c r="BH490" s="309"/>
      <c r="BI490" s="309"/>
      <c r="BJ490" s="309"/>
      <c r="BK490" s="309"/>
      <c r="BL490" s="309"/>
      <c r="BM490" s="309"/>
      <c r="BN490" s="309"/>
      <c r="BO490" s="309"/>
      <c r="BP490" s="309"/>
      <c r="BQ490" s="309"/>
      <c r="BR490" s="309"/>
      <c r="BS490" s="309"/>
      <c r="BT490" s="309"/>
      <c r="BU490" s="309"/>
      <c r="BV490" s="309"/>
      <c r="BW490" s="309"/>
      <c r="BX490" s="309"/>
      <c r="BY490" s="309"/>
      <c r="BZ490" s="310"/>
      <c r="CA490" s="310"/>
      <c r="CB490" s="310"/>
      <c r="CC490" s="310"/>
      <c r="CD490" s="310"/>
      <c r="CE490" s="310"/>
      <c r="CF490" s="310"/>
      <c r="CG490" s="310"/>
      <c r="CH490" s="310"/>
      <c r="CI490" s="310"/>
      <c r="CJ490" s="310"/>
      <c r="CK490" s="310"/>
      <c r="CL490" s="310"/>
      <c r="CM490" s="310"/>
      <c r="CN490" s="310"/>
      <c r="CO490" s="310"/>
      <c r="CP490" s="310"/>
      <c r="CQ490" s="310"/>
      <c r="CR490" s="310"/>
      <c r="CS490" s="310"/>
      <c r="CT490" s="310"/>
      <c r="CU490" s="310"/>
      <c r="CV490" s="310"/>
      <c r="CW490" s="310"/>
      <c r="CX490" s="310"/>
      <c r="CY490" s="310"/>
      <c r="CZ490" s="310"/>
    </row>
    <row r="491" s="314" customFormat="true" ht="25.15" customHeight="true" x14ac:dyDescent="0.2">
      <c r="C491" s="844" t="s">
        <v>482</v>
      </c>
      <c r="D491" s="844"/>
      <c r="E491" s="653">
        <v>2.135726407100014E-3</v>
      </c>
      <c r="F491" s="512"/>
      <c r="G491" s="512"/>
      <c r="H491" s="844" t="s">
        <v>423</v>
      </c>
      <c r="I491" s="844"/>
      <c r="J491" s="654">
        <v>-3.3389961017471466E-3</v>
      </c>
      <c r="K491" s="512"/>
      <c r="L491" s="512"/>
      <c r="M491" s="844" t="s">
        <v>408</v>
      </c>
      <c r="N491" s="844"/>
      <c r="O491" s="655">
        <v>-2.3126891191597321E-3</v>
      </c>
      <c r="P491" s="512"/>
      <c r="Q491" s="512"/>
      <c r="AJ491" s="307"/>
      <c r="AK491" s="307"/>
      <c r="AL491" s="307"/>
      <c r="AM491" s="307"/>
      <c r="AN491" s="307"/>
      <c r="AO491" s="307"/>
      <c r="AP491" s="307"/>
      <c r="AQ491" s="307"/>
      <c r="AR491" s="307"/>
      <c r="AS491" s="307"/>
      <c r="AT491" s="307"/>
      <c r="AU491" s="307"/>
      <c r="AV491" s="307"/>
      <c r="AW491" s="307"/>
      <c r="AX491" s="307"/>
      <c r="AY491" s="307"/>
      <c r="AZ491" s="307"/>
      <c r="BA491" s="309"/>
      <c r="BB491" s="359"/>
      <c r="BC491" s="309"/>
      <c r="BD491" s="309"/>
      <c r="BE491" s="309"/>
      <c r="BF491" s="309"/>
      <c r="BG491" s="309"/>
      <c r="BH491" s="309"/>
      <c r="BI491" s="309"/>
      <c r="BJ491" s="309"/>
      <c r="BK491" s="309"/>
      <c r="BL491" s="309"/>
      <c r="BM491" s="309"/>
      <c r="BN491" s="309"/>
      <c r="BO491" s="309"/>
      <c r="BP491" s="309"/>
      <c r="BQ491" s="309"/>
      <c r="BR491" s="309"/>
      <c r="BS491" s="309"/>
      <c r="BT491" s="309"/>
      <c r="BU491" s="309"/>
      <c r="BV491" s="309"/>
      <c r="BW491" s="309"/>
      <c r="BX491" s="309"/>
      <c r="BY491" s="309"/>
      <c r="BZ491" s="310"/>
      <c r="CA491" s="310"/>
      <c r="CB491" s="310"/>
      <c r="CC491" s="310"/>
      <c r="CD491" s="310"/>
      <c r="CE491" s="310"/>
      <c r="CF491" s="310"/>
      <c r="CG491" s="310"/>
      <c r="CH491" s="310"/>
      <c r="CI491" s="310"/>
      <c r="CJ491" s="310"/>
      <c r="CK491" s="310"/>
      <c r="CL491" s="310"/>
      <c r="CM491" s="310"/>
      <c r="CN491" s="310"/>
      <c r="CO491" s="310"/>
      <c r="CP491" s="310"/>
      <c r="CQ491" s="310"/>
      <c r="CR491" s="310"/>
      <c r="CS491" s="310"/>
      <c r="CT491" s="310"/>
      <c r="CU491" s="310"/>
      <c r="CV491" s="310"/>
      <c r="CW491" s="310"/>
      <c r="CX491" s="310"/>
      <c r="CY491" s="310"/>
      <c r="CZ491" s="310"/>
    </row>
    <row r="492" s="314" customFormat="true" ht="25.15" customHeight="true" x14ac:dyDescent="0.2">
      <c r="C492" s="844" t="s">
        <v>475</v>
      </c>
      <c r="D492" s="844"/>
      <c r="E492" s="653">
        <v>3.2553364895629072E-2</v>
      </c>
      <c r="F492" s="512"/>
      <c r="G492" s="512"/>
      <c r="H492" s="844" t="s">
        <v>206</v>
      </c>
      <c r="I492" s="844"/>
      <c r="J492" s="654">
        <v>1.6433146685589501E-3</v>
      </c>
      <c r="K492" s="512"/>
      <c r="L492" s="512"/>
      <c r="M492" s="844" t="s">
        <v>510</v>
      </c>
      <c r="N492" s="844"/>
      <c r="O492" s="655">
        <v>-2.1801904363292052E-3</v>
      </c>
      <c r="P492" s="512"/>
      <c r="Q492" s="512"/>
      <c r="AJ492" s="307"/>
      <c r="AK492" s="307"/>
      <c r="AL492" s="307"/>
      <c r="AM492" s="307"/>
      <c r="AN492" s="307"/>
      <c r="AO492" s="307"/>
      <c r="AP492" s="307"/>
      <c r="AQ492" s="307"/>
      <c r="AR492" s="307"/>
      <c r="AS492" s="307"/>
      <c r="AT492" s="307"/>
      <c r="AU492" s="307"/>
      <c r="AV492" s="307"/>
      <c r="AW492" s="307"/>
      <c r="AX492" s="307"/>
      <c r="AY492" s="307"/>
      <c r="AZ492" s="307"/>
      <c r="BA492" s="309"/>
      <c r="BB492" s="359"/>
      <c r="BC492" s="309"/>
      <c r="BD492" s="309"/>
      <c r="BE492" s="309"/>
      <c r="BF492" s="309"/>
      <c r="BG492" s="309"/>
      <c r="BH492" s="309"/>
      <c r="BI492" s="309"/>
      <c r="BJ492" s="309"/>
      <c r="BK492" s="309"/>
      <c r="BL492" s="309"/>
      <c r="BM492" s="309"/>
      <c r="BN492" s="309"/>
      <c r="BO492" s="309"/>
      <c r="BP492" s="309"/>
      <c r="BQ492" s="309"/>
      <c r="BR492" s="309"/>
      <c r="BS492" s="309"/>
      <c r="BT492" s="309"/>
      <c r="BU492" s="309"/>
      <c r="BV492" s="309"/>
      <c r="BW492" s="309"/>
      <c r="BX492" s="309"/>
      <c r="BY492" s="309"/>
      <c r="BZ492" s="310"/>
      <c r="CA492" s="310"/>
      <c r="CB492" s="310"/>
      <c r="CC492" s="310"/>
      <c r="CD492" s="310"/>
      <c r="CE492" s="310"/>
      <c r="CF492" s="310"/>
      <c r="CG492" s="310"/>
      <c r="CH492" s="310"/>
      <c r="CI492" s="310"/>
      <c r="CJ492" s="310"/>
      <c r="CK492" s="310"/>
      <c r="CL492" s="310"/>
      <c r="CM492" s="310"/>
      <c r="CN492" s="310"/>
      <c r="CO492" s="310"/>
      <c r="CP492" s="310"/>
      <c r="CQ492" s="310"/>
      <c r="CR492" s="310"/>
      <c r="CS492" s="310"/>
      <c r="CT492" s="310"/>
      <c r="CU492" s="310"/>
      <c r="CV492" s="310"/>
      <c r="CW492" s="310"/>
      <c r="CX492" s="310"/>
      <c r="CY492" s="310"/>
      <c r="CZ492" s="310"/>
    </row>
    <row r="493" s="314" customFormat="true" ht="25.15" customHeight="true" x14ac:dyDescent="0.2">
      <c r="C493" s="844" t="s">
        <v>522</v>
      </c>
      <c r="D493" s="844"/>
      <c r="E493" s="653">
        <v>8.5306036104764418E-8</v>
      </c>
      <c r="F493" s="512"/>
      <c r="G493" s="512"/>
      <c r="H493" s="844" t="s">
        <v>509</v>
      </c>
      <c r="I493" s="844"/>
      <c r="J493" s="657">
        <v>-7.0099754190098055E-4</v>
      </c>
      <c r="K493" s="512"/>
      <c r="L493" s="512"/>
      <c r="M493" s="844" t="s">
        <v>508</v>
      </c>
      <c r="N493" s="844"/>
      <c r="O493" s="655">
        <v>-2.1756328990206208E-3</v>
      </c>
      <c r="P493" s="512"/>
      <c r="Q493" s="512"/>
      <c r="AJ493" s="307"/>
      <c r="AK493" s="307"/>
      <c r="AL493" s="307"/>
      <c r="AM493" s="307"/>
      <c r="AN493" s="307"/>
      <c r="AO493" s="307"/>
      <c r="AP493" s="307"/>
      <c r="AQ493" s="307"/>
      <c r="AR493" s="307"/>
      <c r="AS493" s="307"/>
      <c r="AT493" s="307"/>
      <c r="AU493" s="307"/>
      <c r="AV493" s="307"/>
      <c r="AW493" s="307"/>
      <c r="AX493" s="307"/>
      <c r="AY493" s="307"/>
      <c r="AZ493" s="307"/>
      <c r="BA493" s="309"/>
      <c r="BB493" s="359"/>
      <c r="BC493" s="309"/>
      <c r="BD493" s="309"/>
      <c r="BE493" s="309"/>
      <c r="BF493" s="309"/>
      <c r="BG493" s="309"/>
      <c r="BH493" s="309"/>
      <c r="BI493" s="309"/>
      <c r="BJ493" s="309"/>
      <c r="BK493" s="309"/>
      <c r="BL493" s="309"/>
      <c r="BM493" s="309"/>
      <c r="BN493" s="309"/>
      <c r="BO493" s="309"/>
      <c r="BP493" s="309"/>
      <c r="BQ493" s="309"/>
      <c r="BR493" s="309"/>
      <c r="BS493" s="309"/>
      <c r="BT493" s="309"/>
      <c r="BU493" s="309"/>
      <c r="BV493" s="309"/>
      <c r="BW493" s="309"/>
      <c r="BX493" s="309"/>
      <c r="BY493" s="309"/>
      <c r="BZ493" s="310"/>
      <c r="CA493" s="310"/>
      <c r="CB493" s="310"/>
      <c r="CC493" s="310"/>
      <c r="CD493" s="310"/>
      <c r="CE493" s="310"/>
      <c r="CF493" s="310"/>
      <c r="CG493" s="310"/>
      <c r="CH493" s="310"/>
      <c r="CI493" s="310"/>
      <c r="CJ493" s="310"/>
      <c r="CK493" s="310"/>
      <c r="CL493" s="310"/>
      <c r="CM493" s="310"/>
      <c r="CN493" s="310"/>
      <c r="CO493" s="310"/>
      <c r="CP493" s="310"/>
      <c r="CQ493" s="310"/>
      <c r="CR493" s="310"/>
      <c r="CS493" s="310"/>
      <c r="CT493" s="310"/>
      <c r="CU493" s="310"/>
      <c r="CV493" s="310"/>
      <c r="CW493" s="310"/>
      <c r="CX493" s="310"/>
      <c r="CY493" s="310"/>
      <c r="CZ493" s="310"/>
    </row>
    <row r="494" s="314" customFormat="true" ht="25.15" customHeight="true" x14ac:dyDescent="0.2">
      <c r="C494" s="844" t="s">
        <v>468</v>
      </c>
      <c r="D494" s="844"/>
      <c r="E494" s="653">
        <v>0.1449691302783013</v>
      </c>
      <c r="F494" s="512"/>
      <c r="G494" s="512"/>
      <c r="H494" s="844"/>
      <c r="I494" s="844"/>
      <c r="J494" s="512"/>
      <c r="K494" s="512"/>
      <c r="L494" s="512"/>
      <c r="M494" s="844" t="s">
        <v>519</v>
      </c>
      <c r="N494" s="844"/>
      <c r="O494" s="655">
        <v>2.0360146881435565E-3</v>
      </c>
      <c r="P494" s="512"/>
      <c r="Q494" s="512"/>
      <c r="AJ494" s="307"/>
      <c r="AK494" s="307"/>
      <c r="AL494" s="307"/>
      <c r="AM494" s="307"/>
      <c r="AN494" s="307"/>
      <c r="AO494" s="307"/>
      <c r="AP494" s="307"/>
      <c r="AQ494" s="307"/>
      <c r="AR494" s="307"/>
      <c r="AS494" s="307"/>
      <c r="AT494" s="307"/>
      <c r="AU494" s="307"/>
      <c r="AV494" s="307"/>
      <c r="AW494" s="307"/>
      <c r="AX494" s="307"/>
      <c r="AY494" s="307"/>
      <c r="AZ494" s="307"/>
      <c r="BA494" s="309"/>
      <c r="BB494" s="359"/>
      <c r="BC494" s="309"/>
      <c r="BD494" s="309"/>
      <c r="BE494" s="309"/>
      <c r="BF494" s="309"/>
      <c r="BG494" s="309"/>
      <c r="BH494" s="309"/>
      <c r="BI494" s="309"/>
      <c r="BJ494" s="309"/>
      <c r="BK494" s="309"/>
      <c r="BL494" s="309"/>
      <c r="BM494" s="309"/>
      <c r="BN494" s="309"/>
      <c r="BO494" s="309"/>
      <c r="BP494" s="309"/>
      <c r="BQ494" s="309"/>
      <c r="BR494" s="309"/>
      <c r="BS494" s="309"/>
      <c r="BT494" s="309"/>
      <c r="BU494" s="309"/>
      <c r="BV494" s="309"/>
      <c r="BW494" s="309"/>
      <c r="BX494" s="309"/>
      <c r="BY494" s="309"/>
      <c r="BZ494" s="310"/>
      <c r="CA494" s="310"/>
      <c r="CB494" s="310"/>
      <c r="CC494" s="310"/>
      <c r="CD494" s="310"/>
      <c r="CE494" s="310"/>
      <c r="CF494" s="310"/>
      <c r="CG494" s="310"/>
      <c r="CH494" s="310"/>
      <c r="CI494" s="310"/>
      <c r="CJ494" s="310"/>
      <c r="CK494" s="310"/>
      <c r="CL494" s="310"/>
      <c r="CM494" s="310"/>
      <c r="CN494" s="310"/>
      <c r="CO494" s="310"/>
      <c r="CP494" s="310"/>
      <c r="CQ494" s="310"/>
      <c r="CR494" s="310"/>
      <c r="CS494" s="310"/>
      <c r="CT494" s="310"/>
      <c r="CU494" s="310"/>
      <c r="CV494" s="310"/>
      <c r="CW494" s="310"/>
      <c r="CX494" s="310"/>
      <c r="CY494" s="310"/>
      <c r="CZ494" s="310"/>
    </row>
    <row r="495" s="314" customFormat="true" ht="25.15" customHeight="true" x14ac:dyDescent="0.2">
      <c r="C495" s="844" t="s">
        <v>514</v>
      </c>
      <c r="D495" s="844"/>
      <c r="E495" s="653">
        <v>4.6003657988893514E-5</v>
      </c>
      <c r="F495" s="512"/>
      <c r="G495" s="512"/>
      <c r="H495" s="844"/>
      <c r="I495" s="844"/>
      <c r="J495" s="512"/>
      <c r="K495" s="512"/>
      <c r="L495" s="512"/>
      <c r="M495" s="844" t="s">
        <v>492</v>
      </c>
      <c r="N495" s="844"/>
      <c r="O495" s="655">
        <v>-1.7917231184032868E-3</v>
      </c>
      <c r="P495" s="512"/>
      <c r="Q495" s="512"/>
      <c r="AJ495" s="307"/>
      <c r="AK495" s="307"/>
      <c r="AL495" s="307"/>
      <c r="AM495" s="307"/>
      <c r="AN495" s="307"/>
      <c r="AO495" s="307"/>
      <c r="AP495" s="307"/>
      <c r="AQ495" s="307"/>
      <c r="AR495" s="307"/>
      <c r="AS495" s="307"/>
      <c r="AT495" s="307"/>
      <c r="AU495" s="307"/>
      <c r="AV495" s="307"/>
      <c r="AW495" s="307"/>
      <c r="AX495" s="307"/>
      <c r="AY495" s="307"/>
      <c r="AZ495" s="307"/>
      <c r="BA495" s="309"/>
      <c r="BB495" s="359"/>
      <c r="BC495" s="309"/>
      <c r="BD495" s="309"/>
      <c r="BE495" s="309"/>
      <c r="BF495" s="309"/>
      <c r="BG495" s="309"/>
      <c r="BH495" s="309"/>
      <c r="BI495" s="309"/>
      <c r="BJ495" s="309"/>
      <c r="BK495" s="309"/>
      <c r="BL495" s="309"/>
      <c r="BM495" s="309"/>
      <c r="BN495" s="309"/>
      <c r="BO495" s="309"/>
      <c r="BP495" s="309"/>
      <c r="BQ495" s="309"/>
      <c r="BR495" s="309"/>
      <c r="BS495" s="309"/>
      <c r="BT495" s="309"/>
      <c r="BU495" s="309"/>
      <c r="BV495" s="309"/>
      <c r="BW495" s="309"/>
      <c r="BX495" s="309"/>
      <c r="BY495" s="309"/>
      <c r="BZ495" s="310"/>
      <c r="CA495" s="310"/>
      <c r="CB495" s="310"/>
      <c r="CC495" s="310"/>
      <c r="CD495" s="310"/>
      <c r="CE495" s="310"/>
      <c r="CF495" s="310"/>
      <c r="CG495" s="310"/>
      <c r="CH495" s="310"/>
      <c r="CI495" s="310"/>
      <c r="CJ495" s="310"/>
      <c r="CK495" s="310"/>
      <c r="CL495" s="310"/>
      <c r="CM495" s="310"/>
      <c r="CN495" s="310"/>
      <c r="CO495" s="310"/>
      <c r="CP495" s="310"/>
      <c r="CQ495" s="310"/>
      <c r="CR495" s="310"/>
      <c r="CS495" s="310"/>
      <c r="CT495" s="310"/>
      <c r="CU495" s="310"/>
      <c r="CV495" s="310"/>
      <c r="CW495" s="310"/>
      <c r="CX495" s="310"/>
      <c r="CY495" s="310"/>
      <c r="CZ495" s="310"/>
    </row>
    <row r="496" s="314" customFormat="true" ht="25.15" customHeight="true" x14ac:dyDescent="0.2">
      <c r="C496" s="844" t="s">
        <v>513</v>
      </c>
      <c r="D496" s="844"/>
      <c r="E496" s="653">
        <v>4.0093691369150119E-5</v>
      </c>
      <c r="F496" s="512"/>
      <c r="G496" s="512"/>
      <c r="H496" s="844"/>
      <c r="I496" s="844"/>
      <c r="J496" s="512"/>
      <c r="K496" s="512"/>
      <c r="L496" s="512"/>
      <c r="M496" s="844" t="s">
        <v>467</v>
      </c>
      <c r="N496" s="844"/>
      <c r="O496" s="655">
        <v>-1.3746260496158261E-3</v>
      </c>
      <c r="P496" s="512"/>
      <c r="Q496" s="512"/>
      <c r="AJ496" s="307"/>
      <c r="AK496" s="307"/>
      <c r="AL496" s="307"/>
      <c r="AM496" s="307"/>
      <c r="AN496" s="307"/>
      <c r="AO496" s="307"/>
      <c r="AP496" s="307"/>
      <c r="AQ496" s="307"/>
      <c r="AR496" s="307"/>
      <c r="AS496" s="307"/>
      <c r="AT496" s="307"/>
      <c r="AU496" s="307"/>
      <c r="AV496" s="307"/>
      <c r="AW496" s="307"/>
      <c r="AX496" s="307"/>
      <c r="AY496" s="307"/>
      <c r="AZ496" s="307"/>
      <c r="BA496" s="309"/>
      <c r="BB496" s="359"/>
      <c r="BC496" s="309"/>
      <c r="BD496" s="309"/>
      <c r="BE496" s="309"/>
      <c r="BF496" s="309"/>
      <c r="BG496" s="309"/>
      <c r="BH496" s="309"/>
      <c r="BI496" s="309"/>
      <c r="BJ496" s="309"/>
      <c r="BK496" s="309"/>
      <c r="BL496" s="309"/>
      <c r="BM496" s="309"/>
      <c r="BN496" s="309"/>
      <c r="BO496" s="309"/>
      <c r="BP496" s="309"/>
      <c r="BQ496" s="309"/>
      <c r="BR496" s="309"/>
      <c r="BS496" s="309"/>
      <c r="BT496" s="309"/>
      <c r="BU496" s="309"/>
      <c r="BV496" s="309"/>
      <c r="BW496" s="309"/>
      <c r="BX496" s="309"/>
      <c r="BY496" s="309"/>
      <c r="BZ496" s="310"/>
      <c r="CA496" s="310"/>
      <c r="CB496" s="310"/>
      <c r="CC496" s="310"/>
      <c r="CD496" s="310"/>
      <c r="CE496" s="310"/>
      <c r="CF496" s="310"/>
      <c r="CG496" s="310"/>
      <c r="CH496" s="310"/>
      <c r="CI496" s="310"/>
      <c r="CJ496" s="310"/>
      <c r="CK496" s="310"/>
      <c r="CL496" s="310"/>
      <c r="CM496" s="310"/>
      <c r="CN496" s="310"/>
      <c r="CO496" s="310"/>
      <c r="CP496" s="310"/>
      <c r="CQ496" s="310"/>
      <c r="CR496" s="310"/>
      <c r="CS496" s="310"/>
      <c r="CT496" s="310"/>
      <c r="CU496" s="310"/>
      <c r="CV496" s="310"/>
      <c r="CW496" s="310"/>
      <c r="CX496" s="310"/>
      <c r="CY496" s="310"/>
      <c r="CZ496" s="310"/>
    </row>
    <row r="497" s="314" customFormat="true" ht="25.15" customHeight="true" x14ac:dyDescent="0.2">
      <c r="C497" s="844" t="s">
        <v>424</v>
      </c>
      <c r="D497" s="844"/>
      <c r="E497" s="653">
        <v>7.1484238320661708E-4</v>
      </c>
      <c r="F497" s="512"/>
      <c r="G497" s="512"/>
      <c r="H497" s="844" t="s">
        <v>267</v>
      </c>
      <c r="I497" s="844"/>
      <c r="J497" s="844"/>
      <c r="K497" s="512"/>
      <c r="L497" s="512"/>
      <c r="M497" s="844" t="s">
        <v>513</v>
      </c>
      <c r="N497" s="844"/>
      <c r="O497" s="655">
        <v>8.729786588097606E-4</v>
      </c>
      <c r="P497" s="512"/>
      <c r="Q497" s="512"/>
      <c r="AJ497" s="307"/>
      <c r="AK497" s="307"/>
      <c r="AL497" s="307"/>
      <c r="AM497" s="307"/>
      <c r="AN497" s="307"/>
      <c r="AO497" s="307"/>
      <c r="AP497" s="307"/>
      <c r="AQ497" s="307"/>
      <c r="AR497" s="307"/>
      <c r="AS497" s="307"/>
      <c r="AT497" s="307"/>
      <c r="AU497" s="307"/>
      <c r="AV497" s="307"/>
      <c r="AW497" s="307"/>
      <c r="AX497" s="307"/>
      <c r="AY497" s="307"/>
      <c r="AZ497" s="307"/>
      <c r="BA497" s="309"/>
      <c r="BB497" s="359"/>
      <c r="BC497" s="309"/>
      <c r="BD497" s="309"/>
      <c r="BE497" s="309"/>
      <c r="BF497" s="309"/>
      <c r="BG497" s="309"/>
      <c r="BH497" s="309"/>
      <c r="BI497" s="309"/>
      <c r="BJ497" s="309"/>
      <c r="BK497" s="309"/>
      <c r="BL497" s="309"/>
      <c r="BM497" s="309"/>
      <c r="BN497" s="309"/>
      <c r="BO497" s="309"/>
      <c r="BP497" s="309"/>
      <c r="BQ497" s="309"/>
      <c r="BR497" s="309"/>
      <c r="BS497" s="309"/>
      <c r="BT497" s="309"/>
      <c r="BU497" s="309"/>
      <c r="BV497" s="309"/>
      <c r="BW497" s="309"/>
      <c r="BX497" s="309"/>
      <c r="BY497" s="309"/>
      <c r="BZ497" s="310"/>
      <c r="CA497" s="310"/>
      <c r="CB497" s="310"/>
      <c r="CC497" s="310"/>
      <c r="CD497" s="310"/>
      <c r="CE497" s="310"/>
      <c r="CF497" s="310"/>
      <c r="CG497" s="310"/>
      <c r="CH497" s="310"/>
      <c r="CI497" s="310"/>
      <c r="CJ497" s="310"/>
      <c r="CK497" s="310"/>
      <c r="CL497" s="310"/>
      <c r="CM497" s="310"/>
      <c r="CN497" s="310"/>
      <c r="CO497" s="310"/>
      <c r="CP497" s="310"/>
      <c r="CQ497" s="310"/>
      <c r="CR497" s="310"/>
      <c r="CS497" s="310"/>
      <c r="CT497" s="310"/>
      <c r="CU497" s="310"/>
      <c r="CV497" s="310"/>
      <c r="CW497" s="310"/>
      <c r="CX497" s="310"/>
      <c r="CY497" s="310"/>
      <c r="CZ497" s="310"/>
    </row>
    <row r="498" s="314" customFormat="true" ht="25.15" customHeight="true" x14ac:dyDescent="0.2">
      <c r="C498" s="844" t="s">
        <v>397</v>
      </c>
      <c r="D498" s="844"/>
      <c r="E498" s="653">
        <v>3.2971057461307934E-2</v>
      </c>
      <c r="F498" s="512"/>
      <c r="G498" s="512"/>
      <c r="H498" s="844"/>
      <c r="I498" s="844"/>
      <c r="J498" s="636" t="s">
        <v>268</v>
      </c>
      <c r="K498" s="512"/>
      <c r="L498" s="512"/>
      <c r="M498" s="844" t="s">
        <v>515</v>
      </c>
      <c r="N498" s="844"/>
      <c r="O498" s="658">
        <v>-8.4125586624356999E-4</v>
      </c>
      <c r="P498" s="512"/>
      <c r="Q498" s="512"/>
      <c r="AJ498" s="307"/>
      <c r="AK498" s="307"/>
      <c r="AL498" s="307"/>
      <c r="AM498" s="307"/>
      <c r="AN498" s="307"/>
      <c r="AO498" s="307"/>
      <c r="AP498" s="307"/>
      <c r="AQ498" s="307"/>
      <c r="AR498" s="307"/>
      <c r="AS498" s="307"/>
      <c r="AT498" s="307"/>
      <c r="AU498" s="307"/>
      <c r="AV498" s="307"/>
      <c r="AW498" s="307"/>
      <c r="AX498" s="307"/>
      <c r="AY498" s="307"/>
      <c r="AZ498" s="307"/>
      <c r="BA498" s="309"/>
      <c r="BB498" s="359"/>
      <c r="BC498" s="309"/>
      <c r="BD498" s="309"/>
      <c r="BE498" s="309"/>
      <c r="BF498" s="309"/>
      <c r="BG498" s="309"/>
      <c r="BH498" s="309"/>
      <c r="BI498" s="309"/>
      <c r="BJ498" s="309"/>
      <c r="BK498" s="309"/>
      <c r="BL498" s="309"/>
      <c r="BM498" s="309"/>
      <c r="BN498" s="309"/>
      <c r="BO498" s="309"/>
      <c r="BP498" s="309"/>
      <c r="BQ498" s="309"/>
      <c r="BR498" s="309"/>
      <c r="BS498" s="309"/>
      <c r="BT498" s="309"/>
      <c r="BU498" s="309"/>
      <c r="BV498" s="309"/>
      <c r="BW498" s="309"/>
      <c r="BX498" s="309"/>
      <c r="BY498" s="309"/>
      <c r="BZ498" s="310"/>
      <c r="CA498" s="310"/>
      <c r="CB498" s="310"/>
      <c r="CC498" s="310"/>
      <c r="CD498" s="310"/>
      <c r="CE498" s="310"/>
      <c r="CF498" s="310"/>
      <c r="CG498" s="310"/>
      <c r="CH498" s="310"/>
      <c r="CI498" s="310"/>
      <c r="CJ498" s="310"/>
      <c r="CK498" s="310"/>
      <c r="CL498" s="310"/>
      <c r="CM498" s="310"/>
      <c r="CN498" s="310"/>
      <c r="CO498" s="310"/>
      <c r="CP498" s="310"/>
      <c r="CQ498" s="310"/>
      <c r="CR498" s="310"/>
      <c r="CS498" s="310"/>
      <c r="CT498" s="310"/>
      <c r="CU498" s="310"/>
      <c r="CV498" s="310"/>
      <c r="CW498" s="310"/>
      <c r="CX498" s="310"/>
      <c r="CY498" s="310"/>
      <c r="CZ498" s="310"/>
    </row>
    <row r="499" s="314" customFormat="true" ht="25.15" customHeight="true" x14ac:dyDescent="0.2">
      <c r="C499" s="844" t="s">
        <v>398</v>
      </c>
      <c r="D499" s="844"/>
      <c r="E499" s="653">
        <v>1.4408268695592561E-2</v>
      </c>
      <c r="F499" s="512"/>
      <c r="G499" s="512"/>
      <c r="H499" s="844" t="s">
        <v>419</v>
      </c>
      <c r="I499" s="844"/>
      <c r="J499" s="651">
        <v>2.3281429586515696E-2</v>
      </c>
      <c r="K499" s="512"/>
      <c r="L499" s="512"/>
      <c r="M499" s="844"/>
      <c r="N499" s="844"/>
      <c r="O499" s="512"/>
      <c r="P499" s="512"/>
      <c r="Q499" s="512"/>
      <c r="AJ499" s="307"/>
      <c r="AK499" s="307"/>
      <c r="AL499" s="307"/>
      <c r="AM499" s="307"/>
      <c r="AN499" s="307"/>
      <c r="AO499" s="307"/>
      <c r="AP499" s="307"/>
      <c r="AQ499" s="307"/>
      <c r="AR499" s="307"/>
      <c r="AS499" s="307"/>
      <c r="AT499" s="307"/>
      <c r="AU499" s="307"/>
      <c r="AV499" s="307"/>
      <c r="AW499" s="307"/>
      <c r="AX499" s="307"/>
      <c r="AY499" s="307"/>
      <c r="AZ499" s="307"/>
      <c r="BA499" s="309"/>
      <c r="BB499" s="359"/>
      <c r="BC499" s="309"/>
      <c r="BD499" s="309"/>
      <c r="BE499" s="309"/>
      <c r="BF499" s="309"/>
      <c r="BG499" s="309"/>
      <c r="BH499" s="309"/>
      <c r="BI499" s="309"/>
      <c r="BJ499" s="309"/>
      <c r="BK499" s="309"/>
      <c r="BL499" s="309"/>
      <c r="BM499" s="309"/>
      <c r="BN499" s="309"/>
      <c r="BO499" s="309"/>
      <c r="BP499" s="309"/>
      <c r="BQ499" s="309"/>
      <c r="BR499" s="309"/>
      <c r="BS499" s="309"/>
      <c r="BT499" s="309"/>
      <c r="BU499" s="309"/>
      <c r="BV499" s="309"/>
      <c r="BW499" s="309"/>
      <c r="BX499" s="309"/>
      <c r="BY499" s="309"/>
      <c r="BZ499" s="310"/>
      <c r="CA499" s="310"/>
      <c r="CB499" s="310"/>
      <c r="CC499" s="310"/>
      <c r="CD499" s="310"/>
      <c r="CE499" s="310"/>
      <c r="CF499" s="310"/>
      <c r="CG499" s="310"/>
      <c r="CH499" s="310"/>
      <c r="CI499" s="310"/>
      <c r="CJ499" s="310"/>
      <c r="CK499" s="310"/>
      <c r="CL499" s="310"/>
      <c r="CM499" s="310"/>
      <c r="CN499" s="310"/>
      <c r="CO499" s="310"/>
      <c r="CP499" s="310"/>
      <c r="CQ499" s="310"/>
      <c r="CR499" s="310"/>
      <c r="CS499" s="310"/>
      <c r="CT499" s="310"/>
      <c r="CU499" s="310"/>
      <c r="CV499" s="310"/>
      <c r="CW499" s="310"/>
      <c r="CX499" s="310"/>
      <c r="CY499" s="310"/>
      <c r="CZ499" s="310"/>
    </row>
    <row r="500" s="314" customFormat="true" ht="25.15" customHeight="true" x14ac:dyDescent="0.2">
      <c r="C500" s="844" t="s">
        <v>381</v>
      </c>
      <c r="D500" s="844"/>
      <c r="E500" s="653">
        <v>0.24098618407340444</v>
      </c>
      <c r="F500" s="512"/>
      <c r="G500" s="512"/>
      <c r="H500" s="844" t="s">
        <v>460</v>
      </c>
      <c r="I500" s="844"/>
      <c r="J500" s="654">
        <v>0.58273097752680736</v>
      </c>
      <c r="K500" s="512"/>
      <c r="L500" s="512"/>
      <c r="M500" s="844"/>
      <c r="N500" s="844"/>
      <c r="O500" s="512"/>
      <c r="P500" s="512"/>
      <c r="Q500" s="512"/>
      <c r="AJ500" s="307"/>
      <c r="AK500" s="307"/>
      <c r="AL500" s="307"/>
      <c r="AM500" s="307"/>
      <c r="AN500" s="307"/>
      <c r="AO500" s="307"/>
      <c r="AP500" s="307"/>
      <c r="AQ500" s="307"/>
      <c r="AR500" s="307"/>
      <c r="AS500" s="307"/>
      <c r="AT500" s="307"/>
      <c r="AU500" s="307"/>
      <c r="AV500" s="307"/>
      <c r="AW500" s="307"/>
      <c r="AX500" s="307"/>
      <c r="AY500" s="307"/>
      <c r="AZ500" s="307"/>
      <c r="BA500" s="309"/>
      <c r="BB500" s="359"/>
      <c r="BC500" s="309"/>
      <c r="BD500" s="309"/>
      <c r="BE500" s="309"/>
      <c r="BF500" s="309"/>
      <c r="BG500" s="309"/>
      <c r="BH500" s="309"/>
      <c r="BI500" s="309"/>
      <c r="BJ500" s="309"/>
      <c r="BK500" s="309"/>
      <c r="BL500" s="309"/>
      <c r="BM500" s="309"/>
      <c r="BN500" s="309"/>
      <c r="BO500" s="309"/>
      <c r="BP500" s="309"/>
      <c r="BQ500" s="309"/>
      <c r="BR500" s="309"/>
      <c r="BS500" s="309"/>
      <c r="BT500" s="309"/>
      <c r="BU500" s="309"/>
      <c r="BV500" s="309"/>
      <c r="BW500" s="309"/>
      <c r="BX500" s="309"/>
      <c r="BY500" s="309"/>
      <c r="BZ500" s="310"/>
      <c r="CA500" s="310"/>
      <c r="CB500" s="310"/>
      <c r="CC500" s="310"/>
      <c r="CD500" s="310"/>
      <c r="CE500" s="310"/>
      <c r="CF500" s="310"/>
      <c r="CG500" s="310"/>
      <c r="CH500" s="310"/>
      <c r="CI500" s="310"/>
      <c r="CJ500" s="310"/>
      <c r="CK500" s="310"/>
      <c r="CL500" s="310"/>
      <c r="CM500" s="310"/>
      <c r="CN500" s="310"/>
      <c r="CO500" s="310"/>
      <c r="CP500" s="310"/>
      <c r="CQ500" s="310"/>
      <c r="CR500" s="310"/>
      <c r="CS500" s="310"/>
      <c r="CT500" s="310"/>
      <c r="CU500" s="310"/>
      <c r="CV500" s="310"/>
      <c r="CW500" s="310"/>
      <c r="CX500" s="310"/>
      <c r="CY500" s="310"/>
      <c r="CZ500" s="310"/>
    </row>
    <row r="501" s="314" customFormat="true" ht="25.15" customHeight="true" x14ac:dyDescent="0.2">
      <c r="C501" s="844" t="s">
        <v>399</v>
      </c>
      <c r="D501" s="844"/>
      <c r="E501" s="653">
        <v>2.2333285542856417E-2</v>
      </c>
      <c r="F501" s="512"/>
      <c r="G501" s="512"/>
      <c r="H501" s="844" t="s">
        <v>499</v>
      </c>
      <c r="I501" s="844"/>
      <c r="J501" s="654">
        <v>3.8147270738631144E-3</v>
      </c>
      <c r="K501" s="512"/>
      <c r="L501" s="512"/>
      <c r="M501" s="844"/>
      <c r="N501" s="844"/>
      <c r="O501" s="512"/>
      <c r="P501" s="512"/>
      <c r="Q501" s="512"/>
      <c r="AJ501" s="307"/>
      <c r="AK501" s="307"/>
      <c r="AL501" s="307"/>
      <c r="AM501" s="307"/>
      <c r="AN501" s="307"/>
      <c r="AO501" s="307"/>
      <c r="AP501" s="307"/>
      <c r="AQ501" s="307"/>
      <c r="AR501" s="307"/>
      <c r="AS501" s="307"/>
      <c r="AT501" s="307"/>
      <c r="AU501" s="307"/>
      <c r="AV501" s="307"/>
      <c r="AW501" s="307"/>
      <c r="AX501" s="307"/>
      <c r="AY501" s="307"/>
      <c r="AZ501" s="307"/>
      <c r="BA501" s="309"/>
      <c r="BB501" s="359"/>
      <c r="BC501" s="309"/>
      <c r="BD501" s="309"/>
      <c r="BE501" s="309"/>
      <c r="BF501" s="309"/>
      <c r="BG501" s="309"/>
      <c r="BH501" s="309"/>
      <c r="BI501" s="309"/>
      <c r="BJ501" s="309"/>
      <c r="BK501" s="309"/>
      <c r="BL501" s="309"/>
      <c r="BM501" s="309"/>
      <c r="BN501" s="309"/>
      <c r="BO501" s="309"/>
      <c r="BP501" s="309"/>
      <c r="BQ501" s="309"/>
      <c r="BR501" s="309"/>
      <c r="BS501" s="309"/>
      <c r="BT501" s="309"/>
      <c r="BU501" s="309"/>
      <c r="BV501" s="309"/>
      <c r="BW501" s="309"/>
      <c r="BX501" s="309"/>
      <c r="BY501" s="309"/>
      <c r="BZ501" s="310"/>
      <c r="CA501" s="310"/>
      <c r="CB501" s="310"/>
      <c r="CC501" s="310"/>
      <c r="CD501" s="310"/>
      <c r="CE501" s="310"/>
      <c r="CF501" s="310"/>
      <c r="CG501" s="310"/>
      <c r="CH501" s="310"/>
      <c r="CI501" s="310"/>
      <c r="CJ501" s="310"/>
      <c r="CK501" s="310"/>
      <c r="CL501" s="310"/>
      <c r="CM501" s="310"/>
      <c r="CN501" s="310"/>
      <c r="CO501" s="310"/>
      <c r="CP501" s="310"/>
      <c r="CQ501" s="310"/>
      <c r="CR501" s="310"/>
      <c r="CS501" s="310"/>
      <c r="CT501" s="310"/>
      <c r="CU501" s="310"/>
      <c r="CV501" s="310"/>
      <c r="CW501" s="310"/>
      <c r="CX501" s="310"/>
      <c r="CY501" s="310"/>
      <c r="CZ501" s="310"/>
    </row>
    <row r="502" s="314" customFormat="true" ht="25.15" customHeight="true" x14ac:dyDescent="0.2">
      <c r="C502" s="844" t="s">
        <v>392</v>
      </c>
      <c r="D502" s="844"/>
      <c r="E502" s="653">
        <v>2.4721299710704823E-3</v>
      </c>
      <c r="F502" s="512"/>
      <c r="G502" s="512"/>
      <c r="H502" s="844" t="s">
        <v>509</v>
      </c>
      <c r="I502" s="844"/>
      <c r="J502" s="654">
        <v>4.9139755375121699E-7</v>
      </c>
      <c r="K502" s="512"/>
      <c r="L502" s="512"/>
      <c r="M502" s="844" t="s">
        <v>267</v>
      </c>
      <c r="N502" s="844"/>
      <c r="O502" s="844"/>
      <c r="P502" s="512"/>
      <c r="Q502" s="512"/>
      <c r="AJ502" s="307"/>
      <c r="AK502" s="307"/>
      <c r="AL502" s="307"/>
      <c r="AM502" s="307"/>
      <c r="AN502" s="307"/>
      <c r="AO502" s="307"/>
      <c r="AP502" s="307"/>
      <c r="AQ502" s="307"/>
      <c r="AR502" s="307"/>
      <c r="AS502" s="307"/>
      <c r="AT502" s="307"/>
      <c r="AU502" s="307"/>
      <c r="AV502" s="307"/>
      <c r="AW502" s="307"/>
      <c r="AX502" s="307"/>
      <c r="AY502" s="307"/>
      <c r="AZ502" s="307"/>
      <c r="BA502" s="309"/>
      <c r="BB502" s="359"/>
      <c r="BC502" s="309"/>
      <c r="BD502" s="309"/>
      <c r="BE502" s="309"/>
      <c r="BF502" s="309"/>
      <c r="BG502" s="309"/>
      <c r="BH502" s="309"/>
      <c r="BI502" s="309"/>
      <c r="BJ502" s="309"/>
      <c r="BK502" s="309"/>
      <c r="BL502" s="309"/>
      <c r="BM502" s="309"/>
      <c r="BN502" s="309"/>
      <c r="BO502" s="309"/>
      <c r="BP502" s="309"/>
      <c r="BQ502" s="309"/>
      <c r="BR502" s="309"/>
      <c r="BS502" s="309"/>
      <c r="BT502" s="309"/>
      <c r="BU502" s="309"/>
      <c r="BV502" s="309"/>
      <c r="BW502" s="309"/>
      <c r="BX502" s="309"/>
      <c r="BY502" s="309"/>
      <c r="BZ502" s="310"/>
      <c r="CA502" s="310"/>
      <c r="CB502" s="310"/>
      <c r="CC502" s="310"/>
      <c r="CD502" s="310"/>
      <c r="CE502" s="310"/>
      <c r="CF502" s="310"/>
      <c r="CG502" s="310"/>
      <c r="CH502" s="310"/>
      <c r="CI502" s="310"/>
      <c r="CJ502" s="310"/>
      <c r="CK502" s="310"/>
      <c r="CL502" s="310"/>
      <c r="CM502" s="310"/>
      <c r="CN502" s="310"/>
      <c r="CO502" s="310"/>
      <c r="CP502" s="310"/>
      <c r="CQ502" s="310"/>
      <c r="CR502" s="310"/>
      <c r="CS502" s="310"/>
      <c r="CT502" s="310"/>
      <c r="CU502" s="310"/>
      <c r="CV502" s="310"/>
      <c r="CW502" s="310"/>
      <c r="CX502" s="310"/>
      <c r="CY502" s="310"/>
      <c r="CZ502" s="310"/>
    </row>
    <row r="503" s="314" customFormat="true" ht="25.15" customHeight="true" x14ac:dyDescent="0.2">
      <c r="C503" s="844" t="s">
        <v>421</v>
      </c>
      <c r="D503" s="844"/>
      <c r="E503" s="653">
        <v>1.2934055326864014E-3</v>
      </c>
      <c r="F503" s="512"/>
      <c r="G503" s="512"/>
      <c r="H503" s="844" t="s">
        <v>497</v>
      </c>
      <c r="I503" s="844"/>
      <c r="J503" s="654">
        <v>3.2886546272088045E-4</v>
      </c>
      <c r="K503" s="512"/>
      <c r="L503" s="512"/>
      <c r="M503" s="844"/>
      <c r="N503" s="844"/>
      <c r="O503" s="637" t="s">
        <v>268</v>
      </c>
      <c r="P503" s="512"/>
      <c r="Q503" s="512"/>
      <c r="AJ503" s="307"/>
      <c r="AK503" s="307"/>
      <c r="AL503" s="307"/>
      <c r="AM503" s="307"/>
      <c r="AN503" s="307"/>
      <c r="AO503" s="307"/>
      <c r="AP503" s="307"/>
      <c r="AQ503" s="307"/>
      <c r="AR503" s="307"/>
      <c r="AS503" s="307"/>
      <c r="AT503" s="307"/>
      <c r="AU503" s="307"/>
      <c r="AV503" s="307"/>
      <c r="AW503" s="307"/>
      <c r="AX503" s="307"/>
      <c r="AY503" s="307"/>
      <c r="AZ503" s="307"/>
      <c r="BA503" s="309"/>
      <c r="BB503" s="359"/>
      <c r="BC503" s="309"/>
      <c r="BD503" s="309"/>
      <c r="BE503" s="309"/>
      <c r="BF503" s="309"/>
      <c r="BG503" s="309"/>
      <c r="BH503" s="309"/>
      <c r="BI503" s="309"/>
      <c r="BJ503" s="309"/>
      <c r="BK503" s="309"/>
      <c r="BL503" s="309"/>
      <c r="BM503" s="309"/>
      <c r="BN503" s="309"/>
      <c r="BO503" s="309"/>
      <c r="BP503" s="309"/>
      <c r="BQ503" s="309"/>
      <c r="BR503" s="309"/>
      <c r="BS503" s="309"/>
      <c r="BT503" s="309"/>
      <c r="BU503" s="309"/>
      <c r="BV503" s="309"/>
      <c r="BW503" s="309"/>
      <c r="BX503" s="309"/>
      <c r="BY503" s="309"/>
      <c r="BZ503" s="310"/>
      <c r="CA503" s="310"/>
      <c r="CB503" s="310"/>
      <c r="CC503" s="310"/>
      <c r="CD503" s="310"/>
      <c r="CE503" s="310"/>
      <c r="CF503" s="310"/>
      <c r="CG503" s="310"/>
      <c r="CH503" s="310"/>
      <c r="CI503" s="310"/>
      <c r="CJ503" s="310"/>
      <c r="CK503" s="310"/>
      <c r="CL503" s="310"/>
      <c r="CM503" s="310"/>
      <c r="CN503" s="310"/>
      <c r="CO503" s="310"/>
      <c r="CP503" s="310"/>
      <c r="CQ503" s="310"/>
      <c r="CR503" s="310"/>
      <c r="CS503" s="310"/>
      <c r="CT503" s="310"/>
      <c r="CU503" s="310"/>
      <c r="CV503" s="310"/>
      <c r="CW503" s="310"/>
      <c r="CX503" s="310"/>
      <c r="CY503" s="310"/>
      <c r="CZ503" s="310"/>
    </row>
    <row r="504" s="314" customFormat="true" ht="25.15" customHeight="true" x14ac:dyDescent="0.2">
      <c r="C504" s="844" t="s">
        <v>485</v>
      </c>
      <c r="D504" s="844"/>
      <c r="E504" s="653">
        <v>3.4000426120655257E-3</v>
      </c>
      <c r="F504" s="512"/>
      <c r="G504" s="512"/>
      <c r="H504" s="844" t="s">
        <v>476</v>
      </c>
      <c r="I504" s="844"/>
      <c r="J504" s="654">
        <v>3.1853447025161616E-2</v>
      </c>
      <c r="K504" s="512"/>
      <c r="L504" s="512"/>
      <c r="M504" s="844" t="s">
        <v>419</v>
      </c>
      <c r="N504" s="844"/>
      <c r="O504" s="652">
        <v>1.667857806842479E-2</v>
      </c>
      <c r="P504" s="512"/>
      <c r="Q504" s="512"/>
      <c r="AJ504" s="307"/>
      <c r="AK504" s="307"/>
      <c r="AL504" s="307"/>
      <c r="AM504" s="307"/>
      <c r="AN504" s="307"/>
      <c r="AO504" s="307"/>
      <c r="AP504" s="307"/>
      <c r="AQ504" s="307"/>
      <c r="AR504" s="307"/>
      <c r="AS504" s="307"/>
      <c r="AT504" s="307"/>
      <c r="AU504" s="307"/>
      <c r="AV504" s="307"/>
      <c r="AW504" s="307"/>
      <c r="AX504" s="307"/>
      <c r="AY504" s="307"/>
      <c r="AZ504" s="307"/>
      <c r="BA504" s="309"/>
      <c r="BB504" s="359"/>
      <c r="BC504" s="309"/>
      <c r="BD504" s="309"/>
      <c r="BE504" s="309"/>
      <c r="BF504" s="309"/>
      <c r="BG504" s="309"/>
      <c r="BH504" s="309"/>
      <c r="BI504" s="309"/>
      <c r="BJ504" s="309"/>
      <c r="BK504" s="309"/>
      <c r="BL504" s="309"/>
      <c r="BM504" s="309"/>
      <c r="BN504" s="309"/>
      <c r="BO504" s="309"/>
      <c r="BP504" s="309"/>
      <c r="BQ504" s="309"/>
      <c r="BR504" s="309"/>
      <c r="BS504" s="309"/>
      <c r="BT504" s="309"/>
      <c r="BU504" s="309"/>
      <c r="BV504" s="309"/>
      <c r="BW504" s="309"/>
      <c r="BX504" s="309"/>
      <c r="BY504" s="309"/>
      <c r="BZ504" s="310"/>
      <c r="CA504" s="310"/>
      <c r="CB504" s="310"/>
      <c r="CC504" s="310"/>
      <c r="CD504" s="310"/>
      <c r="CE504" s="310"/>
      <c r="CF504" s="310"/>
      <c r="CG504" s="310"/>
      <c r="CH504" s="310"/>
      <c r="CI504" s="310"/>
      <c r="CJ504" s="310"/>
      <c r="CK504" s="310"/>
      <c r="CL504" s="310"/>
      <c r="CM504" s="310"/>
      <c r="CN504" s="310"/>
      <c r="CO504" s="310"/>
      <c r="CP504" s="310"/>
      <c r="CQ504" s="310"/>
      <c r="CR504" s="310"/>
      <c r="CS504" s="310"/>
      <c r="CT504" s="310"/>
      <c r="CU504" s="310"/>
      <c r="CV504" s="310"/>
      <c r="CW504" s="310"/>
      <c r="CX504" s="310"/>
      <c r="CY504" s="310"/>
      <c r="CZ504" s="310"/>
    </row>
    <row r="505" s="314" customFormat="true" ht="25.15" customHeight="true" x14ac:dyDescent="0.2">
      <c r="C505" s="844" t="s">
        <v>423</v>
      </c>
      <c r="D505" s="844"/>
      <c r="E505" s="653">
        <v>2.1300284410566121E-4</v>
      </c>
      <c r="F505" s="512"/>
      <c r="G505" s="512"/>
      <c r="H505" s="844" t="s">
        <v>461</v>
      </c>
      <c r="I505" s="844"/>
      <c r="J505" s="654">
        <v>0.44888211632459263</v>
      </c>
      <c r="K505" s="512"/>
      <c r="L505" s="512"/>
      <c r="M505" s="844" t="s">
        <v>460</v>
      </c>
      <c r="N505" s="844"/>
      <c r="O505" s="655">
        <v>0.47532488069353507</v>
      </c>
      <c r="P505" s="512"/>
      <c r="Q505" s="512"/>
      <c r="AJ505" s="307"/>
      <c r="AK505" s="307"/>
      <c r="AL505" s="307"/>
      <c r="AM505" s="307"/>
      <c r="AN505" s="307"/>
      <c r="AO505" s="307"/>
      <c r="AP505" s="307"/>
      <c r="AQ505" s="307"/>
      <c r="AR505" s="307"/>
      <c r="AS505" s="307"/>
      <c r="AT505" s="307"/>
      <c r="AU505" s="307"/>
      <c r="AV505" s="307"/>
      <c r="AW505" s="307"/>
      <c r="AX505" s="307"/>
      <c r="AY505" s="307"/>
      <c r="AZ505" s="307"/>
      <c r="BA505" s="309"/>
      <c r="BB505" s="359"/>
      <c r="BC505" s="309"/>
      <c r="BD505" s="309"/>
      <c r="BE505" s="309"/>
      <c r="BF505" s="309"/>
      <c r="BG505" s="309"/>
      <c r="BH505" s="309"/>
      <c r="BI505" s="309"/>
      <c r="BJ505" s="309"/>
      <c r="BK505" s="309"/>
      <c r="BL505" s="309"/>
      <c r="BM505" s="309"/>
      <c r="BN505" s="309"/>
      <c r="BO505" s="309"/>
      <c r="BP505" s="309"/>
      <c r="BQ505" s="309"/>
      <c r="BR505" s="309"/>
      <c r="BS505" s="309"/>
      <c r="BT505" s="309"/>
      <c r="BU505" s="309"/>
      <c r="BV505" s="309"/>
      <c r="BW505" s="309"/>
      <c r="BX505" s="309"/>
      <c r="BY505" s="309"/>
      <c r="BZ505" s="310"/>
      <c r="CA505" s="310"/>
      <c r="CB505" s="310"/>
      <c r="CC505" s="310"/>
      <c r="CD505" s="310"/>
      <c r="CE505" s="310"/>
      <c r="CF505" s="310"/>
      <c r="CG505" s="310"/>
      <c r="CH505" s="310"/>
      <c r="CI505" s="310"/>
      <c r="CJ505" s="310"/>
      <c r="CK505" s="310"/>
      <c r="CL505" s="310"/>
      <c r="CM505" s="310"/>
      <c r="CN505" s="310"/>
      <c r="CO505" s="310"/>
      <c r="CP505" s="310"/>
      <c r="CQ505" s="310"/>
      <c r="CR505" s="310"/>
      <c r="CS505" s="310"/>
      <c r="CT505" s="310"/>
      <c r="CU505" s="310"/>
      <c r="CV505" s="310"/>
      <c r="CW505" s="310"/>
      <c r="CX505" s="310"/>
      <c r="CY505" s="310"/>
      <c r="CZ505" s="310"/>
    </row>
    <row r="506" s="314" customFormat="true" ht="25.15" customHeight="true" x14ac:dyDescent="0.2">
      <c r="C506" s="844" t="s">
        <v>466</v>
      </c>
      <c r="D506" s="844"/>
      <c r="E506" s="653">
        <v>0.11903547204352033</v>
      </c>
      <c r="F506" s="512"/>
      <c r="G506" s="512"/>
      <c r="H506" s="844" t="s">
        <v>489</v>
      </c>
      <c r="I506" s="844"/>
      <c r="J506" s="654">
        <v>1.4905352174382825E-3</v>
      </c>
      <c r="K506" s="512"/>
      <c r="L506" s="512"/>
      <c r="M506" s="844" t="s">
        <v>499</v>
      </c>
      <c r="N506" s="844"/>
      <c r="O506" s="655">
        <v>2.6384420068952951E-3</v>
      </c>
      <c r="P506" s="512"/>
      <c r="Q506" s="512"/>
      <c r="AJ506" s="307"/>
      <c r="AK506" s="307"/>
      <c r="AL506" s="307"/>
      <c r="AM506" s="307"/>
      <c r="AN506" s="307"/>
      <c r="AO506" s="307"/>
      <c r="AP506" s="307"/>
      <c r="AQ506" s="307"/>
      <c r="AR506" s="307"/>
      <c r="AS506" s="307"/>
      <c r="AT506" s="307"/>
      <c r="AU506" s="307"/>
      <c r="AV506" s="307"/>
      <c r="AW506" s="307"/>
      <c r="AX506" s="307"/>
      <c r="AY506" s="307"/>
      <c r="AZ506" s="307"/>
      <c r="BA506" s="309"/>
      <c r="BB506" s="359"/>
      <c r="BC506" s="309"/>
      <c r="BD506" s="309"/>
      <c r="BE506" s="309"/>
      <c r="BF506" s="309"/>
      <c r="BG506" s="309"/>
      <c r="BH506" s="309"/>
      <c r="BI506" s="309"/>
      <c r="BJ506" s="309"/>
      <c r="BK506" s="309"/>
      <c r="BL506" s="309"/>
      <c r="BM506" s="309"/>
      <c r="BN506" s="309"/>
      <c r="BO506" s="309"/>
      <c r="BP506" s="309"/>
      <c r="BQ506" s="309"/>
      <c r="BR506" s="309"/>
      <c r="BS506" s="309"/>
      <c r="BT506" s="309"/>
      <c r="BU506" s="309"/>
      <c r="BV506" s="309"/>
      <c r="BW506" s="309"/>
      <c r="BX506" s="309"/>
      <c r="BY506" s="309"/>
      <c r="BZ506" s="310"/>
      <c r="CA506" s="310"/>
      <c r="CB506" s="310"/>
      <c r="CC506" s="310"/>
      <c r="CD506" s="310"/>
      <c r="CE506" s="310"/>
      <c r="CF506" s="310"/>
      <c r="CG506" s="310"/>
      <c r="CH506" s="310"/>
      <c r="CI506" s="310"/>
      <c r="CJ506" s="310"/>
      <c r="CK506" s="310"/>
      <c r="CL506" s="310"/>
      <c r="CM506" s="310"/>
      <c r="CN506" s="310"/>
      <c r="CO506" s="310"/>
      <c r="CP506" s="310"/>
      <c r="CQ506" s="310"/>
      <c r="CR506" s="310"/>
      <c r="CS506" s="310"/>
      <c r="CT506" s="310"/>
      <c r="CU506" s="310"/>
      <c r="CV506" s="310"/>
      <c r="CW506" s="310"/>
      <c r="CX506" s="310"/>
      <c r="CY506" s="310"/>
      <c r="CZ506" s="310"/>
    </row>
    <row r="507" s="314" customFormat="true" ht="25.15" customHeight="true" x14ac:dyDescent="0.2">
      <c r="C507" s="844" t="s">
        <v>511</v>
      </c>
      <c r="D507" s="844"/>
      <c r="E507" s="653">
        <v>5.3069360616049388E-5</v>
      </c>
      <c r="F507" s="512"/>
      <c r="G507" s="512"/>
      <c r="H507" s="844" t="s">
        <v>410</v>
      </c>
      <c r="I507" s="844"/>
      <c r="J507" s="654">
        <v>1.5403893386686355E-3</v>
      </c>
      <c r="K507" s="512"/>
      <c r="L507" s="512"/>
      <c r="M507" s="844" t="s">
        <v>519</v>
      </c>
      <c r="N507" s="844"/>
      <c r="O507" s="655">
        <v>4.145355810336304E-6</v>
      </c>
      <c r="P507" s="512"/>
      <c r="Q507" s="512"/>
      <c r="AJ507" s="307"/>
      <c r="AK507" s="307"/>
      <c r="AL507" s="307"/>
      <c r="AM507" s="307"/>
      <c r="AN507" s="307"/>
      <c r="AO507" s="307"/>
      <c r="AP507" s="307"/>
      <c r="AQ507" s="307"/>
      <c r="AR507" s="307"/>
      <c r="AS507" s="307"/>
      <c r="AT507" s="307"/>
      <c r="AU507" s="307"/>
      <c r="AV507" s="307"/>
      <c r="AW507" s="307"/>
      <c r="AX507" s="307"/>
      <c r="AY507" s="307"/>
      <c r="AZ507" s="307"/>
      <c r="BA507" s="309"/>
      <c r="BB507" s="359"/>
      <c r="BC507" s="309"/>
      <c r="BD507" s="309"/>
      <c r="BE507" s="309"/>
      <c r="BF507" s="309"/>
      <c r="BG507" s="309"/>
      <c r="BH507" s="309"/>
      <c r="BI507" s="309"/>
      <c r="BJ507" s="309"/>
      <c r="BK507" s="309"/>
      <c r="BL507" s="309"/>
      <c r="BM507" s="309"/>
      <c r="BN507" s="309"/>
      <c r="BO507" s="309"/>
      <c r="BP507" s="309"/>
      <c r="BQ507" s="309"/>
      <c r="BR507" s="309"/>
      <c r="BS507" s="309"/>
      <c r="BT507" s="309"/>
      <c r="BU507" s="309"/>
      <c r="BV507" s="309"/>
      <c r="BW507" s="309"/>
      <c r="BX507" s="309"/>
      <c r="BY507" s="309"/>
      <c r="BZ507" s="310"/>
      <c r="CA507" s="310"/>
      <c r="CB507" s="310"/>
      <c r="CC507" s="310"/>
      <c r="CD507" s="310"/>
      <c r="CE507" s="310"/>
      <c r="CF507" s="310"/>
      <c r="CG507" s="310"/>
      <c r="CH507" s="310"/>
      <c r="CI507" s="310"/>
      <c r="CJ507" s="310"/>
      <c r="CK507" s="310"/>
      <c r="CL507" s="310"/>
      <c r="CM507" s="310"/>
      <c r="CN507" s="310"/>
      <c r="CO507" s="310"/>
      <c r="CP507" s="310"/>
      <c r="CQ507" s="310"/>
      <c r="CR507" s="310"/>
      <c r="CS507" s="310"/>
      <c r="CT507" s="310"/>
      <c r="CU507" s="310"/>
      <c r="CV507" s="310"/>
      <c r="CW507" s="310"/>
      <c r="CX507" s="310"/>
      <c r="CY507" s="310"/>
      <c r="CZ507" s="310"/>
    </row>
    <row r="508" s="314" customFormat="true" ht="25.15" customHeight="true" x14ac:dyDescent="0.2">
      <c r="C508" s="844" t="s">
        <v>506</v>
      </c>
      <c r="D508" s="844"/>
      <c r="E508" s="653">
        <v>1.7087558599689841E-4</v>
      </c>
      <c r="F508" s="512"/>
      <c r="G508" s="512"/>
      <c r="H508" s="844" t="s">
        <v>415</v>
      </c>
      <c r="I508" s="844"/>
      <c r="J508" s="654">
        <v>6.1246425251635674E-4</v>
      </c>
      <c r="K508" s="512"/>
      <c r="L508" s="512"/>
      <c r="M508" s="844" t="s">
        <v>476</v>
      </c>
      <c r="N508" s="844"/>
      <c r="O508" s="655">
        <v>1.786061249786107E-2</v>
      </c>
      <c r="P508" s="512"/>
      <c r="Q508" s="512"/>
      <c r="AJ508" s="307"/>
      <c r="AK508" s="307"/>
      <c r="AL508" s="307"/>
      <c r="AM508" s="307"/>
      <c r="AN508" s="307"/>
      <c r="AO508" s="307"/>
      <c r="AP508" s="307"/>
      <c r="AQ508" s="307"/>
      <c r="AR508" s="307"/>
      <c r="AS508" s="307"/>
      <c r="AT508" s="307"/>
      <c r="AU508" s="307"/>
      <c r="AV508" s="307"/>
      <c r="AW508" s="307"/>
      <c r="AX508" s="307"/>
      <c r="AY508" s="307"/>
      <c r="AZ508" s="307"/>
      <c r="BA508" s="309"/>
      <c r="BB508" s="359"/>
      <c r="BC508" s="309"/>
      <c r="BD508" s="309"/>
      <c r="BE508" s="309"/>
      <c r="BF508" s="309"/>
      <c r="BG508" s="309"/>
      <c r="BH508" s="309"/>
      <c r="BI508" s="309"/>
      <c r="BJ508" s="309"/>
      <c r="BK508" s="309"/>
      <c r="BL508" s="309"/>
      <c r="BM508" s="309"/>
      <c r="BN508" s="309"/>
      <c r="BO508" s="309"/>
      <c r="BP508" s="309"/>
      <c r="BQ508" s="309"/>
      <c r="BR508" s="309"/>
      <c r="BS508" s="309"/>
      <c r="BT508" s="309"/>
      <c r="BU508" s="309"/>
      <c r="BV508" s="309"/>
      <c r="BW508" s="309"/>
      <c r="BX508" s="309"/>
      <c r="BY508" s="309"/>
      <c r="BZ508" s="310"/>
      <c r="CA508" s="310"/>
      <c r="CB508" s="310"/>
      <c r="CC508" s="310"/>
      <c r="CD508" s="310"/>
      <c r="CE508" s="310"/>
      <c r="CF508" s="310"/>
      <c r="CG508" s="310"/>
      <c r="CH508" s="310"/>
      <c r="CI508" s="310"/>
      <c r="CJ508" s="310"/>
      <c r="CK508" s="310"/>
      <c r="CL508" s="310"/>
      <c r="CM508" s="310"/>
      <c r="CN508" s="310"/>
      <c r="CO508" s="310"/>
      <c r="CP508" s="310"/>
      <c r="CQ508" s="310"/>
      <c r="CR508" s="310"/>
      <c r="CS508" s="310"/>
      <c r="CT508" s="310"/>
      <c r="CU508" s="310"/>
      <c r="CV508" s="310"/>
      <c r="CW508" s="310"/>
      <c r="CX508" s="310"/>
      <c r="CY508" s="310"/>
      <c r="CZ508" s="310"/>
    </row>
    <row r="509" s="314" customFormat="true" ht="25.15" customHeight="true" x14ac:dyDescent="0.2">
      <c r="C509" s="844" t="s">
        <v>491</v>
      </c>
      <c r="D509" s="844"/>
      <c r="E509" s="653">
        <v>1.4745578839949318E-3</v>
      </c>
      <c r="F509" s="512"/>
      <c r="G509" s="512"/>
      <c r="H509" s="844" t="s">
        <v>479</v>
      </c>
      <c r="I509" s="844"/>
      <c r="J509" s="654">
        <v>4.7883913700719205E-3</v>
      </c>
      <c r="K509" s="512"/>
      <c r="L509" s="512"/>
      <c r="M509" s="844" t="s">
        <v>461</v>
      </c>
      <c r="N509" s="844"/>
      <c r="O509" s="655">
        <v>0.45770929975658886</v>
      </c>
      <c r="P509" s="512"/>
      <c r="Q509" s="512"/>
      <c r="AJ509" s="307"/>
      <c r="AK509" s="307"/>
      <c r="AL509" s="307"/>
      <c r="AM509" s="307"/>
      <c r="AN509" s="307"/>
      <c r="AO509" s="307"/>
      <c r="AP509" s="307"/>
      <c r="AQ509" s="307"/>
      <c r="AR509" s="307"/>
      <c r="AS509" s="307"/>
      <c r="AT509" s="307"/>
      <c r="AU509" s="307"/>
      <c r="AV509" s="307"/>
      <c r="AW509" s="307"/>
      <c r="AX509" s="307"/>
      <c r="AY509" s="307"/>
      <c r="AZ509" s="307"/>
      <c r="BA509" s="309"/>
      <c r="BB509" s="359"/>
      <c r="BC509" s="309"/>
      <c r="BD509" s="309"/>
      <c r="BE509" s="309"/>
      <c r="BF509" s="309"/>
      <c r="BG509" s="309"/>
      <c r="BH509" s="309"/>
      <c r="BI509" s="309"/>
      <c r="BJ509" s="309"/>
      <c r="BK509" s="309"/>
      <c r="BL509" s="309"/>
      <c r="BM509" s="309"/>
      <c r="BN509" s="309"/>
      <c r="BO509" s="309"/>
      <c r="BP509" s="309"/>
      <c r="BQ509" s="309"/>
      <c r="BR509" s="309"/>
      <c r="BS509" s="309"/>
      <c r="BT509" s="309"/>
      <c r="BU509" s="309"/>
      <c r="BV509" s="309"/>
      <c r="BW509" s="309"/>
      <c r="BX509" s="309"/>
      <c r="BY509" s="309"/>
      <c r="BZ509" s="310"/>
      <c r="CA509" s="310"/>
      <c r="CB509" s="310"/>
      <c r="CC509" s="310"/>
      <c r="CD509" s="310"/>
      <c r="CE509" s="310"/>
      <c r="CF509" s="310"/>
      <c r="CG509" s="310"/>
      <c r="CH509" s="310"/>
      <c r="CI509" s="310"/>
      <c r="CJ509" s="310"/>
      <c r="CK509" s="310"/>
      <c r="CL509" s="310"/>
      <c r="CM509" s="310"/>
      <c r="CN509" s="310"/>
      <c r="CO509" s="310"/>
      <c r="CP509" s="310"/>
      <c r="CQ509" s="310"/>
      <c r="CR509" s="310"/>
      <c r="CS509" s="310"/>
      <c r="CT509" s="310"/>
      <c r="CU509" s="310"/>
      <c r="CV509" s="310"/>
      <c r="CW509" s="310"/>
      <c r="CX509" s="310"/>
      <c r="CY509" s="310"/>
      <c r="CZ509" s="310"/>
    </row>
    <row r="510" s="314" customFormat="true" ht="25.15" customHeight="true" x14ac:dyDescent="0.2">
      <c r="C510" s="844" t="s">
        <v>510</v>
      </c>
      <c r="D510" s="844"/>
      <c r="E510" s="653">
        <v>6.2548591015553268E-5</v>
      </c>
      <c r="F510" s="512"/>
      <c r="G510" s="512"/>
      <c r="H510" s="844" t="s">
        <v>482</v>
      </c>
      <c r="I510" s="844"/>
      <c r="J510" s="654">
        <v>1.3016094698201929E-2</v>
      </c>
      <c r="K510" s="512"/>
      <c r="L510" s="512"/>
      <c r="M510" s="844" t="s">
        <v>489</v>
      </c>
      <c r="N510" s="844"/>
      <c r="O510" s="655">
        <v>5.4096108715544862E-4</v>
      </c>
      <c r="P510" s="512"/>
      <c r="Q510" s="512"/>
      <c r="AJ510" s="307"/>
      <c r="AK510" s="307"/>
      <c r="AL510" s="307"/>
      <c r="AM510" s="307"/>
      <c r="AN510" s="307"/>
      <c r="AO510" s="307"/>
      <c r="AP510" s="307"/>
      <c r="AQ510" s="307"/>
      <c r="AR510" s="307"/>
      <c r="AS510" s="307"/>
      <c r="AT510" s="307"/>
      <c r="AU510" s="307"/>
      <c r="AV510" s="307"/>
      <c r="AW510" s="307"/>
      <c r="AX510" s="307"/>
      <c r="AY510" s="307"/>
      <c r="AZ510" s="307"/>
      <c r="BA510" s="309"/>
      <c r="BB510" s="359"/>
      <c r="BC510" s="309"/>
      <c r="BD510" s="309"/>
      <c r="BE510" s="309"/>
      <c r="BF510" s="309"/>
      <c r="BG510" s="309"/>
      <c r="BH510" s="309"/>
      <c r="BI510" s="309"/>
      <c r="BJ510" s="309"/>
      <c r="BK510" s="309"/>
      <c r="BL510" s="309"/>
      <c r="BM510" s="309"/>
      <c r="BN510" s="309"/>
      <c r="BO510" s="309"/>
      <c r="BP510" s="309"/>
      <c r="BQ510" s="309"/>
      <c r="BR510" s="309"/>
      <c r="BS510" s="309"/>
      <c r="BT510" s="309"/>
      <c r="BU510" s="309"/>
      <c r="BV510" s="309"/>
      <c r="BW510" s="309"/>
      <c r="BX510" s="309"/>
      <c r="BY510" s="309"/>
      <c r="BZ510" s="310"/>
      <c r="CA510" s="310"/>
      <c r="CB510" s="310"/>
      <c r="CC510" s="310"/>
      <c r="CD510" s="310"/>
      <c r="CE510" s="310"/>
      <c r="CF510" s="310"/>
      <c r="CG510" s="310"/>
      <c r="CH510" s="310"/>
      <c r="CI510" s="310"/>
      <c r="CJ510" s="310"/>
      <c r="CK510" s="310"/>
      <c r="CL510" s="310"/>
      <c r="CM510" s="310"/>
      <c r="CN510" s="310"/>
      <c r="CO510" s="310"/>
      <c r="CP510" s="310"/>
      <c r="CQ510" s="310"/>
      <c r="CR510" s="310"/>
      <c r="CS510" s="310"/>
      <c r="CT510" s="310"/>
      <c r="CU510" s="310"/>
      <c r="CV510" s="310"/>
      <c r="CW510" s="310"/>
      <c r="CX510" s="310"/>
      <c r="CY510" s="310"/>
      <c r="CZ510" s="310"/>
    </row>
    <row r="511" s="314" customFormat="true" ht="25.15" customHeight="true" x14ac:dyDescent="0.2">
      <c r="C511" s="844" t="s">
        <v>505</v>
      </c>
      <c r="D511" s="844"/>
      <c r="E511" s="653">
        <v>2.9025314093496956E-4</v>
      </c>
      <c r="F511" s="512"/>
      <c r="G511" s="512"/>
      <c r="H511" s="844" t="s">
        <v>475</v>
      </c>
      <c r="I511" s="844"/>
      <c r="J511" s="654">
        <v>3.50822563216057E-2</v>
      </c>
      <c r="K511" s="512"/>
      <c r="L511" s="512"/>
      <c r="M511" s="844" t="s">
        <v>410</v>
      </c>
      <c r="N511" s="844"/>
      <c r="O511" s="655">
        <v>1.7869279030844336E-2</v>
      </c>
      <c r="P511" s="512"/>
      <c r="Q511" s="512"/>
      <c r="AJ511" s="307"/>
      <c r="AK511" s="307"/>
      <c r="AL511" s="307"/>
      <c r="AM511" s="307"/>
      <c r="AN511" s="307"/>
      <c r="AO511" s="307"/>
      <c r="AP511" s="307"/>
      <c r="AQ511" s="307"/>
      <c r="AR511" s="307"/>
      <c r="AS511" s="307"/>
      <c r="AT511" s="307"/>
      <c r="AU511" s="307"/>
      <c r="AV511" s="307"/>
      <c r="AW511" s="307"/>
      <c r="AX511" s="307"/>
      <c r="AY511" s="307"/>
      <c r="AZ511" s="307"/>
      <c r="BA511" s="309"/>
      <c r="BB511" s="359"/>
      <c r="BC511" s="309"/>
      <c r="BD511" s="309"/>
      <c r="BE511" s="309"/>
      <c r="BF511" s="309"/>
      <c r="BG511" s="309"/>
      <c r="BH511" s="309"/>
      <c r="BI511" s="309"/>
      <c r="BJ511" s="309"/>
      <c r="BK511" s="309"/>
      <c r="BL511" s="309"/>
      <c r="BM511" s="309"/>
      <c r="BN511" s="309"/>
      <c r="BO511" s="309"/>
      <c r="BP511" s="309"/>
      <c r="BQ511" s="309"/>
      <c r="BR511" s="309"/>
      <c r="BS511" s="309"/>
      <c r="BT511" s="309"/>
      <c r="BU511" s="309"/>
      <c r="BV511" s="309"/>
      <c r="BW511" s="309"/>
      <c r="BX511" s="309"/>
      <c r="BY511" s="309"/>
      <c r="BZ511" s="310"/>
      <c r="CA511" s="310"/>
      <c r="CB511" s="310"/>
      <c r="CC511" s="310"/>
      <c r="CD511" s="310"/>
      <c r="CE511" s="310"/>
      <c r="CF511" s="310"/>
      <c r="CG511" s="310"/>
      <c r="CH511" s="310"/>
      <c r="CI511" s="310"/>
      <c r="CJ511" s="310"/>
      <c r="CK511" s="310"/>
      <c r="CL511" s="310"/>
      <c r="CM511" s="310"/>
      <c r="CN511" s="310"/>
      <c r="CO511" s="310"/>
      <c r="CP511" s="310"/>
      <c r="CQ511" s="310"/>
      <c r="CR511" s="310"/>
      <c r="CS511" s="310"/>
      <c r="CT511" s="310"/>
      <c r="CU511" s="310"/>
      <c r="CV511" s="310"/>
      <c r="CW511" s="310"/>
      <c r="CX511" s="310"/>
      <c r="CY511" s="310"/>
      <c r="CZ511" s="310"/>
    </row>
    <row r="512" s="314" customFormat="true" ht="25.15" customHeight="true" x14ac:dyDescent="0.2">
      <c r="C512" s="844" t="s">
        <v>379</v>
      </c>
      <c r="D512" s="844"/>
      <c r="E512" s="653">
        <v>0.28799289950167073</v>
      </c>
      <c r="F512" s="512"/>
      <c r="G512" s="512"/>
      <c r="H512" s="844" t="s">
        <v>522</v>
      </c>
      <c r="I512" s="844"/>
      <c r="J512" s="654">
        <v>4.9966403086551384E-4</v>
      </c>
      <c r="K512" s="512"/>
      <c r="L512" s="512"/>
      <c r="M512" s="844" t="s">
        <v>415</v>
      </c>
      <c r="N512" s="844"/>
      <c r="O512" s="655">
        <v>2.3552392934824027E-3</v>
      </c>
      <c r="P512" s="512"/>
      <c r="Q512" s="512"/>
      <c r="AJ512" s="307"/>
      <c r="AK512" s="307"/>
      <c r="AL512" s="307"/>
      <c r="AM512" s="307"/>
      <c r="AN512" s="307"/>
      <c r="AO512" s="307"/>
      <c r="AP512" s="307"/>
      <c r="AQ512" s="307"/>
      <c r="AR512" s="307"/>
      <c r="AS512" s="307"/>
      <c r="AT512" s="307"/>
      <c r="AU512" s="307"/>
      <c r="AV512" s="307"/>
      <c r="AW512" s="307"/>
      <c r="AX512" s="307"/>
      <c r="AY512" s="307"/>
      <c r="AZ512" s="307"/>
      <c r="BA512" s="309"/>
      <c r="BB512" s="359"/>
      <c r="BC512" s="309"/>
      <c r="BD512" s="309"/>
      <c r="BE512" s="309"/>
      <c r="BF512" s="309"/>
      <c r="BG512" s="309"/>
      <c r="BH512" s="309"/>
      <c r="BI512" s="309"/>
      <c r="BJ512" s="309"/>
      <c r="BK512" s="309"/>
      <c r="BL512" s="309"/>
      <c r="BM512" s="309"/>
      <c r="BN512" s="309"/>
      <c r="BO512" s="309"/>
      <c r="BP512" s="309"/>
      <c r="BQ512" s="309"/>
      <c r="BR512" s="309"/>
      <c r="BS512" s="309"/>
      <c r="BT512" s="309"/>
      <c r="BU512" s="309"/>
      <c r="BV512" s="309"/>
      <c r="BW512" s="309"/>
      <c r="BX512" s="309"/>
      <c r="BY512" s="309"/>
      <c r="BZ512" s="310"/>
      <c r="CA512" s="310"/>
      <c r="CB512" s="310"/>
      <c r="CC512" s="310"/>
      <c r="CD512" s="310"/>
      <c r="CE512" s="310"/>
      <c r="CF512" s="310"/>
      <c r="CG512" s="310"/>
      <c r="CH512" s="310"/>
      <c r="CI512" s="310"/>
      <c r="CJ512" s="310"/>
      <c r="CK512" s="310"/>
      <c r="CL512" s="310"/>
      <c r="CM512" s="310"/>
      <c r="CN512" s="310"/>
      <c r="CO512" s="310"/>
      <c r="CP512" s="310"/>
      <c r="CQ512" s="310"/>
      <c r="CR512" s="310"/>
      <c r="CS512" s="310"/>
      <c r="CT512" s="310"/>
      <c r="CU512" s="310"/>
      <c r="CV512" s="310"/>
      <c r="CW512" s="310"/>
      <c r="CX512" s="310"/>
      <c r="CY512" s="310"/>
      <c r="CZ512" s="310"/>
    </row>
    <row r="513" s="314" customFormat="true" ht="25.15" customHeight="true" x14ac:dyDescent="0.2">
      <c r="C513" s="844" t="s">
        <v>515</v>
      </c>
      <c r="D513" s="844"/>
      <c r="E513" s="653">
        <v>3.3620792009498126E-5</v>
      </c>
      <c r="F513" s="512"/>
      <c r="G513" s="512"/>
      <c r="H513" s="844" t="s">
        <v>468</v>
      </c>
      <c r="I513" s="844"/>
      <c r="J513" s="654">
        <v>0.22662189039082334</v>
      </c>
      <c r="K513" s="512"/>
      <c r="L513" s="512"/>
      <c r="M513" s="844" t="s">
        <v>479</v>
      </c>
      <c r="N513" s="844"/>
      <c r="O513" s="655">
        <v>1.1233362536958181E-2</v>
      </c>
      <c r="P513" s="512"/>
      <c r="Q513" s="512"/>
      <c r="AJ513" s="307"/>
      <c r="AK513" s="307"/>
      <c r="AL513" s="307"/>
      <c r="AM513" s="307"/>
      <c r="AN513" s="307"/>
      <c r="AO513" s="307"/>
      <c r="AP513" s="307"/>
      <c r="AQ513" s="307"/>
      <c r="AR513" s="307"/>
      <c r="AS513" s="307"/>
      <c r="AT513" s="307"/>
      <c r="AU513" s="307"/>
      <c r="AV513" s="307"/>
      <c r="AW513" s="307"/>
      <c r="AX513" s="307"/>
      <c r="AY513" s="307"/>
      <c r="AZ513" s="307"/>
      <c r="BA513" s="309"/>
      <c r="BB513" s="359"/>
      <c r="BC513" s="309"/>
      <c r="BD513" s="309"/>
      <c r="BE513" s="309"/>
      <c r="BF513" s="309"/>
      <c r="BG513" s="309"/>
      <c r="BH513" s="309"/>
      <c r="BI513" s="309"/>
      <c r="BJ513" s="309"/>
      <c r="BK513" s="309"/>
      <c r="BL513" s="309"/>
      <c r="BM513" s="309"/>
      <c r="BN513" s="309"/>
      <c r="BO513" s="309"/>
      <c r="BP513" s="309"/>
      <c r="BQ513" s="309"/>
      <c r="BR513" s="309"/>
      <c r="BS513" s="309"/>
      <c r="BT513" s="309"/>
      <c r="BU513" s="309"/>
      <c r="BV513" s="309"/>
      <c r="BW513" s="309"/>
      <c r="BX513" s="309"/>
      <c r="BY513" s="309"/>
      <c r="BZ513" s="310"/>
      <c r="CA513" s="310"/>
      <c r="CB513" s="310"/>
      <c r="CC513" s="310"/>
      <c r="CD513" s="310"/>
      <c r="CE513" s="310"/>
      <c r="CF513" s="310"/>
      <c r="CG513" s="310"/>
      <c r="CH513" s="310"/>
      <c r="CI513" s="310"/>
      <c r="CJ513" s="310"/>
      <c r="CK513" s="310"/>
      <c r="CL513" s="310"/>
      <c r="CM513" s="310"/>
      <c r="CN513" s="310"/>
      <c r="CO513" s="310"/>
      <c r="CP513" s="310"/>
      <c r="CQ513" s="310"/>
      <c r="CR513" s="310"/>
      <c r="CS513" s="310"/>
      <c r="CT513" s="310"/>
      <c r="CU513" s="310"/>
      <c r="CV513" s="310"/>
      <c r="CW513" s="310"/>
      <c r="CX513" s="310"/>
      <c r="CY513" s="310"/>
      <c r="CZ513" s="310"/>
    </row>
    <row r="514" s="314" customFormat="true" ht="25.15" customHeight="true" x14ac:dyDescent="0.2">
      <c r="C514" s="844" t="s">
        <v>472</v>
      </c>
      <c r="D514" s="844"/>
      <c r="E514" s="653">
        <v>9.1866425228815302E-2</v>
      </c>
      <c r="F514" s="512"/>
      <c r="G514" s="512"/>
      <c r="H514" s="844" t="s">
        <v>514</v>
      </c>
      <c r="I514" s="844"/>
      <c r="J514" s="654">
        <v>1.2647417119438082E-3</v>
      </c>
      <c r="K514" s="512"/>
      <c r="L514" s="512"/>
      <c r="M514" s="844" t="s">
        <v>482</v>
      </c>
      <c r="N514" s="844"/>
      <c r="O514" s="655">
        <v>7.1938212791950221E-4</v>
      </c>
      <c r="P514" s="512"/>
      <c r="Q514" s="512"/>
      <c r="AJ514" s="307"/>
      <c r="AK514" s="307"/>
      <c r="AL514" s="307"/>
      <c r="AM514" s="307"/>
      <c r="AN514" s="307"/>
      <c r="AO514" s="307"/>
      <c r="AP514" s="307"/>
      <c r="AQ514" s="307"/>
      <c r="AR514" s="307"/>
      <c r="AS514" s="307"/>
      <c r="AT514" s="307"/>
      <c r="AU514" s="307"/>
      <c r="AV514" s="307"/>
      <c r="AW514" s="307"/>
      <c r="AX514" s="307"/>
      <c r="AY514" s="307"/>
      <c r="AZ514" s="307"/>
      <c r="BA514" s="309"/>
      <c r="BB514" s="359"/>
      <c r="BC514" s="309"/>
      <c r="BD514" s="309"/>
      <c r="BE514" s="309"/>
      <c r="BF514" s="309"/>
      <c r="BG514" s="309"/>
      <c r="BH514" s="309"/>
      <c r="BI514" s="309"/>
      <c r="BJ514" s="309"/>
      <c r="BK514" s="309"/>
      <c r="BL514" s="309"/>
      <c r="BM514" s="309"/>
      <c r="BN514" s="309"/>
      <c r="BO514" s="309"/>
      <c r="BP514" s="309"/>
      <c r="BQ514" s="309"/>
      <c r="BR514" s="309"/>
      <c r="BS514" s="309"/>
      <c r="BT514" s="309"/>
      <c r="BU514" s="309"/>
      <c r="BV514" s="309"/>
      <c r="BW514" s="309"/>
      <c r="BX514" s="309"/>
      <c r="BY514" s="309"/>
      <c r="BZ514" s="310"/>
      <c r="CA514" s="310"/>
      <c r="CB514" s="310"/>
      <c r="CC514" s="310"/>
      <c r="CD514" s="310"/>
      <c r="CE514" s="310"/>
      <c r="CF514" s="310"/>
      <c r="CG514" s="310"/>
      <c r="CH514" s="310"/>
      <c r="CI514" s="310"/>
      <c r="CJ514" s="310"/>
      <c r="CK514" s="310"/>
      <c r="CL514" s="310"/>
      <c r="CM514" s="310"/>
      <c r="CN514" s="310"/>
      <c r="CO514" s="310"/>
      <c r="CP514" s="310"/>
      <c r="CQ514" s="310"/>
      <c r="CR514" s="310"/>
      <c r="CS514" s="310"/>
      <c r="CT514" s="310"/>
      <c r="CU514" s="310"/>
      <c r="CV514" s="310"/>
      <c r="CW514" s="310"/>
      <c r="CX514" s="310"/>
      <c r="CY514" s="310"/>
      <c r="CZ514" s="310"/>
    </row>
    <row r="515" s="314" customFormat="true" ht="25.15" customHeight="true" x14ac:dyDescent="0.2">
      <c r="C515" s="844" t="s">
        <v>408</v>
      </c>
      <c r="D515" s="844"/>
      <c r="E515" s="653">
        <v>4.1068543120515377E-4</v>
      </c>
      <c r="F515" s="512"/>
      <c r="G515" s="512"/>
      <c r="H515" s="844" t="s">
        <v>513</v>
      </c>
      <c r="I515" s="844"/>
      <c r="J515" s="654">
        <v>1.5218262901335025E-3</v>
      </c>
      <c r="K515" s="512"/>
      <c r="L515" s="512"/>
      <c r="M515" s="844" t="s">
        <v>475</v>
      </c>
      <c r="N515" s="844"/>
      <c r="O515" s="655">
        <v>3.7817463841112245E-2</v>
      </c>
      <c r="P515" s="512"/>
      <c r="Q515" s="512"/>
      <c r="AJ515" s="307"/>
      <c r="AK515" s="307"/>
      <c r="AL515" s="307"/>
      <c r="AM515" s="307"/>
      <c r="AN515" s="307"/>
      <c r="AO515" s="307"/>
      <c r="AP515" s="307"/>
      <c r="AQ515" s="307"/>
      <c r="AR515" s="307"/>
      <c r="AS515" s="307"/>
      <c r="AT515" s="307"/>
      <c r="AU515" s="307"/>
      <c r="AV515" s="307"/>
      <c r="AW515" s="307"/>
      <c r="AX515" s="307"/>
      <c r="AY515" s="307"/>
      <c r="AZ515" s="307"/>
      <c r="BA515" s="309"/>
      <c r="BB515" s="359"/>
      <c r="BC515" s="309"/>
      <c r="BD515" s="309"/>
      <c r="BE515" s="309"/>
      <c r="BF515" s="309"/>
      <c r="BG515" s="309"/>
      <c r="BH515" s="309"/>
      <c r="BI515" s="309"/>
      <c r="BJ515" s="309"/>
      <c r="BK515" s="309"/>
      <c r="BL515" s="309"/>
      <c r="BM515" s="309"/>
      <c r="BN515" s="309"/>
      <c r="BO515" s="309"/>
      <c r="BP515" s="309"/>
      <c r="BQ515" s="309"/>
      <c r="BR515" s="309"/>
      <c r="BS515" s="309"/>
      <c r="BT515" s="309"/>
      <c r="BU515" s="309"/>
      <c r="BV515" s="309"/>
      <c r="BW515" s="309"/>
      <c r="BX515" s="309"/>
      <c r="BY515" s="309"/>
      <c r="BZ515" s="310"/>
      <c r="CA515" s="310"/>
      <c r="CB515" s="310"/>
      <c r="CC515" s="310"/>
      <c r="CD515" s="310"/>
      <c r="CE515" s="310"/>
      <c r="CF515" s="310"/>
      <c r="CG515" s="310"/>
      <c r="CH515" s="310"/>
      <c r="CI515" s="310"/>
      <c r="CJ515" s="310"/>
      <c r="CK515" s="310"/>
      <c r="CL515" s="310"/>
      <c r="CM515" s="310"/>
      <c r="CN515" s="310"/>
      <c r="CO515" s="310"/>
      <c r="CP515" s="310"/>
      <c r="CQ515" s="310"/>
      <c r="CR515" s="310"/>
      <c r="CS515" s="310"/>
      <c r="CT515" s="310"/>
      <c r="CU515" s="310"/>
      <c r="CV515" s="310"/>
      <c r="CW515" s="310"/>
      <c r="CX515" s="310"/>
      <c r="CY515" s="310"/>
      <c r="CZ515" s="310"/>
    </row>
    <row r="516" s="314" customFormat="true" ht="25.15" customHeight="true" x14ac:dyDescent="0.2">
      <c r="C516" s="844" t="s">
        <v>502</v>
      </c>
      <c r="D516" s="844"/>
      <c r="E516" s="653">
        <v>3.2525927168677361E-4</v>
      </c>
      <c r="F516" s="512"/>
      <c r="G516" s="512"/>
      <c r="H516" s="844" t="s">
        <v>424</v>
      </c>
      <c r="I516" s="844"/>
      <c r="J516" s="654">
        <v>4.1672369365150369E-3</v>
      </c>
      <c r="K516" s="512"/>
      <c r="L516" s="512"/>
      <c r="M516" s="844" t="s">
        <v>522</v>
      </c>
      <c r="N516" s="844"/>
      <c r="O516" s="655">
        <v>2.1681445118673198E-4</v>
      </c>
      <c r="P516" s="512"/>
      <c r="Q516" s="512"/>
      <c r="AJ516" s="307"/>
      <c r="AK516" s="307"/>
      <c r="AL516" s="307"/>
      <c r="AM516" s="307"/>
      <c r="AN516" s="307"/>
      <c r="AO516" s="307"/>
      <c r="AP516" s="307"/>
      <c r="AQ516" s="307"/>
      <c r="AR516" s="307"/>
      <c r="AS516" s="307"/>
      <c r="AT516" s="307"/>
      <c r="AU516" s="307"/>
      <c r="AV516" s="307"/>
      <c r="AW516" s="307"/>
      <c r="AX516" s="307"/>
      <c r="AY516" s="307"/>
      <c r="AZ516" s="307"/>
      <c r="BA516" s="309"/>
      <c r="BB516" s="359"/>
      <c r="BC516" s="309"/>
      <c r="BD516" s="309"/>
      <c r="BE516" s="309"/>
      <c r="BF516" s="309"/>
      <c r="BG516" s="309"/>
      <c r="BH516" s="309"/>
      <c r="BI516" s="309"/>
      <c r="BJ516" s="309"/>
      <c r="BK516" s="309"/>
      <c r="BL516" s="309"/>
      <c r="BM516" s="309"/>
      <c r="BN516" s="309"/>
      <c r="BO516" s="309"/>
      <c r="BP516" s="309"/>
      <c r="BQ516" s="309"/>
      <c r="BR516" s="309"/>
      <c r="BS516" s="309"/>
      <c r="BT516" s="309"/>
      <c r="BU516" s="309"/>
      <c r="BV516" s="309"/>
      <c r="BW516" s="309"/>
      <c r="BX516" s="309"/>
      <c r="BY516" s="309"/>
      <c r="BZ516" s="310"/>
      <c r="CA516" s="310"/>
      <c r="CB516" s="310"/>
      <c r="CC516" s="310"/>
      <c r="CD516" s="310"/>
      <c r="CE516" s="310"/>
      <c r="CF516" s="310"/>
      <c r="CG516" s="310"/>
      <c r="CH516" s="310"/>
      <c r="CI516" s="310"/>
      <c r="CJ516" s="310"/>
      <c r="CK516" s="310"/>
      <c r="CL516" s="310"/>
      <c r="CM516" s="310"/>
      <c r="CN516" s="310"/>
      <c r="CO516" s="310"/>
      <c r="CP516" s="310"/>
      <c r="CQ516" s="310"/>
      <c r="CR516" s="310"/>
      <c r="CS516" s="310"/>
      <c r="CT516" s="310"/>
      <c r="CU516" s="310"/>
      <c r="CV516" s="310"/>
      <c r="CW516" s="310"/>
      <c r="CX516" s="310"/>
      <c r="CY516" s="310"/>
      <c r="CZ516" s="310"/>
    </row>
    <row r="517" s="314" customFormat="true" ht="25.15" customHeight="true" x14ac:dyDescent="0.2">
      <c r="C517" s="844" t="s">
        <v>418</v>
      </c>
      <c r="D517" s="844"/>
      <c r="E517" s="653">
        <v>4.2369259984499836E-4</v>
      </c>
      <c r="F517" s="512"/>
      <c r="G517" s="512"/>
      <c r="H517" s="844" t="s">
        <v>397</v>
      </c>
      <c r="I517" s="844"/>
      <c r="J517" s="654">
        <v>1.5584872960028142E-2</v>
      </c>
      <c r="K517" s="512"/>
      <c r="L517" s="512"/>
      <c r="M517" s="844" t="s">
        <v>468</v>
      </c>
      <c r="N517" s="844"/>
      <c r="O517" s="655">
        <v>0.12083337350778879</v>
      </c>
      <c r="P517" s="512"/>
      <c r="Q517" s="512"/>
      <c r="AJ517" s="307"/>
      <c r="AK517" s="307"/>
      <c r="AL517" s="307"/>
      <c r="AM517" s="307"/>
      <c r="AN517" s="307"/>
      <c r="AO517" s="307"/>
      <c r="AP517" s="307"/>
      <c r="AQ517" s="307"/>
      <c r="AR517" s="307"/>
      <c r="AS517" s="307"/>
      <c r="AT517" s="307"/>
      <c r="AU517" s="307"/>
      <c r="AV517" s="307"/>
      <c r="AW517" s="307"/>
      <c r="AX517" s="307"/>
      <c r="AY517" s="307"/>
      <c r="AZ517" s="307"/>
      <c r="BA517" s="309"/>
      <c r="BB517" s="359"/>
      <c r="BC517" s="309"/>
      <c r="BD517" s="309"/>
      <c r="BE517" s="309"/>
      <c r="BF517" s="309"/>
      <c r="BG517" s="309"/>
      <c r="BH517" s="309"/>
      <c r="BI517" s="309"/>
      <c r="BJ517" s="309"/>
      <c r="BK517" s="309"/>
      <c r="BL517" s="309"/>
      <c r="BM517" s="309"/>
      <c r="BN517" s="309"/>
      <c r="BO517" s="309"/>
      <c r="BP517" s="309"/>
      <c r="BQ517" s="309"/>
      <c r="BR517" s="309"/>
      <c r="BS517" s="309"/>
      <c r="BT517" s="309"/>
      <c r="BU517" s="309"/>
      <c r="BV517" s="309"/>
      <c r="BW517" s="309"/>
      <c r="BX517" s="309"/>
      <c r="BY517" s="309"/>
      <c r="BZ517" s="310"/>
      <c r="CA517" s="310"/>
      <c r="CB517" s="310"/>
      <c r="CC517" s="310"/>
      <c r="CD517" s="310"/>
      <c r="CE517" s="310"/>
      <c r="CF517" s="310"/>
      <c r="CG517" s="310"/>
      <c r="CH517" s="310"/>
      <c r="CI517" s="310"/>
      <c r="CJ517" s="310"/>
      <c r="CK517" s="310"/>
      <c r="CL517" s="310"/>
      <c r="CM517" s="310"/>
      <c r="CN517" s="310"/>
      <c r="CO517" s="310"/>
      <c r="CP517" s="310"/>
      <c r="CQ517" s="310"/>
      <c r="CR517" s="310"/>
      <c r="CS517" s="310"/>
      <c r="CT517" s="310"/>
      <c r="CU517" s="310"/>
      <c r="CV517" s="310"/>
      <c r="CW517" s="310"/>
      <c r="CX517" s="310"/>
      <c r="CY517" s="310"/>
      <c r="CZ517" s="310"/>
    </row>
    <row r="518" s="314" customFormat="true" ht="25.15" customHeight="true" x14ac:dyDescent="0.2">
      <c r="C518" s="844" t="s">
        <v>427</v>
      </c>
      <c r="D518" s="844"/>
      <c r="E518" s="653">
        <v>2.5263475036214379E-3</v>
      </c>
      <c r="F518" s="512"/>
      <c r="G518" s="512"/>
      <c r="H518" s="844" t="s">
        <v>398</v>
      </c>
      <c r="I518" s="844"/>
      <c r="J518" s="654">
        <v>1.7600512461095387E-3</v>
      </c>
      <c r="K518" s="512"/>
      <c r="L518" s="512"/>
      <c r="M518" s="844" t="s">
        <v>514</v>
      </c>
      <c r="N518" s="844"/>
      <c r="O518" s="655">
        <v>9.0597901786551845E-5</v>
      </c>
      <c r="P518" s="512"/>
      <c r="Q518" s="512"/>
      <c r="AJ518" s="307"/>
      <c r="AK518" s="307"/>
      <c r="AL518" s="307"/>
      <c r="AM518" s="307"/>
      <c r="AN518" s="307"/>
      <c r="AO518" s="307"/>
      <c r="AP518" s="307"/>
      <c r="AQ518" s="307"/>
      <c r="AR518" s="307"/>
      <c r="AS518" s="307"/>
      <c r="AT518" s="307"/>
      <c r="AU518" s="307"/>
      <c r="AV518" s="307"/>
      <c r="AW518" s="307"/>
      <c r="AX518" s="307"/>
      <c r="AY518" s="307"/>
      <c r="AZ518" s="307"/>
      <c r="BA518" s="309"/>
      <c r="BB518" s="359"/>
      <c r="BC518" s="309"/>
      <c r="BD518" s="309"/>
      <c r="BE518" s="309"/>
      <c r="BF518" s="309"/>
      <c r="BG518" s="309"/>
      <c r="BH518" s="309"/>
      <c r="BI518" s="309"/>
      <c r="BJ518" s="309"/>
      <c r="BK518" s="309"/>
      <c r="BL518" s="309"/>
      <c r="BM518" s="309"/>
      <c r="BN518" s="309"/>
      <c r="BO518" s="309"/>
      <c r="BP518" s="309"/>
      <c r="BQ518" s="309"/>
      <c r="BR518" s="309"/>
      <c r="BS518" s="309"/>
      <c r="BT518" s="309"/>
      <c r="BU518" s="309"/>
      <c r="BV518" s="309"/>
      <c r="BW518" s="309"/>
      <c r="BX518" s="309"/>
      <c r="BY518" s="309"/>
      <c r="BZ518" s="310"/>
      <c r="CA518" s="310"/>
      <c r="CB518" s="310"/>
      <c r="CC518" s="310"/>
      <c r="CD518" s="310"/>
      <c r="CE518" s="310"/>
      <c r="CF518" s="310"/>
      <c r="CG518" s="310"/>
      <c r="CH518" s="310"/>
      <c r="CI518" s="310"/>
      <c r="CJ518" s="310"/>
      <c r="CK518" s="310"/>
      <c r="CL518" s="310"/>
      <c r="CM518" s="310"/>
      <c r="CN518" s="310"/>
      <c r="CO518" s="310"/>
      <c r="CP518" s="310"/>
      <c r="CQ518" s="310"/>
      <c r="CR518" s="310"/>
      <c r="CS518" s="310"/>
      <c r="CT518" s="310"/>
      <c r="CU518" s="310"/>
      <c r="CV518" s="310"/>
      <c r="CW518" s="310"/>
      <c r="CX518" s="310"/>
      <c r="CY518" s="310"/>
      <c r="CZ518" s="310"/>
    </row>
    <row r="519" s="314" customFormat="true" ht="25.15" customHeight="true" x14ac:dyDescent="0.2">
      <c r="C519" s="844" t="s">
        <v>508</v>
      </c>
      <c r="D519" s="844"/>
      <c r="E519" s="653">
        <v>1.2876118720445511E-4</v>
      </c>
      <c r="F519" s="512"/>
      <c r="G519" s="512"/>
      <c r="H519" s="844" t="s">
        <v>381</v>
      </c>
      <c r="I519" s="844"/>
      <c r="J519" s="654">
        <v>0.28433949852529417</v>
      </c>
      <c r="K519" s="512"/>
      <c r="L519" s="512"/>
      <c r="M519" s="844" t="s">
        <v>513</v>
      </c>
      <c r="N519" s="844"/>
      <c r="O519" s="655">
        <v>7.6209173873728836E-7</v>
      </c>
      <c r="P519" s="512"/>
      <c r="Q519" s="512"/>
      <c r="AJ519" s="307"/>
      <c r="AK519" s="307"/>
      <c r="AL519" s="307"/>
      <c r="AM519" s="307"/>
      <c r="AN519" s="307"/>
      <c r="AO519" s="307"/>
      <c r="AP519" s="307"/>
      <c r="AQ519" s="307"/>
      <c r="AR519" s="307"/>
      <c r="AS519" s="307"/>
      <c r="AT519" s="307"/>
      <c r="AU519" s="307"/>
      <c r="AV519" s="307"/>
      <c r="AW519" s="307"/>
      <c r="AX519" s="307"/>
      <c r="AY519" s="307"/>
      <c r="AZ519" s="307"/>
      <c r="BA519" s="309"/>
      <c r="BB519" s="359"/>
      <c r="BC519" s="309"/>
      <c r="BD519" s="309"/>
      <c r="BE519" s="309"/>
      <c r="BF519" s="309"/>
      <c r="BG519" s="309"/>
      <c r="BH519" s="309"/>
      <c r="BI519" s="309"/>
      <c r="BJ519" s="309"/>
      <c r="BK519" s="309"/>
      <c r="BL519" s="309"/>
      <c r="BM519" s="309"/>
      <c r="BN519" s="309"/>
      <c r="BO519" s="309"/>
      <c r="BP519" s="309"/>
      <c r="BQ519" s="309"/>
      <c r="BR519" s="309"/>
      <c r="BS519" s="309"/>
      <c r="BT519" s="309"/>
      <c r="BU519" s="309"/>
      <c r="BV519" s="309"/>
      <c r="BW519" s="309"/>
      <c r="BX519" s="309"/>
      <c r="BY519" s="309"/>
      <c r="BZ519" s="310"/>
      <c r="CA519" s="310"/>
      <c r="CB519" s="310"/>
      <c r="CC519" s="310"/>
      <c r="CD519" s="310"/>
      <c r="CE519" s="310"/>
      <c r="CF519" s="310"/>
      <c r="CG519" s="310"/>
      <c r="CH519" s="310"/>
      <c r="CI519" s="310"/>
      <c r="CJ519" s="310"/>
      <c r="CK519" s="310"/>
      <c r="CL519" s="310"/>
      <c r="CM519" s="310"/>
      <c r="CN519" s="310"/>
      <c r="CO519" s="310"/>
      <c r="CP519" s="310"/>
      <c r="CQ519" s="310"/>
      <c r="CR519" s="310"/>
      <c r="CS519" s="310"/>
      <c r="CT519" s="310"/>
      <c r="CU519" s="310"/>
      <c r="CV519" s="310"/>
      <c r="CW519" s="310"/>
      <c r="CX519" s="310"/>
      <c r="CY519" s="310"/>
      <c r="CZ519" s="310"/>
    </row>
    <row r="520" s="314" customFormat="true" ht="25.15" customHeight="true" x14ac:dyDescent="0.2">
      <c r="C520" s="844" t="s">
        <v>484</v>
      </c>
      <c r="D520" s="844"/>
      <c r="E520" s="653">
        <v>4.7234341664771232E-3</v>
      </c>
      <c r="F520" s="512"/>
      <c r="G520" s="512"/>
      <c r="H520" s="844" t="s">
        <v>399</v>
      </c>
      <c r="I520" s="844"/>
      <c r="J520" s="654">
        <v>1.8757160161275734E-2</v>
      </c>
      <c r="K520" s="512"/>
      <c r="L520" s="512"/>
      <c r="M520" s="844" t="s">
        <v>424</v>
      </c>
      <c r="N520" s="844"/>
      <c r="O520" s="655">
        <v>1.4196641657871018E-4</v>
      </c>
      <c r="P520" s="512"/>
      <c r="Q520" s="512"/>
      <c r="AJ520" s="307"/>
      <c r="AK520" s="307"/>
      <c r="AL520" s="307"/>
      <c r="AM520" s="307"/>
      <c r="AN520" s="307"/>
      <c r="AO520" s="307"/>
      <c r="AP520" s="307"/>
      <c r="AQ520" s="307"/>
      <c r="AR520" s="307"/>
      <c r="AS520" s="307"/>
      <c r="AT520" s="307"/>
      <c r="AU520" s="307"/>
      <c r="AV520" s="307"/>
      <c r="AW520" s="307"/>
      <c r="AX520" s="307"/>
      <c r="AY520" s="307"/>
      <c r="AZ520" s="307"/>
      <c r="BA520" s="309"/>
      <c r="BB520" s="359"/>
      <c r="BC520" s="309"/>
      <c r="BD520" s="309"/>
      <c r="BE520" s="309"/>
      <c r="BF520" s="309"/>
      <c r="BG520" s="309"/>
      <c r="BH520" s="309"/>
      <c r="BI520" s="309"/>
      <c r="BJ520" s="309"/>
      <c r="BK520" s="309"/>
      <c r="BL520" s="309"/>
      <c r="BM520" s="309"/>
      <c r="BN520" s="309"/>
      <c r="BO520" s="309"/>
      <c r="BP520" s="309"/>
      <c r="BQ520" s="309"/>
      <c r="BR520" s="309"/>
      <c r="BS520" s="309"/>
      <c r="BT520" s="309"/>
      <c r="BU520" s="309"/>
      <c r="BV520" s="309"/>
      <c r="BW520" s="309"/>
      <c r="BX520" s="309"/>
      <c r="BY520" s="309"/>
      <c r="BZ520" s="310"/>
      <c r="CA520" s="310"/>
      <c r="CB520" s="310"/>
      <c r="CC520" s="310"/>
      <c r="CD520" s="310"/>
      <c r="CE520" s="310"/>
      <c r="CF520" s="310"/>
      <c r="CG520" s="310"/>
      <c r="CH520" s="310"/>
      <c r="CI520" s="310"/>
      <c r="CJ520" s="310"/>
      <c r="CK520" s="310"/>
      <c r="CL520" s="310"/>
      <c r="CM520" s="310"/>
      <c r="CN520" s="310"/>
      <c r="CO520" s="310"/>
      <c r="CP520" s="310"/>
      <c r="CQ520" s="310"/>
      <c r="CR520" s="310"/>
      <c r="CS520" s="310"/>
      <c r="CT520" s="310"/>
      <c r="CU520" s="310"/>
      <c r="CV520" s="310"/>
      <c r="CW520" s="310"/>
      <c r="CX520" s="310"/>
      <c r="CY520" s="310"/>
      <c r="CZ520" s="310"/>
    </row>
    <row r="521" s="314" customFormat="true" ht="25.15" customHeight="true" x14ac:dyDescent="0.2">
      <c r="C521" s="844" t="s">
        <v>376</v>
      </c>
      <c r="D521" s="844"/>
      <c r="E521" s="653">
        <v>0.52456558945877874</v>
      </c>
      <c r="F521" s="512"/>
      <c r="G521" s="512"/>
      <c r="H521" s="844" t="s">
        <v>392</v>
      </c>
      <c r="I521" s="844"/>
      <c r="J521" s="654">
        <v>4.6758221239099527E-2</v>
      </c>
      <c r="K521" s="512"/>
      <c r="L521" s="512"/>
      <c r="M521" s="844" t="s">
        <v>397</v>
      </c>
      <c r="N521" s="844"/>
      <c r="O521" s="655">
        <v>2.1655563210933419E-2</v>
      </c>
      <c r="P521" s="512"/>
      <c r="Q521" s="512"/>
      <c r="AJ521" s="307"/>
      <c r="AK521" s="307"/>
      <c r="AL521" s="307"/>
      <c r="AM521" s="307"/>
      <c r="AN521" s="307"/>
      <c r="AO521" s="307"/>
      <c r="AP521" s="307"/>
      <c r="AQ521" s="307"/>
      <c r="AR521" s="307"/>
      <c r="AS521" s="307"/>
      <c r="AT521" s="307"/>
      <c r="AU521" s="307"/>
      <c r="AV521" s="307"/>
      <c r="AW521" s="307"/>
      <c r="AX521" s="307"/>
      <c r="AY521" s="307"/>
      <c r="AZ521" s="307"/>
      <c r="BA521" s="309"/>
      <c r="BB521" s="359"/>
      <c r="BC521" s="309"/>
      <c r="BD521" s="309"/>
      <c r="BE521" s="309"/>
      <c r="BF521" s="309"/>
      <c r="BG521" s="309"/>
      <c r="BH521" s="309"/>
      <c r="BI521" s="309"/>
      <c r="BJ521" s="309"/>
      <c r="BK521" s="309"/>
      <c r="BL521" s="309"/>
      <c r="BM521" s="309"/>
      <c r="BN521" s="309"/>
      <c r="BO521" s="309"/>
      <c r="BP521" s="309"/>
      <c r="BQ521" s="309"/>
      <c r="BR521" s="309"/>
      <c r="BS521" s="309"/>
      <c r="BT521" s="309"/>
      <c r="BU521" s="309"/>
      <c r="BV521" s="309"/>
      <c r="BW521" s="309"/>
      <c r="BX521" s="309"/>
      <c r="BY521" s="309"/>
      <c r="BZ521" s="310"/>
      <c r="CA521" s="310"/>
      <c r="CB521" s="310"/>
      <c r="CC521" s="310"/>
      <c r="CD521" s="310"/>
      <c r="CE521" s="310"/>
      <c r="CF521" s="310"/>
      <c r="CG521" s="310"/>
      <c r="CH521" s="310"/>
      <c r="CI521" s="310"/>
      <c r="CJ521" s="310"/>
      <c r="CK521" s="310"/>
      <c r="CL521" s="310"/>
      <c r="CM521" s="310"/>
      <c r="CN521" s="310"/>
      <c r="CO521" s="310"/>
      <c r="CP521" s="310"/>
      <c r="CQ521" s="310"/>
      <c r="CR521" s="310"/>
      <c r="CS521" s="310"/>
      <c r="CT521" s="310"/>
      <c r="CU521" s="310"/>
      <c r="CV521" s="310"/>
      <c r="CW521" s="310"/>
      <c r="CX521" s="310"/>
      <c r="CY521" s="310"/>
      <c r="CZ521" s="310"/>
    </row>
    <row r="522" s="314" customFormat="true" ht="25.15" customHeight="true" x14ac:dyDescent="0.2">
      <c r="C522" s="844" t="s">
        <v>377</v>
      </c>
      <c r="D522" s="844"/>
      <c r="E522" s="653">
        <v>0.353845019705607</v>
      </c>
      <c r="F522" s="512"/>
      <c r="G522" s="512"/>
      <c r="H522" s="844" t="s">
        <v>421</v>
      </c>
      <c r="I522" s="844"/>
      <c r="J522" s="654">
        <v>9.144897514120837E-4</v>
      </c>
      <c r="K522" s="512"/>
      <c r="L522" s="512"/>
      <c r="M522" s="844" t="s">
        <v>398</v>
      </c>
      <c r="N522" s="844"/>
      <c r="O522" s="655">
        <v>1.7306992888488568E-2</v>
      </c>
      <c r="P522" s="512"/>
      <c r="Q522" s="512"/>
      <c r="AJ522" s="307"/>
      <c r="AK522" s="307"/>
      <c r="AL522" s="307"/>
      <c r="AM522" s="307"/>
      <c r="AN522" s="307"/>
      <c r="AO522" s="307"/>
      <c r="AP522" s="307"/>
      <c r="AQ522" s="307"/>
      <c r="AR522" s="307"/>
      <c r="AS522" s="307"/>
      <c r="AT522" s="307"/>
      <c r="AU522" s="307"/>
      <c r="AV522" s="307"/>
      <c r="AW522" s="307"/>
      <c r="AX522" s="307"/>
      <c r="AY522" s="307"/>
      <c r="AZ522" s="307"/>
      <c r="BA522" s="309"/>
      <c r="BB522" s="359"/>
      <c r="BC522" s="309"/>
      <c r="BD522" s="309"/>
      <c r="BE522" s="309"/>
      <c r="BF522" s="309"/>
      <c r="BG522" s="309"/>
      <c r="BH522" s="309"/>
      <c r="BI522" s="309"/>
      <c r="BJ522" s="309"/>
      <c r="BK522" s="309"/>
      <c r="BL522" s="309"/>
      <c r="BM522" s="309"/>
      <c r="BN522" s="309"/>
      <c r="BO522" s="309"/>
      <c r="BP522" s="309"/>
      <c r="BQ522" s="309"/>
      <c r="BR522" s="309"/>
      <c r="BS522" s="309"/>
      <c r="BT522" s="309"/>
      <c r="BU522" s="309"/>
      <c r="BV522" s="309"/>
      <c r="BW522" s="309"/>
      <c r="BX522" s="309"/>
      <c r="BY522" s="309"/>
      <c r="BZ522" s="310"/>
      <c r="CA522" s="310"/>
      <c r="CB522" s="310"/>
      <c r="CC522" s="310"/>
      <c r="CD522" s="310"/>
      <c r="CE522" s="310"/>
      <c r="CF522" s="310"/>
      <c r="CG522" s="310"/>
      <c r="CH522" s="310"/>
      <c r="CI522" s="310"/>
      <c r="CJ522" s="310"/>
      <c r="CK522" s="310"/>
      <c r="CL522" s="310"/>
      <c r="CM522" s="310"/>
      <c r="CN522" s="310"/>
      <c r="CO522" s="310"/>
      <c r="CP522" s="310"/>
      <c r="CQ522" s="310"/>
      <c r="CR522" s="310"/>
      <c r="CS522" s="310"/>
      <c r="CT522" s="310"/>
      <c r="CU522" s="310"/>
      <c r="CV522" s="310"/>
      <c r="CW522" s="310"/>
      <c r="CX522" s="310"/>
      <c r="CY522" s="310"/>
      <c r="CZ522" s="310"/>
    </row>
    <row r="523" s="314" customFormat="true" ht="25.15" customHeight="true" x14ac:dyDescent="0.2">
      <c r="C523" s="844" t="s">
        <v>401</v>
      </c>
      <c r="D523" s="844"/>
      <c r="E523" s="653">
        <v>8.1311521892166085E-3</v>
      </c>
      <c r="F523" s="512"/>
      <c r="G523" s="512"/>
      <c r="H523" s="844" t="s">
        <v>485</v>
      </c>
      <c r="I523" s="844"/>
      <c r="J523" s="654">
        <v>8.0411321349527325E-3</v>
      </c>
      <c r="K523" s="512"/>
      <c r="L523" s="512"/>
      <c r="M523" s="844" t="s">
        <v>381</v>
      </c>
      <c r="N523" s="844"/>
      <c r="O523" s="655">
        <v>0.13387467367863454</v>
      </c>
      <c r="P523" s="512"/>
      <c r="Q523" s="512"/>
      <c r="AJ523" s="307"/>
      <c r="AK523" s="307"/>
      <c r="AL523" s="307"/>
      <c r="AM523" s="307"/>
      <c r="AN523" s="307"/>
      <c r="AO523" s="307"/>
      <c r="AP523" s="307"/>
      <c r="AQ523" s="307"/>
      <c r="AR523" s="307"/>
      <c r="AS523" s="307"/>
      <c r="AT523" s="307"/>
      <c r="AU523" s="307"/>
      <c r="AV523" s="307"/>
      <c r="AW523" s="307"/>
      <c r="AX523" s="307"/>
      <c r="AY523" s="307"/>
      <c r="AZ523" s="307"/>
      <c r="BA523" s="309"/>
      <c r="BB523" s="359"/>
      <c r="BC523" s="309"/>
      <c r="BD523" s="309"/>
      <c r="BE523" s="309"/>
      <c r="BF523" s="309"/>
      <c r="BG523" s="309"/>
      <c r="BH523" s="309"/>
      <c r="BI523" s="309"/>
      <c r="BJ523" s="309"/>
      <c r="BK523" s="309"/>
      <c r="BL523" s="309"/>
      <c r="BM523" s="309"/>
      <c r="BN523" s="309"/>
      <c r="BO523" s="309"/>
      <c r="BP523" s="309"/>
      <c r="BQ523" s="309"/>
      <c r="BR523" s="309"/>
      <c r="BS523" s="309"/>
      <c r="BT523" s="309"/>
      <c r="BU523" s="309"/>
      <c r="BV523" s="309"/>
      <c r="BW523" s="309"/>
      <c r="BX523" s="309"/>
      <c r="BY523" s="309"/>
      <c r="BZ523" s="310"/>
      <c r="CA523" s="310"/>
      <c r="CB523" s="310"/>
      <c r="CC523" s="310"/>
      <c r="CD523" s="310"/>
      <c r="CE523" s="310"/>
      <c r="CF523" s="310"/>
      <c r="CG523" s="310"/>
      <c r="CH523" s="310"/>
      <c r="CI523" s="310"/>
      <c r="CJ523" s="310"/>
      <c r="CK523" s="310"/>
      <c r="CL523" s="310"/>
      <c r="CM523" s="310"/>
      <c r="CN523" s="310"/>
      <c r="CO523" s="310"/>
      <c r="CP523" s="310"/>
      <c r="CQ523" s="310"/>
      <c r="CR523" s="310"/>
      <c r="CS523" s="310"/>
      <c r="CT523" s="310"/>
      <c r="CU523" s="310"/>
      <c r="CV523" s="310"/>
      <c r="CW523" s="310"/>
      <c r="CX523" s="310"/>
      <c r="CY523" s="310"/>
      <c r="CZ523" s="310"/>
    </row>
    <row r="524" s="314" customFormat="true" ht="25.15" customHeight="true" x14ac:dyDescent="0.2">
      <c r="C524" s="844" t="s">
        <v>517</v>
      </c>
      <c r="D524" s="844"/>
      <c r="E524" s="653">
        <v>8.9791207350426823E-7</v>
      </c>
      <c r="F524" s="512"/>
      <c r="G524" s="512"/>
      <c r="H524" s="844" t="s">
        <v>423</v>
      </c>
      <c r="I524" s="844"/>
      <c r="J524" s="654">
        <v>1.1148894967482641E-5</v>
      </c>
      <c r="K524" s="512"/>
      <c r="L524" s="512"/>
      <c r="M524" s="844" t="s">
        <v>399</v>
      </c>
      <c r="N524" s="844"/>
      <c r="O524" s="655">
        <v>3.5355663900539023E-3</v>
      </c>
      <c r="P524" s="512"/>
      <c r="Q524" s="512"/>
      <c r="AJ524" s="307"/>
      <c r="AK524" s="307"/>
      <c r="AL524" s="307"/>
      <c r="AM524" s="307"/>
      <c r="AN524" s="307"/>
      <c r="AO524" s="307"/>
      <c r="AP524" s="307"/>
      <c r="AQ524" s="307"/>
      <c r="AR524" s="307"/>
      <c r="AS524" s="307"/>
      <c r="AT524" s="307"/>
      <c r="AU524" s="307"/>
      <c r="AV524" s="307"/>
      <c r="AW524" s="307"/>
      <c r="AX524" s="307"/>
      <c r="AY524" s="307"/>
      <c r="AZ524" s="307"/>
      <c r="BA524" s="309"/>
      <c r="BB524" s="359"/>
      <c r="BC524" s="309"/>
      <c r="BD524" s="309"/>
      <c r="BE524" s="309"/>
      <c r="BF524" s="309"/>
      <c r="BG524" s="309"/>
      <c r="BH524" s="309"/>
      <c r="BI524" s="309"/>
      <c r="BJ524" s="309"/>
      <c r="BK524" s="309"/>
      <c r="BL524" s="309"/>
      <c r="BM524" s="309"/>
      <c r="BN524" s="309"/>
      <c r="BO524" s="309"/>
      <c r="BP524" s="309"/>
      <c r="BQ524" s="309"/>
      <c r="BR524" s="309"/>
      <c r="BS524" s="309"/>
      <c r="BT524" s="309"/>
      <c r="BU524" s="309"/>
      <c r="BV524" s="309"/>
      <c r="BW524" s="309"/>
      <c r="BX524" s="309"/>
      <c r="BY524" s="309"/>
      <c r="BZ524" s="310"/>
      <c r="CA524" s="310"/>
      <c r="CB524" s="310"/>
      <c r="CC524" s="310"/>
      <c r="CD524" s="310"/>
      <c r="CE524" s="310"/>
      <c r="CF524" s="310"/>
      <c r="CG524" s="310"/>
      <c r="CH524" s="310"/>
      <c r="CI524" s="310"/>
      <c r="CJ524" s="310"/>
      <c r="CK524" s="310"/>
      <c r="CL524" s="310"/>
      <c r="CM524" s="310"/>
      <c r="CN524" s="310"/>
      <c r="CO524" s="310"/>
      <c r="CP524" s="310"/>
      <c r="CQ524" s="310"/>
      <c r="CR524" s="310"/>
      <c r="CS524" s="310"/>
      <c r="CT524" s="310"/>
      <c r="CU524" s="310"/>
      <c r="CV524" s="310"/>
      <c r="CW524" s="310"/>
      <c r="CX524" s="310"/>
      <c r="CY524" s="310"/>
      <c r="CZ524" s="310"/>
    </row>
    <row r="525" s="314" customFormat="true" ht="25.15" customHeight="true" x14ac:dyDescent="0.2">
      <c r="C525" s="844" t="s">
        <v>512</v>
      </c>
      <c r="D525" s="844"/>
      <c r="E525" s="653">
        <v>4.6232777220471488E-5</v>
      </c>
      <c r="F525" s="512"/>
      <c r="G525" s="512"/>
      <c r="H525" s="844" t="s">
        <v>466</v>
      </c>
      <c r="I525" s="844"/>
      <c r="J525" s="654">
        <v>8.8163829071950237E-2</v>
      </c>
      <c r="K525" s="512"/>
      <c r="L525" s="512"/>
      <c r="M525" s="844" t="s">
        <v>392</v>
      </c>
      <c r="N525" s="844"/>
      <c r="O525" s="655">
        <v>4.7381924087157259E-2</v>
      </c>
      <c r="P525" s="512"/>
      <c r="Q525" s="512"/>
      <c r="AJ525" s="307"/>
      <c r="AK525" s="307"/>
      <c r="AL525" s="307"/>
      <c r="AM525" s="307"/>
      <c r="AN525" s="307"/>
      <c r="AO525" s="307"/>
      <c r="AP525" s="307"/>
      <c r="AQ525" s="307"/>
      <c r="AR525" s="307"/>
      <c r="AS525" s="307"/>
      <c r="AT525" s="307"/>
      <c r="AU525" s="307"/>
      <c r="AV525" s="307"/>
      <c r="AW525" s="307"/>
      <c r="AX525" s="307"/>
      <c r="AY525" s="307"/>
      <c r="AZ525" s="307"/>
      <c r="BA525" s="309"/>
      <c r="BB525" s="359"/>
      <c r="BC525" s="309"/>
      <c r="BD525" s="309"/>
      <c r="BE525" s="309"/>
      <c r="BF525" s="309"/>
      <c r="BG525" s="309"/>
      <c r="BH525" s="309"/>
      <c r="BI525" s="309"/>
      <c r="BJ525" s="309"/>
      <c r="BK525" s="309"/>
      <c r="BL525" s="309"/>
      <c r="BM525" s="309"/>
      <c r="BN525" s="309"/>
      <c r="BO525" s="309"/>
      <c r="BP525" s="309"/>
      <c r="BQ525" s="309"/>
      <c r="BR525" s="309"/>
      <c r="BS525" s="309"/>
      <c r="BT525" s="309"/>
      <c r="BU525" s="309"/>
      <c r="BV525" s="309"/>
      <c r="BW525" s="309"/>
      <c r="BX525" s="309"/>
      <c r="BY525" s="309"/>
      <c r="BZ525" s="310"/>
      <c r="CA525" s="310"/>
      <c r="CB525" s="310"/>
      <c r="CC525" s="310"/>
      <c r="CD525" s="310"/>
      <c r="CE525" s="310"/>
      <c r="CF525" s="310"/>
      <c r="CG525" s="310"/>
      <c r="CH525" s="310"/>
      <c r="CI525" s="310"/>
      <c r="CJ525" s="310"/>
      <c r="CK525" s="310"/>
      <c r="CL525" s="310"/>
      <c r="CM525" s="310"/>
      <c r="CN525" s="310"/>
      <c r="CO525" s="310"/>
      <c r="CP525" s="310"/>
      <c r="CQ525" s="310"/>
      <c r="CR525" s="310"/>
      <c r="CS525" s="310"/>
      <c r="CT525" s="310"/>
      <c r="CU525" s="310"/>
      <c r="CV525" s="310"/>
      <c r="CW525" s="310"/>
      <c r="CX525" s="310"/>
      <c r="CY525" s="310"/>
      <c r="CZ525" s="310"/>
    </row>
    <row r="526" s="314" customFormat="true" ht="25.15" customHeight="true" x14ac:dyDescent="0.2">
      <c r="C526" s="844" t="s">
        <v>396</v>
      </c>
      <c r="D526" s="844"/>
      <c r="E526" s="653">
        <v>6.762180171823424E-3</v>
      </c>
      <c r="F526" s="512"/>
      <c r="G526" s="512"/>
      <c r="H526" s="844" t="s">
        <v>491</v>
      </c>
      <c r="I526" s="844"/>
      <c r="J526" s="654">
        <v>5.8897655166055725E-3</v>
      </c>
      <c r="K526" s="512"/>
      <c r="L526" s="512"/>
      <c r="M526" s="844" t="s">
        <v>421</v>
      </c>
      <c r="N526" s="844"/>
      <c r="O526" s="655">
        <v>1.4647850482984665E-3</v>
      </c>
      <c r="P526" s="512"/>
      <c r="Q526" s="512"/>
      <c r="AJ526" s="307"/>
      <c r="AK526" s="307"/>
      <c r="AL526" s="307"/>
      <c r="AM526" s="307"/>
      <c r="AN526" s="307"/>
      <c r="AO526" s="307"/>
      <c r="AP526" s="307"/>
      <c r="AQ526" s="307"/>
      <c r="AR526" s="307"/>
      <c r="AS526" s="307"/>
      <c r="AT526" s="307"/>
      <c r="AU526" s="307"/>
      <c r="AV526" s="307"/>
      <c r="AW526" s="307"/>
      <c r="AX526" s="307"/>
      <c r="AY526" s="307"/>
      <c r="AZ526" s="307"/>
      <c r="BA526" s="309"/>
      <c r="BB526" s="359"/>
      <c r="BC526" s="309"/>
      <c r="BD526" s="309"/>
      <c r="BE526" s="309"/>
      <c r="BF526" s="309"/>
      <c r="BG526" s="309"/>
      <c r="BH526" s="309"/>
      <c r="BI526" s="309"/>
      <c r="BJ526" s="309"/>
      <c r="BK526" s="309"/>
      <c r="BL526" s="309"/>
      <c r="BM526" s="309"/>
      <c r="BN526" s="309"/>
      <c r="BO526" s="309"/>
      <c r="BP526" s="309"/>
      <c r="BQ526" s="309"/>
      <c r="BR526" s="309"/>
      <c r="BS526" s="309"/>
      <c r="BT526" s="309"/>
      <c r="BU526" s="309"/>
      <c r="BV526" s="309"/>
      <c r="BW526" s="309"/>
      <c r="BX526" s="309"/>
      <c r="BY526" s="309"/>
      <c r="BZ526" s="310"/>
      <c r="CA526" s="310"/>
      <c r="CB526" s="310"/>
      <c r="CC526" s="310"/>
      <c r="CD526" s="310"/>
      <c r="CE526" s="310"/>
      <c r="CF526" s="310"/>
      <c r="CG526" s="310"/>
      <c r="CH526" s="310"/>
      <c r="CI526" s="310"/>
      <c r="CJ526" s="310"/>
      <c r="CK526" s="310"/>
      <c r="CL526" s="310"/>
      <c r="CM526" s="310"/>
      <c r="CN526" s="310"/>
      <c r="CO526" s="310"/>
      <c r="CP526" s="310"/>
      <c r="CQ526" s="310"/>
      <c r="CR526" s="310"/>
      <c r="CS526" s="310"/>
      <c r="CT526" s="310"/>
      <c r="CU526" s="310"/>
      <c r="CV526" s="310"/>
      <c r="CW526" s="310"/>
      <c r="CX526" s="310"/>
      <c r="CY526" s="310"/>
      <c r="CZ526" s="310"/>
    </row>
    <row r="527" s="314" customFormat="true" ht="25.15" customHeight="true" x14ac:dyDescent="0.2">
      <c r="C527" s="844" t="s">
        <v>205</v>
      </c>
      <c r="D527" s="844"/>
      <c r="E527" s="653">
        <v>0.11291194703878503</v>
      </c>
      <c r="F527" s="512"/>
      <c r="G527" s="512"/>
      <c r="H527" s="844" t="s">
        <v>510</v>
      </c>
      <c r="I527" s="844"/>
      <c r="J527" s="654">
        <v>1.0713464000929685E-3</v>
      </c>
      <c r="K527" s="512"/>
      <c r="L527" s="512"/>
      <c r="M527" s="844" t="s">
        <v>485</v>
      </c>
      <c r="N527" s="844"/>
      <c r="O527" s="655">
        <v>1.7881644895228286E-3</v>
      </c>
      <c r="P527" s="512"/>
      <c r="Q527" s="512"/>
      <c r="AJ527" s="307"/>
      <c r="AK527" s="307"/>
      <c r="AL527" s="307"/>
      <c r="AM527" s="307"/>
      <c r="AN527" s="307"/>
      <c r="AO527" s="307"/>
      <c r="AP527" s="307"/>
      <c r="AQ527" s="307"/>
      <c r="AR527" s="307"/>
      <c r="AS527" s="307"/>
      <c r="AT527" s="307"/>
      <c r="AU527" s="307"/>
      <c r="AV527" s="307"/>
      <c r="AW527" s="307"/>
      <c r="AX527" s="307"/>
      <c r="AY527" s="307"/>
      <c r="AZ527" s="307"/>
      <c r="BA527" s="309"/>
      <c r="BB527" s="359"/>
      <c r="BC527" s="309"/>
      <c r="BD527" s="309"/>
      <c r="BE527" s="309"/>
      <c r="BF527" s="309"/>
      <c r="BG527" s="309"/>
      <c r="BH527" s="309"/>
      <c r="BI527" s="309"/>
      <c r="BJ527" s="309"/>
      <c r="BK527" s="309"/>
      <c r="BL527" s="309"/>
      <c r="BM527" s="309"/>
      <c r="BN527" s="309"/>
      <c r="BO527" s="309"/>
      <c r="BP527" s="309"/>
      <c r="BQ527" s="309"/>
      <c r="BR527" s="309"/>
      <c r="BS527" s="309"/>
      <c r="BT527" s="309"/>
      <c r="BU527" s="309"/>
      <c r="BV527" s="309"/>
      <c r="BW527" s="309"/>
      <c r="BX527" s="309"/>
      <c r="BY527" s="309"/>
      <c r="BZ527" s="310"/>
      <c r="CA527" s="310"/>
      <c r="CB527" s="310"/>
      <c r="CC527" s="310"/>
      <c r="CD527" s="310"/>
      <c r="CE527" s="310"/>
      <c r="CF527" s="310"/>
      <c r="CG527" s="310"/>
      <c r="CH527" s="310"/>
      <c r="CI527" s="310"/>
      <c r="CJ527" s="310"/>
      <c r="CK527" s="310"/>
      <c r="CL527" s="310"/>
      <c r="CM527" s="310"/>
      <c r="CN527" s="310"/>
      <c r="CO527" s="310"/>
      <c r="CP527" s="310"/>
      <c r="CQ527" s="310"/>
      <c r="CR527" s="310"/>
      <c r="CS527" s="310"/>
      <c r="CT527" s="310"/>
      <c r="CU527" s="310"/>
      <c r="CV527" s="310"/>
      <c r="CW527" s="310"/>
      <c r="CX527" s="310"/>
      <c r="CY527" s="310"/>
      <c r="CZ527" s="310"/>
    </row>
    <row r="528" s="314" customFormat="true" ht="25.15" customHeight="true" x14ac:dyDescent="0.2">
      <c r="C528" s="844" t="s">
        <v>206</v>
      </c>
      <c r="D528" s="844"/>
      <c r="E528" s="653">
        <v>7.7801758183876413E-2</v>
      </c>
      <c r="F528" s="512"/>
      <c r="G528" s="512"/>
      <c r="H528" s="844" t="s">
        <v>505</v>
      </c>
      <c r="I528" s="844"/>
      <c r="J528" s="654">
        <v>1.6350731001596913E-4</v>
      </c>
      <c r="K528" s="512"/>
      <c r="L528" s="512"/>
      <c r="M528" s="844" t="s">
        <v>423</v>
      </c>
      <c r="N528" s="844"/>
      <c r="O528" s="655">
        <v>4.8786331341887516E-4</v>
      </c>
      <c r="P528" s="512"/>
      <c r="Q528" s="512"/>
      <c r="AJ528" s="307"/>
      <c r="AK528" s="307"/>
      <c r="AL528" s="307"/>
      <c r="AM528" s="307"/>
      <c r="AN528" s="307"/>
      <c r="AO528" s="307"/>
      <c r="AP528" s="307"/>
      <c r="AQ528" s="307"/>
      <c r="AR528" s="307"/>
      <c r="AS528" s="307"/>
      <c r="AT528" s="307"/>
      <c r="AU528" s="307"/>
      <c r="AV528" s="307"/>
      <c r="AW528" s="307"/>
      <c r="AX528" s="307"/>
      <c r="AY528" s="307"/>
      <c r="AZ528" s="307"/>
      <c r="BA528" s="309"/>
      <c r="BB528" s="359"/>
      <c r="BC528" s="309"/>
      <c r="BD528" s="309"/>
      <c r="BE528" s="309"/>
      <c r="BF528" s="309"/>
      <c r="BG528" s="309"/>
      <c r="BH528" s="309"/>
      <c r="BI528" s="309"/>
      <c r="BJ528" s="309"/>
      <c r="BK528" s="309"/>
      <c r="BL528" s="309"/>
      <c r="BM528" s="309"/>
      <c r="BN528" s="309"/>
      <c r="BO528" s="309"/>
      <c r="BP528" s="309"/>
      <c r="BQ528" s="309"/>
      <c r="BR528" s="309"/>
      <c r="BS528" s="309"/>
      <c r="BT528" s="309"/>
      <c r="BU528" s="309"/>
      <c r="BV528" s="309"/>
      <c r="BW528" s="309"/>
      <c r="BX528" s="309"/>
      <c r="BY528" s="309"/>
      <c r="BZ528" s="310"/>
      <c r="CA528" s="310"/>
      <c r="CB528" s="310"/>
      <c r="CC528" s="310"/>
      <c r="CD528" s="310"/>
      <c r="CE528" s="310"/>
      <c r="CF528" s="310"/>
      <c r="CG528" s="310"/>
      <c r="CH528" s="310"/>
      <c r="CI528" s="310"/>
      <c r="CJ528" s="310"/>
      <c r="CK528" s="310"/>
      <c r="CL528" s="310"/>
      <c r="CM528" s="310"/>
      <c r="CN528" s="310"/>
      <c r="CO528" s="310"/>
      <c r="CP528" s="310"/>
      <c r="CQ528" s="310"/>
      <c r="CR528" s="310"/>
      <c r="CS528" s="310"/>
      <c r="CT528" s="310"/>
      <c r="CU528" s="310"/>
      <c r="CV528" s="310"/>
      <c r="CW528" s="310"/>
      <c r="CX528" s="310"/>
      <c r="CY528" s="310"/>
      <c r="CZ528" s="310"/>
    </row>
    <row r="529" s="314" customFormat="true" ht="25.15" customHeight="true" x14ac:dyDescent="0.2">
      <c r="C529" s="844" t="s">
        <v>520</v>
      </c>
      <c r="D529" s="844"/>
      <c r="E529" s="653">
        <v>5.3709598775166612E-6</v>
      </c>
      <c r="F529" s="512"/>
      <c r="G529" s="512"/>
      <c r="H529" s="844" t="s">
        <v>379</v>
      </c>
      <c r="I529" s="844"/>
      <c r="J529" s="654">
        <v>0.20318898548565803</v>
      </c>
      <c r="K529" s="512"/>
      <c r="L529" s="512"/>
      <c r="M529" s="844" t="s">
        <v>466</v>
      </c>
      <c r="N529" s="844"/>
      <c r="O529" s="655">
        <v>0.16652420720246372</v>
      </c>
      <c r="P529" s="512"/>
      <c r="Q529" s="512"/>
      <c r="AJ529" s="307"/>
      <c r="AK529" s="307"/>
      <c r="AL529" s="307"/>
      <c r="AM529" s="307"/>
      <c r="AN529" s="307"/>
      <c r="AO529" s="307"/>
      <c r="AP529" s="307"/>
      <c r="AQ529" s="307"/>
      <c r="AR529" s="307"/>
      <c r="AS529" s="307"/>
      <c r="AT529" s="307"/>
      <c r="AU529" s="307"/>
      <c r="AV529" s="307"/>
      <c r="AW529" s="307"/>
      <c r="AX529" s="307"/>
      <c r="AY529" s="307"/>
      <c r="AZ529" s="307"/>
      <c r="BA529" s="309"/>
      <c r="BB529" s="359"/>
      <c r="BC529" s="309"/>
      <c r="BD529" s="309"/>
      <c r="BE529" s="309"/>
      <c r="BF529" s="309"/>
      <c r="BG529" s="309"/>
      <c r="BH529" s="309"/>
      <c r="BI529" s="309"/>
      <c r="BJ529" s="309"/>
      <c r="BK529" s="309"/>
      <c r="BL529" s="309"/>
      <c r="BM529" s="309"/>
      <c r="BN529" s="309"/>
      <c r="BO529" s="309"/>
      <c r="BP529" s="309"/>
      <c r="BQ529" s="309"/>
      <c r="BR529" s="309"/>
      <c r="BS529" s="309"/>
      <c r="BT529" s="309"/>
      <c r="BU529" s="309"/>
      <c r="BV529" s="309"/>
      <c r="BW529" s="309"/>
      <c r="BX529" s="309"/>
      <c r="BY529" s="309"/>
      <c r="BZ529" s="310"/>
      <c r="CA529" s="310"/>
      <c r="CB529" s="310"/>
      <c r="CC529" s="310"/>
      <c r="CD529" s="310"/>
      <c r="CE529" s="310"/>
      <c r="CF529" s="310"/>
      <c r="CG529" s="310"/>
      <c r="CH529" s="310"/>
      <c r="CI529" s="310"/>
      <c r="CJ529" s="310"/>
      <c r="CK529" s="310"/>
      <c r="CL529" s="310"/>
      <c r="CM529" s="310"/>
      <c r="CN529" s="310"/>
      <c r="CO529" s="310"/>
      <c r="CP529" s="310"/>
      <c r="CQ529" s="310"/>
      <c r="CR529" s="310"/>
      <c r="CS529" s="310"/>
      <c r="CT529" s="310"/>
      <c r="CU529" s="310"/>
      <c r="CV529" s="310"/>
      <c r="CW529" s="310"/>
      <c r="CX529" s="310"/>
      <c r="CY529" s="310"/>
      <c r="CZ529" s="310"/>
    </row>
    <row r="530" s="314" customFormat="true" ht="25.15" customHeight="true" x14ac:dyDescent="0.2">
      <c r="C530" s="844" t="s">
        <v>313</v>
      </c>
      <c r="D530" s="844"/>
      <c r="E530" s="653">
        <v>0.57508159175089868</v>
      </c>
      <c r="F530" s="512"/>
      <c r="G530" s="512"/>
      <c r="H530" s="844" t="s">
        <v>515</v>
      </c>
      <c r="I530" s="844"/>
      <c r="J530" s="654">
        <v>3.8222938577983856E-4</v>
      </c>
      <c r="K530" s="512"/>
      <c r="L530" s="512"/>
      <c r="M530" s="844" t="s">
        <v>511</v>
      </c>
      <c r="N530" s="844"/>
      <c r="O530" s="655">
        <v>3.4967849418232297E-5</v>
      </c>
      <c r="P530" s="512"/>
      <c r="Q530" s="512"/>
      <c r="AJ530" s="307"/>
      <c r="AK530" s="307"/>
      <c r="AL530" s="307"/>
      <c r="AM530" s="307"/>
      <c r="AN530" s="307"/>
      <c r="AO530" s="307"/>
      <c r="AP530" s="307"/>
      <c r="AQ530" s="307"/>
      <c r="AR530" s="307"/>
      <c r="AS530" s="307"/>
      <c r="AT530" s="307"/>
      <c r="AU530" s="307"/>
      <c r="AV530" s="307"/>
      <c r="AW530" s="307"/>
      <c r="AX530" s="307"/>
      <c r="AY530" s="307"/>
      <c r="AZ530" s="307"/>
      <c r="BA530" s="309"/>
      <c r="BB530" s="359"/>
      <c r="BC530" s="309"/>
      <c r="BD530" s="309"/>
      <c r="BE530" s="309"/>
      <c r="BF530" s="309"/>
      <c r="BG530" s="309"/>
      <c r="BH530" s="309"/>
      <c r="BI530" s="309"/>
      <c r="BJ530" s="309"/>
      <c r="BK530" s="309"/>
      <c r="BL530" s="309"/>
      <c r="BM530" s="309"/>
      <c r="BN530" s="309"/>
      <c r="BO530" s="309"/>
      <c r="BP530" s="309"/>
      <c r="BQ530" s="309"/>
      <c r="BR530" s="309"/>
      <c r="BS530" s="309"/>
      <c r="BT530" s="309"/>
      <c r="BU530" s="309"/>
      <c r="BV530" s="309"/>
      <c r="BW530" s="309"/>
      <c r="BX530" s="309"/>
      <c r="BY530" s="309"/>
      <c r="BZ530" s="310"/>
      <c r="CA530" s="310"/>
      <c r="CB530" s="310"/>
      <c r="CC530" s="310"/>
      <c r="CD530" s="310"/>
      <c r="CE530" s="310"/>
      <c r="CF530" s="310"/>
      <c r="CG530" s="310"/>
      <c r="CH530" s="310"/>
      <c r="CI530" s="310"/>
      <c r="CJ530" s="310"/>
      <c r="CK530" s="310"/>
      <c r="CL530" s="310"/>
      <c r="CM530" s="310"/>
      <c r="CN530" s="310"/>
      <c r="CO530" s="310"/>
      <c r="CP530" s="310"/>
      <c r="CQ530" s="310"/>
      <c r="CR530" s="310"/>
      <c r="CS530" s="310"/>
      <c r="CT530" s="310"/>
      <c r="CU530" s="310"/>
      <c r="CV530" s="310"/>
      <c r="CW530" s="310"/>
      <c r="CX530" s="310"/>
      <c r="CY530" s="310"/>
      <c r="CZ530" s="310"/>
    </row>
    <row r="531" s="314" customFormat="true" ht="25.15" customHeight="true" x14ac:dyDescent="0.2">
      <c r="C531" s="844" t="s">
        <v>327</v>
      </c>
      <c r="D531" s="844"/>
      <c r="E531" s="653">
        <v>0.17171723489734614</v>
      </c>
      <c r="F531" s="512"/>
      <c r="G531" s="512"/>
      <c r="H531" s="844" t="s">
        <v>472</v>
      </c>
      <c r="I531" s="844"/>
      <c r="J531" s="654">
        <v>0.10966658724654935</v>
      </c>
      <c r="K531" s="512"/>
      <c r="L531" s="512"/>
      <c r="M531" s="844" t="s">
        <v>506</v>
      </c>
      <c r="N531" s="844"/>
      <c r="O531" s="655">
        <v>2.2517855262934721E-4</v>
      </c>
      <c r="P531" s="512"/>
      <c r="Q531" s="512"/>
      <c r="AJ531" s="307"/>
      <c r="AK531" s="307"/>
      <c r="AL531" s="307"/>
      <c r="AM531" s="307"/>
      <c r="AN531" s="307"/>
      <c r="AO531" s="307"/>
      <c r="AP531" s="307"/>
      <c r="AQ531" s="307"/>
      <c r="AR531" s="307"/>
      <c r="AS531" s="307"/>
      <c r="AT531" s="307"/>
      <c r="AU531" s="307"/>
      <c r="AV531" s="307"/>
      <c r="AW531" s="307"/>
      <c r="AX531" s="307"/>
      <c r="AY531" s="307"/>
      <c r="AZ531" s="307"/>
      <c r="BA531" s="309"/>
      <c r="BB531" s="359"/>
      <c r="BC531" s="309"/>
      <c r="BD531" s="309"/>
      <c r="BE531" s="309"/>
      <c r="BF531" s="309"/>
      <c r="BG531" s="309"/>
      <c r="BH531" s="309"/>
      <c r="BI531" s="309"/>
      <c r="BJ531" s="309"/>
      <c r="BK531" s="309"/>
      <c r="BL531" s="309"/>
      <c r="BM531" s="309"/>
      <c r="BN531" s="309"/>
      <c r="BO531" s="309"/>
      <c r="BP531" s="309"/>
      <c r="BQ531" s="309"/>
      <c r="BR531" s="309"/>
      <c r="BS531" s="309"/>
      <c r="BT531" s="309"/>
      <c r="BU531" s="309"/>
      <c r="BV531" s="309"/>
      <c r="BW531" s="309"/>
      <c r="BX531" s="309"/>
      <c r="BY531" s="309"/>
      <c r="BZ531" s="310"/>
      <c r="CA531" s="310"/>
      <c r="CB531" s="310"/>
      <c r="CC531" s="310"/>
      <c r="CD531" s="310"/>
      <c r="CE531" s="310"/>
      <c r="CF531" s="310"/>
      <c r="CG531" s="310"/>
      <c r="CH531" s="310"/>
      <c r="CI531" s="310"/>
      <c r="CJ531" s="310"/>
      <c r="CK531" s="310"/>
      <c r="CL531" s="310"/>
      <c r="CM531" s="310"/>
      <c r="CN531" s="310"/>
      <c r="CO531" s="310"/>
      <c r="CP531" s="310"/>
      <c r="CQ531" s="310"/>
      <c r="CR531" s="310"/>
      <c r="CS531" s="310"/>
      <c r="CT531" s="310"/>
      <c r="CU531" s="310"/>
      <c r="CV531" s="310"/>
      <c r="CW531" s="310"/>
      <c r="CX531" s="310"/>
      <c r="CY531" s="310"/>
      <c r="CZ531" s="310"/>
    </row>
    <row r="532" s="314" customFormat="true" ht="25.15" customHeight="true" x14ac:dyDescent="0.2">
      <c r="C532" s="844" t="s">
        <v>314</v>
      </c>
      <c r="D532" s="844"/>
      <c r="E532" s="653">
        <v>0.46672422903261557</v>
      </c>
      <c r="F532" s="512"/>
      <c r="G532" s="512"/>
      <c r="H532" s="844" t="s">
        <v>408</v>
      </c>
      <c r="I532" s="844"/>
      <c r="J532" s="654">
        <v>1.4182505641148549E-3</v>
      </c>
      <c r="K532" s="512"/>
      <c r="L532" s="512"/>
      <c r="M532" s="844" t="s">
        <v>491</v>
      </c>
      <c r="N532" s="844"/>
      <c r="O532" s="655">
        <v>1.8842307355631889E-3</v>
      </c>
      <c r="P532" s="512"/>
      <c r="Q532" s="512"/>
      <c r="AJ532" s="307"/>
      <c r="AK532" s="307"/>
      <c r="AL532" s="307"/>
      <c r="AM532" s="307"/>
      <c r="AN532" s="307"/>
      <c r="AO532" s="307"/>
      <c r="AP532" s="307"/>
      <c r="AQ532" s="307"/>
      <c r="AR532" s="307"/>
      <c r="AS532" s="307"/>
      <c r="AT532" s="307"/>
      <c r="AU532" s="307"/>
      <c r="AV532" s="307"/>
      <c r="AW532" s="307"/>
      <c r="AX532" s="307"/>
      <c r="AY532" s="307"/>
      <c r="AZ532" s="307"/>
      <c r="BA532" s="309"/>
      <c r="BB532" s="359"/>
      <c r="BC532" s="309"/>
      <c r="BD532" s="309"/>
      <c r="BE532" s="309"/>
      <c r="BF532" s="309"/>
      <c r="BG532" s="309"/>
      <c r="BH532" s="309"/>
      <c r="BI532" s="309"/>
      <c r="BJ532" s="309"/>
      <c r="BK532" s="309"/>
      <c r="BL532" s="309"/>
      <c r="BM532" s="309"/>
      <c r="BN532" s="309"/>
      <c r="BO532" s="309"/>
      <c r="BP532" s="309"/>
      <c r="BQ532" s="309"/>
      <c r="BR532" s="309"/>
      <c r="BS532" s="309"/>
      <c r="BT532" s="309"/>
      <c r="BU532" s="309"/>
      <c r="BV532" s="309"/>
      <c r="BW532" s="309"/>
      <c r="BX532" s="309"/>
      <c r="BY532" s="309"/>
      <c r="BZ532" s="310"/>
      <c r="CA532" s="310"/>
      <c r="CB532" s="310"/>
      <c r="CC532" s="310"/>
      <c r="CD532" s="310"/>
      <c r="CE532" s="310"/>
      <c r="CF532" s="310"/>
      <c r="CG532" s="310"/>
      <c r="CH532" s="310"/>
      <c r="CI532" s="310"/>
      <c r="CJ532" s="310"/>
      <c r="CK532" s="310"/>
      <c r="CL532" s="310"/>
      <c r="CM532" s="310"/>
      <c r="CN532" s="310"/>
      <c r="CO532" s="310"/>
      <c r="CP532" s="310"/>
      <c r="CQ532" s="310"/>
      <c r="CR532" s="310"/>
      <c r="CS532" s="310"/>
      <c r="CT532" s="310"/>
      <c r="CU532" s="310"/>
      <c r="CV532" s="310"/>
      <c r="CW532" s="310"/>
      <c r="CX532" s="310"/>
      <c r="CY532" s="310"/>
      <c r="CZ532" s="310"/>
    </row>
    <row r="533" s="314" customFormat="true" ht="25.15" customHeight="true" x14ac:dyDescent="0.2">
      <c r="C533" s="844" t="s">
        <v>318</v>
      </c>
      <c r="D533" s="844"/>
      <c r="E533" s="653">
        <v>0.19183050404125299</v>
      </c>
      <c r="F533" s="512"/>
      <c r="G533" s="512"/>
      <c r="H533" s="844" t="s">
        <v>418</v>
      </c>
      <c r="I533" s="844"/>
      <c r="J533" s="654">
        <v>8.0833097981810823E-3</v>
      </c>
      <c r="K533" s="512"/>
      <c r="L533" s="512"/>
      <c r="M533" s="844" t="s">
        <v>510</v>
      </c>
      <c r="N533" s="844"/>
      <c r="O533" s="655">
        <v>4.7532303386613305E-6</v>
      </c>
      <c r="P533" s="512"/>
      <c r="Q533" s="512"/>
      <c r="AJ533" s="307"/>
      <c r="AK533" s="307"/>
      <c r="AL533" s="307"/>
      <c r="AM533" s="307"/>
      <c r="AN533" s="307"/>
      <c r="AO533" s="307"/>
      <c r="AP533" s="307"/>
      <c r="AQ533" s="307"/>
      <c r="AR533" s="307"/>
      <c r="AS533" s="307"/>
      <c r="AT533" s="307"/>
      <c r="AU533" s="307"/>
      <c r="AV533" s="307"/>
      <c r="AW533" s="307"/>
      <c r="AX533" s="307"/>
      <c r="AY533" s="307"/>
      <c r="AZ533" s="307"/>
      <c r="BA533" s="309"/>
      <c r="BB533" s="359"/>
      <c r="BC533" s="309"/>
      <c r="BD533" s="309"/>
      <c r="BE533" s="309"/>
      <c r="BF533" s="309"/>
      <c r="BG533" s="309"/>
      <c r="BH533" s="309"/>
      <c r="BI533" s="309"/>
      <c r="BJ533" s="309"/>
      <c r="BK533" s="309"/>
      <c r="BL533" s="309"/>
      <c r="BM533" s="309"/>
      <c r="BN533" s="309"/>
      <c r="BO533" s="309"/>
      <c r="BP533" s="309"/>
      <c r="BQ533" s="309"/>
      <c r="BR533" s="309"/>
      <c r="BS533" s="309"/>
      <c r="BT533" s="309"/>
      <c r="BU533" s="309"/>
      <c r="BV533" s="309"/>
      <c r="BW533" s="309"/>
      <c r="BX533" s="309"/>
      <c r="BY533" s="309"/>
      <c r="BZ533" s="310"/>
      <c r="CA533" s="310"/>
      <c r="CB533" s="310"/>
      <c r="CC533" s="310"/>
      <c r="CD533" s="310"/>
      <c r="CE533" s="310"/>
      <c r="CF533" s="310"/>
      <c r="CG533" s="310"/>
      <c r="CH533" s="310"/>
      <c r="CI533" s="310"/>
      <c r="CJ533" s="310"/>
      <c r="CK533" s="310"/>
      <c r="CL533" s="310"/>
      <c r="CM533" s="310"/>
      <c r="CN533" s="310"/>
      <c r="CO533" s="310"/>
      <c r="CP533" s="310"/>
      <c r="CQ533" s="310"/>
      <c r="CR533" s="310"/>
      <c r="CS533" s="310"/>
      <c r="CT533" s="310"/>
      <c r="CU533" s="310"/>
      <c r="CV533" s="310"/>
      <c r="CW533" s="310"/>
      <c r="CX533" s="310"/>
      <c r="CY533" s="310"/>
      <c r="CZ533" s="310"/>
    </row>
    <row r="534" s="314" customFormat="true" ht="25.15" customHeight="true" x14ac:dyDescent="0.2">
      <c r="C534" s="844" t="s">
        <v>336</v>
      </c>
      <c r="D534" s="844"/>
      <c r="E534" s="653">
        <v>1.399232939792034E-2</v>
      </c>
      <c r="F534" s="512"/>
      <c r="G534" s="512"/>
      <c r="H534" s="844" t="s">
        <v>427</v>
      </c>
      <c r="I534" s="844"/>
      <c r="J534" s="654">
        <v>6.5667117185053362E-3</v>
      </c>
      <c r="K534" s="512"/>
      <c r="L534" s="512"/>
      <c r="M534" s="844" t="s">
        <v>505</v>
      </c>
      <c r="N534" s="844"/>
      <c r="O534" s="655">
        <v>1.0398391742767175E-3</v>
      </c>
      <c r="P534" s="512"/>
      <c r="Q534" s="512"/>
      <c r="AJ534" s="307"/>
      <c r="AK534" s="307"/>
      <c r="AL534" s="307"/>
      <c r="AM534" s="307"/>
      <c r="AN534" s="307"/>
      <c r="AO534" s="307"/>
      <c r="AP534" s="307"/>
      <c r="AQ534" s="307"/>
      <c r="AR534" s="307"/>
      <c r="AS534" s="307"/>
      <c r="AT534" s="307"/>
      <c r="AU534" s="307"/>
      <c r="AV534" s="307"/>
      <c r="AW534" s="307"/>
      <c r="AX534" s="307"/>
      <c r="AY534" s="307"/>
      <c r="AZ534" s="307"/>
      <c r="BA534" s="309"/>
      <c r="BB534" s="359"/>
      <c r="BC534" s="309"/>
      <c r="BD534" s="309"/>
      <c r="BE534" s="309"/>
      <c r="BF534" s="309"/>
      <c r="BG534" s="309"/>
      <c r="BH534" s="309"/>
      <c r="BI534" s="309"/>
      <c r="BJ534" s="309"/>
      <c r="BK534" s="309"/>
      <c r="BL534" s="309"/>
      <c r="BM534" s="309"/>
      <c r="BN534" s="309"/>
      <c r="BO534" s="309"/>
      <c r="BP534" s="309"/>
      <c r="BQ534" s="309"/>
      <c r="BR534" s="309"/>
      <c r="BS534" s="309"/>
      <c r="BT534" s="309"/>
      <c r="BU534" s="309"/>
      <c r="BV534" s="309"/>
      <c r="BW534" s="309"/>
      <c r="BX534" s="309"/>
      <c r="BY534" s="309"/>
      <c r="BZ534" s="310"/>
      <c r="CA534" s="310"/>
      <c r="CB534" s="310"/>
      <c r="CC534" s="310"/>
      <c r="CD534" s="310"/>
      <c r="CE534" s="310"/>
      <c r="CF534" s="310"/>
      <c r="CG534" s="310"/>
      <c r="CH534" s="310"/>
      <c r="CI534" s="310"/>
      <c r="CJ534" s="310"/>
      <c r="CK534" s="310"/>
      <c r="CL534" s="310"/>
      <c r="CM534" s="310"/>
      <c r="CN534" s="310"/>
      <c r="CO534" s="310"/>
      <c r="CP534" s="310"/>
      <c r="CQ534" s="310"/>
      <c r="CR534" s="310"/>
      <c r="CS534" s="310"/>
      <c r="CT534" s="310"/>
      <c r="CU534" s="310"/>
      <c r="CV534" s="310"/>
      <c r="CW534" s="310"/>
      <c r="CX534" s="310"/>
      <c r="CY534" s="310"/>
      <c r="CZ534" s="310"/>
    </row>
    <row r="535" s="314" customFormat="true" ht="25.15" customHeight="true" x14ac:dyDescent="0.2">
      <c r="C535" s="844" t="s">
        <v>337</v>
      </c>
      <c r="D535" s="844"/>
      <c r="E535" s="653">
        <v>8.6519755486047123E-2</v>
      </c>
      <c r="F535" s="512"/>
      <c r="G535" s="512"/>
      <c r="H535" s="844" t="s">
        <v>508</v>
      </c>
      <c r="I535" s="844"/>
      <c r="J535" s="654">
        <v>3.632122039791681E-4</v>
      </c>
      <c r="K535" s="512"/>
      <c r="L535" s="512"/>
      <c r="M535" s="844" t="s">
        <v>379</v>
      </c>
      <c r="N535" s="844"/>
      <c r="O535" s="655">
        <v>0.24590241103271626</v>
      </c>
      <c r="P535" s="512"/>
      <c r="Q535" s="512"/>
      <c r="AJ535" s="307"/>
      <c r="AK535" s="307"/>
      <c r="AL535" s="307"/>
      <c r="AM535" s="307"/>
      <c r="AN535" s="307"/>
      <c r="AO535" s="307"/>
      <c r="AP535" s="307"/>
      <c r="AQ535" s="307"/>
      <c r="AR535" s="307"/>
      <c r="AS535" s="307"/>
      <c r="AT535" s="307"/>
      <c r="AU535" s="307"/>
      <c r="AV535" s="307"/>
      <c r="AW535" s="307"/>
      <c r="AX535" s="307"/>
      <c r="AY535" s="307"/>
      <c r="AZ535" s="307"/>
      <c r="BA535" s="309"/>
      <c r="BB535" s="359"/>
      <c r="BC535" s="309"/>
      <c r="BD535" s="309"/>
      <c r="BE535" s="309"/>
      <c r="BF535" s="309"/>
      <c r="BG535" s="309"/>
      <c r="BH535" s="309"/>
      <c r="BI535" s="309"/>
      <c r="BJ535" s="309"/>
      <c r="BK535" s="309"/>
      <c r="BL535" s="309"/>
      <c r="BM535" s="309"/>
      <c r="BN535" s="309"/>
      <c r="BO535" s="309"/>
      <c r="BP535" s="309"/>
      <c r="BQ535" s="309"/>
      <c r="BR535" s="309"/>
      <c r="BS535" s="309"/>
      <c r="BT535" s="309"/>
      <c r="BU535" s="309"/>
      <c r="BV535" s="309"/>
      <c r="BW535" s="309"/>
      <c r="BX535" s="309"/>
      <c r="BY535" s="309"/>
      <c r="BZ535" s="310"/>
      <c r="CA535" s="310"/>
      <c r="CB535" s="310"/>
      <c r="CC535" s="310"/>
      <c r="CD535" s="310"/>
      <c r="CE535" s="310"/>
      <c r="CF535" s="310"/>
      <c r="CG535" s="310"/>
      <c r="CH535" s="310"/>
      <c r="CI535" s="310"/>
      <c r="CJ535" s="310"/>
      <c r="CK535" s="310"/>
      <c r="CL535" s="310"/>
      <c r="CM535" s="310"/>
      <c r="CN535" s="310"/>
      <c r="CO535" s="310"/>
      <c r="CP535" s="310"/>
      <c r="CQ535" s="310"/>
      <c r="CR535" s="310"/>
      <c r="CS535" s="310"/>
      <c r="CT535" s="310"/>
      <c r="CU535" s="310"/>
      <c r="CV535" s="310"/>
      <c r="CW535" s="310"/>
      <c r="CX535" s="310"/>
      <c r="CY535" s="310"/>
      <c r="CZ535" s="310"/>
    </row>
    <row r="536" s="314" customFormat="true" ht="25.15" customHeight="true" x14ac:dyDescent="0.2">
      <c r="C536" s="844" t="s">
        <v>323</v>
      </c>
      <c r="D536" s="844"/>
      <c r="E536" s="653">
        <v>0.14299174585921207</v>
      </c>
      <c r="F536" s="512"/>
      <c r="G536" s="512"/>
      <c r="H536" s="844" t="s">
        <v>484</v>
      </c>
      <c r="I536" s="844"/>
      <c r="J536" s="654">
        <v>2.1626043613118119E-3</v>
      </c>
      <c r="K536" s="512"/>
      <c r="L536" s="512"/>
      <c r="M536" s="844" t="s">
        <v>515</v>
      </c>
      <c r="N536" s="844"/>
      <c r="O536" s="655">
        <v>7.0771143248921932E-7</v>
      </c>
      <c r="P536" s="512"/>
      <c r="Q536" s="512"/>
      <c r="AJ536" s="307"/>
      <c r="AK536" s="307"/>
      <c r="AL536" s="307"/>
      <c r="AM536" s="307"/>
      <c r="AN536" s="307"/>
      <c r="AO536" s="307"/>
      <c r="AP536" s="307"/>
      <c r="AQ536" s="307"/>
      <c r="AR536" s="307"/>
      <c r="AS536" s="307"/>
      <c r="AT536" s="307"/>
      <c r="AU536" s="307"/>
      <c r="AV536" s="307"/>
      <c r="AW536" s="307"/>
      <c r="AX536" s="307"/>
      <c r="AY536" s="307"/>
      <c r="AZ536" s="307"/>
      <c r="BA536" s="309"/>
      <c r="BB536" s="359"/>
      <c r="BC536" s="309"/>
      <c r="BD536" s="309"/>
      <c r="BE536" s="309"/>
      <c r="BF536" s="309"/>
      <c r="BG536" s="309"/>
      <c r="BH536" s="309"/>
      <c r="BI536" s="309"/>
      <c r="BJ536" s="309"/>
      <c r="BK536" s="309"/>
      <c r="BL536" s="309"/>
      <c r="BM536" s="309"/>
      <c r="BN536" s="309"/>
      <c r="BO536" s="309"/>
      <c r="BP536" s="309"/>
      <c r="BQ536" s="309"/>
      <c r="BR536" s="309"/>
      <c r="BS536" s="309"/>
      <c r="BT536" s="309"/>
      <c r="BU536" s="309"/>
      <c r="BV536" s="309"/>
      <c r="BW536" s="309"/>
      <c r="BX536" s="309"/>
      <c r="BY536" s="309"/>
      <c r="BZ536" s="310"/>
      <c r="CA536" s="310"/>
      <c r="CB536" s="310"/>
      <c r="CC536" s="310"/>
      <c r="CD536" s="310"/>
      <c r="CE536" s="310"/>
      <c r="CF536" s="310"/>
      <c r="CG536" s="310"/>
      <c r="CH536" s="310"/>
      <c r="CI536" s="310"/>
      <c r="CJ536" s="310"/>
      <c r="CK536" s="310"/>
      <c r="CL536" s="310"/>
      <c r="CM536" s="310"/>
      <c r="CN536" s="310"/>
      <c r="CO536" s="310"/>
      <c r="CP536" s="310"/>
      <c r="CQ536" s="310"/>
      <c r="CR536" s="310"/>
      <c r="CS536" s="310"/>
      <c r="CT536" s="310"/>
      <c r="CU536" s="310"/>
      <c r="CV536" s="310"/>
      <c r="CW536" s="310"/>
      <c r="CX536" s="310"/>
      <c r="CY536" s="310"/>
      <c r="CZ536" s="310"/>
    </row>
    <row r="537" s="314" customFormat="true" ht="25.15" customHeight="true" x14ac:dyDescent="0.2">
      <c r="C537" s="844" t="s">
        <v>501</v>
      </c>
      <c r="D537" s="844"/>
      <c r="E537" s="653">
        <v>1.9606496946388681E-5</v>
      </c>
      <c r="F537" s="512"/>
      <c r="G537" s="512"/>
      <c r="H537" s="844" t="s">
        <v>376</v>
      </c>
      <c r="I537" s="844"/>
      <c r="J537" s="654">
        <v>0.33413147658441733</v>
      </c>
      <c r="K537" s="512"/>
      <c r="L537" s="512"/>
      <c r="M537" s="844" t="s">
        <v>472</v>
      </c>
      <c r="N537" s="844"/>
      <c r="O537" s="655">
        <v>3.0407911969298419E-2</v>
      </c>
      <c r="P537" s="512"/>
      <c r="Q537" s="512"/>
      <c r="AJ537" s="307"/>
      <c r="AK537" s="307"/>
      <c r="AL537" s="307"/>
      <c r="AM537" s="307"/>
      <c r="AN537" s="307"/>
      <c r="AO537" s="307"/>
      <c r="AP537" s="307"/>
      <c r="AQ537" s="307"/>
      <c r="AR537" s="307"/>
      <c r="AS537" s="307"/>
      <c r="AT537" s="307"/>
      <c r="AU537" s="307"/>
      <c r="AV537" s="307"/>
      <c r="AW537" s="307"/>
      <c r="AX537" s="307"/>
      <c r="AY537" s="307"/>
      <c r="AZ537" s="307"/>
      <c r="BA537" s="309"/>
      <c r="BB537" s="359"/>
      <c r="BC537" s="309"/>
      <c r="BD537" s="309"/>
      <c r="BE537" s="309"/>
      <c r="BF537" s="309"/>
      <c r="BG537" s="309"/>
      <c r="BH537" s="309"/>
      <c r="BI537" s="309"/>
      <c r="BJ537" s="309"/>
      <c r="BK537" s="309"/>
      <c r="BL537" s="309"/>
      <c r="BM537" s="309"/>
      <c r="BN537" s="309"/>
      <c r="BO537" s="309"/>
      <c r="BP537" s="309"/>
      <c r="BQ537" s="309"/>
      <c r="BR537" s="309"/>
      <c r="BS537" s="309"/>
      <c r="BT537" s="309"/>
      <c r="BU537" s="309"/>
      <c r="BV537" s="309"/>
      <c r="BW537" s="309"/>
      <c r="BX537" s="309"/>
      <c r="BY537" s="309"/>
      <c r="BZ537" s="310"/>
      <c r="CA537" s="310"/>
      <c r="CB537" s="310"/>
      <c r="CC537" s="310"/>
      <c r="CD537" s="310"/>
      <c r="CE537" s="310"/>
      <c r="CF537" s="310"/>
      <c r="CG537" s="310"/>
      <c r="CH537" s="310"/>
      <c r="CI537" s="310"/>
      <c r="CJ537" s="310"/>
      <c r="CK537" s="310"/>
      <c r="CL537" s="310"/>
      <c r="CM537" s="310"/>
      <c r="CN537" s="310"/>
      <c r="CO537" s="310"/>
      <c r="CP537" s="310"/>
      <c r="CQ537" s="310"/>
      <c r="CR537" s="310"/>
      <c r="CS537" s="310"/>
      <c r="CT537" s="310"/>
      <c r="CU537" s="310"/>
      <c r="CV537" s="310"/>
      <c r="CW537" s="310"/>
      <c r="CX537" s="310"/>
      <c r="CY537" s="310"/>
      <c r="CZ537" s="310"/>
    </row>
    <row r="538" s="314" customFormat="true" ht="25.15" customHeight="true" x14ac:dyDescent="0.2">
      <c r="C538" s="844" t="s">
        <v>317</v>
      </c>
      <c r="D538" s="844"/>
      <c r="E538" s="653">
        <v>0.31274994480600532</v>
      </c>
      <c r="F538" s="512"/>
      <c r="G538" s="512"/>
      <c r="H538" s="844" t="s">
        <v>377</v>
      </c>
      <c r="I538" s="844"/>
      <c r="J538" s="654">
        <v>0.32810901769016387</v>
      </c>
      <c r="K538" s="512"/>
      <c r="L538" s="512"/>
      <c r="M538" s="844" t="s">
        <v>408</v>
      </c>
      <c r="N538" s="844"/>
      <c r="O538" s="655">
        <v>5.3485309618798179E-6</v>
      </c>
      <c r="P538" s="512"/>
      <c r="Q538" s="512"/>
      <c r="AJ538" s="307"/>
      <c r="AK538" s="307"/>
      <c r="AL538" s="307"/>
      <c r="AM538" s="307"/>
      <c r="AN538" s="307"/>
      <c r="AO538" s="307"/>
      <c r="AP538" s="307"/>
      <c r="AQ538" s="307"/>
      <c r="AR538" s="307"/>
      <c r="AS538" s="307"/>
      <c r="AT538" s="307"/>
      <c r="AU538" s="307"/>
      <c r="AV538" s="307"/>
      <c r="AW538" s="307"/>
      <c r="AX538" s="307"/>
      <c r="AY538" s="307"/>
      <c r="AZ538" s="307"/>
      <c r="BA538" s="309"/>
      <c r="BB538" s="359"/>
      <c r="BC538" s="309"/>
      <c r="BD538" s="309"/>
      <c r="BE538" s="309"/>
      <c r="BF538" s="309"/>
      <c r="BG538" s="309"/>
      <c r="BH538" s="309"/>
      <c r="BI538" s="309"/>
      <c r="BJ538" s="309"/>
      <c r="BK538" s="309"/>
      <c r="BL538" s="309"/>
      <c r="BM538" s="309"/>
      <c r="BN538" s="309"/>
      <c r="BO538" s="309"/>
      <c r="BP538" s="309"/>
      <c r="BQ538" s="309"/>
      <c r="BR538" s="309"/>
      <c r="BS538" s="309"/>
      <c r="BT538" s="309"/>
      <c r="BU538" s="309"/>
      <c r="BV538" s="309"/>
      <c r="BW538" s="309"/>
      <c r="BX538" s="309"/>
      <c r="BY538" s="309"/>
      <c r="BZ538" s="310"/>
      <c r="CA538" s="310"/>
      <c r="CB538" s="310"/>
      <c r="CC538" s="310"/>
      <c r="CD538" s="310"/>
      <c r="CE538" s="310"/>
      <c r="CF538" s="310"/>
      <c r="CG538" s="310"/>
      <c r="CH538" s="310"/>
      <c r="CI538" s="310"/>
      <c r="CJ538" s="310"/>
      <c r="CK538" s="310"/>
      <c r="CL538" s="310"/>
      <c r="CM538" s="310"/>
      <c r="CN538" s="310"/>
      <c r="CO538" s="310"/>
      <c r="CP538" s="310"/>
      <c r="CQ538" s="310"/>
      <c r="CR538" s="310"/>
      <c r="CS538" s="310"/>
      <c r="CT538" s="310"/>
      <c r="CU538" s="310"/>
      <c r="CV538" s="310"/>
      <c r="CW538" s="310"/>
      <c r="CX538" s="310"/>
      <c r="CY538" s="310"/>
      <c r="CZ538" s="310"/>
    </row>
    <row r="539" s="314" customFormat="true" ht="25.15" customHeight="true" x14ac:dyDescent="0.2">
      <c r="C539" s="844" t="s">
        <v>331</v>
      </c>
      <c r="D539" s="844"/>
      <c r="E539" s="653">
        <v>9.6978489489039227E-2</v>
      </c>
      <c r="F539" s="512"/>
      <c r="G539" s="512"/>
      <c r="H539" s="844" t="s">
        <v>401</v>
      </c>
      <c r="I539" s="844"/>
      <c r="J539" s="654">
        <v>1.4968465236143216E-2</v>
      </c>
      <c r="K539" s="512"/>
      <c r="L539" s="512"/>
      <c r="M539" s="844" t="s">
        <v>502</v>
      </c>
      <c r="N539" s="844"/>
      <c r="O539" s="655">
        <v>3.8758554348581085E-4</v>
      </c>
      <c r="P539" s="512"/>
      <c r="Q539" s="512"/>
      <c r="AJ539" s="307"/>
      <c r="AK539" s="307"/>
      <c r="AL539" s="307"/>
      <c r="AM539" s="307"/>
      <c r="AN539" s="307"/>
      <c r="AO539" s="307"/>
      <c r="AP539" s="307"/>
      <c r="AQ539" s="307"/>
      <c r="AR539" s="307"/>
      <c r="AS539" s="307"/>
      <c r="AT539" s="307"/>
      <c r="AU539" s="307"/>
      <c r="AV539" s="307"/>
      <c r="AW539" s="307"/>
      <c r="AX539" s="307"/>
      <c r="AY539" s="307"/>
      <c r="AZ539" s="307"/>
      <c r="BA539" s="309"/>
      <c r="BB539" s="359"/>
      <c r="BC539" s="309"/>
      <c r="BD539" s="309"/>
      <c r="BE539" s="309"/>
      <c r="BF539" s="309"/>
      <c r="BG539" s="309"/>
      <c r="BH539" s="309"/>
      <c r="BI539" s="309"/>
      <c r="BJ539" s="309"/>
      <c r="BK539" s="309"/>
      <c r="BL539" s="309"/>
      <c r="BM539" s="309"/>
      <c r="BN539" s="309"/>
      <c r="BO539" s="309"/>
      <c r="BP539" s="309"/>
      <c r="BQ539" s="309"/>
      <c r="BR539" s="309"/>
      <c r="BS539" s="309"/>
      <c r="BT539" s="309"/>
      <c r="BU539" s="309"/>
      <c r="BV539" s="309"/>
      <c r="BW539" s="309"/>
      <c r="BX539" s="309"/>
      <c r="BY539" s="309"/>
      <c r="BZ539" s="310"/>
      <c r="CA539" s="310"/>
      <c r="CB539" s="310"/>
      <c r="CC539" s="310"/>
      <c r="CD539" s="310"/>
      <c r="CE539" s="310"/>
      <c r="CF539" s="310"/>
      <c r="CG539" s="310"/>
      <c r="CH539" s="310"/>
      <c r="CI539" s="310"/>
      <c r="CJ539" s="310"/>
      <c r="CK539" s="310"/>
      <c r="CL539" s="310"/>
      <c r="CM539" s="310"/>
      <c r="CN539" s="310"/>
      <c r="CO539" s="310"/>
      <c r="CP539" s="310"/>
      <c r="CQ539" s="310"/>
      <c r="CR539" s="310"/>
      <c r="CS539" s="310"/>
      <c r="CT539" s="310"/>
      <c r="CU539" s="310"/>
      <c r="CV539" s="310"/>
      <c r="CW539" s="310"/>
      <c r="CX539" s="310"/>
      <c r="CY539" s="310"/>
      <c r="CZ539" s="310"/>
    </row>
    <row r="540" s="314" customFormat="true" ht="25.15" customHeight="true" x14ac:dyDescent="0.2">
      <c r="C540" s="844" t="s">
        <v>352</v>
      </c>
      <c r="D540" s="844"/>
      <c r="E540" s="653">
        <v>3.3147678828546593E-3</v>
      </c>
      <c r="F540" s="512"/>
      <c r="G540" s="512"/>
      <c r="H540" s="844" t="s">
        <v>517</v>
      </c>
      <c r="I540" s="844"/>
      <c r="J540" s="654">
        <v>1.2371261081170438E-3</v>
      </c>
      <c r="K540" s="512"/>
      <c r="L540" s="512"/>
      <c r="M540" s="844" t="s">
        <v>418</v>
      </c>
      <c r="N540" s="844"/>
      <c r="O540" s="655">
        <v>9.589339832769653E-4</v>
      </c>
      <c r="P540" s="512"/>
      <c r="Q540" s="512"/>
      <c r="AJ540" s="307"/>
      <c r="AK540" s="307"/>
      <c r="AL540" s="307"/>
      <c r="AM540" s="307"/>
      <c r="AN540" s="307"/>
      <c r="AO540" s="307"/>
      <c r="AP540" s="307"/>
      <c r="AQ540" s="307"/>
      <c r="AR540" s="307"/>
      <c r="AS540" s="307"/>
      <c r="AT540" s="307"/>
      <c r="AU540" s="307"/>
      <c r="AV540" s="307"/>
      <c r="AW540" s="307"/>
      <c r="AX540" s="307"/>
      <c r="AY540" s="307"/>
      <c r="AZ540" s="307"/>
      <c r="BA540" s="309"/>
      <c r="BB540" s="359"/>
      <c r="BC540" s="309"/>
      <c r="BD540" s="309"/>
      <c r="BE540" s="309"/>
      <c r="BF540" s="309"/>
      <c r="BG540" s="309"/>
      <c r="BH540" s="309"/>
      <c r="BI540" s="309"/>
      <c r="BJ540" s="309"/>
      <c r="BK540" s="309"/>
      <c r="BL540" s="309"/>
      <c r="BM540" s="309"/>
      <c r="BN540" s="309"/>
      <c r="BO540" s="309"/>
      <c r="BP540" s="309"/>
      <c r="BQ540" s="309"/>
      <c r="BR540" s="309"/>
      <c r="BS540" s="309"/>
      <c r="BT540" s="309"/>
      <c r="BU540" s="309"/>
      <c r="BV540" s="309"/>
      <c r="BW540" s="309"/>
      <c r="BX540" s="309"/>
      <c r="BY540" s="309"/>
      <c r="BZ540" s="310"/>
      <c r="CA540" s="310"/>
      <c r="CB540" s="310"/>
      <c r="CC540" s="310"/>
      <c r="CD540" s="310"/>
      <c r="CE540" s="310"/>
      <c r="CF540" s="310"/>
      <c r="CG540" s="310"/>
      <c r="CH540" s="310"/>
      <c r="CI540" s="310"/>
      <c r="CJ540" s="310"/>
      <c r="CK540" s="310"/>
      <c r="CL540" s="310"/>
      <c r="CM540" s="310"/>
      <c r="CN540" s="310"/>
      <c r="CO540" s="310"/>
      <c r="CP540" s="310"/>
      <c r="CQ540" s="310"/>
      <c r="CR540" s="310"/>
      <c r="CS540" s="310"/>
      <c r="CT540" s="310"/>
      <c r="CU540" s="310"/>
      <c r="CV540" s="310"/>
      <c r="CW540" s="310"/>
      <c r="CX540" s="310"/>
      <c r="CY540" s="310"/>
      <c r="CZ540" s="310"/>
    </row>
    <row r="541" s="314" customFormat="true" ht="25.15" customHeight="true" x14ac:dyDescent="0.2">
      <c r="C541" s="844" t="s">
        <v>356</v>
      </c>
      <c r="D541" s="844"/>
      <c r="E541" s="653">
        <v>5.0843309135647149E-3</v>
      </c>
      <c r="F541" s="512"/>
      <c r="G541" s="512"/>
      <c r="H541" s="844" t="s">
        <v>396</v>
      </c>
      <c r="I541" s="844"/>
      <c r="J541" s="654">
        <v>4.1077223332585504E-3</v>
      </c>
      <c r="K541" s="512"/>
      <c r="L541" s="512"/>
      <c r="M541" s="844" t="s">
        <v>427</v>
      </c>
      <c r="N541" s="844"/>
      <c r="O541" s="655">
        <v>1.5901590133770281E-4</v>
      </c>
      <c r="P541" s="512"/>
      <c r="Q541" s="512"/>
      <c r="AJ541" s="307"/>
      <c r="AK541" s="307"/>
      <c r="AL541" s="307"/>
      <c r="AM541" s="307"/>
      <c r="AN541" s="307"/>
      <c r="AO541" s="307"/>
      <c r="AP541" s="307"/>
      <c r="AQ541" s="307"/>
      <c r="AR541" s="307"/>
      <c r="AS541" s="307"/>
      <c r="AT541" s="307"/>
      <c r="AU541" s="307"/>
      <c r="AV541" s="307"/>
      <c r="AW541" s="307"/>
      <c r="AX541" s="307"/>
      <c r="AY541" s="307"/>
      <c r="AZ541" s="307"/>
      <c r="BA541" s="309"/>
      <c r="BB541" s="359"/>
      <c r="BC541" s="309"/>
      <c r="BD541" s="309"/>
      <c r="BE541" s="309"/>
      <c r="BF541" s="309"/>
      <c r="BG541" s="309"/>
      <c r="BH541" s="309"/>
      <c r="BI541" s="309"/>
      <c r="BJ541" s="309"/>
      <c r="BK541" s="309"/>
      <c r="BL541" s="309"/>
      <c r="BM541" s="309"/>
      <c r="BN541" s="309"/>
      <c r="BO541" s="309"/>
      <c r="BP541" s="309"/>
      <c r="BQ541" s="309"/>
      <c r="BR541" s="309"/>
      <c r="BS541" s="309"/>
      <c r="BT541" s="309"/>
      <c r="BU541" s="309"/>
      <c r="BV541" s="309"/>
      <c r="BW541" s="309"/>
      <c r="BX541" s="309"/>
      <c r="BY541" s="309"/>
      <c r="BZ541" s="310"/>
      <c r="CA541" s="310"/>
      <c r="CB541" s="310"/>
      <c r="CC541" s="310"/>
      <c r="CD541" s="310"/>
      <c r="CE541" s="310"/>
      <c r="CF541" s="310"/>
      <c r="CG541" s="310"/>
      <c r="CH541" s="310"/>
      <c r="CI541" s="310"/>
      <c r="CJ541" s="310"/>
      <c r="CK541" s="310"/>
      <c r="CL541" s="310"/>
      <c r="CM541" s="310"/>
      <c r="CN541" s="310"/>
      <c r="CO541" s="310"/>
      <c r="CP541" s="310"/>
      <c r="CQ541" s="310"/>
      <c r="CR541" s="310"/>
      <c r="CS541" s="310"/>
      <c r="CT541" s="310"/>
      <c r="CU541" s="310"/>
      <c r="CV541" s="310"/>
      <c r="CW541" s="310"/>
      <c r="CX541" s="310"/>
      <c r="CY541" s="310"/>
      <c r="CZ541" s="310"/>
    </row>
    <row r="542" s="314" customFormat="true" ht="25.15" customHeight="true" x14ac:dyDescent="0.2">
      <c r="C542" s="844" t="s">
        <v>469</v>
      </c>
      <c r="D542" s="844"/>
      <c r="E542" s="653">
        <v>0.16080760673891178</v>
      </c>
      <c r="F542" s="512"/>
      <c r="G542" s="512"/>
      <c r="H542" s="844" t="s">
        <v>205</v>
      </c>
      <c r="I542" s="844"/>
      <c r="J542" s="654">
        <v>0.16309816646198308</v>
      </c>
      <c r="K542" s="512"/>
      <c r="L542" s="512"/>
      <c r="M542" s="844" t="s">
        <v>508</v>
      </c>
      <c r="N542" s="844"/>
      <c r="O542" s="655">
        <v>4.7333785113008711E-6</v>
      </c>
      <c r="P542" s="512"/>
      <c r="Q542" s="512"/>
      <c r="AJ542" s="307"/>
      <c r="AK542" s="307"/>
      <c r="AL542" s="307"/>
      <c r="AM542" s="307"/>
      <c r="AN542" s="307"/>
      <c r="AO542" s="307"/>
      <c r="AP542" s="307"/>
      <c r="AQ542" s="307"/>
      <c r="AR542" s="307"/>
      <c r="AS542" s="307"/>
      <c r="AT542" s="307"/>
      <c r="AU542" s="307"/>
      <c r="AV542" s="307"/>
      <c r="AW542" s="307"/>
      <c r="AX542" s="307"/>
      <c r="AY542" s="307"/>
      <c r="AZ542" s="307"/>
      <c r="BA542" s="309"/>
      <c r="BB542" s="359"/>
      <c r="BC542" s="309"/>
      <c r="BD542" s="309"/>
      <c r="BE542" s="309"/>
      <c r="BF542" s="309"/>
      <c r="BG542" s="309"/>
      <c r="BH542" s="309"/>
      <c r="BI542" s="309"/>
      <c r="BJ542" s="309"/>
      <c r="BK542" s="309"/>
      <c r="BL542" s="309"/>
      <c r="BM542" s="309"/>
      <c r="BN542" s="309"/>
      <c r="BO542" s="309"/>
      <c r="BP542" s="309"/>
      <c r="BQ542" s="309"/>
      <c r="BR542" s="309"/>
      <c r="BS542" s="309"/>
      <c r="BT542" s="309"/>
      <c r="BU542" s="309"/>
      <c r="BV542" s="309"/>
      <c r="BW542" s="309"/>
      <c r="BX542" s="309"/>
      <c r="BY542" s="309"/>
      <c r="BZ542" s="310"/>
      <c r="CA542" s="310"/>
      <c r="CB542" s="310"/>
      <c r="CC542" s="310"/>
      <c r="CD542" s="310"/>
      <c r="CE542" s="310"/>
      <c r="CF542" s="310"/>
      <c r="CG542" s="310"/>
      <c r="CH542" s="310"/>
      <c r="CI542" s="310"/>
      <c r="CJ542" s="310"/>
      <c r="CK542" s="310"/>
      <c r="CL542" s="310"/>
      <c r="CM542" s="310"/>
      <c r="CN542" s="310"/>
      <c r="CO542" s="310"/>
      <c r="CP542" s="310"/>
      <c r="CQ542" s="310"/>
      <c r="CR542" s="310"/>
      <c r="CS542" s="310"/>
      <c r="CT542" s="310"/>
      <c r="CU542" s="310"/>
      <c r="CV542" s="310"/>
      <c r="CW542" s="310"/>
      <c r="CX542" s="310"/>
      <c r="CY542" s="310"/>
      <c r="CZ542" s="310"/>
    </row>
    <row r="543" s="314" customFormat="true" ht="25.15" customHeight="true" x14ac:dyDescent="0.2">
      <c r="C543" s="844" t="s">
        <v>316</v>
      </c>
      <c r="D543" s="844"/>
      <c r="E543" s="653">
        <v>0.47393723367139079</v>
      </c>
      <c r="F543" s="512"/>
      <c r="G543" s="512"/>
      <c r="H543" s="844" t="s">
        <v>206</v>
      </c>
      <c r="I543" s="844"/>
      <c r="J543" s="654">
        <v>2.7004830999010118E-6</v>
      </c>
      <c r="K543" s="512"/>
      <c r="L543" s="512"/>
      <c r="M543" s="844" t="s">
        <v>484</v>
      </c>
      <c r="N543" s="844"/>
      <c r="O543" s="655">
        <v>3.3606003220956302E-3</v>
      </c>
      <c r="P543" s="512"/>
      <c r="Q543" s="512"/>
      <c r="AJ543" s="307"/>
      <c r="AK543" s="307"/>
      <c r="AL543" s="307"/>
      <c r="AM543" s="307"/>
      <c r="AN543" s="307"/>
      <c r="AO543" s="307"/>
      <c r="AP543" s="307"/>
      <c r="AQ543" s="307"/>
      <c r="AR543" s="307"/>
      <c r="AS543" s="307"/>
      <c r="AT543" s="307"/>
      <c r="AU543" s="307"/>
      <c r="AV543" s="307"/>
      <c r="AW543" s="307"/>
      <c r="AX543" s="307"/>
      <c r="AY543" s="307"/>
      <c r="AZ543" s="307"/>
      <c r="BA543" s="309"/>
      <c r="BB543" s="359"/>
      <c r="BC543" s="309"/>
      <c r="BD543" s="309"/>
      <c r="BE543" s="309"/>
      <c r="BF543" s="309"/>
      <c r="BG543" s="309"/>
      <c r="BH543" s="309"/>
      <c r="BI543" s="309"/>
      <c r="BJ543" s="309"/>
      <c r="BK543" s="309"/>
      <c r="BL543" s="309"/>
      <c r="BM543" s="309"/>
      <c r="BN543" s="309"/>
      <c r="BO543" s="309"/>
      <c r="BP543" s="309"/>
      <c r="BQ543" s="309"/>
      <c r="BR543" s="309"/>
      <c r="BS543" s="309"/>
      <c r="BT543" s="309"/>
      <c r="BU543" s="309"/>
      <c r="BV543" s="309"/>
      <c r="BW543" s="309"/>
      <c r="BX543" s="309"/>
      <c r="BY543" s="309"/>
      <c r="BZ543" s="310"/>
      <c r="CA543" s="310"/>
      <c r="CB543" s="310"/>
      <c r="CC543" s="310"/>
      <c r="CD543" s="310"/>
      <c r="CE543" s="310"/>
      <c r="CF543" s="310"/>
      <c r="CG543" s="310"/>
      <c r="CH543" s="310"/>
      <c r="CI543" s="310"/>
      <c r="CJ543" s="310"/>
      <c r="CK543" s="310"/>
      <c r="CL543" s="310"/>
      <c r="CM543" s="310"/>
      <c r="CN543" s="310"/>
      <c r="CO543" s="310"/>
      <c r="CP543" s="310"/>
      <c r="CQ543" s="310"/>
      <c r="CR543" s="310"/>
      <c r="CS543" s="310"/>
      <c r="CT543" s="310"/>
      <c r="CU543" s="310"/>
      <c r="CV543" s="310"/>
      <c r="CW543" s="310"/>
      <c r="CX543" s="310"/>
      <c r="CY543" s="310"/>
      <c r="CZ543" s="310"/>
    </row>
    <row r="544" s="314" customFormat="true" ht="25.15" customHeight="true" x14ac:dyDescent="0.2">
      <c r="C544" s="844" t="s">
        <v>464</v>
      </c>
      <c r="D544" s="844"/>
      <c r="E544" s="653">
        <v>0.21678400802040926</v>
      </c>
      <c r="F544" s="512"/>
      <c r="G544" s="512"/>
      <c r="H544" s="844" t="s">
        <v>520</v>
      </c>
      <c r="I544" s="844"/>
      <c r="J544" s="654">
        <v>2.9220066358697189E-4</v>
      </c>
      <c r="K544" s="512"/>
      <c r="L544" s="512"/>
      <c r="M544" s="844" t="s">
        <v>376</v>
      </c>
      <c r="N544" s="844"/>
      <c r="O544" s="655">
        <v>0.12442926718342365</v>
      </c>
      <c r="P544" s="512"/>
      <c r="Q544" s="512"/>
      <c r="AJ544" s="307"/>
      <c r="AK544" s="307"/>
      <c r="AL544" s="307"/>
      <c r="AM544" s="307"/>
      <c r="AN544" s="307"/>
      <c r="AO544" s="307"/>
      <c r="AP544" s="307"/>
      <c r="AQ544" s="307"/>
      <c r="AR544" s="307"/>
      <c r="AS544" s="307"/>
      <c r="AT544" s="307"/>
      <c r="AU544" s="307"/>
      <c r="AV544" s="307"/>
      <c r="AW544" s="307"/>
      <c r="AX544" s="307"/>
      <c r="AY544" s="307"/>
      <c r="AZ544" s="307"/>
      <c r="BA544" s="309"/>
      <c r="BB544" s="359"/>
      <c r="BC544" s="309"/>
      <c r="BD544" s="309"/>
      <c r="BE544" s="309"/>
      <c r="BF544" s="309"/>
      <c r="BG544" s="309"/>
      <c r="BH544" s="309"/>
      <c r="BI544" s="309"/>
      <c r="BJ544" s="309"/>
      <c r="BK544" s="309"/>
      <c r="BL544" s="309"/>
      <c r="BM544" s="309"/>
      <c r="BN544" s="309"/>
      <c r="BO544" s="309"/>
      <c r="BP544" s="309"/>
      <c r="BQ544" s="309"/>
      <c r="BR544" s="309"/>
      <c r="BS544" s="309"/>
      <c r="BT544" s="309"/>
      <c r="BU544" s="309"/>
      <c r="BV544" s="309"/>
      <c r="BW544" s="309"/>
      <c r="BX544" s="309"/>
      <c r="BY544" s="309"/>
      <c r="BZ544" s="310"/>
      <c r="CA544" s="310"/>
      <c r="CB544" s="310"/>
      <c r="CC544" s="310"/>
      <c r="CD544" s="310"/>
      <c r="CE544" s="310"/>
      <c r="CF544" s="310"/>
      <c r="CG544" s="310"/>
      <c r="CH544" s="310"/>
      <c r="CI544" s="310"/>
      <c r="CJ544" s="310"/>
      <c r="CK544" s="310"/>
      <c r="CL544" s="310"/>
      <c r="CM544" s="310"/>
      <c r="CN544" s="310"/>
      <c r="CO544" s="310"/>
      <c r="CP544" s="310"/>
      <c r="CQ544" s="310"/>
      <c r="CR544" s="310"/>
      <c r="CS544" s="310"/>
      <c r="CT544" s="310"/>
      <c r="CU544" s="310"/>
      <c r="CV544" s="310"/>
      <c r="CW544" s="310"/>
      <c r="CX544" s="310"/>
      <c r="CY544" s="310"/>
      <c r="CZ544" s="310"/>
    </row>
    <row r="545" s="314" customFormat="true" ht="25.15" customHeight="true" x14ac:dyDescent="0.2">
      <c r="C545" s="844" t="s">
        <v>465</v>
      </c>
      <c r="D545" s="844"/>
      <c r="E545" s="653">
        <v>0.22934256469913392</v>
      </c>
      <c r="F545" s="512"/>
      <c r="G545" s="512"/>
      <c r="H545" s="844" t="s">
        <v>313</v>
      </c>
      <c r="I545" s="844"/>
      <c r="J545" s="654">
        <v>0.49653445721121864</v>
      </c>
      <c r="K545" s="512"/>
      <c r="L545" s="512"/>
      <c r="M545" s="844" t="s">
        <v>377</v>
      </c>
      <c r="N545" s="844"/>
      <c r="O545" s="655">
        <v>2.7964674125925432E-2</v>
      </c>
      <c r="P545" s="512"/>
      <c r="Q545" s="512"/>
      <c r="AJ545" s="307"/>
      <c r="AK545" s="307"/>
      <c r="AL545" s="307"/>
      <c r="AM545" s="307"/>
      <c r="AN545" s="307"/>
      <c r="AO545" s="307"/>
      <c r="AP545" s="307"/>
      <c r="AQ545" s="307"/>
      <c r="AR545" s="307"/>
      <c r="AS545" s="307"/>
      <c r="AT545" s="307"/>
      <c r="AU545" s="307"/>
      <c r="AV545" s="307"/>
      <c r="AW545" s="307"/>
      <c r="AX545" s="307"/>
      <c r="AY545" s="307"/>
      <c r="AZ545" s="307"/>
      <c r="BA545" s="309"/>
      <c r="BB545" s="359"/>
      <c r="BC545" s="309"/>
      <c r="BD545" s="309"/>
      <c r="BE545" s="309"/>
      <c r="BF545" s="309"/>
      <c r="BG545" s="309"/>
      <c r="BH545" s="309"/>
      <c r="BI545" s="309"/>
      <c r="BJ545" s="309"/>
      <c r="BK545" s="309"/>
      <c r="BL545" s="309"/>
      <c r="BM545" s="309"/>
      <c r="BN545" s="309"/>
      <c r="BO545" s="309"/>
      <c r="BP545" s="309"/>
      <c r="BQ545" s="309"/>
      <c r="BR545" s="309"/>
      <c r="BS545" s="309"/>
      <c r="BT545" s="309"/>
      <c r="BU545" s="309"/>
      <c r="BV545" s="309"/>
      <c r="BW545" s="309"/>
      <c r="BX545" s="309"/>
      <c r="BY545" s="309"/>
      <c r="BZ545" s="310"/>
      <c r="CA545" s="310"/>
      <c r="CB545" s="310"/>
      <c r="CC545" s="310"/>
      <c r="CD545" s="310"/>
      <c r="CE545" s="310"/>
      <c r="CF545" s="310"/>
      <c r="CG545" s="310"/>
      <c r="CH545" s="310"/>
      <c r="CI545" s="310"/>
      <c r="CJ545" s="310"/>
      <c r="CK545" s="310"/>
      <c r="CL545" s="310"/>
      <c r="CM545" s="310"/>
      <c r="CN545" s="310"/>
      <c r="CO545" s="310"/>
      <c r="CP545" s="310"/>
      <c r="CQ545" s="310"/>
      <c r="CR545" s="310"/>
      <c r="CS545" s="310"/>
      <c r="CT545" s="310"/>
      <c r="CU545" s="310"/>
      <c r="CV545" s="310"/>
      <c r="CW545" s="310"/>
      <c r="CX545" s="310"/>
      <c r="CY545" s="310"/>
      <c r="CZ545" s="310"/>
    </row>
    <row r="546" s="314" customFormat="true" ht="25.15" customHeight="true" x14ac:dyDescent="0.2">
      <c r="C546" s="844" t="s">
        <v>463</v>
      </c>
      <c r="D546" s="844"/>
      <c r="E546" s="653">
        <v>0.48322076919279849</v>
      </c>
      <c r="F546" s="512"/>
      <c r="G546" s="512"/>
      <c r="H546" s="844" t="s">
        <v>327</v>
      </c>
      <c r="I546" s="844"/>
      <c r="J546" s="654">
        <v>0.24553945748003458</v>
      </c>
      <c r="K546" s="512"/>
      <c r="L546" s="512"/>
      <c r="M546" s="844" t="s">
        <v>401</v>
      </c>
      <c r="N546" s="844"/>
      <c r="O546" s="655">
        <v>3.1421292951030752E-3</v>
      </c>
      <c r="P546" s="512"/>
      <c r="Q546" s="512"/>
      <c r="AJ546" s="307"/>
      <c r="AK546" s="307"/>
      <c r="AL546" s="307"/>
      <c r="AM546" s="307"/>
      <c r="AN546" s="307"/>
      <c r="AO546" s="307"/>
      <c r="AP546" s="307"/>
      <c r="AQ546" s="307"/>
      <c r="AR546" s="307"/>
      <c r="AS546" s="307"/>
      <c r="AT546" s="307"/>
      <c r="AU546" s="307"/>
      <c r="AV546" s="307"/>
      <c r="AW546" s="307"/>
      <c r="AX546" s="307"/>
      <c r="AY546" s="307"/>
      <c r="AZ546" s="307"/>
      <c r="BA546" s="309"/>
      <c r="BB546" s="359"/>
      <c r="BC546" s="309"/>
      <c r="BD546" s="309"/>
      <c r="BE546" s="309"/>
      <c r="BF546" s="309"/>
      <c r="BG546" s="309"/>
      <c r="BH546" s="309"/>
      <c r="BI546" s="309"/>
      <c r="BJ546" s="309"/>
      <c r="BK546" s="309"/>
      <c r="BL546" s="309"/>
      <c r="BM546" s="309"/>
      <c r="BN546" s="309"/>
      <c r="BO546" s="309"/>
      <c r="BP546" s="309"/>
      <c r="BQ546" s="309"/>
      <c r="BR546" s="309"/>
      <c r="BS546" s="309"/>
      <c r="BT546" s="309"/>
      <c r="BU546" s="309"/>
      <c r="BV546" s="309"/>
      <c r="BW546" s="309"/>
      <c r="BX546" s="309"/>
      <c r="BY546" s="309"/>
      <c r="BZ546" s="310"/>
      <c r="CA546" s="310"/>
      <c r="CB546" s="310"/>
      <c r="CC546" s="310"/>
      <c r="CD546" s="310"/>
      <c r="CE546" s="310"/>
      <c r="CF546" s="310"/>
      <c r="CG546" s="310"/>
      <c r="CH546" s="310"/>
      <c r="CI546" s="310"/>
      <c r="CJ546" s="310"/>
      <c r="CK546" s="310"/>
      <c r="CL546" s="310"/>
      <c r="CM546" s="310"/>
      <c r="CN546" s="310"/>
      <c r="CO546" s="310"/>
      <c r="CP546" s="310"/>
      <c r="CQ546" s="310"/>
      <c r="CR546" s="310"/>
      <c r="CS546" s="310"/>
      <c r="CT546" s="310"/>
      <c r="CU546" s="310"/>
      <c r="CV546" s="310"/>
      <c r="CW546" s="310"/>
      <c r="CX546" s="310"/>
      <c r="CY546" s="310"/>
      <c r="CZ546" s="310"/>
    </row>
    <row r="547" s="314" customFormat="true" ht="25.15" customHeight="true" x14ac:dyDescent="0.2">
      <c r="C547" s="844" t="s">
        <v>480</v>
      </c>
      <c r="D547" s="844"/>
      <c r="E547" s="653">
        <v>5.1259992809832167E-3</v>
      </c>
      <c r="F547" s="512"/>
      <c r="G547" s="512"/>
      <c r="H547" s="844" t="s">
        <v>314</v>
      </c>
      <c r="I547" s="844"/>
      <c r="J547" s="654">
        <v>0.44979646351829267</v>
      </c>
      <c r="K547" s="512"/>
      <c r="L547" s="512"/>
      <c r="M547" s="844" t="s">
        <v>517</v>
      </c>
      <c r="N547" s="844"/>
      <c r="O547" s="655">
        <v>2.5070279505939805E-5</v>
      </c>
      <c r="P547" s="512"/>
      <c r="Q547" s="512"/>
      <c r="AJ547" s="307"/>
      <c r="AK547" s="307"/>
      <c r="AL547" s="307"/>
      <c r="AM547" s="307"/>
      <c r="AN547" s="307"/>
      <c r="AO547" s="307"/>
      <c r="AP547" s="307"/>
      <c r="AQ547" s="307"/>
      <c r="AR547" s="307"/>
      <c r="AS547" s="307"/>
      <c r="AT547" s="307"/>
      <c r="AU547" s="307"/>
      <c r="AV547" s="307"/>
      <c r="AW547" s="307"/>
      <c r="AX547" s="307"/>
      <c r="AY547" s="307"/>
      <c r="AZ547" s="307"/>
      <c r="BA547" s="309"/>
      <c r="BB547" s="359"/>
      <c r="BC547" s="309"/>
      <c r="BD547" s="309"/>
      <c r="BE547" s="309"/>
      <c r="BF547" s="309"/>
      <c r="BG547" s="309"/>
      <c r="BH547" s="309"/>
      <c r="BI547" s="309"/>
      <c r="BJ547" s="309"/>
      <c r="BK547" s="309"/>
      <c r="BL547" s="309"/>
      <c r="BM547" s="309"/>
      <c r="BN547" s="309"/>
      <c r="BO547" s="309"/>
      <c r="BP547" s="309"/>
      <c r="BQ547" s="309"/>
      <c r="BR547" s="309"/>
      <c r="BS547" s="309"/>
      <c r="BT547" s="309"/>
      <c r="BU547" s="309"/>
      <c r="BV547" s="309"/>
      <c r="BW547" s="309"/>
      <c r="BX547" s="309"/>
      <c r="BY547" s="309"/>
      <c r="BZ547" s="310"/>
      <c r="CA547" s="310"/>
      <c r="CB547" s="310"/>
      <c r="CC547" s="310"/>
      <c r="CD547" s="310"/>
      <c r="CE547" s="310"/>
      <c r="CF547" s="310"/>
      <c r="CG547" s="310"/>
      <c r="CH547" s="310"/>
      <c r="CI547" s="310"/>
      <c r="CJ547" s="310"/>
      <c r="CK547" s="310"/>
      <c r="CL547" s="310"/>
      <c r="CM547" s="310"/>
      <c r="CN547" s="310"/>
      <c r="CO547" s="310"/>
      <c r="CP547" s="310"/>
      <c r="CQ547" s="310"/>
      <c r="CR547" s="310"/>
      <c r="CS547" s="310"/>
      <c r="CT547" s="310"/>
      <c r="CU547" s="310"/>
      <c r="CV547" s="310"/>
      <c r="CW547" s="310"/>
      <c r="CX547" s="310"/>
      <c r="CY547" s="310"/>
      <c r="CZ547" s="310"/>
    </row>
    <row r="548" s="314" customFormat="true" ht="25.15" customHeight="true" x14ac:dyDescent="0.2">
      <c r="C548" s="844" t="s">
        <v>462</v>
      </c>
      <c r="D548" s="844"/>
      <c r="E548" s="653">
        <v>0.53514752019890333</v>
      </c>
      <c r="F548" s="512"/>
      <c r="G548" s="512"/>
      <c r="H548" s="844" t="s">
        <v>318</v>
      </c>
      <c r="I548" s="844"/>
      <c r="J548" s="654">
        <v>0.19067629219568727</v>
      </c>
      <c r="K548" s="512"/>
      <c r="L548" s="512"/>
      <c r="M548" s="844" t="s">
        <v>512</v>
      </c>
      <c r="N548" s="844"/>
      <c r="O548" s="655">
        <v>4.4638367320030915E-4</v>
      </c>
      <c r="P548" s="512"/>
      <c r="Q548" s="512"/>
      <c r="AJ548" s="307"/>
      <c r="AK548" s="307"/>
      <c r="AL548" s="307"/>
      <c r="AM548" s="307"/>
      <c r="AN548" s="307"/>
      <c r="AO548" s="307"/>
      <c r="AP548" s="307"/>
      <c r="AQ548" s="307"/>
      <c r="AR548" s="307"/>
      <c r="AS548" s="307"/>
      <c r="AT548" s="307"/>
      <c r="AU548" s="307"/>
      <c r="AV548" s="307"/>
      <c r="AW548" s="307"/>
      <c r="AX548" s="307"/>
      <c r="AY548" s="307"/>
      <c r="AZ548" s="307"/>
      <c r="BA548" s="309"/>
      <c r="BB548" s="359"/>
      <c r="BC548" s="309"/>
      <c r="BD548" s="309"/>
      <c r="BE548" s="309"/>
      <c r="BF548" s="309"/>
      <c r="BG548" s="309"/>
      <c r="BH548" s="309"/>
      <c r="BI548" s="309"/>
      <c r="BJ548" s="309"/>
      <c r="BK548" s="309"/>
      <c r="BL548" s="309"/>
      <c r="BM548" s="309"/>
      <c r="BN548" s="309"/>
      <c r="BO548" s="309"/>
      <c r="BP548" s="309"/>
      <c r="BQ548" s="309"/>
      <c r="BR548" s="309"/>
      <c r="BS548" s="309"/>
      <c r="BT548" s="309"/>
      <c r="BU548" s="309"/>
      <c r="BV548" s="309"/>
      <c r="BW548" s="309"/>
      <c r="BX548" s="309"/>
      <c r="BY548" s="309"/>
      <c r="BZ548" s="310"/>
      <c r="CA548" s="310"/>
      <c r="CB548" s="310"/>
      <c r="CC548" s="310"/>
      <c r="CD548" s="310"/>
      <c r="CE548" s="310"/>
      <c r="CF548" s="310"/>
      <c r="CG548" s="310"/>
      <c r="CH548" s="310"/>
      <c r="CI548" s="310"/>
      <c r="CJ548" s="310"/>
      <c r="CK548" s="310"/>
      <c r="CL548" s="310"/>
      <c r="CM548" s="310"/>
      <c r="CN548" s="310"/>
      <c r="CO548" s="310"/>
      <c r="CP548" s="310"/>
      <c r="CQ548" s="310"/>
      <c r="CR548" s="310"/>
      <c r="CS548" s="310"/>
      <c r="CT548" s="310"/>
      <c r="CU548" s="310"/>
      <c r="CV548" s="310"/>
      <c r="CW548" s="310"/>
      <c r="CX548" s="310"/>
      <c r="CY548" s="310"/>
      <c r="CZ548" s="310"/>
    </row>
    <row r="549" s="314" customFormat="true" ht="25.15" customHeight="true" x14ac:dyDescent="0.2">
      <c r="C549" s="844" t="s">
        <v>467</v>
      </c>
      <c r="D549" s="844"/>
      <c r="E549" s="656">
        <v>0.22297287189971263</v>
      </c>
      <c r="F549" s="512"/>
      <c r="G549" s="512"/>
      <c r="H549" s="844" t="s">
        <v>336</v>
      </c>
      <c r="I549" s="844"/>
      <c r="J549" s="654">
        <v>1.222135641252263E-2</v>
      </c>
      <c r="K549" s="512"/>
      <c r="L549" s="512"/>
      <c r="M549" s="844" t="s">
        <v>396</v>
      </c>
      <c r="N549" s="844"/>
      <c r="O549" s="655">
        <v>1.1153365876211494E-5</v>
      </c>
      <c r="P549" s="512"/>
      <c r="Q549" s="512"/>
      <c r="AJ549" s="307"/>
      <c r="AK549" s="307"/>
      <c r="AL549" s="307"/>
      <c r="AM549" s="307"/>
      <c r="AN549" s="307"/>
      <c r="AO549" s="307"/>
      <c r="AP549" s="307"/>
      <c r="AQ549" s="307"/>
      <c r="AR549" s="307"/>
      <c r="AS549" s="307"/>
      <c r="AT549" s="307"/>
      <c r="AU549" s="307"/>
      <c r="AV549" s="307"/>
      <c r="AW549" s="307"/>
      <c r="AX549" s="307"/>
      <c r="AY549" s="307"/>
      <c r="AZ549" s="307"/>
      <c r="BA549" s="309"/>
      <c r="BB549" s="359"/>
      <c r="BC549" s="309"/>
      <c r="BD549" s="309"/>
      <c r="BE549" s="309"/>
      <c r="BF549" s="309"/>
      <c r="BG549" s="309"/>
      <c r="BH549" s="309"/>
      <c r="BI549" s="309"/>
      <c r="BJ549" s="309"/>
      <c r="BK549" s="309"/>
      <c r="BL549" s="309"/>
      <c r="BM549" s="309"/>
      <c r="BN549" s="309"/>
      <c r="BO549" s="309"/>
      <c r="BP549" s="309"/>
      <c r="BQ549" s="309"/>
      <c r="BR549" s="309"/>
      <c r="BS549" s="309"/>
      <c r="BT549" s="309"/>
      <c r="BU549" s="309"/>
      <c r="BV549" s="309"/>
      <c r="BW549" s="309"/>
      <c r="BX549" s="309"/>
      <c r="BY549" s="309"/>
      <c r="BZ549" s="310"/>
      <c r="CA549" s="310"/>
      <c r="CB549" s="310"/>
      <c r="CC549" s="310"/>
      <c r="CD549" s="310"/>
      <c r="CE549" s="310"/>
      <c r="CF549" s="310"/>
      <c r="CG549" s="310"/>
      <c r="CH549" s="310"/>
      <c r="CI549" s="310"/>
      <c r="CJ549" s="310"/>
      <c r="CK549" s="310"/>
      <c r="CL549" s="310"/>
      <c r="CM549" s="310"/>
      <c r="CN549" s="310"/>
      <c r="CO549" s="310"/>
      <c r="CP549" s="310"/>
      <c r="CQ549" s="310"/>
      <c r="CR549" s="310"/>
      <c r="CS549" s="310"/>
      <c r="CT549" s="310"/>
      <c r="CU549" s="310"/>
      <c r="CV549" s="310"/>
      <c r="CW549" s="310"/>
      <c r="CX549" s="310"/>
      <c r="CY549" s="310"/>
      <c r="CZ549" s="310"/>
    </row>
    <row r="550" s="314" customFormat="true" ht="25.15" customHeight="true" x14ac:dyDescent="0.2">
      <c r="C550" s="844"/>
      <c r="D550" s="844"/>
      <c r="E550" s="512"/>
      <c r="F550" s="512"/>
      <c r="G550" s="512"/>
      <c r="H550" s="844" t="s">
        <v>337</v>
      </c>
      <c r="I550" s="844"/>
      <c r="J550" s="654">
        <v>6.0335698137524568E-2</v>
      </c>
      <c r="K550" s="512"/>
      <c r="L550" s="512"/>
      <c r="M550" s="844" t="s">
        <v>205</v>
      </c>
      <c r="N550" s="844"/>
      <c r="O550" s="655">
        <v>0.29275844862318157</v>
      </c>
      <c r="P550" s="512"/>
      <c r="Q550" s="512"/>
      <c r="AJ550" s="307"/>
      <c r="AK550" s="307"/>
      <c r="AL550" s="307"/>
      <c r="AM550" s="307"/>
      <c r="AN550" s="307"/>
      <c r="AO550" s="307"/>
      <c r="AP550" s="307"/>
      <c r="AQ550" s="307"/>
      <c r="AR550" s="307"/>
      <c r="AS550" s="307"/>
      <c r="AT550" s="307"/>
      <c r="AU550" s="307"/>
      <c r="AV550" s="307"/>
      <c r="AW550" s="307"/>
      <c r="AX550" s="307"/>
      <c r="AY550" s="307"/>
      <c r="AZ550" s="307"/>
      <c r="BA550" s="309"/>
      <c r="BB550" s="359"/>
      <c r="BC550" s="309"/>
      <c r="BD550" s="309"/>
      <c r="BE550" s="309"/>
      <c r="BF550" s="309"/>
      <c r="BG550" s="309"/>
      <c r="BH550" s="309"/>
      <c r="BI550" s="309"/>
      <c r="BJ550" s="309"/>
      <c r="BK550" s="309"/>
      <c r="BL550" s="309"/>
      <c r="BM550" s="309"/>
      <c r="BN550" s="309"/>
      <c r="BO550" s="309"/>
      <c r="BP550" s="309"/>
      <c r="BQ550" s="309"/>
      <c r="BR550" s="309"/>
      <c r="BS550" s="309"/>
      <c r="BT550" s="309"/>
      <c r="BU550" s="309"/>
      <c r="BV550" s="309"/>
      <c r="BW550" s="309"/>
      <c r="BX550" s="309"/>
      <c r="BY550" s="309"/>
      <c r="BZ550" s="310"/>
      <c r="CA550" s="310"/>
      <c r="CB550" s="310"/>
      <c r="CC550" s="310"/>
      <c r="CD550" s="310"/>
      <c r="CE550" s="310"/>
      <c r="CF550" s="310"/>
      <c r="CG550" s="310"/>
      <c r="CH550" s="310"/>
      <c r="CI550" s="310"/>
      <c r="CJ550" s="310"/>
      <c r="CK550" s="310"/>
      <c r="CL550" s="310"/>
      <c r="CM550" s="310"/>
      <c r="CN550" s="310"/>
      <c r="CO550" s="310"/>
      <c r="CP550" s="310"/>
      <c r="CQ550" s="310"/>
      <c r="CR550" s="310"/>
      <c r="CS550" s="310"/>
      <c r="CT550" s="310"/>
      <c r="CU550" s="310"/>
      <c r="CV550" s="310"/>
      <c r="CW550" s="310"/>
      <c r="CX550" s="310"/>
      <c r="CY550" s="310"/>
      <c r="CZ550" s="310"/>
    </row>
    <row r="551" s="314" customFormat="true" ht="25.15" customHeight="true" x14ac:dyDescent="0.2">
      <c r="C551" s="844"/>
      <c r="D551" s="844"/>
      <c r="E551" s="512"/>
      <c r="F551" s="512"/>
      <c r="G551" s="512"/>
      <c r="H551" s="844" t="s">
        <v>323</v>
      </c>
      <c r="I551" s="844"/>
      <c r="J551" s="654">
        <v>0.14708729992047395</v>
      </c>
      <c r="K551" s="512"/>
      <c r="L551" s="512"/>
      <c r="M551" s="844" t="s">
        <v>206</v>
      </c>
      <c r="N551" s="844"/>
      <c r="O551" s="655">
        <v>2.5045914740354953E-3</v>
      </c>
      <c r="P551" s="512"/>
      <c r="Q551" s="512"/>
      <c r="AJ551" s="307"/>
      <c r="AK551" s="307"/>
      <c r="AL551" s="307"/>
      <c r="AM551" s="307"/>
      <c r="AN551" s="307"/>
      <c r="AO551" s="307"/>
      <c r="AP551" s="307"/>
      <c r="AQ551" s="307"/>
      <c r="AR551" s="307"/>
      <c r="AS551" s="307"/>
      <c r="AT551" s="307"/>
      <c r="AU551" s="307"/>
      <c r="AV551" s="307"/>
      <c r="AW551" s="307"/>
      <c r="AX551" s="307"/>
      <c r="AY551" s="307"/>
      <c r="AZ551" s="307"/>
      <c r="BA551" s="309"/>
      <c r="BB551" s="359"/>
      <c r="BC551" s="309"/>
      <c r="BD551" s="309"/>
      <c r="BE551" s="309"/>
      <c r="BF551" s="309"/>
      <c r="BG551" s="309"/>
      <c r="BH551" s="309"/>
      <c r="BI551" s="309"/>
      <c r="BJ551" s="309"/>
      <c r="BK551" s="309"/>
      <c r="BL551" s="309"/>
      <c r="BM551" s="309"/>
      <c r="BN551" s="309"/>
      <c r="BO551" s="309"/>
      <c r="BP551" s="309"/>
      <c r="BQ551" s="309"/>
      <c r="BR551" s="309"/>
      <c r="BS551" s="309"/>
      <c r="BT551" s="309"/>
      <c r="BU551" s="309"/>
      <c r="BV551" s="309"/>
      <c r="BW551" s="309"/>
      <c r="BX551" s="309"/>
      <c r="BY551" s="309"/>
      <c r="BZ551" s="310"/>
      <c r="CA551" s="310"/>
      <c r="CB551" s="310"/>
      <c r="CC551" s="310"/>
      <c r="CD551" s="310"/>
      <c r="CE551" s="310"/>
      <c r="CF551" s="310"/>
      <c r="CG551" s="310"/>
      <c r="CH551" s="310"/>
      <c r="CI551" s="310"/>
      <c r="CJ551" s="310"/>
      <c r="CK551" s="310"/>
      <c r="CL551" s="310"/>
      <c r="CM551" s="310"/>
      <c r="CN551" s="310"/>
      <c r="CO551" s="310"/>
      <c r="CP551" s="310"/>
      <c r="CQ551" s="310"/>
      <c r="CR551" s="310"/>
      <c r="CS551" s="310"/>
      <c r="CT551" s="310"/>
      <c r="CU551" s="310"/>
      <c r="CV551" s="310"/>
      <c r="CW551" s="310"/>
      <c r="CX551" s="310"/>
      <c r="CY551" s="310"/>
      <c r="CZ551" s="310"/>
    </row>
    <row r="552" s="314" customFormat="true" ht="25.15" customHeight="true" x14ac:dyDescent="0.2">
      <c r="C552" s="844" t="s">
        <v>269</v>
      </c>
      <c r="D552" s="844"/>
      <c r="E552" s="844"/>
      <c r="F552" s="844"/>
      <c r="G552" s="844"/>
      <c r="H552" s="844" t="s">
        <v>501</v>
      </c>
      <c r="I552" s="844"/>
      <c r="J552" s="654">
        <v>2.6531599153737767E-5</v>
      </c>
      <c r="K552" s="512"/>
      <c r="L552" s="512"/>
      <c r="M552" s="844" t="s">
        <v>520</v>
      </c>
      <c r="N552" s="844"/>
      <c r="O552" s="655">
        <v>8.8158940953881535E-5</v>
      </c>
      <c r="P552" s="512"/>
      <c r="Q552" s="512"/>
      <c r="AJ552" s="307"/>
      <c r="AK552" s="307"/>
      <c r="AL552" s="307"/>
      <c r="AM552" s="307"/>
      <c r="AN552" s="307"/>
      <c r="AO552" s="307"/>
      <c r="AP552" s="307"/>
      <c r="AQ552" s="307"/>
      <c r="AR552" s="307"/>
      <c r="AS552" s="307"/>
      <c r="AT552" s="307"/>
      <c r="AU552" s="307"/>
      <c r="AV552" s="307"/>
      <c r="AW552" s="307"/>
      <c r="AX552" s="307"/>
      <c r="AY552" s="307"/>
      <c r="AZ552" s="307"/>
      <c r="BA552" s="309"/>
      <c r="BB552" s="359"/>
      <c r="BC552" s="309"/>
      <c r="BD552" s="309"/>
      <c r="BE552" s="309"/>
      <c r="BF552" s="309"/>
      <c r="BG552" s="309"/>
      <c r="BH552" s="309"/>
      <c r="BI552" s="309"/>
      <c r="BJ552" s="309"/>
      <c r="BK552" s="309"/>
      <c r="BL552" s="309"/>
      <c r="BM552" s="309"/>
      <c r="BN552" s="309"/>
      <c r="BO552" s="309"/>
      <c r="BP552" s="309"/>
      <c r="BQ552" s="309"/>
      <c r="BR552" s="309"/>
      <c r="BS552" s="309"/>
      <c r="BT552" s="309"/>
      <c r="BU552" s="309"/>
      <c r="BV552" s="309"/>
      <c r="BW552" s="309"/>
      <c r="BX552" s="309"/>
      <c r="BY552" s="309"/>
      <c r="BZ552" s="310"/>
      <c r="CA552" s="310"/>
      <c r="CB552" s="310"/>
      <c r="CC552" s="310"/>
      <c r="CD552" s="310"/>
      <c r="CE552" s="310"/>
      <c r="CF552" s="310"/>
      <c r="CG552" s="310"/>
      <c r="CH552" s="310"/>
      <c r="CI552" s="310"/>
      <c r="CJ552" s="310"/>
      <c r="CK552" s="310"/>
      <c r="CL552" s="310"/>
      <c r="CM552" s="310"/>
      <c r="CN552" s="310"/>
      <c r="CO552" s="310"/>
      <c r="CP552" s="310"/>
      <c r="CQ552" s="310"/>
      <c r="CR552" s="310"/>
      <c r="CS552" s="310"/>
      <c r="CT552" s="310"/>
      <c r="CU552" s="310"/>
      <c r="CV552" s="310"/>
      <c r="CW552" s="310"/>
      <c r="CX552" s="310"/>
      <c r="CY552" s="310"/>
      <c r="CZ552" s="310"/>
    </row>
    <row r="553" s="314" customFormat="true" ht="25.15" customHeight="true" x14ac:dyDescent="0.2">
      <c r="C553" s="844" t="s">
        <v>191</v>
      </c>
      <c r="D553" s="844"/>
      <c r="E553" s="854" t="s">
        <v>270</v>
      </c>
      <c r="F553" s="855"/>
      <c r="G553" s="856"/>
      <c r="H553" s="844" t="s">
        <v>317</v>
      </c>
      <c r="I553" s="844"/>
      <c r="J553" s="654">
        <v>0.3574244769285988</v>
      </c>
      <c r="K553" s="512"/>
      <c r="L553" s="512"/>
      <c r="M553" s="844" t="s">
        <v>313</v>
      </c>
      <c r="N553" s="844"/>
      <c r="O553" s="655">
        <v>0.14060983338681751</v>
      </c>
      <c r="P553" s="512"/>
      <c r="Q553" s="512"/>
      <c r="AJ553" s="307"/>
      <c r="AK553" s="307"/>
      <c r="AL553" s="307"/>
      <c r="AM553" s="307"/>
      <c r="AN553" s="307"/>
      <c r="AO553" s="307"/>
      <c r="AP553" s="307"/>
      <c r="AQ553" s="307"/>
      <c r="AR553" s="307"/>
      <c r="AS553" s="307"/>
      <c r="AT553" s="307"/>
      <c r="AU553" s="307"/>
      <c r="AV553" s="307"/>
      <c r="AW553" s="307"/>
      <c r="AX553" s="307"/>
      <c r="AY553" s="307"/>
      <c r="AZ553" s="307"/>
      <c r="BA553" s="309"/>
      <c r="BB553" s="359"/>
      <c r="BC553" s="309"/>
      <c r="BD553" s="309"/>
      <c r="BE553" s="309"/>
      <c r="BF553" s="309"/>
      <c r="BG553" s="309"/>
      <c r="BH553" s="309"/>
      <c r="BI553" s="309"/>
      <c r="BJ553" s="309"/>
      <c r="BK553" s="309"/>
      <c r="BL553" s="309"/>
      <c r="BM553" s="309"/>
      <c r="BN553" s="309"/>
      <c r="BO553" s="309"/>
      <c r="BP553" s="309"/>
      <c r="BQ553" s="309"/>
      <c r="BR553" s="309"/>
      <c r="BS553" s="309"/>
      <c r="BT553" s="309"/>
      <c r="BU553" s="309"/>
      <c r="BV553" s="309"/>
      <c r="BW553" s="309"/>
      <c r="BX553" s="309"/>
      <c r="BY553" s="309"/>
      <c r="BZ553" s="310"/>
      <c r="CA553" s="310"/>
      <c r="CB553" s="310"/>
      <c r="CC553" s="310"/>
      <c r="CD553" s="310"/>
      <c r="CE553" s="310"/>
      <c r="CF553" s="310"/>
      <c r="CG553" s="310"/>
      <c r="CH553" s="310"/>
      <c r="CI553" s="310"/>
      <c r="CJ553" s="310"/>
      <c r="CK553" s="310"/>
      <c r="CL553" s="310"/>
      <c r="CM553" s="310"/>
      <c r="CN553" s="310"/>
      <c r="CO553" s="310"/>
      <c r="CP553" s="310"/>
      <c r="CQ553" s="310"/>
      <c r="CR553" s="310"/>
      <c r="CS553" s="310"/>
      <c r="CT553" s="310"/>
      <c r="CU553" s="310"/>
      <c r="CV553" s="310"/>
      <c r="CW553" s="310"/>
      <c r="CX553" s="310"/>
      <c r="CY553" s="310"/>
      <c r="CZ553" s="310"/>
    </row>
    <row r="554" s="314" customFormat="true" ht="25.15" customHeight="true" x14ac:dyDescent="0.2">
      <c r="C554" s="844"/>
      <c r="D554" s="844"/>
      <c r="E554" s="638" t="s">
        <v>179</v>
      </c>
      <c r="F554" s="639" t="s">
        <v>271</v>
      </c>
      <c r="G554" s="640" t="s">
        <v>272</v>
      </c>
      <c r="H554" s="844" t="s">
        <v>331</v>
      </c>
      <c r="I554" s="844"/>
      <c r="J554" s="654">
        <v>0.21534824896565263</v>
      </c>
      <c r="K554" s="512"/>
      <c r="L554" s="512"/>
      <c r="M554" s="844" t="s">
        <v>327</v>
      </c>
      <c r="N554" s="844"/>
      <c r="O554" s="655">
        <v>0.19361897608386996</v>
      </c>
      <c r="P554" s="512"/>
      <c r="Q554" s="512"/>
      <c r="AJ554" s="307"/>
      <c r="AK554" s="307"/>
      <c r="AL554" s="307"/>
      <c r="AM554" s="307"/>
      <c r="AN554" s="307"/>
      <c r="AO554" s="307"/>
      <c r="AP554" s="307"/>
      <c r="AQ554" s="307"/>
      <c r="AR554" s="307"/>
      <c r="AS554" s="307"/>
      <c r="AT554" s="307"/>
      <c r="AU554" s="307"/>
      <c r="AV554" s="307"/>
      <c r="AW554" s="307"/>
      <c r="AX554" s="307"/>
      <c r="AY554" s="307"/>
      <c r="AZ554" s="307"/>
      <c r="BA554" s="309"/>
      <c r="BB554" s="359"/>
      <c r="BC554" s="309"/>
      <c r="BD554" s="309"/>
      <c r="BE554" s="309"/>
      <c r="BF554" s="309"/>
      <c r="BG554" s="309"/>
      <c r="BH554" s="309"/>
      <c r="BI554" s="309"/>
      <c r="BJ554" s="309"/>
      <c r="BK554" s="309"/>
      <c r="BL554" s="309"/>
      <c r="BM554" s="309"/>
      <c r="BN554" s="309"/>
      <c r="BO554" s="309"/>
      <c r="BP554" s="309"/>
      <c r="BQ554" s="309"/>
      <c r="BR554" s="309"/>
      <c r="BS554" s="309"/>
      <c r="BT554" s="309"/>
      <c r="BU554" s="309"/>
      <c r="BV554" s="309"/>
      <c r="BW554" s="309"/>
      <c r="BX554" s="309"/>
      <c r="BY554" s="309"/>
      <c r="BZ554" s="310"/>
      <c r="CA554" s="310"/>
      <c r="CB554" s="310"/>
      <c r="CC554" s="310"/>
      <c r="CD554" s="310"/>
      <c r="CE554" s="310"/>
      <c r="CF554" s="310"/>
      <c r="CG554" s="310"/>
      <c r="CH554" s="310"/>
      <c r="CI554" s="310"/>
      <c r="CJ554" s="310"/>
      <c r="CK554" s="310"/>
      <c r="CL554" s="310"/>
      <c r="CM554" s="310"/>
      <c r="CN554" s="310"/>
      <c r="CO554" s="310"/>
      <c r="CP554" s="310"/>
      <c r="CQ554" s="310"/>
      <c r="CR554" s="310"/>
      <c r="CS554" s="310"/>
      <c r="CT554" s="310"/>
      <c r="CU554" s="310"/>
      <c r="CV554" s="310"/>
      <c r="CW554" s="310"/>
      <c r="CX554" s="310"/>
      <c r="CY554" s="310"/>
      <c r="CZ554" s="310"/>
    </row>
    <row r="555" s="314" customFormat="true" ht="25.15" customHeight="true" x14ac:dyDescent="0.2">
      <c r="C555" s="844" t="s">
        <v>192</v>
      </c>
      <c r="D555" s="844"/>
      <c r="E555" s="659">
        <v>7.8078127025451982</v>
      </c>
      <c r="F555" s="660">
        <v>10.996919299359433</v>
      </c>
      <c r="G555" s="661">
        <v>10.996919299359433</v>
      </c>
      <c r="H555" s="844" t="s">
        <v>352</v>
      </c>
      <c r="I555" s="844"/>
      <c r="J555" s="654">
        <v>2.7167237976880132E-3</v>
      </c>
      <c r="K555" s="512"/>
      <c r="L555" s="512"/>
      <c r="M555" s="844" t="s">
        <v>314</v>
      </c>
      <c r="N555" s="844"/>
      <c r="O555" s="655">
        <v>0.11702162727909141</v>
      </c>
      <c r="P555" s="512"/>
      <c r="Q555" s="512"/>
      <c r="AJ555" s="307"/>
      <c r="AK555" s="307"/>
      <c r="AL555" s="307"/>
      <c r="AM555" s="307"/>
      <c r="AN555" s="307"/>
      <c r="AO555" s="307"/>
      <c r="AP555" s="307"/>
      <c r="AQ555" s="307"/>
      <c r="AR555" s="307"/>
      <c r="AS555" s="307"/>
      <c r="AT555" s="307"/>
      <c r="AU555" s="307"/>
      <c r="AV555" s="307"/>
      <c r="AW555" s="307"/>
      <c r="AX555" s="307"/>
      <c r="AY555" s="307"/>
      <c r="AZ555" s="307"/>
      <c r="BA555" s="309"/>
      <c r="BB555" s="359"/>
      <c r="BC555" s="309"/>
      <c r="BD555" s="309"/>
      <c r="BE555" s="309"/>
      <c r="BF555" s="309"/>
      <c r="BG555" s="309"/>
      <c r="BH555" s="309"/>
      <c r="BI555" s="309"/>
      <c r="BJ555" s="309"/>
      <c r="BK555" s="309"/>
      <c r="BL555" s="309"/>
      <c r="BM555" s="309"/>
      <c r="BN555" s="309"/>
      <c r="BO555" s="309"/>
      <c r="BP555" s="309"/>
      <c r="BQ555" s="309"/>
      <c r="BR555" s="309"/>
      <c r="BS555" s="309"/>
      <c r="BT555" s="309"/>
      <c r="BU555" s="309"/>
      <c r="BV555" s="309"/>
      <c r="BW555" s="309"/>
      <c r="BX555" s="309"/>
      <c r="BY555" s="309"/>
      <c r="BZ555" s="310"/>
      <c r="CA555" s="310"/>
      <c r="CB555" s="310"/>
      <c r="CC555" s="310"/>
      <c r="CD555" s="310"/>
      <c r="CE555" s="310"/>
      <c r="CF555" s="310"/>
      <c r="CG555" s="310"/>
      <c r="CH555" s="310"/>
      <c r="CI555" s="310"/>
      <c r="CJ555" s="310"/>
      <c r="CK555" s="310"/>
      <c r="CL555" s="310"/>
      <c r="CM555" s="310"/>
      <c r="CN555" s="310"/>
      <c r="CO555" s="310"/>
      <c r="CP555" s="310"/>
      <c r="CQ555" s="310"/>
      <c r="CR555" s="310"/>
      <c r="CS555" s="310"/>
      <c r="CT555" s="310"/>
      <c r="CU555" s="310"/>
      <c r="CV555" s="310"/>
      <c r="CW555" s="310"/>
      <c r="CX555" s="310"/>
      <c r="CY555" s="310"/>
      <c r="CZ555" s="310"/>
    </row>
    <row r="556" s="314" customFormat="true" ht="25.15" customHeight="true" x14ac:dyDescent="0.2">
      <c r="C556" s="844"/>
      <c r="D556" s="844"/>
      <c r="E556" s="512"/>
      <c r="F556" s="512"/>
      <c r="G556" s="512"/>
      <c r="H556" s="844" t="s">
        <v>356</v>
      </c>
      <c r="I556" s="844"/>
      <c r="J556" s="654">
        <v>3.7924381378432047E-3</v>
      </c>
      <c r="K556" s="512"/>
      <c r="L556" s="512"/>
      <c r="M556" s="844" t="s">
        <v>318</v>
      </c>
      <c r="N556" s="844"/>
      <c r="O556" s="655">
        <v>1.3644987186549502E-2</v>
      </c>
      <c r="P556" s="512"/>
      <c r="Q556" s="512"/>
      <c r="AJ556" s="307"/>
      <c r="AK556" s="307"/>
      <c r="AL556" s="307"/>
      <c r="AM556" s="307"/>
      <c r="AN556" s="307"/>
      <c r="AO556" s="307"/>
      <c r="AP556" s="307"/>
      <c r="AQ556" s="307"/>
      <c r="AR556" s="307"/>
      <c r="AS556" s="307"/>
      <c r="AT556" s="307"/>
      <c r="AU556" s="307"/>
      <c r="AV556" s="307"/>
      <c r="AW556" s="307"/>
      <c r="AX556" s="307"/>
      <c r="AY556" s="307"/>
      <c r="AZ556" s="307"/>
      <c r="BA556" s="309"/>
      <c r="BB556" s="359"/>
      <c r="BC556" s="309"/>
      <c r="BD556" s="309"/>
      <c r="BE556" s="309"/>
      <c r="BF556" s="309"/>
      <c r="BG556" s="309"/>
      <c r="BH556" s="309"/>
      <c r="BI556" s="309"/>
      <c r="BJ556" s="309"/>
      <c r="BK556" s="309"/>
      <c r="BL556" s="309"/>
      <c r="BM556" s="309"/>
      <c r="BN556" s="309"/>
      <c r="BO556" s="309"/>
      <c r="BP556" s="309"/>
      <c r="BQ556" s="309"/>
      <c r="BR556" s="309"/>
      <c r="BS556" s="309"/>
      <c r="BT556" s="309"/>
      <c r="BU556" s="309"/>
      <c r="BV556" s="309"/>
      <c r="BW556" s="309"/>
      <c r="BX556" s="309"/>
      <c r="BY556" s="309"/>
      <c r="BZ556" s="310"/>
      <c r="CA556" s="310"/>
      <c r="CB556" s="310"/>
      <c r="CC556" s="310"/>
      <c r="CD556" s="310"/>
      <c r="CE556" s="310"/>
      <c r="CF556" s="310"/>
      <c r="CG556" s="310"/>
      <c r="CH556" s="310"/>
      <c r="CI556" s="310"/>
      <c r="CJ556" s="310"/>
      <c r="CK556" s="310"/>
      <c r="CL556" s="310"/>
      <c r="CM556" s="310"/>
      <c r="CN556" s="310"/>
      <c r="CO556" s="310"/>
      <c r="CP556" s="310"/>
      <c r="CQ556" s="310"/>
      <c r="CR556" s="310"/>
      <c r="CS556" s="310"/>
      <c r="CT556" s="310"/>
      <c r="CU556" s="310"/>
      <c r="CV556" s="310"/>
      <c r="CW556" s="310"/>
      <c r="CX556" s="310"/>
      <c r="CY556" s="310"/>
      <c r="CZ556" s="310"/>
    </row>
    <row r="557" s="314" customFormat="true" ht="25.15" customHeight="true" x14ac:dyDescent="0.2">
      <c r="C557" s="844"/>
      <c r="D557" s="844"/>
      <c r="E557" s="512"/>
      <c r="F557" s="512"/>
      <c r="G557" s="512"/>
      <c r="H557" s="844" t="s">
        <v>469</v>
      </c>
      <c r="I557" s="844"/>
      <c r="J557" s="654">
        <v>0.14628595067054334</v>
      </c>
      <c r="K557" s="512"/>
      <c r="L557" s="512"/>
      <c r="M557" s="844" t="s">
        <v>336</v>
      </c>
      <c r="N557" s="844"/>
      <c r="O557" s="655">
        <v>8.8108146403950149E-2</v>
      </c>
      <c r="P557" s="512"/>
      <c r="Q557" s="512"/>
      <c r="AJ557" s="307"/>
      <c r="AK557" s="307"/>
      <c r="AL557" s="307"/>
      <c r="AM557" s="307"/>
      <c r="AN557" s="307"/>
      <c r="AO557" s="307"/>
      <c r="AP557" s="307"/>
      <c r="AQ557" s="307"/>
      <c r="AR557" s="307"/>
      <c r="AS557" s="307"/>
      <c r="AT557" s="307"/>
      <c r="AU557" s="307"/>
      <c r="AV557" s="307"/>
      <c r="AW557" s="307"/>
      <c r="AX557" s="307"/>
      <c r="AY557" s="307"/>
      <c r="AZ557" s="307"/>
      <c r="BA557" s="309"/>
      <c r="BB557" s="359"/>
      <c r="BC557" s="309"/>
      <c r="BD557" s="309"/>
      <c r="BE557" s="309"/>
      <c r="BF557" s="309"/>
      <c r="BG557" s="309"/>
      <c r="BH557" s="309"/>
      <c r="BI557" s="309"/>
      <c r="BJ557" s="309"/>
      <c r="BK557" s="309"/>
      <c r="BL557" s="309"/>
      <c r="BM557" s="309"/>
      <c r="BN557" s="309"/>
      <c r="BO557" s="309"/>
      <c r="BP557" s="309"/>
      <c r="BQ557" s="309"/>
      <c r="BR557" s="309"/>
      <c r="BS557" s="309"/>
      <c r="BT557" s="309"/>
      <c r="BU557" s="309"/>
      <c r="BV557" s="309"/>
      <c r="BW557" s="309"/>
      <c r="BX557" s="309"/>
      <c r="BY557" s="309"/>
      <c r="BZ557" s="310"/>
      <c r="CA557" s="310"/>
      <c r="CB557" s="310"/>
      <c r="CC557" s="310"/>
      <c r="CD557" s="310"/>
      <c r="CE557" s="310"/>
      <c r="CF557" s="310"/>
      <c r="CG557" s="310"/>
      <c r="CH557" s="310"/>
      <c r="CI557" s="310"/>
      <c r="CJ557" s="310"/>
      <c r="CK557" s="310"/>
      <c r="CL557" s="310"/>
      <c r="CM557" s="310"/>
      <c r="CN557" s="310"/>
      <c r="CO557" s="310"/>
      <c r="CP557" s="310"/>
      <c r="CQ557" s="310"/>
      <c r="CR557" s="310"/>
      <c r="CS557" s="310"/>
      <c r="CT557" s="310"/>
      <c r="CU557" s="310"/>
      <c r="CV557" s="310"/>
      <c r="CW557" s="310"/>
      <c r="CX557" s="310"/>
      <c r="CY557" s="310"/>
      <c r="CZ557" s="310"/>
    </row>
    <row r="558" s="314" customFormat="true" ht="25.15" customHeight="true" x14ac:dyDescent="0.2">
      <c r="C558" s="844" t="s">
        <v>273</v>
      </c>
      <c r="D558" s="844"/>
      <c r="E558" s="844"/>
      <c r="F558" s="512"/>
      <c r="G558" s="512"/>
      <c r="H558" s="844" t="s">
        <v>316</v>
      </c>
      <c r="I558" s="844"/>
      <c r="J558" s="654">
        <v>0.44209395895785147</v>
      </c>
      <c r="K558" s="512"/>
      <c r="L558" s="512"/>
      <c r="M558" s="844" t="s">
        <v>337</v>
      </c>
      <c r="N558" s="844"/>
      <c r="O558" s="655">
        <v>0.10725165613400292</v>
      </c>
      <c r="P558" s="512"/>
      <c r="Q558" s="512"/>
      <c r="AJ558" s="307"/>
      <c r="AK558" s="307"/>
      <c r="AL558" s="307"/>
      <c r="AM558" s="307"/>
      <c r="AN558" s="307"/>
      <c r="AO558" s="307"/>
      <c r="AP558" s="307"/>
      <c r="AQ558" s="307"/>
      <c r="AR558" s="307"/>
      <c r="AS558" s="307"/>
      <c r="AT558" s="307"/>
      <c r="AU558" s="307"/>
      <c r="AV558" s="307"/>
      <c r="AW558" s="307"/>
      <c r="AX558" s="307"/>
      <c r="AY558" s="307"/>
      <c r="AZ558" s="307"/>
      <c r="BA558" s="309"/>
      <c r="BB558" s="359"/>
      <c r="BC558" s="309"/>
      <c r="BD558" s="309"/>
      <c r="BE558" s="309"/>
      <c r="BF558" s="309"/>
      <c r="BG558" s="309"/>
      <c r="BH558" s="309"/>
      <c r="BI558" s="309"/>
      <c r="BJ558" s="309"/>
      <c r="BK558" s="309"/>
      <c r="BL558" s="309"/>
      <c r="BM558" s="309"/>
      <c r="BN558" s="309"/>
      <c r="BO558" s="309"/>
      <c r="BP558" s="309"/>
      <c r="BQ558" s="309"/>
      <c r="BR558" s="309"/>
      <c r="BS558" s="309"/>
      <c r="BT558" s="309"/>
      <c r="BU558" s="309"/>
      <c r="BV558" s="309"/>
      <c r="BW558" s="309"/>
      <c r="BX558" s="309"/>
      <c r="BY558" s="309"/>
      <c r="BZ558" s="310"/>
      <c r="CA558" s="310"/>
      <c r="CB558" s="310"/>
      <c r="CC558" s="310"/>
      <c r="CD558" s="310"/>
      <c r="CE558" s="310"/>
      <c r="CF558" s="310"/>
      <c r="CG558" s="310"/>
      <c r="CH558" s="310"/>
      <c r="CI558" s="310"/>
      <c r="CJ558" s="310"/>
      <c r="CK558" s="310"/>
      <c r="CL558" s="310"/>
      <c r="CM558" s="310"/>
      <c r="CN558" s="310"/>
      <c r="CO558" s="310"/>
      <c r="CP558" s="310"/>
      <c r="CQ558" s="310"/>
      <c r="CR558" s="310"/>
      <c r="CS558" s="310"/>
      <c r="CT558" s="310"/>
      <c r="CU558" s="310"/>
      <c r="CV558" s="310"/>
      <c r="CW558" s="310"/>
      <c r="CX558" s="310"/>
      <c r="CY558" s="310"/>
      <c r="CZ558" s="310"/>
    </row>
    <row r="559" s="314" customFormat="true" ht="25.15" customHeight="true" x14ac:dyDescent="0.2">
      <c r="C559" s="844"/>
      <c r="D559" s="844"/>
      <c r="E559" s="641" t="s">
        <v>191</v>
      </c>
      <c r="F559" s="512"/>
      <c r="G559" s="512"/>
      <c r="H559" s="844" t="s">
        <v>464</v>
      </c>
      <c r="I559" s="844"/>
      <c r="J559" s="654">
        <v>0.30030882547208543</v>
      </c>
      <c r="K559" s="512"/>
      <c r="L559" s="512"/>
      <c r="M559" s="844" t="s">
        <v>323</v>
      </c>
      <c r="N559" s="844"/>
      <c r="O559" s="655">
        <v>2.605616694678933E-2</v>
      </c>
      <c r="P559" s="512"/>
      <c r="Q559" s="512"/>
      <c r="AJ559" s="307"/>
      <c r="AK559" s="307"/>
      <c r="AL559" s="307"/>
      <c r="AM559" s="307"/>
      <c r="AN559" s="307"/>
      <c r="AO559" s="307"/>
      <c r="AP559" s="307"/>
      <c r="AQ559" s="307"/>
      <c r="AR559" s="307"/>
      <c r="AS559" s="307"/>
      <c r="AT559" s="307"/>
      <c r="AU559" s="307"/>
      <c r="AV559" s="307"/>
      <c r="AW559" s="307"/>
      <c r="AX559" s="307"/>
      <c r="AY559" s="307"/>
      <c r="AZ559" s="307"/>
      <c r="BA559" s="309"/>
      <c r="BB559" s="359"/>
      <c r="BC559" s="309"/>
      <c r="BD559" s="309"/>
      <c r="BE559" s="309"/>
      <c r="BF559" s="309"/>
      <c r="BG559" s="309"/>
      <c r="BH559" s="309"/>
      <c r="BI559" s="309"/>
      <c r="BJ559" s="309"/>
      <c r="BK559" s="309"/>
      <c r="BL559" s="309"/>
      <c r="BM559" s="309"/>
      <c r="BN559" s="309"/>
      <c r="BO559" s="309"/>
      <c r="BP559" s="309"/>
      <c r="BQ559" s="309"/>
      <c r="BR559" s="309"/>
      <c r="BS559" s="309"/>
      <c r="BT559" s="309"/>
      <c r="BU559" s="309"/>
      <c r="BV559" s="309"/>
      <c r="BW559" s="309"/>
      <c r="BX559" s="309"/>
      <c r="BY559" s="309"/>
      <c r="BZ559" s="310"/>
      <c r="CA559" s="310"/>
      <c r="CB559" s="310"/>
      <c r="CC559" s="310"/>
      <c r="CD559" s="310"/>
      <c r="CE559" s="310"/>
      <c r="CF559" s="310"/>
      <c r="CG559" s="310"/>
      <c r="CH559" s="310"/>
      <c r="CI559" s="310"/>
      <c r="CJ559" s="310"/>
      <c r="CK559" s="310"/>
      <c r="CL559" s="310"/>
      <c r="CM559" s="310"/>
      <c r="CN559" s="310"/>
      <c r="CO559" s="310"/>
      <c r="CP559" s="310"/>
      <c r="CQ559" s="310"/>
      <c r="CR559" s="310"/>
      <c r="CS559" s="310"/>
      <c r="CT559" s="310"/>
      <c r="CU559" s="310"/>
      <c r="CV559" s="310"/>
      <c r="CW559" s="310"/>
      <c r="CX559" s="310"/>
      <c r="CY559" s="310"/>
      <c r="CZ559" s="310"/>
    </row>
    <row r="560" s="314" customFormat="true" ht="25.15" customHeight="true" x14ac:dyDescent="0.2">
      <c r="C560" s="844"/>
      <c r="D560" s="844"/>
      <c r="E560" s="662" t="s">
        <v>192</v>
      </c>
      <c r="F560" s="512"/>
      <c r="G560" s="512"/>
      <c r="H560" s="844" t="s">
        <v>465</v>
      </c>
      <c r="I560" s="844"/>
      <c r="J560" s="654">
        <v>0.34191447446622758</v>
      </c>
      <c r="K560" s="512"/>
      <c r="L560" s="512"/>
      <c r="M560" s="844" t="s">
        <v>501</v>
      </c>
      <c r="N560" s="844"/>
      <c r="O560" s="655">
        <v>4.4773360820251819E-3</v>
      </c>
      <c r="P560" s="512"/>
      <c r="Q560" s="512"/>
      <c r="AJ560" s="307"/>
      <c r="AK560" s="307"/>
      <c r="AL560" s="307"/>
      <c r="AM560" s="307"/>
      <c r="AN560" s="307"/>
      <c r="AO560" s="307"/>
      <c r="AP560" s="307"/>
      <c r="AQ560" s="307"/>
      <c r="AR560" s="307"/>
      <c r="AS560" s="307"/>
      <c r="AT560" s="307"/>
      <c r="AU560" s="307"/>
      <c r="AV560" s="307"/>
      <c r="AW560" s="307"/>
      <c r="AX560" s="307"/>
      <c r="AY560" s="307"/>
      <c r="AZ560" s="307"/>
      <c r="BA560" s="309"/>
      <c r="BB560" s="359"/>
      <c r="BC560" s="309"/>
      <c r="BD560" s="309"/>
      <c r="BE560" s="309"/>
      <c r="BF560" s="309"/>
      <c r="BG560" s="309"/>
      <c r="BH560" s="309"/>
      <c r="BI560" s="309"/>
      <c r="BJ560" s="309"/>
      <c r="BK560" s="309"/>
      <c r="BL560" s="309"/>
      <c r="BM560" s="309"/>
      <c r="BN560" s="309"/>
      <c r="BO560" s="309"/>
      <c r="BP560" s="309"/>
      <c r="BQ560" s="309"/>
      <c r="BR560" s="309"/>
      <c r="BS560" s="309"/>
      <c r="BT560" s="309"/>
      <c r="BU560" s="309"/>
      <c r="BV560" s="309"/>
      <c r="BW560" s="309"/>
      <c r="BX560" s="309"/>
      <c r="BY560" s="309"/>
      <c r="BZ560" s="310"/>
      <c r="CA560" s="310"/>
      <c r="CB560" s="310"/>
      <c r="CC560" s="310"/>
      <c r="CD560" s="310"/>
      <c r="CE560" s="310"/>
      <c r="CF560" s="310"/>
      <c r="CG560" s="310"/>
      <c r="CH560" s="310"/>
      <c r="CI560" s="310"/>
      <c r="CJ560" s="310"/>
      <c r="CK560" s="310"/>
      <c r="CL560" s="310"/>
      <c r="CM560" s="310"/>
      <c r="CN560" s="310"/>
      <c r="CO560" s="310"/>
      <c r="CP560" s="310"/>
      <c r="CQ560" s="310"/>
      <c r="CR560" s="310"/>
      <c r="CS560" s="310"/>
      <c r="CT560" s="310"/>
      <c r="CU560" s="310"/>
      <c r="CV560" s="310"/>
      <c r="CW560" s="310"/>
      <c r="CX560" s="310"/>
      <c r="CY560" s="310"/>
      <c r="CZ560" s="310"/>
    </row>
    <row r="561" s="314" customFormat="true" ht="25.15" customHeight="true" x14ac:dyDescent="0.2">
      <c r="C561" s="844" t="s">
        <v>419</v>
      </c>
      <c r="D561" s="844"/>
      <c r="E561" s="650">
        <v>-1.3328837776557131E-2</v>
      </c>
      <c r="F561" s="512"/>
      <c r="G561" s="512"/>
      <c r="H561" s="844" t="s">
        <v>463</v>
      </c>
      <c r="I561" s="844"/>
      <c r="J561" s="654">
        <v>0.48988443289807837</v>
      </c>
      <c r="K561" s="512"/>
      <c r="L561" s="512"/>
      <c r="M561" s="844" t="s">
        <v>317</v>
      </c>
      <c r="N561" s="844"/>
      <c r="O561" s="655">
        <v>0.30835722768540119</v>
      </c>
      <c r="P561" s="512"/>
      <c r="Q561" s="512"/>
      <c r="AJ561" s="307"/>
      <c r="AK561" s="307"/>
      <c r="AL561" s="307"/>
      <c r="AM561" s="307"/>
      <c r="AN561" s="307"/>
      <c r="AO561" s="307"/>
      <c r="AP561" s="307"/>
      <c r="AQ561" s="307"/>
      <c r="AR561" s="307"/>
      <c r="AS561" s="307"/>
      <c r="AT561" s="307"/>
      <c r="AU561" s="307"/>
      <c r="AV561" s="307"/>
      <c r="AW561" s="307"/>
      <c r="AX561" s="307"/>
      <c r="AY561" s="307"/>
      <c r="AZ561" s="307"/>
      <c r="BA561" s="309"/>
      <c r="BB561" s="359"/>
      <c r="BC561" s="309"/>
      <c r="BD561" s="309"/>
      <c r="BE561" s="309"/>
      <c r="BF561" s="309"/>
      <c r="BG561" s="309"/>
      <c r="BH561" s="309"/>
      <c r="BI561" s="309"/>
      <c r="BJ561" s="309"/>
      <c r="BK561" s="309"/>
      <c r="BL561" s="309"/>
      <c r="BM561" s="309"/>
      <c r="BN561" s="309"/>
      <c r="BO561" s="309"/>
      <c r="BP561" s="309"/>
      <c r="BQ561" s="309"/>
      <c r="BR561" s="309"/>
      <c r="BS561" s="309"/>
      <c r="BT561" s="309"/>
      <c r="BU561" s="309"/>
      <c r="BV561" s="309"/>
      <c r="BW561" s="309"/>
      <c r="BX561" s="309"/>
      <c r="BY561" s="309"/>
      <c r="BZ561" s="310"/>
      <c r="CA561" s="310"/>
      <c r="CB561" s="310"/>
      <c r="CC561" s="310"/>
      <c r="CD561" s="310"/>
      <c r="CE561" s="310"/>
      <c r="CF561" s="310"/>
      <c r="CG561" s="310"/>
      <c r="CH561" s="310"/>
      <c r="CI561" s="310"/>
      <c r="CJ561" s="310"/>
      <c r="CK561" s="310"/>
      <c r="CL561" s="310"/>
      <c r="CM561" s="310"/>
      <c r="CN561" s="310"/>
      <c r="CO561" s="310"/>
      <c r="CP561" s="310"/>
      <c r="CQ561" s="310"/>
      <c r="CR561" s="310"/>
      <c r="CS561" s="310"/>
      <c r="CT561" s="310"/>
      <c r="CU561" s="310"/>
      <c r="CV561" s="310"/>
      <c r="CW561" s="310"/>
      <c r="CX561" s="310"/>
      <c r="CY561" s="310"/>
      <c r="CZ561" s="310"/>
    </row>
    <row r="562" s="314" customFormat="true" ht="25.15" customHeight="true" x14ac:dyDescent="0.2">
      <c r="C562" s="844" t="s">
        <v>460</v>
      </c>
      <c r="D562" s="844"/>
      <c r="E562" s="653">
        <v>-0.10298384109821698</v>
      </c>
      <c r="F562" s="512"/>
      <c r="G562" s="512"/>
      <c r="H562" s="844" t="s">
        <v>480</v>
      </c>
      <c r="I562" s="844"/>
      <c r="J562" s="654">
        <v>7.1454934894324773E-3</v>
      </c>
      <c r="K562" s="512"/>
      <c r="L562" s="512"/>
      <c r="M562" s="844" t="s">
        <v>331</v>
      </c>
      <c r="N562" s="844"/>
      <c r="O562" s="655">
        <v>4.9145221941855381E-2</v>
      </c>
      <c r="P562" s="512"/>
      <c r="Q562" s="512"/>
      <c r="AJ562" s="307"/>
      <c r="AK562" s="307"/>
      <c r="AL562" s="307"/>
      <c r="AM562" s="307"/>
      <c r="AN562" s="307"/>
      <c r="AO562" s="307"/>
      <c r="AP562" s="307"/>
      <c r="AQ562" s="307"/>
      <c r="AR562" s="307"/>
      <c r="AS562" s="307"/>
      <c r="AT562" s="307"/>
      <c r="AU562" s="307"/>
      <c r="AV562" s="307"/>
      <c r="AW562" s="307"/>
      <c r="AX562" s="307"/>
      <c r="AY562" s="307"/>
      <c r="AZ562" s="307"/>
      <c r="BA562" s="309"/>
      <c r="BB562" s="359"/>
      <c r="BC562" s="309"/>
      <c r="BD562" s="309"/>
      <c r="BE562" s="309"/>
      <c r="BF562" s="309"/>
      <c r="BG562" s="309"/>
      <c r="BH562" s="309"/>
      <c r="BI562" s="309"/>
      <c r="BJ562" s="309"/>
      <c r="BK562" s="309"/>
      <c r="BL562" s="309"/>
      <c r="BM562" s="309"/>
      <c r="BN562" s="309"/>
      <c r="BO562" s="309"/>
      <c r="BP562" s="309"/>
      <c r="BQ562" s="309"/>
      <c r="BR562" s="309"/>
      <c r="BS562" s="309"/>
      <c r="BT562" s="309"/>
      <c r="BU562" s="309"/>
      <c r="BV562" s="309"/>
      <c r="BW562" s="309"/>
      <c r="BX562" s="309"/>
      <c r="BY562" s="309"/>
      <c r="BZ562" s="310"/>
      <c r="CA562" s="310"/>
      <c r="CB562" s="310"/>
      <c r="CC562" s="310"/>
      <c r="CD562" s="310"/>
      <c r="CE562" s="310"/>
      <c r="CF562" s="310"/>
      <c r="CG562" s="310"/>
      <c r="CH562" s="310"/>
      <c r="CI562" s="310"/>
      <c r="CJ562" s="310"/>
      <c r="CK562" s="310"/>
      <c r="CL562" s="310"/>
      <c r="CM562" s="310"/>
      <c r="CN562" s="310"/>
      <c r="CO562" s="310"/>
      <c r="CP562" s="310"/>
      <c r="CQ562" s="310"/>
      <c r="CR562" s="310"/>
      <c r="CS562" s="310"/>
      <c r="CT562" s="310"/>
      <c r="CU562" s="310"/>
      <c r="CV562" s="310"/>
      <c r="CW562" s="310"/>
      <c r="CX562" s="310"/>
      <c r="CY562" s="310"/>
      <c r="CZ562" s="310"/>
    </row>
    <row r="563" s="314" customFormat="true" ht="25.15" customHeight="true" x14ac:dyDescent="0.2">
      <c r="C563" s="844" t="s">
        <v>499</v>
      </c>
      <c r="D563" s="844"/>
      <c r="E563" s="653">
        <v>-4.7501118935986216E-4</v>
      </c>
      <c r="F563" s="512"/>
      <c r="G563" s="512"/>
      <c r="H563" s="844" t="s">
        <v>462</v>
      </c>
      <c r="I563" s="844"/>
      <c r="J563" s="654">
        <v>0.49171560548974136</v>
      </c>
      <c r="K563" s="512"/>
      <c r="L563" s="512"/>
      <c r="M563" s="844" t="s">
        <v>352</v>
      </c>
      <c r="N563" s="844"/>
      <c r="O563" s="655">
        <v>7.8759956559638303E-3</v>
      </c>
      <c r="P563" s="512"/>
      <c r="Q563" s="512"/>
      <c r="AJ563" s="307"/>
      <c r="AK563" s="307"/>
      <c r="AL563" s="307"/>
      <c r="AM563" s="307"/>
      <c r="AN563" s="307"/>
      <c r="AO563" s="307"/>
      <c r="AP563" s="307"/>
      <c r="AQ563" s="307"/>
      <c r="AR563" s="307"/>
      <c r="AS563" s="307"/>
      <c r="AT563" s="307"/>
      <c r="AU563" s="307"/>
      <c r="AV563" s="307"/>
      <c r="AW563" s="307"/>
      <c r="AX563" s="307"/>
      <c r="AY563" s="307"/>
      <c r="AZ563" s="307"/>
      <c r="BA563" s="309"/>
      <c r="BB563" s="359"/>
      <c r="BC563" s="309"/>
      <c r="BD563" s="309"/>
      <c r="BE563" s="309"/>
      <c r="BF563" s="309"/>
      <c r="BG563" s="309"/>
      <c r="BH563" s="309"/>
      <c r="BI563" s="309"/>
      <c r="BJ563" s="309"/>
      <c r="BK563" s="309"/>
      <c r="BL563" s="309"/>
      <c r="BM563" s="309"/>
      <c r="BN563" s="309"/>
      <c r="BO563" s="309"/>
      <c r="BP563" s="309"/>
      <c r="BQ563" s="309"/>
      <c r="BR563" s="309"/>
      <c r="BS563" s="309"/>
      <c r="BT563" s="309"/>
      <c r="BU563" s="309"/>
      <c r="BV563" s="309"/>
      <c r="BW563" s="309"/>
      <c r="BX563" s="309"/>
      <c r="BY563" s="309"/>
      <c r="BZ563" s="310"/>
      <c r="CA563" s="310"/>
      <c r="CB563" s="310"/>
      <c r="CC563" s="310"/>
      <c r="CD563" s="310"/>
      <c r="CE563" s="310"/>
      <c r="CF563" s="310"/>
      <c r="CG563" s="310"/>
      <c r="CH563" s="310"/>
      <c r="CI563" s="310"/>
      <c r="CJ563" s="310"/>
      <c r="CK563" s="310"/>
      <c r="CL563" s="310"/>
      <c r="CM563" s="310"/>
      <c r="CN563" s="310"/>
      <c r="CO563" s="310"/>
      <c r="CP563" s="310"/>
      <c r="CQ563" s="310"/>
      <c r="CR563" s="310"/>
      <c r="CS563" s="310"/>
      <c r="CT563" s="310"/>
      <c r="CU563" s="310"/>
      <c r="CV563" s="310"/>
      <c r="CW563" s="310"/>
      <c r="CX563" s="310"/>
      <c r="CY563" s="310"/>
      <c r="CZ563" s="310"/>
    </row>
    <row r="564" s="314" customFormat="true" ht="25.15" customHeight="true" x14ac:dyDescent="0.2">
      <c r="C564" s="844" t="s">
        <v>519</v>
      </c>
      <c r="D564" s="844"/>
      <c r="E564" s="653">
        <v>-3.349207275698511E-4</v>
      </c>
      <c r="F564" s="512"/>
      <c r="G564" s="512"/>
      <c r="H564" s="844" t="s">
        <v>467</v>
      </c>
      <c r="I564" s="844"/>
      <c r="J564" s="654">
        <v>5.4444614269481183E-2</v>
      </c>
      <c r="K564" s="512"/>
      <c r="L564" s="512"/>
      <c r="M564" s="844" t="s">
        <v>356</v>
      </c>
      <c r="N564" s="844"/>
      <c r="O564" s="655">
        <v>1.0089326354853507E-2</v>
      </c>
      <c r="P564" s="512"/>
      <c r="Q564" s="512"/>
      <c r="AJ564" s="307"/>
      <c r="AK564" s="307"/>
      <c r="AL564" s="307"/>
      <c r="AM564" s="307"/>
      <c r="AN564" s="307"/>
      <c r="AO564" s="307"/>
      <c r="AP564" s="307"/>
      <c r="AQ564" s="307"/>
      <c r="AR564" s="307"/>
      <c r="AS564" s="307"/>
      <c r="AT564" s="307"/>
      <c r="AU564" s="307"/>
      <c r="AV564" s="307"/>
      <c r="AW564" s="307"/>
      <c r="AX564" s="307"/>
      <c r="AY564" s="307"/>
      <c r="AZ564" s="307"/>
      <c r="BA564" s="309"/>
      <c r="BB564" s="359"/>
      <c r="BC564" s="309"/>
      <c r="BD564" s="309"/>
      <c r="BE564" s="309"/>
      <c r="BF564" s="309"/>
      <c r="BG564" s="309"/>
      <c r="BH564" s="309"/>
      <c r="BI564" s="309"/>
      <c r="BJ564" s="309"/>
      <c r="BK564" s="309"/>
      <c r="BL564" s="309"/>
      <c r="BM564" s="309"/>
      <c r="BN564" s="309"/>
      <c r="BO564" s="309"/>
      <c r="BP564" s="309"/>
      <c r="BQ564" s="309"/>
      <c r="BR564" s="309"/>
      <c r="BS564" s="309"/>
      <c r="BT564" s="309"/>
      <c r="BU564" s="309"/>
      <c r="BV564" s="309"/>
      <c r="BW564" s="309"/>
      <c r="BX564" s="309"/>
      <c r="BY564" s="309"/>
      <c r="BZ564" s="310"/>
      <c r="CA564" s="310"/>
      <c r="CB564" s="310"/>
      <c r="CC564" s="310"/>
      <c r="CD564" s="310"/>
      <c r="CE564" s="310"/>
      <c r="CF564" s="310"/>
      <c r="CG564" s="310"/>
      <c r="CH564" s="310"/>
      <c r="CI564" s="310"/>
      <c r="CJ564" s="310"/>
      <c r="CK564" s="310"/>
      <c r="CL564" s="310"/>
      <c r="CM564" s="310"/>
      <c r="CN564" s="310"/>
      <c r="CO564" s="310"/>
      <c r="CP564" s="310"/>
      <c r="CQ564" s="310"/>
      <c r="CR564" s="310"/>
      <c r="CS564" s="310"/>
      <c r="CT564" s="310"/>
      <c r="CU564" s="310"/>
      <c r="CV564" s="310"/>
      <c r="CW564" s="310"/>
      <c r="CX564" s="310"/>
      <c r="CY564" s="310"/>
      <c r="CZ564" s="310"/>
    </row>
    <row r="565" s="314" customFormat="true" ht="25.15" customHeight="true" x14ac:dyDescent="0.2">
      <c r="C565" s="844" t="s">
        <v>509</v>
      </c>
      <c r="D565" s="844"/>
      <c r="E565" s="653">
        <v>1.1516284754161381E-3</v>
      </c>
      <c r="F565" s="512"/>
      <c r="G565" s="512"/>
      <c r="H565" s="844" t="s">
        <v>478</v>
      </c>
      <c r="I565" s="844"/>
      <c r="J565" s="654">
        <v>2.0609754251007497E-2</v>
      </c>
      <c r="K565" s="512"/>
      <c r="L565" s="512"/>
      <c r="M565" s="844" t="s">
        <v>469</v>
      </c>
      <c r="N565" s="844"/>
      <c r="O565" s="655">
        <v>2.8958996753175016E-2</v>
      </c>
      <c r="P565" s="512"/>
      <c r="Q565" s="512"/>
      <c r="AJ565" s="307"/>
      <c r="AK565" s="307"/>
      <c r="AL565" s="307"/>
      <c r="AM565" s="307"/>
      <c r="AN565" s="307"/>
      <c r="AO565" s="307"/>
      <c r="AP565" s="307"/>
      <c r="AQ565" s="307"/>
      <c r="AR565" s="307"/>
      <c r="AS565" s="307"/>
      <c r="AT565" s="307"/>
      <c r="AU565" s="307"/>
      <c r="AV565" s="307"/>
      <c r="AW565" s="307"/>
      <c r="AX565" s="307"/>
      <c r="AY565" s="307"/>
      <c r="AZ565" s="307"/>
      <c r="BA565" s="309"/>
      <c r="BB565" s="359"/>
      <c r="BC565" s="309"/>
      <c r="BD565" s="309"/>
      <c r="BE565" s="309"/>
      <c r="BF565" s="309"/>
      <c r="BG565" s="309"/>
      <c r="BH565" s="309"/>
      <c r="BI565" s="309"/>
      <c r="BJ565" s="309"/>
      <c r="BK565" s="309"/>
      <c r="BL565" s="309"/>
      <c r="BM565" s="309"/>
      <c r="BN565" s="309"/>
      <c r="BO565" s="309"/>
      <c r="BP565" s="309"/>
      <c r="BQ565" s="309"/>
      <c r="BR565" s="309"/>
      <c r="BS565" s="309"/>
      <c r="BT565" s="309"/>
      <c r="BU565" s="309"/>
      <c r="BV565" s="309"/>
      <c r="BW565" s="309"/>
      <c r="BX565" s="309"/>
      <c r="BY565" s="309"/>
      <c r="BZ565" s="310"/>
      <c r="CA565" s="310"/>
      <c r="CB565" s="310"/>
      <c r="CC565" s="310"/>
      <c r="CD565" s="310"/>
      <c r="CE565" s="310"/>
      <c r="CF565" s="310"/>
      <c r="CG565" s="310"/>
      <c r="CH565" s="310"/>
      <c r="CI565" s="310"/>
      <c r="CJ565" s="310"/>
      <c r="CK565" s="310"/>
      <c r="CL565" s="310"/>
      <c r="CM565" s="310"/>
      <c r="CN565" s="310"/>
      <c r="CO565" s="310"/>
      <c r="CP565" s="310"/>
      <c r="CQ565" s="310"/>
      <c r="CR565" s="310"/>
      <c r="CS565" s="310"/>
      <c r="CT565" s="310"/>
      <c r="CU565" s="310"/>
      <c r="CV565" s="310"/>
      <c r="CW565" s="310"/>
      <c r="CX565" s="310"/>
      <c r="CY565" s="310"/>
      <c r="CZ565" s="310"/>
    </row>
    <row r="566" s="314" customFormat="true" ht="25.15" customHeight="true" x14ac:dyDescent="0.2">
      <c r="C566" s="844" t="s">
        <v>497</v>
      </c>
      <c r="D566" s="844"/>
      <c r="E566" s="653">
        <v>2.9879630849504284E-3</v>
      </c>
      <c r="F566" s="512"/>
      <c r="G566" s="512"/>
      <c r="H566" s="844" t="s">
        <v>470</v>
      </c>
      <c r="I566" s="844"/>
      <c r="J566" s="654">
        <v>1.9181674356912887E-2</v>
      </c>
      <c r="K566" s="512"/>
      <c r="L566" s="512"/>
      <c r="M566" s="844" t="s">
        <v>316</v>
      </c>
      <c r="N566" s="844"/>
      <c r="O566" s="655">
        <v>0.33863417437913157</v>
      </c>
      <c r="P566" s="512"/>
      <c r="Q566" s="512"/>
      <c r="AJ566" s="307"/>
      <c r="AK566" s="307"/>
      <c r="AL566" s="307"/>
      <c r="AM566" s="307"/>
      <c r="AN566" s="307"/>
      <c r="AO566" s="307"/>
      <c r="AP566" s="307"/>
      <c r="AQ566" s="307"/>
      <c r="AR566" s="307"/>
      <c r="AS566" s="307"/>
      <c r="AT566" s="307"/>
      <c r="AU566" s="307"/>
      <c r="AV566" s="307"/>
      <c r="AW566" s="307"/>
      <c r="AX566" s="307"/>
      <c r="AY566" s="307"/>
      <c r="AZ566" s="307"/>
      <c r="BA566" s="309"/>
      <c r="BB566" s="359"/>
      <c r="BC566" s="309"/>
      <c r="BD566" s="309"/>
      <c r="BE566" s="309"/>
      <c r="BF566" s="309"/>
      <c r="BG566" s="309"/>
      <c r="BH566" s="309"/>
      <c r="BI566" s="309"/>
      <c r="BJ566" s="309"/>
      <c r="BK566" s="309"/>
      <c r="BL566" s="309"/>
      <c r="BM566" s="309"/>
      <c r="BN566" s="309"/>
      <c r="BO566" s="309"/>
      <c r="BP566" s="309"/>
      <c r="BQ566" s="309"/>
      <c r="BR566" s="309"/>
      <c r="BS566" s="309"/>
      <c r="BT566" s="309"/>
      <c r="BU566" s="309"/>
      <c r="BV566" s="309"/>
      <c r="BW566" s="309"/>
      <c r="BX566" s="309"/>
      <c r="BY566" s="309"/>
      <c r="BZ566" s="310"/>
      <c r="CA566" s="310"/>
      <c r="CB566" s="310"/>
      <c r="CC566" s="310"/>
      <c r="CD566" s="310"/>
      <c r="CE566" s="310"/>
      <c r="CF566" s="310"/>
      <c r="CG566" s="310"/>
      <c r="CH566" s="310"/>
      <c r="CI566" s="310"/>
      <c r="CJ566" s="310"/>
      <c r="CK566" s="310"/>
      <c r="CL566" s="310"/>
      <c r="CM566" s="310"/>
      <c r="CN566" s="310"/>
      <c r="CO566" s="310"/>
      <c r="CP566" s="310"/>
      <c r="CQ566" s="310"/>
      <c r="CR566" s="310"/>
      <c r="CS566" s="310"/>
      <c r="CT566" s="310"/>
      <c r="CU566" s="310"/>
      <c r="CV566" s="310"/>
      <c r="CW566" s="310"/>
      <c r="CX566" s="310"/>
      <c r="CY566" s="310"/>
      <c r="CZ566" s="310"/>
    </row>
    <row r="567" s="314" customFormat="true" ht="25.15" customHeight="true" x14ac:dyDescent="0.2">
      <c r="C567" s="844" t="s">
        <v>476</v>
      </c>
      <c r="D567" s="844"/>
      <c r="E567" s="653">
        <v>2.6286147748210816E-2</v>
      </c>
      <c r="F567" s="512"/>
      <c r="G567" s="512"/>
      <c r="H567" s="844" t="s">
        <v>481</v>
      </c>
      <c r="I567" s="844"/>
      <c r="J567" s="654">
        <v>1.3155034087479874E-2</v>
      </c>
      <c r="K567" s="512"/>
      <c r="L567" s="512"/>
      <c r="M567" s="844" t="s">
        <v>464</v>
      </c>
      <c r="N567" s="844"/>
      <c r="O567" s="655">
        <v>0.31309188630481682</v>
      </c>
      <c r="P567" s="512"/>
      <c r="Q567" s="512"/>
      <c r="AJ567" s="307"/>
      <c r="AK567" s="307"/>
      <c r="AL567" s="307"/>
      <c r="AM567" s="307"/>
      <c r="AN567" s="307"/>
      <c r="AO567" s="307"/>
      <c r="AP567" s="307"/>
      <c r="AQ567" s="307"/>
      <c r="AR567" s="307"/>
      <c r="AS567" s="307"/>
      <c r="AT567" s="307"/>
      <c r="AU567" s="307"/>
      <c r="AV567" s="307"/>
      <c r="AW567" s="307"/>
      <c r="AX567" s="307"/>
      <c r="AY567" s="307"/>
      <c r="AZ567" s="307"/>
      <c r="BA567" s="309"/>
      <c r="BB567" s="359"/>
      <c r="BC567" s="309"/>
      <c r="BD567" s="309"/>
      <c r="BE567" s="309"/>
      <c r="BF567" s="309"/>
      <c r="BG567" s="309"/>
      <c r="BH567" s="309"/>
      <c r="BI567" s="309"/>
      <c r="BJ567" s="309"/>
      <c r="BK567" s="309"/>
      <c r="BL567" s="309"/>
      <c r="BM567" s="309"/>
      <c r="BN567" s="309"/>
      <c r="BO567" s="309"/>
      <c r="BP567" s="309"/>
      <c r="BQ567" s="309"/>
      <c r="BR567" s="309"/>
      <c r="BS567" s="309"/>
      <c r="BT567" s="309"/>
      <c r="BU567" s="309"/>
      <c r="BV567" s="309"/>
      <c r="BW567" s="309"/>
      <c r="BX567" s="309"/>
      <c r="BY567" s="309"/>
      <c r="BZ567" s="310"/>
      <c r="CA567" s="310"/>
      <c r="CB567" s="310"/>
      <c r="CC567" s="310"/>
      <c r="CD567" s="310"/>
      <c r="CE567" s="310"/>
      <c r="CF567" s="310"/>
      <c r="CG567" s="310"/>
      <c r="CH567" s="310"/>
      <c r="CI567" s="310"/>
      <c r="CJ567" s="310"/>
      <c r="CK567" s="310"/>
      <c r="CL567" s="310"/>
      <c r="CM567" s="310"/>
      <c r="CN567" s="310"/>
      <c r="CO567" s="310"/>
      <c r="CP567" s="310"/>
      <c r="CQ567" s="310"/>
      <c r="CR567" s="310"/>
      <c r="CS567" s="310"/>
      <c r="CT567" s="310"/>
      <c r="CU567" s="310"/>
      <c r="CV567" s="310"/>
      <c r="CW567" s="310"/>
      <c r="CX567" s="310"/>
      <c r="CY567" s="310"/>
      <c r="CZ567" s="310"/>
    </row>
    <row r="568" s="314" customFormat="true" ht="25.15" customHeight="true" x14ac:dyDescent="0.2">
      <c r="C568" s="844" t="s">
        <v>461</v>
      </c>
      <c r="D568" s="844"/>
      <c r="E568" s="653">
        <v>9.9982939650215888E-2</v>
      </c>
      <c r="F568" s="512"/>
      <c r="G568" s="512"/>
      <c r="H568" s="844" t="s">
        <v>504</v>
      </c>
      <c r="I568" s="844"/>
      <c r="J568" s="654">
        <v>1.3226480073857112E-4</v>
      </c>
      <c r="K568" s="512"/>
      <c r="L568" s="512"/>
      <c r="M568" s="844" t="s">
        <v>465</v>
      </c>
      <c r="N568" s="844"/>
      <c r="O568" s="655">
        <v>0.28288466431901427</v>
      </c>
      <c r="P568" s="512"/>
      <c r="Q568" s="512"/>
      <c r="AJ568" s="307"/>
      <c r="AK568" s="307"/>
      <c r="AL568" s="307"/>
      <c r="AM568" s="307"/>
      <c r="AN568" s="307"/>
      <c r="AO568" s="307"/>
      <c r="AP568" s="307"/>
      <c r="AQ568" s="307"/>
      <c r="AR568" s="307"/>
      <c r="AS568" s="307"/>
      <c r="AT568" s="307"/>
      <c r="AU568" s="307"/>
      <c r="AV568" s="307"/>
      <c r="AW568" s="307"/>
      <c r="AX568" s="307"/>
      <c r="AY568" s="307"/>
      <c r="AZ568" s="307"/>
      <c r="BA568" s="309"/>
      <c r="BB568" s="359"/>
      <c r="BC568" s="309"/>
      <c r="BD568" s="309"/>
      <c r="BE568" s="309"/>
      <c r="BF568" s="309"/>
      <c r="BG568" s="309"/>
      <c r="BH568" s="309"/>
      <c r="BI568" s="309"/>
      <c r="BJ568" s="309"/>
      <c r="BK568" s="309"/>
      <c r="BL568" s="309"/>
      <c r="BM568" s="309"/>
      <c r="BN568" s="309"/>
      <c r="BO568" s="309"/>
      <c r="BP568" s="309"/>
      <c r="BQ568" s="309"/>
      <c r="BR568" s="309"/>
      <c r="BS568" s="309"/>
      <c r="BT568" s="309"/>
      <c r="BU568" s="309"/>
      <c r="BV568" s="309"/>
      <c r="BW568" s="309"/>
      <c r="BX568" s="309"/>
      <c r="BY568" s="309"/>
      <c r="BZ568" s="310"/>
      <c r="CA568" s="310"/>
      <c r="CB568" s="310"/>
      <c r="CC568" s="310"/>
      <c r="CD568" s="310"/>
      <c r="CE568" s="310"/>
      <c r="CF568" s="310"/>
      <c r="CG568" s="310"/>
      <c r="CH568" s="310"/>
      <c r="CI568" s="310"/>
      <c r="CJ568" s="310"/>
      <c r="CK568" s="310"/>
      <c r="CL568" s="310"/>
      <c r="CM568" s="310"/>
      <c r="CN568" s="310"/>
      <c r="CO568" s="310"/>
      <c r="CP568" s="310"/>
      <c r="CQ568" s="310"/>
      <c r="CR568" s="310"/>
      <c r="CS568" s="310"/>
      <c r="CT568" s="310"/>
      <c r="CU568" s="310"/>
      <c r="CV568" s="310"/>
      <c r="CW568" s="310"/>
      <c r="CX568" s="310"/>
      <c r="CY568" s="310"/>
      <c r="CZ568" s="310"/>
    </row>
    <row r="569" s="314" customFormat="true" ht="25.15" customHeight="true" x14ac:dyDescent="0.2">
      <c r="C569" s="844" t="s">
        <v>489</v>
      </c>
      <c r="D569" s="844"/>
      <c r="E569" s="653">
        <v>5.5230538891838307E-3</v>
      </c>
      <c r="F569" s="512"/>
      <c r="G569" s="512"/>
      <c r="H569" s="844" t="s">
        <v>496</v>
      </c>
      <c r="I569" s="844"/>
      <c r="J569" s="654">
        <v>3.8466697398390416E-3</v>
      </c>
      <c r="K569" s="512"/>
      <c r="L569" s="512"/>
      <c r="M569" s="844" t="s">
        <v>463</v>
      </c>
      <c r="N569" s="844"/>
      <c r="O569" s="655">
        <v>0.26507717714252532</v>
      </c>
      <c r="P569" s="512"/>
      <c r="Q569" s="512"/>
      <c r="AJ569" s="307"/>
      <c r="AK569" s="307"/>
      <c r="AL569" s="307"/>
      <c r="AM569" s="307"/>
      <c r="AN569" s="307"/>
      <c r="AO569" s="307"/>
      <c r="AP569" s="307"/>
      <c r="AQ569" s="307"/>
      <c r="AR569" s="307"/>
      <c r="AS569" s="307"/>
      <c r="AT569" s="307"/>
      <c r="AU569" s="307"/>
      <c r="AV569" s="307"/>
      <c r="AW569" s="307"/>
      <c r="AX569" s="307"/>
      <c r="AY569" s="307"/>
      <c r="AZ569" s="307"/>
      <c r="BA569" s="309"/>
      <c r="BB569" s="359"/>
      <c r="BC569" s="309"/>
      <c r="BD569" s="309"/>
      <c r="BE569" s="309"/>
      <c r="BF569" s="309"/>
      <c r="BG569" s="309"/>
      <c r="BH569" s="309"/>
      <c r="BI569" s="309"/>
      <c r="BJ569" s="309"/>
      <c r="BK569" s="309"/>
      <c r="BL569" s="309"/>
      <c r="BM569" s="309"/>
      <c r="BN569" s="309"/>
      <c r="BO569" s="309"/>
      <c r="BP569" s="309"/>
      <c r="BQ569" s="309"/>
      <c r="BR569" s="309"/>
      <c r="BS569" s="309"/>
      <c r="BT569" s="309"/>
      <c r="BU569" s="309"/>
      <c r="BV569" s="309"/>
      <c r="BW569" s="309"/>
      <c r="BX569" s="309"/>
      <c r="BY569" s="309"/>
      <c r="BZ569" s="310"/>
      <c r="CA569" s="310"/>
      <c r="CB569" s="310"/>
      <c r="CC569" s="310"/>
      <c r="CD569" s="310"/>
      <c r="CE569" s="310"/>
      <c r="CF569" s="310"/>
      <c r="CG569" s="310"/>
      <c r="CH569" s="310"/>
      <c r="CI569" s="310"/>
      <c r="CJ569" s="310"/>
      <c r="CK569" s="310"/>
      <c r="CL569" s="310"/>
      <c r="CM569" s="310"/>
      <c r="CN569" s="310"/>
      <c r="CO569" s="310"/>
      <c r="CP569" s="310"/>
      <c r="CQ569" s="310"/>
      <c r="CR569" s="310"/>
      <c r="CS569" s="310"/>
      <c r="CT569" s="310"/>
      <c r="CU569" s="310"/>
      <c r="CV569" s="310"/>
      <c r="CW569" s="310"/>
      <c r="CX569" s="310"/>
      <c r="CY569" s="310"/>
      <c r="CZ569" s="310"/>
    </row>
    <row r="570" s="314" customFormat="true" ht="25.15" customHeight="true" x14ac:dyDescent="0.2">
      <c r="C570" s="844" t="s">
        <v>410</v>
      </c>
      <c r="D570" s="844"/>
      <c r="E570" s="653">
        <v>4.8587730731737833E-3</v>
      </c>
      <c r="F570" s="512"/>
      <c r="G570" s="512"/>
      <c r="H570" s="844" t="s">
        <v>507</v>
      </c>
      <c r="I570" s="844"/>
      <c r="J570" s="654">
        <v>1.6277513557407823E-3</v>
      </c>
      <c r="K570" s="512"/>
      <c r="L570" s="512"/>
      <c r="M570" s="844" t="s">
        <v>480</v>
      </c>
      <c r="N570" s="844"/>
      <c r="O570" s="655">
        <v>1.2684785880322099E-2</v>
      </c>
      <c r="P570" s="512"/>
      <c r="Q570" s="512"/>
      <c r="AJ570" s="307"/>
      <c r="AK570" s="307"/>
      <c r="AL570" s="307"/>
      <c r="AM570" s="307"/>
      <c r="AN570" s="307"/>
      <c r="AO570" s="307"/>
      <c r="AP570" s="307"/>
      <c r="AQ570" s="307"/>
      <c r="AR570" s="307"/>
      <c r="AS570" s="307"/>
      <c r="AT570" s="307"/>
      <c r="AU570" s="307"/>
      <c r="AV570" s="307"/>
      <c r="AW570" s="307"/>
      <c r="AX570" s="307"/>
      <c r="AY570" s="307"/>
      <c r="AZ570" s="307"/>
      <c r="BA570" s="309"/>
      <c r="BB570" s="359"/>
      <c r="BC570" s="309"/>
      <c r="BD570" s="309"/>
      <c r="BE570" s="309"/>
      <c r="BF570" s="309"/>
      <c r="BG570" s="309"/>
      <c r="BH570" s="309"/>
      <c r="BI570" s="309"/>
      <c r="BJ570" s="309"/>
      <c r="BK570" s="309"/>
      <c r="BL570" s="309"/>
      <c r="BM570" s="309"/>
      <c r="BN570" s="309"/>
      <c r="BO570" s="309"/>
      <c r="BP570" s="309"/>
      <c r="BQ570" s="309"/>
      <c r="BR570" s="309"/>
      <c r="BS570" s="309"/>
      <c r="BT570" s="309"/>
      <c r="BU570" s="309"/>
      <c r="BV570" s="309"/>
      <c r="BW570" s="309"/>
      <c r="BX570" s="309"/>
      <c r="BY570" s="309"/>
      <c r="BZ570" s="310"/>
      <c r="CA570" s="310"/>
      <c r="CB570" s="310"/>
      <c r="CC570" s="310"/>
      <c r="CD570" s="310"/>
      <c r="CE570" s="310"/>
      <c r="CF570" s="310"/>
      <c r="CG570" s="310"/>
      <c r="CH570" s="310"/>
      <c r="CI570" s="310"/>
      <c r="CJ570" s="310"/>
      <c r="CK570" s="310"/>
      <c r="CL570" s="310"/>
      <c r="CM570" s="310"/>
      <c r="CN570" s="310"/>
      <c r="CO570" s="310"/>
      <c r="CP570" s="310"/>
      <c r="CQ570" s="310"/>
      <c r="CR570" s="310"/>
      <c r="CS570" s="310"/>
      <c r="CT570" s="310"/>
      <c r="CU570" s="310"/>
      <c r="CV570" s="310"/>
      <c r="CW570" s="310"/>
      <c r="CX570" s="310"/>
      <c r="CY570" s="310"/>
      <c r="CZ570" s="310"/>
    </row>
    <row r="571" s="314" customFormat="true" ht="25.15" customHeight="true" x14ac:dyDescent="0.2">
      <c r="C571" s="844" t="s">
        <v>415</v>
      </c>
      <c r="D571" s="844"/>
      <c r="E571" s="653">
        <v>-3.9053839813721373E-3</v>
      </c>
      <c r="F571" s="512"/>
      <c r="G571" s="512"/>
      <c r="H571" s="844" t="s">
        <v>494</v>
      </c>
      <c r="I571" s="844"/>
      <c r="J571" s="654">
        <v>1.2098042072633615E-3</v>
      </c>
      <c r="K571" s="512"/>
      <c r="L571" s="512"/>
      <c r="M571" s="844" t="s">
        <v>462</v>
      </c>
      <c r="N571" s="844"/>
      <c r="O571" s="655">
        <v>0.46028238039117969</v>
      </c>
      <c r="P571" s="512"/>
      <c r="Q571" s="512"/>
      <c r="AJ571" s="307"/>
      <c r="AK571" s="307"/>
      <c r="AL571" s="307"/>
      <c r="AM571" s="307"/>
      <c r="AN571" s="307"/>
      <c r="AO571" s="307"/>
      <c r="AP571" s="307"/>
      <c r="AQ571" s="307"/>
      <c r="AR571" s="307"/>
      <c r="AS571" s="307"/>
      <c r="AT571" s="307"/>
      <c r="AU571" s="307"/>
      <c r="AV571" s="307"/>
      <c r="AW571" s="307"/>
      <c r="AX571" s="307"/>
      <c r="AY571" s="307"/>
      <c r="AZ571" s="307"/>
      <c r="BA571" s="309"/>
      <c r="BB571" s="359"/>
      <c r="BC571" s="309"/>
      <c r="BD571" s="309"/>
      <c r="BE571" s="309"/>
      <c r="BF571" s="309"/>
      <c r="BG571" s="309"/>
      <c r="BH571" s="309"/>
      <c r="BI571" s="309"/>
      <c r="BJ571" s="309"/>
      <c r="BK571" s="309"/>
      <c r="BL571" s="309"/>
      <c r="BM571" s="309"/>
      <c r="BN571" s="309"/>
      <c r="BO571" s="309"/>
      <c r="BP571" s="309"/>
      <c r="BQ571" s="309"/>
      <c r="BR571" s="309"/>
      <c r="BS571" s="309"/>
      <c r="BT571" s="309"/>
      <c r="BU571" s="309"/>
      <c r="BV571" s="309"/>
      <c r="BW571" s="309"/>
      <c r="BX571" s="309"/>
      <c r="BY571" s="309"/>
      <c r="BZ571" s="310"/>
      <c r="CA571" s="310"/>
      <c r="CB571" s="310"/>
      <c r="CC571" s="310"/>
      <c r="CD571" s="310"/>
      <c r="CE571" s="310"/>
      <c r="CF571" s="310"/>
      <c r="CG571" s="310"/>
      <c r="CH571" s="310"/>
      <c r="CI571" s="310"/>
      <c r="CJ571" s="310"/>
      <c r="CK571" s="310"/>
      <c r="CL571" s="310"/>
      <c r="CM571" s="310"/>
      <c r="CN571" s="310"/>
      <c r="CO571" s="310"/>
      <c r="CP571" s="310"/>
      <c r="CQ571" s="310"/>
      <c r="CR571" s="310"/>
      <c r="CS571" s="310"/>
      <c r="CT571" s="310"/>
      <c r="CU571" s="310"/>
      <c r="CV571" s="310"/>
      <c r="CW571" s="310"/>
      <c r="CX571" s="310"/>
      <c r="CY571" s="310"/>
      <c r="CZ571" s="310"/>
    </row>
    <row r="572" s="314" customFormat="true" ht="25.15" customHeight="true" x14ac:dyDescent="0.2">
      <c r="C572" s="844" t="s">
        <v>479</v>
      </c>
      <c r="D572" s="844"/>
      <c r="E572" s="653">
        <v>-1.1139173618436523E-2</v>
      </c>
      <c r="F572" s="512"/>
      <c r="G572" s="512"/>
      <c r="H572" s="844" t="s">
        <v>473</v>
      </c>
      <c r="I572" s="844"/>
      <c r="J572" s="654">
        <v>1.7148373055572179E-3</v>
      </c>
      <c r="K572" s="512"/>
      <c r="L572" s="512"/>
      <c r="M572" s="844" t="s">
        <v>467</v>
      </c>
      <c r="N572" s="844"/>
      <c r="O572" s="655">
        <v>1.8895967762824116E-6</v>
      </c>
      <c r="P572" s="512"/>
      <c r="Q572" s="512"/>
      <c r="AJ572" s="307"/>
      <c r="AK572" s="307"/>
      <c r="AL572" s="307"/>
      <c r="AM572" s="307"/>
      <c r="AN572" s="307"/>
      <c r="AO572" s="307"/>
      <c r="AP572" s="307"/>
      <c r="AQ572" s="307"/>
      <c r="AR572" s="307"/>
      <c r="AS572" s="307"/>
      <c r="AT572" s="307"/>
      <c r="AU572" s="307"/>
      <c r="AV572" s="307"/>
      <c r="AW572" s="307"/>
      <c r="AX572" s="307"/>
      <c r="AY572" s="307"/>
      <c r="AZ572" s="307"/>
      <c r="BA572" s="309"/>
      <c r="BB572" s="359"/>
      <c r="BC572" s="309"/>
      <c r="BD572" s="309"/>
      <c r="BE572" s="309"/>
      <c r="BF572" s="309"/>
      <c r="BG572" s="309"/>
      <c r="BH572" s="309"/>
      <c r="BI572" s="309"/>
      <c r="BJ572" s="309"/>
      <c r="BK572" s="309"/>
      <c r="BL572" s="309"/>
      <c r="BM572" s="309"/>
      <c r="BN572" s="309"/>
      <c r="BO572" s="309"/>
      <c r="BP572" s="309"/>
      <c r="BQ572" s="309"/>
      <c r="BR572" s="309"/>
      <c r="BS572" s="309"/>
      <c r="BT572" s="309"/>
      <c r="BU572" s="309"/>
      <c r="BV572" s="309"/>
      <c r="BW572" s="309"/>
      <c r="BX572" s="309"/>
      <c r="BY572" s="309"/>
      <c r="BZ572" s="310"/>
      <c r="CA572" s="310"/>
      <c r="CB572" s="310"/>
      <c r="CC572" s="310"/>
      <c r="CD572" s="310"/>
      <c r="CE572" s="310"/>
      <c r="CF572" s="310"/>
      <c r="CG572" s="310"/>
      <c r="CH572" s="310"/>
      <c r="CI572" s="310"/>
      <c r="CJ572" s="310"/>
      <c r="CK572" s="310"/>
      <c r="CL572" s="310"/>
      <c r="CM572" s="310"/>
      <c r="CN572" s="310"/>
      <c r="CO572" s="310"/>
      <c r="CP572" s="310"/>
      <c r="CQ572" s="310"/>
      <c r="CR572" s="310"/>
      <c r="CS572" s="310"/>
      <c r="CT572" s="310"/>
      <c r="CU572" s="310"/>
      <c r="CV572" s="310"/>
      <c r="CW572" s="310"/>
      <c r="CX572" s="310"/>
      <c r="CY572" s="310"/>
      <c r="CZ572" s="310"/>
    </row>
    <row r="573" s="314" customFormat="true" ht="25.15" customHeight="true" x14ac:dyDescent="0.2">
      <c r="C573" s="844" t="s">
        <v>482</v>
      </c>
      <c r="D573" s="844"/>
      <c r="E573" s="653">
        <v>-5.9189329737175745E-3</v>
      </c>
      <c r="F573" s="512"/>
      <c r="G573" s="512"/>
      <c r="H573" s="844" t="s">
        <v>471</v>
      </c>
      <c r="I573" s="844"/>
      <c r="J573" s="654">
        <v>1.4164837102120976E-2</v>
      </c>
      <c r="K573" s="512"/>
      <c r="L573" s="512"/>
      <c r="M573" s="844" t="s">
        <v>478</v>
      </c>
      <c r="N573" s="844"/>
      <c r="O573" s="655">
        <v>2.0738658593270932E-2</v>
      </c>
      <c r="P573" s="512"/>
      <c r="Q573" s="512"/>
      <c r="AJ573" s="307"/>
      <c r="AK573" s="307"/>
      <c r="AL573" s="307"/>
      <c r="AM573" s="307"/>
      <c r="AN573" s="307"/>
      <c r="AO573" s="307"/>
      <c r="AP573" s="307"/>
      <c r="AQ573" s="307"/>
      <c r="AR573" s="307"/>
      <c r="AS573" s="307"/>
      <c r="AT573" s="307"/>
      <c r="AU573" s="307"/>
      <c r="AV573" s="307"/>
      <c r="AW573" s="307"/>
      <c r="AX573" s="307"/>
      <c r="AY573" s="307"/>
      <c r="AZ573" s="307"/>
      <c r="BA573" s="309"/>
      <c r="BB573" s="359"/>
      <c r="BC573" s="309"/>
      <c r="BD573" s="309"/>
      <c r="BE573" s="309"/>
      <c r="BF573" s="309"/>
      <c r="BG573" s="309"/>
      <c r="BH573" s="309"/>
      <c r="BI573" s="309"/>
      <c r="BJ573" s="309"/>
      <c r="BK573" s="309"/>
      <c r="BL573" s="309"/>
      <c r="BM573" s="309"/>
      <c r="BN573" s="309"/>
      <c r="BO573" s="309"/>
      <c r="BP573" s="309"/>
      <c r="BQ573" s="309"/>
      <c r="BR573" s="309"/>
      <c r="BS573" s="309"/>
      <c r="BT573" s="309"/>
      <c r="BU573" s="309"/>
      <c r="BV573" s="309"/>
      <c r="BW573" s="309"/>
      <c r="BX573" s="309"/>
      <c r="BY573" s="309"/>
      <c r="BZ573" s="310"/>
      <c r="CA573" s="310"/>
      <c r="CB573" s="310"/>
      <c r="CC573" s="310"/>
      <c r="CD573" s="310"/>
      <c r="CE573" s="310"/>
      <c r="CF573" s="310"/>
      <c r="CG573" s="310"/>
      <c r="CH573" s="310"/>
      <c r="CI573" s="310"/>
      <c r="CJ573" s="310"/>
      <c r="CK573" s="310"/>
      <c r="CL573" s="310"/>
      <c r="CM573" s="310"/>
      <c r="CN573" s="310"/>
      <c r="CO573" s="310"/>
      <c r="CP573" s="310"/>
      <c r="CQ573" s="310"/>
      <c r="CR573" s="310"/>
      <c r="CS573" s="310"/>
      <c r="CT573" s="310"/>
      <c r="CU573" s="310"/>
      <c r="CV573" s="310"/>
      <c r="CW573" s="310"/>
      <c r="CX573" s="310"/>
      <c r="CY573" s="310"/>
      <c r="CZ573" s="310"/>
    </row>
    <row r="574" s="314" customFormat="true" ht="25.15" customHeight="true" x14ac:dyDescent="0.2">
      <c r="C574" s="844" t="s">
        <v>475</v>
      </c>
      <c r="D574" s="844"/>
      <c r="E574" s="653">
        <v>-2.3108329762777522E-2</v>
      </c>
      <c r="F574" s="512"/>
      <c r="G574" s="512"/>
      <c r="H574" s="844" t="s">
        <v>516</v>
      </c>
      <c r="I574" s="844"/>
      <c r="J574" s="654">
        <v>1.3737129256443082E-3</v>
      </c>
      <c r="K574" s="512"/>
      <c r="L574" s="512"/>
      <c r="M574" s="844" t="s">
        <v>470</v>
      </c>
      <c r="N574" s="844"/>
      <c r="O574" s="655">
        <v>6.9749330680654018E-2</v>
      </c>
      <c r="P574" s="512"/>
      <c r="Q574" s="512"/>
      <c r="AJ574" s="307"/>
      <c r="AK574" s="307"/>
      <c r="AL574" s="307"/>
      <c r="AM574" s="307"/>
      <c r="AN574" s="307"/>
      <c r="AO574" s="307"/>
      <c r="AP574" s="307"/>
      <c r="AQ574" s="307"/>
      <c r="AR574" s="307"/>
      <c r="AS574" s="307"/>
      <c r="AT574" s="307"/>
      <c r="AU574" s="307"/>
      <c r="AV574" s="307"/>
      <c r="AW574" s="307"/>
      <c r="AX574" s="307"/>
      <c r="AY574" s="307"/>
      <c r="AZ574" s="307"/>
      <c r="BA574" s="309"/>
      <c r="BB574" s="359"/>
      <c r="BC574" s="309"/>
      <c r="BD574" s="309"/>
      <c r="BE574" s="309"/>
      <c r="BF574" s="309"/>
      <c r="BG574" s="309"/>
      <c r="BH574" s="309"/>
      <c r="BI574" s="309"/>
      <c r="BJ574" s="309"/>
      <c r="BK574" s="309"/>
      <c r="BL574" s="309"/>
      <c r="BM574" s="309"/>
      <c r="BN574" s="309"/>
      <c r="BO574" s="309"/>
      <c r="BP574" s="309"/>
      <c r="BQ574" s="309"/>
      <c r="BR574" s="309"/>
      <c r="BS574" s="309"/>
      <c r="BT574" s="309"/>
      <c r="BU574" s="309"/>
      <c r="BV574" s="309"/>
      <c r="BW574" s="309"/>
      <c r="BX574" s="309"/>
      <c r="BY574" s="309"/>
      <c r="BZ574" s="310"/>
      <c r="CA574" s="310"/>
      <c r="CB574" s="310"/>
      <c r="CC574" s="310"/>
      <c r="CD574" s="310"/>
      <c r="CE574" s="310"/>
      <c r="CF574" s="310"/>
      <c r="CG574" s="310"/>
      <c r="CH574" s="310"/>
      <c r="CI574" s="310"/>
      <c r="CJ574" s="310"/>
      <c r="CK574" s="310"/>
      <c r="CL574" s="310"/>
      <c r="CM574" s="310"/>
      <c r="CN574" s="310"/>
      <c r="CO574" s="310"/>
      <c r="CP574" s="310"/>
      <c r="CQ574" s="310"/>
      <c r="CR574" s="310"/>
      <c r="CS574" s="310"/>
      <c r="CT574" s="310"/>
      <c r="CU574" s="310"/>
      <c r="CV574" s="310"/>
      <c r="CW574" s="310"/>
      <c r="CX574" s="310"/>
      <c r="CY574" s="310"/>
      <c r="CZ574" s="310"/>
    </row>
    <row r="575" s="314" customFormat="true" ht="25.15" customHeight="true" x14ac:dyDescent="0.2">
      <c r="C575" s="844" t="s">
        <v>522</v>
      </c>
      <c r="D575" s="844"/>
      <c r="E575" s="653">
        <v>-3.7407655881234397E-5</v>
      </c>
      <c r="F575" s="512"/>
      <c r="G575" s="512"/>
      <c r="H575" s="844" t="s">
        <v>474</v>
      </c>
      <c r="I575" s="844"/>
      <c r="J575" s="654">
        <v>5.7991296496607107E-2</v>
      </c>
      <c r="K575" s="512"/>
      <c r="L575" s="512"/>
      <c r="M575" s="844" t="s">
        <v>481</v>
      </c>
      <c r="N575" s="844"/>
      <c r="O575" s="655">
        <v>8.6652530973636774E-3</v>
      </c>
      <c r="P575" s="512"/>
      <c r="Q575" s="512"/>
      <c r="AJ575" s="307"/>
      <c r="AK575" s="307"/>
      <c r="AL575" s="307"/>
      <c r="AM575" s="307"/>
      <c r="AN575" s="307"/>
      <c r="AO575" s="307"/>
      <c r="AP575" s="307"/>
      <c r="AQ575" s="307"/>
      <c r="AR575" s="307"/>
      <c r="AS575" s="307"/>
      <c r="AT575" s="307"/>
      <c r="AU575" s="307"/>
      <c r="AV575" s="307"/>
      <c r="AW575" s="307"/>
      <c r="AX575" s="307"/>
      <c r="AY575" s="307"/>
      <c r="AZ575" s="307"/>
      <c r="BA575" s="309"/>
      <c r="BB575" s="359"/>
      <c r="BC575" s="309"/>
      <c r="BD575" s="309"/>
      <c r="BE575" s="309"/>
      <c r="BF575" s="309"/>
      <c r="BG575" s="309"/>
      <c r="BH575" s="309"/>
      <c r="BI575" s="309"/>
      <c r="BJ575" s="309"/>
      <c r="BK575" s="309"/>
      <c r="BL575" s="309"/>
      <c r="BM575" s="309"/>
      <c r="BN575" s="309"/>
      <c r="BO575" s="309"/>
      <c r="BP575" s="309"/>
      <c r="BQ575" s="309"/>
      <c r="BR575" s="309"/>
      <c r="BS575" s="309"/>
      <c r="BT575" s="309"/>
      <c r="BU575" s="309"/>
      <c r="BV575" s="309"/>
      <c r="BW575" s="309"/>
      <c r="BX575" s="309"/>
      <c r="BY575" s="309"/>
      <c r="BZ575" s="310"/>
      <c r="CA575" s="310"/>
      <c r="CB575" s="310"/>
      <c r="CC575" s="310"/>
      <c r="CD575" s="310"/>
      <c r="CE575" s="310"/>
      <c r="CF575" s="310"/>
      <c r="CG575" s="310"/>
      <c r="CH575" s="310"/>
      <c r="CI575" s="310"/>
      <c r="CJ575" s="310"/>
      <c r="CK575" s="310"/>
      <c r="CL575" s="310"/>
      <c r="CM575" s="310"/>
      <c r="CN575" s="310"/>
      <c r="CO575" s="310"/>
      <c r="CP575" s="310"/>
      <c r="CQ575" s="310"/>
      <c r="CR575" s="310"/>
      <c r="CS575" s="310"/>
      <c r="CT575" s="310"/>
      <c r="CU575" s="310"/>
      <c r="CV575" s="310"/>
      <c r="CW575" s="310"/>
      <c r="CX575" s="310"/>
      <c r="CY575" s="310"/>
      <c r="CZ575" s="310"/>
    </row>
    <row r="576" s="314" customFormat="true" ht="25.15" customHeight="true" x14ac:dyDescent="0.2">
      <c r="C576" s="844" t="s">
        <v>468</v>
      </c>
      <c r="D576" s="844"/>
      <c r="E576" s="653">
        <v>-4.8765017004197442E-2</v>
      </c>
      <c r="F576" s="512"/>
      <c r="G576" s="512"/>
      <c r="H576" s="844" t="s">
        <v>493</v>
      </c>
      <c r="I576" s="844"/>
      <c r="J576" s="654">
        <v>3.2940654942364533E-4</v>
      </c>
      <c r="K576" s="512"/>
      <c r="L576" s="512"/>
      <c r="M576" s="844" t="s">
        <v>504</v>
      </c>
      <c r="N576" s="844"/>
      <c r="O576" s="655">
        <v>3.8196863941322803E-3</v>
      </c>
      <c r="P576" s="512"/>
      <c r="Q576" s="512"/>
      <c r="AJ576" s="307"/>
      <c r="AK576" s="307"/>
      <c r="AL576" s="307"/>
      <c r="AM576" s="307"/>
      <c r="AN576" s="307"/>
      <c r="AO576" s="307"/>
      <c r="AP576" s="307"/>
      <c r="AQ576" s="307"/>
      <c r="AR576" s="307"/>
      <c r="AS576" s="307"/>
      <c r="AT576" s="307"/>
      <c r="AU576" s="307"/>
      <c r="AV576" s="307"/>
      <c r="AW576" s="307"/>
      <c r="AX576" s="307"/>
      <c r="AY576" s="307"/>
      <c r="AZ576" s="307"/>
      <c r="BA576" s="309"/>
      <c r="BB576" s="359"/>
      <c r="BC576" s="309"/>
      <c r="BD576" s="309"/>
      <c r="BE576" s="309"/>
      <c r="BF576" s="309"/>
      <c r="BG576" s="309"/>
      <c r="BH576" s="309"/>
      <c r="BI576" s="309"/>
      <c r="BJ576" s="309"/>
      <c r="BK576" s="309"/>
      <c r="BL576" s="309"/>
      <c r="BM576" s="309"/>
      <c r="BN576" s="309"/>
      <c r="BO576" s="309"/>
      <c r="BP576" s="309"/>
      <c r="BQ576" s="309"/>
      <c r="BR576" s="309"/>
      <c r="BS576" s="309"/>
      <c r="BT576" s="309"/>
      <c r="BU576" s="309"/>
      <c r="BV576" s="309"/>
      <c r="BW576" s="309"/>
      <c r="BX576" s="309"/>
      <c r="BY576" s="309"/>
      <c r="BZ576" s="310"/>
      <c r="CA576" s="310"/>
      <c r="CB576" s="310"/>
      <c r="CC576" s="310"/>
      <c r="CD576" s="310"/>
      <c r="CE576" s="310"/>
      <c r="CF576" s="310"/>
      <c r="CG576" s="310"/>
      <c r="CH576" s="310"/>
      <c r="CI576" s="310"/>
      <c r="CJ576" s="310"/>
      <c r="CK576" s="310"/>
      <c r="CL576" s="310"/>
      <c r="CM576" s="310"/>
      <c r="CN576" s="310"/>
      <c r="CO576" s="310"/>
      <c r="CP576" s="310"/>
      <c r="CQ576" s="310"/>
      <c r="CR576" s="310"/>
      <c r="CS576" s="310"/>
      <c r="CT576" s="310"/>
      <c r="CU576" s="310"/>
      <c r="CV576" s="310"/>
      <c r="CW576" s="310"/>
      <c r="CX576" s="310"/>
      <c r="CY576" s="310"/>
      <c r="CZ576" s="310"/>
    </row>
    <row r="577" s="314" customFormat="true" ht="25.15" customHeight="true" x14ac:dyDescent="0.2">
      <c r="C577" s="844" t="s">
        <v>514</v>
      </c>
      <c r="D577" s="844"/>
      <c r="E577" s="653">
        <v>8.6869394882799352E-4</v>
      </c>
      <c r="F577" s="512"/>
      <c r="G577" s="512"/>
      <c r="H577" s="844" t="s">
        <v>500</v>
      </c>
      <c r="I577" s="844"/>
      <c r="J577" s="654">
        <v>2.2861368628021511E-3</v>
      </c>
      <c r="K577" s="512"/>
      <c r="L577" s="512"/>
      <c r="M577" s="844" t="s">
        <v>496</v>
      </c>
      <c r="N577" s="844"/>
      <c r="O577" s="655">
        <v>6.2652549278973428E-3</v>
      </c>
      <c r="P577" s="512"/>
      <c r="Q577" s="512"/>
      <c r="AJ577" s="307"/>
      <c r="AK577" s="307"/>
      <c r="AL577" s="307"/>
      <c r="AM577" s="307"/>
      <c r="AN577" s="307"/>
      <c r="AO577" s="307"/>
      <c r="AP577" s="307"/>
      <c r="AQ577" s="307"/>
      <c r="AR577" s="307"/>
      <c r="AS577" s="307"/>
      <c r="AT577" s="307"/>
      <c r="AU577" s="307"/>
      <c r="AV577" s="307"/>
      <c r="AW577" s="307"/>
      <c r="AX577" s="307"/>
      <c r="AY577" s="307"/>
      <c r="AZ577" s="307"/>
      <c r="BA577" s="309"/>
      <c r="BB577" s="359"/>
      <c r="BC577" s="309"/>
      <c r="BD577" s="309"/>
      <c r="BE577" s="309"/>
      <c r="BF577" s="309"/>
      <c r="BG577" s="309"/>
      <c r="BH577" s="309"/>
      <c r="BI577" s="309"/>
      <c r="BJ577" s="309"/>
      <c r="BK577" s="309"/>
      <c r="BL577" s="309"/>
      <c r="BM577" s="309"/>
      <c r="BN577" s="309"/>
      <c r="BO577" s="309"/>
      <c r="BP577" s="309"/>
      <c r="BQ577" s="309"/>
      <c r="BR577" s="309"/>
      <c r="BS577" s="309"/>
      <c r="BT577" s="309"/>
      <c r="BU577" s="309"/>
      <c r="BV577" s="309"/>
      <c r="BW577" s="309"/>
      <c r="BX577" s="309"/>
      <c r="BY577" s="309"/>
      <c r="BZ577" s="310"/>
      <c r="CA577" s="310"/>
      <c r="CB577" s="310"/>
      <c r="CC577" s="310"/>
      <c r="CD577" s="310"/>
      <c r="CE577" s="310"/>
      <c r="CF577" s="310"/>
      <c r="CG577" s="310"/>
      <c r="CH577" s="310"/>
      <c r="CI577" s="310"/>
      <c r="CJ577" s="310"/>
      <c r="CK577" s="310"/>
      <c r="CL577" s="310"/>
      <c r="CM577" s="310"/>
      <c r="CN577" s="310"/>
      <c r="CO577" s="310"/>
      <c r="CP577" s="310"/>
      <c r="CQ577" s="310"/>
      <c r="CR577" s="310"/>
      <c r="CS577" s="310"/>
      <c r="CT577" s="310"/>
      <c r="CU577" s="310"/>
      <c r="CV577" s="310"/>
      <c r="CW577" s="310"/>
      <c r="CX577" s="310"/>
      <c r="CY577" s="310"/>
      <c r="CZ577" s="310"/>
    </row>
    <row r="578" s="314" customFormat="true" ht="25.15" customHeight="true" x14ac:dyDescent="0.2">
      <c r="C578" s="844" t="s">
        <v>513</v>
      </c>
      <c r="D578" s="844"/>
      <c r="E578" s="653">
        <v>-8.1097718175768057E-4</v>
      </c>
      <c r="F578" s="512"/>
      <c r="G578" s="512"/>
      <c r="H578" s="844" t="s">
        <v>487</v>
      </c>
      <c r="I578" s="844"/>
      <c r="J578" s="654">
        <v>8.9925668868499474E-4</v>
      </c>
      <c r="K578" s="512"/>
      <c r="L578" s="512"/>
      <c r="M578" s="844" t="s">
        <v>507</v>
      </c>
      <c r="N578" s="844"/>
      <c r="O578" s="655">
        <v>3.197202317956884E-3</v>
      </c>
      <c r="P578" s="512"/>
      <c r="Q578" s="512"/>
      <c r="AJ578" s="307"/>
      <c r="AK578" s="307"/>
      <c r="AL578" s="307"/>
      <c r="AM578" s="307"/>
      <c r="AN578" s="307"/>
      <c r="AO578" s="307"/>
      <c r="AP578" s="307"/>
      <c r="AQ578" s="307"/>
      <c r="AR578" s="307"/>
      <c r="AS578" s="307"/>
      <c r="AT578" s="307"/>
      <c r="AU578" s="307"/>
      <c r="AV578" s="307"/>
      <c r="AW578" s="307"/>
      <c r="AX578" s="307"/>
      <c r="AY578" s="307"/>
      <c r="AZ578" s="307"/>
      <c r="BA578" s="309"/>
      <c r="BB578" s="359"/>
      <c r="BC578" s="309"/>
      <c r="BD578" s="309"/>
      <c r="BE578" s="309"/>
      <c r="BF578" s="309"/>
      <c r="BG578" s="309"/>
      <c r="BH578" s="309"/>
      <c r="BI578" s="309"/>
      <c r="BJ578" s="309"/>
      <c r="BK578" s="309"/>
      <c r="BL578" s="309"/>
      <c r="BM578" s="309"/>
      <c r="BN578" s="309"/>
      <c r="BO578" s="309"/>
      <c r="BP578" s="309"/>
      <c r="BQ578" s="309"/>
      <c r="BR578" s="309"/>
      <c r="BS578" s="309"/>
      <c r="BT578" s="309"/>
      <c r="BU578" s="309"/>
      <c r="BV578" s="309"/>
      <c r="BW578" s="309"/>
      <c r="BX578" s="309"/>
      <c r="BY578" s="309"/>
      <c r="BZ578" s="310"/>
      <c r="CA578" s="310"/>
      <c r="CB578" s="310"/>
      <c r="CC578" s="310"/>
      <c r="CD578" s="310"/>
      <c r="CE578" s="310"/>
      <c r="CF578" s="310"/>
      <c r="CG578" s="310"/>
      <c r="CH578" s="310"/>
      <c r="CI578" s="310"/>
      <c r="CJ578" s="310"/>
      <c r="CK578" s="310"/>
      <c r="CL578" s="310"/>
      <c r="CM578" s="310"/>
      <c r="CN578" s="310"/>
      <c r="CO578" s="310"/>
      <c r="CP578" s="310"/>
      <c r="CQ578" s="310"/>
      <c r="CR578" s="310"/>
      <c r="CS578" s="310"/>
      <c r="CT578" s="310"/>
      <c r="CU578" s="310"/>
      <c r="CV578" s="310"/>
      <c r="CW578" s="310"/>
      <c r="CX578" s="310"/>
      <c r="CY578" s="310"/>
      <c r="CZ578" s="310"/>
    </row>
    <row r="579" s="314" customFormat="true" ht="25.15" customHeight="true" x14ac:dyDescent="0.2">
      <c r="C579" s="844" t="s">
        <v>424</v>
      </c>
      <c r="D579" s="844"/>
      <c r="E579" s="653">
        <v>-3.4243311799924789E-3</v>
      </c>
      <c r="F579" s="512"/>
      <c r="G579" s="512"/>
      <c r="H579" s="844" t="s">
        <v>495</v>
      </c>
      <c r="I579" s="844"/>
      <c r="J579" s="654">
        <v>3.9469253420389719E-4</v>
      </c>
      <c r="K579" s="512"/>
      <c r="L579" s="512"/>
      <c r="M579" s="844" t="s">
        <v>494</v>
      </c>
      <c r="N579" s="844"/>
      <c r="O579" s="655">
        <v>7.1532638952130556E-3</v>
      </c>
      <c r="P579" s="512"/>
      <c r="Q579" s="512"/>
      <c r="AJ579" s="307"/>
      <c r="AK579" s="307"/>
      <c r="AL579" s="307"/>
      <c r="AM579" s="307"/>
      <c r="AN579" s="307"/>
      <c r="AO579" s="307"/>
      <c r="AP579" s="307"/>
      <c r="AQ579" s="307"/>
      <c r="AR579" s="307"/>
      <c r="AS579" s="307"/>
      <c r="AT579" s="307"/>
      <c r="AU579" s="307"/>
      <c r="AV579" s="307"/>
      <c r="AW579" s="307"/>
      <c r="AX579" s="307"/>
      <c r="AY579" s="307"/>
      <c r="AZ579" s="307"/>
      <c r="BA579" s="309"/>
      <c r="BB579" s="359"/>
      <c r="BC579" s="309"/>
      <c r="BD579" s="309"/>
      <c r="BE579" s="309"/>
      <c r="BF579" s="309"/>
      <c r="BG579" s="309"/>
      <c r="BH579" s="309"/>
      <c r="BI579" s="309"/>
      <c r="BJ579" s="309"/>
      <c r="BK579" s="309"/>
      <c r="BL579" s="309"/>
      <c r="BM579" s="309"/>
      <c r="BN579" s="309"/>
      <c r="BO579" s="309"/>
      <c r="BP579" s="309"/>
      <c r="BQ579" s="309"/>
      <c r="BR579" s="309"/>
      <c r="BS579" s="309"/>
      <c r="BT579" s="309"/>
      <c r="BU579" s="309"/>
      <c r="BV579" s="309"/>
      <c r="BW579" s="309"/>
      <c r="BX579" s="309"/>
      <c r="BY579" s="309"/>
      <c r="BZ579" s="310"/>
      <c r="CA579" s="310"/>
      <c r="CB579" s="310"/>
      <c r="CC579" s="310"/>
      <c r="CD579" s="310"/>
      <c r="CE579" s="310"/>
      <c r="CF579" s="310"/>
      <c r="CG579" s="310"/>
      <c r="CH579" s="310"/>
      <c r="CI579" s="310"/>
      <c r="CJ579" s="310"/>
      <c r="CK579" s="310"/>
      <c r="CL579" s="310"/>
      <c r="CM579" s="310"/>
      <c r="CN579" s="310"/>
      <c r="CO579" s="310"/>
      <c r="CP579" s="310"/>
      <c r="CQ579" s="310"/>
      <c r="CR579" s="310"/>
      <c r="CS579" s="310"/>
      <c r="CT579" s="310"/>
      <c r="CU579" s="310"/>
      <c r="CV579" s="310"/>
      <c r="CW579" s="310"/>
      <c r="CX579" s="310"/>
      <c r="CY579" s="310"/>
      <c r="CZ579" s="310"/>
    </row>
    <row r="580" s="314" customFormat="true" ht="25.15" customHeight="true" x14ac:dyDescent="0.2">
      <c r="C580" s="844" t="s">
        <v>397</v>
      </c>
      <c r="D580" s="844"/>
      <c r="E580" s="653">
        <v>2.3256108845478282E-2</v>
      </c>
      <c r="F580" s="512"/>
      <c r="G580" s="512"/>
      <c r="H580" s="844" t="s">
        <v>503</v>
      </c>
      <c r="I580" s="844"/>
      <c r="J580" s="654">
        <v>3.3631512205220837E-3</v>
      </c>
      <c r="K580" s="512"/>
      <c r="L580" s="512"/>
      <c r="M580" s="844" t="s">
        <v>473</v>
      </c>
      <c r="N580" s="844"/>
      <c r="O580" s="655">
        <v>4.2377664094211384E-2</v>
      </c>
      <c r="P580" s="512"/>
      <c r="Q580" s="512"/>
      <c r="AJ580" s="307"/>
      <c r="AK580" s="307"/>
      <c r="AL580" s="307"/>
      <c r="AM580" s="307"/>
      <c r="AN580" s="307"/>
      <c r="AO580" s="307"/>
      <c r="AP580" s="307"/>
      <c r="AQ580" s="307"/>
      <c r="AR580" s="307"/>
      <c r="AS580" s="307"/>
      <c r="AT580" s="307"/>
      <c r="AU580" s="307"/>
      <c r="AV580" s="307"/>
      <c r="AW580" s="307"/>
      <c r="AX580" s="307"/>
      <c r="AY580" s="307"/>
      <c r="AZ580" s="307"/>
      <c r="BA580" s="309"/>
      <c r="BB580" s="359"/>
      <c r="BC580" s="309"/>
      <c r="BD580" s="309"/>
      <c r="BE580" s="309"/>
      <c r="BF580" s="309"/>
      <c r="BG580" s="309"/>
      <c r="BH580" s="309"/>
      <c r="BI580" s="309"/>
      <c r="BJ580" s="309"/>
      <c r="BK580" s="309"/>
      <c r="BL580" s="309"/>
      <c r="BM580" s="309"/>
      <c r="BN580" s="309"/>
      <c r="BO580" s="309"/>
      <c r="BP580" s="309"/>
      <c r="BQ580" s="309"/>
      <c r="BR580" s="309"/>
      <c r="BS580" s="309"/>
      <c r="BT580" s="309"/>
      <c r="BU580" s="309"/>
      <c r="BV580" s="309"/>
      <c r="BW580" s="309"/>
      <c r="BX580" s="309"/>
      <c r="BY580" s="309"/>
      <c r="BZ580" s="310"/>
      <c r="CA580" s="310"/>
      <c r="CB580" s="310"/>
      <c r="CC580" s="310"/>
      <c r="CD580" s="310"/>
      <c r="CE580" s="310"/>
      <c r="CF580" s="310"/>
      <c r="CG580" s="310"/>
      <c r="CH580" s="310"/>
      <c r="CI580" s="310"/>
      <c r="CJ580" s="310"/>
      <c r="CK580" s="310"/>
      <c r="CL580" s="310"/>
      <c r="CM580" s="310"/>
      <c r="CN580" s="310"/>
      <c r="CO580" s="310"/>
      <c r="CP580" s="310"/>
      <c r="CQ580" s="310"/>
      <c r="CR580" s="310"/>
      <c r="CS580" s="310"/>
      <c r="CT580" s="310"/>
      <c r="CU580" s="310"/>
      <c r="CV580" s="310"/>
      <c r="CW580" s="310"/>
      <c r="CX580" s="310"/>
      <c r="CY580" s="310"/>
      <c r="CZ580" s="310"/>
    </row>
    <row r="581" s="314" customFormat="true" ht="25.15" customHeight="true" x14ac:dyDescent="0.2">
      <c r="C581" s="844" t="s">
        <v>398</v>
      </c>
      <c r="D581" s="844"/>
      <c r="E581" s="653">
        <v>1.5373633119394676E-2</v>
      </c>
      <c r="F581" s="512"/>
      <c r="G581" s="512"/>
      <c r="H581" s="844" t="s">
        <v>498</v>
      </c>
      <c r="I581" s="844"/>
      <c r="J581" s="654">
        <v>9.9123320570571353E-4</v>
      </c>
      <c r="K581" s="512"/>
      <c r="L581" s="512"/>
      <c r="M581" s="844" t="s">
        <v>471</v>
      </c>
      <c r="N581" s="844"/>
      <c r="O581" s="655">
        <v>5.2234405158072469E-2</v>
      </c>
      <c r="P581" s="512"/>
      <c r="Q581" s="512"/>
      <c r="AJ581" s="307"/>
      <c r="AK581" s="307"/>
      <c r="AL581" s="307"/>
      <c r="AM581" s="307"/>
      <c r="AN581" s="307"/>
      <c r="AO581" s="307"/>
      <c r="AP581" s="307"/>
      <c r="AQ581" s="307"/>
      <c r="AR581" s="307"/>
      <c r="AS581" s="307"/>
      <c r="AT581" s="307"/>
      <c r="AU581" s="307"/>
      <c r="AV581" s="307"/>
      <c r="AW581" s="307"/>
      <c r="AX581" s="307"/>
      <c r="AY581" s="307"/>
      <c r="AZ581" s="307"/>
      <c r="BA581" s="309"/>
      <c r="BB581" s="359"/>
      <c r="BC581" s="309"/>
      <c r="BD581" s="309"/>
      <c r="BE581" s="309"/>
      <c r="BF581" s="309"/>
      <c r="BG581" s="309"/>
      <c r="BH581" s="309"/>
      <c r="BI581" s="309"/>
      <c r="BJ581" s="309"/>
      <c r="BK581" s="309"/>
      <c r="BL581" s="309"/>
      <c r="BM581" s="309"/>
      <c r="BN581" s="309"/>
      <c r="BO581" s="309"/>
      <c r="BP581" s="309"/>
      <c r="BQ581" s="309"/>
      <c r="BR581" s="309"/>
      <c r="BS581" s="309"/>
      <c r="BT581" s="309"/>
      <c r="BU581" s="309"/>
      <c r="BV581" s="309"/>
      <c r="BW581" s="309"/>
      <c r="BX581" s="309"/>
      <c r="BY581" s="309"/>
      <c r="BZ581" s="310"/>
      <c r="CA581" s="310"/>
      <c r="CB581" s="310"/>
      <c r="CC581" s="310"/>
      <c r="CD581" s="310"/>
      <c r="CE581" s="310"/>
      <c r="CF581" s="310"/>
      <c r="CG581" s="310"/>
      <c r="CH581" s="310"/>
      <c r="CI581" s="310"/>
      <c r="CJ581" s="310"/>
      <c r="CK581" s="310"/>
      <c r="CL581" s="310"/>
      <c r="CM581" s="310"/>
      <c r="CN581" s="310"/>
      <c r="CO581" s="310"/>
      <c r="CP581" s="310"/>
      <c r="CQ581" s="310"/>
      <c r="CR581" s="310"/>
      <c r="CS581" s="310"/>
      <c r="CT581" s="310"/>
      <c r="CU581" s="310"/>
      <c r="CV581" s="310"/>
      <c r="CW581" s="310"/>
      <c r="CX581" s="310"/>
      <c r="CY581" s="310"/>
      <c r="CZ581" s="310"/>
    </row>
    <row r="582" s="314" customFormat="true" ht="25.15" customHeight="true" x14ac:dyDescent="0.2">
      <c r="C582" s="844" t="s">
        <v>381</v>
      </c>
      <c r="D582" s="844"/>
      <c r="E582" s="653">
        <v>6.28733622731283E-2</v>
      </c>
      <c r="F582" s="512"/>
      <c r="G582" s="512"/>
      <c r="H582" s="844" t="s">
        <v>477</v>
      </c>
      <c r="I582" s="844"/>
      <c r="J582" s="654">
        <v>7.6488626098433329E-5</v>
      </c>
      <c r="K582" s="512"/>
      <c r="L582" s="512"/>
      <c r="M582" s="844" t="s">
        <v>523</v>
      </c>
      <c r="N582" s="844"/>
      <c r="O582" s="655">
        <v>3.6268268377488716E-5</v>
      </c>
      <c r="P582" s="512"/>
      <c r="Q582" s="512"/>
      <c r="AJ582" s="307"/>
      <c r="AK582" s="307"/>
      <c r="AL582" s="307"/>
      <c r="AM582" s="307"/>
      <c r="AN582" s="307"/>
      <c r="AO582" s="307"/>
      <c r="AP582" s="307"/>
      <c r="AQ582" s="307"/>
      <c r="AR582" s="307"/>
      <c r="AS582" s="307"/>
      <c r="AT582" s="307"/>
      <c r="AU582" s="307"/>
      <c r="AV582" s="307"/>
      <c r="AW582" s="307"/>
      <c r="AX582" s="307"/>
      <c r="AY582" s="307"/>
      <c r="AZ582" s="307"/>
      <c r="BA582" s="309"/>
      <c r="BB582" s="359"/>
      <c r="BC582" s="309"/>
      <c r="BD582" s="309"/>
      <c r="BE582" s="309"/>
      <c r="BF582" s="309"/>
      <c r="BG582" s="309"/>
      <c r="BH582" s="309"/>
      <c r="BI582" s="309"/>
      <c r="BJ582" s="309"/>
      <c r="BK582" s="309"/>
      <c r="BL582" s="309"/>
      <c r="BM582" s="309"/>
      <c r="BN582" s="309"/>
      <c r="BO582" s="309"/>
      <c r="BP582" s="309"/>
      <c r="BQ582" s="309"/>
      <c r="BR582" s="309"/>
      <c r="BS582" s="309"/>
      <c r="BT582" s="309"/>
      <c r="BU582" s="309"/>
      <c r="BV582" s="309"/>
      <c r="BW582" s="309"/>
      <c r="BX582" s="309"/>
      <c r="BY582" s="309"/>
      <c r="BZ582" s="310"/>
      <c r="CA582" s="310"/>
      <c r="CB582" s="310"/>
      <c r="CC582" s="310"/>
      <c r="CD582" s="310"/>
      <c r="CE582" s="310"/>
      <c r="CF582" s="310"/>
      <c r="CG582" s="310"/>
      <c r="CH582" s="310"/>
      <c r="CI582" s="310"/>
      <c r="CJ582" s="310"/>
      <c r="CK582" s="310"/>
      <c r="CL582" s="310"/>
      <c r="CM582" s="310"/>
      <c r="CN582" s="310"/>
      <c r="CO582" s="310"/>
      <c r="CP582" s="310"/>
      <c r="CQ582" s="310"/>
      <c r="CR582" s="310"/>
      <c r="CS582" s="310"/>
      <c r="CT582" s="310"/>
      <c r="CU582" s="310"/>
      <c r="CV582" s="310"/>
      <c r="CW582" s="310"/>
      <c r="CX582" s="310"/>
      <c r="CY582" s="310"/>
      <c r="CZ582" s="310"/>
    </row>
    <row r="583" s="314" customFormat="true" ht="25.15" customHeight="true" x14ac:dyDescent="0.2">
      <c r="C583" s="844" t="s">
        <v>399</v>
      </c>
      <c r="D583" s="844"/>
      <c r="E583" s="653">
        <v>1.9140219880791665E-2</v>
      </c>
      <c r="F583" s="512"/>
      <c r="G583" s="512"/>
      <c r="H583" s="844" t="s">
        <v>483</v>
      </c>
      <c r="I583" s="844"/>
      <c r="J583" s="654">
        <v>6.1185167316542121E-3</v>
      </c>
      <c r="K583" s="512"/>
      <c r="L583" s="512"/>
      <c r="M583" s="844" t="s">
        <v>516</v>
      </c>
      <c r="N583" s="844"/>
      <c r="O583" s="655">
        <v>1.3044050065663222E-3</v>
      </c>
      <c r="P583" s="512"/>
      <c r="Q583" s="512"/>
      <c r="AJ583" s="307"/>
      <c r="AK583" s="307"/>
      <c r="AL583" s="307"/>
      <c r="AM583" s="307"/>
      <c r="AN583" s="307"/>
      <c r="AO583" s="307"/>
      <c r="AP583" s="307"/>
      <c r="AQ583" s="307"/>
      <c r="AR583" s="307"/>
      <c r="AS583" s="307"/>
      <c r="AT583" s="307"/>
      <c r="AU583" s="307"/>
      <c r="AV583" s="307"/>
      <c r="AW583" s="307"/>
      <c r="AX583" s="307"/>
      <c r="AY583" s="307"/>
      <c r="AZ583" s="307"/>
      <c r="BA583" s="309"/>
      <c r="BB583" s="359"/>
      <c r="BC583" s="309"/>
      <c r="BD583" s="309"/>
      <c r="BE583" s="309"/>
      <c r="BF583" s="309"/>
      <c r="BG583" s="309"/>
      <c r="BH583" s="309"/>
      <c r="BI583" s="309"/>
      <c r="BJ583" s="309"/>
      <c r="BK583" s="309"/>
      <c r="BL583" s="309"/>
      <c r="BM583" s="309"/>
      <c r="BN583" s="309"/>
      <c r="BO583" s="309"/>
      <c r="BP583" s="309"/>
      <c r="BQ583" s="309"/>
      <c r="BR583" s="309"/>
      <c r="BS583" s="309"/>
      <c r="BT583" s="309"/>
      <c r="BU583" s="309"/>
      <c r="BV583" s="309"/>
      <c r="BW583" s="309"/>
      <c r="BX583" s="309"/>
      <c r="BY583" s="309"/>
      <c r="BZ583" s="310"/>
      <c r="CA583" s="310"/>
      <c r="CB583" s="310"/>
      <c r="CC583" s="310"/>
      <c r="CD583" s="310"/>
      <c r="CE583" s="310"/>
      <c r="CF583" s="310"/>
      <c r="CG583" s="310"/>
      <c r="CH583" s="310"/>
      <c r="CI583" s="310"/>
      <c r="CJ583" s="310"/>
      <c r="CK583" s="310"/>
      <c r="CL583" s="310"/>
      <c r="CM583" s="310"/>
      <c r="CN583" s="310"/>
      <c r="CO583" s="310"/>
      <c r="CP583" s="310"/>
      <c r="CQ583" s="310"/>
      <c r="CR583" s="310"/>
      <c r="CS583" s="310"/>
      <c r="CT583" s="310"/>
      <c r="CU583" s="310"/>
      <c r="CV583" s="310"/>
      <c r="CW583" s="310"/>
      <c r="CX583" s="310"/>
      <c r="CY583" s="310"/>
      <c r="CZ583" s="310"/>
    </row>
    <row r="584" s="314" customFormat="true" ht="25.15" customHeight="true" x14ac:dyDescent="0.2">
      <c r="C584" s="844" t="s">
        <v>392</v>
      </c>
      <c r="D584" s="844"/>
      <c r="E584" s="653">
        <v>6.368047045497884E-3</v>
      </c>
      <c r="F584" s="512"/>
      <c r="G584" s="512"/>
      <c r="H584" s="844" t="s">
        <v>486</v>
      </c>
      <c r="I584" s="844"/>
      <c r="J584" s="654">
        <v>1.1611791080798201E-2</v>
      </c>
      <c r="K584" s="512"/>
      <c r="L584" s="512"/>
      <c r="M584" s="844" t="s">
        <v>524</v>
      </c>
      <c r="N584" s="844"/>
      <c r="O584" s="655">
        <v>1.925857518332575E-5</v>
      </c>
      <c r="P584" s="512"/>
      <c r="Q584" s="512"/>
      <c r="AJ584" s="307"/>
      <c r="AK584" s="307"/>
      <c r="AL584" s="307"/>
      <c r="AM584" s="307"/>
      <c r="AN584" s="307"/>
      <c r="AO584" s="307"/>
      <c r="AP584" s="307"/>
      <c r="AQ584" s="307"/>
      <c r="AR584" s="307"/>
      <c r="AS584" s="307"/>
      <c r="AT584" s="307"/>
      <c r="AU584" s="307"/>
      <c r="AV584" s="307"/>
      <c r="AW584" s="307"/>
      <c r="AX584" s="307"/>
      <c r="AY584" s="307"/>
      <c r="AZ584" s="307"/>
      <c r="BA584" s="309"/>
      <c r="BB584" s="359"/>
      <c r="BC584" s="309"/>
      <c r="BD584" s="309"/>
      <c r="BE584" s="309"/>
      <c r="BF584" s="309"/>
      <c r="BG584" s="309"/>
      <c r="BH584" s="309"/>
      <c r="BI584" s="309"/>
      <c r="BJ584" s="309"/>
      <c r="BK584" s="309"/>
      <c r="BL584" s="309"/>
      <c r="BM584" s="309"/>
      <c r="BN584" s="309"/>
      <c r="BO584" s="309"/>
      <c r="BP584" s="309"/>
      <c r="BQ584" s="309"/>
      <c r="BR584" s="309"/>
      <c r="BS584" s="309"/>
      <c r="BT584" s="309"/>
      <c r="BU584" s="309"/>
      <c r="BV584" s="309"/>
      <c r="BW584" s="309"/>
      <c r="BX584" s="309"/>
      <c r="BY584" s="309"/>
      <c r="BZ584" s="310"/>
      <c r="CA584" s="310"/>
      <c r="CB584" s="310"/>
      <c r="CC584" s="310"/>
      <c r="CD584" s="310"/>
      <c r="CE584" s="310"/>
      <c r="CF584" s="310"/>
      <c r="CG584" s="310"/>
      <c r="CH584" s="310"/>
      <c r="CI584" s="310"/>
      <c r="CJ584" s="310"/>
      <c r="CK584" s="310"/>
      <c r="CL584" s="310"/>
      <c r="CM584" s="310"/>
      <c r="CN584" s="310"/>
      <c r="CO584" s="310"/>
      <c r="CP584" s="310"/>
      <c r="CQ584" s="310"/>
      <c r="CR584" s="310"/>
      <c r="CS584" s="310"/>
      <c r="CT584" s="310"/>
      <c r="CU584" s="310"/>
      <c r="CV584" s="310"/>
      <c r="CW584" s="310"/>
      <c r="CX584" s="310"/>
      <c r="CY584" s="310"/>
      <c r="CZ584" s="310"/>
    </row>
    <row r="585" s="314" customFormat="true" ht="25.15" customHeight="true" x14ac:dyDescent="0.2">
      <c r="C585" s="844" t="s">
        <v>421</v>
      </c>
      <c r="D585" s="844"/>
      <c r="E585" s="653">
        <v>-4.6061488728685032E-3</v>
      </c>
      <c r="F585" s="512"/>
      <c r="G585" s="512"/>
      <c r="H585" s="844" t="s">
        <v>490</v>
      </c>
      <c r="I585" s="844"/>
      <c r="J585" s="654">
        <v>1.1239466636846706E-3</v>
      </c>
      <c r="K585" s="512"/>
      <c r="L585" s="512"/>
      <c r="M585" s="844" t="s">
        <v>474</v>
      </c>
      <c r="N585" s="844"/>
      <c r="O585" s="655">
        <v>1.9547784887260417E-3</v>
      </c>
      <c r="P585" s="512"/>
      <c r="Q585" s="512"/>
      <c r="AJ585" s="307"/>
      <c r="AK585" s="307"/>
      <c r="AL585" s="307"/>
      <c r="AM585" s="307"/>
      <c r="AN585" s="307"/>
      <c r="AO585" s="307"/>
      <c r="AP585" s="307"/>
      <c r="AQ585" s="307"/>
      <c r="AR585" s="307"/>
      <c r="AS585" s="307"/>
      <c r="AT585" s="307"/>
      <c r="AU585" s="307"/>
      <c r="AV585" s="307"/>
      <c r="AW585" s="307"/>
      <c r="AX585" s="307"/>
      <c r="AY585" s="307"/>
      <c r="AZ585" s="307"/>
      <c r="BA585" s="309"/>
      <c r="BB585" s="359"/>
      <c r="BC585" s="309"/>
      <c r="BD585" s="309"/>
      <c r="BE585" s="309"/>
      <c r="BF585" s="309"/>
      <c r="BG585" s="309"/>
      <c r="BH585" s="309"/>
      <c r="BI585" s="309"/>
      <c r="BJ585" s="309"/>
      <c r="BK585" s="309"/>
      <c r="BL585" s="309"/>
      <c r="BM585" s="309"/>
      <c r="BN585" s="309"/>
      <c r="BO585" s="309"/>
      <c r="BP585" s="309"/>
      <c r="BQ585" s="309"/>
      <c r="BR585" s="309"/>
      <c r="BS585" s="309"/>
      <c r="BT585" s="309"/>
      <c r="BU585" s="309"/>
      <c r="BV585" s="309"/>
      <c r="BW585" s="309"/>
      <c r="BX585" s="309"/>
      <c r="BY585" s="309"/>
      <c r="BZ585" s="310"/>
      <c r="CA585" s="310"/>
      <c r="CB585" s="310"/>
      <c r="CC585" s="310"/>
      <c r="CD585" s="310"/>
      <c r="CE585" s="310"/>
      <c r="CF585" s="310"/>
      <c r="CG585" s="310"/>
      <c r="CH585" s="310"/>
      <c r="CI585" s="310"/>
      <c r="CJ585" s="310"/>
      <c r="CK585" s="310"/>
      <c r="CL585" s="310"/>
      <c r="CM585" s="310"/>
      <c r="CN585" s="310"/>
      <c r="CO585" s="310"/>
      <c r="CP585" s="310"/>
      <c r="CQ585" s="310"/>
      <c r="CR585" s="310"/>
      <c r="CS585" s="310"/>
      <c r="CT585" s="310"/>
      <c r="CU585" s="310"/>
      <c r="CV585" s="310"/>
      <c r="CW585" s="310"/>
      <c r="CX585" s="310"/>
      <c r="CY585" s="310"/>
      <c r="CZ585" s="310"/>
    </row>
    <row r="586" s="314" customFormat="true" ht="25.15" customHeight="true" x14ac:dyDescent="0.2">
      <c r="C586" s="844" t="s">
        <v>485</v>
      </c>
      <c r="D586" s="844"/>
      <c r="E586" s="653">
        <v>-7.4681458897890331E-3</v>
      </c>
      <c r="F586" s="512"/>
      <c r="G586" s="512"/>
      <c r="H586" s="844" t="s">
        <v>488</v>
      </c>
      <c r="I586" s="844"/>
      <c r="J586" s="654">
        <v>8.1354154924314335E-4</v>
      </c>
      <c r="K586" s="512"/>
      <c r="L586" s="512"/>
      <c r="M586" s="844" t="s">
        <v>493</v>
      </c>
      <c r="N586" s="844"/>
      <c r="O586" s="655">
        <v>7.7883596032510887E-3</v>
      </c>
      <c r="P586" s="512"/>
      <c r="Q586" s="512"/>
      <c r="AJ586" s="307"/>
      <c r="AK586" s="307"/>
      <c r="AL586" s="307"/>
      <c r="AM586" s="307"/>
      <c r="AN586" s="307"/>
      <c r="AO586" s="307"/>
      <c r="AP586" s="307"/>
      <c r="AQ586" s="307"/>
      <c r="AR586" s="307"/>
      <c r="AS586" s="307"/>
      <c r="AT586" s="307"/>
      <c r="AU586" s="307"/>
      <c r="AV586" s="307"/>
      <c r="AW586" s="307"/>
      <c r="AX586" s="307"/>
      <c r="AY586" s="307"/>
      <c r="AZ586" s="307"/>
      <c r="BA586" s="309"/>
      <c r="BB586" s="359"/>
      <c r="BC586" s="309"/>
      <c r="BD586" s="309"/>
      <c r="BE586" s="309"/>
      <c r="BF586" s="309"/>
      <c r="BG586" s="309"/>
      <c r="BH586" s="309"/>
      <c r="BI586" s="309"/>
      <c r="BJ586" s="309"/>
      <c r="BK586" s="309"/>
      <c r="BL586" s="309"/>
      <c r="BM586" s="309"/>
      <c r="BN586" s="309"/>
      <c r="BO586" s="309"/>
      <c r="BP586" s="309"/>
      <c r="BQ586" s="309"/>
      <c r="BR586" s="309"/>
      <c r="BS586" s="309"/>
      <c r="BT586" s="309"/>
      <c r="BU586" s="309"/>
      <c r="BV586" s="309"/>
      <c r="BW586" s="309"/>
      <c r="BX586" s="309"/>
      <c r="BY586" s="309"/>
      <c r="BZ586" s="310"/>
      <c r="CA586" s="310"/>
      <c r="CB586" s="310"/>
      <c r="CC586" s="310"/>
      <c r="CD586" s="310"/>
      <c r="CE586" s="310"/>
      <c r="CF586" s="310"/>
      <c r="CG586" s="310"/>
      <c r="CH586" s="310"/>
      <c r="CI586" s="310"/>
      <c r="CJ586" s="310"/>
      <c r="CK586" s="310"/>
      <c r="CL586" s="310"/>
      <c r="CM586" s="310"/>
      <c r="CN586" s="310"/>
      <c r="CO586" s="310"/>
      <c r="CP586" s="310"/>
      <c r="CQ586" s="310"/>
      <c r="CR586" s="310"/>
      <c r="CS586" s="310"/>
      <c r="CT586" s="310"/>
      <c r="CU586" s="310"/>
      <c r="CV586" s="310"/>
      <c r="CW586" s="310"/>
      <c r="CX586" s="310"/>
      <c r="CY586" s="310"/>
      <c r="CZ586" s="310"/>
    </row>
    <row r="587" s="314" customFormat="true" ht="25.15" customHeight="true" x14ac:dyDescent="0.2">
      <c r="C587" s="844" t="s">
        <v>423</v>
      </c>
      <c r="D587" s="844"/>
      <c r="E587" s="653">
        <v>-1.8692324614418617E-3</v>
      </c>
      <c r="F587" s="512"/>
      <c r="G587" s="512"/>
      <c r="H587" s="844" t="s">
        <v>492</v>
      </c>
      <c r="I587" s="844"/>
      <c r="J587" s="654">
        <v>5.3768363047158084E-3</v>
      </c>
      <c r="K587" s="512"/>
      <c r="L587" s="512"/>
      <c r="M587" s="844" t="s">
        <v>500</v>
      </c>
      <c r="N587" s="844"/>
      <c r="O587" s="655">
        <v>4.7129688336386977E-3</v>
      </c>
      <c r="P587" s="512"/>
      <c r="Q587" s="512"/>
      <c r="AJ587" s="307"/>
      <c r="AK587" s="307"/>
      <c r="AL587" s="307"/>
      <c r="AM587" s="307"/>
      <c r="AN587" s="307"/>
      <c r="AO587" s="307"/>
      <c r="AP587" s="307"/>
      <c r="AQ587" s="307"/>
      <c r="AR587" s="307"/>
      <c r="AS587" s="307"/>
      <c r="AT587" s="307"/>
      <c r="AU587" s="307"/>
      <c r="AV587" s="307"/>
      <c r="AW587" s="307"/>
      <c r="AX587" s="307"/>
      <c r="AY587" s="307"/>
      <c r="AZ587" s="307"/>
      <c r="BA587" s="309"/>
      <c r="BB587" s="359"/>
      <c r="BC587" s="309"/>
      <c r="BD587" s="309"/>
      <c r="BE587" s="309"/>
      <c r="BF587" s="309"/>
      <c r="BG587" s="309"/>
      <c r="BH587" s="309"/>
      <c r="BI587" s="309"/>
      <c r="BJ587" s="309"/>
      <c r="BK587" s="309"/>
      <c r="BL587" s="309"/>
      <c r="BM587" s="309"/>
      <c r="BN587" s="309"/>
      <c r="BO587" s="309"/>
      <c r="BP587" s="309"/>
      <c r="BQ587" s="309"/>
      <c r="BR587" s="309"/>
      <c r="BS587" s="309"/>
      <c r="BT587" s="309"/>
      <c r="BU587" s="309"/>
      <c r="BV587" s="309"/>
      <c r="BW587" s="309"/>
      <c r="BX587" s="309"/>
      <c r="BY587" s="309"/>
      <c r="BZ587" s="310"/>
      <c r="CA587" s="310"/>
      <c r="CB587" s="310"/>
      <c r="CC587" s="310"/>
      <c r="CD587" s="310"/>
      <c r="CE587" s="310"/>
      <c r="CF587" s="310"/>
      <c r="CG587" s="310"/>
      <c r="CH587" s="310"/>
      <c r="CI587" s="310"/>
      <c r="CJ587" s="310"/>
      <c r="CK587" s="310"/>
      <c r="CL587" s="310"/>
      <c r="CM587" s="310"/>
      <c r="CN587" s="310"/>
      <c r="CO587" s="310"/>
      <c r="CP587" s="310"/>
      <c r="CQ587" s="310"/>
      <c r="CR587" s="310"/>
      <c r="CS587" s="310"/>
      <c r="CT587" s="310"/>
      <c r="CU587" s="310"/>
      <c r="CV587" s="310"/>
      <c r="CW587" s="310"/>
      <c r="CX587" s="310"/>
      <c r="CY587" s="310"/>
      <c r="CZ587" s="310"/>
    </row>
    <row r="588" s="314" customFormat="true" ht="25.15" customHeight="true" x14ac:dyDescent="0.2">
      <c r="C588" s="844" t="s">
        <v>466</v>
      </c>
      <c r="D588" s="844"/>
      <c r="E588" s="653">
        <v>-4.4188454524324197E-2</v>
      </c>
      <c r="F588" s="512"/>
      <c r="G588" s="512"/>
      <c r="H588" s="844" t="s">
        <v>521</v>
      </c>
      <c r="I588" s="844"/>
      <c r="J588" s="654">
        <v>5.662986335807747E-5</v>
      </c>
      <c r="K588" s="512"/>
      <c r="L588" s="512"/>
      <c r="M588" s="844" t="s">
        <v>487</v>
      </c>
      <c r="N588" s="844"/>
      <c r="O588" s="655">
        <v>1.2677586804752108E-2</v>
      </c>
      <c r="P588" s="512"/>
      <c r="Q588" s="512"/>
      <c r="AJ588" s="307"/>
      <c r="AK588" s="307"/>
      <c r="AL588" s="307"/>
      <c r="AM588" s="307"/>
      <c r="AN588" s="307"/>
      <c r="AO588" s="307"/>
      <c r="AP588" s="307"/>
      <c r="AQ588" s="307"/>
      <c r="AR588" s="307"/>
      <c r="AS588" s="307"/>
      <c r="AT588" s="307"/>
      <c r="AU588" s="307"/>
      <c r="AV588" s="307"/>
      <c r="AW588" s="307"/>
      <c r="AX588" s="307"/>
      <c r="AY588" s="307"/>
      <c r="AZ588" s="307"/>
      <c r="BA588" s="309"/>
      <c r="BB588" s="359"/>
      <c r="BC588" s="309"/>
      <c r="BD588" s="309"/>
      <c r="BE588" s="309"/>
      <c r="BF588" s="309"/>
      <c r="BG588" s="309"/>
      <c r="BH588" s="309"/>
      <c r="BI588" s="309"/>
      <c r="BJ588" s="309"/>
      <c r="BK588" s="309"/>
      <c r="BL588" s="309"/>
      <c r="BM588" s="309"/>
      <c r="BN588" s="309"/>
      <c r="BO588" s="309"/>
      <c r="BP588" s="309"/>
      <c r="BQ588" s="309"/>
      <c r="BR588" s="309"/>
      <c r="BS588" s="309"/>
      <c r="BT588" s="309"/>
      <c r="BU588" s="309"/>
      <c r="BV588" s="309"/>
      <c r="BW588" s="309"/>
      <c r="BX588" s="309"/>
      <c r="BY588" s="309"/>
      <c r="BZ588" s="310"/>
      <c r="CA588" s="310"/>
      <c r="CB588" s="310"/>
      <c r="CC588" s="310"/>
      <c r="CD588" s="310"/>
      <c r="CE588" s="310"/>
      <c r="CF588" s="310"/>
      <c r="CG588" s="310"/>
      <c r="CH588" s="310"/>
      <c r="CI588" s="310"/>
      <c r="CJ588" s="310"/>
      <c r="CK588" s="310"/>
      <c r="CL588" s="310"/>
      <c r="CM588" s="310"/>
      <c r="CN588" s="310"/>
      <c r="CO588" s="310"/>
      <c r="CP588" s="310"/>
      <c r="CQ588" s="310"/>
      <c r="CR588" s="310"/>
      <c r="CS588" s="310"/>
      <c r="CT588" s="310"/>
      <c r="CU588" s="310"/>
      <c r="CV588" s="310"/>
      <c r="CW588" s="310"/>
      <c r="CX588" s="310"/>
      <c r="CY588" s="310"/>
      <c r="CZ588" s="310"/>
    </row>
    <row r="589" s="314" customFormat="true" ht="25.15" customHeight="true" x14ac:dyDescent="0.2">
      <c r="C589" s="844" t="s">
        <v>511</v>
      </c>
      <c r="D589" s="844"/>
      <c r="E589" s="653">
        <v>-9.3302341077394443E-4</v>
      </c>
      <c r="F589" s="512"/>
      <c r="G589" s="512"/>
      <c r="H589" s="844" t="s">
        <v>518</v>
      </c>
      <c r="I589" s="844"/>
      <c r="J589" s="657">
        <v>4.6302676466729995E-5</v>
      </c>
      <c r="K589" s="512"/>
      <c r="L589" s="512"/>
      <c r="M589" s="844" t="s">
        <v>495</v>
      </c>
      <c r="N589" s="844"/>
      <c r="O589" s="655">
        <v>6.4493681997835322E-3</v>
      </c>
      <c r="P589" s="512"/>
      <c r="Q589" s="512"/>
      <c r="AJ589" s="307"/>
      <c r="AK589" s="307"/>
      <c r="AL589" s="307"/>
      <c r="AM589" s="307"/>
      <c r="AN589" s="307"/>
      <c r="AO589" s="307"/>
      <c r="AP589" s="307"/>
      <c r="AQ589" s="307"/>
      <c r="AR589" s="307"/>
      <c r="AS589" s="307"/>
      <c r="AT589" s="307"/>
      <c r="AU589" s="307"/>
      <c r="AV589" s="307"/>
      <c r="AW589" s="307"/>
      <c r="AX589" s="307"/>
      <c r="AY589" s="307"/>
      <c r="AZ589" s="307"/>
      <c r="BA589" s="309"/>
      <c r="BB589" s="359"/>
      <c r="BC589" s="309"/>
      <c r="BD589" s="309"/>
      <c r="BE589" s="309"/>
      <c r="BF589" s="309"/>
      <c r="BG589" s="309"/>
      <c r="BH589" s="309"/>
      <c r="BI589" s="309"/>
      <c r="BJ589" s="309"/>
      <c r="BK589" s="309"/>
      <c r="BL589" s="309"/>
      <c r="BM589" s="309"/>
      <c r="BN589" s="309"/>
      <c r="BO589" s="309"/>
      <c r="BP589" s="309"/>
      <c r="BQ589" s="309"/>
      <c r="BR589" s="309"/>
      <c r="BS589" s="309"/>
      <c r="BT589" s="309"/>
      <c r="BU589" s="309"/>
      <c r="BV589" s="309"/>
      <c r="BW589" s="309"/>
      <c r="BX589" s="309"/>
      <c r="BY589" s="309"/>
      <c r="BZ589" s="310"/>
      <c r="CA589" s="310"/>
      <c r="CB589" s="310"/>
      <c r="CC589" s="310"/>
      <c r="CD589" s="310"/>
      <c r="CE589" s="310"/>
      <c r="CF589" s="310"/>
      <c r="CG589" s="310"/>
      <c r="CH589" s="310"/>
      <c r="CI589" s="310"/>
      <c r="CJ589" s="310"/>
      <c r="CK589" s="310"/>
      <c r="CL589" s="310"/>
      <c r="CM589" s="310"/>
      <c r="CN589" s="310"/>
      <c r="CO589" s="310"/>
      <c r="CP589" s="310"/>
      <c r="CQ589" s="310"/>
      <c r="CR589" s="310"/>
      <c r="CS589" s="310"/>
      <c r="CT589" s="310"/>
      <c r="CU589" s="310"/>
      <c r="CV589" s="310"/>
      <c r="CW589" s="310"/>
      <c r="CX589" s="310"/>
      <c r="CY589" s="310"/>
      <c r="CZ589" s="310"/>
    </row>
    <row r="590" s="314" customFormat="true" ht="25.15" customHeight="true" x14ac:dyDescent="0.2">
      <c r="C590" s="844" t="s">
        <v>506</v>
      </c>
      <c r="D590" s="844"/>
      <c r="E590" s="653">
        <v>-1.674212660412082E-3</v>
      </c>
      <c r="F590" s="512"/>
      <c r="G590" s="512"/>
      <c r="H590" s="844"/>
      <c r="I590" s="844"/>
      <c r="J590" s="512"/>
      <c r="K590" s="512"/>
      <c r="L590" s="512"/>
      <c r="M590" s="844" t="s">
        <v>503</v>
      </c>
      <c r="N590" s="844"/>
      <c r="O590" s="655">
        <v>1.5868412234941794E-3</v>
      </c>
      <c r="P590" s="512"/>
      <c r="Q590" s="512"/>
      <c r="AJ590" s="307"/>
      <c r="AK590" s="307"/>
      <c r="AL590" s="307"/>
      <c r="AM590" s="307"/>
      <c r="AN590" s="307"/>
      <c r="AO590" s="307"/>
      <c r="AP590" s="307"/>
      <c r="AQ590" s="307"/>
      <c r="AR590" s="307"/>
      <c r="AS590" s="307"/>
      <c r="AT590" s="307"/>
      <c r="AU590" s="307"/>
      <c r="AV590" s="307"/>
      <c r="AW590" s="307"/>
      <c r="AX590" s="307"/>
      <c r="AY590" s="307"/>
      <c r="AZ590" s="307"/>
      <c r="BA590" s="309"/>
      <c r="BB590" s="359"/>
      <c r="BC590" s="309"/>
      <c r="BD590" s="309"/>
      <c r="BE590" s="309"/>
      <c r="BF590" s="309"/>
      <c r="BG590" s="309"/>
      <c r="BH590" s="309"/>
      <c r="BI590" s="309"/>
      <c r="BJ590" s="309"/>
      <c r="BK590" s="309"/>
      <c r="BL590" s="309"/>
      <c r="BM590" s="309"/>
      <c r="BN590" s="309"/>
      <c r="BO590" s="309"/>
      <c r="BP590" s="309"/>
      <c r="BQ590" s="309"/>
      <c r="BR590" s="309"/>
      <c r="BS590" s="309"/>
      <c r="BT590" s="309"/>
      <c r="BU590" s="309"/>
      <c r="BV590" s="309"/>
      <c r="BW590" s="309"/>
      <c r="BX590" s="309"/>
      <c r="BY590" s="309"/>
      <c r="BZ590" s="310"/>
      <c r="CA590" s="310"/>
      <c r="CB590" s="310"/>
      <c r="CC590" s="310"/>
      <c r="CD590" s="310"/>
      <c r="CE590" s="310"/>
      <c r="CF590" s="310"/>
      <c r="CG590" s="310"/>
      <c r="CH590" s="310"/>
      <c r="CI590" s="310"/>
      <c r="CJ590" s="310"/>
      <c r="CK590" s="310"/>
      <c r="CL590" s="310"/>
      <c r="CM590" s="310"/>
      <c r="CN590" s="310"/>
      <c r="CO590" s="310"/>
      <c r="CP590" s="310"/>
      <c r="CQ590" s="310"/>
      <c r="CR590" s="310"/>
      <c r="CS590" s="310"/>
      <c r="CT590" s="310"/>
      <c r="CU590" s="310"/>
      <c r="CV590" s="310"/>
      <c r="CW590" s="310"/>
      <c r="CX590" s="310"/>
      <c r="CY590" s="310"/>
      <c r="CZ590" s="310"/>
    </row>
    <row r="591" s="314" customFormat="true" ht="25.15" customHeight="true" x14ac:dyDescent="0.2">
      <c r="C591" s="844" t="s">
        <v>491</v>
      </c>
      <c r="D591" s="844"/>
      <c r="E591" s="653">
        <v>-4.9181472341572859E-3</v>
      </c>
      <c r="F591" s="512"/>
      <c r="G591" s="512"/>
      <c r="H591" s="844"/>
      <c r="I591" s="844"/>
      <c r="J591" s="512"/>
      <c r="K591" s="512"/>
      <c r="L591" s="512"/>
      <c r="M591" s="844" t="s">
        <v>498</v>
      </c>
      <c r="N591" s="844"/>
      <c r="O591" s="655">
        <v>5.4506278688149111E-3</v>
      </c>
      <c r="P591" s="512"/>
      <c r="Q591" s="512"/>
      <c r="AJ591" s="307"/>
      <c r="AK591" s="307"/>
      <c r="AL591" s="307"/>
      <c r="AM591" s="307"/>
      <c r="AN591" s="307"/>
      <c r="AO591" s="307"/>
      <c r="AP591" s="307"/>
      <c r="AQ591" s="307"/>
      <c r="AR591" s="307"/>
      <c r="AS591" s="307"/>
      <c r="AT591" s="307"/>
      <c r="AU591" s="307"/>
      <c r="AV591" s="307"/>
      <c r="AW591" s="307"/>
      <c r="AX591" s="307"/>
      <c r="AY591" s="307"/>
      <c r="AZ591" s="307"/>
      <c r="BA591" s="309"/>
      <c r="BB591" s="359"/>
      <c r="BC591" s="309"/>
      <c r="BD591" s="309"/>
      <c r="BE591" s="309"/>
      <c r="BF591" s="309"/>
      <c r="BG591" s="309"/>
      <c r="BH591" s="309"/>
      <c r="BI591" s="309"/>
      <c r="BJ591" s="309"/>
      <c r="BK591" s="309"/>
      <c r="BL591" s="309"/>
      <c r="BM591" s="309"/>
      <c r="BN591" s="309"/>
      <c r="BO591" s="309"/>
      <c r="BP591" s="309"/>
      <c r="BQ591" s="309"/>
      <c r="BR591" s="309"/>
      <c r="BS591" s="309"/>
      <c r="BT591" s="309"/>
      <c r="BU591" s="309"/>
      <c r="BV591" s="309"/>
      <c r="BW591" s="309"/>
      <c r="BX591" s="309"/>
      <c r="BY591" s="309"/>
      <c r="BZ591" s="310"/>
      <c r="CA591" s="310"/>
      <c r="CB591" s="310"/>
      <c r="CC591" s="310"/>
      <c r="CD591" s="310"/>
      <c r="CE591" s="310"/>
      <c r="CF591" s="310"/>
      <c r="CG591" s="310"/>
      <c r="CH591" s="310"/>
      <c r="CI591" s="310"/>
      <c r="CJ591" s="310"/>
      <c r="CK591" s="310"/>
      <c r="CL591" s="310"/>
      <c r="CM591" s="310"/>
      <c r="CN591" s="310"/>
      <c r="CO591" s="310"/>
      <c r="CP591" s="310"/>
      <c r="CQ591" s="310"/>
      <c r="CR591" s="310"/>
      <c r="CS591" s="310"/>
      <c r="CT591" s="310"/>
      <c r="CU591" s="310"/>
      <c r="CV591" s="310"/>
      <c r="CW591" s="310"/>
      <c r="CX591" s="310"/>
      <c r="CY591" s="310"/>
      <c r="CZ591" s="310"/>
    </row>
    <row r="592" s="314" customFormat="true" ht="25.15" customHeight="true" x14ac:dyDescent="0.2">
      <c r="C592" s="844" t="s">
        <v>510</v>
      </c>
      <c r="D592" s="844"/>
      <c r="E592" s="653">
        <v>-1.012929871693943E-3</v>
      </c>
      <c r="F592" s="512"/>
      <c r="G592" s="512"/>
      <c r="H592" s="844" t="s">
        <v>269</v>
      </c>
      <c r="I592" s="844"/>
      <c r="J592" s="844"/>
      <c r="K592" s="844"/>
      <c r="L592" s="844"/>
      <c r="M592" s="844" t="s">
        <v>477</v>
      </c>
      <c r="N592" s="844"/>
      <c r="O592" s="655">
        <v>2.8828576556009958E-2</v>
      </c>
      <c r="P592" s="512"/>
      <c r="Q592" s="512"/>
      <c r="AJ592" s="307"/>
      <c r="AK592" s="307"/>
      <c r="AL592" s="307"/>
      <c r="AM592" s="307"/>
      <c r="AN592" s="307"/>
      <c r="AO592" s="307"/>
      <c r="AP592" s="307"/>
      <c r="AQ592" s="307"/>
      <c r="AR592" s="307"/>
      <c r="AS592" s="307"/>
      <c r="AT592" s="307"/>
      <c r="AU592" s="307"/>
      <c r="AV592" s="307"/>
      <c r="AW592" s="307"/>
      <c r="AX592" s="307"/>
      <c r="AY592" s="307"/>
      <c r="AZ592" s="307"/>
      <c r="BA592" s="309"/>
      <c r="BB592" s="359"/>
      <c r="BC592" s="309"/>
      <c r="BD592" s="309"/>
      <c r="BE592" s="309"/>
      <c r="BF592" s="309"/>
      <c r="BG592" s="309"/>
      <c r="BH592" s="309"/>
      <c r="BI592" s="309"/>
      <c r="BJ592" s="309"/>
      <c r="BK592" s="309"/>
      <c r="BL592" s="309"/>
      <c r="BM592" s="309"/>
      <c r="BN592" s="309"/>
      <c r="BO592" s="309"/>
      <c r="BP592" s="309"/>
      <c r="BQ592" s="309"/>
      <c r="BR592" s="309"/>
      <c r="BS592" s="309"/>
      <c r="BT592" s="309"/>
      <c r="BU592" s="309"/>
      <c r="BV592" s="309"/>
      <c r="BW592" s="309"/>
      <c r="BX592" s="309"/>
      <c r="BY592" s="309"/>
      <c r="BZ592" s="310"/>
      <c r="CA592" s="310"/>
      <c r="CB592" s="310"/>
      <c r="CC592" s="310"/>
      <c r="CD592" s="310"/>
      <c r="CE592" s="310"/>
      <c r="CF592" s="310"/>
      <c r="CG592" s="310"/>
      <c r="CH592" s="310"/>
      <c r="CI592" s="310"/>
      <c r="CJ592" s="310"/>
      <c r="CK592" s="310"/>
      <c r="CL592" s="310"/>
      <c r="CM592" s="310"/>
      <c r="CN592" s="310"/>
      <c r="CO592" s="310"/>
      <c r="CP592" s="310"/>
      <c r="CQ592" s="310"/>
      <c r="CR592" s="310"/>
      <c r="CS592" s="310"/>
      <c r="CT592" s="310"/>
      <c r="CU592" s="310"/>
      <c r="CV592" s="310"/>
      <c r="CW592" s="310"/>
      <c r="CX592" s="310"/>
      <c r="CY592" s="310"/>
      <c r="CZ592" s="310"/>
    </row>
    <row r="593" s="314" customFormat="true" ht="25.15" customHeight="true" x14ac:dyDescent="0.2">
      <c r="C593" s="844" t="s">
        <v>505</v>
      </c>
      <c r="D593" s="844"/>
      <c r="E593" s="653">
        <v>2.1820217604475983E-3</v>
      </c>
      <c r="F593" s="512"/>
      <c r="G593" s="512"/>
      <c r="H593" s="844" t="s">
        <v>191</v>
      </c>
      <c r="I593" s="844"/>
      <c r="J593" s="854" t="s">
        <v>270</v>
      </c>
      <c r="K593" s="855"/>
      <c r="L593" s="856"/>
      <c r="M593" s="844" t="s">
        <v>483</v>
      </c>
      <c r="N593" s="844"/>
      <c r="O593" s="655">
        <v>1.3061913704951427E-2</v>
      </c>
      <c r="P593" s="512"/>
      <c r="Q593" s="512"/>
      <c r="AJ593" s="307"/>
      <c r="AK593" s="307"/>
      <c r="AL593" s="307"/>
      <c r="AM593" s="307"/>
      <c r="AN593" s="307"/>
      <c r="AO593" s="307"/>
      <c r="AP593" s="307"/>
      <c r="AQ593" s="307"/>
      <c r="AR593" s="307"/>
      <c r="AS593" s="307"/>
      <c r="AT593" s="307"/>
      <c r="AU593" s="307"/>
      <c r="AV593" s="307"/>
      <c r="AW593" s="307"/>
      <c r="AX593" s="307"/>
      <c r="AY593" s="307"/>
      <c r="AZ593" s="307"/>
      <c r="BA593" s="309"/>
      <c r="BB593" s="359"/>
      <c r="BC593" s="309"/>
      <c r="BD593" s="309"/>
      <c r="BE593" s="309"/>
      <c r="BF593" s="309"/>
      <c r="BG593" s="309"/>
      <c r="BH593" s="309"/>
      <c r="BI593" s="309"/>
      <c r="BJ593" s="309"/>
      <c r="BK593" s="309"/>
      <c r="BL593" s="309"/>
      <c r="BM593" s="309"/>
      <c r="BN593" s="309"/>
      <c r="BO593" s="309"/>
      <c r="BP593" s="309"/>
      <c r="BQ593" s="309"/>
      <c r="BR593" s="309"/>
      <c r="BS593" s="309"/>
      <c r="BT593" s="309"/>
      <c r="BU593" s="309"/>
      <c r="BV593" s="309"/>
      <c r="BW593" s="309"/>
      <c r="BX593" s="309"/>
      <c r="BY593" s="309"/>
      <c r="BZ593" s="310"/>
      <c r="CA593" s="310"/>
      <c r="CB593" s="310"/>
      <c r="CC593" s="310"/>
      <c r="CD593" s="310"/>
      <c r="CE593" s="310"/>
      <c r="CF593" s="310"/>
      <c r="CG593" s="310"/>
      <c r="CH593" s="310"/>
      <c r="CI593" s="310"/>
      <c r="CJ593" s="310"/>
      <c r="CK593" s="310"/>
      <c r="CL593" s="310"/>
      <c r="CM593" s="310"/>
      <c r="CN593" s="310"/>
      <c r="CO593" s="310"/>
      <c r="CP593" s="310"/>
      <c r="CQ593" s="310"/>
      <c r="CR593" s="310"/>
      <c r="CS593" s="310"/>
      <c r="CT593" s="310"/>
      <c r="CU593" s="310"/>
      <c r="CV593" s="310"/>
      <c r="CW593" s="310"/>
      <c r="CX593" s="310"/>
      <c r="CY593" s="310"/>
      <c r="CZ593" s="310"/>
    </row>
    <row r="594" s="314" customFormat="true" ht="25.15" customHeight="true" x14ac:dyDescent="0.2">
      <c r="C594" s="844" t="s">
        <v>379</v>
      </c>
      <c r="D594" s="844"/>
      <c r="E594" s="653">
        <v>6.8732399137278438E-2</v>
      </c>
      <c r="F594" s="512"/>
      <c r="G594" s="512"/>
      <c r="H594" s="844"/>
      <c r="I594" s="844"/>
      <c r="J594" s="642" t="s">
        <v>179</v>
      </c>
      <c r="K594" s="643" t="s">
        <v>271</v>
      </c>
      <c r="L594" s="644" t="s">
        <v>272</v>
      </c>
      <c r="M594" s="844" t="s">
        <v>486</v>
      </c>
      <c r="N594" s="844"/>
      <c r="O594" s="655">
        <v>1.6438388387824924E-3</v>
      </c>
      <c r="P594" s="512"/>
      <c r="Q594" s="512"/>
      <c r="AJ594" s="307"/>
      <c r="AK594" s="307"/>
      <c r="AL594" s="307"/>
      <c r="AM594" s="307"/>
      <c r="AN594" s="307"/>
      <c r="AO594" s="307"/>
      <c r="AP594" s="307"/>
      <c r="AQ594" s="307"/>
      <c r="AR594" s="307"/>
      <c r="AS594" s="307"/>
      <c r="AT594" s="307"/>
      <c r="AU594" s="307"/>
      <c r="AV594" s="307"/>
      <c r="AW594" s="307"/>
      <c r="AX594" s="307"/>
      <c r="AY594" s="307"/>
      <c r="AZ594" s="307"/>
      <c r="BA594" s="309"/>
      <c r="BB594" s="359"/>
      <c r="BC594" s="309"/>
      <c r="BD594" s="309"/>
      <c r="BE594" s="309"/>
      <c r="BF594" s="309"/>
      <c r="BG594" s="309"/>
      <c r="BH594" s="309"/>
      <c r="BI594" s="309"/>
      <c r="BJ594" s="309"/>
      <c r="BK594" s="309"/>
      <c r="BL594" s="309"/>
      <c r="BM594" s="309"/>
      <c r="BN594" s="309"/>
      <c r="BO594" s="309"/>
      <c r="BP594" s="309"/>
      <c r="BQ594" s="309"/>
      <c r="BR594" s="309"/>
      <c r="BS594" s="309"/>
      <c r="BT594" s="309"/>
      <c r="BU594" s="309"/>
      <c r="BV594" s="309"/>
      <c r="BW594" s="309"/>
      <c r="BX594" s="309"/>
      <c r="BY594" s="309"/>
      <c r="BZ594" s="310"/>
      <c r="CA594" s="310"/>
      <c r="CB594" s="310"/>
      <c r="CC594" s="310"/>
      <c r="CD594" s="310"/>
      <c r="CE594" s="310"/>
      <c r="CF594" s="310"/>
      <c r="CG594" s="310"/>
      <c r="CH594" s="310"/>
      <c r="CI594" s="310"/>
      <c r="CJ594" s="310"/>
      <c r="CK594" s="310"/>
      <c r="CL594" s="310"/>
      <c r="CM594" s="310"/>
      <c r="CN594" s="310"/>
      <c r="CO594" s="310"/>
      <c r="CP594" s="310"/>
      <c r="CQ594" s="310"/>
      <c r="CR594" s="310"/>
      <c r="CS594" s="310"/>
      <c r="CT594" s="310"/>
      <c r="CU594" s="310"/>
      <c r="CV594" s="310"/>
      <c r="CW594" s="310"/>
      <c r="CX594" s="310"/>
      <c r="CY594" s="310"/>
      <c r="CZ594" s="310"/>
    </row>
    <row r="595" s="314" customFormat="true" ht="25.15" customHeight="true" x14ac:dyDescent="0.2">
      <c r="C595" s="844" t="s">
        <v>515</v>
      </c>
      <c r="D595" s="844"/>
      <c r="E595" s="653">
        <v>-7.4263358039102563E-4</v>
      </c>
      <c r="F595" s="512"/>
      <c r="G595" s="512"/>
      <c r="H595" s="844" t="s">
        <v>192</v>
      </c>
      <c r="I595" s="844"/>
      <c r="J595" s="663">
        <v>7.6545197016970574</v>
      </c>
      <c r="K595" s="664">
        <v>8.4115601117550085</v>
      </c>
      <c r="L595" s="665">
        <v>8.4115601117550085</v>
      </c>
      <c r="M595" s="844" t="s">
        <v>490</v>
      </c>
      <c r="N595" s="844"/>
      <c r="O595" s="655">
        <v>7.9873417098054369E-3</v>
      </c>
      <c r="P595" s="512"/>
      <c r="Q595" s="512"/>
      <c r="AJ595" s="307"/>
      <c r="AK595" s="307"/>
      <c r="AL595" s="307"/>
      <c r="AM595" s="307"/>
      <c r="AN595" s="307"/>
      <c r="AO595" s="307"/>
      <c r="AP595" s="307"/>
      <c r="AQ595" s="307"/>
      <c r="AR595" s="307"/>
      <c r="AS595" s="307"/>
      <c r="AT595" s="307"/>
      <c r="AU595" s="307"/>
      <c r="AV595" s="307"/>
      <c r="AW595" s="307"/>
      <c r="AX595" s="307"/>
      <c r="AY595" s="307"/>
      <c r="AZ595" s="307"/>
      <c r="BA595" s="309"/>
      <c r="BB595" s="359"/>
      <c r="BC595" s="309"/>
      <c r="BD595" s="309"/>
      <c r="BE595" s="309"/>
      <c r="BF595" s="309"/>
      <c r="BG595" s="309"/>
      <c r="BH595" s="309"/>
      <c r="BI595" s="309"/>
      <c r="BJ595" s="309"/>
      <c r="BK595" s="309"/>
      <c r="BL595" s="309"/>
      <c r="BM595" s="309"/>
      <c r="BN595" s="309"/>
      <c r="BO595" s="309"/>
      <c r="BP595" s="309"/>
      <c r="BQ595" s="309"/>
      <c r="BR595" s="309"/>
      <c r="BS595" s="309"/>
      <c r="BT595" s="309"/>
      <c r="BU595" s="309"/>
      <c r="BV595" s="309"/>
      <c r="BW595" s="309"/>
      <c r="BX595" s="309"/>
      <c r="BY595" s="309"/>
      <c r="BZ595" s="310"/>
      <c r="CA595" s="310"/>
      <c r="CB595" s="310"/>
      <c r="CC595" s="310"/>
      <c r="CD595" s="310"/>
      <c r="CE595" s="310"/>
      <c r="CF595" s="310"/>
      <c r="CG595" s="310"/>
      <c r="CH595" s="310"/>
      <c r="CI595" s="310"/>
      <c r="CJ595" s="310"/>
      <c r="CK595" s="310"/>
      <c r="CL595" s="310"/>
      <c r="CM595" s="310"/>
      <c r="CN595" s="310"/>
      <c r="CO595" s="310"/>
      <c r="CP595" s="310"/>
      <c r="CQ595" s="310"/>
      <c r="CR595" s="310"/>
      <c r="CS595" s="310"/>
      <c r="CT595" s="310"/>
      <c r="CU595" s="310"/>
      <c r="CV595" s="310"/>
      <c r="CW595" s="310"/>
      <c r="CX595" s="310"/>
      <c r="CY595" s="310"/>
      <c r="CZ595" s="310"/>
    </row>
    <row r="596" s="314" customFormat="true" ht="25.15" customHeight="true" x14ac:dyDescent="0.2">
      <c r="C596" s="844" t="s">
        <v>472</v>
      </c>
      <c r="D596" s="844"/>
      <c r="E596" s="653">
        <v>-3.8819418169643453E-2</v>
      </c>
      <c r="F596" s="512"/>
      <c r="G596" s="512"/>
      <c r="H596" s="844"/>
      <c r="I596" s="844"/>
      <c r="J596" s="512"/>
      <c r="K596" s="512"/>
      <c r="L596" s="512"/>
      <c r="M596" s="844" t="s">
        <v>488</v>
      </c>
      <c r="N596" s="844"/>
      <c r="O596" s="655">
        <v>9.0677503955840111E-3</v>
      </c>
      <c r="P596" s="512"/>
      <c r="Q596" s="512"/>
      <c r="AJ596" s="307"/>
      <c r="AK596" s="307"/>
      <c r="AL596" s="307"/>
      <c r="AM596" s="307"/>
      <c r="AN596" s="307"/>
      <c r="AO596" s="307"/>
      <c r="AP596" s="307"/>
      <c r="AQ596" s="307"/>
      <c r="AR596" s="307"/>
      <c r="AS596" s="307"/>
      <c r="AT596" s="307"/>
      <c r="AU596" s="307"/>
      <c r="AV596" s="307"/>
      <c r="AW596" s="307"/>
      <c r="AX596" s="307"/>
      <c r="AY596" s="307"/>
      <c r="AZ596" s="307"/>
      <c r="BA596" s="309"/>
      <c r="BB596" s="359"/>
      <c r="BC596" s="309"/>
      <c r="BD596" s="309"/>
      <c r="BE596" s="309"/>
      <c r="BF596" s="309"/>
      <c r="BG596" s="309"/>
      <c r="BH596" s="309"/>
      <c r="BI596" s="309"/>
      <c r="BJ596" s="309"/>
      <c r="BK596" s="309"/>
      <c r="BL596" s="309"/>
      <c r="BM596" s="309"/>
      <c r="BN596" s="309"/>
      <c r="BO596" s="309"/>
      <c r="BP596" s="309"/>
      <c r="BQ596" s="309"/>
      <c r="BR596" s="309"/>
      <c r="BS596" s="309"/>
      <c r="BT596" s="309"/>
      <c r="BU596" s="309"/>
      <c r="BV596" s="309"/>
      <c r="BW596" s="309"/>
      <c r="BX596" s="309"/>
      <c r="BY596" s="309"/>
      <c r="BZ596" s="310"/>
      <c r="CA596" s="310"/>
      <c r="CB596" s="310"/>
      <c r="CC596" s="310"/>
      <c r="CD596" s="310"/>
      <c r="CE596" s="310"/>
      <c r="CF596" s="310"/>
      <c r="CG596" s="310"/>
      <c r="CH596" s="310"/>
      <c r="CI596" s="310"/>
      <c r="CJ596" s="310"/>
      <c r="CK596" s="310"/>
      <c r="CL596" s="310"/>
      <c r="CM596" s="310"/>
      <c r="CN596" s="310"/>
      <c r="CO596" s="310"/>
      <c r="CP596" s="310"/>
      <c r="CQ596" s="310"/>
      <c r="CR596" s="310"/>
      <c r="CS596" s="310"/>
      <c r="CT596" s="310"/>
      <c r="CU596" s="310"/>
      <c r="CV596" s="310"/>
      <c r="CW596" s="310"/>
      <c r="CX596" s="310"/>
      <c r="CY596" s="310"/>
      <c r="CZ596" s="310"/>
    </row>
    <row r="597" s="314" customFormat="true" ht="25.15" customHeight="true" x14ac:dyDescent="0.2">
      <c r="C597" s="844" t="s">
        <v>408</v>
      </c>
      <c r="D597" s="844"/>
      <c r="E597" s="653">
        <v>2.5955252709715356E-3</v>
      </c>
      <c r="F597" s="512"/>
      <c r="G597" s="512"/>
      <c r="H597" s="844"/>
      <c r="I597" s="844"/>
      <c r="J597" s="512"/>
      <c r="K597" s="512"/>
      <c r="L597" s="512"/>
      <c r="M597" s="844" t="s">
        <v>492</v>
      </c>
      <c r="N597" s="844"/>
      <c r="O597" s="655">
        <v>3.2102717330207983E-6</v>
      </c>
      <c r="P597" s="512"/>
      <c r="Q597" s="512"/>
      <c r="AJ597" s="307"/>
      <c r="AK597" s="307"/>
      <c r="AL597" s="307"/>
      <c r="AM597" s="307"/>
      <c r="AN597" s="307"/>
      <c r="AO597" s="307"/>
      <c r="AP597" s="307"/>
      <c r="AQ597" s="307"/>
      <c r="AR597" s="307"/>
      <c r="AS597" s="307"/>
      <c r="AT597" s="307"/>
      <c r="AU597" s="307"/>
      <c r="AV597" s="307"/>
      <c r="AW597" s="307"/>
      <c r="AX597" s="307"/>
      <c r="AY597" s="307"/>
      <c r="AZ597" s="307"/>
      <c r="BA597" s="309"/>
      <c r="BB597" s="359"/>
      <c r="BC597" s="309"/>
      <c r="BD597" s="309"/>
      <c r="BE597" s="309"/>
      <c r="BF597" s="309"/>
      <c r="BG597" s="309"/>
      <c r="BH597" s="309"/>
      <c r="BI597" s="309"/>
      <c r="BJ597" s="309"/>
      <c r="BK597" s="309"/>
      <c r="BL597" s="309"/>
      <c r="BM597" s="309"/>
      <c r="BN597" s="309"/>
      <c r="BO597" s="309"/>
      <c r="BP597" s="309"/>
      <c r="BQ597" s="309"/>
      <c r="BR597" s="309"/>
      <c r="BS597" s="309"/>
      <c r="BT597" s="309"/>
      <c r="BU597" s="309"/>
      <c r="BV597" s="309"/>
      <c r="BW597" s="309"/>
      <c r="BX597" s="309"/>
      <c r="BY597" s="309"/>
      <c r="BZ597" s="310"/>
      <c r="CA597" s="310"/>
      <c r="CB597" s="310"/>
      <c r="CC597" s="310"/>
      <c r="CD597" s="310"/>
      <c r="CE597" s="310"/>
      <c r="CF597" s="310"/>
      <c r="CG597" s="310"/>
      <c r="CH597" s="310"/>
      <c r="CI597" s="310"/>
      <c r="CJ597" s="310"/>
      <c r="CK597" s="310"/>
      <c r="CL597" s="310"/>
      <c r="CM597" s="310"/>
      <c r="CN597" s="310"/>
      <c r="CO597" s="310"/>
      <c r="CP597" s="310"/>
      <c r="CQ597" s="310"/>
      <c r="CR597" s="310"/>
      <c r="CS597" s="310"/>
      <c r="CT597" s="310"/>
      <c r="CU597" s="310"/>
      <c r="CV597" s="310"/>
      <c r="CW597" s="310"/>
      <c r="CX597" s="310"/>
      <c r="CY597" s="310"/>
      <c r="CZ597" s="310"/>
    </row>
    <row r="598" s="314" customFormat="true" ht="25.15" customHeight="true" x14ac:dyDescent="0.2">
      <c r="C598" s="844" t="s">
        <v>502</v>
      </c>
      <c r="D598" s="844"/>
      <c r="E598" s="653">
        <v>-2.3098589238234666E-3</v>
      </c>
      <c r="F598" s="512"/>
      <c r="G598" s="512"/>
      <c r="H598" s="844" t="s">
        <v>273</v>
      </c>
      <c r="I598" s="844"/>
      <c r="J598" s="844"/>
      <c r="K598" s="512"/>
      <c r="L598" s="512"/>
      <c r="M598" s="844" t="s">
        <v>521</v>
      </c>
      <c r="N598" s="844"/>
      <c r="O598" s="655">
        <v>1.145093849996512E-3</v>
      </c>
      <c r="P598" s="512"/>
      <c r="Q598" s="512"/>
      <c r="AJ598" s="307"/>
      <c r="AK598" s="307"/>
      <c r="AL598" s="307"/>
      <c r="AM598" s="307"/>
      <c r="AN598" s="307"/>
      <c r="AO598" s="307"/>
      <c r="AP598" s="307"/>
      <c r="AQ598" s="307"/>
      <c r="AR598" s="307"/>
      <c r="AS598" s="307"/>
      <c r="AT598" s="307"/>
      <c r="AU598" s="307"/>
      <c r="AV598" s="307"/>
      <c r="AW598" s="307"/>
      <c r="AX598" s="307"/>
      <c r="AY598" s="307"/>
      <c r="AZ598" s="307"/>
      <c r="BA598" s="309"/>
      <c r="BB598" s="359"/>
      <c r="BC598" s="309"/>
      <c r="BD598" s="309"/>
      <c r="BE598" s="309"/>
      <c r="BF598" s="309"/>
      <c r="BG598" s="309"/>
      <c r="BH598" s="309"/>
      <c r="BI598" s="309"/>
      <c r="BJ598" s="309"/>
      <c r="BK598" s="309"/>
      <c r="BL598" s="309"/>
      <c r="BM598" s="309"/>
      <c r="BN598" s="309"/>
      <c r="BO598" s="309"/>
      <c r="BP598" s="309"/>
      <c r="BQ598" s="309"/>
      <c r="BR598" s="309"/>
      <c r="BS598" s="309"/>
      <c r="BT598" s="309"/>
      <c r="BU598" s="309"/>
      <c r="BV598" s="309"/>
      <c r="BW598" s="309"/>
      <c r="BX598" s="309"/>
      <c r="BY598" s="309"/>
      <c r="BZ598" s="310"/>
      <c r="CA598" s="310"/>
      <c r="CB598" s="310"/>
      <c r="CC598" s="310"/>
      <c r="CD598" s="310"/>
      <c r="CE598" s="310"/>
      <c r="CF598" s="310"/>
      <c r="CG598" s="310"/>
      <c r="CH598" s="310"/>
      <c r="CI598" s="310"/>
      <c r="CJ598" s="310"/>
      <c r="CK598" s="310"/>
      <c r="CL598" s="310"/>
      <c r="CM598" s="310"/>
      <c r="CN598" s="310"/>
      <c r="CO598" s="310"/>
      <c r="CP598" s="310"/>
      <c r="CQ598" s="310"/>
      <c r="CR598" s="310"/>
      <c r="CS598" s="310"/>
      <c r="CT598" s="310"/>
      <c r="CU598" s="310"/>
      <c r="CV598" s="310"/>
      <c r="CW598" s="310"/>
      <c r="CX598" s="310"/>
      <c r="CY598" s="310"/>
      <c r="CZ598" s="310"/>
    </row>
    <row r="599" s="314" customFormat="true" ht="25.15" customHeight="true" x14ac:dyDescent="0.2">
      <c r="C599" s="844" t="s">
        <v>418</v>
      </c>
      <c r="D599" s="844"/>
      <c r="E599" s="653">
        <v>-2.6363074240044106E-3</v>
      </c>
      <c r="F599" s="512"/>
      <c r="G599" s="512"/>
      <c r="H599" s="844"/>
      <c r="I599" s="844"/>
      <c r="J599" s="645" t="s">
        <v>191</v>
      </c>
      <c r="K599" s="512"/>
      <c r="L599" s="512"/>
      <c r="M599" s="844" t="s">
        <v>518</v>
      </c>
      <c r="N599" s="844"/>
      <c r="O599" s="658">
        <v>1.5280176392404373E-3</v>
      </c>
      <c r="P599" s="512"/>
      <c r="Q599" s="512"/>
      <c r="AJ599" s="307"/>
      <c r="AK599" s="307"/>
      <c r="AL599" s="307"/>
      <c r="AM599" s="307"/>
      <c r="AN599" s="307"/>
      <c r="AO599" s="307"/>
      <c r="AP599" s="307"/>
      <c r="AQ599" s="307"/>
      <c r="AR599" s="307"/>
      <c r="AS599" s="307"/>
      <c r="AT599" s="307"/>
      <c r="AU599" s="307"/>
      <c r="AV599" s="307"/>
      <c r="AW599" s="307"/>
      <c r="AX599" s="307"/>
      <c r="AY599" s="307"/>
      <c r="AZ599" s="307"/>
      <c r="BA599" s="309"/>
      <c r="BB599" s="359"/>
      <c r="BC599" s="309"/>
      <c r="BD599" s="309"/>
      <c r="BE599" s="309"/>
      <c r="BF599" s="309"/>
      <c r="BG599" s="309"/>
      <c r="BH599" s="309"/>
      <c r="BI599" s="309"/>
      <c r="BJ599" s="309"/>
      <c r="BK599" s="309"/>
      <c r="BL599" s="309"/>
      <c r="BM599" s="309"/>
      <c r="BN599" s="309"/>
      <c r="BO599" s="309"/>
      <c r="BP599" s="309"/>
      <c r="BQ599" s="309"/>
      <c r="BR599" s="309"/>
      <c r="BS599" s="309"/>
      <c r="BT599" s="309"/>
      <c r="BU599" s="309"/>
      <c r="BV599" s="309"/>
      <c r="BW599" s="309"/>
      <c r="BX599" s="309"/>
      <c r="BY599" s="309"/>
      <c r="BZ599" s="310"/>
      <c r="CA599" s="310"/>
      <c r="CB599" s="310"/>
      <c r="CC599" s="310"/>
      <c r="CD599" s="310"/>
      <c r="CE599" s="310"/>
      <c r="CF599" s="310"/>
      <c r="CG599" s="310"/>
      <c r="CH599" s="310"/>
      <c r="CI599" s="310"/>
      <c r="CJ599" s="310"/>
      <c r="CK599" s="310"/>
      <c r="CL599" s="310"/>
      <c r="CM599" s="310"/>
      <c r="CN599" s="310"/>
      <c r="CO599" s="310"/>
      <c r="CP599" s="310"/>
      <c r="CQ599" s="310"/>
      <c r="CR599" s="310"/>
      <c r="CS599" s="310"/>
      <c r="CT599" s="310"/>
      <c r="CU599" s="310"/>
      <c r="CV599" s="310"/>
      <c r="CW599" s="310"/>
      <c r="CX599" s="310"/>
      <c r="CY599" s="310"/>
      <c r="CZ599" s="310"/>
    </row>
    <row r="600" s="314" customFormat="true" ht="25.15" customHeight="true" x14ac:dyDescent="0.2">
      <c r="C600" s="844" t="s">
        <v>427</v>
      </c>
      <c r="D600" s="844"/>
      <c r="E600" s="653">
        <v>6.4374987457119191E-3</v>
      </c>
      <c r="F600" s="512"/>
      <c r="G600" s="512"/>
      <c r="H600" s="844"/>
      <c r="I600" s="844"/>
      <c r="J600" s="666" t="s">
        <v>192</v>
      </c>
      <c r="K600" s="512"/>
      <c r="L600" s="512"/>
      <c r="M600" s="844"/>
      <c r="N600" s="844"/>
      <c r="O600" s="512"/>
      <c r="P600" s="512"/>
      <c r="Q600" s="512"/>
      <c r="AJ600" s="307"/>
      <c r="AK600" s="307"/>
      <c r="AL600" s="307"/>
      <c r="AM600" s="307"/>
      <c r="AN600" s="307"/>
      <c r="AO600" s="307"/>
      <c r="AP600" s="307"/>
      <c r="AQ600" s="307"/>
      <c r="AR600" s="307"/>
      <c r="AS600" s="307"/>
      <c r="AT600" s="307"/>
      <c r="AU600" s="307"/>
      <c r="AV600" s="307"/>
      <c r="AW600" s="307"/>
      <c r="AX600" s="307"/>
      <c r="AY600" s="307"/>
      <c r="AZ600" s="307"/>
      <c r="BA600" s="309"/>
      <c r="BB600" s="359"/>
      <c r="BC600" s="309"/>
      <c r="BD600" s="309"/>
      <c r="BE600" s="309"/>
      <c r="BF600" s="309"/>
      <c r="BG600" s="309"/>
      <c r="BH600" s="309"/>
      <c r="BI600" s="309"/>
      <c r="BJ600" s="309"/>
      <c r="BK600" s="309"/>
      <c r="BL600" s="309"/>
      <c r="BM600" s="309"/>
      <c r="BN600" s="309"/>
      <c r="BO600" s="309"/>
      <c r="BP600" s="309"/>
      <c r="BQ600" s="309"/>
      <c r="BR600" s="309"/>
      <c r="BS600" s="309"/>
      <c r="BT600" s="309"/>
      <c r="BU600" s="309"/>
      <c r="BV600" s="309"/>
      <c r="BW600" s="309"/>
      <c r="BX600" s="309"/>
      <c r="BY600" s="309"/>
      <c r="BZ600" s="310"/>
      <c r="CA600" s="310"/>
      <c r="CB600" s="310"/>
      <c r="CC600" s="310"/>
      <c r="CD600" s="310"/>
      <c r="CE600" s="310"/>
      <c r="CF600" s="310"/>
      <c r="CG600" s="310"/>
      <c r="CH600" s="310"/>
      <c r="CI600" s="310"/>
      <c r="CJ600" s="310"/>
      <c r="CK600" s="310"/>
      <c r="CL600" s="310"/>
      <c r="CM600" s="310"/>
      <c r="CN600" s="310"/>
      <c r="CO600" s="310"/>
      <c r="CP600" s="310"/>
      <c r="CQ600" s="310"/>
      <c r="CR600" s="310"/>
      <c r="CS600" s="310"/>
      <c r="CT600" s="310"/>
      <c r="CU600" s="310"/>
      <c r="CV600" s="310"/>
      <c r="CW600" s="310"/>
      <c r="CX600" s="310"/>
      <c r="CY600" s="310"/>
      <c r="CZ600" s="310"/>
    </row>
    <row r="601" s="314" customFormat="true" ht="25.15" customHeight="true" x14ac:dyDescent="0.2">
      <c r="C601" s="844" t="s">
        <v>508</v>
      </c>
      <c r="D601" s="844"/>
      <c r="E601" s="653">
        <v>1.4533261883486475E-3</v>
      </c>
      <c r="F601" s="512"/>
      <c r="G601" s="512"/>
      <c r="H601" s="844" t="s">
        <v>419</v>
      </c>
      <c r="I601" s="844"/>
      <c r="J601" s="651">
        <v>-1.993365222559065E-2</v>
      </c>
      <c r="K601" s="512"/>
      <c r="L601" s="512"/>
      <c r="M601" s="844"/>
      <c r="N601" s="844"/>
      <c r="O601" s="512"/>
      <c r="P601" s="512"/>
      <c r="Q601" s="512"/>
      <c r="AJ601" s="307"/>
      <c r="AK601" s="307"/>
      <c r="AL601" s="307"/>
      <c r="AM601" s="307"/>
      <c r="AN601" s="307"/>
      <c r="AO601" s="307"/>
      <c r="AP601" s="307"/>
      <c r="AQ601" s="307"/>
      <c r="AR601" s="307"/>
      <c r="AS601" s="307"/>
      <c r="AT601" s="307"/>
      <c r="AU601" s="307"/>
      <c r="AV601" s="307"/>
      <c r="AW601" s="307"/>
      <c r="AX601" s="307"/>
      <c r="AY601" s="307"/>
      <c r="AZ601" s="307"/>
      <c r="BA601" s="309"/>
      <c r="BB601" s="359"/>
      <c r="BC601" s="309"/>
      <c r="BD601" s="309"/>
      <c r="BE601" s="309"/>
      <c r="BF601" s="309"/>
      <c r="BG601" s="309"/>
      <c r="BH601" s="309"/>
      <c r="BI601" s="309"/>
      <c r="BJ601" s="309"/>
      <c r="BK601" s="309"/>
      <c r="BL601" s="309"/>
      <c r="BM601" s="309"/>
      <c r="BN601" s="309"/>
      <c r="BO601" s="309"/>
      <c r="BP601" s="309"/>
      <c r="BQ601" s="309"/>
      <c r="BR601" s="309"/>
      <c r="BS601" s="309"/>
      <c r="BT601" s="309"/>
      <c r="BU601" s="309"/>
      <c r="BV601" s="309"/>
      <c r="BW601" s="309"/>
      <c r="BX601" s="309"/>
      <c r="BY601" s="309"/>
      <c r="BZ601" s="310"/>
      <c r="CA601" s="310"/>
      <c r="CB601" s="310"/>
      <c r="CC601" s="310"/>
      <c r="CD601" s="310"/>
      <c r="CE601" s="310"/>
      <c r="CF601" s="310"/>
      <c r="CG601" s="310"/>
      <c r="CH601" s="310"/>
      <c r="CI601" s="310"/>
      <c r="CJ601" s="310"/>
      <c r="CK601" s="310"/>
      <c r="CL601" s="310"/>
      <c r="CM601" s="310"/>
      <c r="CN601" s="310"/>
      <c r="CO601" s="310"/>
      <c r="CP601" s="310"/>
      <c r="CQ601" s="310"/>
      <c r="CR601" s="310"/>
      <c r="CS601" s="310"/>
      <c r="CT601" s="310"/>
      <c r="CU601" s="310"/>
      <c r="CV601" s="310"/>
      <c r="CW601" s="310"/>
      <c r="CX601" s="310"/>
      <c r="CY601" s="310"/>
      <c r="CZ601" s="310"/>
    </row>
    <row r="602" s="314" customFormat="true" ht="25.15" customHeight="true" x14ac:dyDescent="0.2">
      <c r="C602" s="844" t="s">
        <v>484</v>
      </c>
      <c r="D602" s="844"/>
      <c r="E602" s="653">
        <v>8.8023685167584916E-3</v>
      </c>
      <c r="F602" s="512"/>
      <c r="G602" s="512"/>
      <c r="H602" s="844" t="s">
        <v>460</v>
      </c>
      <c r="I602" s="844"/>
      <c r="J602" s="654">
        <v>-9.9727769903826258E-2</v>
      </c>
      <c r="K602" s="512"/>
      <c r="L602" s="512"/>
      <c r="M602" s="844" t="s">
        <v>269</v>
      </c>
      <c r="N602" s="844"/>
      <c r="O602" s="844"/>
      <c r="P602" s="844"/>
      <c r="Q602" s="844"/>
      <c r="AJ602" s="307"/>
      <c r="AK602" s="307"/>
      <c r="AL602" s="307"/>
      <c r="AM602" s="307"/>
      <c r="AN602" s="307"/>
      <c r="AO602" s="307"/>
      <c r="AP602" s="307"/>
      <c r="AQ602" s="307"/>
      <c r="AR602" s="307"/>
      <c r="AS602" s="307"/>
      <c r="AT602" s="307"/>
      <c r="AU602" s="307"/>
      <c r="AV602" s="307"/>
      <c r="AW602" s="307"/>
      <c r="AX602" s="307"/>
      <c r="AY602" s="307"/>
      <c r="AZ602" s="307"/>
      <c r="BA602" s="309"/>
      <c r="BB602" s="359"/>
      <c r="BC602" s="309"/>
      <c r="BD602" s="309"/>
      <c r="BE602" s="309"/>
      <c r="BF602" s="309"/>
      <c r="BG602" s="309"/>
      <c r="BH602" s="309"/>
      <c r="BI602" s="309"/>
      <c r="BJ602" s="309"/>
      <c r="BK602" s="309"/>
      <c r="BL602" s="309"/>
      <c r="BM602" s="309"/>
      <c r="BN602" s="309"/>
      <c r="BO602" s="309"/>
      <c r="BP602" s="309"/>
      <c r="BQ602" s="309"/>
      <c r="BR602" s="309"/>
      <c r="BS602" s="309"/>
      <c r="BT602" s="309"/>
      <c r="BU602" s="309"/>
      <c r="BV602" s="309"/>
      <c r="BW602" s="309"/>
      <c r="BX602" s="309"/>
      <c r="BY602" s="309"/>
      <c r="BZ602" s="310"/>
      <c r="CA602" s="310"/>
      <c r="CB602" s="310"/>
      <c r="CC602" s="310"/>
      <c r="CD602" s="310"/>
      <c r="CE602" s="310"/>
      <c r="CF602" s="310"/>
      <c r="CG602" s="310"/>
      <c r="CH602" s="310"/>
      <c r="CI602" s="310"/>
      <c r="CJ602" s="310"/>
      <c r="CK602" s="310"/>
      <c r="CL602" s="310"/>
      <c r="CM602" s="310"/>
      <c r="CN602" s="310"/>
      <c r="CO602" s="310"/>
      <c r="CP602" s="310"/>
      <c r="CQ602" s="310"/>
      <c r="CR602" s="310"/>
      <c r="CS602" s="310"/>
      <c r="CT602" s="310"/>
      <c r="CU602" s="310"/>
      <c r="CV602" s="310"/>
      <c r="CW602" s="310"/>
      <c r="CX602" s="310"/>
      <c r="CY602" s="310"/>
      <c r="CZ602" s="310"/>
    </row>
    <row r="603" s="314" customFormat="true" ht="25.15" customHeight="true" x14ac:dyDescent="0.2">
      <c r="C603" s="844" t="s">
        <v>376</v>
      </c>
      <c r="D603" s="844"/>
      <c r="E603" s="653">
        <v>9.2762087297913784E-2</v>
      </c>
      <c r="F603" s="512"/>
      <c r="G603" s="512"/>
      <c r="H603" s="844" t="s">
        <v>499</v>
      </c>
      <c r="I603" s="844"/>
      <c r="J603" s="654">
        <v>-8.0688899195762893E-3</v>
      </c>
      <c r="K603" s="512"/>
      <c r="L603" s="512"/>
      <c r="M603" s="844" t="s">
        <v>191</v>
      </c>
      <c r="N603" s="844"/>
      <c r="O603" s="854" t="s">
        <v>270</v>
      </c>
      <c r="P603" s="855"/>
      <c r="Q603" s="856"/>
      <c r="AJ603" s="307"/>
      <c r="AK603" s="307"/>
      <c r="AL603" s="307"/>
      <c r="AM603" s="307"/>
      <c r="AN603" s="307"/>
      <c r="AO603" s="307"/>
      <c r="AP603" s="307"/>
      <c r="AQ603" s="307"/>
      <c r="AR603" s="307"/>
      <c r="AS603" s="307"/>
      <c r="AT603" s="307"/>
      <c r="AU603" s="307"/>
      <c r="AV603" s="307"/>
      <c r="AW603" s="307"/>
      <c r="AX603" s="307"/>
      <c r="AY603" s="307"/>
      <c r="AZ603" s="307"/>
      <c r="BA603" s="309"/>
      <c r="BB603" s="359"/>
      <c r="BC603" s="309"/>
      <c r="BD603" s="309"/>
      <c r="BE603" s="309"/>
      <c r="BF603" s="309"/>
      <c r="BG603" s="309"/>
      <c r="BH603" s="309"/>
      <c r="BI603" s="309"/>
      <c r="BJ603" s="309"/>
      <c r="BK603" s="309"/>
      <c r="BL603" s="309"/>
      <c r="BM603" s="309"/>
      <c r="BN603" s="309"/>
      <c r="BO603" s="309"/>
      <c r="BP603" s="309"/>
      <c r="BQ603" s="309"/>
      <c r="BR603" s="309"/>
      <c r="BS603" s="309"/>
      <c r="BT603" s="309"/>
      <c r="BU603" s="309"/>
      <c r="BV603" s="309"/>
      <c r="BW603" s="309"/>
      <c r="BX603" s="309"/>
      <c r="BY603" s="309"/>
      <c r="BZ603" s="310"/>
      <c r="CA603" s="310"/>
      <c r="CB603" s="310"/>
      <c r="CC603" s="310"/>
      <c r="CD603" s="310"/>
      <c r="CE603" s="310"/>
      <c r="CF603" s="310"/>
      <c r="CG603" s="310"/>
      <c r="CH603" s="310"/>
      <c r="CI603" s="310"/>
      <c r="CJ603" s="310"/>
      <c r="CK603" s="310"/>
      <c r="CL603" s="310"/>
      <c r="CM603" s="310"/>
      <c r="CN603" s="310"/>
      <c r="CO603" s="310"/>
      <c r="CP603" s="310"/>
      <c r="CQ603" s="310"/>
      <c r="CR603" s="310"/>
      <c r="CS603" s="310"/>
      <c r="CT603" s="310"/>
      <c r="CU603" s="310"/>
      <c r="CV603" s="310"/>
      <c r="CW603" s="310"/>
      <c r="CX603" s="310"/>
      <c r="CY603" s="310"/>
      <c r="CZ603" s="310"/>
    </row>
    <row r="604" s="314" customFormat="true" ht="25.15" customHeight="true" x14ac:dyDescent="0.2">
      <c r="C604" s="844" t="s">
        <v>377</v>
      </c>
      <c r="D604" s="844"/>
      <c r="E604" s="653">
        <v>-7.6186348147653682E-2</v>
      </c>
      <c r="F604" s="512"/>
      <c r="G604" s="512"/>
      <c r="H604" s="844" t="s">
        <v>509</v>
      </c>
      <c r="I604" s="844"/>
      <c r="J604" s="654">
        <v>-9.1579559426251768E-5</v>
      </c>
      <c r="K604" s="512"/>
      <c r="L604" s="512"/>
      <c r="M604" s="844"/>
      <c r="N604" s="844"/>
      <c r="O604" s="646" t="s">
        <v>179</v>
      </c>
      <c r="P604" s="647" t="s">
        <v>271</v>
      </c>
      <c r="Q604" s="648" t="s">
        <v>272</v>
      </c>
      <c r="AJ604" s="307"/>
      <c r="AK604" s="307"/>
      <c r="AL604" s="307"/>
      <c r="AM604" s="307"/>
      <c r="AN604" s="307"/>
      <c r="AO604" s="307"/>
      <c r="AP604" s="307"/>
      <c r="AQ604" s="307"/>
      <c r="AR604" s="307"/>
      <c r="AS604" s="307"/>
      <c r="AT604" s="307"/>
      <c r="AU604" s="307"/>
      <c r="AV604" s="307"/>
      <c r="AW604" s="307"/>
      <c r="AX604" s="307"/>
      <c r="AY604" s="307"/>
      <c r="AZ604" s="307"/>
      <c r="BA604" s="310"/>
      <c r="BB604" s="360"/>
      <c r="BC604" s="310"/>
      <c r="BD604" s="310"/>
      <c r="BE604" s="310"/>
      <c r="BF604" s="310"/>
      <c r="BG604" s="310"/>
      <c r="BH604" s="310"/>
      <c r="BI604" s="310"/>
      <c r="BJ604" s="310"/>
      <c r="BK604" s="310"/>
      <c r="BL604" s="310"/>
      <c r="BM604" s="310"/>
      <c r="BN604" s="310"/>
      <c r="BO604" s="310"/>
      <c r="BP604" s="310"/>
      <c r="BQ604" s="310"/>
      <c r="BR604" s="310"/>
      <c r="BS604" s="310"/>
      <c r="BT604" s="310"/>
      <c r="BU604" s="310"/>
      <c r="BV604" s="310"/>
      <c r="BW604" s="310"/>
      <c r="BX604" s="310"/>
      <c r="BY604" s="310"/>
      <c r="BZ604" s="310"/>
      <c r="CA604" s="310"/>
      <c r="CB604" s="310"/>
      <c r="CC604" s="310"/>
      <c r="CD604" s="310"/>
      <c r="CE604" s="310"/>
      <c r="CF604" s="310"/>
      <c r="CG604" s="310"/>
      <c r="CH604" s="310"/>
      <c r="CI604" s="310"/>
      <c r="CJ604" s="310"/>
      <c r="CK604" s="310"/>
      <c r="CL604" s="310"/>
      <c r="CM604" s="310"/>
      <c r="CN604" s="310"/>
      <c r="CO604" s="310"/>
      <c r="CP604" s="310"/>
      <c r="CQ604" s="310"/>
      <c r="CR604" s="310"/>
      <c r="CS604" s="310"/>
      <c r="CT604" s="310"/>
      <c r="CU604" s="310"/>
      <c r="CV604" s="310"/>
      <c r="CW604" s="310"/>
      <c r="CX604" s="310"/>
      <c r="CY604" s="310"/>
      <c r="CZ604" s="310"/>
    </row>
    <row r="605" s="314" customFormat="true" ht="25.15" customHeight="true" x14ac:dyDescent="0.2">
      <c r="C605" s="844" t="s">
        <v>401</v>
      </c>
      <c r="D605" s="844"/>
      <c r="E605" s="653">
        <v>-1.1549060546147507E-2</v>
      </c>
      <c r="F605" s="512"/>
      <c r="G605" s="512"/>
      <c r="H605" s="844" t="s">
        <v>497</v>
      </c>
      <c r="I605" s="844"/>
      <c r="J605" s="654">
        <v>2.3691425242302229E-3</v>
      </c>
      <c r="K605" s="512"/>
      <c r="L605" s="512"/>
      <c r="M605" s="844" t="s">
        <v>192</v>
      </c>
      <c r="N605" s="844"/>
      <c r="O605" s="667">
        <v>5.3791203767567595</v>
      </c>
      <c r="P605" s="668">
        <v>5.6032503924549584</v>
      </c>
      <c r="Q605" s="669">
        <v>5.6032503924549584</v>
      </c>
      <c r="AJ605" s="307"/>
      <c r="AK605" s="307"/>
      <c r="AL605" s="307"/>
      <c r="AM605" s="307"/>
      <c r="AN605" s="307"/>
      <c r="AO605" s="307"/>
      <c r="AP605" s="307"/>
      <c r="AQ605" s="307"/>
      <c r="AR605" s="307"/>
      <c r="AS605" s="307"/>
      <c r="AT605" s="307"/>
      <c r="AU605" s="307"/>
      <c r="AV605" s="307"/>
      <c r="AW605" s="307"/>
      <c r="AX605" s="307"/>
      <c r="AY605" s="307"/>
      <c r="AZ605" s="307"/>
      <c r="BA605" s="310"/>
      <c r="BB605" s="360"/>
      <c r="BC605" s="310"/>
      <c r="BD605" s="310"/>
      <c r="BE605" s="310"/>
      <c r="BF605" s="310"/>
      <c r="BG605" s="310"/>
      <c r="BH605" s="310"/>
      <c r="BI605" s="310"/>
      <c r="BJ605" s="310"/>
      <c r="BK605" s="310"/>
      <c r="BL605" s="310"/>
      <c r="BM605" s="310"/>
      <c r="BN605" s="310"/>
      <c r="BO605" s="310"/>
      <c r="BP605" s="310"/>
      <c r="BQ605" s="310"/>
      <c r="BR605" s="310"/>
      <c r="BS605" s="310"/>
      <c r="BT605" s="310"/>
      <c r="BU605" s="310"/>
      <c r="BV605" s="310"/>
      <c r="BW605" s="310"/>
      <c r="BX605" s="310"/>
      <c r="BY605" s="310"/>
      <c r="BZ605" s="310"/>
      <c r="CA605" s="310"/>
      <c r="CB605" s="310"/>
      <c r="CC605" s="310"/>
      <c r="CD605" s="310"/>
      <c r="CE605" s="310"/>
      <c r="CF605" s="310"/>
      <c r="CG605" s="310"/>
      <c r="CH605" s="310"/>
      <c r="CI605" s="310"/>
      <c r="CJ605" s="310"/>
      <c r="CK605" s="310"/>
      <c r="CL605" s="310"/>
      <c r="CM605" s="310"/>
      <c r="CN605" s="310"/>
      <c r="CO605" s="310"/>
      <c r="CP605" s="310"/>
      <c r="CQ605" s="310"/>
      <c r="CR605" s="310"/>
      <c r="CS605" s="310"/>
      <c r="CT605" s="310"/>
      <c r="CU605" s="310"/>
      <c r="CV605" s="310"/>
      <c r="CW605" s="310"/>
      <c r="CX605" s="310"/>
      <c r="CY605" s="310"/>
      <c r="CZ605" s="310"/>
    </row>
    <row r="606" s="314" customFormat="true" ht="25.15" customHeight="true" x14ac:dyDescent="0.2">
      <c r="C606" s="844" t="s">
        <v>517</v>
      </c>
      <c r="D606" s="844"/>
      <c r="E606" s="653">
        <v>-1.2136333968224573E-4</v>
      </c>
      <c r="F606" s="512"/>
      <c r="G606" s="512"/>
      <c r="H606" s="844" t="s">
        <v>476</v>
      </c>
      <c r="I606" s="844"/>
      <c r="J606" s="654">
        <v>2.3316334278193254E-2</v>
      </c>
      <c r="K606" s="512"/>
      <c r="L606" s="512"/>
      <c r="M606" s="844"/>
      <c r="N606" s="844"/>
      <c r="O606" s="512"/>
      <c r="P606" s="512"/>
      <c r="Q606" s="512"/>
      <c r="AJ606" s="307"/>
      <c r="AK606" s="307"/>
      <c r="AL606" s="307"/>
      <c r="AM606" s="307"/>
      <c r="AN606" s="307"/>
      <c r="AO606" s="307"/>
      <c r="AP606" s="307"/>
      <c r="AQ606" s="307"/>
      <c r="AR606" s="307"/>
      <c r="AS606" s="307"/>
      <c r="AT606" s="307"/>
      <c r="AU606" s="307"/>
      <c r="AV606" s="307"/>
      <c r="AW606" s="307"/>
      <c r="AX606" s="307"/>
      <c r="AY606" s="307"/>
      <c r="AZ606" s="307"/>
      <c r="BA606" s="310"/>
      <c r="BB606" s="360"/>
      <c r="BC606" s="310"/>
      <c r="BD606" s="310"/>
      <c r="BE606" s="310"/>
      <c r="BF606" s="310"/>
      <c r="BG606" s="310"/>
      <c r="BH606" s="310"/>
      <c r="BI606" s="310"/>
      <c r="BJ606" s="310"/>
      <c r="BK606" s="310"/>
      <c r="BL606" s="310"/>
      <c r="BM606" s="310"/>
      <c r="BN606" s="310"/>
      <c r="BO606" s="310"/>
      <c r="BP606" s="310"/>
      <c r="BQ606" s="310"/>
      <c r="BR606" s="310"/>
      <c r="BS606" s="310"/>
      <c r="BT606" s="310"/>
      <c r="BU606" s="310"/>
      <c r="BV606" s="310"/>
      <c r="BW606" s="310"/>
      <c r="BX606" s="310"/>
      <c r="BY606" s="310"/>
      <c r="BZ606" s="310"/>
      <c r="CA606" s="310"/>
      <c r="CB606" s="310"/>
      <c r="CC606" s="310"/>
      <c r="CD606" s="310"/>
      <c r="CE606" s="310"/>
      <c r="CF606" s="310"/>
      <c r="CG606" s="310"/>
      <c r="CH606" s="310"/>
      <c r="CI606" s="310"/>
      <c r="CJ606" s="310"/>
      <c r="CK606" s="310"/>
      <c r="CL606" s="310"/>
      <c r="CM606" s="310"/>
      <c r="CN606" s="310"/>
      <c r="CO606" s="310"/>
      <c r="CP606" s="310"/>
      <c r="CQ606" s="310"/>
      <c r="CR606" s="310"/>
      <c r="CS606" s="310"/>
      <c r="CT606" s="310"/>
      <c r="CU606" s="310"/>
      <c r="CV606" s="310"/>
      <c r="CW606" s="310"/>
      <c r="CX606" s="310"/>
      <c r="CY606" s="310"/>
      <c r="CZ606" s="310"/>
    </row>
    <row r="607" s="314" customFormat="true" ht="25.15" customHeight="true" x14ac:dyDescent="0.2">
      <c r="C607" s="844" t="s">
        <v>512</v>
      </c>
      <c r="D607" s="844"/>
      <c r="E607" s="653">
        <v>8.7085450837116592E-4</v>
      </c>
      <c r="F607" s="512"/>
      <c r="G607" s="512"/>
      <c r="H607" s="844" t="s">
        <v>461</v>
      </c>
      <c r="I607" s="844"/>
      <c r="J607" s="654">
        <v>8.752824213021633E-2</v>
      </c>
      <c r="K607" s="512"/>
      <c r="L607" s="512"/>
      <c r="M607" s="844"/>
      <c r="N607" s="844"/>
      <c r="O607" s="512"/>
      <c r="P607" s="512"/>
      <c r="Q607" s="512"/>
      <c r="AJ607" s="307"/>
      <c r="AK607" s="307"/>
      <c r="AL607" s="307"/>
      <c r="AM607" s="307"/>
      <c r="AN607" s="307"/>
      <c r="AO607" s="307"/>
      <c r="AP607" s="307"/>
      <c r="AQ607" s="307"/>
      <c r="AR607" s="307"/>
      <c r="AS607" s="307"/>
      <c r="AT607" s="307"/>
      <c r="AU607" s="307"/>
      <c r="AV607" s="307"/>
      <c r="AW607" s="307"/>
      <c r="AX607" s="307"/>
      <c r="AY607" s="307"/>
      <c r="AZ607" s="307"/>
      <c r="BA607" s="310"/>
      <c r="BB607" s="360"/>
      <c r="BC607" s="310"/>
      <c r="BD607" s="310"/>
      <c r="BE607" s="310"/>
      <c r="BF607" s="310"/>
      <c r="BG607" s="310"/>
      <c r="BH607" s="310"/>
      <c r="BI607" s="310"/>
      <c r="BJ607" s="310"/>
      <c r="BK607" s="310"/>
      <c r="BL607" s="310"/>
      <c r="BM607" s="310"/>
      <c r="BN607" s="310"/>
      <c r="BO607" s="310"/>
      <c r="BP607" s="310"/>
      <c r="BQ607" s="310"/>
      <c r="BR607" s="310"/>
      <c r="BS607" s="310"/>
      <c r="BT607" s="310"/>
      <c r="BU607" s="310"/>
      <c r="BV607" s="310"/>
      <c r="BW607" s="310"/>
      <c r="BX607" s="310"/>
      <c r="BY607" s="310"/>
      <c r="BZ607" s="310"/>
      <c r="CA607" s="310"/>
      <c r="CB607" s="310"/>
      <c r="CC607" s="310"/>
      <c r="CD607" s="310"/>
      <c r="CE607" s="310"/>
      <c r="CF607" s="310"/>
      <c r="CG607" s="310"/>
      <c r="CH607" s="310"/>
      <c r="CI607" s="310"/>
      <c r="CJ607" s="310"/>
      <c r="CK607" s="310"/>
      <c r="CL607" s="310"/>
      <c r="CM607" s="310"/>
      <c r="CN607" s="310"/>
      <c r="CO607" s="310"/>
      <c r="CP607" s="310"/>
      <c r="CQ607" s="310"/>
      <c r="CR607" s="310"/>
      <c r="CS607" s="310"/>
      <c r="CT607" s="310"/>
      <c r="CU607" s="310"/>
      <c r="CV607" s="310"/>
      <c r="CW607" s="310"/>
      <c r="CX607" s="310"/>
      <c r="CY607" s="310"/>
      <c r="CZ607" s="310"/>
    </row>
    <row r="608" s="314" customFormat="true" ht="25.15" customHeight="true" x14ac:dyDescent="0.2">
      <c r="C608" s="844" t="s">
        <v>396</v>
      </c>
      <c r="D608" s="844"/>
      <c r="E608" s="653">
        <v>1.0532075949341068E-2</v>
      </c>
      <c r="F608" s="512"/>
      <c r="G608" s="512"/>
      <c r="H608" s="844" t="s">
        <v>489</v>
      </c>
      <c r="I608" s="844"/>
      <c r="J608" s="654">
        <v>5.043745628550398E-3</v>
      </c>
      <c r="K608" s="512"/>
      <c r="L608" s="512"/>
      <c r="M608" s="844" t="s">
        <v>273</v>
      </c>
      <c r="N608" s="844"/>
      <c r="O608" s="844"/>
      <c r="P608" s="512"/>
      <c r="Q608" s="512"/>
      <c r="AJ608" s="307"/>
      <c r="AK608" s="307"/>
      <c r="AL608" s="307"/>
      <c r="AM608" s="307"/>
      <c r="AN608" s="307"/>
      <c r="AO608" s="307"/>
      <c r="AP608" s="307"/>
      <c r="AQ608" s="307"/>
      <c r="AR608" s="307"/>
      <c r="AS608" s="307"/>
      <c r="AT608" s="307"/>
      <c r="AU608" s="307"/>
      <c r="AV608" s="307"/>
      <c r="AW608" s="307"/>
      <c r="AX608" s="307"/>
      <c r="AY608" s="307"/>
      <c r="AZ608" s="307"/>
      <c r="BA608" s="310"/>
      <c r="BB608" s="360"/>
      <c r="BC608" s="310"/>
      <c r="BD608" s="310"/>
      <c r="BE608" s="310"/>
      <c r="BF608" s="310"/>
      <c r="BG608" s="310"/>
      <c r="BH608" s="310"/>
      <c r="BI608" s="310"/>
      <c r="BJ608" s="310"/>
      <c r="BK608" s="310"/>
      <c r="BL608" s="310"/>
      <c r="BM608" s="310"/>
      <c r="BN608" s="310"/>
      <c r="BO608" s="310"/>
      <c r="BP608" s="310"/>
      <c r="BQ608" s="310"/>
      <c r="BR608" s="310"/>
      <c r="BS608" s="310"/>
      <c r="BT608" s="310"/>
      <c r="BU608" s="310"/>
      <c r="BV608" s="310"/>
      <c r="BW608" s="310"/>
      <c r="BX608" s="310"/>
      <c r="BY608" s="310"/>
      <c r="BZ608" s="310"/>
      <c r="CA608" s="310"/>
      <c r="CB608" s="310"/>
      <c r="CC608" s="310"/>
      <c r="CD608" s="310"/>
      <c r="CE608" s="310"/>
      <c r="CF608" s="310"/>
      <c r="CG608" s="310"/>
      <c r="CH608" s="310"/>
      <c r="CI608" s="310"/>
      <c r="CJ608" s="310"/>
      <c r="CK608" s="310"/>
      <c r="CL608" s="310"/>
      <c r="CM608" s="310"/>
      <c r="CN608" s="310"/>
      <c r="CO608" s="310"/>
      <c r="CP608" s="310"/>
      <c r="CQ608" s="310"/>
      <c r="CR608" s="310"/>
      <c r="CS608" s="310"/>
      <c r="CT608" s="310"/>
      <c r="CU608" s="310"/>
      <c r="CV608" s="310"/>
      <c r="CW608" s="310"/>
      <c r="CX608" s="310"/>
      <c r="CY608" s="310"/>
      <c r="CZ608" s="310"/>
    </row>
    <row r="609" s="314" customFormat="true" ht="25.15" customHeight="true" x14ac:dyDescent="0.2">
      <c r="C609" s="844" t="s">
        <v>205</v>
      </c>
      <c r="D609" s="844"/>
      <c r="E609" s="653">
        <v>4.3036858423228262E-2</v>
      </c>
      <c r="F609" s="512"/>
      <c r="G609" s="512"/>
      <c r="H609" s="844" t="s">
        <v>410</v>
      </c>
      <c r="I609" s="844"/>
      <c r="J609" s="654">
        <v>-5.1274012728031075E-3</v>
      </c>
      <c r="K609" s="512"/>
      <c r="L609" s="512"/>
      <c r="M609" s="844"/>
      <c r="N609" s="844"/>
      <c r="O609" s="649" t="s">
        <v>191</v>
      </c>
      <c r="P609" s="512"/>
      <c r="Q609" s="512"/>
      <c r="AJ609" s="307"/>
      <c r="AK609" s="307"/>
      <c r="AL609" s="307"/>
      <c r="AM609" s="307"/>
      <c r="AN609" s="307"/>
      <c r="AO609" s="307"/>
      <c r="AP609" s="307"/>
      <c r="AQ609" s="307"/>
      <c r="AR609" s="307"/>
      <c r="AS609" s="307"/>
      <c r="AT609" s="307"/>
      <c r="AU609" s="307"/>
      <c r="AV609" s="307"/>
      <c r="AW609" s="307"/>
      <c r="AX609" s="307"/>
      <c r="AY609" s="307"/>
      <c r="AZ609" s="307"/>
      <c r="BA609" s="310"/>
      <c r="BB609" s="360"/>
      <c r="BC609" s="310"/>
      <c r="BD609" s="310"/>
      <c r="BE609" s="310"/>
      <c r="BF609" s="310"/>
      <c r="BG609" s="310"/>
      <c r="BH609" s="310"/>
      <c r="BI609" s="310"/>
      <c r="BJ609" s="310"/>
      <c r="BK609" s="310"/>
      <c r="BL609" s="310"/>
      <c r="BM609" s="310"/>
      <c r="BN609" s="310"/>
      <c r="BO609" s="310"/>
      <c r="BP609" s="310"/>
      <c r="BQ609" s="310"/>
      <c r="BR609" s="310"/>
      <c r="BS609" s="310"/>
      <c r="BT609" s="310"/>
      <c r="BU609" s="310"/>
      <c r="BV609" s="310"/>
      <c r="BW609" s="310"/>
      <c r="BX609" s="310"/>
      <c r="BY609" s="310"/>
      <c r="BZ609" s="310"/>
      <c r="CA609" s="310"/>
      <c r="CB609" s="310"/>
      <c r="CC609" s="310"/>
      <c r="CD609" s="310"/>
      <c r="CE609" s="310"/>
      <c r="CF609" s="310"/>
      <c r="CG609" s="310"/>
      <c r="CH609" s="310"/>
      <c r="CI609" s="310"/>
      <c r="CJ609" s="310"/>
      <c r="CK609" s="310"/>
      <c r="CL609" s="310"/>
      <c r="CM609" s="310"/>
      <c r="CN609" s="310"/>
      <c r="CO609" s="310"/>
      <c r="CP609" s="310"/>
      <c r="CQ609" s="310"/>
      <c r="CR609" s="310"/>
      <c r="CS609" s="310"/>
      <c r="CT609" s="310"/>
      <c r="CU609" s="310"/>
      <c r="CV609" s="310"/>
      <c r="CW609" s="310"/>
      <c r="CX609" s="310"/>
      <c r="CY609" s="310"/>
      <c r="CZ609" s="310"/>
    </row>
    <row r="610" s="314" customFormat="true" ht="25.15" customHeight="true" x14ac:dyDescent="0.2">
      <c r="C610" s="844" t="s">
        <v>206</v>
      </c>
      <c r="D610" s="844"/>
      <c r="E610" s="653">
        <v>3.5724430890637197E-2</v>
      </c>
      <c r="F610" s="512"/>
      <c r="G610" s="512"/>
      <c r="H610" s="844" t="s">
        <v>415</v>
      </c>
      <c r="I610" s="844"/>
      <c r="J610" s="654">
        <v>-3.2331244920923235E-3</v>
      </c>
      <c r="K610" s="512"/>
      <c r="L610" s="512"/>
      <c r="M610" s="844"/>
      <c r="N610" s="844"/>
      <c r="O610" s="670" t="s">
        <v>192</v>
      </c>
      <c r="P610" s="512"/>
      <c r="Q610" s="512"/>
      <c r="AJ610" s="307"/>
      <c r="AK610" s="307"/>
      <c r="AL610" s="307"/>
      <c r="AM610" s="307"/>
      <c r="AN610" s="307"/>
      <c r="AO610" s="307"/>
      <c r="AP610" s="307"/>
      <c r="AQ610" s="307"/>
      <c r="AR610" s="307"/>
      <c r="AS610" s="307"/>
      <c r="AT610" s="307"/>
      <c r="AU610" s="307"/>
      <c r="AV610" s="307"/>
      <c r="AW610" s="307"/>
      <c r="AX610" s="307"/>
      <c r="AY610" s="307"/>
      <c r="AZ610" s="307"/>
      <c r="BA610" s="310"/>
      <c r="BB610" s="360"/>
      <c r="BC610" s="310"/>
      <c r="BD610" s="310"/>
      <c r="BE610" s="310"/>
      <c r="BF610" s="310"/>
      <c r="BG610" s="310"/>
      <c r="BH610" s="310"/>
      <c r="BI610" s="310"/>
      <c r="BJ610" s="310"/>
      <c r="BK610" s="310"/>
      <c r="BL610" s="310"/>
      <c r="BM610" s="310"/>
      <c r="BN610" s="310"/>
      <c r="BO610" s="310"/>
      <c r="BP610" s="310"/>
      <c r="BQ610" s="310"/>
      <c r="BR610" s="310"/>
      <c r="BS610" s="310"/>
      <c r="BT610" s="310"/>
      <c r="BU610" s="310"/>
      <c r="BV610" s="310"/>
      <c r="BW610" s="310"/>
      <c r="BX610" s="310"/>
      <c r="BY610" s="310"/>
      <c r="BZ610" s="310"/>
      <c r="CA610" s="310"/>
      <c r="CB610" s="310"/>
      <c r="CC610" s="310"/>
      <c r="CD610" s="310"/>
      <c r="CE610" s="310"/>
      <c r="CF610" s="310"/>
      <c r="CG610" s="310"/>
      <c r="CH610" s="310"/>
      <c r="CI610" s="310"/>
      <c r="CJ610" s="310"/>
      <c r="CK610" s="310"/>
      <c r="CL610" s="310"/>
      <c r="CM610" s="310"/>
      <c r="CN610" s="310"/>
      <c r="CO610" s="310"/>
      <c r="CP610" s="310"/>
      <c r="CQ610" s="310"/>
      <c r="CR610" s="310"/>
      <c r="CS610" s="310"/>
      <c r="CT610" s="310"/>
      <c r="CU610" s="310"/>
      <c r="CV610" s="310"/>
      <c r="CW610" s="310"/>
      <c r="CX610" s="310"/>
      <c r="CY610" s="310"/>
      <c r="CZ610" s="310"/>
    </row>
    <row r="611" s="314" customFormat="true" ht="25.15" customHeight="true" x14ac:dyDescent="0.2">
      <c r="C611" s="844" t="s">
        <v>520</v>
      </c>
      <c r="D611" s="844"/>
      <c r="E611" s="653">
        <v>2.9682232824345257E-4</v>
      </c>
      <c r="F611" s="512"/>
      <c r="G611" s="512"/>
      <c r="H611" s="844" t="s">
        <v>479</v>
      </c>
      <c r="I611" s="844"/>
      <c r="J611" s="654">
        <v>-9.0401757673079612E-3</v>
      </c>
      <c r="K611" s="512"/>
      <c r="L611" s="512"/>
      <c r="M611" s="844" t="s">
        <v>419</v>
      </c>
      <c r="N611" s="844"/>
      <c r="O611" s="652">
        <v>-2.4008678045695637E-2</v>
      </c>
      <c r="P611" s="512"/>
      <c r="Q611" s="512"/>
      <c r="AJ611" s="307"/>
      <c r="AK611" s="307"/>
      <c r="AL611" s="307"/>
      <c r="AM611" s="307"/>
      <c r="AN611" s="307"/>
      <c r="AO611" s="307"/>
      <c r="AP611" s="307"/>
      <c r="AQ611" s="307"/>
      <c r="AR611" s="307"/>
      <c r="AS611" s="307"/>
      <c r="AT611" s="307"/>
      <c r="AU611" s="307"/>
      <c r="AV611" s="307"/>
      <c r="AW611" s="307"/>
      <c r="AX611" s="307"/>
      <c r="AY611" s="307"/>
      <c r="AZ611" s="307"/>
      <c r="BA611" s="310"/>
      <c r="BB611" s="360"/>
      <c r="BC611" s="310"/>
      <c r="BD611" s="310"/>
      <c r="BE611" s="310"/>
      <c r="BF611" s="310"/>
      <c r="BG611" s="310"/>
      <c r="BH611" s="310"/>
      <c r="BI611" s="310"/>
      <c r="BJ611" s="310"/>
      <c r="BK611" s="310"/>
      <c r="BL611" s="310"/>
      <c r="BM611" s="310"/>
      <c r="BN611" s="310"/>
      <c r="BO611" s="310"/>
      <c r="BP611" s="310"/>
      <c r="BQ611" s="310"/>
      <c r="BR611" s="310"/>
      <c r="BS611" s="310"/>
      <c r="BT611" s="310"/>
      <c r="BU611" s="310"/>
      <c r="BV611" s="310"/>
      <c r="BW611" s="310"/>
      <c r="BX611" s="310"/>
      <c r="BY611" s="310"/>
      <c r="BZ611" s="310"/>
      <c r="CA611" s="310"/>
      <c r="CB611" s="310"/>
      <c r="CC611" s="310"/>
      <c r="CD611" s="310"/>
      <c r="CE611" s="310"/>
      <c r="CF611" s="310"/>
      <c r="CG611" s="310"/>
      <c r="CH611" s="310"/>
      <c r="CI611" s="310"/>
      <c r="CJ611" s="310"/>
      <c r="CK611" s="310"/>
      <c r="CL611" s="310"/>
      <c r="CM611" s="310"/>
      <c r="CN611" s="310"/>
      <c r="CO611" s="310"/>
      <c r="CP611" s="310"/>
      <c r="CQ611" s="310"/>
      <c r="CR611" s="310"/>
      <c r="CS611" s="310"/>
      <c r="CT611" s="310"/>
      <c r="CU611" s="310"/>
      <c r="CV611" s="310"/>
      <c r="CW611" s="310"/>
      <c r="CX611" s="310"/>
      <c r="CY611" s="310"/>
      <c r="CZ611" s="310"/>
    </row>
    <row r="612" s="314" customFormat="true" ht="25.15" customHeight="true" x14ac:dyDescent="0.2">
      <c r="C612" s="844" t="s">
        <v>313</v>
      </c>
      <c r="D612" s="844"/>
      <c r="E612" s="653">
        <v>9.7125964901396855E-2</v>
      </c>
      <c r="F612" s="512"/>
      <c r="G612" s="512"/>
      <c r="H612" s="844" t="s">
        <v>482</v>
      </c>
      <c r="I612" s="844"/>
      <c r="J612" s="654">
        <v>-1.4904671363420843E-2</v>
      </c>
      <c r="K612" s="512"/>
      <c r="L612" s="512"/>
      <c r="M612" s="844" t="s">
        <v>460</v>
      </c>
      <c r="N612" s="844"/>
      <c r="O612" s="655">
        <v>-0.12816929948686209</v>
      </c>
      <c r="P612" s="512"/>
      <c r="Q612" s="512"/>
      <c r="AJ612" s="307"/>
      <c r="AK612" s="307"/>
      <c r="AL612" s="307"/>
      <c r="AM612" s="307"/>
      <c r="AN612" s="307"/>
      <c r="AO612" s="307"/>
      <c r="AP612" s="307"/>
      <c r="AQ612" s="307"/>
      <c r="AR612" s="307"/>
      <c r="AS612" s="307"/>
      <c r="AT612" s="307"/>
      <c r="AU612" s="307"/>
      <c r="AV612" s="307"/>
      <c r="AW612" s="307"/>
      <c r="AX612" s="307"/>
      <c r="AY612" s="307"/>
      <c r="AZ612" s="307"/>
      <c r="BA612" s="310"/>
      <c r="BB612" s="360"/>
      <c r="BC612" s="310"/>
      <c r="BD612" s="310"/>
      <c r="BE612" s="310"/>
      <c r="BF612" s="310"/>
      <c r="BG612" s="310"/>
      <c r="BH612" s="310"/>
      <c r="BI612" s="310"/>
      <c r="BJ612" s="310"/>
      <c r="BK612" s="310"/>
      <c r="BL612" s="310"/>
      <c r="BM612" s="310"/>
      <c r="BN612" s="310"/>
      <c r="BO612" s="310"/>
      <c r="BP612" s="310"/>
      <c r="BQ612" s="310"/>
      <c r="BR612" s="310"/>
      <c r="BS612" s="310"/>
      <c r="BT612" s="310"/>
      <c r="BU612" s="310"/>
      <c r="BV612" s="310"/>
      <c r="BW612" s="310"/>
      <c r="BX612" s="310"/>
      <c r="BY612" s="310"/>
      <c r="BZ612" s="310"/>
      <c r="CA612" s="310"/>
      <c r="CB612" s="310"/>
      <c r="CC612" s="310"/>
      <c r="CD612" s="310"/>
      <c r="CE612" s="310"/>
      <c r="CF612" s="310"/>
      <c r="CG612" s="310"/>
      <c r="CH612" s="310"/>
      <c r="CI612" s="310"/>
      <c r="CJ612" s="310"/>
      <c r="CK612" s="310"/>
      <c r="CL612" s="310"/>
      <c r="CM612" s="310"/>
      <c r="CN612" s="310"/>
      <c r="CO612" s="310"/>
      <c r="CP612" s="310"/>
      <c r="CQ612" s="310"/>
      <c r="CR612" s="310"/>
      <c r="CS612" s="310"/>
      <c r="CT612" s="310"/>
      <c r="CU612" s="310"/>
      <c r="CV612" s="310"/>
      <c r="CW612" s="310"/>
      <c r="CX612" s="310"/>
      <c r="CY612" s="310"/>
      <c r="CZ612" s="310"/>
    </row>
    <row r="613" s="314" customFormat="true" ht="25.15" customHeight="true" x14ac:dyDescent="0.2">
      <c r="C613" s="844" t="s">
        <v>327</v>
      </c>
      <c r="D613" s="844"/>
      <c r="E613" s="653">
        <v>5.3073478965940273E-2</v>
      </c>
      <c r="F613" s="512"/>
      <c r="G613" s="512"/>
      <c r="H613" s="844" t="s">
        <v>475</v>
      </c>
      <c r="I613" s="844"/>
      <c r="J613" s="654">
        <v>-2.4469540466387253E-2</v>
      </c>
      <c r="K613" s="512"/>
      <c r="L613" s="512"/>
      <c r="M613" s="844" t="s">
        <v>499</v>
      </c>
      <c r="N613" s="844"/>
      <c r="O613" s="655">
        <v>9.549101577884956E-3</v>
      </c>
      <c r="P613" s="512"/>
      <c r="Q613" s="512"/>
      <c r="AJ613" s="307"/>
      <c r="AK613" s="307"/>
      <c r="AL613" s="307"/>
      <c r="AM613" s="307"/>
      <c r="AN613" s="307"/>
      <c r="AO613" s="307"/>
      <c r="AP613" s="307"/>
      <c r="AQ613" s="307"/>
      <c r="AR613" s="307"/>
      <c r="AS613" s="307"/>
      <c r="AT613" s="307"/>
      <c r="AU613" s="307"/>
      <c r="AV613" s="307"/>
      <c r="AW613" s="307"/>
      <c r="AX613" s="307"/>
      <c r="AY613" s="307"/>
      <c r="AZ613" s="307"/>
      <c r="BA613" s="310"/>
      <c r="BB613" s="360"/>
      <c r="BC613" s="310"/>
      <c r="BD613" s="310"/>
      <c r="BE613" s="310"/>
      <c r="BF613" s="310"/>
      <c r="BG613" s="310"/>
      <c r="BH613" s="310"/>
      <c r="BI613" s="310"/>
      <c r="BJ613" s="310"/>
      <c r="BK613" s="310"/>
      <c r="BL613" s="310"/>
      <c r="BM613" s="310"/>
      <c r="BN613" s="310"/>
      <c r="BO613" s="310"/>
      <c r="BP613" s="310"/>
      <c r="BQ613" s="310"/>
      <c r="BR613" s="310"/>
      <c r="BS613" s="310"/>
      <c r="BT613" s="310"/>
      <c r="BU613" s="310"/>
      <c r="BV613" s="310"/>
      <c r="BW613" s="310"/>
      <c r="BX613" s="310"/>
      <c r="BY613" s="310"/>
      <c r="BZ613" s="310"/>
      <c r="CA613" s="310"/>
      <c r="CB613" s="310"/>
      <c r="CC613" s="310"/>
      <c r="CD613" s="310"/>
      <c r="CE613" s="310"/>
      <c r="CF613" s="310"/>
      <c r="CG613" s="310"/>
      <c r="CH613" s="310"/>
      <c r="CI613" s="310"/>
      <c r="CJ613" s="310"/>
      <c r="CK613" s="310"/>
      <c r="CL613" s="310"/>
      <c r="CM613" s="310"/>
      <c r="CN613" s="310"/>
      <c r="CO613" s="310"/>
      <c r="CP613" s="310"/>
      <c r="CQ613" s="310"/>
      <c r="CR613" s="310"/>
      <c r="CS613" s="310"/>
      <c r="CT613" s="310"/>
      <c r="CU613" s="310"/>
      <c r="CV613" s="310"/>
      <c r="CW613" s="310"/>
      <c r="CX613" s="310"/>
      <c r="CY613" s="310"/>
      <c r="CZ613" s="310"/>
    </row>
    <row r="614" s="314" customFormat="true" ht="25.15" customHeight="true" x14ac:dyDescent="0.2">
      <c r="C614" s="844" t="s">
        <v>314</v>
      </c>
      <c r="D614" s="844"/>
      <c r="E614" s="653">
        <v>8.7498536034297456E-2</v>
      </c>
      <c r="F614" s="512"/>
      <c r="G614" s="512"/>
      <c r="H614" s="844" t="s">
        <v>522</v>
      </c>
      <c r="I614" s="844"/>
      <c r="J614" s="654">
        <v>-2.920257166416803E-3</v>
      </c>
      <c r="K614" s="512"/>
      <c r="L614" s="512"/>
      <c r="M614" s="844" t="s">
        <v>519</v>
      </c>
      <c r="N614" s="844"/>
      <c r="O614" s="655">
        <v>3.7850327665861499E-4</v>
      </c>
      <c r="P614" s="512"/>
      <c r="Q614" s="512"/>
      <c r="AJ614" s="307"/>
      <c r="AK614" s="307"/>
      <c r="AL614" s="307"/>
      <c r="AM614" s="307"/>
      <c r="AN614" s="307"/>
      <c r="AO614" s="307"/>
      <c r="AP614" s="307"/>
      <c r="AQ614" s="307"/>
      <c r="AR614" s="307"/>
      <c r="AS614" s="307"/>
      <c r="AT614" s="307"/>
      <c r="AU614" s="307"/>
      <c r="AV614" s="307"/>
      <c r="AW614" s="307"/>
      <c r="AX614" s="307"/>
      <c r="AY614" s="307"/>
      <c r="AZ614" s="307"/>
      <c r="BA614" s="310"/>
      <c r="BB614" s="360"/>
      <c r="BC614" s="310"/>
      <c r="BD614" s="310"/>
      <c r="BE614" s="310"/>
      <c r="BF614" s="310"/>
      <c r="BG614" s="310"/>
      <c r="BH614" s="310"/>
      <c r="BI614" s="310"/>
      <c r="BJ614" s="310"/>
      <c r="BK614" s="310"/>
      <c r="BL614" s="310"/>
      <c r="BM614" s="310"/>
      <c r="BN614" s="310"/>
      <c r="BO614" s="310"/>
      <c r="BP614" s="310"/>
      <c r="BQ614" s="310"/>
      <c r="BR614" s="310"/>
      <c r="BS614" s="310"/>
      <c r="BT614" s="310"/>
      <c r="BU614" s="310"/>
      <c r="BV614" s="310"/>
      <c r="BW614" s="310"/>
      <c r="BX614" s="310"/>
      <c r="BY614" s="310"/>
      <c r="BZ614" s="310"/>
      <c r="CA614" s="310"/>
      <c r="CB614" s="310"/>
      <c r="CC614" s="310"/>
      <c r="CD614" s="310"/>
      <c r="CE614" s="310"/>
      <c r="CF614" s="310"/>
      <c r="CG614" s="310"/>
      <c r="CH614" s="310"/>
      <c r="CI614" s="310"/>
      <c r="CJ614" s="310"/>
      <c r="CK614" s="310"/>
      <c r="CL614" s="310"/>
      <c r="CM614" s="310"/>
      <c r="CN614" s="310"/>
      <c r="CO614" s="310"/>
      <c r="CP614" s="310"/>
      <c r="CQ614" s="310"/>
      <c r="CR614" s="310"/>
      <c r="CS614" s="310"/>
      <c r="CT614" s="310"/>
      <c r="CU614" s="310"/>
      <c r="CV614" s="310"/>
      <c r="CW614" s="310"/>
      <c r="CX614" s="310"/>
      <c r="CY614" s="310"/>
      <c r="CZ614" s="310"/>
    </row>
    <row r="615" s="314" customFormat="true" ht="25.15" customHeight="true" x14ac:dyDescent="0.2">
      <c r="C615" s="844" t="s">
        <v>318</v>
      </c>
      <c r="D615" s="844"/>
      <c r="E615" s="653">
        <v>5.609568390910049E-2</v>
      </c>
      <c r="F615" s="512"/>
      <c r="G615" s="512"/>
      <c r="H615" s="844" t="s">
        <v>468</v>
      </c>
      <c r="I615" s="844"/>
      <c r="J615" s="654">
        <v>-6.219177953725076E-2</v>
      </c>
      <c r="K615" s="512"/>
      <c r="L615" s="512"/>
      <c r="M615" s="844" t="s">
        <v>476</v>
      </c>
      <c r="N615" s="844"/>
      <c r="O615" s="655">
        <v>2.4844880421334582E-2</v>
      </c>
      <c r="P615" s="512"/>
      <c r="Q615" s="512"/>
      <c r="AJ615" s="307"/>
      <c r="AK615" s="307"/>
      <c r="AL615" s="307"/>
      <c r="AM615" s="307"/>
      <c r="AN615" s="307"/>
      <c r="AO615" s="307"/>
      <c r="AP615" s="307"/>
      <c r="AQ615" s="307"/>
      <c r="AR615" s="307"/>
      <c r="AS615" s="307"/>
      <c r="AT615" s="307"/>
      <c r="AU615" s="307"/>
      <c r="AV615" s="307"/>
      <c r="AW615" s="307"/>
      <c r="AX615" s="307"/>
      <c r="AY615" s="307"/>
      <c r="AZ615" s="307"/>
      <c r="BA615" s="310"/>
      <c r="BB615" s="360"/>
      <c r="BC615" s="310"/>
      <c r="BD615" s="310"/>
      <c r="BE615" s="310"/>
      <c r="BF615" s="310"/>
      <c r="BG615" s="310"/>
      <c r="BH615" s="310"/>
      <c r="BI615" s="310"/>
      <c r="BJ615" s="310"/>
      <c r="BK615" s="310"/>
      <c r="BL615" s="310"/>
      <c r="BM615" s="310"/>
      <c r="BN615" s="310"/>
      <c r="BO615" s="310"/>
      <c r="BP615" s="310"/>
      <c r="BQ615" s="310"/>
      <c r="BR615" s="310"/>
      <c r="BS615" s="310"/>
      <c r="BT615" s="310"/>
      <c r="BU615" s="310"/>
      <c r="BV615" s="310"/>
      <c r="BW615" s="310"/>
      <c r="BX615" s="310"/>
      <c r="BY615" s="310"/>
      <c r="BZ615" s="310"/>
      <c r="CA615" s="310"/>
      <c r="CB615" s="310"/>
      <c r="CC615" s="310"/>
      <c r="CD615" s="310"/>
      <c r="CE615" s="310"/>
      <c r="CF615" s="310"/>
      <c r="CG615" s="310"/>
      <c r="CH615" s="310"/>
      <c r="CI615" s="310"/>
      <c r="CJ615" s="310"/>
      <c r="CK615" s="310"/>
      <c r="CL615" s="310"/>
      <c r="CM615" s="310"/>
      <c r="CN615" s="310"/>
      <c r="CO615" s="310"/>
      <c r="CP615" s="310"/>
      <c r="CQ615" s="310"/>
      <c r="CR615" s="310"/>
      <c r="CS615" s="310"/>
      <c r="CT615" s="310"/>
      <c r="CU615" s="310"/>
      <c r="CV615" s="310"/>
      <c r="CW615" s="310"/>
      <c r="CX615" s="310"/>
      <c r="CY615" s="310"/>
      <c r="CZ615" s="310"/>
    </row>
    <row r="616" s="314" customFormat="true" ht="25.15" customHeight="true" x14ac:dyDescent="0.2">
      <c r="C616" s="844" t="s">
        <v>336</v>
      </c>
      <c r="D616" s="844"/>
      <c r="E616" s="653">
        <v>1.5150104327215506E-2</v>
      </c>
      <c r="F616" s="512"/>
      <c r="G616" s="512"/>
      <c r="H616" s="844" t="s">
        <v>514</v>
      </c>
      <c r="I616" s="844"/>
      <c r="J616" s="654">
        <v>4.6460403349356527E-3</v>
      </c>
      <c r="K616" s="512"/>
      <c r="L616" s="512"/>
      <c r="M616" s="844" t="s">
        <v>461</v>
      </c>
      <c r="N616" s="844"/>
      <c r="O616" s="655">
        <v>0.12577189515733575</v>
      </c>
      <c r="P616" s="512"/>
      <c r="Q616" s="512"/>
      <c r="AJ616" s="307"/>
      <c r="AK616" s="307"/>
      <c r="AL616" s="307"/>
      <c r="AM616" s="307"/>
      <c r="AN616" s="307"/>
      <c r="AO616" s="307"/>
      <c r="AP616" s="307"/>
      <c r="AQ616" s="307"/>
      <c r="AR616" s="307"/>
      <c r="AS616" s="307"/>
      <c r="AT616" s="307"/>
      <c r="AU616" s="307"/>
      <c r="AV616" s="307"/>
      <c r="AW616" s="307"/>
      <c r="AX616" s="307"/>
      <c r="AY616" s="307"/>
      <c r="AZ616" s="307"/>
      <c r="BA616" s="310"/>
      <c r="BB616" s="360"/>
      <c r="BC616" s="310"/>
      <c r="BD616" s="310"/>
      <c r="BE616" s="310"/>
      <c r="BF616" s="310"/>
      <c r="BG616" s="310"/>
      <c r="BH616" s="310"/>
      <c r="BI616" s="310"/>
      <c r="BJ616" s="310"/>
      <c r="BK616" s="310"/>
      <c r="BL616" s="310"/>
      <c r="BM616" s="310"/>
      <c r="BN616" s="310"/>
      <c r="BO616" s="310"/>
      <c r="BP616" s="310"/>
      <c r="BQ616" s="310"/>
      <c r="BR616" s="310"/>
      <c r="BS616" s="310"/>
      <c r="BT616" s="310"/>
      <c r="BU616" s="310"/>
      <c r="BV616" s="310"/>
      <c r="BW616" s="310"/>
      <c r="BX616" s="310"/>
      <c r="BY616" s="310"/>
      <c r="BZ616" s="310"/>
      <c r="CA616" s="310"/>
      <c r="CB616" s="310"/>
      <c r="CC616" s="310"/>
      <c r="CD616" s="310"/>
      <c r="CE616" s="310"/>
      <c r="CF616" s="310"/>
      <c r="CG616" s="310"/>
      <c r="CH616" s="310"/>
      <c r="CI616" s="310"/>
      <c r="CJ616" s="310"/>
      <c r="CK616" s="310"/>
      <c r="CL616" s="310"/>
      <c r="CM616" s="310"/>
      <c r="CN616" s="310"/>
      <c r="CO616" s="310"/>
      <c r="CP616" s="310"/>
      <c r="CQ616" s="310"/>
      <c r="CR616" s="310"/>
      <c r="CS616" s="310"/>
      <c r="CT616" s="310"/>
      <c r="CU616" s="310"/>
      <c r="CV616" s="310"/>
      <c r="CW616" s="310"/>
      <c r="CX616" s="310"/>
      <c r="CY616" s="310"/>
      <c r="CZ616" s="310"/>
    </row>
    <row r="617" s="314" customFormat="true" ht="25.15" customHeight="true" x14ac:dyDescent="0.2">
      <c r="C617" s="844" t="s">
        <v>337</v>
      </c>
      <c r="D617" s="844"/>
      <c r="E617" s="653">
        <v>3.7672830793908485E-2</v>
      </c>
      <c r="F617" s="512"/>
      <c r="G617" s="512"/>
      <c r="H617" s="844" t="s">
        <v>513</v>
      </c>
      <c r="I617" s="844"/>
      <c r="J617" s="654">
        <v>-5.0964127790088624E-3</v>
      </c>
      <c r="K617" s="512"/>
      <c r="L617" s="512"/>
      <c r="M617" s="844" t="s">
        <v>489</v>
      </c>
      <c r="N617" s="844"/>
      <c r="O617" s="655">
        <v>4.3238612557835957E-3</v>
      </c>
      <c r="P617" s="512"/>
      <c r="Q617" s="512"/>
      <c r="AJ617" s="307"/>
      <c r="AK617" s="307"/>
      <c r="AL617" s="307"/>
      <c r="AM617" s="307"/>
      <c r="AN617" s="307"/>
      <c r="AO617" s="307"/>
      <c r="AP617" s="307"/>
      <c r="AQ617" s="307"/>
      <c r="AR617" s="307"/>
      <c r="AS617" s="307"/>
      <c r="AT617" s="307"/>
      <c r="AU617" s="307"/>
      <c r="AV617" s="307"/>
      <c r="AW617" s="307"/>
      <c r="AX617" s="307"/>
      <c r="AY617" s="307"/>
      <c r="AZ617" s="307"/>
      <c r="BA617" s="310"/>
      <c r="BB617" s="360"/>
      <c r="BC617" s="310"/>
      <c r="BD617" s="310"/>
      <c r="BE617" s="310"/>
      <c r="BF617" s="310"/>
      <c r="BG617" s="310"/>
      <c r="BH617" s="310"/>
      <c r="BI617" s="310"/>
      <c r="BJ617" s="310"/>
      <c r="BK617" s="310"/>
      <c r="BL617" s="310"/>
      <c r="BM617" s="310"/>
      <c r="BN617" s="310"/>
      <c r="BO617" s="310"/>
      <c r="BP617" s="310"/>
      <c r="BQ617" s="310"/>
      <c r="BR617" s="310"/>
      <c r="BS617" s="310"/>
      <c r="BT617" s="310"/>
      <c r="BU617" s="310"/>
      <c r="BV617" s="310"/>
      <c r="BW617" s="310"/>
      <c r="BX617" s="310"/>
      <c r="BY617" s="310"/>
      <c r="BZ617" s="310"/>
      <c r="CA617" s="310"/>
      <c r="CB617" s="310"/>
      <c r="CC617" s="310"/>
      <c r="CD617" s="310"/>
      <c r="CE617" s="310"/>
      <c r="CF617" s="310"/>
      <c r="CG617" s="310"/>
      <c r="CH617" s="310"/>
      <c r="CI617" s="310"/>
      <c r="CJ617" s="310"/>
      <c r="CK617" s="310"/>
      <c r="CL617" s="310"/>
      <c r="CM617" s="310"/>
      <c r="CN617" s="310"/>
      <c r="CO617" s="310"/>
      <c r="CP617" s="310"/>
      <c r="CQ617" s="310"/>
      <c r="CR617" s="310"/>
      <c r="CS617" s="310"/>
      <c r="CT617" s="310"/>
      <c r="CU617" s="310"/>
      <c r="CV617" s="310"/>
      <c r="CW617" s="310"/>
      <c r="CX617" s="310"/>
      <c r="CY617" s="310"/>
      <c r="CZ617" s="310"/>
    </row>
    <row r="618" s="314" customFormat="true" ht="25.15" customHeight="true" x14ac:dyDescent="0.2">
      <c r="C618" s="844" t="s">
        <v>323</v>
      </c>
      <c r="D618" s="844"/>
      <c r="E618" s="653">
        <v>4.8431296769788558E-2</v>
      </c>
      <c r="F618" s="512"/>
      <c r="G618" s="512"/>
      <c r="H618" s="844" t="s">
        <v>424</v>
      </c>
      <c r="I618" s="844"/>
      <c r="J618" s="654">
        <v>-8.4334670355080323E-3</v>
      </c>
      <c r="K618" s="512"/>
      <c r="L618" s="512"/>
      <c r="M618" s="844" t="s">
        <v>410</v>
      </c>
      <c r="N618" s="844"/>
      <c r="O618" s="655">
        <v>2.4850907450421823E-2</v>
      </c>
      <c r="P618" s="512"/>
      <c r="Q618" s="512"/>
      <c r="AJ618" s="307"/>
      <c r="AK618" s="307"/>
      <c r="AL618" s="307"/>
      <c r="AM618" s="307"/>
      <c r="AN618" s="307"/>
      <c r="AO618" s="307"/>
      <c r="AP618" s="307"/>
      <c r="AQ618" s="307"/>
      <c r="AR618" s="307"/>
      <c r="AS618" s="307"/>
      <c r="AT618" s="307"/>
      <c r="AU618" s="307"/>
      <c r="AV618" s="307"/>
      <c r="AW618" s="307"/>
      <c r="AX618" s="307"/>
      <c r="AY618" s="307"/>
      <c r="AZ618" s="307"/>
      <c r="BA618" s="310"/>
      <c r="BB618" s="360"/>
      <c r="BC618" s="310"/>
      <c r="BD618" s="310"/>
      <c r="BE618" s="310"/>
      <c r="BF618" s="310"/>
      <c r="BG618" s="310"/>
      <c r="BH618" s="310"/>
      <c r="BI618" s="310"/>
      <c r="BJ618" s="310"/>
      <c r="BK618" s="310"/>
      <c r="BL618" s="310"/>
      <c r="BM618" s="310"/>
      <c r="BN618" s="310"/>
      <c r="BO618" s="310"/>
      <c r="BP618" s="310"/>
      <c r="BQ618" s="310"/>
      <c r="BR618" s="310"/>
      <c r="BS618" s="310"/>
      <c r="BT618" s="310"/>
      <c r="BU618" s="310"/>
      <c r="BV618" s="310"/>
      <c r="BW618" s="310"/>
      <c r="BX618" s="310"/>
      <c r="BY618" s="310"/>
      <c r="BZ618" s="310"/>
      <c r="CA618" s="310"/>
      <c r="CB618" s="310"/>
      <c r="CC618" s="310"/>
      <c r="CD618" s="310"/>
      <c r="CE618" s="310"/>
      <c r="CF618" s="310"/>
      <c r="CG618" s="310"/>
      <c r="CH618" s="310"/>
      <c r="CI618" s="310"/>
      <c r="CJ618" s="310"/>
      <c r="CK618" s="310"/>
      <c r="CL618" s="310"/>
      <c r="CM618" s="310"/>
      <c r="CN618" s="310"/>
      <c r="CO618" s="310"/>
      <c r="CP618" s="310"/>
      <c r="CQ618" s="310"/>
      <c r="CR618" s="310"/>
      <c r="CS618" s="310"/>
      <c r="CT618" s="310"/>
      <c r="CU618" s="310"/>
      <c r="CV618" s="310"/>
      <c r="CW618" s="310"/>
      <c r="CX618" s="310"/>
      <c r="CY618" s="310"/>
      <c r="CZ618" s="310"/>
    </row>
    <row r="619" s="314" customFormat="true" ht="25.15" customHeight="true" x14ac:dyDescent="0.2">
      <c r="C619" s="844" t="s">
        <v>501</v>
      </c>
      <c r="D619" s="844"/>
      <c r="E619" s="653">
        <v>-5.6711432349005101E-4</v>
      </c>
      <c r="F619" s="512"/>
      <c r="G619" s="512"/>
      <c r="H619" s="844" t="s">
        <v>397</v>
      </c>
      <c r="I619" s="844"/>
      <c r="J619" s="654">
        <v>1.6309238661756882E-2</v>
      </c>
      <c r="K619" s="512"/>
      <c r="L619" s="512"/>
      <c r="M619" s="844" t="s">
        <v>415</v>
      </c>
      <c r="N619" s="844"/>
      <c r="O619" s="655">
        <v>-9.0220713192468976E-3</v>
      </c>
      <c r="P619" s="512"/>
      <c r="Q619" s="512"/>
      <c r="AJ619" s="307"/>
      <c r="AK619" s="307"/>
      <c r="AL619" s="307"/>
      <c r="AM619" s="307"/>
      <c r="AN619" s="307"/>
      <c r="AO619" s="307"/>
      <c r="AP619" s="307"/>
      <c r="AQ619" s="307"/>
      <c r="AR619" s="307"/>
      <c r="AS619" s="307"/>
      <c r="AT619" s="307"/>
      <c r="AU619" s="307"/>
      <c r="AV619" s="307"/>
      <c r="AW619" s="307"/>
      <c r="AX619" s="307"/>
      <c r="AY619" s="307"/>
      <c r="AZ619" s="307"/>
      <c r="BA619" s="310"/>
      <c r="BB619" s="360"/>
      <c r="BC619" s="310"/>
      <c r="BD619" s="310"/>
      <c r="BE619" s="310"/>
      <c r="BF619" s="310"/>
      <c r="BG619" s="310"/>
      <c r="BH619" s="310"/>
      <c r="BI619" s="310"/>
      <c r="BJ619" s="310"/>
      <c r="BK619" s="310"/>
      <c r="BL619" s="310"/>
      <c r="BM619" s="310"/>
      <c r="BN619" s="310"/>
      <c r="BO619" s="310"/>
      <c r="BP619" s="310"/>
      <c r="BQ619" s="310"/>
      <c r="BR619" s="310"/>
      <c r="BS619" s="310"/>
      <c r="BT619" s="310"/>
      <c r="BU619" s="310"/>
      <c r="BV619" s="310"/>
      <c r="BW619" s="310"/>
      <c r="BX619" s="310"/>
      <c r="BY619" s="310"/>
      <c r="BZ619" s="310"/>
      <c r="CA619" s="310"/>
      <c r="CB619" s="310"/>
      <c r="CC619" s="310"/>
      <c r="CD619" s="310"/>
      <c r="CE619" s="310"/>
      <c r="CF619" s="310"/>
      <c r="CG619" s="310"/>
      <c r="CH619" s="310"/>
      <c r="CI619" s="310"/>
      <c r="CJ619" s="310"/>
      <c r="CK619" s="310"/>
      <c r="CL619" s="310"/>
      <c r="CM619" s="310"/>
      <c r="CN619" s="310"/>
      <c r="CO619" s="310"/>
      <c r="CP619" s="310"/>
      <c r="CQ619" s="310"/>
      <c r="CR619" s="310"/>
      <c r="CS619" s="310"/>
      <c r="CT619" s="310"/>
      <c r="CU619" s="310"/>
      <c r="CV619" s="310"/>
      <c r="CW619" s="310"/>
      <c r="CX619" s="310"/>
      <c r="CY619" s="310"/>
      <c r="CZ619" s="310"/>
    </row>
    <row r="620" s="314" customFormat="true" ht="25.15" customHeight="true" x14ac:dyDescent="0.2">
      <c r="C620" s="844" t="s">
        <v>317</v>
      </c>
      <c r="D620" s="844"/>
      <c r="E620" s="653">
        <v>7.1625758509760204E-2</v>
      </c>
      <c r="F620" s="512"/>
      <c r="G620" s="512"/>
      <c r="H620" s="844" t="s">
        <v>398</v>
      </c>
      <c r="I620" s="844"/>
      <c r="J620" s="654">
        <v>5.4808095508151302E-3</v>
      </c>
      <c r="K620" s="512"/>
      <c r="L620" s="512"/>
      <c r="M620" s="844" t="s">
        <v>479</v>
      </c>
      <c r="N620" s="844"/>
      <c r="O620" s="655">
        <v>-1.9703511165954164E-2</v>
      </c>
      <c r="P620" s="512"/>
      <c r="Q620" s="512"/>
      <c r="AJ620" s="307"/>
      <c r="AK620" s="307"/>
      <c r="AL620" s="307"/>
      <c r="AM620" s="307"/>
      <c r="AN620" s="307"/>
      <c r="AO620" s="307"/>
      <c r="AP620" s="307"/>
      <c r="AQ620" s="307"/>
      <c r="AR620" s="307"/>
      <c r="AS620" s="307"/>
      <c r="AT620" s="307"/>
      <c r="AU620" s="307"/>
      <c r="AV620" s="307"/>
      <c r="AW620" s="307"/>
      <c r="AX620" s="307"/>
      <c r="AY620" s="307"/>
      <c r="AZ620" s="307"/>
      <c r="BA620" s="310"/>
      <c r="BB620" s="360"/>
      <c r="BC620" s="310"/>
      <c r="BD620" s="310"/>
      <c r="BE620" s="310"/>
      <c r="BF620" s="310"/>
      <c r="BG620" s="310"/>
      <c r="BH620" s="310"/>
      <c r="BI620" s="310"/>
      <c r="BJ620" s="310"/>
      <c r="BK620" s="310"/>
      <c r="BL620" s="310"/>
      <c r="BM620" s="310"/>
      <c r="BN620" s="310"/>
      <c r="BO620" s="310"/>
      <c r="BP620" s="310"/>
      <c r="BQ620" s="310"/>
      <c r="BR620" s="310"/>
      <c r="BS620" s="310"/>
      <c r="BT620" s="310"/>
      <c r="BU620" s="310"/>
      <c r="BV620" s="310"/>
      <c r="BW620" s="310"/>
      <c r="BX620" s="310"/>
      <c r="BY620" s="310"/>
      <c r="BZ620" s="310"/>
      <c r="CA620" s="310"/>
      <c r="CB620" s="310"/>
      <c r="CC620" s="310"/>
      <c r="CD620" s="310"/>
      <c r="CE620" s="310"/>
      <c r="CF620" s="310"/>
      <c r="CG620" s="310"/>
      <c r="CH620" s="310"/>
      <c r="CI620" s="310"/>
      <c r="CJ620" s="310"/>
      <c r="CK620" s="310"/>
      <c r="CL620" s="310"/>
      <c r="CM620" s="310"/>
      <c r="CN620" s="310"/>
      <c r="CO620" s="310"/>
      <c r="CP620" s="310"/>
      <c r="CQ620" s="310"/>
      <c r="CR620" s="310"/>
      <c r="CS620" s="310"/>
      <c r="CT620" s="310"/>
      <c r="CU620" s="310"/>
      <c r="CV620" s="310"/>
      <c r="CW620" s="310"/>
      <c r="CX620" s="310"/>
      <c r="CY620" s="310"/>
      <c r="CZ620" s="310"/>
    </row>
    <row r="621" s="314" customFormat="true" ht="25.15" customHeight="true" x14ac:dyDescent="0.2">
      <c r="C621" s="844" t="s">
        <v>331</v>
      </c>
      <c r="D621" s="844"/>
      <c r="E621" s="653">
        <v>3.9884882867076546E-2</v>
      </c>
      <c r="F621" s="512"/>
      <c r="G621" s="512"/>
      <c r="H621" s="844" t="s">
        <v>381</v>
      </c>
      <c r="I621" s="844"/>
      <c r="J621" s="654">
        <v>6.9662755893001249E-2</v>
      </c>
      <c r="K621" s="512"/>
      <c r="L621" s="512"/>
      <c r="M621" s="844" t="s">
        <v>482</v>
      </c>
      <c r="N621" s="844"/>
      <c r="O621" s="655">
        <v>-4.9861869625231117E-3</v>
      </c>
      <c r="P621" s="512"/>
      <c r="Q621" s="512"/>
      <c r="AJ621" s="307"/>
      <c r="AK621" s="307"/>
      <c r="AL621" s="307"/>
      <c r="AM621" s="307"/>
      <c r="AN621" s="307"/>
      <c r="AO621" s="307"/>
      <c r="AP621" s="307"/>
      <c r="AQ621" s="307"/>
      <c r="AR621" s="307"/>
      <c r="AS621" s="307"/>
      <c r="AT621" s="307"/>
      <c r="AU621" s="307"/>
      <c r="AV621" s="307"/>
      <c r="AW621" s="307"/>
      <c r="AX621" s="307"/>
      <c r="AY621" s="307"/>
      <c r="AZ621" s="307"/>
      <c r="BA621" s="310"/>
      <c r="BB621" s="360"/>
      <c r="BC621" s="310"/>
      <c r="BD621" s="310"/>
      <c r="BE621" s="310"/>
      <c r="BF621" s="310"/>
      <c r="BG621" s="310"/>
      <c r="BH621" s="310"/>
      <c r="BI621" s="310"/>
      <c r="BJ621" s="310"/>
      <c r="BK621" s="310"/>
      <c r="BL621" s="310"/>
      <c r="BM621" s="310"/>
      <c r="BN621" s="310"/>
      <c r="BO621" s="310"/>
      <c r="BP621" s="310"/>
      <c r="BQ621" s="310"/>
      <c r="BR621" s="310"/>
      <c r="BS621" s="310"/>
      <c r="BT621" s="310"/>
      <c r="BU621" s="310"/>
      <c r="BV621" s="310"/>
      <c r="BW621" s="310"/>
      <c r="BX621" s="310"/>
      <c r="BY621" s="310"/>
      <c r="BZ621" s="310"/>
      <c r="CA621" s="310"/>
      <c r="CB621" s="310"/>
      <c r="CC621" s="310"/>
      <c r="CD621" s="310"/>
      <c r="CE621" s="310"/>
      <c r="CF621" s="310"/>
      <c r="CG621" s="310"/>
      <c r="CH621" s="310"/>
      <c r="CI621" s="310"/>
      <c r="CJ621" s="310"/>
      <c r="CK621" s="310"/>
      <c r="CL621" s="310"/>
      <c r="CM621" s="310"/>
      <c r="CN621" s="310"/>
      <c r="CO621" s="310"/>
      <c r="CP621" s="310"/>
      <c r="CQ621" s="310"/>
      <c r="CR621" s="310"/>
      <c r="CS621" s="310"/>
      <c r="CT621" s="310"/>
      <c r="CU621" s="310"/>
      <c r="CV621" s="310"/>
      <c r="CW621" s="310"/>
      <c r="CX621" s="310"/>
      <c r="CY621" s="310"/>
      <c r="CZ621" s="310"/>
    </row>
    <row r="622" s="314" customFormat="true" ht="25.15" customHeight="true" x14ac:dyDescent="0.2">
      <c r="C622" s="844" t="s">
        <v>352</v>
      </c>
      <c r="D622" s="844"/>
      <c r="E622" s="653">
        <v>7.3738988236102029E-3</v>
      </c>
      <c r="F622" s="512"/>
      <c r="G622" s="512"/>
      <c r="H622" s="844" t="s">
        <v>399</v>
      </c>
      <c r="I622" s="844"/>
      <c r="J622" s="654">
        <v>1.7892276384455397E-2</v>
      </c>
      <c r="K622" s="512"/>
      <c r="L622" s="512"/>
      <c r="M622" s="844" t="s">
        <v>475</v>
      </c>
      <c r="N622" s="844"/>
      <c r="O622" s="655">
        <v>-3.6152217146769375E-2</v>
      </c>
      <c r="P622" s="512"/>
      <c r="Q622" s="512"/>
      <c r="AJ622" s="307"/>
      <c r="AK622" s="307"/>
      <c r="AL622" s="307"/>
      <c r="AM622" s="307"/>
      <c r="AN622" s="307"/>
      <c r="AO622" s="307"/>
      <c r="AP622" s="307"/>
      <c r="AQ622" s="307"/>
      <c r="AR622" s="307"/>
      <c r="AS622" s="307"/>
      <c r="AT622" s="307"/>
      <c r="AU622" s="307"/>
      <c r="AV622" s="307"/>
      <c r="AW622" s="307"/>
      <c r="AX622" s="307"/>
      <c r="AY622" s="307"/>
      <c r="AZ622" s="307"/>
      <c r="BA622" s="310"/>
      <c r="BB622" s="360"/>
      <c r="BC622" s="310"/>
      <c r="BD622" s="310"/>
      <c r="BE622" s="310"/>
      <c r="BF622" s="310"/>
      <c r="BG622" s="310"/>
      <c r="BH622" s="310"/>
      <c r="BI622" s="310"/>
      <c r="BJ622" s="310"/>
      <c r="BK622" s="310"/>
      <c r="BL622" s="310"/>
      <c r="BM622" s="310"/>
      <c r="BN622" s="310"/>
      <c r="BO622" s="310"/>
      <c r="BP622" s="310"/>
      <c r="BQ622" s="310"/>
      <c r="BR622" s="310"/>
      <c r="BS622" s="310"/>
      <c r="BT622" s="310"/>
      <c r="BU622" s="310"/>
      <c r="BV622" s="310"/>
      <c r="BW622" s="310"/>
      <c r="BX622" s="310"/>
      <c r="BY622" s="310"/>
      <c r="BZ622" s="310"/>
      <c r="CA622" s="310"/>
      <c r="CB622" s="310"/>
      <c r="CC622" s="310"/>
      <c r="CD622" s="310"/>
      <c r="CE622" s="310"/>
      <c r="CF622" s="310"/>
      <c r="CG622" s="310"/>
      <c r="CH622" s="310"/>
      <c r="CI622" s="310"/>
      <c r="CJ622" s="310"/>
      <c r="CK622" s="310"/>
      <c r="CL622" s="310"/>
      <c r="CM622" s="310"/>
      <c r="CN622" s="310"/>
      <c r="CO622" s="310"/>
      <c r="CP622" s="310"/>
      <c r="CQ622" s="310"/>
      <c r="CR622" s="310"/>
      <c r="CS622" s="310"/>
      <c r="CT622" s="310"/>
      <c r="CU622" s="310"/>
      <c r="CV622" s="310"/>
      <c r="CW622" s="310"/>
      <c r="CX622" s="310"/>
      <c r="CY622" s="310"/>
      <c r="CZ622" s="310"/>
    </row>
    <row r="623" s="314" customFormat="true" ht="25.15" customHeight="true" x14ac:dyDescent="0.2">
      <c r="C623" s="844" t="s">
        <v>356</v>
      </c>
      <c r="D623" s="844"/>
      <c r="E623" s="653">
        <v>9.1324545118933644E-3</v>
      </c>
      <c r="F623" s="512"/>
      <c r="G623" s="512"/>
      <c r="H623" s="844" t="s">
        <v>392</v>
      </c>
      <c r="I623" s="844"/>
      <c r="J623" s="654">
        <v>-2.8249518219246678E-2</v>
      </c>
      <c r="K623" s="512"/>
      <c r="L623" s="512"/>
      <c r="M623" s="844" t="s">
        <v>522</v>
      </c>
      <c r="N623" s="844"/>
      <c r="O623" s="655">
        <v>2.7373658790621554E-3</v>
      </c>
      <c r="P623" s="512"/>
      <c r="Q623" s="512"/>
      <c r="AJ623" s="307"/>
      <c r="AK623" s="307"/>
      <c r="AL623" s="307"/>
      <c r="AM623" s="307"/>
      <c r="AN623" s="307"/>
      <c r="AO623" s="307"/>
      <c r="AP623" s="307"/>
      <c r="AQ623" s="307"/>
      <c r="AR623" s="307"/>
      <c r="AS623" s="307"/>
      <c r="AT623" s="307"/>
      <c r="AU623" s="307"/>
      <c r="AV623" s="307"/>
      <c r="AW623" s="307"/>
      <c r="AX623" s="307"/>
      <c r="AY623" s="307"/>
      <c r="AZ623" s="307"/>
      <c r="BA623" s="310"/>
      <c r="BB623" s="360"/>
      <c r="BC623" s="310"/>
      <c r="BD623" s="310"/>
      <c r="BE623" s="310"/>
      <c r="BF623" s="310"/>
      <c r="BG623" s="310"/>
      <c r="BH623" s="310"/>
      <c r="BI623" s="310"/>
      <c r="BJ623" s="310"/>
      <c r="BK623" s="310"/>
      <c r="BL623" s="310"/>
      <c r="BM623" s="310"/>
      <c r="BN623" s="310"/>
      <c r="BO623" s="310"/>
      <c r="BP623" s="310"/>
      <c r="BQ623" s="310"/>
      <c r="BR623" s="310"/>
      <c r="BS623" s="310"/>
      <c r="BT623" s="310"/>
      <c r="BU623" s="310"/>
      <c r="BV623" s="310"/>
      <c r="BW623" s="310"/>
      <c r="BX623" s="310"/>
      <c r="BY623" s="310"/>
      <c r="BZ623" s="310"/>
      <c r="CA623" s="310"/>
      <c r="CB623" s="310"/>
      <c r="CC623" s="310"/>
      <c r="CD623" s="310"/>
      <c r="CE623" s="310"/>
      <c r="CF623" s="310"/>
      <c r="CG623" s="310"/>
      <c r="CH623" s="310"/>
      <c r="CI623" s="310"/>
      <c r="CJ623" s="310"/>
      <c r="CK623" s="310"/>
      <c r="CL623" s="310"/>
      <c r="CM623" s="310"/>
      <c r="CN623" s="310"/>
      <c r="CO623" s="310"/>
      <c r="CP623" s="310"/>
      <c r="CQ623" s="310"/>
      <c r="CR623" s="310"/>
      <c r="CS623" s="310"/>
      <c r="CT623" s="310"/>
      <c r="CU623" s="310"/>
      <c r="CV623" s="310"/>
      <c r="CW623" s="310"/>
      <c r="CX623" s="310"/>
      <c r="CY623" s="310"/>
      <c r="CZ623" s="310"/>
    </row>
    <row r="624" s="314" customFormat="true" ht="25.15" customHeight="true" x14ac:dyDescent="0.2">
      <c r="C624" s="844" t="s">
        <v>469</v>
      </c>
      <c r="D624" s="844"/>
      <c r="E624" s="653">
        <v>5.1359869021157738E-2</v>
      </c>
      <c r="F624" s="512"/>
      <c r="G624" s="512"/>
      <c r="H624" s="844" t="s">
        <v>421</v>
      </c>
      <c r="I624" s="844"/>
      <c r="J624" s="654">
        <v>-3.950676564678339E-3</v>
      </c>
      <c r="K624" s="512"/>
      <c r="L624" s="512"/>
      <c r="M624" s="844" t="s">
        <v>468</v>
      </c>
      <c r="N624" s="844"/>
      <c r="O624" s="655">
        <v>-6.4622266656359062E-2</v>
      </c>
      <c r="P624" s="512"/>
      <c r="Q624" s="512"/>
      <c r="AJ624" s="307"/>
      <c r="AK624" s="307"/>
      <c r="AL624" s="307"/>
      <c r="AM624" s="307"/>
      <c r="AN624" s="307"/>
      <c r="AO624" s="307"/>
      <c r="AP624" s="307"/>
      <c r="AQ624" s="307"/>
      <c r="AR624" s="307"/>
      <c r="AS624" s="307"/>
      <c r="AT624" s="307"/>
      <c r="AU624" s="307"/>
      <c r="AV624" s="307"/>
      <c r="AW624" s="307"/>
      <c r="AX624" s="307"/>
      <c r="AY624" s="307"/>
      <c r="AZ624" s="307"/>
      <c r="BA624" s="310"/>
      <c r="BB624" s="360"/>
      <c r="BC624" s="310"/>
      <c r="BD624" s="310"/>
      <c r="BE624" s="310"/>
      <c r="BF624" s="310"/>
      <c r="BG624" s="310"/>
      <c r="BH624" s="310"/>
      <c r="BI624" s="310"/>
      <c r="BJ624" s="310"/>
      <c r="BK624" s="310"/>
      <c r="BL624" s="310"/>
      <c r="BM624" s="310"/>
      <c r="BN624" s="310"/>
      <c r="BO624" s="310"/>
      <c r="BP624" s="310"/>
      <c r="BQ624" s="310"/>
      <c r="BR624" s="310"/>
      <c r="BS624" s="310"/>
      <c r="BT624" s="310"/>
      <c r="BU624" s="310"/>
      <c r="BV624" s="310"/>
      <c r="BW624" s="310"/>
      <c r="BX624" s="310"/>
      <c r="BY624" s="310"/>
      <c r="BZ624" s="310"/>
      <c r="CA624" s="310"/>
      <c r="CB624" s="310"/>
      <c r="CC624" s="310"/>
      <c r="CD624" s="310"/>
      <c r="CE624" s="310"/>
      <c r="CF624" s="310"/>
      <c r="CG624" s="310"/>
      <c r="CH624" s="310"/>
      <c r="CI624" s="310"/>
      <c r="CJ624" s="310"/>
      <c r="CK624" s="310"/>
      <c r="CL624" s="310"/>
      <c r="CM624" s="310"/>
      <c r="CN624" s="310"/>
      <c r="CO624" s="310"/>
      <c r="CP624" s="310"/>
      <c r="CQ624" s="310"/>
      <c r="CR624" s="310"/>
      <c r="CS624" s="310"/>
      <c r="CT624" s="310"/>
      <c r="CU624" s="310"/>
      <c r="CV624" s="310"/>
      <c r="CW624" s="310"/>
      <c r="CX624" s="310"/>
      <c r="CY624" s="310"/>
      <c r="CZ624" s="310"/>
    </row>
    <row r="625" s="314" customFormat="true" ht="25.15" customHeight="true" x14ac:dyDescent="0.2">
      <c r="C625" s="844" t="s">
        <v>316</v>
      </c>
      <c r="D625" s="844"/>
      <c r="E625" s="653">
        <v>8.8172068202940976E-2</v>
      </c>
      <c r="F625" s="512"/>
      <c r="G625" s="512"/>
      <c r="H625" s="844" t="s">
        <v>485</v>
      </c>
      <c r="I625" s="844"/>
      <c r="J625" s="654">
        <v>-1.1714955793704325E-2</v>
      </c>
      <c r="K625" s="512"/>
      <c r="L625" s="512"/>
      <c r="M625" s="844" t="s">
        <v>514</v>
      </c>
      <c r="N625" s="844"/>
      <c r="O625" s="655">
        <v>-1.7694887530589948E-3</v>
      </c>
      <c r="P625" s="512"/>
      <c r="Q625" s="512"/>
      <c r="AJ625" s="307"/>
      <c r="AK625" s="307"/>
      <c r="AL625" s="307"/>
      <c r="AM625" s="307"/>
      <c r="AN625" s="307"/>
      <c r="AO625" s="307"/>
      <c r="AP625" s="307"/>
      <c r="AQ625" s="307"/>
      <c r="AR625" s="307"/>
      <c r="AS625" s="307"/>
      <c r="AT625" s="307"/>
      <c r="AU625" s="307"/>
      <c r="AV625" s="307"/>
      <c r="AW625" s="307"/>
      <c r="AX625" s="307"/>
      <c r="AY625" s="307"/>
      <c r="AZ625" s="307"/>
      <c r="BA625" s="310"/>
      <c r="BB625" s="360"/>
      <c r="BC625" s="310"/>
      <c r="BD625" s="310"/>
      <c r="BE625" s="310"/>
      <c r="BF625" s="310"/>
      <c r="BG625" s="310"/>
      <c r="BH625" s="310"/>
      <c r="BI625" s="310"/>
      <c r="BJ625" s="310"/>
      <c r="BK625" s="310"/>
      <c r="BL625" s="310"/>
      <c r="BM625" s="310"/>
      <c r="BN625" s="310"/>
      <c r="BO625" s="310"/>
      <c r="BP625" s="310"/>
      <c r="BQ625" s="310"/>
      <c r="BR625" s="310"/>
      <c r="BS625" s="310"/>
      <c r="BT625" s="310"/>
      <c r="BU625" s="310"/>
      <c r="BV625" s="310"/>
      <c r="BW625" s="310"/>
      <c r="BX625" s="310"/>
      <c r="BY625" s="310"/>
      <c r="BZ625" s="310"/>
      <c r="CA625" s="310"/>
      <c r="CB625" s="310"/>
      <c r="CC625" s="310"/>
      <c r="CD625" s="310"/>
      <c r="CE625" s="310"/>
      <c r="CF625" s="310"/>
      <c r="CG625" s="310"/>
      <c r="CH625" s="310"/>
      <c r="CI625" s="310"/>
      <c r="CJ625" s="310"/>
      <c r="CK625" s="310"/>
      <c r="CL625" s="310"/>
      <c r="CM625" s="310"/>
      <c r="CN625" s="310"/>
      <c r="CO625" s="310"/>
      <c r="CP625" s="310"/>
      <c r="CQ625" s="310"/>
      <c r="CR625" s="310"/>
      <c r="CS625" s="310"/>
      <c r="CT625" s="310"/>
      <c r="CU625" s="310"/>
      <c r="CV625" s="310"/>
      <c r="CW625" s="310"/>
      <c r="CX625" s="310"/>
      <c r="CY625" s="310"/>
      <c r="CZ625" s="310"/>
    </row>
    <row r="626" s="314" customFormat="true" ht="25.15" customHeight="true" x14ac:dyDescent="0.2">
      <c r="C626" s="844" t="s">
        <v>464</v>
      </c>
      <c r="D626" s="844"/>
      <c r="E626" s="653">
        <v>5.9632667129157539E-2</v>
      </c>
      <c r="F626" s="512"/>
      <c r="G626" s="512"/>
      <c r="H626" s="844" t="s">
        <v>423</v>
      </c>
      <c r="I626" s="844"/>
      <c r="J626" s="654">
        <v>-4.3621235973915768E-4</v>
      </c>
      <c r="K626" s="512"/>
      <c r="L626" s="512"/>
      <c r="M626" s="844" t="s">
        <v>513</v>
      </c>
      <c r="N626" s="844"/>
      <c r="O626" s="655">
        <v>1.6229022547662467E-4</v>
      </c>
      <c r="P626" s="512"/>
      <c r="Q626" s="512"/>
      <c r="AJ626" s="307"/>
      <c r="AK626" s="307"/>
      <c r="AL626" s="307"/>
      <c r="AM626" s="307"/>
      <c r="AN626" s="307"/>
      <c r="AO626" s="307"/>
      <c r="AP626" s="307"/>
      <c r="AQ626" s="307"/>
      <c r="AR626" s="307"/>
      <c r="AS626" s="307"/>
      <c r="AT626" s="307"/>
      <c r="AU626" s="307"/>
      <c r="AV626" s="307"/>
      <c r="AW626" s="307"/>
      <c r="AX626" s="307"/>
      <c r="AY626" s="307"/>
      <c r="AZ626" s="307"/>
      <c r="BA626" s="310"/>
      <c r="BB626" s="360"/>
      <c r="BC626" s="310"/>
      <c r="BD626" s="310"/>
      <c r="BE626" s="310"/>
      <c r="BF626" s="310"/>
      <c r="BG626" s="310"/>
      <c r="BH626" s="310"/>
      <c r="BI626" s="310"/>
      <c r="BJ626" s="310"/>
      <c r="BK626" s="310"/>
      <c r="BL626" s="310"/>
      <c r="BM626" s="310"/>
      <c r="BN626" s="310"/>
      <c r="BO626" s="310"/>
      <c r="BP626" s="310"/>
      <c r="BQ626" s="310"/>
      <c r="BR626" s="310"/>
      <c r="BS626" s="310"/>
      <c r="BT626" s="310"/>
      <c r="BU626" s="310"/>
      <c r="BV626" s="310"/>
      <c r="BW626" s="310"/>
      <c r="BX626" s="310"/>
      <c r="BY626" s="310"/>
      <c r="BZ626" s="310"/>
      <c r="CA626" s="310"/>
      <c r="CB626" s="310"/>
      <c r="CC626" s="310"/>
      <c r="CD626" s="310"/>
      <c r="CE626" s="310"/>
      <c r="CF626" s="310"/>
      <c r="CG626" s="310"/>
      <c r="CH626" s="310"/>
      <c r="CI626" s="310"/>
      <c r="CJ626" s="310"/>
      <c r="CK626" s="310"/>
      <c r="CL626" s="310"/>
      <c r="CM626" s="310"/>
      <c r="CN626" s="310"/>
      <c r="CO626" s="310"/>
      <c r="CP626" s="310"/>
      <c r="CQ626" s="310"/>
      <c r="CR626" s="310"/>
      <c r="CS626" s="310"/>
      <c r="CT626" s="310"/>
      <c r="CU626" s="310"/>
      <c r="CV626" s="310"/>
      <c r="CW626" s="310"/>
      <c r="CX626" s="310"/>
      <c r="CY626" s="310"/>
      <c r="CZ626" s="310"/>
    </row>
    <row r="627" s="314" customFormat="true" ht="25.15" customHeight="true" x14ac:dyDescent="0.2">
      <c r="C627" s="844" t="s">
        <v>465</v>
      </c>
      <c r="D627" s="844"/>
      <c r="E627" s="653">
        <v>6.1335646279648499E-2</v>
      </c>
      <c r="F627" s="512"/>
      <c r="G627" s="512"/>
      <c r="H627" s="844" t="s">
        <v>466</v>
      </c>
      <c r="I627" s="844"/>
      <c r="J627" s="654">
        <v>-3.8790669630486385E-2</v>
      </c>
      <c r="K627" s="512"/>
      <c r="L627" s="512"/>
      <c r="M627" s="844" t="s">
        <v>424</v>
      </c>
      <c r="N627" s="844"/>
      <c r="O627" s="655">
        <v>-2.2150398654243409E-3</v>
      </c>
      <c r="P627" s="512"/>
      <c r="Q627" s="512"/>
      <c r="AJ627" s="307"/>
      <c r="AK627" s="307"/>
      <c r="AL627" s="307"/>
      <c r="AM627" s="307"/>
      <c r="AN627" s="307"/>
      <c r="AO627" s="307"/>
      <c r="AP627" s="307"/>
      <c r="AQ627" s="307"/>
      <c r="AR627" s="307"/>
      <c r="AS627" s="307"/>
      <c r="AT627" s="307"/>
      <c r="AU627" s="307"/>
      <c r="AV627" s="307"/>
      <c r="AW627" s="307"/>
      <c r="AX627" s="307"/>
      <c r="AY627" s="307"/>
      <c r="AZ627" s="307"/>
      <c r="BA627" s="310"/>
      <c r="BB627" s="360"/>
      <c r="BC627" s="310"/>
      <c r="BD627" s="310"/>
      <c r="BE627" s="310"/>
      <c r="BF627" s="310"/>
      <c r="BG627" s="310"/>
      <c r="BH627" s="310"/>
      <c r="BI627" s="310"/>
      <c r="BJ627" s="310"/>
      <c r="BK627" s="310"/>
      <c r="BL627" s="310"/>
      <c r="BM627" s="310"/>
      <c r="BN627" s="310"/>
      <c r="BO627" s="310"/>
      <c r="BP627" s="310"/>
      <c r="BQ627" s="310"/>
      <c r="BR627" s="310"/>
      <c r="BS627" s="310"/>
      <c r="BT627" s="310"/>
      <c r="BU627" s="310"/>
      <c r="BV627" s="310"/>
      <c r="BW627" s="310"/>
      <c r="BX627" s="310"/>
      <c r="BY627" s="310"/>
      <c r="BZ627" s="310"/>
      <c r="CA627" s="310"/>
      <c r="CB627" s="310"/>
      <c r="CC627" s="310"/>
      <c r="CD627" s="310"/>
      <c r="CE627" s="310"/>
      <c r="CF627" s="310"/>
      <c r="CG627" s="310"/>
      <c r="CH627" s="310"/>
      <c r="CI627" s="310"/>
      <c r="CJ627" s="310"/>
      <c r="CK627" s="310"/>
      <c r="CL627" s="310"/>
      <c r="CM627" s="310"/>
      <c r="CN627" s="310"/>
      <c r="CO627" s="310"/>
      <c r="CP627" s="310"/>
      <c r="CQ627" s="310"/>
      <c r="CR627" s="310"/>
      <c r="CS627" s="310"/>
      <c r="CT627" s="310"/>
      <c r="CU627" s="310"/>
      <c r="CV627" s="310"/>
      <c r="CW627" s="310"/>
      <c r="CX627" s="310"/>
      <c r="CY627" s="310"/>
      <c r="CZ627" s="310"/>
    </row>
    <row r="628" s="314" customFormat="true" ht="25.15" customHeight="true" x14ac:dyDescent="0.2">
      <c r="C628" s="844" t="s">
        <v>463</v>
      </c>
      <c r="D628" s="844"/>
      <c r="E628" s="653">
        <v>8.9031442397628058E-2</v>
      </c>
      <c r="F628" s="512"/>
      <c r="G628" s="512"/>
      <c r="H628" s="844" t="s">
        <v>491</v>
      </c>
      <c r="I628" s="844"/>
      <c r="J628" s="654">
        <v>-1.0026077499431182E-2</v>
      </c>
      <c r="K628" s="512"/>
      <c r="L628" s="512"/>
      <c r="M628" s="844" t="s">
        <v>397</v>
      </c>
      <c r="N628" s="844"/>
      <c r="O628" s="655">
        <v>2.7357315459517705E-2</v>
      </c>
      <c r="P628" s="512"/>
      <c r="Q628" s="512"/>
      <c r="AJ628" s="307"/>
      <c r="AK628" s="307"/>
      <c r="AL628" s="307"/>
      <c r="AM628" s="307"/>
      <c r="AN628" s="307"/>
      <c r="AO628" s="307"/>
      <c r="AP628" s="307"/>
      <c r="AQ628" s="307"/>
      <c r="AR628" s="307"/>
      <c r="AS628" s="307"/>
      <c r="AT628" s="307"/>
      <c r="AU628" s="307"/>
      <c r="AV628" s="307"/>
      <c r="AW628" s="307"/>
      <c r="AX628" s="307"/>
      <c r="AY628" s="307"/>
      <c r="AZ628" s="307"/>
      <c r="BA628" s="310"/>
      <c r="BB628" s="360"/>
      <c r="BC628" s="310"/>
      <c r="BD628" s="310"/>
      <c r="BE628" s="310"/>
      <c r="BF628" s="310"/>
      <c r="BG628" s="310"/>
      <c r="BH628" s="310"/>
      <c r="BI628" s="310"/>
      <c r="BJ628" s="310"/>
      <c r="BK628" s="310"/>
      <c r="BL628" s="310"/>
      <c r="BM628" s="310"/>
      <c r="BN628" s="310"/>
      <c r="BO628" s="310"/>
      <c r="BP628" s="310"/>
      <c r="BQ628" s="310"/>
      <c r="BR628" s="310"/>
      <c r="BS628" s="310"/>
      <c r="BT628" s="310"/>
      <c r="BU628" s="310"/>
      <c r="BV628" s="310"/>
      <c r="BW628" s="310"/>
      <c r="BX628" s="310"/>
      <c r="BY628" s="310"/>
      <c r="BZ628" s="310"/>
      <c r="CA628" s="310"/>
      <c r="CB628" s="310"/>
      <c r="CC628" s="310"/>
      <c r="CD628" s="310"/>
      <c r="CE628" s="310"/>
      <c r="CF628" s="310"/>
      <c r="CG628" s="310"/>
      <c r="CH628" s="310"/>
      <c r="CI628" s="310"/>
      <c r="CJ628" s="310"/>
      <c r="CK628" s="310"/>
      <c r="CL628" s="310"/>
      <c r="CM628" s="310"/>
      <c r="CN628" s="310"/>
      <c r="CO628" s="310"/>
      <c r="CP628" s="310"/>
      <c r="CQ628" s="310"/>
      <c r="CR628" s="310"/>
      <c r="CS628" s="310"/>
      <c r="CT628" s="310"/>
      <c r="CU628" s="310"/>
      <c r="CV628" s="310"/>
      <c r="CW628" s="310"/>
      <c r="CX628" s="310"/>
      <c r="CY628" s="310"/>
      <c r="CZ628" s="310"/>
    </row>
    <row r="629" s="314" customFormat="true" ht="25.15" customHeight="true" x14ac:dyDescent="0.2">
      <c r="C629" s="844" t="s">
        <v>480</v>
      </c>
      <c r="D629" s="844"/>
      <c r="E629" s="653">
        <v>9.1698004274609023E-3</v>
      </c>
      <c r="F629" s="512"/>
      <c r="G629" s="512"/>
      <c r="H629" s="844" t="s">
        <v>510</v>
      </c>
      <c r="I629" s="844"/>
      <c r="J629" s="654">
        <v>-4.2760917208418099E-3</v>
      </c>
      <c r="K629" s="512"/>
      <c r="L629" s="512"/>
      <c r="M629" s="844" t="s">
        <v>398</v>
      </c>
      <c r="N629" s="844"/>
      <c r="O629" s="655">
        <v>2.4456795061827234E-2</v>
      </c>
      <c r="P629" s="512"/>
      <c r="Q629" s="512"/>
      <c r="AJ629" s="307"/>
      <c r="AK629" s="307"/>
      <c r="AL629" s="307"/>
      <c r="AM629" s="307"/>
      <c r="AN629" s="307"/>
      <c r="AO629" s="307"/>
      <c r="AP629" s="307"/>
      <c r="AQ629" s="307"/>
      <c r="AR629" s="307"/>
      <c r="AS629" s="307"/>
      <c r="AT629" s="307"/>
      <c r="AU629" s="307"/>
      <c r="AV629" s="307"/>
      <c r="AW629" s="307"/>
      <c r="AX629" s="307"/>
      <c r="AY629" s="307"/>
      <c r="AZ629" s="307"/>
      <c r="BA629" s="310"/>
      <c r="BB629" s="360"/>
      <c r="BC629" s="310"/>
      <c r="BD629" s="310"/>
      <c r="BE629" s="310"/>
      <c r="BF629" s="310"/>
      <c r="BG629" s="310"/>
      <c r="BH629" s="310"/>
      <c r="BI629" s="310"/>
      <c r="BJ629" s="310"/>
      <c r="BK629" s="310"/>
      <c r="BL629" s="310"/>
      <c r="BM629" s="310"/>
      <c r="BN629" s="310"/>
      <c r="BO629" s="310"/>
      <c r="BP629" s="310"/>
      <c r="BQ629" s="310"/>
      <c r="BR629" s="310"/>
      <c r="BS629" s="310"/>
      <c r="BT629" s="310"/>
      <c r="BU629" s="310"/>
      <c r="BV629" s="310"/>
      <c r="BW629" s="310"/>
      <c r="BX629" s="310"/>
      <c r="BY629" s="310"/>
      <c r="BZ629" s="310"/>
      <c r="CA629" s="310"/>
      <c r="CB629" s="310"/>
      <c r="CC629" s="310"/>
      <c r="CD629" s="310"/>
      <c r="CE629" s="310"/>
      <c r="CF629" s="310"/>
      <c r="CG629" s="310"/>
      <c r="CH629" s="310"/>
      <c r="CI629" s="310"/>
      <c r="CJ629" s="310"/>
      <c r="CK629" s="310"/>
      <c r="CL629" s="310"/>
      <c r="CM629" s="310"/>
      <c r="CN629" s="310"/>
      <c r="CO629" s="310"/>
      <c r="CP629" s="310"/>
      <c r="CQ629" s="310"/>
      <c r="CR629" s="310"/>
      <c r="CS629" s="310"/>
      <c r="CT629" s="310"/>
      <c r="CU629" s="310"/>
      <c r="CV629" s="310"/>
      <c r="CW629" s="310"/>
      <c r="CX629" s="310"/>
      <c r="CY629" s="310"/>
      <c r="CZ629" s="310"/>
    </row>
    <row r="630" s="314" customFormat="true" ht="25.15" customHeight="true" x14ac:dyDescent="0.2">
      <c r="C630" s="844" t="s">
        <v>462</v>
      </c>
      <c r="D630" s="844"/>
      <c r="E630" s="653">
        <v>9.3693048945608287E-2</v>
      </c>
      <c r="F630" s="512"/>
      <c r="G630" s="512"/>
      <c r="H630" s="844" t="s">
        <v>505</v>
      </c>
      <c r="I630" s="844"/>
      <c r="J630" s="654">
        <v>-1.6705160077853979E-3</v>
      </c>
      <c r="K630" s="512"/>
      <c r="L630" s="512"/>
      <c r="M630" s="844" t="s">
        <v>381</v>
      </c>
      <c r="N630" s="844"/>
      <c r="O630" s="655">
        <v>6.8020207017711595E-2</v>
      </c>
      <c r="P630" s="512"/>
      <c r="Q630" s="512"/>
      <c r="AJ630" s="307"/>
      <c r="AK630" s="307"/>
      <c r="AL630" s="307"/>
      <c r="AM630" s="307"/>
      <c r="AN630" s="307"/>
      <c r="AO630" s="307"/>
      <c r="AP630" s="307"/>
      <c r="AQ630" s="307"/>
      <c r="AR630" s="307"/>
      <c r="AS630" s="307"/>
      <c r="AT630" s="307"/>
      <c r="AU630" s="307"/>
      <c r="AV630" s="307"/>
      <c r="AW630" s="307"/>
      <c r="AX630" s="307"/>
      <c r="AY630" s="307"/>
      <c r="AZ630" s="307"/>
      <c r="BA630" s="310"/>
      <c r="BB630" s="360"/>
      <c r="BC630" s="310"/>
      <c r="BD630" s="310"/>
      <c r="BE630" s="310"/>
      <c r="BF630" s="310"/>
      <c r="BG630" s="310"/>
      <c r="BH630" s="310"/>
      <c r="BI630" s="310"/>
      <c r="BJ630" s="310"/>
      <c r="BK630" s="310"/>
      <c r="BL630" s="310"/>
      <c r="BM630" s="310"/>
      <c r="BN630" s="310"/>
      <c r="BO630" s="310"/>
      <c r="BP630" s="310"/>
      <c r="BQ630" s="310"/>
      <c r="BR630" s="310"/>
      <c r="BS630" s="310"/>
      <c r="BT630" s="310"/>
      <c r="BU630" s="310"/>
      <c r="BV630" s="310"/>
      <c r="BW630" s="310"/>
      <c r="BX630" s="310"/>
      <c r="BY630" s="310"/>
      <c r="BZ630" s="310"/>
      <c r="CA630" s="310"/>
      <c r="CB630" s="310"/>
      <c r="CC630" s="310"/>
      <c r="CD630" s="310"/>
      <c r="CE630" s="310"/>
      <c r="CF630" s="310"/>
      <c r="CG630" s="310"/>
      <c r="CH630" s="310"/>
      <c r="CI630" s="310"/>
      <c r="CJ630" s="310"/>
      <c r="CK630" s="310"/>
      <c r="CL630" s="310"/>
      <c r="CM630" s="310"/>
      <c r="CN630" s="310"/>
      <c r="CO630" s="310"/>
      <c r="CP630" s="310"/>
      <c r="CQ630" s="310"/>
      <c r="CR630" s="310"/>
      <c r="CS630" s="310"/>
      <c r="CT630" s="310"/>
      <c r="CU630" s="310"/>
      <c r="CV630" s="310"/>
      <c r="CW630" s="310"/>
      <c r="CX630" s="310"/>
      <c r="CY630" s="310"/>
      <c r="CZ630" s="310"/>
    </row>
    <row r="631" s="314" customFormat="true" ht="25.15" customHeight="true" x14ac:dyDescent="0.2">
      <c r="C631" s="844" t="s">
        <v>467</v>
      </c>
      <c r="D631" s="844"/>
      <c r="E631" s="656">
        <v>-6.0477889489309399E-2</v>
      </c>
      <c r="F631" s="512"/>
      <c r="G631" s="512"/>
      <c r="H631" s="844" t="s">
        <v>379</v>
      </c>
      <c r="I631" s="844"/>
      <c r="J631" s="654">
        <v>5.8888722863517443E-2</v>
      </c>
      <c r="K631" s="512"/>
      <c r="L631" s="512"/>
      <c r="M631" s="844" t="s">
        <v>399</v>
      </c>
      <c r="N631" s="844"/>
      <c r="O631" s="655">
        <v>1.105396881695548E-2</v>
      </c>
      <c r="P631" s="512"/>
      <c r="Q631" s="512"/>
      <c r="AJ631" s="307"/>
      <c r="AK631" s="307"/>
      <c r="AL631" s="307"/>
      <c r="AM631" s="307"/>
      <c r="AN631" s="307"/>
      <c r="AO631" s="307"/>
      <c r="AP631" s="307"/>
      <c r="AQ631" s="307"/>
      <c r="AR631" s="307"/>
      <c r="AS631" s="307"/>
      <c r="AT631" s="307"/>
      <c r="AU631" s="307"/>
      <c r="AV631" s="307"/>
      <c r="AW631" s="307"/>
      <c r="AX631" s="307"/>
      <c r="AY631" s="307"/>
      <c r="AZ631" s="307"/>
      <c r="BA631" s="310"/>
      <c r="BB631" s="360"/>
      <c r="BC631" s="310"/>
      <c r="BD631" s="310"/>
      <c r="BE631" s="310"/>
      <c r="BF631" s="310"/>
      <c r="BG631" s="310"/>
      <c r="BH631" s="310"/>
      <c r="BI631" s="310"/>
      <c r="BJ631" s="310"/>
      <c r="BK631" s="310"/>
      <c r="BL631" s="310"/>
      <c r="BM631" s="310"/>
      <c r="BN631" s="310"/>
      <c r="BO631" s="310"/>
      <c r="BP631" s="310"/>
      <c r="BQ631" s="310"/>
      <c r="BR631" s="310"/>
      <c r="BS631" s="310"/>
      <c r="BT631" s="310"/>
      <c r="BU631" s="310"/>
      <c r="BV631" s="310"/>
      <c r="BW631" s="310"/>
      <c r="BX631" s="310"/>
      <c r="BY631" s="310"/>
      <c r="BZ631" s="310"/>
      <c r="CA631" s="310"/>
      <c r="CB631" s="310"/>
      <c r="CC631" s="310"/>
      <c r="CD631" s="310"/>
      <c r="CE631" s="310"/>
      <c r="CF631" s="310"/>
      <c r="CG631" s="310"/>
      <c r="CH631" s="310"/>
      <c r="CI631" s="310"/>
      <c r="CJ631" s="310"/>
      <c r="CK631" s="310"/>
      <c r="CL631" s="310"/>
      <c r="CM631" s="310"/>
      <c r="CN631" s="310"/>
      <c r="CO631" s="310"/>
      <c r="CP631" s="310"/>
      <c r="CQ631" s="310"/>
      <c r="CR631" s="310"/>
      <c r="CS631" s="310"/>
      <c r="CT631" s="310"/>
      <c r="CU631" s="310"/>
      <c r="CV631" s="310"/>
      <c r="CW631" s="310"/>
      <c r="CX631" s="310"/>
      <c r="CY631" s="310"/>
      <c r="CZ631" s="310"/>
    </row>
    <row r="632" s="314" customFormat="true" ht="25.15" customHeight="true" x14ac:dyDescent="0.2">
      <c r="C632" s="844"/>
      <c r="D632" s="844"/>
      <c r="E632" s="512"/>
      <c r="F632" s="512"/>
      <c r="G632" s="512"/>
      <c r="H632" s="844" t="s">
        <v>515</v>
      </c>
      <c r="I632" s="844"/>
      <c r="J632" s="654">
        <v>-2.5541364273222902E-3</v>
      </c>
      <c r="K632" s="512"/>
      <c r="L632" s="512"/>
      <c r="M632" s="844" t="s">
        <v>392</v>
      </c>
      <c r="N632" s="844"/>
      <c r="O632" s="655">
        <v>4.0466447793987843E-2</v>
      </c>
      <c r="P632" s="512"/>
      <c r="Q632" s="512"/>
      <c r="AJ632" s="307"/>
      <c r="AK632" s="307"/>
      <c r="AL632" s="307"/>
      <c r="AM632" s="307"/>
      <c r="AN632" s="307"/>
      <c r="AO632" s="307"/>
      <c r="AP632" s="307"/>
      <c r="AQ632" s="307"/>
      <c r="AR632" s="307"/>
      <c r="AS632" s="307"/>
      <c r="AT632" s="307"/>
      <c r="AU632" s="307"/>
      <c r="AV632" s="307"/>
      <c r="AW632" s="307"/>
      <c r="AX632" s="307"/>
      <c r="AY632" s="307"/>
      <c r="AZ632" s="307"/>
      <c r="BA632" s="310"/>
      <c r="BB632" s="360"/>
      <c r="BC632" s="310"/>
      <c r="BD632" s="310"/>
      <c r="BE632" s="310"/>
      <c r="BF632" s="310"/>
      <c r="BG632" s="310"/>
      <c r="BH632" s="310"/>
      <c r="BI632" s="310"/>
      <c r="BJ632" s="310"/>
      <c r="BK632" s="310"/>
      <c r="BL632" s="310"/>
      <c r="BM632" s="310"/>
      <c r="BN632" s="310"/>
      <c r="BO632" s="310"/>
      <c r="BP632" s="310"/>
      <c r="BQ632" s="310"/>
      <c r="BR632" s="310"/>
      <c r="BS632" s="310"/>
      <c r="BT632" s="310"/>
      <c r="BU632" s="310"/>
      <c r="BV632" s="310"/>
      <c r="BW632" s="310"/>
      <c r="BX632" s="310"/>
      <c r="BY632" s="310"/>
      <c r="BZ632" s="310"/>
      <c r="CA632" s="310"/>
      <c r="CB632" s="310"/>
      <c r="CC632" s="310"/>
      <c r="CD632" s="310"/>
      <c r="CE632" s="310"/>
      <c r="CF632" s="310"/>
      <c r="CG632" s="310"/>
      <c r="CH632" s="310"/>
      <c r="CI632" s="310"/>
      <c r="CJ632" s="310"/>
      <c r="CK632" s="310"/>
      <c r="CL632" s="310"/>
      <c r="CM632" s="310"/>
      <c r="CN632" s="310"/>
      <c r="CO632" s="310"/>
      <c r="CP632" s="310"/>
      <c r="CQ632" s="310"/>
      <c r="CR632" s="310"/>
      <c r="CS632" s="310"/>
      <c r="CT632" s="310"/>
      <c r="CU632" s="310"/>
      <c r="CV632" s="310"/>
      <c r="CW632" s="310"/>
      <c r="CX632" s="310"/>
      <c r="CY632" s="310"/>
      <c r="CZ632" s="310"/>
    </row>
    <row r="633" s="314" customFormat="true" ht="25.15" customHeight="true" x14ac:dyDescent="0.2">
      <c r="C633" s="844"/>
      <c r="D633" s="844"/>
      <c r="E633" s="512"/>
      <c r="F633" s="512"/>
      <c r="G633" s="512"/>
      <c r="H633" s="844" t="s">
        <v>472</v>
      </c>
      <c r="I633" s="844"/>
      <c r="J633" s="654">
        <v>-4.3263257767598991E-2</v>
      </c>
      <c r="K633" s="512"/>
      <c r="L633" s="512"/>
      <c r="M633" s="844" t="s">
        <v>421</v>
      </c>
      <c r="N633" s="844"/>
      <c r="O633" s="655">
        <v>-7.1150128026252271E-3</v>
      </c>
      <c r="P633" s="512"/>
      <c r="Q633" s="512"/>
      <c r="AJ633" s="307"/>
      <c r="AK633" s="307"/>
      <c r="AL633" s="307"/>
      <c r="AM633" s="307"/>
      <c r="AN633" s="307"/>
      <c r="AO633" s="307"/>
      <c r="AP633" s="307"/>
      <c r="AQ633" s="307"/>
      <c r="AR633" s="307"/>
      <c r="AS633" s="307"/>
      <c r="AT633" s="307"/>
      <c r="AU633" s="307"/>
      <c r="AV633" s="307"/>
      <c r="AW633" s="307"/>
      <c r="AX633" s="307"/>
      <c r="AY633" s="307"/>
      <c r="AZ633" s="307"/>
      <c r="BA633" s="310"/>
      <c r="BB633" s="360"/>
      <c r="BC633" s="310"/>
      <c r="BD633" s="310"/>
      <c r="BE633" s="310"/>
      <c r="BF633" s="310"/>
      <c r="BG633" s="310"/>
      <c r="BH633" s="310"/>
      <c r="BI633" s="310"/>
      <c r="BJ633" s="310"/>
      <c r="BK633" s="310"/>
      <c r="BL633" s="310"/>
      <c r="BM633" s="310"/>
      <c r="BN633" s="310"/>
      <c r="BO633" s="310"/>
      <c r="BP633" s="310"/>
      <c r="BQ633" s="310"/>
      <c r="BR633" s="310"/>
      <c r="BS633" s="310"/>
      <c r="BT633" s="310"/>
      <c r="BU633" s="310"/>
      <c r="BV633" s="310"/>
      <c r="BW633" s="310"/>
      <c r="BX633" s="310"/>
      <c r="BY633" s="310"/>
      <c r="BZ633" s="310"/>
      <c r="CA633" s="310"/>
      <c r="CB633" s="310"/>
      <c r="CC633" s="310"/>
      <c r="CD633" s="310"/>
      <c r="CE633" s="310"/>
      <c r="CF633" s="310"/>
      <c r="CG633" s="310"/>
      <c r="CH633" s="310"/>
      <c r="CI633" s="310"/>
      <c r="CJ633" s="310"/>
      <c r="CK633" s="310"/>
      <c r="CL633" s="310"/>
      <c r="CM633" s="310"/>
      <c r="CN633" s="310"/>
      <c r="CO633" s="310"/>
      <c r="CP633" s="310"/>
      <c r="CQ633" s="310"/>
      <c r="CR633" s="310"/>
      <c r="CS633" s="310"/>
      <c r="CT633" s="310"/>
      <c r="CU633" s="310"/>
      <c r="CV633" s="310"/>
      <c r="CW633" s="310"/>
      <c r="CX633" s="310"/>
      <c r="CY633" s="310"/>
      <c r="CZ633" s="310"/>
    </row>
    <row r="634" s="314" customFormat="true" ht="25.15" customHeight="true" x14ac:dyDescent="0.2">
      <c r="C634" s="844" t="s">
        <v>274</v>
      </c>
      <c r="D634" s="844"/>
      <c r="E634" s="844"/>
      <c r="F634" s="512"/>
      <c r="G634" s="512"/>
      <c r="H634" s="844" t="s">
        <v>408</v>
      </c>
      <c r="I634" s="844"/>
      <c r="J634" s="654">
        <v>4.9199256220601832E-3</v>
      </c>
      <c r="K634" s="512"/>
      <c r="L634" s="512"/>
      <c r="M634" s="844" t="s">
        <v>485</v>
      </c>
      <c r="N634" s="844"/>
      <c r="O634" s="655">
        <v>-7.8612656046119968E-3</v>
      </c>
      <c r="P634" s="512"/>
      <c r="Q634" s="512"/>
      <c r="AJ634" s="307"/>
      <c r="AK634" s="307"/>
      <c r="AL634" s="307"/>
      <c r="AM634" s="307"/>
      <c r="AN634" s="307"/>
      <c r="AO634" s="307"/>
      <c r="AP634" s="307"/>
      <c r="AQ634" s="307"/>
      <c r="AR634" s="307"/>
      <c r="AS634" s="307"/>
      <c r="AT634" s="307"/>
      <c r="AU634" s="307"/>
      <c r="AV634" s="307"/>
      <c r="AW634" s="307"/>
      <c r="AX634" s="307"/>
      <c r="AY634" s="307"/>
      <c r="AZ634" s="307"/>
      <c r="BA634" s="310"/>
      <c r="BB634" s="360"/>
      <c r="BC634" s="310"/>
      <c r="BD634" s="310"/>
      <c r="BE634" s="310"/>
      <c r="BF634" s="310"/>
      <c r="BG634" s="310"/>
      <c r="BH634" s="310"/>
      <c r="BI634" s="310"/>
      <c r="BJ634" s="310"/>
      <c r="BK634" s="310"/>
      <c r="BL634" s="310"/>
      <c r="BM634" s="310"/>
      <c r="BN634" s="310"/>
      <c r="BO634" s="310"/>
      <c r="BP634" s="310"/>
      <c r="BQ634" s="310"/>
      <c r="BR634" s="310"/>
      <c r="BS634" s="310"/>
      <c r="BT634" s="310"/>
      <c r="BU634" s="310"/>
      <c r="BV634" s="310"/>
      <c r="BW634" s="310"/>
      <c r="BX634" s="310"/>
      <c r="BY634" s="310"/>
      <c r="BZ634" s="310"/>
      <c r="CA634" s="310"/>
      <c r="CB634" s="310"/>
      <c r="CC634" s="310"/>
      <c r="CD634" s="310"/>
      <c r="CE634" s="310"/>
      <c r="CF634" s="310"/>
      <c r="CG634" s="310"/>
      <c r="CH634" s="310"/>
      <c r="CI634" s="310"/>
      <c r="CJ634" s="310"/>
      <c r="CK634" s="310"/>
      <c r="CL634" s="310"/>
      <c r="CM634" s="310"/>
      <c r="CN634" s="310"/>
      <c r="CO634" s="310"/>
      <c r="CP634" s="310"/>
      <c r="CQ634" s="310"/>
      <c r="CR634" s="310"/>
      <c r="CS634" s="310"/>
      <c r="CT634" s="310"/>
      <c r="CU634" s="310"/>
      <c r="CV634" s="310"/>
      <c r="CW634" s="310"/>
      <c r="CX634" s="310"/>
      <c r="CY634" s="310"/>
      <c r="CZ634" s="310"/>
    </row>
    <row r="635" s="314" customFormat="true" ht="25.15" customHeight="true" x14ac:dyDescent="0.2">
      <c r="C635" s="844" t="s">
        <v>191</v>
      </c>
      <c r="D635" s="844"/>
      <c r="E635" s="671" t="s">
        <v>192</v>
      </c>
      <c r="F635" s="512"/>
      <c r="G635" s="512"/>
      <c r="H635" s="844" t="s">
        <v>418</v>
      </c>
      <c r="I635" s="844"/>
      <c r="J635" s="654">
        <v>-1.1745639484448442E-2</v>
      </c>
      <c r="K635" s="512"/>
      <c r="L635" s="512"/>
      <c r="M635" s="844" t="s">
        <v>423</v>
      </c>
      <c r="N635" s="844"/>
      <c r="O635" s="655">
        <v>-4.1061784297948293E-3</v>
      </c>
      <c r="P635" s="512"/>
      <c r="Q635" s="512"/>
      <c r="AJ635" s="307"/>
      <c r="AK635" s="307"/>
      <c r="AL635" s="307"/>
      <c r="AM635" s="307"/>
      <c r="AN635" s="307"/>
      <c r="AO635" s="307"/>
      <c r="AP635" s="307"/>
      <c r="AQ635" s="307"/>
      <c r="AR635" s="307"/>
      <c r="AS635" s="307"/>
      <c r="AT635" s="307"/>
      <c r="AU635" s="307"/>
      <c r="AV635" s="307"/>
      <c r="AW635" s="307"/>
      <c r="AX635" s="307"/>
      <c r="AY635" s="307"/>
      <c r="AZ635" s="307"/>
      <c r="BA635" s="310"/>
      <c r="BB635" s="360"/>
      <c r="BC635" s="310"/>
      <c r="BD635" s="310"/>
      <c r="BE635" s="310"/>
      <c r="BF635" s="310"/>
      <c r="BG635" s="310"/>
      <c r="BH635" s="310"/>
      <c r="BI635" s="310"/>
      <c r="BJ635" s="310"/>
      <c r="BK635" s="310"/>
      <c r="BL635" s="310"/>
      <c r="BM635" s="310"/>
      <c r="BN635" s="310"/>
      <c r="BO635" s="310"/>
      <c r="BP635" s="310"/>
      <c r="BQ635" s="310"/>
      <c r="BR635" s="310"/>
      <c r="BS635" s="310"/>
      <c r="BT635" s="310"/>
      <c r="BU635" s="310"/>
      <c r="BV635" s="310"/>
      <c r="BW635" s="310"/>
      <c r="BX635" s="310"/>
      <c r="BY635" s="310"/>
      <c r="BZ635" s="310"/>
      <c r="CA635" s="310"/>
      <c r="CB635" s="310"/>
      <c r="CC635" s="310"/>
      <c r="CD635" s="310"/>
      <c r="CE635" s="310"/>
      <c r="CF635" s="310"/>
      <c r="CG635" s="310"/>
      <c r="CH635" s="310"/>
      <c r="CI635" s="310"/>
      <c r="CJ635" s="310"/>
      <c r="CK635" s="310"/>
      <c r="CL635" s="310"/>
      <c r="CM635" s="310"/>
      <c r="CN635" s="310"/>
      <c r="CO635" s="310"/>
      <c r="CP635" s="310"/>
      <c r="CQ635" s="310"/>
      <c r="CR635" s="310"/>
      <c r="CS635" s="310"/>
      <c r="CT635" s="310"/>
      <c r="CU635" s="310"/>
      <c r="CV635" s="310"/>
      <c r="CW635" s="310"/>
      <c r="CX635" s="310"/>
      <c r="CY635" s="310"/>
      <c r="CZ635" s="310"/>
    </row>
    <row r="636" s="314" customFormat="true" ht="25.15" customHeight="true" x14ac:dyDescent="0.2">
      <c r="C636" s="844" t="s">
        <v>192</v>
      </c>
      <c r="D636" s="844"/>
      <c r="E636" s="672">
        <v>1</v>
      </c>
      <c r="F636" s="512"/>
      <c r="G636" s="512"/>
      <c r="H636" s="844" t="s">
        <v>427</v>
      </c>
      <c r="I636" s="844"/>
      <c r="J636" s="654">
        <v>1.0586588448338248E-2</v>
      </c>
      <c r="K636" s="512"/>
      <c r="L636" s="512"/>
      <c r="M636" s="844" t="s">
        <v>466</v>
      </c>
      <c r="N636" s="844"/>
      <c r="O636" s="655">
        <v>-7.5862547793000751E-2</v>
      </c>
      <c r="P636" s="512"/>
      <c r="Q636" s="512"/>
      <c r="AJ636" s="307"/>
      <c r="AK636" s="307"/>
      <c r="AL636" s="307"/>
      <c r="AM636" s="307"/>
      <c r="AN636" s="307"/>
      <c r="AO636" s="307"/>
      <c r="AP636" s="307"/>
      <c r="AQ636" s="307"/>
      <c r="AR636" s="307"/>
      <c r="AS636" s="307"/>
      <c r="AT636" s="307"/>
      <c r="AU636" s="307"/>
      <c r="AV636" s="307"/>
      <c r="AW636" s="307"/>
      <c r="AX636" s="307"/>
      <c r="AY636" s="307"/>
      <c r="AZ636" s="307"/>
      <c r="BA636" s="310"/>
      <c r="BB636" s="360"/>
      <c r="BC636" s="310"/>
      <c r="BD636" s="310"/>
      <c r="BE636" s="310"/>
      <c r="BF636" s="310"/>
      <c r="BG636" s="310"/>
      <c r="BH636" s="310"/>
      <c r="BI636" s="310"/>
      <c r="BJ636" s="310"/>
      <c r="BK636" s="310"/>
      <c r="BL636" s="310"/>
      <c r="BM636" s="310"/>
      <c r="BN636" s="310"/>
      <c r="BO636" s="310"/>
      <c r="BP636" s="310"/>
      <c r="BQ636" s="310"/>
      <c r="BR636" s="310"/>
      <c r="BS636" s="310"/>
      <c r="BT636" s="310"/>
      <c r="BU636" s="310"/>
      <c r="BV636" s="310"/>
      <c r="BW636" s="310"/>
      <c r="BX636" s="310"/>
      <c r="BY636" s="310"/>
      <c r="BZ636" s="310"/>
      <c r="CA636" s="310"/>
      <c r="CB636" s="310"/>
      <c r="CC636" s="310"/>
      <c r="CD636" s="310"/>
      <c r="CE636" s="310"/>
      <c r="CF636" s="310"/>
      <c r="CG636" s="310"/>
      <c r="CH636" s="310"/>
      <c r="CI636" s="310"/>
      <c r="CJ636" s="310"/>
      <c r="CK636" s="310"/>
      <c r="CL636" s="310"/>
      <c r="CM636" s="310"/>
      <c r="CN636" s="310"/>
      <c r="CO636" s="310"/>
      <c r="CP636" s="310"/>
      <c r="CQ636" s="310"/>
      <c r="CR636" s="310"/>
      <c r="CS636" s="310"/>
      <c r="CT636" s="310"/>
      <c r="CU636" s="310"/>
      <c r="CV636" s="310"/>
      <c r="CW636" s="310"/>
      <c r="CX636" s="310"/>
      <c r="CY636" s="310"/>
      <c r="CZ636" s="310"/>
    </row>
    <row r="637" s="314" customFormat="true" ht="25.15" customHeight="true" x14ac:dyDescent="0.2">
      <c r="C637" s="844"/>
      <c r="D637" s="844"/>
      <c r="E637" s="512"/>
      <c r="F637" s="512"/>
      <c r="G637" s="512"/>
      <c r="H637" s="844" t="s">
        <v>508</v>
      </c>
      <c r="I637" s="844"/>
      <c r="J637" s="654">
        <v>2.4897874357290629E-3</v>
      </c>
      <c r="K637" s="512"/>
      <c r="L637" s="512"/>
      <c r="M637" s="844" t="s">
        <v>511</v>
      </c>
      <c r="N637" s="844"/>
      <c r="O637" s="655">
        <v>-1.0993176438783155E-3</v>
      </c>
      <c r="P637" s="512"/>
      <c r="Q637" s="512"/>
      <c r="AJ637" s="307"/>
      <c r="AK637" s="307"/>
      <c r="AL637" s="307"/>
      <c r="AM637" s="307"/>
      <c r="AN637" s="307"/>
      <c r="AO637" s="307"/>
      <c r="AP637" s="307"/>
      <c r="AQ637" s="307"/>
      <c r="AR637" s="307"/>
      <c r="AS637" s="307"/>
      <c r="AT637" s="307"/>
      <c r="AU637" s="307"/>
      <c r="AV637" s="307"/>
      <c r="AW637" s="307"/>
      <c r="AX637" s="307"/>
      <c r="AY637" s="307"/>
      <c r="AZ637" s="307"/>
      <c r="BA637" s="310"/>
      <c r="BB637" s="360"/>
      <c r="BC637" s="310"/>
      <c r="BD637" s="310"/>
      <c r="BE637" s="310"/>
      <c r="BF637" s="310"/>
      <c r="BG637" s="310"/>
      <c r="BH637" s="310"/>
      <c r="BI637" s="310"/>
      <c r="BJ637" s="310"/>
      <c r="BK637" s="310"/>
      <c r="BL637" s="310"/>
      <c r="BM637" s="310"/>
      <c r="BN637" s="310"/>
      <c r="BO637" s="310"/>
      <c r="BP637" s="310"/>
      <c r="BQ637" s="310"/>
      <c r="BR637" s="310"/>
      <c r="BS637" s="310"/>
      <c r="BT637" s="310"/>
      <c r="BU637" s="310"/>
      <c r="BV637" s="310"/>
      <c r="BW637" s="310"/>
      <c r="BX637" s="310"/>
      <c r="BY637" s="310"/>
      <c r="BZ637" s="310"/>
      <c r="CA637" s="310"/>
      <c r="CB637" s="310"/>
      <c r="CC637" s="310"/>
      <c r="CD637" s="310"/>
      <c r="CE637" s="310"/>
      <c r="CF637" s="310"/>
      <c r="CG637" s="310"/>
      <c r="CH637" s="310"/>
      <c r="CI637" s="310"/>
      <c r="CJ637" s="310"/>
      <c r="CK637" s="310"/>
      <c r="CL637" s="310"/>
      <c r="CM637" s="310"/>
      <c r="CN637" s="310"/>
      <c r="CO637" s="310"/>
      <c r="CP637" s="310"/>
      <c r="CQ637" s="310"/>
      <c r="CR637" s="310"/>
      <c r="CS637" s="310"/>
      <c r="CT637" s="310"/>
      <c r="CU637" s="310"/>
      <c r="CV637" s="310"/>
      <c r="CW637" s="310"/>
      <c r="CX637" s="310"/>
      <c r="CY637" s="310"/>
      <c r="CZ637" s="310"/>
    </row>
    <row r="638" s="314" customFormat="true" ht="25.15" customHeight="true" x14ac:dyDescent="0.2">
      <c r="C638" s="844"/>
      <c r="D638" s="844"/>
      <c r="E638" s="512"/>
      <c r="F638" s="512"/>
      <c r="G638" s="512"/>
      <c r="H638" s="844" t="s">
        <v>484</v>
      </c>
      <c r="I638" s="844"/>
      <c r="J638" s="654">
        <v>6.075340059582583E-3</v>
      </c>
      <c r="K638" s="512"/>
      <c r="L638" s="512"/>
      <c r="M638" s="844" t="s">
        <v>506</v>
      </c>
      <c r="N638" s="844"/>
      <c r="O638" s="655">
        <v>-2.7896662507947262E-3</v>
      </c>
      <c r="P638" s="512"/>
      <c r="Q638" s="512"/>
      <c r="AJ638" s="307"/>
      <c r="AK638" s="307"/>
      <c r="AL638" s="307"/>
      <c r="AM638" s="307"/>
      <c r="AN638" s="307"/>
      <c r="AO638" s="307"/>
      <c r="AP638" s="307"/>
      <c r="AQ638" s="307"/>
      <c r="AR638" s="307"/>
      <c r="AS638" s="307"/>
      <c r="AT638" s="307"/>
      <c r="AU638" s="307"/>
      <c r="AV638" s="307"/>
      <c r="AW638" s="307"/>
      <c r="AX638" s="307"/>
      <c r="AY638" s="307"/>
      <c r="AZ638" s="307"/>
      <c r="BA638" s="310"/>
      <c r="BB638" s="360"/>
      <c r="BC638" s="310"/>
      <c r="BD638" s="310"/>
      <c r="BE638" s="310"/>
      <c r="BF638" s="310"/>
      <c r="BG638" s="310"/>
      <c r="BH638" s="310"/>
      <c r="BI638" s="310"/>
      <c r="BJ638" s="310"/>
      <c r="BK638" s="310"/>
      <c r="BL638" s="310"/>
      <c r="BM638" s="310"/>
      <c r="BN638" s="310"/>
      <c r="BO638" s="310"/>
      <c r="BP638" s="310"/>
      <c r="BQ638" s="310"/>
      <c r="BR638" s="310"/>
      <c r="BS638" s="310"/>
      <c r="BT638" s="310"/>
      <c r="BU638" s="310"/>
      <c r="BV638" s="310"/>
      <c r="BW638" s="310"/>
      <c r="BX638" s="310"/>
      <c r="BY638" s="310"/>
      <c r="BZ638" s="310"/>
      <c r="CA638" s="310"/>
      <c r="CB638" s="310"/>
      <c r="CC638" s="310"/>
      <c r="CD638" s="310"/>
      <c r="CE638" s="310"/>
      <c r="CF638" s="310"/>
      <c r="CG638" s="310"/>
      <c r="CH638" s="310"/>
      <c r="CI638" s="310"/>
      <c r="CJ638" s="310"/>
      <c r="CK638" s="310"/>
      <c r="CL638" s="310"/>
      <c r="CM638" s="310"/>
      <c r="CN638" s="310"/>
      <c r="CO638" s="310"/>
      <c r="CP638" s="310"/>
      <c r="CQ638" s="310"/>
      <c r="CR638" s="310"/>
      <c r="CS638" s="310"/>
      <c r="CT638" s="310"/>
      <c r="CU638" s="310"/>
      <c r="CV638" s="310"/>
      <c r="CW638" s="310"/>
      <c r="CX638" s="310"/>
      <c r="CY638" s="310"/>
      <c r="CZ638" s="310"/>
    </row>
    <row r="639" s="314" customFormat="true" ht="25.15" customHeight="true" x14ac:dyDescent="0.2">
      <c r="C639" s="844"/>
      <c r="D639" s="844"/>
      <c r="E639" s="512"/>
      <c r="F639" s="512"/>
      <c r="G639" s="512"/>
      <c r="H639" s="844" t="s">
        <v>376</v>
      </c>
      <c r="I639" s="844"/>
      <c r="J639" s="654">
        <v>7.5516308113042094E-2</v>
      </c>
      <c r="K639" s="512"/>
      <c r="L639" s="512"/>
      <c r="M639" s="844" t="s">
        <v>491</v>
      </c>
      <c r="N639" s="844"/>
      <c r="O639" s="655">
        <v>-8.0696700650162902E-3</v>
      </c>
      <c r="P639" s="512"/>
      <c r="Q639" s="512"/>
      <c r="AJ639" s="307"/>
      <c r="AK639" s="307"/>
      <c r="AL639" s="307"/>
      <c r="AM639" s="307"/>
      <c r="AN639" s="307"/>
      <c r="AO639" s="307"/>
      <c r="AP639" s="307"/>
      <c r="AQ639" s="307"/>
      <c r="AR639" s="307"/>
      <c r="AS639" s="307"/>
      <c r="AT639" s="307"/>
      <c r="AU639" s="307"/>
      <c r="AV639" s="307"/>
      <c r="AW639" s="307"/>
      <c r="AX639" s="307"/>
      <c r="AY639" s="307"/>
      <c r="AZ639" s="307"/>
      <c r="BA639" s="310"/>
      <c r="BB639" s="360"/>
      <c r="BC639" s="310"/>
      <c r="BD639" s="310"/>
      <c r="BE639" s="310"/>
      <c r="BF639" s="310"/>
      <c r="BG639" s="310"/>
      <c r="BH639" s="310"/>
      <c r="BI639" s="310"/>
      <c r="BJ639" s="310"/>
      <c r="BK639" s="310"/>
      <c r="BL639" s="310"/>
      <c r="BM639" s="310"/>
      <c r="BN639" s="310"/>
      <c r="BO639" s="310"/>
      <c r="BP639" s="310"/>
      <c r="BQ639" s="310"/>
      <c r="BR639" s="310"/>
      <c r="BS639" s="310"/>
      <c r="BT639" s="310"/>
      <c r="BU639" s="310"/>
      <c r="BV639" s="310"/>
      <c r="BW639" s="310"/>
      <c r="BX639" s="310"/>
      <c r="BY639" s="310"/>
      <c r="BZ639" s="310"/>
      <c r="CA639" s="310"/>
      <c r="CB639" s="310"/>
      <c r="CC639" s="310"/>
      <c r="CD639" s="310"/>
      <c r="CE639" s="310"/>
      <c r="CF639" s="310"/>
      <c r="CG639" s="310"/>
      <c r="CH639" s="310"/>
      <c r="CI639" s="310"/>
      <c r="CJ639" s="310"/>
      <c r="CK639" s="310"/>
      <c r="CL639" s="310"/>
      <c r="CM639" s="310"/>
      <c r="CN639" s="310"/>
      <c r="CO639" s="310"/>
      <c r="CP639" s="310"/>
      <c r="CQ639" s="310"/>
      <c r="CR639" s="310"/>
      <c r="CS639" s="310"/>
      <c r="CT639" s="310"/>
      <c r="CU639" s="310"/>
      <c r="CV639" s="310"/>
      <c r="CW639" s="310"/>
      <c r="CX639" s="310"/>
      <c r="CY639" s="310"/>
      <c r="CZ639" s="310"/>
    </row>
    <row r="640" s="314" customFormat="true" ht="25.15" customHeight="true" x14ac:dyDescent="0.2">
      <c r="C640" s="844"/>
      <c r="D640" s="844"/>
      <c r="E640" s="512"/>
      <c r="F640" s="512"/>
      <c r="G640" s="512"/>
      <c r="H640" s="844" t="s">
        <v>377</v>
      </c>
      <c r="I640" s="844"/>
      <c r="J640" s="654">
        <v>-7.4832652278479489E-2</v>
      </c>
      <c r="K640" s="512"/>
      <c r="L640" s="512"/>
      <c r="M640" s="844" t="s">
        <v>510</v>
      </c>
      <c r="N640" s="844"/>
      <c r="O640" s="655">
        <v>-4.0530612509618365E-4</v>
      </c>
      <c r="P640" s="512"/>
      <c r="Q640" s="512"/>
      <c r="AJ640" s="307"/>
      <c r="AK640" s="307"/>
      <c r="AL640" s="307"/>
      <c r="AM640" s="307"/>
      <c r="AN640" s="307"/>
      <c r="AO640" s="307"/>
      <c r="AP640" s="307"/>
      <c r="AQ640" s="307"/>
      <c r="AR640" s="307"/>
      <c r="AS640" s="307"/>
      <c r="AT640" s="307"/>
      <c r="AU640" s="307"/>
      <c r="AV640" s="307"/>
      <c r="AW640" s="307"/>
      <c r="AX640" s="307"/>
      <c r="AY640" s="307"/>
      <c r="AZ640" s="307"/>
      <c r="BA640" s="310"/>
      <c r="BB640" s="360"/>
      <c r="BC640" s="310"/>
      <c r="BD640" s="310"/>
      <c r="BE640" s="310"/>
      <c r="BF640" s="310"/>
      <c r="BG640" s="310"/>
      <c r="BH640" s="310"/>
      <c r="BI640" s="310"/>
      <c r="BJ640" s="310"/>
      <c r="BK640" s="310"/>
      <c r="BL640" s="310"/>
      <c r="BM640" s="310"/>
      <c r="BN640" s="310"/>
      <c r="BO640" s="310"/>
      <c r="BP640" s="310"/>
      <c r="BQ640" s="310"/>
      <c r="BR640" s="310"/>
      <c r="BS640" s="310"/>
      <c r="BT640" s="310"/>
      <c r="BU640" s="310"/>
      <c r="BV640" s="310"/>
      <c r="BW640" s="310"/>
      <c r="BX640" s="310"/>
      <c r="BY640" s="310"/>
      <c r="BZ640" s="310"/>
      <c r="CA640" s="310"/>
      <c r="CB640" s="310"/>
      <c r="CC640" s="310"/>
      <c r="CD640" s="310"/>
      <c r="CE640" s="310"/>
      <c r="CF640" s="310"/>
      <c r="CG640" s="310"/>
      <c r="CH640" s="310"/>
      <c r="CI640" s="310"/>
      <c r="CJ640" s="310"/>
      <c r="CK640" s="310"/>
      <c r="CL640" s="310"/>
      <c r="CM640" s="310"/>
      <c r="CN640" s="310"/>
      <c r="CO640" s="310"/>
      <c r="CP640" s="310"/>
      <c r="CQ640" s="310"/>
      <c r="CR640" s="310"/>
      <c r="CS640" s="310"/>
      <c r="CT640" s="310"/>
      <c r="CU640" s="310"/>
      <c r="CV640" s="310"/>
      <c r="CW640" s="310"/>
      <c r="CX640" s="310"/>
      <c r="CY640" s="310"/>
      <c r="CZ640" s="310"/>
    </row>
    <row r="641" s="314" customFormat="true" ht="25.15" customHeight="true" x14ac:dyDescent="0.2">
      <c r="C641" s="844"/>
      <c r="D641" s="844"/>
      <c r="E641" s="512"/>
      <c r="F641" s="512"/>
      <c r="G641" s="512"/>
      <c r="H641" s="844" t="s">
        <v>401</v>
      </c>
      <c r="I641" s="844"/>
      <c r="J641" s="654">
        <v>-1.5983456054506771E-2</v>
      </c>
      <c r="K641" s="512"/>
      <c r="L641" s="512"/>
      <c r="M641" s="844" t="s">
        <v>505</v>
      </c>
      <c r="N641" s="844"/>
      <c r="O641" s="655">
        <v>5.9947603216202287E-3</v>
      </c>
      <c r="P641" s="512"/>
      <c r="Q641" s="512"/>
      <c r="AJ641" s="307"/>
      <c r="AK641" s="307"/>
      <c r="AL641" s="307"/>
      <c r="AM641" s="307"/>
      <c r="AN641" s="307"/>
      <c r="AO641" s="307"/>
      <c r="AP641" s="307"/>
      <c r="AQ641" s="307"/>
      <c r="AR641" s="307"/>
      <c r="AS641" s="307"/>
      <c r="AT641" s="307"/>
      <c r="AU641" s="307"/>
      <c r="AV641" s="307"/>
      <c r="AW641" s="307"/>
      <c r="AX641" s="307"/>
      <c r="AY641" s="307"/>
      <c r="AZ641" s="307"/>
      <c r="BA641" s="310"/>
      <c r="BB641" s="360"/>
      <c r="BC641" s="310"/>
      <c r="BD641" s="310"/>
      <c r="BE641" s="310"/>
      <c r="BF641" s="310"/>
      <c r="BG641" s="310"/>
      <c r="BH641" s="310"/>
      <c r="BI641" s="310"/>
      <c r="BJ641" s="310"/>
      <c r="BK641" s="310"/>
      <c r="BL641" s="310"/>
      <c r="BM641" s="310"/>
      <c r="BN641" s="310"/>
      <c r="BO641" s="310"/>
      <c r="BP641" s="310"/>
      <c r="BQ641" s="310"/>
      <c r="BR641" s="310"/>
      <c r="BS641" s="310"/>
      <c r="BT641" s="310"/>
      <c r="BU641" s="310"/>
      <c r="BV641" s="310"/>
      <c r="BW641" s="310"/>
      <c r="BX641" s="310"/>
      <c r="BY641" s="310"/>
      <c r="BZ641" s="310"/>
      <c r="CA641" s="310"/>
      <c r="CB641" s="310"/>
      <c r="CC641" s="310"/>
      <c r="CD641" s="310"/>
      <c r="CE641" s="310"/>
      <c r="CF641" s="310"/>
      <c r="CG641" s="310"/>
      <c r="CH641" s="310"/>
      <c r="CI641" s="310"/>
      <c r="CJ641" s="310"/>
      <c r="CK641" s="310"/>
      <c r="CL641" s="310"/>
      <c r="CM641" s="310"/>
      <c r="CN641" s="310"/>
      <c r="CO641" s="310"/>
      <c r="CP641" s="310"/>
      <c r="CQ641" s="310"/>
      <c r="CR641" s="310"/>
      <c r="CS641" s="310"/>
      <c r="CT641" s="310"/>
      <c r="CU641" s="310"/>
      <c r="CV641" s="310"/>
      <c r="CW641" s="310"/>
      <c r="CX641" s="310"/>
      <c r="CY641" s="310"/>
      <c r="CZ641" s="310"/>
    </row>
    <row r="642" s="314" customFormat="true" ht="25.15" customHeight="true" x14ac:dyDescent="0.2">
      <c r="C642" s="844"/>
      <c r="D642" s="844"/>
      <c r="E642" s="512"/>
      <c r="F642" s="512"/>
      <c r="G642" s="512"/>
      <c r="H642" s="844" t="s">
        <v>517</v>
      </c>
      <c r="I642" s="844"/>
      <c r="J642" s="654">
        <v>-4.595037298237222E-3</v>
      </c>
      <c r="K642" s="512"/>
      <c r="L642" s="512"/>
      <c r="M642" s="844" t="s">
        <v>379</v>
      </c>
      <c r="N642" s="844"/>
      <c r="O642" s="655">
        <v>9.2187095108560602E-2</v>
      </c>
      <c r="P642" s="512"/>
      <c r="Q642" s="512"/>
      <c r="AJ642" s="307"/>
      <c r="AK642" s="307"/>
      <c r="AL642" s="307"/>
      <c r="AM642" s="307"/>
      <c r="AN642" s="307"/>
      <c r="AO642" s="307"/>
      <c r="AP642" s="307"/>
      <c r="AQ642" s="307"/>
      <c r="AR642" s="307"/>
      <c r="AS642" s="307"/>
      <c r="AT642" s="307"/>
      <c r="AU642" s="307"/>
      <c r="AV642" s="307"/>
      <c r="AW642" s="307"/>
      <c r="AX642" s="307"/>
      <c r="AY642" s="307"/>
      <c r="AZ642" s="307"/>
      <c r="BA642" s="310"/>
      <c r="BB642" s="360"/>
      <c r="BC642" s="310"/>
      <c r="BD642" s="310"/>
      <c r="BE642" s="310"/>
      <c r="BF642" s="310"/>
      <c r="BG642" s="310"/>
      <c r="BH642" s="310"/>
      <c r="BI642" s="310"/>
      <c r="BJ642" s="310"/>
      <c r="BK642" s="310"/>
      <c r="BL642" s="310"/>
      <c r="BM642" s="310"/>
      <c r="BN642" s="310"/>
      <c r="BO642" s="310"/>
      <c r="BP642" s="310"/>
      <c r="BQ642" s="310"/>
      <c r="BR642" s="310"/>
      <c r="BS642" s="310"/>
      <c r="BT642" s="310"/>
      <c r="BU642" s="310"/>
      <c r="BV642" s="310"/>
      <c r="BW642" s="310"/>
      <c r="BX642" s="310"/>
      <c r="BY642" s="310"/>
      <c r="BZ642" s="310"/>
      <c r="CA642" s="310"/>
      <c r="CB642" s="310"/>
      <c r="CC642" s="310"/>
      <c r="CD642" s="310"/>
      <c r="CE642" s="310"/>
      <c r="CF642" s="310"/>
      <c r="CG642" s="310"/>
      <c r="CH642" s="310"/>
      <c r="CI642" s="310"/>
      <c r="CJ642" s="310"/>
      <c r="CK642" s="310"/>
      <c r="CL642" s="310"/>
      <c r="CM642" s="310"/>
      <c r="CN642" s="310"/>
      <c r="CO642" s="310"/>
      <c r="CP642" s="310"/>
      <c r="CQ642" s="310"/>
      <c r="CR642" s="310"/>
      <c r="CS642" s="310"/>
      <c r="CT642" s="310"/>
      <c r="CU642" s="310"/>
      <c r="CV642" s="310"/>
      <c r="CW642" s="310"/>
      <c r="CX642" s="310"/>
      <c r="CY642" s="310"/>
      <c r="CZ642" s="310"/>
    </row>
    <row r="643" s="314" customFormat="true" ht="25.15" customHeight="true" x14ac:dyDescent="0.2">
      <c r="C643" s="844"/>
      <c r="D643" s="844"/>
      <c r="E643" s="512"/>
      <c r="F643" s="512"/>
      <c r="G643" s="512"/>
      <c r="H643" s="844" t="s">
        <v>396</v>
      </c>
      <c r="I643" s="844"/>
      <c r="J643" s="654">
        <v>-8.3730289810732186E-3</v>
      </c>
      <c r="K643" s="512"/>
      <c r="L643" s="512"/>
      <c r="M643" s="844" t="s">
        <v>515</v>
      </c>
      <c r="N643" s="844"/>
      <c r="O643" s="655">
        <v>-1.5639283141508534E-4</v>
      </c>
      <c r="P643" s="512"/>
      <c r="Q643" s="512"/>
      <c r="AJ643" s="307"/>
      <c r="AK643" s="307"/>
      <c r="AL643" s="307"/>
      <c r="AM643" s="307"/>
      <c r="AN643" s="307"/>
      <c r="AO643" s="307"/>
      <c r="AP643" s="307"/>
      <c r="AQ643" s="307"/>
      <c r="AR643" s="307"/>
      <c r="AS643" s="307"/>
      <c r="AT643" s="307"/>
      <c r="AU643" s="307"/>
      <c r="AV643" s="307"/>
      <c r="AW643" s="307"/>
      <c r="AX643" s="307"/>
      <c r="AY643" s="307"/>
      <c r="AZ643" s="307"/>
      <c r="BA643" s="310"/>
      <c r="BB643" s="360"/>
      <c r="BC643" s="310"/>
      <c r="BD643" s="310"/>
      <c r="BE643" s="310"/>
      <c r="BF643" s="310"/>
      <c r="BG643" s="310"/>
      <c r="BH643" s="310"/>
      <c r="BI643" s="310"/>
      <c r="BJ643" s="310"/>
      <c r="BK643" s="310"/>
      <c r="BL643" s="310"/>
      <c r="BM643" s="310"/>
      <c r="BN643" s="310"/>
      <c r="BO643" s="310"/>
      <c r="BP643" s="310"/>
      <c r="BQ643" s="310"/>
      <c r="BR643" s="310"/>
      <c r="BS643" s="310"/>
      <c r="BT643" s="310"/>
      <c r="BU643" s="310"/>
      <c r="BV643" s="310"/>
      <c r="BW643" s="310"/>
      <c r="BX643" s="310"/>
      <c r="BY643" s="310"/>
      <c r="BZ643" s="310"/>
      <c r="CA643" s="310"/>
      <c r="CB643" s="310"/>
      <c r="CC643" s="310"/>
      <c r="CD643" s="310"/>
      <c r="CE643" s="310"/>
      <c r="CF643" s="310"/>
      <c r="CG643" s="310"/>
      <c r="CH643" s="310"/>
      <c r="CI643" s="310"/>
      <c r="CJ643" s="310"/>
      <c r="CK643" s="310"/>
      <c r="CL643" s="310"/>
      <c r="CM643" s="310"/>
      <c r="CN643" s="310"/>
      <c r="CO643" s="310"/>
      <c r="CP643" s="310"/>
      <c r="CQ643" s="310"/>
      <c r="CR643" s="310"/>
      <c r="CS643" s="310"/>
      <c r="CT643" s="310"/>
      <c r="CU643" s="310"/>
      <c r="CV643" s="310"/>
      <c r="CW643" s="310"/>
      <c r="CX643" s="310"/>
      <c r="CY643" s="310"/>
      <c r="CZ643" s="310"/>
    </row>
    <row r="644" s="314" customFormat="true" ht="25.15" customHeight="true" x14ac:dyDescent="0.2">
      <c r="C644" s="844"/>
      <c r="D644" s="844"/>
      <c r="E644" s="512"/>
      <c r="F644" s="512"/>
      <c r="G644" s="512"/>
      <c r="H644" s="844" t="s">
        <v>205</v>
      </c>
      <c r="I644" s="844"/>
      <c r="J644" s="654">
        <v>5.2760219559330399E-2</v>
      </c>
      <c r="K644" s="512"/>
      <c r="L644" s="512"/>
      <c r="M644" s="844" t="s">
        <v>472</v>
      </c>
      <c r="N644" s="844"/>
      <c r="O644" s="655">
        <v>-3.2417687870877156E-2</v>
      </c>
      <c r="P644" s="512"/>
      <c r="Q644" s="512"/>
      <c r="AJ644" s="307"/>
      <c r="AK644" s="307"/>
      <c r="AL644" s="307"/>
      <c r="AM644" s="307"/>
      <c r="AN644" s="307"/>
      <c r="AO644" s="307"/>
      <c r="AP644" s="307"/>
      <c r="AQ644" s="307"/>
      <c r="AR644" s="307"/>
      <c r="AS644" s="307"/>
      <c r="AT644" s="307"/>
      <c r="AU644" s="307"/>
      <c r="AV644" s="307"/>
      <c r="AW644" s="307"/>
      <c r="AX644" s="307"/>
      <c r="AY644" s="307"/>
      <c r="AZ644" s="307"/>
      <c r="BA644" s="310"/>
      <c r="BB644" s="360"/>
      <c r="BC644" s="310"/>
      <c r="BD644" s="310"/>
      <c r="BE644" s="310"/>
      <c r="BF644" s="310"/>
      <c r="BG644" s="310"/>
      <c r="BH644" s="310"/>
      <c r="BI644" s="310"/>
      <c r="BJ644" s="310"/>
      <c r="BK644" s="310"/>
      <c r="BL644" s="310"/>
      <c r="BM644" s="310"/>
      <c r="BN644" s="310"/>
      <c r="BO644" s="310"/>
      <c r="BP644" s="310"/>
      <c r="BQ644" s="310"/>
      <c r="BR644" s="310"/>
      <c r="BS644" s="310"/>
      <c r="BT644" s="310"/>
      <c r="BU644" s="310"/>
      <c r="BV644" s="310"/>
      <c r="BW644" s="310"/>
      <c r="BX644" s="310"/>
      <c r="BY644" s="310"/>
      <c r="BZ644" s="310"/>
      <c r="CA644" s="310"/>
      <c r="CB644" s="310"/>
      <c r="CC644" s="310"/>
      <c r="CD644" s="310"/>
      <c r="CE644" s="310"/>
      <c r="CF644" s="310"/>
      <c r="CG644" s="310"/>
      <c r="CH644" s="310"/>
      <c r="CI644" s="310"/>
      <c r="CJ644" s="310"/>
      <c r="CK644" s="310"/>
      <c r="CL644" s="310"/>
      <c r="CM644" s="310"/>
      <c r="CN644" s="310"/>
      <c r="CO644" s="310"/>
      <c r="CP644" s="310"/>
      <c r="CQ644" s="310"/>
      <c r="CR644" s="310"/>
      <c r="CS644" s="310"/>
      <c r="CT644" s="310"/>
      <c r="CU644" s="310"/>
      <c r="CV644" s="310"/>
      <c r="CW644" s="310"/>
      <c r="CX644" s="310"/>
      <c r="CY644" s="310"/>
      <c r="CZ644" s="310"/>
    </row>
    <row r="645" s="314" customFormat="true" ht="25.15" customHeight="true" x14ac:dyDescent="0.2">
      <c r="C645" s="844"/>
      <c r="D645" s="844"/>
      <c r="E645" s="512"/>
      <c r="F645" s="512"/>
      <c r="G645" s="512"/>
      <c r="H645" s="844" t="s">
        <v>206</v>
      </c>
      <c r="I645" s="844"/>
      <c r="J645" s="654">
        <v>2.1468553646737841E-4</v>
      </c>
      <c r="K645" s="512"/>
      <c r="L645" s="512"/>
      <c r="M645" s="844" t="s">
        <v>408</v>
      </c>
      <c r="N645" s="844"/>
      <c r="O645" s="655">
        <v>-4.2993816036407899E-4</v>
      </c>
      <c r="P645" s="512"/>
      <c r="Q645" s="512"/>
      <c r="AJ645" s="307"/>
      <c r="AK645" s="307"/>
      <c r="AL645" s="307"/>
      <c r="AM645" s="307"/>
      <c r="AN645" s="307"/>
      <c r="AO645" s="307"/>
      <c r="AP645" s="307"/>
      <c r="AQ645" s="307"/>
      <c r="AR645" s="307"/>
      <c r="AS645" s="307"/>
      <c r="AT645" s="307"/>
      <c r="AU645" s="307"/>
      <c r="AV645" s="307"/>
      <c r="AW645" s="307"/>
      <c r="AX645" s="307"/>
      <c r="AY645" s="307"/>
      <c r="AZ645" s="307"/>
      <c r="BA645" s="310"/>
      <c r="BB645" s="360"/>
      <c r="BC645" s="310"/>
      <c r="BD645" s="310"/>
      <c r="BE645" s="310"/>
      <c r="BF645" s="310"/>
      <c r="BG645" s="310"/>
      <c r="BH645" s="310"/>
      <c r="BI645" s="310"/>
      <c r="BJ645" s="310"/>
      <c r="BK645" s="310"/>
      <c r="BL645" s="310"/>
      <c r="BM645" s="310"/>
      <c r="BN645" s="310"/>
      <c r="BO645" s="310"/>
      <c r="BP645" s="310"/>
      <c r="BQ645" s="310"/>
      <c r="BR645" s="310"/>
      <c r="BS645" s="310"/>
      <c r="BT645" s="310"/>
      <c r="BU645" s="310"/>
      <c r="BV645" s="310"/>
      <c r="BW645" s="310"/>
      <c r="BX645" s="310"/>
      <c r="BY645" s="310"/>
      <c r="BZ645" s="310"/>
      <c r="CA645" s="310"/>
      <c r="CB645" s="310"/>
      <c r="CC645" s="310"/>
      <c r="CD645" s="310"/>
      <c r="CE645" s="310"/>
      <c r="CF645" s="310"/>
      <c r="CG645" s="310"/>
      <c r="CH645" s="310"/>
      <c r="CI645" s="310"/>
      <c r="CJ645" s="310"/>
      <c r="CK645" s="310"/>
      <c r="CL645" s="310"/>
      <c r="CM645" s="310"/>
      <c r="CN645" s="310"/>
      <c r="CO645" s="310"/>
      <c r="CP645" s="310"/>
      <c r="CQ645" s="310"/>
      <c r="CR645" s="310"/>
      <c r="CS645" s="310"/>
      <c r="CT645" s="310"/>
      <c r="CU645" s="310"/>
      <c r="CV645" s="310"/>
      <c r="CW645" s="310"/>
      <c r="CX645" s="310"/>
      <c r="CY645" s="310"/>
      <c r="CZ645" s="310"/>
    </row>
    <row r="646" s="314" customFormat="true" ht="25.15" customHeight="true" x14ac:dyDescent="0.2">
      <c r="C646" s="844"/>
      <c r="D646" s="844"/>
      <c r="E646" s="512"/>
      <c r="F646" s="512"/>
      <c r="G646" s="512"/>
      <c r="H646" s="844" t="s">
        <v>520</v>
      </c>
      <c r="I646" s="844"/>
      <c r="J646" s="654">
        <v>-2.2331744671806636E-3</v>
      </c>
      <c r="K646" s="512"/>
      <c r="L646" s="512"/>
      <c r="M646" s="844" t="s">
        <v>502</v>
      </c>
      <c r="N646" s="844"/>
      <c r="O646" s="655">
        <v>-3.6599278307486802E-3</v>
      </c>
      <c r="P646" s="512"/>
      <c r="Q646" s="512"/>
      <c r="AJ646" s="307"/>
      <c r="AK646" s="307"/>
      <c r="AL646" s="307"/>
      <c r="AM646" s="307"/>
      <c r="AN646" s="307"/>
      <c r="AO646" s="307"/>
      <c r="AP646" s="307"/>
      <c r="AQ646" s="307"/>
      <c r="AR646" s="307"/>
      <c r="AS646" s="307"/>
      <c r="AT646" s="307"/>
      <c r="AU646" s="307"/>
      <c r="AV646" s="307"/>
      <c r="AW646" s="307"/>
      <c r="AX646" s="307"/>
      <c r="AY646" s="307"/>
      <c r="AZ646" s="307"/>
      <c r="BA646" s="310"/>
      <c r="BB646" s="360"/>
      <c r="BC646" s="310"/>
      <c r="BD646" s="310"/>
      <c r="BE646" s="310"/>
      <c r="BF646" s="310"/>
      <c r="BG646" s="310"/>
      <c r="BH646" s="310"/>
      <c r="BI646" s="310"/>
      <c r="BJ646" s="310"/>
      <c r="BK646" s="310"/>
      <c r="BL646" s="310"/>
      <c r="BM646" s="310"/>
      <c r="BN646" s="310"/>
      <c r="BO646" s="310"/>
      <c r="BP646" s="310"/>
      <c r="BQ646" s="310"/>
      <c r="BR646" s="310"/>
      <c r="BS646" s="310"/>
      <c r="BT646" s="310"/>
      <c r="BU646" s="310"/>
      <c r="BV646" s="310"/>
      <c r="BW646" s="310"/>
      <c r="BX646" s="310"/>
      <c r="BY646" s="310"/>
      <c r="BZ646" s="310"/>
      <c r="CA646" s="310"/>
      <c r="CB646" s="310"/>
      <c r="CC646" s="310"/>
      <c r="CD646" s="310"/>
      <c r="CE646" s="310"/>
      <c r="CF646" s="310"/>
      <c r="CG646" s="310"/>
      <c r="CH646" s="310"/>
      <c r="CI646" s="310"/>
      <c r="CJ646" s="310"/>
      <c r="CK646" s="310"/>
      <c r="CL646" s="310"/>
      <c r="CM646" s="310"/>
      <c r="CN646" s="310"/>
      <c r="CO646" s="310"/>
      <c r="CP646" s="310"/>
      <c r="CQ646" s="310"/>
      <c r="CR646" s="310"/>
      <c r="CS646" s="310"/>
      <c r="CT646" s="310"/>
      <c r="CU646" s="310"/>
      <c r="CV646" s="310"/>
      <c r="CW646" s="310"/>
      <c r="CX646" s="310"/>
      <c r="CY646" s="310"/>
      <c r="CZ646" s="310"/>
    </row>
    <row r="647" s="314" customFormat="true" ht="25.15" customHeight="true" x14ac:dyDescent="0.2">
      <c r="C647" s="844"/>
      <c r="D647" s="844"/>
      <c r="E647" s="512"/>
      <c r="F647" s="512"/>
      <c r="G647" s="512"/>
      <c r="H647" s="844" t="s">
        <v>313</v>
      </c>
      <c r="I647" s="844"/>
      <c r="J647" s="654">
        <v>9.205698579271733E-2</v>
      </c>
      <c r="K647" s="512"/>
      <c r="L647" s="512"/>
      <c r="M647" s="844" t="s">
        <v>418</v>
      </c>
      <c r="N647" s="844"/>
      <c r="O647" s="655">
        <v>-5.756825847267011E-3</v>
      </c>
      <c r="P647" s="512"/>
      <c r="Q647" s="512"/>
      <c r="AJ647" s="307"/>
      <c r="AK647" s="307"/>
      <c r="AL647" s="307"/>
      <c r="AM647" s="307"/>
      <c r="AN647" s="307"/>
      <c r="AO647" s="307"/>
      <c r="AP647" s="307"/>
      <c r="AQ647" s="307"/>
      <c r="AR647" s="307"/>
      <c r="AS647" s="307"/>
      <c r="AT647" s="307"/>
      <c r="AU647" s="307"/>
      <c r="AV647" s="307"/>
      <c r="AW647" s="307"/>
      <c r="AX647" s="307"/>
      <c r="AY647" s="307"/>
      <c r="AZ647" s="307"/>
      <c r="BA647" s="310"/>
      <c r="BB647" s="360"/>
      <c r="BC647" s="310"/>
      <c r="BD647" s="310"/>
      <c r="BE647" s="310"/>
      <c r="BF647" s="310"/>
      <c r="BG647" s="310"/>
      <c r="BH647" s="310"/>
      <c r="BI647" s="310"/>
      <c r="BJ647" s="310"/>
      <c r="BK647" s="310"/>
      <c r="BL647" s="310"/>
      <c r="BM647" s="310"/>
      <c r="BN647" s="310"/>
      <c r="BO647" s="310"/>
      <c r="BP647" s="310"/>
      <c r="BQ647" s="310"/>
      <c r="BR647" s="310"/>
      <c r="BS647" s="310"/>
      <c r="BT647" s="310"/>
      <c r="BU647" s="310"/>
      <c r="BV647" s="310"/>
      <c r="BW647" s="310"/>
      <c r="BX647" s="310"/>
      <c r="BY647" s="310"/>
      <c r="BZ647" s="310"/>
      <c r="CA647" s="310"/>
      <c r="CB647" s="310"/>
      <c r="CC647" s="310"/>
      <c r="CD647" s="310"/>
      <c r="CE647" s="310"/>
      <c r="CF647" s="310"/>
      <c r="CG647" s="310"/>
      <c r="CH647" s="310"/>
      <c r="CI647" s="310"/>
      <c r="CJ647" s="310"/>
      <c r="CK647" s="310"/>
      <c r="CL647" s="310"/>
      <c r="CM647" s="310"/>
      <c r="CN647" s="310"/>
      <c r="CO647" s="310"/>
      <c r="CP647" s="310"/>
      <c r="CQ647" s="310"/>
      <c r="CR647" s="310"/>
      <c r="CS647" s="310"/>
      <c r="CT647" s="310"/>
      <c r="CU647" s="310"/>
      <c r="CV647" s="310"/>
      <c r="CW647" s="310"/>
      <c r="CX647" s="310"/>
      <c r="CY647" s="310"/>
      <c r="CZ647" s="310"/>
    </row>
    <row r="648" s="314" customFormat="true" ht="25.15" customHeight="true" x14ac:dyDescent="0.2">
      <c r="C648" s="844"/>
      <c r="D648" s="844"/>
      <c r="E648" s="512"/>
      <c r="F648" s="512"/>
      <c r="G648" s="512"/>
      <c r="H648" s="844" t="s">
        <v>327</v>
      </c>
      <c r="I648" s="844"/>
      <c r="J648" s="654">
        <v>6.4735528922653995E-2</v>
      </c>
      <c r="K648" s="512"/>
      <c r="L648" s="512"/>
      <c r="M648" s="844" t="s">
        <v>427</v>
      </c>
      <c r="N648" s="844"/>
      <c r="O648" s="655">
        <v>-2.3442774734503706E-3</v>
      </c>
      <c r="P648" s="512"/>
      <c r="Q648" s="512"/>
      <c r="AJ648" s="307"/>
      <c r="AK648" s="307"/>
      <c r="AL648" s="307"/>
      <c r="AM648" s="307"/>
      <c r="AN648" s="307"/>
      <c r="AO648" s="307"/>
      <c r="AP648" s="307"/>
      <c r="AQ648" s="307"/>
      <c r="AR648" s="307"/>
      <c r="AS648" s="307"/>
      <c r="AT648" s="307"/>
      <c r="AU648" s="307"/>
      <c r="AV648" s="307"/>
      <c r="AW648" s="307"/>
      <c r="AX648" s="307"/>
      <c r="AY648" s="307"/>
      <c r="AZ648" s="307"/>
      <c r="BA648" s="310"/>
      <c r="BB648" s="360"/>
      <c r="BC648" s="310"/>
      <c r="BD648" s="310"/>
      <c r="BE648" s="310"/>
      <c r="BF648" s="310"/>
      <c r="BG648" s="310"/>
      <c r="BH648" s="310"/>
      <c r="BI648" s="310"/>
      <c r="BJ648" s="310"/>
      <c r="BK648" s="310"/>
      <c r="BL648" s="310"/>
      <c r="BM648" s="310"/>
      <c r="BN648" s="310"/>
      <c r="BO648" s="310"/>
      <c r="BP648" s="310"/>
      <c r="BQ648" s="310"/>
      <c r="BR648" s="310"/>
      <c r="BS648" s="310"/>
      <c r="BT648" s="310"/>
      <c r="BU648" s="310"/>
      <c r="BV648" s="310"/>
      <c r="BW648" s="310"/>
      <c r="BX648" s="310"/>
      <c r="BY648" s="310"/>
      <c r="BZ648" s="310"/>
      <c r="CA648" s="310"/>
      <c r="CB648" s="310"/>
      <c r="CC648" s="310"/>
      <c r="CD648" s="310"/>
      <c r="CE648" s="310"/>
      <c r="CF648" s="310"/>
      <c r="CG648" s="310"/>
      <c r="CH648" s="310"/>
      <c r="CI648" s="310"/>
      <c r="CJ648" s="310"/>
      <c r="CK648" s="310"/>
      <c r="CL648" s="310"/>
      <c r="CM648" s="310"/>
      <c r="CN648" s="310"/>
      <c r="CO648" s="310"/>
      <c r="CP648" s="310"/>
      <c r="CQ648" s="310"/>
      <c r="CR648" s="310"/>
      <c r="CS648" s="310"/>
      <c r="CT648" s="310"/>
      <c r="CU648" s="310"/>
      <c r="CV648" s="310"/>
      <c r="CW648" s="310"/>
      <c r="CX648" s="310"/>
      <c r="CY648" s="310"/>
      <c r="CZ648" s="310"/>
    </row>
    <row r="649" s="314" customFormat="true" ht="25.15" customHeight="true" x14ac:dyDescent="0.2">
      <c r="C649" s="844"/>
      <c r="D649" s="844"/>
      <c r="E649" s="512"/>
      <c r="F649" s="512"/>
      <c r="G649" s="512"/>
      <c r="H649" s="844" t="s">
        <v>314</v>
      </c>
      <c r="I649" s="844"/>
      <c r="J649" s="654">
        <v>8.7617341791755066E-2</v>
      </c>
      <c r="K649" s="512"/>
      <c r="L649" s="512"/>
      <c r="M649" s="844" t="s">
        <v>508</v>
      </c>
      <c r="N649" s="844"/>
      <c r="O649" s="655">
        <v>-4.0445886067572606E-4</v>
      </c>
      <c r="P649" s="512"/>
      <c r="Q649" s="512"/>
      <c r="AJ649" s="307"/>
      <c r="AK649" s="307"/>
      <c r="AL649" s="307"/>
      <c r="AM649" s="307"/>
      <c r="AN649" s="307"/>
      <c r="AO649" s="307"/>
      <c r="AP649" s="307"/>
      <c r="AQ649" s="307"/>
      <c r="AR649" s="307"/>
      <c r="AS649" s="307"/>
      <c r="AT649" s="307"/>
      <c r="AU649" s="307"/>
      <c r="AV649" s="307"/>
      <c r="AW649" s="307"/>
      <c r="AX649" s="307"/>
      <c r="AY649" s="307"/>
      <c r="AZ649" s="307"/>
      <c r="BA649" s="310"/>
      <c r="BB649" s="360"/>
      <c r="BC649" s="310"/>
      <c r="BD649" s="310"/>
      <c r="BE649" s="310"/>
      <c r="BF649" s="310"/>
      <c r="BG649" s="310"/>
      <c r="BH649" s="310"/>
      <c r="BI649" s="310"/>
      <c r="BJ649" s="310"/>
      <c r="BK649" s="310"/>
      <c r="BL649" s="310"/>
      <c r="BM649" s="310"/>
      <c r="BN649" s="310"/>
      <c r="BO649" s="310"/>
      <c r="BP649" s="310"/>
      <c r="BQ649" s="310"/>
      <c r="BR649" s="310"/>
      <c r="BS649" s="310"/>
      <c r="BT649" s="310"/>
      <c r="BU649" s="310"/>
      <c r="BV649" s="310"/>
      <c r="BW649" s="310"/>
      <c r="BX649" s="310"/>
      <c r="BY649" s="310"/>
      <c r="BZ649" s="310"/>
      <c r="CA649" s="310"/>
      <c r="CB649" s="310"/>
      <c r="CC649" s="310"/>
      <c r="CD649" s="310"/>
      <c r="CE649" s="310"/>
      <c r="CF649" s="310"/>
      <c r="CG649" s="310"/>
      <c r="CH649" s="310"/>
      <c r="CI649" s="310"/>
      <c r="CJ649" s="310"/>
      <c r="CK649" s="310"/>
      <c r="CL649" s="310"/>
      <c r="CM649" s="310"/>
      <c r="CN649" s="310"/>
      <c r="CO649" s="310"/>
      <c r="CP649" s="310"/>
      <c r="CQ649" s="310"/>
      <c r="CR649" s="310"/>
      <c r="CS649" s="310"/>
      <c r="CT649" s="310"/>
      <c r="CU649" s="310"/>
      <c r="CV649" s="310"/>
      <c r="CW649" s="310"/>
      <c r="CX649" s="310"/>
      <c r="CY649" s="310"/>
      <c r="CZ649" s="310"/>
    </row>
    <row r="650" s="314" customFormat="true" ht="25.15" customHeight="true" x14ac:dyDescent="0.2">
      <c r="C650" s="844"/>
      <c r="D650" s="844"/>
      <c r="E650" s="512"/>
      <c r="F650" s="512"/>
      <c r="G650" s="512"/>
      <c r="H650" s="844" t="s">
        <v>318</v>
      </c>
      <c r="I650" s="844"/>
      <c r="J650" s="654">
        <v>5.7046683872058843E-2</v>
      </c>
      <c r="K650" s="512"/>
      <c r="L650" s="512"/>
      <c r="M650" s="844" t="s">
        <v>484</v>
      </c>
      <c r="N650" s="844"/>
      <c r="O650" s="655">
        <v>1.0776982287663125E-2</v>
      </c>
      <c r="P650" s="512"/>
      <c r="Q650" s="512"/>
      <c r="AJ650" s="307"/>
      <c r="AK650" s="307"/>
      <c r="AL650" s="307"/>
      <c r="AM650" s="307"/>
      <c r="AN650" s="307"/>
      <c r="AO650" s="307"/>
      <c r="AP650" s="307"/>
      <c r="AQ650" s="307"/>
      <c r="AR650" s="307"/>
      <c r="AS650" s="307"/>
      <c r="AT650" s="307"/>
      <c r="AU650" s="307"/>
      <c r="AV650" s="307"/>
      <c r="AW650" s="307"/>
      <c r="AX650" s="307"/>
      <c r="AY650" s="307"/>
      <c r="AZ650" s="307"/>
      <c r="BA650" s="310"/>
      <c r="BB650" s="360"/>
      <c r="BC650" s="310"/>
      <c r="BD650" s="310"/>
      <c r="BE650" s="310"/>
      <c r="BF650" s="310"/>
      <c r="BG650" s="310"/>
      <c r="BH650" s="310"/>
      <c r="BI650" s="310"/>
      <c r="BJ650" s="310"/>
      <c r="BK650" s="310"/>
      <c r="BL650" s="310"/>
      <c r="BM650" s="310"/>
      <c r="BN650" s="310"/>
      <c r="BO650" s="310"/>
      <c r="BP650" s="310"/>
      <c r="BQ650" s="310"/>
      <c r="BR650" s="310"/>
      <c r="BS650" s="310"/>
      <c r="BT650" s="310"/>
      <c r="BU650" s="310"/>
      <c r="BV650" s="310"/>
      <c r="BW650" s="310"/>
      <c r="BX650" s="310"/>
      <c r="BY650" s="310"/>
      <c r="BZ650" s="310"/>
      <c r="CA650" s="310"/>
      <c r="CB650" s="310"/>
      <c r="CC650" s="310"/>
      <c r="CD650" s="310"/>
      <c r="CE650" s="310"/>
      <c r="CF650" s="310"/>
      <c r="CG650" s="310"/>
      <c r="CH650" s="310"/>
      <c r="CI650" s="310"/>
      <c r="CJ650" s="310"/>
      <c r="CK650" s="310"/>
      <c r="CL650" s="310"/>
      <c r="CM650" s="310"/>
      <c r="CN650" s="310"/>
      <c r="CO650" s="310"/>
      <c r="CP650" s="310"/>
      <c r="CQ650" s="310"/>
      <c r="CR650" s="310"/>
      <c r="CS650" s="310"/>
      <c r="CT650" s="310"/>
      <c r="CU650" s="310"/>
      <c r="CV650" s="310"/>
      <c r="CW650" s="310"/>
      <c r="CX650" s="310"/>
      <c r="CY650" s="310"/>
      <c r="CZ650" s="310"/>
    </row>
    <row r="651" s="314" customFormat="true" ht="25.15" customHeight="true" x14ac:dyDescent="0.2">
      <c r="C651" s="844"/>
      <c r="D651" s="844"/>
      <c r="E651" s="512"/>
      <c r="F651" s="512"/>
      <c r="G651" s="512"/>
      <c r="H651" s="844" t="s">
        <v>336</v>
      </c>
      <c r="I651" s="844"/>
      <c r="J651" s="654">
        <v>1.4442479495212972E-2</v>
      </c>
      <c r="K651" s="512"/>
      <c r="L651" s="512"/>
      <c r="M651" s="844" t="s">
        <v>376</v>
      </c>
      <c r="N651" s="844"/>
      <c r="O651" s="655">
        <v>6.5576768015468412E-2</v>
      </c>
      <c r="P651" s="512"/>
      <c r="Q651" s="512"/>
      <c r="AJ651" s="307"/>
      <c r="AK651" s="307"/>
      <c r="AL651" s="307"/>
      <c r="AM651" s="307"/>
      <c r="AN651" s="307"/>
      <c r="AO651" s="307"/>
      <c r="AP651" s="307"/>
      <c r="AQ651" s="307"/>
      <c r="AR651" s="307"/>
      <c r="AS651" s="307"/>
      <c r="AT651" s="307"/>
      <c r="AU651" s="307"/>
      <c r="AV651" s="307"/>
      <c r="AW651" s="307"/>
      <c r="AX651" s="307"/>
      <c r="AY651" s="307"/>
      <c r="AZ651" s="307"/>
      <c r="BA651" s="310"/>
      <c r="BB651" s="360"/>
      <c r="BC651" s="310"/>
      <c r="BD651" s="310"/>
      <c r="BE651" s="310"/>
      <c r="BF651" s="310"/>
      <c r="BG651" s="310"/>
      <c r="BH651" s="310"/>
      <c r="BI651" s="310"/>
      <c r="BJ651" s="310"/>
      <c r="BK651" s="310"/>
      <c r="BL651" s="310"/>
      <c r="BM651" s="310"/>
      <c r="BN651" s="310"/>
      <c r="BO651" s="310"/>
      <c r="BP651" s="310"/>
      <c r="BQ651" s="310"/>
      <c r="BR651" s="310"/>
      <c r="BS651" s="310"/>
      <c r="BT651" s="310"/>
      <c r="BU651" s="310"/>
      <c r="BV651" s="310"/>
      <c r="BW651" s="310"/>
      <c r="BX651" s="310"/>
      <c r="BY651" s="310"/>
      <c r="BZ651" s="310"/>
      <c r="CA651" s="310"/>
      <c r="CB651" s="310"/>
      <c r="CC651" s="310"/>
      <c r="CD651" s="310"/>
      <c r="CE651" s="310"/>
      <c r="CF651" s="310"/>
      <c r="CG651" s="310"/>
      <c r="CH651" s="310"/>
      <c r="CI651" s="310"/>
      <c r="CJ651" s="310"/>
      <c r="CK651" s="310"/>
      <c r="CL651" s="310"/>
      <c r="CM651" s="310"/>
      <c r="CN651" s="310"/>
      <c r="CO651" s="310"/>
      <c r="CP651" s="310"/>
      <c r="CQ651" s="310"/>
      <c r="CR651" s="310"/>
      <c r="CS651" s="310"/>
      <c r="CT651" s="310"/>
      <c r="CU651" s="310"/>
      <c r="CV651" s="310"/>
      <c r="CW651" s="310"/>
      <c r="CX651" s="310"/>
      <c r="CY651" s="310"/>
      <c r="CZ651" s="310"/>
    </row>
    <row r="652" s="314" customFormat="true" ht="25.15" customHeight="true" x14ac:dyDescent="0.2">
      <c r="C652" s="844"/>
      <c r="D652" s="844"/>
      <c r="E652" s="512"/>
      <c r="F652" s="512"/>
      <c r="G652" s="512"/>
      <c r="H652" s="844" t="s">
        <v>337</v>
      </c>
      <c r="I652" s="844"/>
      <c r="J652" s="654">
        <v>3.2089963707867271E-2</v>
      </c>
      <c r="K652" s="512"/>
      <c r="L652" s="512"/>
      <c r="M652" s="844" t="s">
        <v>377</v>
      </c>
      <c r="N652" s="844"/>
      <c r="O652" s="655">
        <v>-3.1088059764673541E-2</v>
      </c>
      <c r="P652" s="512"/>
      <c r="Q652" s="512"/>
      <c r="AJ652" s="307"/>
      <c r="AK652" s="307"/>
      <c r="AL652" s="307"/>
      <c r="AM652" s="307"/>
      <c r="AN652" s="307"/>
      <c r="AO652" s="307"/>
      <c r="AP652" s="307"/>
      <c r="AQ652" s="307"/>
      <c r="AR652" s="307"/>
      <c r="AS652" s="307"/>
      <c r="AT652" s="307"/>
      <c r="AU652" s="307"/>
      <c r="AV652" s="307"/>
      <c r="AW652" s="307"/>
      <c r="AX652" s="307"/>
      <c r="AY652" s="307"/>
      <c r="AZ652" s="307"/>
      <c r="BA652" s="310"/>
      <c r="BB652" s="360"/>
      <c r="BC652" s="310"/>
      <c r="BD652" s="310"/>
      <c r="BE652" s="310"/>
      <c r="BF652" s="310"/>
      <c r="BG652" s="310"/>
      <c r="BH652" s="310"/>
      <c r="BI652" s="310"/>
      <c r="BJ652" s="310"/>
      <c r="BK652" s="310"/>
      <c r="BL652" s="310"/>
      <c r="BM652" s="310"/>
      <c r="BN652" s="310"/>
      <c r="BO652" s="310"/>
      <c r="BP652" s="310"/>
      <c r="BQ652" s="310"/>
      <c r="BR652" s="310"/>
      <c r="BS652" s="310"/>
      <c r="BT652" s="310"/>
      <c r="BU652" s="310"/>
      <c r="BV652" s="310"/>
      <c r="BW652" s="310"/>
      <c r="BX652" s="310"/>
      <c r="BY652" s="310"/>
      <c r="BZ652" s="310"/>
      <c r="CA652" s="310"/>
      <c r="CB652" s="310"/>
      <c r="CC652" s="310"/>
      <c r="CD652" s="310"/>
      <c r="CE652" s="310"/>
      <c r="CF652" s="310"/>
      <c r="CG652" s="310"/>
      <c r="CH652" s="310"/>
      <c r="CI652" s="310"/>
      <c r="CJ652" s="310"/>
      <c r="CK652" s="310"/>
      <c r="CL652" s="310"/>
      <c r="CM652" s="310"/>
      <c r="CN652" s="310"/>
      <c r="CO652" s="310"/>
      <c r="CP652" s="310"/>
      <c r="CQ652" s="310"/>
      <c r="CR652" s="310"/>
      <c r="CS652" s="310"/>
      <c r="CT652" s="310"/>
      <c r="CU652" s="310"/>
      <c r="CV652" s="310"/>
      <c r="CW652" s="310"/>
      <c r="CX652" s="310"/>
      <c r="CY652" s="310"/>
      <c r="CZ652" s="310"/>
    </row>
    <row r="653" s="314" customFormat="true" ht="25.15" customHeight="true" x14ac:dyDescent="0.2">
      <c r="C653" s="844"/>
      <c r="D653" s="844"/>
      <c r="E653" s="512"/>
      <c r="F653" s="512"/>
      <c r="G653" s="512"/>
      <c r="H653" s="844" t="s">
        <v>323</v>
      </c>
      <c r="I653" s="844"/>
      <c r="J653" s="654">
        <v>5.0103682039365223E-2</v>
      </c>
      <c r="K653" s="512"/>
      <c r="L653" s="512"/>
      <c r="M653" s="844" t="s">
        <v>401</v>
      </c>
      <c r="N653" s="844"/>
      <c r="O653" s="655">
        <v>-1.0420792845072467E-2</v>
      </c>
      <c r="P653" s="512"/>
      <c r="Q653" s="512"/>
      <c r="AJ653" s="307"/>
      <c r="AK653" s="307"/>
      <c r="AL653" s="307"/>
      <c r="AM653" s="307"/>
      <c r="AN653" s="307"/>
      <c r="AO653" s="307"/>
      <c r="AP653" s="307"/>
      <c r="AQ653" s="307"/>
      <c r="AR653" s="307"/>
      <c r="AS653" s="307"/>
      <c r="AT653" s="307"/>
      <c r="AU653" s="307"/>
      <c r="AV653" s="307"/>
      <c r="AW653" s="307"/>
      <c r="AX653" s="307"/>
      <c r="AY653" s="307"/>
      <c r="AZ653" s="307"/>
      <c r="BA653" s="310"/>
      <c r="BB653" s="360"/>
      <c r="BC653" s="310"/>
      <c r="BD653" s="310"/>
      <c r="BE653" s="310"/>
      <c r="BF653" s="310"/>
      <c r="BG653" s="310"/>
      <c r="BH653" s="310"/>
      <c r="BI653" s="310"/>
      <c r="BJ653" s="310"/>
      <c r="BK653" s="310"/>
      <c r="BL653" s="310"/>
      <c r="BM653" s="310"/>
      <c r="BN653" s="310"/>
      <c r="BO653" s="310"/>
      <c r="BP653" s="310"/>
      <c r="BQ653" s="310"/>
      <c r="BR653" s="310"/>
      <c r="BS653" s="310"/>
      <c r="BT653" s="310"/>
      <c r="BU653" s="310"/>
      <c r="BV653" s="310"/>
      <c r="BW653" s="310"/>
      <c r="BX653" s="310"/>
      <c r="BY653" s="310"/>
      <c r="BZ653" s="310"/>
      <c r="CA653" s="310"/>
      <c r="CB653" s="310"/>
      <c r="CC653" s="310"/>
      <c r="CD653" s="310"/>
      <c r="CE653" s="310"/>
      <c r="CF653" s="310"/>
      <c r="CG653" s="310"/>
      <c r="CH653" s="310"/>
      <c r="CI653" s="310"/>
      <c r="CJ653" s="310"/>
      <c r="CK653" s="310"/>
      <c r="CL653" s="310"/>
      <c r="CM653" s="310"/>
      <c r="CN653" s="310"/>
      <c r="CO653" s="310"/>
      <c r="CP653" s="310"/>
      <c r="CQ653" s="310"/>
      <c r="CR653" s="310"/>
      <c r="CS653" s="310"/>
      <c r="CT653" s="310"/>
      <c r="CU653" s="310"/>
      <c r="CV653" s="310"/>
      <c r="CW653" s="310"/>
      <c r="CX653" s="310"/>
      <c r="CY653" s="310"/>
      <c r="CZ653" s="310"/>
    </row>
    <row r="654" s="314" customFormat="true" ht="25.15" customHeight="true" x14ac:dyDescent="0.2">
      <c r="C654" s="844"/>
      <c r="D654" s="844"/>
      <c r="E654" s="512"/>
      <c r="F654" s="512"/>
      <c r="G654" s="512"/>
      <c r="H654" s="844" t="s">
        <v>501</v>
      </c>
      <c r="I654" s="844"/>
      <c r="J654" s="654">
        <v>-6.7292051467141337E-4</v>
      </c>
      <c r="K654" s="512"/>
      <c r="L654" s="512"/>
      <c r="M654" s="844" t="s">
        <v>517</v>
      </c>
      <c r="N654" s="844"/>
      <c r="O654" s="655">
        <v>-9.3082561229727433E-4</v>
      </c>
      <c r="P654" s="512"/>
      <c r="Q654" s="512"/>
      <c r="AJ654" s="307"/>
      <c r="AK654" s="307"/>
      <c r="AL654" s="307"/>
      <c r="AM654" s="307"/>
      <c r="AN654" s="307"/>
      <c r="AO654" s="307"/>
      <c r="AP654" s="307"/>
      <c r="AQ654" s="307"/>
      <c r="AR654" s="307"/>
      <c r="AS654" s="307"/>
      <c r="AT654" s="307"/>
      <c r="AU654" s="307"/>
      <c r="AV654" s="307"/>
      <c r="AW654" s="307"/>
      <c r="AX654" s="307"/>
      <c r="AY654" s="307"/>
      <c r="AZ654" s="307"/>
      <c r="BA654" s="310"/>
      <c r="BB654" s="360"/>
      <c r="BC654" s="310"/>
      <c r="BD654" s="310"/>
      <c r="BE654" s="310"/>
      <c r="BF654" s="310"/>
      <c r="BG654" s="310"/>
      <c r="BH654" s="310"/>
      <c r="BI654" s="310"/>
      <c r="BJ654" s="310"/>
      <c r="BK654" s="310"/>
      <c r="BL654" s="310"/>
      <c r="BM654" s="310"/>
      <c r="BN654" s="310"/>
      <c r="BO654" s="310"/>
      <c r="BP654" s="310"/>
      <c r="BQ654" s="310"/>
      <c r="BR654" s="310"/>
      <c r="BS654" s="310"/>
      <c r="BT654" s="310"/>
      <c r="BU654" s="310"/>
      <c r="BV654" s="310"/>
      <c r="BW654" s="310"/>
      <c r="BX654" s="310"/>
      <c r="BY654" s="310"/>
      <c r="BZ654" s="310"/>
      <c r="CA654" s="310"/>
      <c r="CB654" s="310"/>
      <c r="CC654" s="310"/>
      <c r="CD654" s="310"/>
      <c r="CE654" s="310"/>
      <c r="CF654" s="310"/>
      <c r="CG654" s="310"/>
      <c r="CH654" s="310"/>
      <c r="CI654" s="310"/>
      <c r="CJ654" s="310"/>
      <c r="CK654" s="310"/>
      <c r="CL654" s="310"/>
      <c r="CM654" s="310"/>
      <c r="CN654" s="310"/>
      <c r="CO654" s="310"/>
      <c r="CP654" s="310"/>
      <c r="CQ654" s="310"/>
      <c r="CR654" s="310"/>
      <c r="CS654" s="310"/>
      <c r="CT654" s="310"/>
      <c r="CU654" s="310"/>
      <c r="CV654" s="310"/>
      <c r="CW654" s="310"/>
      <c r="CX654" s="310"/>
      <c r="CY654" s="310"/>
      <c r="CZ654" s="310"/>
    </row>
    <row r="655" s="314" customFormat="true" ht="25.15" customHeight="true" x14ac:dyDescent="0.2">
      <c r="C655" s="844"/>
      <c r="D655" s="844"/>
      <c r="E655" s="512"/>
      <c r="F655" s="512"/>
      <c r="G655" s="512"/>
      <c r="H655" s="844" t="s">
        <v>317</v>
      </c>
      <c r="I655" s="844"/>
      <c r="J655" s="654">
        <v>7.810416610746769E-2</v>
      </c>
      <c r="K655" s="512"/>
      <c r="L655" s="512"/>
      <c r="M655" s="844" t="s">
        <v>512</v>
      </c>
      <c r="N655" s="844"/>
      <c r="O655" s="655">
        <v>3.9277414104337289E-3</v>
      </c>
      <c r="P655" s="512"/>
      <c r="Q655" s="512"/>
      <c r="AJ655" s="307"/>
      <c r="AK655" s="307"/>
      <c r="AL655" s="307"/>
      <c r="AM655" s="307"/>
      <c r="AN655" s="307"/>
      <c r="AO655" s="307"/>
      <c r="AP655" s="307"/>
      <c r="AQ655" s="307"/>
      <c r="AR655" s="307"/>
      <c r="AS655" s="307"/>
      <c r="AT655" s="307"/>
      <c r="AU655" s="307"/>
      <c r="AV655" s="307"/>
      <c r="AW655" s="307"/>
      <c r="AX655" s="307"/>
      <c r="AY655" s="307"/>
      <c r="AZ655" s="307"/>
      <c r="BA655" s="310"/>
      <c r="BB655" s="360"/>
      <c r="BC655" s="310"/>
      <c r="BD655" s="310"/>
      <c r="BE655" s="310"/>
      <c r="BF655" s="310"/>
      <c r="BG655" s="310"/>
      <c r="BH655" s="310"/>
      <c r="BI655" s="310"/>
      <c r="BJ655" s="310"/>
      <c r="BK655" s="310"/>
      <c r="BL655" s="310"/>
      <c r="BM655" s="310"/>
      <c r="BN655" s="310"/>
      <c r="BO655" s="310"/>
      <c r="BP655" s="310"/>
      <c r="BQ655" s="310"/>
      <c r="BR655" s="310"/>
      <c r="BS655" s="310"/>
      <c r="BT655" s="310"/>
      <c r="BU655" s="310"/>
      <c r="BV655" s="310"/>
      <c r="BW655" s="310"/>
      <c r="BX655" s="310"/>
      <c r="BY655" s="310"/>
      <c r="BZ655" s="310"/>
      <c r="CA655" s="310"/>
      <c r="CB655" s="310"/>
      <c r="CC655" s="310"/>
      <c r="CD655" s="310"/>
      <c r="CE655" s="310"/>
      <c r="CF655" s="310"/>
      <c r="CG655" s="310"/>
      <c r="CH655" s="310"/>
      <c r="CI655" s="310"/>
      <c r="CJ655" s="310"/>
      <c r="CK655" s="310"/>
      <c r="CL655" s="310"/>
      <c r="CM655" s="310"/>
      <c r="CN655" s="310"/>
      <c r="CO655" s="310"/>
      <c r="CP655" s="310"/>
      <c r="CQ655" s="310"/>
      <c r="CR655" s="310"/>
      <c r="CS655" s="310"/>
      <c r="CT655" s="310"/>
      <c r="CU655" s="310"/>
      <c r="CV655" s="310"/>
      <c r="CW655" s="310"/>
      <c r="CX655" s="310"/>
      <c r="CY655" s="310"/>
      <c r="CZ655" s="310"/>
    </row>
    <row r="656" s="314" customFormat="true" ht="25.15" customHeight="true" x14ac:dyDescent="0.2">
      <c r="C656" s="844"/>
      <c r="D656" s="844"/>
      <c r="E656" s="512"/>
      <c r="F656" s="512"/>
      <c r="G656" s="512"/>
      <c r="H656" s="844" t="s">
        <v>331</v>
      </c>
      <c r="I656" s="844"/>
      <c r="J656" s="654">
        <v>6.0625136185395452E-2</v>
      </c>
      <c r="K656" s="512"/>
      <c r="L656" s="512"/>
      <c r="M656" s="844" t="s">
        <v>396</v>
      </c>
      <c r="N656" s="844"/>
      <c r="O656" s="655">
        <v>-6.2085718475740409E-4</v>
      </c>
      <c r="P656" s="512"/>
      <c r="Q656" s="512"/>
      <c r="AJ656" s="307"/>
      <c r="AK656" s="307"/>
      <c r="AL656" s="307"/>
      <c r="AM656" s="307"/>
      <c r="AN656" s="307"/>
      <c r="AO656" s="307"/>
      <c r="AP656" s="307"/>
      <c r="AQ656" s="307"/>
      <c r="AR656" s="307"/>
      <c r="AS656" s="307"/>
      <c r="AT656" s="307"/>
      <c r="AU656" s="307"/>
      <c r="AV656" s="307"/>
      <c r="AW656" s="307"/>
      <c r="AX656" s="307"/>
      <c r="AY656" s="307"/>
      <c r="AZ656" s="307"/>
      <c r="BA656" s="310"/>
      <c r="BB656" s="360"/>
      <c r="BC656" s="310"/>
      <c r="BD656" s="310"/>
      <c r="BE656" s="310"/>
      <c r="BF656" s="310"/>
      <c r="BG656" s="310"/>
      <c r="BH656" s="310"/>
      <c r="BI656" s="310"/>
      <c r="BJ656" s="310"/>
      <c r="BK656" s="310"/>
      <c r="BL656" s="310"/>
      <c r="BM656" s="310"/>
      <c r="BN656" s="310"/>
      <c r="BO656" s="310"/>
      <c r="BP656" s="310"/>
      <c r="BQ656" s="310"/>
      <c r="BR656" s="310"/>
      <c r="BS656" s="310"/>
      <c r="BT656" s="310"/>
      <c r="BU656" s="310"/>
      <c r="BV656" s="310"/>
      <c r="BW656" s="310"/>
      <c r="BX656" s="310"/>
      <c r="BY656" s="310"/>
      <c r="BZ656" s="310"/>
      <c r="CA656" s="310"/>
      <c r="CB656" s="310"/>
      <c r="CC656" s="310"/>
      <c r="CD656" s="310"/>
      <c r="CE656" s="310"/>
      <c r="CF656" s="310"/>
      <c r="CG656" s="310"/>
      <c r="CH656" s="310"/>
      <c r="CI656" s="310"/>
      <c r="CJ656" s="310"/>
      <c r="CK656" s="310"/>
      <c r="CL656" s="310"/>
      <c r="CM656" s="310"/>
      <c r="CN656" s="310"/>
      <c r="CO656" s="310"/>
      <c r="CP656" s="310"/>
      <c r="CQ656" s="310"/>
      <c r="CR656" s="310"/>
      <c r="CS656" s="310"/>
      <c r="CT656" s="310"/>
      <c r="CU656" s="310"/>
      <c r="CV656" s="310"/>
      <c r="CW656" s="310"/>
      <c r="CX656" s="310"/>
      <c r="CY656" s="310"/>
      <c r="CZ656" s="310"/>
    </row>
    <row r="657" s="314" customFormat="true" ht="25.15" customHeight="true" x14ac:dyDescent="0.2">
      <c r="C657" s="844"/>
      <c r="D657" s="844"/>
      <c r="E657" s="512"/>
      <c r="F657" s="512"/>
      <c r="G657" s="512"/>
      <c r="H657" s="844" t="s">
        <v>352</v>
      </c>
      <c r="I657" s="844"/>
      <c r="J657" s="654">
        <v>6.8093365297003383E-3</v>
      </c>
      <c r="K657" s="512"/>
      <c r="L657" s="512"/>
      <c r="M657" s="844" t="s">
        <v>205</v>
      </c>
      <c r="N657" s="844"/>
      <c r="O657" s="655">
        <v>0.10058737051832906</v>
      </c>
      <c r="P657" s="512"/>
      <c r="Q657" s="512"/>
      <c r="AJ657" s="307"/>
      <c r="AK657" s="307"/>
      <c r="AL657" s="307"/>
      <c r="AM657" s="307"/>
      <c r="AN657" s="307"/>
      <c r="AO657" s="307"/>
      <c r="AP657" s="307"/>
      <c r="AQ657" s="307"/>
      <c r="AR657" s="307"/>
      <c r="AS657" s="307"/>
      <c r="AT657" s="307"/>
      <c r="AU657" s="307"/>
      <c r="AV657" s="307"/>
      <c r="AW657" s="307"/>
      <c r="AX657" s="307"/>
      <c r="AY657" s="307"/>
      <c r="AZ657" s="307"/>
      <c r="BA657" s="310"/>
      <c r="BB657" s="360"/>
      <c r="BC657" s="310"/>
      <c r="BD657" s="310"/>
      <c r="BE657" s="310"/>
      <c r="BF657" s="310"/>
      <c r="BG657" s="310"/>
      <c r="BH657" s="310"/>
      <c r="BI657" s="310"/>
      <c r="BJ657" s="310"/>
      <c r="BK657" s="310"/>
      <c r="BL657" s="310"/>
      <c r="BM657" s="310"/>
      <c r="BN657" s="310"/>
      <c r="BO657" s="310"/>
      <c r="BP657" s="310"/>
      <c r="BQ657" s="310"/>
      <c r="BR657" s="310"/>
      <c r="BS657" s="310"/>
      <c r="BT657" s="310"/>
      <c r="BU657" s="310"/>
      <c r="BV657" s="310"/>
      <c r="BW657" s="310"/>
      <c r="BX657" s="310"/>
      <c r="BY657" s="310"/>
      <c r="BZ657" s="310"/>
      <c r="CA657" s="310"/>
      <c r="CB657" s="310"/>
      <c r="CC657" s="310"/>
      <c r="CD657" s="310"/>
      <c r="CE657" s="310"/>
      <c r="CF657" s="310"/>
      <c r="CG657" s="310"/>
      <c r="CH657" s="310"/>
      <c r="CI657" s="310"/>
      <c r="CJ657" s="310"/>
      <c r="CK657" s="310"/>
      <c r="CL657" s="310"/>
      <c r="CM657" s="310"/>
      <c r="CN657" s="310"/>
      <c r="CO657" s="310"/>
      <c r="CP657" s="310"/>
      <c r="CQ657" s="310"/>
      <c r="CR657" s="310"/>
      <c r="CS657" s="310"/>
      <c r="CT657" s="310"/>
      <c r="CU657" s="310"/>
      <c r="CV657" s="310"/>
      <c r="CW657" s="310"/>
      <c r="CX657" s="310"/>
      <c r="CY657" s="310"/>
      <c r="CZ657" s="310"/>
    </row>
    <row r="658" s="314" customFormat="true" ht="25.15" customHeight="true" x14ac:dyDescent="0.2">
      <c r="C658" s="844"/>
      <c r="D658" s="844"/>
      <c r="E658" s="512"/>
      <c r="F658" s="512"/>
      <c r="G658" s="512"/>
      <c r="H658" s="844" t="s">
        <v>356</v>
      </c>
      <c r="I658" s="844"/>
      <c r="J658" s="654">
        <v>8.0452826675535688E-3</v>
      </c>
      <c r="K658" s="512"/>
      <c r="L658" s="512"/>
      <c r="M658" s="844" t="s">
        <v>206</v>
      </c>
      <c r="N658" s="844"/>
      <c r="O658" s="655">
        <v>9.3037318693046881E-3</v>
      </c>
      <c r="P658" s="512"/>
      <c r="Q658" s="512"/>
      <c r="AJ658" s="307"/>
      <c r="AK658" s="307"/>
      <c r="AL658" s="307"/>
      <c r="AM658" s="307"/>
      <c r="AN658" s="307"/>
      <c r="AO658" s="307"/>
      <c r="AP658" s="307"/>
      <c r="AQ658" s="307"/>
      <c r="AR658" s="307"/>
      <c r="AS658" s="307"/>
      <c r="AT658" s="307"/>
      <c r="AU658" s="307"/>
      <c r="AV658" s="307"/>
      <c r="AW658" s="307"/>
      <c r="AX658" s="307"/>
      <c r="AY658" s="307"/>
      <c r="AZ658" s="307"/>
      <c r="BA658" s="310"/>
      <c r="BB658" s="360"/>
      <c r="BC658" s="310"/>
      <c r="BD658" s="310"/>
      <c r="BE658" s="310"/>
      <c r="BF658" s="310"/>
      <c r="BG658" s="310"/>
      <c r="BH658" s="310"/>
      <c r="BI658" s="310"/>
      <c r="BJ658" s="310"/>
      <c r="BK658" s="310"/>
      <c r="BL658" s="310"/>
      <c r="BM658" s="310"/>
      <c r="BN658" s="310"/>
      <c r="BO658" s="310"/>
      <c r="BP658" s="310"/>
      <c r="BQ658" s="310"/>
      <c r="BR658" s="310"/>
      <c r="BS658" s="310"/>
      <c r="BT658" s="310"/>
      <c r="BU658" s="310"/>
      <c r="BV658" s="310"/>
      <c r="BW658" s="310"/>
      <c r="BX658" s="310"/>
      <c r="BY658" s="310"/>
      <c r="BZ658" s="310"/>
      <c r="CA658" s="310"/>
      <c r="CB658" s="310"/>
      <c r="CC658" s="310"/>
      <c r="CD658" s="310"/>
      <c r="CE658" s="310"/>
      <c r="CF658" s="310"/>
      <c r="CG658" s="310"/>
      <c r="CH658" s="310"/>
      <c r="CI658" s="310"/>
      <c r="CJ658" s="310"/>
      <c r="CK658" s="310"/>
      <c r="CL658" s="310"/>
      <c r="CM658" s="310"/>
      <c r="CN658" s="310"/>
      <c r="CO658" s="310"/>
      <c r="CP658" s="310"/>
      <c r="CQ658" s="310"/>
      <c r="CR658" s="310"/>
      <c r="CS658" s="310"/>
      <c r="CT658" s="310"/>
      <c r="CU658" s="310"/>
      <c r="CV658" s="310"/>
      <c r="CW658" s="310"/>
      <c r="CX658" s="310"/>
      <c r="CY658" s="310"/>
      <c r="CZ658" s="310"/>
    </row>
    <row r="659" s="314" customFormat="true" ht="25.15" customHeight="true" x14ac:dyDescent="0.2">
      <c r="C659" s="844"/>
      <c r="D659" s="844"/>
      <c r="E659" s="512"/>
      <c r="F659" s="512"/>
      <c r="G659" s="512"/>
      <c r="H659" s="844" t="s">
        <v>469</v>
      </c>
      <c r="I659" s="844"/>
      <c r="J659" s="654">
        <v>4.9967010199679661E-2</v>
      </c>
      <c r="K659" s="512"/>
      <c r="L659" s="512"/>
      <c r="M659" s="844" t="s">
        <v>520</v>
      </c>
      <c r="N659" s="844"/>
      <c r="O659" s="655">
        <v>1.7455083027597647E-3</v>
      </c>
      <c r="P659" s="512"/>
      <c r="Q659" s="512"/>
      <c r="AJ659" s="307"/>
      <c r="AK659" s="307"/>
      <c r="AL659" s="307"/>
      <c r="AM659" s="307"/>
      <c r="AN659" s="307"/>
      <c r="AO659" s="307"/>
      <c r="AP659" s="307"/>
      <c r="AQ659" s="307"/>
      <c r="AR659" s="307"/>
      <c r="AS659" s="307"/>
      <c r="AT659" s="307"/>
      <c r="AU659" s="307"/>
      <c r="AV659" s="307"/>
      <c r="AW659" s="307"/>
      <c r="AX659" s="307"/>
      <c r="AY659" s="307"/>
      <c r="AZ659" s="307"/>
      <c r="BA659" s="310"/>
      <c r="BB659" s="360"/>
      <c r="BC659" s="310"/>
      <c r="BD659" s="310"/>
      <c r="BE659" s="310"/>
      <c r="BF659" s="310"/>
      <c r="BG659" s="310"/>
      <c r="BH659" s="310"/>
      <c r="BI659" s="310"/>
      <c r="BJ659" s="310"/>
      <c r="BK659" s="310"/>
      <c r="BL659" s="310"/>
      <c r="BM659" s="310"/>
      <c r="BN659" s="310"/>
      <c r="BO659" s="310"/>
      <c r="BP659" s="310"/>
      <c r="BQ659" s="310"/>
      <c r="BR659" s="310"/>
      <c r="BS659" s="310"/>
      <c r="BT659" s="310"/>
      <c r="BU659" s="310"/>
      <c r="BV659" s="310"/>
      <c r="BW659" s="310"/>
      <c r="BX659" s="310"/>
      <c r="BY659" s="310"/>
      <c r="BZ659" s="310"/>
      <c r="CA659" s="310"/>
      <c r="CB659" s="310"/>
      <c r="CC659" s="310"/>
      <c r="CD659" s="310"/>
      <c r="CE659" s="310"/>
      <c r="CF659" s="310"/>
      <c r="CG659" s="310"/>
      <c r="CH659" s="310"/>
      <c r="CI659" s="310"/>
      <c r="CJ659" s="310"/>
      <c r="CK659" s="310"/>
      <c r="CL659" s="310"/>
      <c r="CM659" s="310"/>
      <c r="CN659" s="310"/>
      <c r="CO659" s="310"/>
      <c r="CP659" s="310"/>
      <c r="CQ659" s="310"/>
      <c r="CR659" s="310"/>
      <c r="CS659" s="310"/>
      <c r="CT659" s="310"/>
      <c r="CU659" s="310"/>
      <c r="CV659" s="310"/>
      <c r="CW659" s="310"/>
      <c r="CX659" s="310"/>
      <c r="CY659" s="310"/>
      <c r="CZ659" s="310"/>
    </row>
    <row r="660" s="314" customFormat="true" ht="25.15" customHeight="true" x14ac:dyDescent="0.2">
      <c r="C660" s="844"/>
      <c r="D660" s="844"/>
      <c r="E660" s="512"/>
      <c r="F660" s="512"/>
      <c r="G660" s="512"/>
      <c r="H660" s="844" t="s">
        <v>316</v>
      </c>
      <c r="I660" s="844"/>
      <c r="J660" s="654">
        <v>8.6863904139302991E-2</v>
      </c>
      <c r="K660" s="512"/>
      <c r="L660" s="512"/>
      <c r="M660" s="844" t="s">
        <v>313</v>
      </c>
      <c r="N660" s="844"/>
      <c r="O660" s="655">
        <v>6.9710240901859233E-2</v>
      </c>
      <c r="P660" s="512"/>
      <c r="Q660" s="512"/>
      <c r="AJ660" s="307"/>
      <c r="AK660" s="307"/>
      <c r="AL660" s="307"/>
      <c r="AM660" s="307"/>
      <c r="AN660" s="307"/>
      <c r="AO660" s="307"/>
      <c r="AP660" s="307"/>
      <c r="AQ660" s="307"/>
      <c r="AR660" s="307"/>
      <c r="AS660" s="307"/>
      <c r="AT660" s="307"/>
      <c r="AU660" s="307"/>
      <c r="AV660" s="307"/>
      <c r="AW660" s="307"/>
      <c r="AX660" s="307"/>
      <c r="AY660" s="307"/>
      <c r="AZ660" s="307"/>
      <c r="BA660" s="310"/>
      <c r="BB660" s="360"/>
      <c r="BC660" s="310"/>
      <c r="BD660" s="310"/>
      <c r="BE660" s="310"/>
      <c r="BF660" s="310"/>
      <c r="BG660" s="310"/>
      <c r="BH660" s="310"/>
      <c r="BI660" s="310"/>
      <c r="BJ660" s="310"/>
      <c r="BK660" s="310"/>
      <c r="BL660" s="310"/>
      <c r="BM660" s="310"/>
      <c r="BN660" s="310"/>
      <c r="BO660" s="310"/>
      <c r="BP660" s="310"/>
      <c r="BQ660" s="310"/>
      <c r="BR660" s="310"/>
      <c r="BS660" s="310"/>
      <c r="BT660" s="310"/>
      <c r="BU660" s="310"/>
      <c r="BV660" s="310"/>
      <c r="BW660" s="310"/>
      <c r="BX660" s="310"/>
      <c r="BY660" s="310"/>
      <c r="BZ660" s="310"/>
      <c r="CA660" s="310"/>
      <c r="CB660" s="310"/>
      <c r="CC660" s="310"/>
      <c r="CD660" s="310"/>
      <c r="CE660" s="310"/>
      <c r="CF660" s="310"/>
      <c r="CG660" s="310"/>
      <c r="CH660" s="310"/>
      <c r="CI660" s="310"/>
      <c r="CJ660" s="310"/>
      <c r="CK660" s="310"/>
      <c r="CL660" s="310"/>
      <c r="CM660" s="310"/>
      <c r="CN660" s="310"/>
      <c r="CO660" s="310"/>
      <c r="CP660" s="310"/>
      <c r="CQ660" s="310"/>
      <c r="CR660" s="310"/>
      <c r="CS660" s="310"/>
      <c r="CT660" s="310"/>
      <c r="CU660" s="310"/>
      <c r="CV660" s="310"/>
      <c r="CW660" s="310"/>
      <c r="CX660" s="310"/>
      <c r="CY660" s="310"/>
      <c r="CZ660" s="310"/>
    </row>
    <row r="661" s="314" customFormat="true" ht="25.15" customHeight="true" x14ac:dyDescent="0.2">
      <c r="C661" s="844"/>
      <c r="D661" s="844"/>
      <c r="E661" s="512"/>
      <c r="F661" s="512"/>
      <c r="G661" s="512"/>
      <c r="H661" s="844" t="s">
        <v>464</v>
      </c>
      <c r="I661" s="844"/>
      <c r="J661" s="654">
        <v>7.1592264980886375E-2</v>
      </c>
      <c r="K661" s="512"/>
      <c r="L661" s="512"/>
      <c r="M661" s="844" t="s">
        <v>327</v>
      </c>
      <c r="N661" s="844"/>
      <c r="O661" s="655">
        <v>8.1801769133970623E-2</v>
      </c>
      <c r="P661" s="512"/>
      <c r="Q661" s="512"/>
      <c r="AJ661" s="307"/>
      <c r="AK661" s="307"/>
      <c r="AL661" s="307"/>
      <c r="AM661" s="307"/>
      <c r="AN661" s="307"/>
      <c r="AO661" s="307"/>
      <c r="AP661" s="307"/>
      <c r="AQ661" s="307"/>
      <c r="AR661" s="307"/>
      <c r="AS661" s="307"/>
      <c r="AT661" s="307"/>
      <c r="AU661" s="307"/>
      <c r="AV661" s="307"/>
      <c r="AW661" s="307"/>
      <c r="AX661" s="307"/>
      <c r="AY661" s="307"/>
      <c r="AZ661" s="307"/>
      <c r="BA661" s="310"/>
      <c r="BB661" s="360"/>
      <c r="BC661" s="310"/>
      <c r="BD661" s="310"/>
      <c r="BE661" s="310"/>
      <c r="BF661" s="310"/>
      <c r="BG661" s="310"/>
      <c r="BH661" s="310"/>
      <c r="BI661" s="310"/>
      <c r="BJ661" s="310"/>
      <c r="BK661" s="310"/>
      <c r="BL661" s="310"/>
      <c r="BM661" s="310"/>
      <c r="BN661" s="310"/>
      <c r="BO661" s="310"/>
      <c r="BP661" s="310"/>
      <c r="BQ661" s="310"/>
      <c r="BR661" s="310"/>
      <c r="BS661" s="310"/>
      <c r="BT661" s="310"/>
      <c r="BU661" s="310"/>
      <c r="BV661" s="310"/>
      <c r="BW661" s="310"/>
      <c r="BX661" s="310"/>
      <c r="BY661" s="310"/>
      <c r="BZ661" s="310"/>
      <c r="CA661" s="310"/>
      <c r="CB661" s="310"/>
      <c r="CC661" s="310"/>
      <c r="CD661" s="310"/>
      <c r="CE661" s="310"/>
      <c r="CF661" s="310"/>
      <c r="CG661" s="310"/>
      <c r="CH661" s="310"/>
      <c r="CI661" s="310"/>
      <c r="CJ661" s="310"/>
      <c r="CK661" s="310"/>
      <c r="CL661" s="310"/>
      <c r="CM661" s="310"/>
      <c r="CN661" s="310"/>
      <c r="CO661" s="310"/>
      <c r="CP661" s="310"/>
      <c r="CQ661" s="310"/>
      <c r="CR661" s="310"/>
      <c r="CS661" s="310"/>
      <c r="CT661" s="310"/>
      <c r="CU661" s="310"/>
      <c r="CV661" s="310"/>
      <c r="CW661" s="310"/>
      <c r="CX661" s="310"/>
      <c r="CY661" s="310"/>
      <c r="CZ661" s="310"/>
    </row>
    <row r="662" s="314" customFormat="true" ht="25.15" customHeight="true" x14ac:dyDescent="0.2">
      <c r="C662" s="844"/>
      <c r="D662" s="844"/>
      <c r="E662" s="512"/>
      <c r="F662" s="512"/>
      <c r="G662" s="512"/>
      <c r="H662" s="844" t="s">
        <v>465</v>
      </c>
      <c r="I662" s="844"/>
      <c r="J662" s="654">
        <v>7.6390754236126235E-2</v>
      </c>
      <c r="K662" s="512"/>
      <c r="L662" s="512"/>
      <c r="M662" s="844" t="s">
        <v>314</v>
      </c>
      <c r="N662" s="844"/>
      <c r="O662" s="655">
        <v>6.3594828907594103E-2</v>
      </c>
      <c r="P662" s="512"/>
      <c r="Q662" s="512"/>
      <c r="AJ662" s="307"/>
      <c r="AK662" s="307"/>
      <c r="AL662" s="307"/>
      <c r="AM662" s="307"/>
      <c r="AN662" s="307"/>
      <c r="AO662" s="307"/>
      <c r="AP662" s="307"/>
      <c r="AQ662" s="307"/>
      <c r="AR662" s="307"/>
      <c r="AS662" s="307"/>
      <c r="AT662" s="307"/>
      <c r="AU662" s="307"/>
      <c r="AV662" s="307"/>
      <c r="AW662" s="307"/>
      <c r="AX662" s="307"/>
      <c r="AY662" s="307"/>
      <c r="AZ662" s="307"/>
      <c r="BA662" s="310"/>
      <c r="BB662" s="360"/>
      <c r="BC662" s="310"/>
      <c r="BD662" s="310"/>
      <c r="BE662" s="310"/>
      <c r="BF662" s="310"/>
      <c r="BG662" s="310"/>
      <c r="BH662" s="310"/>
      <c r="BI662" s="310"/>
      <c r="BJ662" s="310"/>
      <c r="BK662" s="310"/>
      <c r="BL662" s="310"/>
      <c r="BM662" s="310"/>
      <c r="BN662" s="310"/>
      <c r="BO662" s="310"/>
      <c r="BP662" s="310"/>
      <c r="BQ662" s="310"/>
      <c r="BR662" s="310"/>
      <c r="BS662" s="310"/>
      <c r="BT662" s="310"/>
      <c r="BU662" s="310"/>
      <c r="BV662" s="310"/>
      <c r="BW662" s="310"/>
      <c r="BX662" s="310"/>
      <c r="BY662" s="310"/>
      <c r="BZ662" s="310"/>
      <c r="CA662" s="310"/>
      <c r="CB662" s="310"/>
      <c r="CC662" s="310"/>
      <c r="CD662" s="310"/>
      <c r="CE662" s="310"/>
      <c r="CF662" s="310"/>
      <c r="CG662" s="310"/>
      <c r="CH662" s="310"/>
      <c r="CI662" s="310"/>
      <c r="CJ662" s="310"/>
      <c r="CK662" s="310"/>
      <c r="CL662" s="310"/>
      <c r="CM662" s="310"/>
      <c r="CN662" s="310"/>
      <c r="CO662" s="310"/>
      <c r="CP662" s="310"/>
      <c r="CQ662" s="310"/>
      <c r="CR662" s="310"/>
      <c r="CS662" s="310"/>
      <c r="CT662" s="310"/>
      <c r="CU662" s="310"/>
      <c r="CV662" s="310"/>
      <c r="CW662" s="310"/>
      <c r="CX662" s="310"/>
      <c r="CY662" s="310"/>
      <c r="CZ662" s="310"/>
    </row>
    <row r="663" s="314" customFormat="true" ht="25.15" customHeight="true" x14ac:dyDescent="0.2">
      <c r="C663" s="844"/>
      <c r="D663" s="844"/>
      <c r="E663" s="512"/>
      <c r="F663" s="512"/>
      <c r="G663" s="512"/>
      <c r="H663" s="844" t="s">
        <v>463</v>
      </c>
      <c r="I663" s="844"/>
      <c r="J663" s="654">
        <v>9.1438453943367345E-2</v>
      </c>
      <c r="K663" s="512"/>
      <c r="L663" s="512"/>
      <c r="M663" s="844" t="s">
        <v>318</v>
      </c>
      <c r="N663" s="844"/>
      <c r="O663" s="655">
        <v>2.1715773480204831E-2</v>
      </c>
      <c r="P663" s="512"/>
      <c r="Q663" s="512"/>
      <c r="AJ663" s="307"/>
      <c r="AK663" s="307"/>
      <c r="AL663" s="307"/>
      <c r="AM663" s="307"/>
      <c r="AN663" s="307"/>
      <c r="AO663" s="307"/>
      <c r="AP663" s="307"/>
      <c r="AQ663" s="307"/>
      <c r="AR663" s="307"/>
      <c r="AS663" s="307"/>
      <c r="AT663" s="307"/>
      <c r="AU663" s="307"/>
      <c r="AV663" s="307"/>
      <c r="AW663" s="307"/>
      <c r="AX663" s="307"/>
      <c r="AY663" s="307"/>
      <c r="AZ663" s="307"/>
      <c r="BA663" s="310"/>
      <c r="BB663" s="360"/>
      <c r="BC663" s="310"/>
      <c r="BD663" s="310"/>
      <c r="BE663" s="310"/>
      <c r="BF663" s="310"/>
      <c r="BG663" s="310"/>
      <c r="BH663" s="310"/>
      <c r="BI663" s="310"/>
      <c r="BJ663" s="310"/>
      <c r="BK663" s="310"/>
      <c r="BL663" s="310"/>
      <c r="BM663" s="310"/>
      <c r="BN663" s="310"/>
      <c r="BO663" s="310"/>
      <c r="BP663" s="310"/>
      <c r="BQ663" s="310"/>
      <c r="BR663" s="310"/>
      <c r="BS663" s="310"/>
      <c r="BT663" s="310"/>
      <c r="BU663" s="310"/>
      <c r="BV663" s="310"/>
      <c r="BW663" s="310"/>
      <c r="BX663" s="310"/>
      <c r="BY663" s="310"/>
      <c r="BZ663" s="310"/>
      <c r="CA663" s="310"/>
      <c r="CB663" s="310"/>
      <c r="CC663" s="310"/>
      <c r="CD663" s="310"/>
      <c r="CE663" s="310"/>
      <c r="CF663" s="310"/>
      <c r="CG663" s="310"/>
      <c r="CH663" s="310"/>
      <c r="CI663" s="310"/>
      <c r="CJ663" s="310"/>
      <c r="CK663" s="310"/>
      <c r="CL663" s="310"/>
      <c r="CM663" s="310"/>
      <c r="CN663" s="310"/>
      <c r="CO663" s="310"/>
      <c r="CP663" s="310"/>
      <c r="CQ663" s="310"/>
      <c r="CR663" s="310"/>
      <c r="CS663" s="310"/>
      <c r="CT663" s="310"/>
      <c r="CU663" s="310"/>
      <c r="CV663" s="310"/>
      <c r="CW663" s="310"/>
      <c r="CX663" s="310"/>
      <c r="CY663" s="310"/>
      <c r="CZ663" s="310"/>
    </row>
    <row r="664" s="314" customFormat="true" ht="25.15" customHeight="true" x14ac:dyDescent="0.2">
      <c r="C664" s="844"/>
      <c r="D664" s="844"/>
      <c r="E664" s="512"/>
      <c r="F664" s="512"/>
      <c r="G664" s="512"/>
      <c r="H664" s="844" t="s">
        <v>480</v>
      </c>
      <c r="I664" s="844"/>
      <c r="J664" s="654">
        <v>1.1043282160721115E-2</v>
      </c>
      <c r="K664" s="512"/>
      <c r="L664" s="512"/>
      <c r="M664" s="844" t="s">
        <v>336</v>
      </c>
      <c r="N664" s="844"/>
      <c r="O664" s="655">
        <v>5.5181915155614658E-2</v>
      </c>
      <c r="P664" s="512"/>
      <c r="Q664" s="512"/>
      <c r="AJ664" s="307"/>
      <c r="AK664" s="307"/>
      <c r="AL664" s="307"/>
      <c r="AM664" s="307"/>
      <c r="AN664" s="307"/>
      <c r="AO664" s="307"/>
      <c r="AP664" s="307"/>
      <c r="AQ664" s="307"/>
      <c r="AR664" s="307"/>
      <c r="AS664" s="307"/>
      <c r="AT664" s="307"/>
      <c r="AU664" s="307"/>
      <c r="AV664" s="307"/>
      <c r="AW664" s="307"/>
      <c r="AX664" s="307"/>
      <c r="AY664" s="307"/>
      <c r="AZ664" s="307"/>
      <c r="BA664" s="310"/>
      <c r="BB664" s="360"/>
      <c r="BC664" s="310"/>
      <c r="BD664" s="310"/>
      <c r="BE664" s="310"/>
      <c r="BF664" s="310"/>
      <c r="BG664" s="310"/>
      <c r="BH664" s="310"/>
      <c r="BI664" s="310"/>
      <c r="BJ664" s="310"/>
      <c r="BK664" s="310"/>
      <c r="BL664" s="310"/>
      <c r="BM664" s="310"/>
      <c r="BN664" s="310"/>
      <c r="BO664" s="310"/>
      <c r="BP664" s="310"/>
      <c r="BQ664" s="310"/>
      <c r="BR664" s="310"/>
      <c r="BS664" s="310"/>
      <c r="BT664" s="310"/>
      <c r="BU664" s="310"/>
      <c r="BV664" s="310"/>
      <c r="BW664" s="310"/>
      <c r="BX664" s="310"/>
      <c r="BY664" s="310"/>
      <c r="BZ664" s="310"/>
      <c r="CA664" s="310"/>
      <c r="CB664" s="310"/>
      <c r="CC664" s="310"/>
      <c r="CD664" s="310"/>
      <c r="CE664" s="310"/>
      <c r="CF664" s="310"/>
      <c r="CG664" s="310"/>
      <c r="CH664" s="310"/>
      <c r="CI664" s="310"/>
      <c r="CJ664" s="310"/>
      <c r="CK664" s="310"/>
      <c r="CL664" s="310"/>
      <c r="CM664" s="310"/>
      <c r="CN664" s="310"/>
      <c r="CO664" s="310"/>
      <c r="CP664" s="310"/>
      <c r="CQ664" s="310"/>
      <c r="CR664" s="310"/>
      <c r="CS664" s="310"/>
      <c r="CT664" s="310"/>
      <c r="CU664" s="310"/>
      <c r="CV664" s="310"/>
      <c r="CW664" s="310"/>
      <c r="CX664" s="310"/>
      <c r="CY664" s="310"/>
      <c r="CZ664" s="310"/>
    </row>
    <row r="665" s="314" customFormat="true" ht="25.15" customHeight="true" x14ac:dyDescent="0.2">
      <c r="C665" s="844"/>
      <c r="D665" s="844"/>
      <c r="E665" s="512"/>
      <c r="F665" s="512"/>
      <c r="G665" s="512"/>
      <c r="H665" s="844" t="s">
        <v>462</v>
      </c>
      <c r="I665" s="844"/>
      <c r="J665" s="654">
        <v>9.1609191570684742E-2</v>
      </c>
      <c r="K665" s="512"/>
      <c r="L665" s="512"/>
      <c r="M665" s="844" t="s">
        <v>337</v>
      </c>
      <c r="N665" s="844"/>
      <c r="O665" s="655">
        <v>6.0882256475264476E-2</v>
      </c>
      <c r="P665" s="512"/>
      <c r="Q665" s="512"/>
      <c r="AJ665" s="307"/>
      <c r="AK665" s="307"/>
      <c r="AL665" s="307"/>
      <c r="AM665" s="307"/>
      <c r="AN665" s="307"/>
      <c r="AO665" s="307"/>
      <c r="AP665" s="307"/>
      <c r="AQ665" s="307"/>
      <c r="AR665" s="307"/>
      <c r="AS665" s="307"/>
      <c r="AT665" s="307"/>
      <c r="AU665" s="307"/>
      <c r="AV665" s="307"/>
      <c r="AW665" s="307"/>
      <c r="AX665" s="307"/>
      <c r="AY665" s="307"/>
      <c r="AZ665" s="307"/>
      <c r="BA665" s="310"/>
      <c r="BB665" s="360"/>
      <c r="BC665" s="310"/>
      <c r="BD665" s="310"/>
      <c r="BE665" s="310"/>
      <c r="BF665" s="310"/>
      <c r="BG665" s="310"/>
      <c r="BH665" s="310"/>
      <c r="BI665" s="310"/>
      <c r="BJ665" s="310"/>
      <c r="BK665" s="310"/>
      <c r="BL665" s="310"/>
      <c r="BM665" s="310"/>
      <c r="BN665" s="310"/>
      <c r="BO665" s="310"/>
      <c r="BP665" s="310"/>
      <c r="BQ665" s="310"/>
      <c r="BR665" s="310"/>
      <c r="BS665" s="310"/>
      <c r="BT665" s="310"/>
      <c r="BU665" s="310"/>
      <c r="BV665" s="310"/>
      <c r="BW665" s="310"/>
      <c r="BX665" s="310"/>
      <c r="BY665" s="310"/>
      <c r="BZ665" s="310"/>
      <c r="CA665" s="310"/>
      <c r="CB665" s="310"/>
      <c r="CC665" s="310"/>
      <c r="CD665" s="310"/>
      <c r="CE665" s="310"/>
      <c r="CF665" s="310"/>
      <c r="CG665" s="310"/>
      <c r="CH665" s="310"/>
      <c r="CI665" s="310"/>
      <c r="CJ665" s="310"/>
      <c r="CK665" s="310"/>
      <c r="CL665" s="310"/>
      <c r="CM665" s="310"/>
      <c r="CN665" s="310"/>
      <c r="CO665" s="310"/>
      <c r="CP665" s="310"/>
      <c r="CQ665" s="310"/>
      <c r="CR665" s="310"/>
      <c r="CS665" s="310"/>
      <c r="CT665" s="310"/>
      <c r="CU665" s="310"/>
      <c r="CV665" s="310"/>
      <c r="CW665" s="310"/>
      <c r="CX665" s="310"/>
      <c r="CY665" s="310"/>
      <c r="CZ665" s="310"/>
    </row>
    <row r="666" s="314" customFormat="true" ht="25.15" customHeight="true" x14ac:dyDescent="0.2">
      <c r="C666" s="844"/>
      <c r="D666" s="844"/>
      <c r="E666" s="512"/>
      <c r="F666" s="512"/>
      <c r="G666" s="512"/>
      <c r="H666" s="844" t="s">
        <v>467</v>
      </c>
      <c r="I666" s="844"/>
      <c r="J666" s="654">
        <v>-3.0483127137566967E-2</v>
      </c>
      <c r="K666" s="512"/>
      <c r="L666" s="512"/>
      <c r="M666" s="844" t="s">
        <v>323</v>
      </c>
      <c r="N666" s="844"/>
      <c r="O666" s="655">
        <v>3.0008480199091591E-2</v>
      </c>
      <c r="P666" s="512"/>
      <c r="Q666" s="512"/>
      <c r="AJ666" s="307"/>
      <c r="AK666" s="307"/>
      <c r="AL666" s="307"/>
      <c r="AM666" s="307"/>
      <c r="AN666" s="307"/>
      <c r="AO666" s="307"/>
      <c r="AP666" s="307"/>
      <c r="AQ666" s="307"/>
      <c r="AR666" s="307"/>
      <c r="AS666" s="307"/>
      <c r="AT666" s="307"/>
      <c r="AU666" s="307"/>
      <c r="AV666" s="307"/>
      <c r="AW666" s="307"/>
      <c r="AX666" s="307"/>
      <c r="AY666" s="307"/>
      <c r="AZ666" s="307"/>
      <c r="BA666" s="310"/>
      <c r="BB666" s="360"/>
      <c r="BC666" s="310"/>
      <c r="BD666" s="310"/>
      <c r="BE666" s="310"/>
      <c r="BF666" s="310"/>
      <c r="BG666" s="310"/>
      <c r="BH666" s="310"/>
      <c r="BI666" s="310"/>
      <c r="BJ666" s="310"/>
      <c r="BK666" s="310"/>
      <c r="BL666" s="310"/>
      <c r="BM666" s="310"/>
      <c r="BN666" s="310"/>
      <c r="BO666" s="310"/>
      <c r="BP666" s="310"/>
      <c r="BQ666" s="310"/>
      <c r="BR666" s="310"/>
      <c r="BS666" s="310"/>
      <c r="BT666" s="310"/>
      <c r="BU666" s="310"/>
      <c r="BV666" s="310"/>
      <c r="BW666" s="310"/>
      <c r="BX666" s="310"/>
      <c r="BY666" s="310"/>
      <c r="BZ666" s="310"/>
      <c r="CA666" s="310"/>
      <c r="CB666" s="310"/>
      <c r="CC666" s="310"/>
      <c r="CD666" s="310"/>
      <c r="CE666" s="310"/>
      <c r="CF666" s="310"/>
      <c r="CG666" s="310"/>
      <c r="CH666" s="310"/>
      <c r="CI666" s="310"/>
      <c r="CJ666" s="310"/>
      <c r="CK666" s="310"/>
      <c r="CL666" s="310"/>
      <c r="CM666" s="310"/>
      <c r="CN666" s="310"/>
      <c r="CO666" s="310"/>
      <c r="CP666" s="310"/>
      <c r="CQ666" s="310"/>
      <c r="CR666" s="310"/>
      <c r="CS666" s="310"/>
      <c r="CT666" s="310"/>
      <c r="CU666" s="310"/>
      <c r="CV666" s="310"/>
      <c r="CW666" s="310"/>
      <c r="CX666" s="310"/>
      <c r="CY666" s="310"/>
      <c r="CZ666" s="310"/>
    </row>
    <row r="667" s="314" customFormat="true" ht="25.15" customHeight="true" x14ac:dyDescent="0.2">
      <c r="C667" s="844"/>
      <c r="D667" s="844"/>
      <c r="E667" s="512"/>
      <c r="F667" s="512"/>
      <c r="G667" s="512"/>
      <c r="H667" s="844" t="s">
        <v>478</v>
      </c>
      <c r="I667" s="844"/>
      <c r="J667" s="654">
        <v>-1.8755060155403458E-2</v>
      </c>
      <c r="K667" s="512"/>
      <c r="L667" s="512"/>
      <c r="M667" s="844" t="s">
        <v>501</v>
      </c>
      <c r="N667" s="844"/>
      <c r="O667" s="655">
        <v>1.2439375684754376E-2</v>
      </c>
      <c r="P667" s="512"/>
      <c r="Q667" s="512"/>
      <c r="AJ667" s="307"/>
      <c r="AK667" s="307"/>
      <c r="AL667" s="307"/>
      <c r="AM667" s="307"/>
      <c r="AN667" s="307"/>
      <c r="AO667" s="307"/>
      <c r="AP667" s="307"/>
      <c r="AQ667" s="307"/>
      <c r="AR667" s="307"/>
      <c r="AS667" s="307"/>
      <c r="AT667" s="307"/>
      <c r="AU667" s="307"/>
      <c r="AV667" s="307"/>
      <c r="AW667" s="307"/>
      <c r="AX667" s="307"/>
      <c r="AY667" s="307"/>
      <c r="AZ667" s="307"/>
      <c r="BA667" s="310"/>
      <c r="BB667" s="360"/>
      <c r="BC667" s="310"/>
      <c r="BD667" s="310"/>
      <c r="BE667" s="310"/>
      <c r="BF667" s="310"/>
      <c r="BG667" s="310"/>
      <c r="BH667" s="310"/>
      <c r="BI667" s="310"/>
      <c r="BJ667" s="310"/>
      <c r="BK667" s="310"/>
      <c r="BL667" s="310"/>
      <c r="BM667" s="310"/>
      <c r="BN667" s="310"/>
      <c r="BO667" s="310"/>
      <c r="BP667" s="310"/>
      <c r="BQ667" s="310"/>
      <c r="BR667" s="310"/>
      <c r="BS667" s="310"/>
      <c r="BT667" s="310"/>
      <c r="BU667" s="310"/>
      <c r="BV667" s="310"/>
      <c r="BW667" s="310"/>
      <c r="BX667" s="310"/>
      <c r="BY667" s="310"/>
      <c r="BZ667" s="310"/>
      <c r="CA667" s="310"/>
      <c r="CB667" s="310"/>
      <c r="CC667" s="310"/>
      <c r="CD667" s="310"/>
      <c r="CE667" s="310"/>
      <c r="CF667" s="310"/>
      <c r="CG667" s="310"/>
      <c r="CH667" s="310"/>
      <c r="CI667" s="310"/>
      <c r="CJ667" s="310"/>
      <c r="CK667" s="310"/>
      <c r="CL667" s="310"/>
      <c r="CM667" s="310"/>
      <c r="CN667" s="310"/>
      <c r="CO667" s="310"/>
      <c r="CP667" s="310"/>
      <c r="CQ667" s="310"/>
      <c r="CR667" s="310"/>
      <c r="CS667" s="310"/>
      <c r="CT667" s="310"/>
      <c r="CU667" s="310"/>
      <c r="CV667" s="310"/>
      <c r="CW667" s="310"/>
      <c r="CX667" s="310"/>
      <c r="CY667" s="310"/>
      <c r="CZ667" s="310"/>
    </row>
    <row r="668" s="314" customFormat="true" ht="25.15" customHeight="true" x14ac:dyDescent="0.2">
      <c r="C668" s="844"/>
      <c r="D668" s="844"/>
      <c r="E668" s="512"/>
      <c r="F668" s="512"/>
      <c r="G668" s="512"/>
      <c r="H668" s="844" t="s">
        <v>470</v>
      </c>
      <c r="I668" s="844"/>
      <c r="J668" s="654">
        <v>1.8093613609723235E-2</v>
      </c>
      <c r="K668" s="512"/>
      <c r="L668" s="512"/>
      <c r="M668" s="844" t="s">
        <v>317</v>
      </c>
      <c r="N668" s="844"/>
      <c r="O668" s="655">
        <v>0.10323234742219381</v>
      </c>
      <c r="P668" s="512"/>
      <c r="Q668" s="512"/>
      <c r="AJ668" s="307"/>
      <c r="AK668" s="307"/>
      <c r="AL668" s="307"/>
      <c r="AM668" s="307"/>
      <c r="AN668" s="307"/>
      <c r="AO668" s="307"/>
      <c r="AP668" s="307"/>
      <c r="AQ668" s="307"/>
      <c r="AR668" s="307"/>
      <c r="AS668" s="307"/>
      <c r="AT668" s="307"/>
      <c r="AU668" s="307"/>
      <c r="AV668" s="307"/>
      <c r="AW668" s="307"/>
      <c r="AX668" s="307"/>
      <c r="AY668" s="307"/>
      <c r="AZ668" s="307"/>
      <c r="BA668" s="310"/>
      <c r="BB668" s="360"/>
      <c r="BC668" s="310"/>
      <c r="BD668" s="310"/>
      <c r="BE668" s="310"/>
      <c r="BF668" s="310"/>
      <c r="BG668" s="310"/>
      <c r="BH668" s="310"/>
      <c r="BI668" s="310"/>
      <c r="BJ668" s="310"/>
      <c r="BK668" s="310"/>
      <c r="BL668" s="310"/>
      <c r="BM668" s="310"/>
      <c r="BN668" s="310"/>
      <c r="BO668" s="310"/>
      <c r="BP668" s="310"/>
      <c r="BQ668" s="310"/>
      <c r="BR668" s="310"/>
      <c r="BS668" s="310"/>
      <c r="BT668" s="310"/>
      <c r="BU668" s="310"/>
      <c r="BV668" s="310"/>
      <c r="BW668" s="310"/>
      <c r="BX668" s="310"/>
      <c r="BY668" s="310"/>
      <c r="BZ668" s="310"/>
      <c r="CA668" s="310"/>
      <c r="CB668" s="310"/>
      <c r="CC668" s="310"/>
      <c r="CD668" s="310"/>
      <c r="CE668" s="310"/>
      <c r="CF668" s="310"/>
      <c r="CG668" s="310"/>
      <c r="CH668" s="310"/>
      <c r="CI668" s="310"/>
      <c r="CJ668" s="310"/>
      <c r="CK668" s="310"/>
      <c r="CL668" s="310"/>
      <c r="CM668" s="310"/>
      <c r="CN668" s="310"/>
      <c r="CO668" s="310"/>
      <c r="CP668" s="310"/>
      <c r="CQ668" s="310"/>
      <c r="CR668" s="310"/>
      <c r="CS668" s="310"/>
      <c r="CT668" s="310"/>
      <c r="CU668" s="310"/>
      <c r="CV668" s="310"/>
      <c r="CW668" s="310"/>
      <c r="CX668" s="310"/>
      <c r="CY668" s="310"/>
      <c r="CZ668" s="310"/>
    </row>
    <row r="669" s="314" customFormat="true" ht="25.15" customHeight="true" x14ac:dyDescent="0.2">
      <c r="C669" s="844"/>
      <c r="D669" s="844"/>
      <c r="E669" s="512"/>
      <c r="F669" s="512"/>
      <c r="G669" s="512"/>
      <c r="H669" s="844" t="s">
        <v>481</v>
      </c>
      <c r="I669" s="844"/>
      <c r="J669" s="654">
        <v>1.4984009636889563E-2</v>
      </c>
      <c r="K669" s="512"/>
      <c r="L669" s="512"/>
      <c r="M669" s="844" t="s">
        <v>331</v>
      </c>
      <c r="N669" s="844"/>
      <c r="O669" s="655">
        <v>4.1212540514630705E-2</v>
      </c>
      <c r="P669" s="512"/>
      <c r="Q669" s="512"/>
      <c r="AJ669" s="307"/>
      <c r="AK669" s="307"/>
      <c r="AL669" s="307"/>
      <c r="AM669" s="307"/>
      <c r="AN669" s="307"/>
      <c r="AO669" s="307"/>
      <c r="AP669" s="307"/>
      <c r="AQ669" s="307"/>
      <c r="AR669" s="307"/>
      <c r="AS669" s="307"/>
      <c r="AT669" s="307"/>
      <c r="AU669" s="307"/>
      <c r="AV669" s="307"/>
      <c r="AW669" s="307"/>
      <c r="AX669" s="307"/>
      <c r="AY669" s="307"/>
      <c r="AZ669" s="307"/>
      <c r="BA669" s="310"/>
      <c r="BB669" s="360"/>
      <c r="BC669" s="310"/>
      <c r="BD669" s="310"/>
      <c r="BE669" s="310"/>
      <c r="BF669" s="310"/>
      <c r="BG669" s="310"/>
      <c r="BH669" s="310"/>
      <c r="BI669" s="310"/>
      <c r="BJ669" s="310"/>
      <c r="BK669" s="310"/>
      <c r="BL669" s="310"/>
      <c r="BM669" s="310"/>
      <c r="BN669" s="310"/>
      <c r="BO669" s="310"/>
      <c r="BP669" s="310"/>
      <c r="BQ669" s="310"/>
      <c r="BR669" s="310"/>
      <c r="BS669" s="310"/>
      <c r="BT669" s="310"/>
      <c r="BU669" s="310"/>
      <c r="BV669" s="310"/>
      <c r="BW669" s="310"/>
      <c r="BX669" s="310"/>
      <c r="BY669" s="310"/>
      <c r="BZ669" s="310"/>
      <c r="CA669" s="310"/>
      <c r="CB669" s="310"/>
      <c r="CC669" s="310"/>
      <c r="CD669" s="310"/>
      <c r="CE669" s="310"/>
      <c r="CF669" s="310"/>
      <c r="CG669" s="310"/>
      <c r="CH669" s="310"/>
      <c r="CI669" s="310"/>
      <c r="CJ669" s="310"/>
      <c r="CK669" s="310"/>
      <c r="CL669" s="310"/>
      <c r="CM669" s="310"/>
      <c r="CN669" s="310"/>
      <c r="CO669" s="310"/>
      <c r="CP669" s="310"/>
      <c r="CQ669" s="310"/>
      <c r="CR669" s="310"/>
      <c r="CS669" s="310"/>
      <c r="CT669" s="310"/>
      <c r="CU669" s="310"/>
      <c r="CV669" s="310"/>
      <c r="CW669" s="310"/>
      <c r="CX669" s="310"/>
      <c r="CY669" s="310"/>
      <c r="CZ669" s="310"/>
    </row>
    <row r="670" s="314" customFormat="true" ht="25.15" customHeight="true" x14ac:dyDescent="0.2">
      <c r="C670" s="844"/>
      <c r="D670" s="844"/>
      <c r="E670" s="512"/>
      <c r="F670" s="512"/>
      <c r="G670" s="512"/>
      <c r="H670" s="844" t="s">
        <v>504</v>
      </c>
      <c r="I670" s="844"/>
      <c r="J670" s="654">
        <v>1.502464418481973E-3</v>
      </c>
      <c r="K670" s="512"/>
      <c r="L670" s="512"/>
      <c r="M670" s="844" t="s">
        <v>352</v>
      </c>
      <c r="N670" s="844"/>
      <c r="O670" s="655">
        <v>1.6498386397614494E-2</v>
      </c>
      <c r="P670" s="512"/>
      <c r="Q670" s="512"/>
      <c r="AJ670" s="307"/>
      <c r="AK670" s="307"/>
      <c r="AL670" s="307"/>
      <c r="AM670" s="307"/>
      <c r="AN670" s="307"/>
      <c r="AO670" s="307"/>
      <c r="AP670" s="307"/>
      <c r="AQ670" s="307"/>
      <c r="AR670" s="307"/>
      <c r="AS670" s="307"/>
      <c r="AT670" s="307"/>
      <c r="AU670" s="307"/>
      <c r="AV670" s="307"/>
      <c r="AW670" s="307"/>
      <c r="AX670" s="307"/>
      <c r="AY670" s="307"/>
      <c r="AZ670" s="307"/>
      <c r="BA670" s="310"/>
      <c r="BB670" s="360"/>
      <c r="BC670" s="310"/>
      <c r="BD670" s="310"/>
      <c r="BE670" s="310"/>
      <c r="BF670" s="310"/>
      <c r="BG670" s="310"/>
      <c r="BH670" s="310"/>
      <c r="BI670" s="310"/>
      <c r="BJ670" s="310"/>
      <c r="BK670" s="310"/>
      <c r="BL670" s="310"/>
      <c r="BM670" s="310"/>
      <c r="BN670" s="310"/>
      <c r="BO670" s="310"/>
      <c r="BP670" s="310"/>
      <c r="BQ670" s="310"/>
      <c r="BR670" s="310"/>
      <c r="BS670" s="310"/>
      <c r="BT670" s="310"/>
      <c r="BU670" s="310"/>
      <c r="BV670" s="310"/>
      <c r="BW670" s="310"/>
      <c r="BX670" s="310"/>
      <c r="BY670" s="310"/>
      <c r="BZ670" s="310"/>
      <c r="CA670" s="310"/>
      <c r="CB670" s="310"/>
      <c r="CC670" s="310"/>
      <c r="CD670" s="310"/>
      <c r="CE670" s="310"/>
      <c r="CF670" s="310"/>
      <c r="CG670" s="310"/>
      <c r="CH670" s="310"/>
      <c r="CI670" s="310"/>
      <c r="CJ670" s="310"/>
      <c r="CK670" s="310"/>
      <c r="CL670" s="310"/>
      <c r="CM670" s="310"/>
      <c r="CN670" s="310"/>
      <c r="CO670" s="310"/>
      <c r="CP670" s="310"/>
      <c r="CQ670" s="310"/>
      <c r="CR670" s="310"/>
      <c r="CS670" s="310"/>
      <c r="CT670" s="310"/>
      <c r="CU670" s="310"/>
      <c r="CV670" s="310"/>
      <c r="CW670" s="310"/>
      <c r="CX670" s="310"/>
      <c r="CY670" s="310"/>
      <c r="CZ670" s="310"/>
    </row>
    <row r="671" s="314" customFormat="true" ht="25.15" customHeight="true" x14ac:dyDescent="0.2">
      <c r="C671" s="844"/>
      <c r="D671" s="844"/>
      <c r="E671" s="512"/>
      <c r="F671" s="512"/>
      <c r="G671" s="512"/>
      <c r="H671" s="844" t="s">
        <v>496</v>
      </c>
      <c r="I671" s="844"/>
      <c r="J671" s="654">
        <v>8.1026019711270287E-3</v>
      </c>
      <c r="K671" s="512"/>
      <c r="L671" s="512"/>
      <c r="M671" s="844" t="s">
        <v>356</v>
      </c>
      <c r="N671" s="844"/>
      <c r="O671" s="655">
        <v>1.8673246138638896E-2</v>
      </c>
      <c r="P671" s="512"/>
      <c r="Q671" s="512"/>
      <c r="AJ671" s="307"/>
      <c r="AK671" s="307"/>
      <c r="AL671" s="307"/>
      <c r="AM671" s="307"/>
      <c r="AN671" s="307"/>
      <c r="AO671" s="307"/>
      <c r="AP671" s="307"/>
      <c r="AQ671" s="307"/>
      <c r="AR671" s="307"/>
      <c r="AS671" s="307"/>
      <c r="AT671" s="307"/>
      <c r="AU671" s="307"/>
      <c r="AV671" s="307"/>
      <c r="AW671" s="307"/>
      <c r="AX671" s="307"/>
      <c r="AY671" s="307"/>
      <c r="AZ671" s="307"/>
      <c r="BA671" s="310"/>
      <c r="BB671" s="360"/>
      <c r="BC671" s="310"/>
      <c r="BD671" s="310"/>
      <c r="BE671" s="310"/>
      <c r="BF671" s="310"/>
      <c r="BG671" s="310"/>
      <c r="BH671" s="310"/>
      <c r="BI671" s="310"/>
      <c r="BJ671" s="310"/>
      <c r="BK671" s="310"/>
      <c r="BL671" s="310"/>
      <c r="BM671" s="310"/>
      <c r="BN671" s="310"/>
      <c r="BO671" s="310"/>
      <c r="BP671" s="310"/>
      <c r="BQ671" s="310"/>
      <c r="BR671" s="310"/>
      <c r="BS671" s="310"/>
      <c r="BT671" s="310"/>
      <c r="BU671" s="310"/>
      <c r="BV671" s="310"/>
      <c r="BW671" s="310"/>
      <c r="BX671" s="310"/>
      <c r="BY671" s="310"/>
      <c r="BZ671" s="310"/>
      <c r="CA671" s="310"/>
      <c r="CB671" s="310"/>
      <c r="CC671" s="310"/>
      <c r="CD671" s="310"/>
      <c r="CE671" s="310"/>
      <c r="CF671" s="310"/>
      <c r="CG671" s="310"/>
      <c r="CH671" s="310"/>
      <c r="CI671" s="310"/>
      <c r="CJ671" s="310"/>
      <c r="CK671" s="310"/>
      <c r="CL671" s="310"/>
      <c r="CM671" s="310"/>
      <c r="CN671" s="310"/>
      <c r="CO671" s="310"/>
      <c r="CP671" s="310"/>
      <c r="CQ671" s="310"/>
      <c r="CR671" s="310"/>
      <c r="CS671" s="310"/>
      <c r="CT671" s="310"/>
      <c r="CU671" s="310"/>
      <c r="CV671" s="310"/>
      <c r="CW671" s="310"/>
      <c r="CX671" s="310"/>
      <c r="CY671" s="310"/>
      <c r="CZ671" s="310"/>
    </row>
    <row r="672" s="314" customFormat="true" ht="25.15" customHeight="true" x14ac:dyDescent="0.2">
      <c r="C672" s="844"/>
      <c r="D672" s="844"/>
      <c r="E672" s="512"/>
      <c r="F672" s="512"/>
      <c r="G672" s="512"/>
      <c r="H672" s="844" t="s">
        <v>507</v>
      </c>
      <c r="I672" s="844"/>
      <c r="J672" s="654">
        <v>5.270794543447848E-3</v>
      </c>
      <c r="K672" s="512"/>
      <c r="L672" s="512"/>
      <c r="M672" s="844" t="s">
        <v>469</v>
      </c>
      <c r="N672" s="844"/>
      <c r="O672" s="655">
        <v>3.1635921763635139E-2</v>
      </c>
      <c r="P672" s="512"/>
      <c r="Q672" s="512"/>
      <c r="AJ672" s="307"/>
      <c r="AK672" s="307"/>
      <c r="AL672" s="307"/>
      <c r="AM672" s="307"/>
      <c r="AN672" s="307"/>
      <c r="AO672" s="307"/>
      <c r="AP672" s="307"/>
      <c r="AQ672" s="307"/>
      <c r="AR672" s="307"/>
      <c r="AS672" s="307"/>
      <c r="AT672" s="307"/>
      <c r="AU672" s="307"/>
      <c r="AV672" s="307"/>
      <c r="AW672" s="307"/>
      <c r="AX672" s="307"/>
      <c r="AY672" s="307"/>
      <c r="AZ672" s="307"/>
      <c r="BA672" s="310"/>
      <c r="BB672" s="360"/>
      <c r="BC672" s="310"/>
      <c r="BD672" s="310"/>
      <c r="BE672" s="310"/>
      <c r="BF672" s="310"/>
      <c r="BG672" s="310"/>
      <c r="BH672" s="310"/>
      <c r="BI672" s="310"/>
      <c r="BJ672" s="310"/>
      <c r="BK672" s="310"/>
      <c r="BL672" s="310"/>
      <c r="BM672" s="310"/>
      <c r="BN672" s="310"/>
      <c r="BO672" s="310"/>
      <c r="BP672" s="310"/>
      <c r="BQ672" s="310"/>
      <c r="BR672" s="310"/>
      <c r="BS672" s="310"/>
      <c r="BT672" s="310"/>
      <c r="BU672" s="310"/>
      <c r="BV672" s="310"/>
      <c r="BW672" s="310"/>
      <c r="BX672" s="310"/>
      <c r="BY672" s="310"/>
      <c r="BZ672" s="310"/>
      <c r="CA672" s="310"/>
      <c r="CB672" s="310"/>
      <c r="CC672" s="310"/>
      <c r="CD672" s="310"/>
      <c r="CE672" s="310"/>
      <c r="CF672" s="310"/>
      <c r="CG672" s="310"/>
      <c r="CH672" s="310"/>
      <c r="CI672" s="310"/>
      <c r="CJ672" s="310"/>
      <c r="CK672" s="310"/>
      <c r="CL672" s="310"/>
      <c r="CM672" s="310"/>
      <c r="CN672" s="310"/>
      <c r="CO672" s="310"/>
      <c r="CP672" s="310"/>
      <c r="CQ672" s="310"/>
      <c r="CR672" s="310"/>
      <c r="CS672" s="310"/>
      <c r="CT672" s="310"/>
      <c r="CU672" s="310"/>
      <c r="CV672" s="310"/>
      <c r="CW672" s="310"/>
      <c r="CX672" s="310"/>
      <c r="CY672" s="310"/>
      <c r="CZ672" s="310"/>
    </row>
    <row r="673" s="314" customFormat="true" ht="25.15" customHeight="true" x14ac:dyDescent="0.2">
      <c r="C673" s="844"/>
      <c r="D673" s="844"/>
      <c r="E673" s="512"/>
      <c r="F673" s="512"/>
      <c r="G673" s="512"/>
      <c r="H673" s="844" t="s">
        <v>494</v>
      </c>
      <c r="I673" s="844"/>
      <c r="J673" s="654">
        <v>-4.5440133647535741E-3</v>
      </c>
      <c r="K673" s="512"/>
      <c r="L673" s="512"/>
      <c r="M673" s="844" t="s">
        <v>316</v>
      </c>
      <c r="N673" s="844"/>
      <c r="O673" s="655">
        <v>0.10818178147124373</v>
      </c>
      <c r="P673" s="512"/>
      <c r="Q673" s="512"/>
      <c r="AJ673" s="307"/>
      <c r="AK673" s="307"/>
      <c r="AL673" s="307"/>
      <c r="AM673" s="307"/>
      <c r="AN673" s="307"/>
      <c r="AO673" s="307"/>
      <c r="AP673" s="307"/>
      <c r="AQ673" s="307"/>
      <c r="AR673" s="307"/>
      <c r="AS673" s="307"/>
      <c r="AT673" s="307"/>
      <c r="AU673" s="307"/>
      <c r="AV673" s="307"/>
      <c r="AW673" s="307"/>
      <c r="AX673" s="307"/>
      <c r="AY673" s="307"/>
      <c r="AZ673" s="307"/>
      <c r="BA673" s="310"/>
      <c r="BB673" s="360"/>
      <c r="BC673" s="310"/>
      <c r="BD673" s="310"/>
      <c r="BE673" s="310"/>
      <c r="BF673" s="310"/>
      <c r="BG673" s="310"/>
      <c r="BH673" s="310"/>
      <c r="BI673" s="310"/>
      <c r="BJ673" s="310"/>
      <c r="BK673" s="310"/>
      <c r="BL673" s="310"/>
      <c r="BM673" s="310"/>
      <c r="BN673" s="310"/>
      <c r="BO673" s="310"/>
      <c r="BP673" s="310"/>
      <c r="BQ673" s="310"/>
      <c r="BR673" s="310"/>
      <c r="BS673" s="310"/>
      <c r="BT673" s="310"/>
      <c r="BU673" s="310"/>
      <c r="BV673" s="310"/>
      <c r="BW673" s="310"/>
      <c r="BX673" s="310"/>
      <c r="BY673" s="310"/>
      <c r="BZ673" s="310"/>
      <c r="CA673" s="310"/>
      <c r="CB673" s="310"/>
      <c r="CC673" s="310"/>
      <c r="CD673" s="310"/>
      <c r="CE673" s="310"/>
      <c r="CF673" s="310"/>
      <c r="CG673" s="310"/>
      <c r="CH673" s="310"/>
      <c r="CI673" s="310"/>
      <c r="CJ673" s="310"/>
      <c r="CK673" s="310"/>
      <c r="CL673" s="310"/>
      <c r="CM673" s="310"/>
      <c r="CN673" s="310"/>
      <c r="CO673" s="310"/>
      <c r="CP673" s="310"/>
      <c r="CQ673" s="310"/>
      <c r="CR673" s="310"/>
      <c r="CS673" s="310"/>
      <c r="CT673" s="310"/>
      <c r="CU673" s="310"/>
      <c r="CV673" s="310"/>
      <c r="CW673" s="310"/>
      <c r="CX673" s="310"/>
      <c r="CY673" s="310"/>
      <c r="CZ673" s="310"/>
    </row>
    <row r="674" s="314" customFormat="true" ht="25.15" customHeight="true" x14ac:dyDescent="0.2">
      <c r="C674" s="844"/>
      <c r="D674" s="844"/>
      <c r="E674" s="512"/>
      <c r="F674" s="512"/>
      <c r="G674" s="512"/>
      <c r="H674" s="844" t="s">
        <v>473</v>
      </c>
      <c r="I674" s="844"/>
      <c r="J674" s="654">
        <v>5.40995330027864E-3</v>
      </c>
      <c r="K674" s="512"/>
      <c r="L674" s="512"/>
      <c r="M674" s="844" t="s">
        <v>464</v>
      </c>
      <c r="N674" s="844"/>
      <c r="O674" s="655">
        <v>0.10402186676460402</v>
      </c>
      <c r="P674" s="512"/>
      <c r="Q674" s="512"/>
      <c r="AJ674" s="307"/>
      <c r="AK674" s="307"/>
      <c r="AL674" s="307"/>
      <c r="AM674" s="307"/>
      <c r="AN674" s="307"/>
      <c r="AO674" s="307"/>
      <c r="AP674" s="307"/>
      <c r="AQ674" s="307"/>
      <c r="AR674" s="307"/>
      <c r="AS674" s="307"/>
      <c r="AT674" s="307"/>
      <c r="AU674" s="307"/>
      <c r="AV674" s="307"/>
      <c r="AW674" s="307"/>
      <c r="AX674" s="307"/>
      <c r="AY674" s="307"/>
      <c r="AZ674" s="307"/>
      <c r="BA674" s="310"/>
      <c r="BB674" s="360"/>
      <c r="BC674" s="310"/>
      <c r="BD674" s="310"/>
      <c r="BE674" s="310"/>
      <c r="BF674" s="310"/>
      <c r="BG674" s="310"/>
      <c r="BH674" s="310"/>
      <c r="BI674" s="310"/>
      <c r="BJ674" s="310"/>
      <c r="BK674" s="310"/>
      <c r="BL674" s="310"/>
      <c r="BM674" s="310"/>
      <c r="BN674" s="310"/>
      <c r="BO674" s="310"/>
      <c r="BP674" s="310"/>
      <c r="BQ674" s="310"/>
      <c r="BR674" s="310"/>
      <c r="BS674" s="310"/>
      <c r="BT674" s="310"/>
      <c r="BU674" s="310"/>
      <c r="BV674" s="310"/>
      <c r="BW674" s="310"/>
      <c r="BX674" s="310"/>
      <c r="BY674" s="310"/>
      <c r="BZ674" s="310"/>
      <c r="CA674" s="310"/>
      <c r="CB674" s="310"/>
      <c r="CC674" s="310"/>
      <c r="CD674" s="310"/>
      <c r="CE674" s="310"/>
      <c r="CF674" s="310"/>
      <c r="CG674" s="310"/>
      <c r="CH674" s="310"/>
      <c r="CI674" s="310"/>
      <c r="CJ674" s="310"/>
      <c r="CK674" s="310"/>
      <c r="CL674" s="310"/>
      <c r="CM674" s="310"/>
      <c r="CN674" s="310"/>
      <c r="CO674" s="310"/>
      <c r="CP674" s="310"/>
      <c r="CQ674" s="310"/>
      <c r="CR674" s="310"/>
      <c r="CS674" s="310"/>
      <c r="CT674" s="310"/>
      <c r="CU674" s="310"/>
      <c r="CV674" s="310"/>
      <c r="CW674" s="310"/>
      <c r="CX674" s="310"/>
      <c r="CY674" s="310"/>
      <c r="CZ674" s="310"/>
    </row>
    <row r="675" s="314" customFormat="true" ht="25.15" customHeight="true" x14ac:dyDescent="0.2">
      <c r="C675" s="844"/>
      <c r="D675" s="844"/>
      <c r="E675" s="512"/>
      <c r="F675" s="512"/>
      <c r="G675" s="512"/>
      <c r="H675" s="844" t="s">
        <v>471</v>
      </c>
      <c r="I675" s="844"/>
      <c r="J675" s="654">
        <v>1.554847669403042E-2</v>
      </c>
      <c r="K675" s="512"/>
      <c r="L675" s="512"/>
      <c r="M675" s="844" t="s">
        <v>465</v>
      </c>
      <c r="N675" s="844"/>
      <c r="O675" s="655">
        <v>9.8876580563110675E-2</v>
      </c>
      <c r="P675" s="512"/>
      <c r="Q675" s="512"/>
      <c r="AJ675" s="307"/>
      <c r="AK675" s="307"/>
      <c r="AL675" s="307"/>
      <c r="AM675" s="307"/>
      <c r="AN675" s="307"/>
      <c r="AO675" s="307"/>
      <c r="AP675" s="307"/>
      <c r="AQ675" s="307"/>
      <c r="AR675" s="307"/>
      <c r="AS675" s="307"/>
      <c r="AT675" s="307"/>
      <c r="AU675" s="307"/>
      <c r="AV675" s="307"/>
      <c r="AW675" s="307"/>
      <c r="AX675" s="307"/>
      <c r="AY675" s="307"/>
      <c r="AZ675" s="307"/>
      <c r="BA675" s="310"/>
      <c r="BB675" s="360"/>
      <c r="BC675" s="310"/>
      <c r="BD675" s="310"/>
      <c r="BE675" s="310"/>
      <c r="BF675" s="310"/>
      <c r="BG675" s="310"/>
      <c r="BH675" s="310"/>
      <c r="BI675" s="310"/>
      <c r="BJ675" s="310"/>
      <c r="BK675" s="310"/>
      <c r="BL675" s="310"/>
      <c r="BM675" s="310"/>
      <c r="BN675" s="310"/>
      <c r="BO675" s="310"/>
      <c r="BP675" s="310"/>
      <c r="BQ675" s="310"/>
      <c r="BR675" s="310"/>
      <c r="BS675" s="310"/>
      <c r="BT675" s="310"/>
      <c r="BU675" s="310"/>
      <c r="BV675" s="310"/>
      <c r="BW675" s="310"/>
      <c r="BX675" s="310"/>
      <c r="BY675" s="310"/>
      <c r="BZ675" s="310"/>
      <c r="CA675" s="310"/>
      <c r="CB675" s="310"/>
      <c r="CC675" s="310"/>
      <c r="CD675" s="310"/>
      <c r="CE675" s="310"/>
      <c r="CF675" s="310"/>
      <c r="CG675" s="310"/>
      <c r="CH675" s="310"/>
      <c r="CI675" s="310"/>
      <c r="CJ675" s="310"/>
      <c r="CK675" s="310"/>
      <c r="CL675" s="310"/>
      <c r="CM675" s="310"/>
      <c r="CN675" s="310"/>
      <c r="CO675" s="310"/>
      <c r="CP675" s="310"/>
      <c r="CQ675" s="310"/>
      <c r="CR675" s="310"/>
      <c r="CS675" s="310"/>
      <c r="CT675" s="310"/>
      <c r="CU675" s="310"/>
      <c r="CV675" s="310"/>
      <c r="CW675" s="310"/>
      <c r="CX675" s="310"/>
      <c r="CY675" s="310"/>
      <c r="CZ675" s="310"/>
    </row>
    <row r="676" s="314" customFormat="true" ht="25.15" customHeight="true" x14ac:dyDescent="0.2">
      <c r="C676" s="844"/>
      <c r="D676" s="844"/>
      <c r="E676" s="512"/>
      <c r="F676" s="512"/>
      <c r="G676" s="512"/>
      <c r="H676" s="844" t="s">
        <v>516</v>
      </c>
      <c r="I676" s="844"/>
      <c r="J676" s="654">
        <v>-4.8420586672478661E-3</v>
      </c>
      <c r="K676" s="512"/>
      <c r="L676" s="512"/>
      <c r="M676" s="844" t="s">
        <v>463</v>
      </c>
      <c r="N676" s="844"/>
      <c r="O676" s="655">
        <v>9.5713876358756556E-2</v>
      </c>
      <c r="P676" s="512"/>
      <c r="Q676" s="512"/>
      <c r="AJ676" s="307"/>
      <c r="AK676" s="307"/>
      <c r="AL676" s="307"/>
      <c r="AM676" s="307"/>
      <c r="AN676" s="307"/>
      <c r="AO676" s="307"/>
      <c r="AP676" s="307"/>
      <c r="AQ676" s="307"/>
      <c r="AR676" s="307"/>
      <c r="AS676" s="307"/>
      <c r="AT676" s="307"/>
      <c r="AU676" s="307"/>
      <c r="AV676" s="307"/>
      <c r="AW676" s="307"/>
      <c r="AX676" s="307"/>
      <c r="AY676" s="307"/>
      <c r="AZ676" s="307"/>
      <c r="BA676" s="310"/>
      <c r="BB676" s="360"/>
      <c r="BC676" s="310"/>
      <c r="BD676" s="310"/>
      <c r="BE676" s="310"/>
      <c r="BF676" s="310"/>
      <c r="BG676" s="310"/>
      <c r="BH676" s="310"/>
      <c r="BI676" s="310"/>
      <c r="BJ676" s="310"/>
      <c r="BK676" s="310"/>
      <c r="BL676" s="310"/>
      <c r="BM676" s="310"/>
      <c r="BN676" s="310"/>
      <c r="BO676" s="310"/>
      <c r="BP676" s="310"/>
      <c r="BQ676" s="310"/>
      <c r="BR676" s="310"/>
      <c r="BS676" s="310"/>
      <c r="BT676" s="310"/>
      <c r="BU676" s="310"/>
      <c r="BV676" s="310"/>
      <c r="BW676" s="310"/>
      <c r="BX676" s="310"/>
      <c r="BY676" s="310"/>
      <c r="BZ676" s="310"/>
      <c r="CA676" s="310"/>
      <c r="CB676" s="310"/>
      <c r="CC676" s="310"/>
      <c r="CD676" s="310"/>
      <c r="CE676" s="310"/>
      <c r="CF676" s="310"/>
      <c r="CG676" s="310"/>
      <c r="CH676" s="310"/>
      <c r="CI676" s="310"/>
      <c r="CJ676" s="310"/>
      <c r="CK676" s="310"/>
      <c r="CL676" s="310"/>
      <c r="CM676" s="310"/>
      <c r="CN676" s="310"/>
      <c r="CO676" s="310"/>
      <c r="CP676" s="310"/>
      <c r="CQ676" s="310"/>
      <c r="CR676" s="310"/>
      <c r="CS676" s="310"/>
      <c r="CT676" s="310"/>
      <c r="CU676" s="310"/>
      <c r="CV676" s="310"/>
      <c r="CW676" s="310"/>
      <c r="CX676" s="310"/>
      <c r="CY676" s="310"/>
      <c r="CZ676" s="310"/>
    </row>
    <row r="677" s="314" customFormat="true" ht="25.15" customHeight="true" x14ac:dyDescent="0.2">
      <c r="C677" s="844"/>
      <c r="D677" s="844"/>
      <c r="E677" s="512"/>
      <c r="F677" s="512"/>
      <c r="G677" s="512"/>
      <c r="H677" s="844" t="s">
        <v>474</v>
      </c>
      <c r="I677" s="844"/>
      <c r="J677" s="654">
        <v>-3.1460343772990479E-2</v>
      </c>
      <c r="K677" s="512"/>
      <c r="L677" s="512"/>
      <c r="M677" s="844" t="s">
        <v>480</v>
      </c>
      <c r="N677" s="844"/>
      <c r="O677" s="655">
        <v>2.0937764325483516E-2</v>
      </c>
      <c r="P677" s="512"/>
      <c r="Q677" s="512"/>
      <c r="AJ677" s="307"/>
      <c r="AK677" s="307"/>
      <c r="AL677" s="307"/>
      <c r="AM677" s="307"/>
      <c r="AN677" s="307"/>
      <c r="AO677" s="307"/>
      <c r="AP677" s="307"/>
      <c r="AQ677" s="307"/>
      <c r="AR677" s="307"/>
      <c r="AS677" s="307"/>
      <c r="AT677" s="307"/>
      <c r="AU677" s="307"/>
      <c r="AV677" s="307"/>
      <c r="AW677" s="307"/>
      <c r="AX677" s="307"/>
      <c r="AY677" s="307"/>
      <c r="AZ677" s="307"/>
      <c r="BA677" s="310"/>
      <c r="BB677" s="360"/>
      <c r="BC677" s="310"/>
      <c r="BD677" s="310"/>
      <c r="BE677" s="310"/>
      <c r="BF677" s="310"/>
      <c r="BG677" s="310"/>
      <c r="BH677" s="310"/>
      <c r="BI677" s="310"/>
      <c r="BJ677" s="310"/>
      <c r="BK677" s="310"/>
      <c r="BL677" s="310"/>
      <c r="BM677" s="310"/>
      <c r="BN677" s="310"/>
      <c r="BO677" s="310"/>
      <c r="BP677" s="310"/>
      <c r="BQ677" s="310"/>
      <c r="BR677" s="310"/>
      <c r="BS677" s="310"/>
      <c r="BT677" s="310"/>
      <c r="BU677" s="310"/>
      <c r="BV677" s="310"/>
      <c r="BW677" s="310"/>
      <c r="BX677" s="310"/>
      <c r="BY677" s="310"/>
      <c r="BZ677" s="310"/>
      <c r="CA677" s="310"/>
      <c r="CB677" s="310"/>
      <c r="CC677" s="310"/>
      <c r="CD677" s="310"/>
      <c r="CE677" s="310"/>
      <c r="CF677" s="310"/>
      <c r="CG677" s="310"/>
      <c r="CH677" s="310"/>
      <c r="CI677" s="310"/>
      <c r="CJ677" s="310"/>
      <c r="CK677" s="310"/>
      <c r="CL677" s="310"/>
      <c r="CM677" s="310"/>
      <c r="CN677" s="310"/>
      <c r="CO677" s="310"/>
      <c r="CP677" s="310"/>
      <c r="CQ677" s="310"/>
      <c r="CR677" s="310"/>
      <c r="CS677" s="310"/>
      <c r="CT677" s="310"/>
      <c r="CU677" s="310"/>
      <c r="CV677" s="310"/>
      <c r="CW677" s="310"/>
      <c r="CX677" s="310"/>
      <c r="CY677" s="310"/>
      <c r="CZ677" s="310"/>
    </row>
    <row r="678" s="314" customFormat="true" ht="25.15" customHeight="true" x14ac:dyDescent="0.2">
      <c r="C678" s="844"/>
      <c r="D678" s="844"/>
      <c r="E678" s="512"/>
      <c r="F678" s="512"/>
      <c r="G678" s="512"/>
      <c r="H678" s="844" t="s">
        <v>493</v>
      </c>
      <c r="I678" s="844"/>
      <c r="J678" s="654">
        <v>-2.3710907140052206E-3</v>
      </c>
      <c r="K678" s="512"/>
      <c r="L678" s="512"/>
      <c r="M678" s="844" t="s">
        <v>462</v>
      </c>
      <c r="N678" s="844"/>
      <c r="O678" s="655">
        <v>0.12612492237434511</v>
      </c>
      <c r="P678" s="512"/>
      <c r="Q678" s="512"/>
      <c r="AJ678" s="307"/>
      <c r="AK678" s="307"/>
      <c r="AL678" s="307"/>
      <c r="AM678" s="307"/>
      <c r="AN678" s="307"/>
      <c r="AO678" s="307"/>
      <c r="AP678" s="307"/>
      <c r="AQ678" s="307"/>
      <c r="AR678" s="307"/>
      <c r="AS678" s="307"/>
      <c r="AT678" s="307"/>
      <c r="AU678" s="307"/>
      <c r="AV678" s="307"/>
      <c r="AW678" s="307"/>
      <c r="AX678" s="307"/>
      <c r="AY678" s="307"/>
      <c r="AZ678" s="307"/>
      <c r="BA678" s="310"/>
      <c r="BB678" s="360"/>
      <c r="BC678" s="310"/>
      <c r="BD678" s="310"/>
      <c r="BE678" s="310"/>
      <c r="BF678" s="310"/>
      <c r="BG678" s="310"/>
      <c r="BH678" s="310"/>
      <c r="BI678" s="310"/>
      <c r="BJ678" s="310"/>
      <c r="BK678" s="310"/>
      <c r="BL678" s="310"/>
      <c r="BM678" s="310"/>
      <c r="BN678" s="310"/>
      <c r="BO678" s="310"/>
      <c r="BP678" s="310"/>
      <c r="BQ678" s="310"/>
      <c r="BR678" s="310"/>
      <c r="BS678" s="310"/>
      <c r="BT678" s="310"/>
      <c r="BU678" s="310"/>
      <c r="BV678" s="310"/>
      <c r="BW678" s="310"/>
      <c r="BX678" s="310"/>
      <c r="BY678" s="310"/>
      <c r="BZ678" s="310"/>
      <c r="CA678" s="310"/>
      <c r="CB678" s="310"/>
      <c r="CC678" s="310"/>
      <c r="CD678" s="310"/>
      <c r="CE678" s="310"/>
      <c r="CF678" s="310"/>
      <c r="CG678" s="310"/>
      <c r="CH678" s="310"/>
      <c r="CI678" s="310"/>
      <c r="CJ678" s="310"/>
      <c r="CK678" s="310"/>
      <c r="CL678" s="310"/>
      <c r="CM678" s="310"/>
      <c r="CN678" s="310"/>
      <c r="CO678" s="310"/>
      <c r="CP678" s="310"/>
      <c r="CQ678" s="310"/>
      <c r="CR678" s="310"/>
      <c r="CS678" s="310"/>
      <c r="CT678" s="310"/>
      <c r="CU678" s="310"/>
      <c r="CV678" s="310"/>
      <c r="CW678" s="310"/>
      <c r="CX678" s="310"/>
      <c r="CY678" s="310"/>
      <c r="CZ678" s="310"/>
    </row>
    <row r="679" s="314" customFormat="true" ht="25.15" customHeight="true" x14ac:dyDescent="0.2">
      <c r="C679" s="844"/>
      <c r="D679" s="844"/>
      <c r="E679" s="512"/>
      <c r="F679" s="512"/>
      <c r="G679" s="512"/>
      <c r="H679" s="844" t="s">
        <v>500</v>
      </c>
      <c r="I679" s="844"/>
      <c r="J679" s="654">
        <v>6.2464485623442458E-3</v>
      </c>
      <c r="K679" s="512"/>
      <c r="L679" s="512"/>
      <c r="M679" s="844" t="s">
        <v>467</v>
      </c>
      <c r="N679" s="844"/>
      <c r="O679" s="655">
        <v>-2.5554848252803584E-4</v>
      </c>
      <c r="P679" s="512"/>
      <c r="Q679" s="512"/>
      <c r="AJ679" s="307"/>
      <c r="AK679" s="307"/>
      <c r="AL679" s="307"/>
      <c r="AM679" s="307"/>
      <c r="AN679" s="307"/>
      <c r="AO679" s="307"/>
      <c r="AP679" s="307"/>
      <c r="AQ679" s="307"/>
      <c r="AR679" s="307"/>
      <c r="AS679" s="307"/>
      <c r="AT679" s="307"/>
      <c r="AU679" s="307"/>
      <c r="AV679" s="307"/>
      <c r="AW679" s="307"/>
      <c r="AX679" s="307"/>
      <c r="AY679" s="307"/>
      <c r="AZ679" s="307"/>
      <c r="BA679" s="310"/>
      <c r="BB679" s="360"/>
      <c r="BC679" s="310"/>
      <c r="BD679" s="310"/>
      <c r="BE679" s="310"/>
      <c r="BF679" s="310"/>
      <c r="BG679" s="310"/>
      <c r="BH679" s="310"/>
      <c r="BI679" s="310"/>
      <c r="BJ679" s="310"/>
      <c r="BK679" s="310"/>
      <c r="BL679" s="310"/>
      <c r="BM679" s="310"/>
      <c r="BN679" s="310"/>
      <c r="BO679" s="310"/>
      <c r="BP679" s="310"/>
      <c r="BQ679" s="310"/>
      <c r="BR679" s="310"/>
      <c r="BS679" s="310"/>
      <c r="BT679" s="310"/>
      <c r="BU679" s="310"/>
      <c r="BV679" s="310"/>
      <c r="BW679" s="310"/>
      <c r="BX679" s="310"/>
      <c r="BY679" s="310"/>
      <c r="BZ679" s="310"/>
      <c r="CA679" s="310"/>
      <c r="CB679" s="310"/>
      <c r="CC679" s="310"/>
      <c r="CD679" s="310"/>
      <c r="CE679" s="310"/>
      <c r="CF679" s="310"/>
      <c r="CG679" s="310"/>
      <c r="CH679" s="310"/>
      <c r="CI679" s="310"/>
      <c r="CJ679" s="310"/>
      <c r="CK679" s="310"/>
      <c r="CL679" s="310"/>
      <c r="CM679" s="310"/>
      <c r="CN679" s="310"/>
      <c r="CO679" s="310"/>
      <c r="CP679" s="310"/>
      <c r="CQ679" s="310"/>
      <c r="CR679" s="310"/>
      <c r="CS679" s="310"/>
      <c r="CT679" s="310"/>
      <c r="CU679" s="310"/>
      <c r="CV679" s="310"/>
      <c r="CW679" s="310"/>
      <c r="CX679" s="310"/>
      <c r="CY679" s="310"/>
      <c r="CZ679" s="310"/>
    </row>
    <row r="680" s="314" customFormat="true" ht="25.15" customHeight="true" x14ac:dyDescent="0.2">
      <c r="C680" s="844"/>
      <c r="D680" s="844"/>
      <c r="E680" s="512"/>
      <c r="F680" s="512"/>
      <c r="G680" s="512"/>
      <c r="H680" s="844" t="s">
        <v>487</v>
      </c>
      <c r="I680" s="844"/>
      <c r="J680" s="654">
        <v>-3.9176342981328228E-3</v>
      </c>
      <c r="K680" s="512"/>
      <c r="L680" s="512"/>
      <c r="M680" s="844" t="s">
        <v>478</v>
      </c>
      <c r="N680" s="844"/>
      <c r="O680" s="655">
        <v>-2.6771892213647498E-2</v>
      </c>
      <c r="P680" s="512"/>
      <c r="Q680" s="512"/>
      <c r="AJ680" s="307"/>
      <c r="AK680" s="307"/>
      <c r="AL680" s="307"/>
      <c r="AM680" s="307"/>
      <c r="AN680" s="307"/>
      <c r="AO680" s="307"/>
      <c r="AP680" s="307"/>
      <c r="AQ680" s="307"/>
      <c r="AR680" s="307"/>
      <c r="AS680" s="307"/>
      <c r="AT680" s="307"/>
      <c r="AU680" s="307"/>
      <c r="AV680" s="307"/>
      <c r="AW680" s="307"/>
      <c r="AX680" s="307"/>
      <c r="AY680" s="307"/>
      <c r="AZ680" s="307"/>
      <c r="BA680" s="310"/>
      <c r="BB680" s="360"/>
      <c r="BC680" s="310"/>
      <c r="BD680" s="310"/>
      <c r="BE680" s="310"/>
      <c r="BF680" s="310"/>
      <c r="BG680" s="310"/>
      <c r="BH680" s="310"/>
      <c r="BI680" s="310"/>
      <c r="BJ680" s="310"/>
      <c r="BK680" s="310"/>
      <c r="BL680" s="310"/>
      <c r="BM680" s="310"/>
      <c r="BN680" s="310"/>
      <c r="BO680" s="310"/>
      <c r="BP680" s="310"/>
      <c r="BQ680" s="310"/>
      <c r="BR680" s="310"/>
      <c r="BS680" s="310"/>
      <c r="BT680" s="310"/>
      <c r="BU680" s="310"/>
      <c r="BV680" s="310"/>
      <c r="BW680" s="310"/>
      <c r="BX680" s="310"/>
      <c r="BY680" s="310"/>
      <c r="BZ680" s="310"/>
      <c r="CA680" s="310"/>
      <c r="CB680" s="310"/>
      <c r="CC680" s="310"/>
      <c r="CD680" s="310"/>
      <c r="CE680" s="310"/>
      <c r="CF680" s="310"/>
      <c r="CG680" s="310"/>
      <c r="CH680" s="310"/>
      <c r="CI680" s="310"/>
      <c r="CJ680" s="310"/>
      <c r="CK680" s="310"/>
      <c r="CL680" s="310"/>
      <c r="CM680" s="310"/>
      <c r="CN680" s="310"/>
      <c r="CO680" s="310"/>
      <c r="CP680" s="310"/>
      <c r="CQ680" s="310"/>
      <c r="CR680" s="310"/>
      <c r="CS680" s="310"/>
      <c r="CT680" s="310"/>
      <c r="CU680" s="310"/>
      <c r="CV680" s="310"/>
      <c r="CW680" s="310"/>
      <c r="CX680" s="310"/>
      <c r="CY680" s="310"/>
      <c r="CZ680" s="310"/>
    </row>
    <row r="681" s="314" customFormat="true" ht="25.15" customHeight="true" x14ac:dyDescent="0.2">
      <c r="C681" s="844"/>
      <c r="D681" s="844"/>
      <c r="E681" s="512"/>
      <c r="F681" s="512"/>
      <c r="G681" s="512"/>
      <c r="H681" s="844" t="s">
        <v>495</v>
      </c>
      <c r="I681" s="844"/>
      <c r="J681" s="654">
        <v>2.5954430899886873E-3</v>
      </c>
      <c r="K681" s="512"/>
      <c r="L681" s="512"/>
      <c r="M681" s="844" t="s">
        <v>470</v>
      </c>
      <c r="N681" s="844"/>
      <c r="O681" s="655">
        <v>4.9097429926192114E-2</v>
      </c>
      <c r="P681" s="512"/>
      <c r="Q681" s="512"/>
      <c r="AJ681" s="307"/>
      <c r="AK681" s="307"/>
      <c r="AL681" s="307"/>
      <c r="AM681" s="307"/>
      <c r="AN681" s="307"/>
      <c r="AO681" s="307"/>
      <c r="AP681" s="307"/>
      <c r="AQ681" s="307"/>
      <c r="AR681" s="307"/>
      <c r="AS681" s="307"/>
      <c r="AT681" s="307"/>
      <c r="AU681" s="307"/>
      <c r="AV681" s="307"/>
      <c r="AW681" s="307"/>
      <c r="AX681" s="307"/>
      <c r="AY681" s="307"/>
      <c r="AZ681" s="307"/>
      <c r="BA681" s="310"/>
      <c r="BB681" s="360"/>
      <c r="BC681" s="310"/>
      <c r="BD681" s="310"/>
      <c r="BE681" s="310"/>
      <c r="BF681" s="310"/>
      <c r="BG681" s="310"/>
      <c r="BH681" s="310"/>
      <c r="BI681" s="310"/>
      <c r="BJ681" s="310"/>
      <c r="BK681" s="310"/>
      <c r="BL681" s="310"/>
      <c r="BM681" s="310"/>
      <c r="BN681" s="310"/>
      <c r="BO681" s="310"/>
      <c r="BP681" s="310"/>
      <c r="BQ681" s="310"/>
      <c r="BR681" s="310"/>
      <c r="BS681" s="310"/>
      <c r="BT681" s="310"/>
      <c r="BU681" s="310"/>
      <c r="BV681" s="310"/>
      <c r="BW681" s="310"/>
      <c r="BX681" s="310"/>
      <c r="BY681" s="310"/>
      <c r="BZ681" s="310"/>
      <c r="CA681" s="310"/>
      <c r="CB681" s="310"/>
      <c r="CC681" s="310"/>
      <c r="CD681" s="310"/>
      <c r="CE681" s="310"/>
      <c r="CF681" s="310"/>
      <c r="CG681" s="310"/>
      <c r="CH681" s="310"/>
      <c r="CI681" s="310"/>
      <c r="CJ681" s="310"/>
      <c r="CK681" s="310"/>
      <c r="CL681" s="310"/>
      <c r="CM681" s="310"/>
      <c r="CN681" s="310"/>
      <c r="CO681" s="310"/>
      <c r="CP681" s="310"/>
      <c r="CQ681" s="310"/>
      <c r="CR681" s="310"/>
      <c r="CS681" s="310"/>
      <c r="CT681" s="310"/>
      <c r="CU681" s="310"/>
      <c r="CV681" s="310"/>
      <c r="CW681" s="310"/>
      <c r="CX681" s="310"/>
      <c r="CY681" s="310"/>
      <c r="CZ681" s="310"/>
    </row>
    <row r="682" s="314" customFormat="true" ht="25.15" customHeight="true" x14ac:dyDescent="0.2">
      <c r="C682" s="844"/>
      <c r="D682" s="844"/>
      <c r="E682" s="512"/>
      <c r="F682" s="512"/>
      <c r="G682" s="512"/>
      <c r="H682" s="844" t="s">
        <v>503</v>
      </c>
      <c r="I682" s="844"/>
      <c r="J682" s="654">
        <v>7.5762666677927264E-3</v>
      </c>
      <c r="K682" s="512"/>
      <c r="L682" s="512"/>
      <c r="M682" s="844" t="s">
        <v>481</v>
      </c>
      <c r="N682" s="844"/>
      <c r="O682" s="655">
        <v>1.7305309178937914E-2</v>
      </c>
      <c r="P682" s="512"/>
      <c r="Q682" s="512"/>
      <c r="AJ682" s="307"/>
      <c r="AK682" s="307"/>
      <c r="AL682" s="307"/>
      <c r="AM682" s="307"/>
      <c r="AN682" s="307"/>
      <c r="AO682" s="307"/>
      <c r="AP682" s="307"/>
      <c r="AQ682" s="307"/>
      <c r="AR682" s="307"/>
      <c r="AS682" s="307"/>
      <c r="AT682" s="307"/>
      <c r="AU682" s="307"/>
      <c r="AV682" s="307"/>
      <c r="AW682" s="307"/>
      <c r="AX682" s="307"/>
      <c r="AY682" s="307"/>
      <c r="AZ682" s="307"/>
      <c r="BA682" s="310"/>
      <c r="BB682" s="360"/>
      <c r="BC682" s="310"/>
      <c r="BD682" s="310"/>
      <c r="BE682" s="310"/>
      <c r="BF682" s="310"/>
      <c r="BG682" s="310"/>
      <c r="BH682" s="310"/>
      <c r="BI682" s="310"/>
      <c r="BJ682" s="310"/>
      <c r="BK682" s="310"/>
      <c r="BL682" s="310"/>
      <c r="BM682" s="310"/>
      <c r="BN682" s="310"/>
      <c r="BO682" s="310"/>
      <c r="BP682" s="310"/>
      <c r="BQ682" s="310"/>
      <c r="BR682" s="310"/>
      <c r="BS682" s="310"/>
      <c r="BT682" s="310"/>
      <c r="BU682" s="310"/>
      <c r="BV682" s="310"/>
      <c r="BW682" s="310"/>
      <c r="BX682" s="310"/>
      <c r="BY682" s="310"/>
      <c r="BZ682" s="310"/>
      <c r="CA682" s="310"/>
      <c r="CB682" s="310"/>
      <c r="CC682" s="310"/>
      <c r="CD682" s="310"/>
      <c r="CE682" s="310"/>
      <c r="CF682" s="310"/>
      <c r="CG682" s="310"/>
      <c r="CH682" s="310"/>
      <c r="CI682" s="310"/>
      <c r="CJ682" s="310"/>
      <c r="CK682" s="310"/>
      <c r="CL682" s="310"/>
      <c r="CM682" s="310"/>
      <c r="CN682" s="310"/>
      <c r="CO682" s="310"/>
      <c r="CP682" s="310"/>
      <c r="CQ682" s="310"/>
      <c r="CR682" s="310"/>
      <c r="CS682" s="310"/>
      <c r="CT682" s="310"/>
      <c r="CU682" s="310"/>
      <c r="CV682" s="310"/>
      <c r="CW682" s="310"/>
      <c r="CX682" s="310"/>
      <c r="CY682" s="310"/>
      <c r="CZ682" s="310"/>
    </row>
    <row r="683" s="314" customFormat="true" ht="25.15" customHeight="true" x14ac:dyDescent="0.2">
      <c r="C683" s="844"/>
      <c r="D683" s="844"/>
      <c r="E683" s="512"/>
      <c r="F683" s="512"/>
      <c r="G683" s="512"/>
      <c r="H683" s="844" t="s">
        <v>498</v>
      </c>
      <c r="I683" s="844"/>
      <c r="J683" s="654">
        <v>-4.1131067001136537E-3</v>
      </c>
      <c r="K683" s="512"/>
      <c r="L683" s="512"/>
      <c r="M683" s="844" t="s">
        <v>504</v>
      </c>
      <c r="N683" s="844"/>
      <c r="O683" s="655">
        <v>1.1489538654784694E-2</v>
      </c>
      <c r="P683" s="512"/>
      <c r="Q683" s="512"/>
      <c r="AJ683" s="307"/>
      <c r="AK683" s="307"/>
      <c r="AL683" s="307"/>
      <c r="AM683" s="307"/>
      <c r="AN683" s="307"/>
      <c r="AO683" s="307"/>
      <c r="AP683" s="307"/>
      <c r="AQ683" s="307"/>
      <c r="AR683" s="307"/>
      <c r="AS683" s="307"/>
      <c r="AT683" s="307"/>
      <c r="AU683" s="307"/>
      <c r="AV683" s="307"/>
      <c r="AW683" s="307"/>
      <c r="AX683" s="307"/>
      <c r="AY683" s="307"/>
      <c r="AZ683" s="307"/>
      <c r="BA683" s="310"/>
      <c r="BB683" s="360"/>
      <c r="BC683" s="310"/>
      <c r="BD683" s="310"/>
      <c r="BE683" s="310"/>
      <c r="BF683" s="310"/>
      <c r="BG683" s="310"/>
      <c r="BH683" s="310"/>
      <c r="BI683" s="310"/>
      <c r="BJ683" s="310"/>
      <c r="BK683" s="310"/>
      <c r="BL683" s="310"/>
      <c r="BM683" s="310"/>
      <c r="BN683" s="310"/>
      <c r="BO683" s="310"/>
      <c r="BP683" s="310"/>
      <c r="BQ683" s="310"/>
      <c r="BR683" s="310"/>
      <c r="BS683" s="310"/>
      <c r="BT683" s="310"/>
      <c r="BU683" s="310"/>
      <c r="BV683" s="310"/>
      <c r="BW683" s="310"/>
      <c r="BX683" s="310"/>
      <c r="BY683" s="310"/>
      <c r="BZ683" s="310"/>
      <c r="CA683" s="310"/>
      <c r="CB683" s="310"/>
      <c r="CC683" s="310"/>
      <c r="CD683" s="310"/>
      <c r="CE683" s="310"/>
      <c r="CF683" s="310"/>
      <c r="CG683" s="310"/>
      <c r="CH683" s="310"/>
      <c r="CI683" s="310"/>
      <c r="CJ683" s="310"/>
      <c r="CK683" s="310"/>
      <c r="CL683" s="310"/>
      <c r="CM683" s="310"/>
      <c r="CN683" s="310"/>
      <c r="CO683" s="310"/>
      <c r="CP683" s="310"/>
      <c r="CQ683" s="310"/>
      <c r="CR683" s="310"/>
      <c r="CS683" s="310"/>
      <c r="CT683" s="310"/>
      <c r="CU683" s="310"/>
      <c r="CV683" s="310"/>
      <c r="CW683" s="310"/>
      <c r="CX683" s="310"/>
      <c r="CY683" s="310"/>
      <c r="CZ683" s="310"/>
    </row>
    <row r="684" s="314" customFormat="true" ht="25.15" customHeight="true" x14ac:dyDescent="0.2">
      <c r="C684" s="844"/>
      <c r="D684" s="844"/>
      <c r="E684" s="512"/>
      <c r="F684" s="512"/>
      <c r="G684" s="512"/>
      <c r="H684" s="844" t="s">
        <v>477</v>
      </c>
      <c r="I684" s="844"/>
      <c r="J684" s="654">
        <v>1.142563865043546E-3</v>
      </c>
      <c r="K684" s="512"/>
      <c r="L684" s="512"/>
      <c r="M684" s="844" t="s">
        <v>496</v>
      </c>
      <c r="N684" s="844"/>
      <c r="O684" s="655">
        <v>1.4714926938827956E-2</v>
      </c>
      <c r="P684" s="512"/>
      <c r="Q684" s="512"/>
      <c r="AJ684" s="307"/>
      <c r="AK684" s="307"/>
      <c r="AL684" s="307"/>
      <c r="AM684" s="307"/>
      <c r="AN684" s="307"/>
      <c r="AO684" s="307"/>
      <c r="AP684" s="307"/>
      <c r="AQ684" s="307"/>
      <c r="AR684" s="307"/>
      <c r="AS684" s="307"/>
      <c r="AT684" s="307"/>
      <c r="AU684" s="307"/>
      <c r="AV684" s="307"/>
      <c r="AW684" s="307"/>
      <c r="AX684" s="307"/>
      <c r="AY684" s="307"/>
      <c r="AZ684" s="307"/>
      <c r="BA684" s="310"/>
      <c r="BB684" s="360"/>
      <c r="BC684" s="310"/>
      <c r="BD684" s="310"/>
      <c r="BE684" s="310"/>
      <c r="BF684" s="310"/>
      <c r="BG684" s="310"/>
      <c r="BH684" s="310"/>
      <c r="BI684" s="310"/>
      <c r="BJ684" s="310"/>
      <c r="BK684" s="310"/>
      <c r="BL684" s="310"/>
      <c r="BM684" s="310"/>
      <c r="BN684" s="310"/>
      <c r="BO684" s="310"/>
      <c r="BP684" s="310"/>
      <c r="BQ684" s="310"/>
      <c r="BR684" s="310"/>
      <c r="BS684" s="310"/>
      <c r="BT684" s="310"/>
      <c r="BU684" s="310"/>
      <c r="BV684" s="310"/>
      <c r="BW684" s="310"/>
      <c r="BX684" s="310"/>
      <c r="BY684" s="310"/>
      <c r="BZ684" s="310"/>
      <c r="CA684" s="310"/>
      <c r="CB684" s="310"/>
      <c r="CC684" s="310"/>
      <c r="CD684" s="310"/>
      <c r="CE684" s="310"/>
      <c r="CF684" s="310"/>
      <c r="CG684" s="310"/>
      <c r="CH684" s="310"/>
      <c r="CI684" s="310"/>
      <c r="CJ684" s="310"/>
      <c r="CK684" s="310"/>
      <c r="CL684" s="310"/>
      <c r="CM684" s="310"/>
      <c r="CN684" s="310"/>
      <c r="CO684" s="310"/>
      <c r="CP684" s="310"/>
      <c r="CQ684" s="310"/>
      <c r="CR684" s="310"/>
      <c r="CS684" s="310"/>
      <c r="CT684" s="310"/>
      <c r="CU684" s="310"/>
      <c r="CV684" s="310"/>
      <c r="CW684" s="310"/>
      <c r="CX684" s="310"/>
      <c r="CY684" s="310"/>
      <c r="CZ684" s="310"/>
    </row>
    <row r="685" s="314" customFormat="true" ht="25.15" customHeight="true" x14ac:dyDescent="0.2">
      <c r="C685" s="844"/>
      <c r="D685" s="844"/>
      <c r="E685" s="512"/>
      <c r="F685" s="512"/>
      <c r="G685" s="512"/>
      <c r="H685" s="844" t="s">
        <v>483</v>
      </c>
      <c r="I685" s="844"/>
      <c r="J685" s="654">
        <v>1.0218923095399951E-2</v>
      </c>
      <c r="K685" s="512"/>
      <c r="L685" s="512"/>
      <c r="M685" s="844" t="s">
        <v>507</v>
      </c>
      <c r="N685" s="844"/>
      <c r="O685" s="655">
        <v>1.0511720295897482E-2</v>
      </c>
      <c r="P685" s="512"/>
      <c r="Q685" s="512"/>
      <c r="AJ685" s="307"/>
      <c r="AK685" s="307"/>
      <c r="AL685" s="307"/>
      <c r="AM685" s="307"/>
      <c r="AN685" s="307"/>
      <c r="AO685" s="307"/>
      <c r="AP685" s="307"/>
      <c r="AQ685" s="307"/>
      <c r="AR685" s="307"/>
      <c r="AS685" s="307"/>
      <c r="AT685" s="307"/>
      <c r="AU685" s="307"/>
      <c r="AV685" s="307"/>
      <c r="AW685" s="307"/>
      <c r="AX685" s="307"/>
      <c r="AY685" s="307"/>
      <c r="AZ685" s="307"/>
      <c r="BA685" s="310"/>
      <c r="BB685" s="360"/>
      <c r="BC685" s="310"/>
      <c r="BD685" s="310"/>
      <c r="BE685" s="310"/>
      <c r="BF685" s="310"/>
      <c r="BG685" s="310"/>
      <c r="BH685" s="310"/>
      <c r="BI685" s="310"/>
      <c r="BJ685" s="310"/>
      <c r="BK685" s="310"/>
      <c r="BL685" s="310"/>
      <c r="BM685" s="310"/>
      <c r="BN685" s="310"/>
      <c r="BO685" s="310"/>
      <c r="BP685" s="310"/>
      <c r="BQ685" s="310"/>
      <c r="BR685" s="310"/>
      <c r="BS685" s="310"/>
      <c r="BT685" s="310"/>
      <c r="BU685" s="310"/>
      <c r="BV685" s="310"/>
      <c r="BW685" s="310"/>
      <c r="BX685" s="310"/>
      <c r="BY685" s="310"/>
      <c r="BZ685" s="310"/>
      <c r="CA685" s="310"/>
      <c r="CB685" s="310"/>
      <c r="CC685" s="310"/>
      <c r="CD685" s="310"/>
      <c r="CE685" s="310"/>
      <c r="CF685" s="310"/>
      <c r="CG685" s="310"/>
      <c r="CH685" s="310"/>
      <c r="CI685" s="310"/>
      <c r="CJ685" s="310"/>
      <c r="CK685" s="310"/>
      <c r="CL685" s="310"/>
      <c r="CM685" s="310"/>
      <c r="CN685" s="310"/>
      <c r="CO685" s="310"/>
      <c r="CP685" s="310"/>
      <c r="CQ685" s="310"/>
      <c r="CR685" s="310"/>
      <c r="CS685" s="310"/>
      <c r="CT685" s="310"/>
      <c r="CU685" s="310"/>
      <c r="CV685" s="310"/>
      <c r="CW685" s="310"/>
      <c r="CX685" s="310"/>
      <c r="CY685" s="310"/>
      <c r="CZ685" s="310"/>
    </row>
    <row r="686" s="314" customFormat="true" ht="25.15" customHeight="true" x14ac:dyDescent="0.2">
      <c r="C686" s="844"/>
      <c r="D686" s="844"/>
      <c r="E686" s="512"/>
      <c r="F686" s="512"/>
      <c r="G686" s="512"/>
      <c r="H686" s="844" t="s">
        <v>486</v>
      </c>
      <c r="I686" s="844"/>
      <c r="J686" s="654">
        <v>-1.4077698556863296E-2</v>
      </c>
      <c r="K686" s="512"/>
      <c r="L686" s="512"/>
      <c r="M686" s="844" t="s">
        <v>494</v>
      </c>
      <c r="N686" s="844"/>
      <c r="O686" s="655">
        <v>1.5723197161909331E-2</v>
      </c>
      <c r="P686" s="512"/>
      <c r="Q686" s="512"/>
      <c r="AJ686" s="307"/>
      <c r="AK686" s="307"/>
      <c r="AL686" s="307"/>
      <c r="AM686" s="307"/>
      <c r="AN686" s="307"/>
      <c r="AO686" s="307"/>
      <c r="AP686" s="307"/>
      <c r="AQ686" s="307"/>
      <c r="AR686" s="307"/>
      <c r="AS686" s="307"/>
      <c r="AT686" s="307"/>
      <c r="AU686" s="307"/>
      <c r="AV686" s="307"/>
      <c r="AW686" s="307"/>
      <c r="AX686" s="307"/>
      <c r="AY686" s="307"/>
      <c r="AZ686" s="307"/>
      <c r="BA686" s="310"/>
      <c r="BB686" s="360"/>
      <c r="BC686" s="310"/>
      <c r="BD686" s="310"/>
      <c r="BE686" s="310"/>
      <c r="BF686" s="310"/>
      <c r="BG686" s="310"/>
      <c r="BH686" s="310"/>
      <c r="BI686" s="310"/>
      <c r="BJ686" s="310"/>
      <c r="BK686" s="310"/>
      <c r="BL686" s="310"/>
      <c r="BM686" s="310"/>
      <c r="BN686" s="310"/>
      <c r="BO686" s="310"/>
      <c r="BP686" s="310"/>
      <c r="BQ686" s="310"/>
      <c r="BR686" s="310"/>
      <c r="BS686" s="310"/>
      <c r="BT686" s="310"/>
      <c r="BU686" s="310"/>
      <c r="BV686" s="310"/>
      <c r="BW686" s="310"/>
      <c r="BX686" s="310"/>
      <c r="BY686" s="310"/>
      <c r="BZ686" s="310"/>
      <c r="CA686" s="310"/>
      <c r="CB686" s="310"/>
      <c r="CC686" s="310"/>
      <c r="CD686" s="310"/>
      <c r="CE686" s="310"/>
      <c r="CF686" s="310"/>
      <c r="CG686" s="310"/>
      <c r="CH686" s="310"/>
      <c r="CI686" s="310"/>
      <c r="CJ686" s="310"/>
      <c r="CK686" s="310"/>
      <c r="CL686" s="310"/>
      <c r="CM686" s="310"/>
      <c r="CN686" s="310"/>
      <c r="CO686" s="310"/>
      <c r="CP686" s="310"/>
      <c r="CQ686" s="310"/>
      <c r="CR686" s="310"/>
      <c r="CS686" s="310"/>
      <c r="CT686" s="310"/>
      <c r="CU686" s="310"/>
      <c r="CV686" s="310"/>
      <c r="CW686" s="310"/>
      <c r="CX686" s="310"/>
      <c r="CY686" s="310"/>
      <c r="CZ686" s="310"/>
    </row>
    <row r="687" s="314" customFormat="true" ht="25.15" customHeight="true" x14ac:dyDescent="0.2">
      <c r="C687" s="844"/>
      <c r="D687" s="844"/>
      <c r="E687" s="512"/>
      <c r="F687" s="512"/>
      <c r="G687" s="512"/>
      <c r="H687" s="844" t="s">
        <v>490</v>
      </c>
      <c r="I687" s="844"/>
      <c r="J687" s="654">
        <v>-4.3798063211146444E-3</v>
      </c>
      <c r="K687" s="512"/>
      <c r="L687" s="512"/>
      <c r="M687" s="844" t="s">
        <v>473</v>
      </c>
      <c r="N687" s="844"/>
      <c r="O687" s="655">
        <v>3.8269892637240066E-2</v>
      </c>
      <c r="P687" s="512"/>
      <c r="Q687" s="512"/>
      <c r="AJ687" s="307"/>
      <c r="AK687" s="307"/>
      <c r="AL687" s="307"/>
      <c r="AM687" s="307"/>
      <c r="AN687" s="307"/>
      <c r="AO687" s="307"/>
      <c r="AP687" s="307"/>
      <c r="AQ687" s="307"/>
      <c r="AR687" s="307"/>
      <c r="AS687" s="307"/>
      <c r="AT687" s="307"/>
      <c r="AU687" s="307"/>
      <c r="AV687" s="307"/>
      <c r="AW687" s="307"/>
      <c r="AX687" s="307"/>
      <c r="AY687" s="307"/>
      <c r="AZ687" s="307"/>
      <c r="BA687" s="310"/>
      <c r="BB687" s="360"/>
      <c r="BC687" s="310"/>
      <c r="BD687" s="310"/>
      <c r="BE687" s="310"/>
      <c r="BF687" s="310"/>
      <c r="BG687" s="310"/>
      <c r="BH687" s="310"/>
      <c r="BI687" s="310"/>
      <c r="BJ687" s="310"/>
      <c r="BK687" s="310"/>
      <c r="BL687" s="310"/>
      <c r="BM687" s="310"/>
      <c r="BN687" s="310"/>
      <c r="BO687" s="310"/>
      <c r="BP687" s="310"/>
      <c r="BQ687" s="310"/>
      <c r="BR687" s="310"/>
      <c r="BS687" s="310"/>
      <c r="BT687" s="310"/>
      <c r="BU687" s="310"/>
      <c r="BV687" s="310"/>
      <c r="BW687" s="310"/>
      <c r="BX687" s="310"/>
      <c r="BY687" s="310"/>
      <c r="BZ687" s="310"/>
      <c r="CA687" s="310"/>
      <c r="CB687" s="310"/>
      <c r="CC687" s="310"/>
      <c r="CD687" s="310"/>
      <c r="CE687" s="310"/>
      <c r="CF687" s="310"/>
      <c r="CG687" s="310"/>
      <c r="CH687" s="310"/>
      <c r="CI687" s="310"/>
      <c r="CJ687" s="310"/>
      <c r="CK687" s="310"/>
      <c r="CL687" s="310"/>
      <c r="CM687" s="310"/>
      <c r="CN687" s="310"/>
      <c r="CO687" s="310"/>
      <c r="CP687" s="310"/>
      <c r="CQ687" s="310"/>
      <c r="CR687" s="310"/>
      <c r="CS687" s="310"/>
      <c r="CT687" s="310"/>
      <c r="CU687" s="310"/>
      <c r="CV687" s="310"/>
      <c r="CW687" s="310"/>
      <c r="CX687" s="310"/>
      <c r="CY687" s="310"/>
      <c r="CZ687" s="310"/>
    </row>
    <row r="688" s="314" customFormat="true" ht="25.15" customHeight="true" x14ac:dyDescent="0.2">
      <c r="C688" s="844"/>
      <c r="D688" s="844"/>
      <c r="E688" s="512"/>
      <c r="F688" s="512"/>
      <c r="G688" s="512"/>
      <c r="H688" s="844" t="s">
        <v>488</v>
      </c>
      <c r="I688" s="844"/>
      <c r="J688" s="654">
        <v>3.7262494408532533E-3</v>
      </c>
      <c r="K688" s="512"/>
      <c r="L688" s="512"/>
      <c r="M688" s="844" t="s">
        <v>471</v>
      </c>
      <c r="N688" s="844"/>
      <c r="O688" s="655">
        <v>4.248807582071959E-2</v>
      </c>
      <c r="P688" s="512"/>
      <c r="Q688" s="512"/>
      <c r="AJ688" s="307"/>
      <c r="AK688" s="307"/>
      <c r="AL688" s="307"/>
      <c r="AM688" s="307"/>
      <c r="AN688" s="307"/>
      <c r="AO688" s="307"/>
      <c r="AP688" s="307"/>
      <c r="AQ688" s="307"/>
      <c r="AR688" s="307"/>
      <c r="AS688" s="307"/>
      <c r="AT688" s="307"/>
      <c r="AU688" s="307"/>
      <c r="AV688" s="307"/>
      <c r="AW688" s="307"/>
      <c r="AX688" s="307"/>
      <c r="AY688" s="307"/>
      <c r="AZ688" s="307"/>
      <c r="BA688" s="310"/>
      <c r="BB688" s="360"/>
      <c r="BC688" s="310"/>
      <c r="BD688" s="310"/>
      <c r="BE688" s="310"/>
      <c r="BF688" s="310"/>
      <c r="BG688" s="310"/>
      <c r="BH688" s="310"/>
      <c r="BI688" s="310"/>
      <c r="BJ688" s="310"/>
      <c r="BK688" s="310"/>
      <c r="BL688" s="310"/>
      <c r="BM688" s="310"/>
      <c r="BN688" s="310"/>
      <c r="BO688" s="310"/>
      <c r="BP688" s="310"/>
      <c r="BQ688" s="310"/>
      <c r="BR688" s="310"/>
      <c r="BS688" s="310"/>
      <c r="BT688" s="310"/>
      <c r="BU688" s="310"/>
      <c r="BV688" s="310"/>
      <c r="BW688" s="310"/>
      <c r="BX688" s="310"/>
      <c r="BY688" s="310"/>
      <c r="BZ688" s="310"/>
      <c r="CA688" s="310"/>
      <c r="CB688" s="310"/>
      <c r="CC688" s="310"/>
      <c r="CD688" s="310"/>
      <c r="CE688" s="310"/>
      <c r="CF688" s="310"/>
      <c r="CG688" s="310"/>
      <c r="CH688" s="310"/>
      <c r="CI688" s="310"/>
      <c r="CJ688" s="310"/>
      <c r="CK688" s="310"/>
      <c r="CL688" s="310"/>
      <c r="CM688" s="310"/>
      <c r="CN688" s="310"/>
      <c r="CO688" s="310"/>
      <c r="CP688" s="310"/>
      <c r="CQ688" s="310"/>
      <c r="CR688" s="310"/>
      <c r="CS688" s="310"/>
      <c r="CT688" s="310"/>
      <c r="CU688" s="310"/>
      <c r="CV688" s="310"/>
      <c r="CW688" s="310"/>
      <c r="CX688" s="310"/>
      <c r="CY688" s="310"/>
      <c r="CZ688" s="310"/>
    </row>
    <row r="689" s="314" customFormat="true" ht="25.15" customHeight="true" x14ac:dyDescent="0.2">
      <c r="C689" s="844"/>
      <c r="D689" s="844"/>
      <c r="E689" s="512"/>
      <c r="F689" s="512"/>
      <c r="G689" s="512"/>
      <c r="H689" s="844" t="s">
        <v>492</v>
      </c>
      <c r="I689" s="844"/>
      <c r="J689" s="654">
        <v>-9.5795578005492769E-3</v>
      </c>
      <c r="K689" s="512"/>
      <c r="L689" s="512"/>
      <c r="M689" s="844" t="s">
        <v>523</v>
      </c>
      <c r="N689" s="844"/>
      <c r="O689" s="655">
        <v>1.1195723060043576E-3</v>
      </c>
      <c r="P689" s="512"/>
      <c r="Q689" s="512"/>
      <c r="AJ689" s="307"/>
      <c r="AK689" s="307"/>
      <c r="AL689" s="307"/>
      <c r="AM689" s="307"/>
      <c r="AN689" s="307"/>
      <c r="AO689" s="307"/>
      <c r="AP689" s="307"/>
      <c r="AQ689" s="307"/>
      <c r="AR689" s="307"/>
      <c r="AS689" s="307"/>
      <c r="AT689" s="307"/>
      <c r="AU689" s="307"/>
      <c r="AV689" s="307"/>
      <c r="AW689" s="307"/>
      <c r="AX689" s="307"/>
      <c r="AY689" s="307"/>
      <c r="AZ689" s="307"/>
      <c r="BA689" s="310"/>
      <c r="BB689" s="360"/>
      <c r="BC689" s="310"/>
      <c r="BD689" s="310"/>
      <c r="BE689" s="310"/>
      <c r="BF689" s="310"/>
      <c r="BG689" s="310"/>
      <c r="BH689" s="310"/>
      <c r="BI689" s="310"/>
      <c r="BJ689" s="310"/>
      <c r="BK689" s="310"/>
      <c r="BL689" s="310"/>
      <c r="BM689" s="310"/>
      <c r="BN689" s="310"/>
      <c r="BO689" s="310"/>
      <c r="BP689" s="310"/>
      <c r="BQ689" s="310"/>
      <c r="BR689" s="310"/>
      <c r="BS689" s="310"/>
      <c r="BT689" s="310"/>
      <c r="BU689" s="310"/>
      <c r="BV689" s="310"/>
      <c r="BW689" s="310"/>
      <c r="BX689" s="310"/>
      <c r="BY689" s="310"/>
      <c r="BZ689" s="310"/>
      <c r="CA689" s="310"/>
      <c r="CB689" s="310"/>
      <c r="CC689" s="310"/>
      <c r="CD689" s="310"/>
      <c r="CE689" s="310"/>
      <c r="CF689" s="310"/>
      <c r="CG689" s="310"/>
      <c r="CH689" s="310"/>
      <c r="CI689" s="310"/>
      <c r="CJ689" s="310"/>
      <c r="CK689" s="310"/>
      <c r="CL689" s="310"/>
      <c r="CM689" s="310"/>
      <c r="CN689" s="310"/>
      <c r="CO689" s="310"/>
      <c r="CP689" s="310"/>
      <c r="CQ689" s="310"/>
      <c r="CR689" s="310"/>
      <c r="CS689" s="310"/>
      <c r="CT689" s="310"/>
      <c r="CU689" s="310"/>
      <c r="CV689" s="310"/>
      <c r="CW689" s="310"/>
      <c r="CX689" s="310"/>
      <c r="CY689" s="310"/>
      <c r="CZ689" s="310"/>
    </row>
    <row r="690" s="314" customFormat="true" ht="25.15" customHeight="true" x14ac:dyDescent="0.2">
      <c r="C690" s="844"/>
      <c r="D690" s="844"/>
      <c r="E690" s="512"/>
      <c r="F690" s="512"/>
      <c r="G690" s="512"/>
      <c r="H690" s="844" t="s">
        <v>521</v>
      </c>
      <c r="I690" s="844"/>
      <c r="J690" s="654">
        <v>-9.8311610740762774E-4</v>
      </c>
      <c r="K690" s="512"/>
      <c r="L690" s="512"/>
      <c r="M690" s="844" t="s">
        <v>516</v>
      </c>
      <c r="N690" s="844"/>
      <c r="O690" s="655">
        <v>6.7142106915855067E-3</v>
      </c>
      <c r="P690" s="512"/>
      <c r="Q690" s="512"/>
      <c r="AJ690" s="307"/>
      <c r="AK690" s="307"/>
      <c r="AL690" s="307"/>
      <c r="AM690" s="307"/>
      <c r="AN690" s="307"/>
      <c r="AO690" s="307"/>
      <c r="AP690" s="307"/>
      <c r="AQ690" s="307"/>
      <c r="AR690" s="307"/>
      <c r="AS690" s="307"/>
      <c r="AT690" s="307"/>
      <c r="AU690" s="307"/>
      <c r="AV690" s="307"/>
      <c r="AW690" s="307"/>
      <c r="AX690" s="307"/>
      <c r="AY690" s="307"/>
      <c r="AZ690" s="307"/>
      <c r="BA690" s="310"/>
      <c r="BB690" s="360"/>
      <c r="BC690" s="310"/>
      <c r="BD690" s="310"/>
      <c r="BE690" s="310"/>
      <c r="BF690" s="310"/>
      <c r="BG690" s="310"/>
      <c r="BH690" s="310"/>
      <c r="BI690" s="310"/>
      <c r="BJ690" s="310"/>
      <c r="BK690" s="310"/>
      <c r="BL690" s="310"/>
      <c r="BM690" s="310"/>
      <c r="BN690" s="310"/>
      <c r="BO690" s="310"/>
      <c r="BP690" s="310"/>
      <c r="BQ690" s="310"/>
      <c r="BR690" s="310"/>
      <c r="BS690" s="310"/>
      <c r="BT690" s="310"/>
      <c r="BU690" s="310"/>
      <c r="BV690" s="310"/>
      <c r="BW690" s="310"/>
      <c r="BX690" s="310"/>
      <c r="BY690" s="310"/>
      <c r="BZ690" s="310"/>
      <c r="CA690" s="310"/>
      <c r="CB690" s="310"/>
      <c r="CC690" s="310"/>
      <c r="CD690" s="310"/>
      <c r="CE690" s="310"/>
      <c r="CF690" s="310"/>
      <c r="CG690" s="310"/>
      <c r="CH690" s="310"/>
      <c r="CI690" s="310"/>
      <c r="CJ690" s="310"/>
      <c r="CK690" s="310"/>
      <c r="CL690" s="310"/>
      <c r="CM690" s="310"/>
      <c r="CN690" s="310"/>
      <c r="CO690" s="310"/>
      <c r="CP690" s="310"/>
      <c r="CQ690" s="310"/>
      <c r="CR690" s="310"/>
      <c r="CS690" s="310"/>
      <c r="CT690" s="310"/>
      <c r="CU690" s="310"/>
      <c r="CV690" s="310"/>
      <c r="CW690" s="310"/>
      <c r="CX690" s="310"/>
      <c r="CY690" s="310"/>
      <c r="CZ690" s="310"/>
    </row>
    <row r="691" s="314" customFormat="true" ht="25.15" customHeight="true" x14ac:dyDescent="0.2">
      <c r="C691" s="844"/>
      <c r="D691" s="844"/>
      <c r="E691" s="512"/>
      <c r="F691" s="512"/>
      <c r="G691" s="512"/>
      <c r="H691" s="844" t="s">
        <v>518</v>
      </c>
      <c r="I691" s="844"/>
      <c r="J691" s="657">
        <v>8.8896590096935351E-4</v>
      </c>
      <c r="K691" s="512"/>
      <c r="L691" s="512"/>
      <c r="M691" s="844" t="s">
        <v>524</v>
      </c>
      <c r="N691" s="844"/>
      <c r="O691" s="655">
        <v>-8.1583214547259421E-4</v>
      </c>
      <c r="P691" s="512"/>
      <c r="Q691" s="512"/>
      <c r="AJ691" s="307"/>
      <c r="AK691" s="307"/>
      <c r="AL691" s="307"/>
      <c r="AM691" s="307"/>
      <c r="AN691" s="307"/>
      <c r="AO691" s="307"/>
      <c r="AP691" s="307"/>
      <c r="AQ691" s="307"/>
      <c r="AR691" s="307"/>
      <c r="AS691" s="307"/>
      <c r="AT691" s="307"/>
      <c r="AU691" s="307"/>
      <c r="AV691" s="307"/>
      <c r="AW691" s="307"/>
      <c r="AX691" s="307"/>
      <c r="AY691" s="307"/>
      <c r="AZ691" s="307"/>
      <c r="BA691" s="310"/>
      <c r="BB691" s="360"/>
      <c r="BC691" s="310"/>
      <c r="BD691" s="310"/>
      <c r="BE691" s="310"/>
      <c r="BF691" s="310"/>
      <c r="BG691" s="310"/>
      <c r="BH691" s="310"/>
      <c r="BI691" s="310"/>
      <c r="BJ691" s="310"/>
      <c r="BK691" s="310"/>
      <c r="BL691" s="310"/>
      <c r="BM691" s="310"/>
      <c r="BN691" s="310"/>
      <c r="BO691" s="310"/>
      <c r="BP691" s="310"/>
      <c r="BQ691" s="310"/>
      <c r="BR691" s="310"/>
      <c r="BS691" s="310"/>
      <c r="BT691" s="310"/>
      <c r="BU691" s="310"/>
      <c r="BV691" s="310"/>
      <c r="BW691" s="310"/>
      <c r="BX691" s="310"/>
      <c r="BY691" s="310"/>
      <c r="BZ691" s="310"/>
      <c r="CA691" s="310"/>
      <c r="CB691" s="310"/>
      <c r="CC691" s="310"/>
      <c r="CD691" s="310"/>
      <c r="CE691" s="310"/>
      <c r="CF691" s="310"/>
      <c r="CG691" s="310"/>
      <c r="CH691" s="310"/>
      <c r="CI691" s="310"/>
      <c r="CJ691" s="310"/>
      <c r="CK691" s="310"/>
      <c r="CL691" s="310"/>
      <c r="CM691" s="310"/>
      <c r="CN691" s="310"/>
      <c r="CO691" s="310"/>
      <c r="CP691" s="310"/>
      <c r="CQ691" s="310"/>
      <c r="CR691" s="310"/>
      <c r="CS691" s="310"/>
      <c r="CT691" s="310"/>
      <c r="CU691" s="310"/>
      <c r="CV691" s="310"/>
      <c r="CW691" s="310"/>
      <c r="CX691" s="310"/>
      <c r="CY691" s="310"/>
      <c r="CZ691" s="310"/>
    </row>
    <row r="692" s="314" customFormat="true" ht="25.15" customHeight="true" x14ac:dyDescent="0.2">
      <c r="C692" s="844"/>
      <c r="D692" s="844"/>
      <c r="E692" s="512"/>
      <c r="F692" s="512"/>
      <c r="G692" s="512"/>
      <c r="H692" s="844"/>
      <c r="I692" s="844"/>
      <c r="J692" s="512"/>
      <c r="K692" s="512"/>
      <c r="L692" s="512"/>
      <c r="M692" s="844" t="s">
        <v>474</v>
      </c>
      <c r="N692" s="844"/>
      <c r="O692" s="655">
        <v>-8.2193507226646853E-3</v>
      </c>
      <c r="P692" s="512"/>
      <c r="Q692" s="512"/>
      <c r="AJ692" s="307"/>
      <c r="AK692" s="307"/>
      <c r="AL692" s="307"/>
      <c r="AM692" s="307"/>
      <c r="AN692" s="307"/>
      <c r="AO692" s="307"/>
      <c r="AP692" s="307"/>
      <c r="AQ692" s="307"/>
      <c r="AR692" s="307"/>
      <c r="AS692" s="307"/>
      <c r="AT692" s="307"/>
      <c r="AU692" s="307"/>
      <c r="AV692" s="307"/>
      <c r="AW692" s="307"/>
      <c r="AX692" s="307"/>
      <c r="AY692" s="307"/>
      <c r="AZ692" s="307"/>
      <c r="BA692" s="310"/>
      <c r="BB692" s="360"/>
      <c r="BC692" s="310"/>
      <c r="BD692" s="310"/>
      <c r="BE692" s="310"/>
      <c r="BF692" s="310"/>
      <c r="BG692" s="310"/>
      <c r="BH692" s="310"/>
      <c r="BI692" s="310"/>
      <c r="BJ692" s="310"/>
      <c r="BK692" s="310"/>
      <c r="BL692" s="310"/>
      <c r="BM692" s="310"/>
      <c r="BN692" s="310"/>
      <c r="BO692" s="310"/>
      <c r="BP692" s="310"/>
      <c r="BQ692" s="310"/>
      <c r="BR692" s="310"/>
      <c r="BS692" s="310"/>
      <c r="BT692" s="310"/>
      <c r="BU692" s="310"/>
      <c r="BV692" s="310"/>
      <c r="BW692" s="310"/>
      <c r="BX692" s="310"/>
      <c r="BY692" s="310"/>
      <c r="BZ692" s="310"/>
      <c r="CA692" s="310"/>
      <c r="CB692" s="310"/>
      <c r="CC692" s="310"/>
      <c r="CD692" s="310"/>
      <c r="CE692" s="310"/>
      <c r="CF692" s="310"/>
      <c r="CG692" s="310"/>
      <c r="CH692" s="310"/>
      <c r="CI692" s="310"/>
      <c r="CJ692" s="310"/>
      <c r="CK692" s="310"/>
      <c r="CL692" s="310"/>
      <c r="CM692" s="310"/>
      <c r="CN692" s="310"/>
      <c r="CO692" s="310"/>
      <c r="CP692" s="310"/>
      <c r="CQ692" s="310"/>
      <c r="CR692" s="310"/>
      <c r="CS692" s="310"/>
      <c r="CT692" s="310"/>
      <c r="CU692" s="310"/>
      <c r="CV692" s="310"/>
      <c r="CW692" s="310"/>
      <c r="CX692" s="310"/>
      <c r="CY692" s="310"/>
      <c r="CZ692" s="310"/>
    </row>
    <row r="693" s="314" customFormat="true" ht="25.15" customHeight="true" x14ac:dyDescent="0.2">
      <c r="C693" s="844"/>
      <c r="D693" s="844"/>
      <c r="E693" s="512"/>
      <c r="F693" s="512"/>
      <c r="G693" s="512"/>
      <c r="H693" s="844"/>
      <c r="I693" s="844"/>
      <c r="J693" s="512"/>
      <c r="K693" s="512"/>
      <c r="L693" s="512"/>
      <c r="M693" s="844" t="s">
        <v>493</v>
      </c>
      <c r="N693" s="844"/>
      <c r="O693" s="655">
        <v>1.6406341019959639E-2</v>
      </c>
      <c r="P693" s="512"/>
      <c r="Q693" s="512"/>
      <c r="AJ693" s="307"/>
      <c r="AK693" s="307"/>
      <c r="AL693" s="307"/>
      <c r="AM693" s="307"/>
      <c r="AN693" s="307"/>
      <c r="AO693" s="307"/>
      <c r="AP693" s="307"/>
      <c r="AQ693" s="307"/>
      <c r="AR693" s="307"/>
      <c r="AS693" s="307"/>
      <c r="AT693" s="307"/>
      <c r="AU693" s="307"/>
      <c r="AV693" s="307"/>
      <c r="AW693" s="307"/>
      <c r="AX693" s="307"/>
      <c r="AY693" s="307"/>
      <c r="AZ693" s="307"/>
      <c r="BA693" s="310"/>
      <c r="BB693" s="360"/>
      <c r="BC693" s="310"/>
      <c r="BD693" s="310"/>
      <c r="BE693" s="310"/>
      <c r="BF693" s="310"/>
      <c r="BG693" s="310"/>
      <c r="BH693" s="310"/>
      <c r="BI693" s="310"/>
      <c r="BJ693" s="310"/>
      <c r="BK693" s="310"/>
      <c r="BL693" s="310"/>
      <c r="BM693" s="310"/>
      <c r="BN693" s="310"/>
      <c r="BO693" s="310"/>
      <c r="BP693" s="310"/>
      <c r="BQ693" s="310"/>
      <c r="BR693" s="310"/>
      <c r="BS693" s="310"/>
      <c r="BT693" s="310"/>
      <c r="BU693" s="310"/>
      <c r="BV693" s="310"/>
      <c r="BW693" s="310"/>
      <c r="BX693" s="310"/>
      <c r="BY693" s="310"/>
      <c r="BZ693" s="310"/>
      <c r="CA693" s="310"/>
      <c r="CB693" s="310"/>
      <c r="CC693" s="310"/>
      <c r="CD693" s="310"/>
      <c r="CE693" s="310"/>
      <c r="CF693" s="310"/>
      <c r="CG693" s="310"/>
      <c r="CH693" s="310"/>
      <c r="CI693" s="310"/>
      <c r="CJ693" s="310"/>
      <c r="CK693" s="310"/>
      <c r="CL693" s="310"/>
      <c r="CM693" s="310"/>
      <c r="CN693" s="310"/>
      <c r="CO693" s="310"/>
      <c r="CP693" s="310"/>
      <c r="CQ693" s="310"/>
      <c r="CR693" s="310"/>
      <c r="CS693" s="310"/>
      <c r="CT693" s="310"/>
      <c r="CU693" s="310"/>
      <c r="CV693" s="310"/>
      <c r="CW693" s="310"/>
      <c r="CX693" s="310"/>
      <c r="CY693" s="310"/>
      <c r="CZ693" s="310"/>
    </row>
    <row r="694" s="314" customFormat="true" ht="25.15" customHeight="true" x14ac:dyDescent="0.2">
      <c r="C694" s="844"/>
      <c r="D694" s="844"/>
      <c r="E694" s="512"/>
      <c r="F694" s="512"/>
      <c r="G694" s="512"/>
      <c r="H694" s="844" t="s">
        <v>274</v>
      </c>
      <c r="I694" s="844"/>
      <c r="J694" s="844"/>
      <c r="K694" s="512"/>
      <c r="L694" s="512"/>
      <c r="M694" s="844" t="s">
        <v>500</v>
      </c>
      <c r="N694" s="844"/>
      <c r="O694" s="655">
        <v>1.2762507803926662E-2</v>
      </c>
      <c r="P694" s="512"/>
      <c r="Q694" s="512"/>
      <c r="AJ694" s="307"/>
      <c r="AK694" s="307"/>
      <c r="AL694" s="307"/>
      <c r="AM694" s="307"/>
      <c r="AN694" s="307"/>
      <c r="AO694" s="307"/>
      <c r="AP694" s="307"/>
      <c r="AQ694" s="307"/>
      <c r="AR694" s="307"/>
      <c r="AS694" s="307"/>
      <c r="AT694" s="307"/>
      <c r="AU694" s="307"/>
      <c r="AV694" s="307"/>
      <c r="AW694" s="307"/>
      <c r="AX694" s="307"/>
      <c r="AY694" s="307"/>
      <c r="AZ694" s="307"/>
      <c r="BA694" s="310"/>
      <c r="BB694" s="360"/>
      <c r="BC694" s="310"/>
      <c r="BD694" s="310"/>
      <c r="BE694" s="310"/>
      <c r="BF694" s="310"/>
      <c r="BG694" s="310"/>
      <c r="BH694" s="310"/>
      <c r="BI694" s="310"/>
      <c r="BJ694" s="310"/>
      <c r="BK694" s="310"/>
      <c r="BL694" s="310"/>
      <c r="BM694" s="310"/>
      <c r="BN694" s="310"/>
      <c r="BO694" s="310"/>
      <c r="BP694" s="310"/>
      <c r="BQ694" s="310"/>
      <c r="BR694" s="310"/>
      <c r="BS694" s="310"/>
      <c r="BT694" s="310"/>
      <c r="BU694" s="310"/>
      <c r="BV694" s="310"/>
      <c r="BW694" s="310"/>
      <c r="BX694" s="310"/>
      <c r="BY694" s="310"/>
      <c r="BZ694" s="310"/>
      <c r="CA694" s="310"/>
      <c r="CB694" s="310"/>
      <c r="CC694" s="310"/>
      <c r="CD694" s="310"/>
      <c r="CE694" s="310"/>
      <c r="CF694" s="310"/>
      <c r="CG694" s="310"/>
      <c r="CH694" s="310"/>
      <c r="CI694" s="310"/>
      <c r="CJ694" s="310"/>
      <c r="CK694" s="310"/>
      <c r="CL694" s="310"/>
      <c r="CM694" s="310"/>
      <c r="CN694" s="310"/>
      <c r="CO694" s="310"/>
      <c r="CP694" s="310"/>
      <c r="CQ694" s="310"/>
      <c r="CR694" s="310"/>
      <c r="CS694" s="310"/>
      <c r="CT694" s="310"/>
      <c r="CU694" s="310"/>
      <c r="CV694" s="310"/>
      <c r="CW694" s="310"/>
      <c r="CX694" s="310"/>
      <c r="CY694" s="310"/>
      <c r="CZ694" s="310"/>
    </row>
    <row r="695" s="314" customFormat="true" ht="25.15" customHeight="true" x14ac:dyDescent="0.2">
      <c r="C695" s="844"/>
      <c r="D695" s="844"/>
      <c r="E695" s="512"/>
      <c r="F695" s="512"/>
      <c r="G695" s="512"/>
      <c r="H695" s="844" t="s">
        <v>191</v>
      </c>
      <c r="I695" s="844"/>
      <c r="J695" s="673" t="s">
        <v>192</v>
      </c>
      <c r="K695" s="512"/>
      <c r="L695" s="512"/>
      <c r="M695" s="844" t="s">
        <v>487</v>
      </c>
      <c r="N695" s="844"/>
      <c r="O695" s="655">
        <v>2.0931822012318569E-2</v>
      </c>
      <c r="P695" s="512"/>
      <c r="Q695" s="512"/>
      <c r="AJ695" s="307"/>
      <c r="AK695" s="307"/>
      <c r="AL695" s="307"/>
      <c r="AM695" s="307"/>
      <c r="AN695" s="307"/>
      <c r="AO695" s="307"/>
      <c r="AP695" s="307"/>
      <c r="AQ695" s="307"/>
      <c r="AR695" s="307"/>
      <c r="AS695" s="307"/>
      <c r="AT695" s="307"/>
      <c r="AU695" s="307"/>
      <c r="AV695" s="307"/>
      <c r="AW695" s="307"/>
      <c r="AX695" s="307"/>
      <c r="AY695" s="307"/>
      <c r="AZ695" s="307"/>
      <c r="BA695" s="310"/>
      <c r="BB695" s="360"/>
      <c r="BC695" s="310"/>
      <c r="BD695" s="310"/>
      <c r="BE695" s="310"/>
      <c r="BF695" s="310"/>
      <c r="BG695" s="310"/>
      <c r="BH695" s="310"/>
      <c r="BI695" s="310"/>
      <c r="BJ695" s="310"/>
      <c r="BK695" s="310"/>
      <c r="BL695" s="310"/>
      <c r="BM695" s="310"/>
      <c r="BN695" s="310"/>
      <c r="BO695" s="310"/>
      <c r="BP695" s="310"/>
      <c r="BQ695" s="310"/>
      <c r="BR695" s="310"/>
      <c r="BS695" s="310"/>
      <c r="BT695" s="310"/>
      <c r="BU695" s="310"/>
      <c r="BV695" s="310"/>
      <c r="BW695" s="310"/>
      <c r="BX695" s="310"/>
      <c r="BY695" s="310"/>
      <c r="BZ695" s="310"/>
      <c r="CA695" s="310"/>
      <c r="CB695" s="310"/>
      <c r="CC695" s="310"/>
      <c r="CD695" s="310"/>
      <c r="CE695" s="310"/>
      <c r="CF695" s="310"/>
      <c r="CG695" s="310"/>
      <c r="CH695" s="310"/>
      <c r="CI695" s="310"/>
      <c r="CJ695" s="310"/>
      <c r="CK695" s="310"/>
      <c r="CL695" s="310"/>
      <c r="CM695" s="310"/>
      <c r="CN695" s="310"/>
      <c r="CO695" s="310"/>
      <c r="CP695" s="310"/>
      <c r="CQ695" s="310"/>
      <c r="CR695" s="310"/>
      <c r="CS695" s="310"/>
      <c r="CT695" s="310"/>
      <c r="CU695" s="310"/>
      <c r="CV695" s="310"/>
      <c r="CW695" s="310"/>
      <c r="CX695" s="310"/>
      <c r="CY695" s="310"/>
      <c r="CZ695" s="310"/>
    </row>
    <row r="696" s="314" customFormat="true" ht="25.15" customHeight="true" x14ac:dyDescent="0.2">
      <c r="C696" s="844"/>
      <c r="D696" s="844"/>
      <c r="E696" s="512"/>
      <c r="F696" s="512"/>
      <c r="G696" s="512"/>
      <c r="H696" s="844" t="s">
        <v>192</v>
      </c>
      <c r="I696" s="844"/>
      <c r="J696" s="674">
        <v>1.0000000000000002</v>
      </c>
      <c r="K696" s="512"/>
      <c r="L696" s="512"/>
      <c r="M696" s="844" t="s">
        <v>495</v>
      </c>
      <c r="N696" s="844"/>
      <c r="O696" s="655">
        <v>1.4929570800346964E-2</v>
      </c>
      <c r="P696" s="512"/>
      <c r="Q696" s="512"/>
      <c r="AJ696" s="307"/>
      <c r="AK696" s="307"/>
      <c r="AL696" s="307"/>
      <c r="AM696" s="307"/>
      <c r="AN696" s="307"/>
      <c r="AO696" s="307"/>
      <c r="AP696" s="307"/>
      <c r="AQ696" s="307"/>
      <c r="AR696" s="307"/>
      <c r="AS696" s="307"/>
      <c r="AT696" s="307"/>
      <c r="AU696" s="307"/>
      <c r="AV696" s="307"/>
      <c r="AW696" s="307"/>
      <c r="AX696" s="307"/>
      <c r="AY696" s="307"/>
      <c r="AZ696" s="307"/>
      <c r="BA696" s="310"/>
      <c r="BB696" s="360"/>
      <c r="BC696" s="310"/>
      <c r="BD696" s="310"/>
      <c r="BE696" s="310"/>
      <c r="BF696" s="310"/>
      <c r="BG696" s="310"/>
      <c r="BH696" s="310"/>
      <c r="BI696" s="310"/>
      <c r="BJ696" s="310"/>
      <c r="BK696" s="310"/>
      <c r="BL696" s="310"/>
      <c r="BM696" s="310"/>
      <c r="BN696" s="310"/>
      <c r="BO696" s="310"/>
      <c r="BP696" s="310"/>
      <c r="BQ696" s="310"/>
      <c r="BR696" s="310"/>
      <c r="BS696" s="310"/>
      <c r="BT696" s="310"/>
      <c r="BU696" s="310"/>
      <c r="BV696" s="310"/>
      <c r="BW696" s="310"/>
      <c r="BX696" s="310"/>
      <c r="BY696" s="310"/>
      <c r="BZ696" s="310"/>
      <c r="CA696" s="310"/>
      <c r="CB696" s="310"/>
      <c r="CC696" s="310"/>
      <c r="CD696" s="310"/>
      <c r="CE696" s="310"/>
      <c r="CF696" s="310"/>
      <c r="CG696" s="310"/>
      <c r="CH696" s="310"/>
      <c r="CI696" s="310"/>
      <c r="CJ696" s="310"/>
      <c r="CK696" s="310"/>
      <c r="CL696" s="310"/>
      <c r="CM696" s="310"/>
      <c r="CN696" s="310"/>
      <c r="CO696" s="310"/>
      <c r="CP696" s="310"/>
      <c r="CQ696" s="310"/>
      <c r="CR696" s="310"/>
      <c r="CS696" s="310"/>
      <c r="CT696" s="310"/>
      <c r="CU696" s="310"/>
      <c r="CV696" s="310"/>
      <c r="CW696" s="310"/>
      <c r="CX696" s="310"/>
      <c r="CY696" s="310"/>
      <c r="CZ696" s="310"/>
    </row>
    <row r="697" s="314" customFormat="true" ht="25.15" customHeight="true" x14ac:dyDescent="0.2">
      <c r="C697" s="844"/>
      <c r="D697" s="844"/>
      <c r="E697" s="512"/>
      <c r="F697" s="512"/>
      <c r="G697" s="512"/>
      <c r="H697" s="844"/>
      <c r="I697" s="844"/>
      <c r="J697" s="512"/>
      <c r="K697" s="512"/>
      <c r="L697" s="512"/>
      <c r="M697" s="844" t="s">
        <v>503</v>
      </c>
      <c r="N697" s="844"/>
      <c r="O697" s="655">
        <v>7.4055185449474412E-3</v>
      </c>
      <c r="P697" s="512"/>
      <c r="Q697" s="512"/>
      <c r="AJ697" s="307"/>
      <c r="AK697" s="307"/>
      <c r="AL697" s="307"/>
      <c r="AM697" s="307"/>
      <c r="AN697" s="307"/>
      <c r="AO697" s="307"/>
      <c r="AP697" s="307"/>
      <c r="AQ697" s="307"/>
      <c r="AR697" s="307"/>
      <c r="AS697" s="307"/>
      <c r="AT697" s="307"/>
      <c r="AU697" s="307"/>
      <c r="AV697" s="307"/>
      <c r="AW697" s="307"/>
      <c r="AX697" s="307"/>
      <c r="AY697" s="307"/>
      <c r="AZ697" s="307"/>
      <c r="BA697" s="310"/>
      <c r="BB697" s="360"/>
      <c r="BC697" s="310"/>
      <c r="BD697" s="310"/>
      <c r="BE697" s="310"/>
      <c r="BF697" s="310"/>
      <c r="BG697" s="310"/>
      <c r="BH697" s="310"/>
      <c r="BI697" s="310"/>
      <c r="BJ697" s="310"/>
      <c r="BK697" s="310"/>
      <c r="BL697" s="310"/>
      <c r="BM697" s="310"/>
      <c r="BN697" s="310"/>
      <c r="BO697" s="310"/>
      <c r="BP697" s="310"/>
      <c r="BQ697" s="310"/>
      <c r="BR697" s="310"/>
      <c r="BS697" s="310"/>
      <c r="BT697" s="310"/>
      <c r="BU697" s="310"/>
      <c r="BV697" s="310"/>
      <c r="BW697" s="310"/>
      <c r="BX697" s="310"/>
      <c r="BY697" s="310"/>
      <c r="BZ697" s="310"/>
      <c r="CA697" s="310"/>
      <c r="CB697" s="310"/>
      <c r="CC697" s="310"/>
      <c r="CD697" s="310"/>
      <c r="CE697" s="310"/>
      <c r="CF697" s="310"/>
      <c r="CG697" s="310"/>
      <c r="CH697" s="310"/>
      <c r="CI697" s="310"/>
      <c r="CJ697" s="310"/>
      <c r="CK697" s="310"/>
      <c r="CL697" s="310"/>
      <c r="CM697" s="310"/>
      <c r="CN697" s="310"/>
      <c r="CO697" s="310"/>
      <c r="CP697" s="310"/>
      <c r="CQ697" s="310"/>
      <c r="CR697" s="310"/>
      <c r="CS697" s="310"/>
      <c r="CT697" s="310"/>
      <c r="CU697" s="310"/>
      <c r="CV697" s="310"/>
      <c r="CW697" s="310"/>
      <c r="CX697" s="310"/>
      <c r="CY697" s="310"/>
      <c r="CZ697" s="310"/>
    </row>
    <row r="698" s="314" customFormat="true" ht="25.15" customHeight="true" x14ac:dyDescent="0.2">
      <c r="C698" s="844"/>
      <c r="D698" s="844"/>
      <c r="E698" s="512"/>
      <c r="F698" s="512"/>
      <c r="G698" s="512"/>
      <c r="H698" s="844"/>
      <c r="I698" s="844"/>
      <c r="J698" s="512"/>
      <c r="K698" s="512"/>
      <c r="L698" s="512"/>
      <c r="M698" s="844" t="s">
        <v>498</v>
      </c>
      <c r="N698" s="844"/>
      <c r="O698" s="655">
        <v>1.3724988933490176E-2</v>
      </c>
      <c r="P698" s="512"/>
      <c r="Q698" s="512"/>
      <c r="AJ698" s="307"/>
      <c r="AK698" s="307"/>
      <c r="AL698" s="307"/>
      <c r="AM698" s="307"/>
      <c r="AN698" s="307"/>
      <c r="AO698" s="307"/>
      <c r="AP698" s="307"/>
      <c r="AQ698" s="307"/>
      <c r="AR698" s="307"/>
      <c r="AS698" s="307"/>
      <c r="AT698" s="307"/>
      <c r="AU698" s="307"/>
      <c r="AV698" s="307"/>
      <c r="AW698" s="307"/>
      <c r="AX698" s="307"/>
      <c r="AY698" s="307"/>
      <c r="AZ698" s="307"/>
      <c r="BA698" s="310"/>
      <c r="BB698" s="360"/>
      <c r="BC698" s="310"/>
      <c r="BD698" s="310"/>
      <c r="BE698" s="310"/>
      <c r="BF698" s="310"/>
      <c r="BG698" s="310"/>
      <c r="BH698" s="310"/>
      <c r="BI698" s="310"/>
      <c r="BJ698" s="310"/>
      <c r="BK698" s="310"/>
      <c r="BL698" s="310"/>
      <c r="BM698" s="310"/>
      <c r="BN698" s="310"/>
      <c r="BO698" s="310"/>
      <c r="BP698" s="310"/>
      <c r="BQ698" s="310"/>
      <c r="BR698" s="310"/>
      <c r="BS698" s="310"/>
      <c r="BT698" s="310"/>
      <c r="BU698" s="310"/>
      <c r="BV698" s="310"/>
      <c r="BW698" s="310"/>
      <c r="BX698" s="310"/>
      <c r="BY698" s="310"/>
      <c r="BZ698" s="310"/>
      <c r="CA698" s="310"/>
      <c r="CB698" s="310"/>
      <c r="CC698" s="310"/>
      <c r="CD698" s="310"/>
      <c r="CE698" s="310"/>
      <c r="CF698" s="310"/>
      <c r="CG698" s="310"/>
      <c r="CH698" s="310"/>
      <c r="CI698" s="310"/>
      <c r="CJ698" s="310"/>
      <c r="CK698" s="310"/>
      <c r="CL698" s="310"/>
      <c r="CM698" s="310"/>
      <c r="CN698" s="310"/>
      <c r="CO698" s="310"/>
      <c r="CP698" s="310"/>
      <c r="CQ698" s="310"/>
      <c r="CR698" s="310"/>
      <c r="CS698" s="310"/>
      <c r="CT698" s="310"/>
      <c r="CU698" s="310"/>
      <c r="CV698" s="310"/>
      <c r="CW698" s="310"/>
      <c r="CX698" s="310"/>
      <c r="CY698" s="310"/>
      <c r="CZ698" s="310"/>
    </row>
    <row r="699" s="314" customFormat="true" ht="25.15" customHeight="true" x14ac:dyDescent="0.2">
      <c r="C699" s="844"/>
      <c r="D699" s="844"/>
      <c r="E699" s="512"/>
      <c r="F699" s="512"/>
      <c r="G699" s="512"/>
      <c r="H699" s="844"/>
      <c r="I699" s="844"/>
      <c r="J699" s="512"/>
      <c r="K699" s="512"/>
      <c r="L699" s="512"/>
      <c r="M699" s="844" t="s">
        <v>477</v>
      </c>
      <c r="N699" s="844"/>
      <c r="O699" s="655">
        <v>3.1564603355791664E-2</v>
      </c>
      <c r="P699" s="512"/>
      <c r="Q699" s="512"/>
      <c r="AJ699" s="307"/>
      <c r="AK699" s="307"/>
      <c r="AL699" s="307"/>
      <c r="AM699" s="307"/>
      <c r="AN699" s="307"/>
      <c r="AO699" s="307"/>
      <c r="AP699" s="307"/>
      <c r="AQ699" s="307"/>
      <c r="AR699" s="307"/>
      <c r="AS699" s="307"/>
      <c r="AT699" s="307"/>
      <c r="AU699" s="307"/>
      <c r="AV699" s="307"/>
      <c r="AW699" s="307"/>
      <c r="AX699" s="307"/>
      <c r="AY699" s="307"/>
      <c r="AZ699" s="307"/>
      <c r="BA699" s="310"/>
      <c r="BB699" s="360"/>
      <c r="BC699" s="310"/>
      <c r="BD699" s="310"/>
      <c r="BE699" s="310"/>
      <c r="BF699" s="310"/>
      <c r="BG699" s="310"/>
      <c r="BH699" s="310"/>
      <c r="BI699" s="310"/>
      <c r="BJ699" s="310"/>
      <c r="BK699" s="310"/>
      <c r="BL699" s="310"/>
      <c r="BM699" s="310"/>
      <c r="BN699" s="310"/>
      <c r="BO699" s="310"/>
      <c r="BP699" s="310"/>
      <c r="BQ699" s="310"/>
      <c r="BR699" s="310"/>
      <c r="BS699" s="310"/>
      <c r="BT699" s="310"/>
      <c r="BU699" s="310"/>
      <c r="BV699" s="310"/>
      <c r="BW699" s="310"/>
      <c r="BX699" s="310"/>
      <c r="BY699" s="310"/>
      <c r="BZ699" s="310"/>
      <c r="CA699" s="310"/>
      <c r="CB699" s="310"/>
      <c r="CC699" s="310"/>
      <c r="CD699" s="310"/>
      <c r="CE699" s="310"/>
      <c r="CF699" s="310"/>
      <c r="CG699" s="310"/>
      <c r="CH699" s="310"/>
      <c r="CI699" s="310"/>
      <c r="CJ699" s="310"/>
      <c r="CK699" s="310"/>
      <c r="CL699" s="310"/>
      <c r="CM699" s="310"/>
      <c r="CN699" s="310"/>
      <c r="CO699" s="310"/>
      <c r="CP699" s="310"/>
      <c r="CQ699" s="310"/>
      <c r="CR699" s="310"/>
      <c r="CS699" s="310"/>
      <c r="CT699" s="310"/>
      <c r="CU699" s="310"/>
      <c r="CV699" s="310"/>
      <c r="CW699" s="310"/>
      <c r="CX699" s="310"/>
      <c r="CY699" s="310"/>
      <c r="CZ699" s="310"/>
    </row>
    <row r="700" s="314" customFormat="true" ht="25.15" customHeight="true" x14ac:dyDescent="0.2">
      <c r="C700" s="844"/>
      <c r="D700" s="844"/>
      <c r="E700" s="512"/>
      <c r="F700" s="512"/>
      <c r="G700" s="512"/>
      <c r="H700" s="844"/>
      <c r="I700" s="844"/>
      <c r="J700" s="512"/>
      <c r="K700" s="512"/>
      <c r="L700" s="512"/>
      <c r="M700" s="844" t="s">
        <v>483</v>
      </c>
      <c r="N700" s="844"/>
      <c r="O700" s="655">
        <v>2.124673209695874E-2</v>
      </c>
      <c r="P700" s="512"/>
      <c r="Q700" s="512"/>
      <c r="AJ700" s="307"/>
      <c r="AK700" s="307"/>
      <c r="AL700" s="307"/>
      <c r="AM700" s="307"/>
      <c r="AN700" s="307"/>
      <c r="AO700" s="307"/>
      <c r="AP700" s="307"/>
      <c r="AQ700" s="307"/>
      <c r="AR700" s="307"/>
      <c r="AS700" s="307"/>
      <c r="AT700" s="307"/>
      <c r="AU700" s="307"/>
      <c r="AV700" s="307"/>
      <c r="AW700" s="307"/>
      <c r="AX700" s="307"/>
      <c r="AY700" s="307"/>
      <c r="AZ700" s="307"/>
      <c r="BA700" s="310"/>
      <c r="BB700" s="360"/>
      <c r="BC700" s="310"/>
      <c r="BD700" s="310"/>
      <c r="BE700" s="310"/>
      <c r="BF700" s="310"/>
      <c r="BG700" s="310"/>
      <c r="BH700" s="310"/>
      <c r="BI700" s="310"/>
      <c r="BJ700" s="310"/>
      <c r="BK700" s="310"/>
      <c r="BL700" s="310"/>
      <c r="BM700" s="310"/>
      <c r="BN700" s="310"/>
      <c r="BO700" s="310"/>
      <c r="BP700" s="310"/>
      <c r="BQ700" s="310"/>
      <c r="BR700" s="310"/>
      <c r="BS700" s="310"/>
      <c r="BT700" s="310"/>
      <c r="BU700" s="310"/>
      <c r="BV700" s="310"/>
      <c r="BW700" s="310"/>
      <c r="BX700" s="310"/>
      <c r="BY700" s="310"/>
      <c r="BZ700" s="310"/>
      <c r="CA700" s="310"/>
      <c r="CB700" s="310"/>
      <c r="CC700" s="310"/>
      <c r="CD700" s="310"/>
      <c r="CE700" s="310"/>
      <c r="CF700" s="310"/>
      <c r="CG700" s="310"/>
      <c r="CH700" s="310"/>
      <c r="CI700" s="310"/>
      <c r="CJ700" s="310"/>
      <c r="CK700" s="310"/>
      <c r="CL700" s="310"/>
      <c r="CM700" s="310"/>
      <c r="CN700" s="310"/>
      <c r="CO700" s="310"/>
      <c r="CP700" s="310"/>
      <c r="CQ700" s="310"/>
      <c r="CR700" s="310"/>
      <c r="CS700" s="310"/>
      <c r="CT700" s="310"/>
      <c r="CU700" s="310"/>
      <c r="CV700" s="310"/>
      <c r="CW700" s="310"/>
      <c r="CX700" s="310"/>
      <c r="CY700" s="310"/>
      <c r="CZ700" s="310"/>
    </row>
    <row r="701" ht="25.15" customHeight="true" x14ac:dyDescent="0.2">
      <c r="C701" s="844"/>
      <c r="D701" s="844"/>
      <c r="E701" s="512"/>
      <c r="F701" s="512"/>
      <c r="G701" s="512"/>
      <c r="H701" s="844"/>
      <c r="I701" s="844"/>
      <c r="J701" s="512"/>
      <c r="K701" s="512"/>
      <c r="L701" s="512"/>
      <c r="M701" s="844" t="s">
        <v>486</v>
      </c>
      <c r="N701" s="844"/>
      <c r="O701" s="655">
        <v>7.537344324502834E-3</v>
      </c>
      <c r="P701" s="512"/>
      <c r="Q701" s="512"/>
      <c r="BA701" s="310"/>
      <c r="BB701" s="360"/>
      <c r="BC701" s="310"/>
      <c r="BD701" s="310"/>
      <c r="BE701" s="310"/>
      <c r="BF701" s="310"/>
      <c r="BG701" s="310"/>
      <c r="BH701" s="310"/>
      <c r="BI701" s="310"/>
      <c r="BJ701" s="310"/>
      <c r="BK701" s="310"/>
      <c r="BL701" s="310"/>
      <c r="BM701" s="310"/>
      <c r="BN701" s="310"/>
      <c r="BO701" s="310"/>
      <c r="BP701" s="310"/>
      <c r="BQ701" s="310"/>
      <c r="BR701" s="310"/>
      <c r="BS701" s="310"/>
      <c r="BT701" s="310"/>
      <c r="BU701" s="310"/>
      <c r="BV701" s="310"/>
      <c r="BW701" s="310"/>
      <c r="BX701" s="310"/>
      <c r="BY701" s="310"/>
      <c r="BZ701" s="310"/>
      <c r="CA701" s="310"/>
      <c r="CB701" s="310"/>
      <c r="CC701" s="310"/>
      <c r="CD701" s="310"/>
      <c r="CE701" s="310"/>
      <c r="CF701" s="310"/>
      <c r="CG701" s="310"/>
      <c r="CH701" s="310"/>
      <c r="CI701" s="310"/>
      <c r="CJ701" s="310"/>
      <c r="CK701" s="310"/>
      <c r="CL701" s="310"/>
      <c r="CM701" s="310"/>
      <c r="CN701" s="310"/>
      <c r="CO701" s="310"/>
      <c r="CP701" s="310"/>
      <c r="CQ701" s="310"/>
      <c r="CR701" s="310"/>
      <c r="CS701" s="310"/>
      <c r="CT701" s="310"/>
      <c r="CU701" s="310"/>
      <c r="CV701" s="310"/>
      <c r="CW701" s="310"/>
      <c r="CX701" s="310"/>
      <c r="CY701" s="310"/>
      <c r="CZ701" s="310"/>
    </row>
    <row r="702" ht="25.15" customHeight="true" x14ac:dyDescent="0.2">
      <c r="C702" s="844"/>
      <c r="D702" s="844"/>
      <c r="E702" s="512"/>
      <c r="F702" s="512"/>
      <c r="G702" s="512"/>
      <c r="H702" s="844"/>
      <c r="I702" s="844"/>
      <c r="J702" s="512"/>
      <c r="K702" s="512"/>
      <c r="L702" s="512"/>
      <c r="M702" s="844" t="s">
        <v>490</v>
      </c>
      <c r="N702" s="844"/>
      <c r="O702" s="655">
        <v>1.6614599197144565E-2</v>
      </c>
      <c r="P702" s="512"/>
      <c r="Q702" s="512"/>
      <c r="BA702" s="310"/>
      <c r="BB702" s="360"/>
      <c r="BC702" s="310"/>
      <c r="BD702" s="310"/>
      <c r="BE702" s="310"/>
      <c r="BF702" s="310"/>
      <c r="BG702" s="310"/>
      <c r="BH702" s="310"/>
      <c r="BI702" s="310"/>
      <c r="BJ702" s="310"/>
      <c r="BK702" s="310"/>
      <c r="BL702" s="310"/>
      <c r="BM702" s="310"/>
      <c r="BN702" s="310"/>
      <c r="BO702" s="310"/>
      <c r="BP702" s="310"/>
      <c r="BQ702" s="310"/>
      <c r="BR702" s="310"/>
      <c r="BS702" s="310"/>
      <c r="BT702" s="310"/>
      <c r="BU702" s="310"/>
      <c r="BV702" s="310"/>
      <c r="BW702" s="310"/>
      <c r="BX702" s="310"/>
      <c r="BY702" s="310"/>
      <c r="BZ702" s="310"/>
      <c r="CA702" s="310"/>
      <c r="CB702" s="310"/>
      <c r="CC702" s="310"/>
      <c r="CD702" s="310"/>
      <c r="CE702" s="310"/>
      <c r="CF702" s="310"/>
      <c r="CG702" s="310"/>
      <c r="CH702" s="310"/>
      <c r="CI702" s="310"/>
      <c r="CJ702" s="310"/>
      <c r="CK702" s="310"/>
      <c r="CL702" s="310"/>
      <c r="CM702" s="310"/>
      <c r="CN702" s="310"/>
      <c r="CO702" s="310"/>
      <c r="CP702" s="310"/>
      <c r="CQ702" s="310"/>
      <c r="CR702" s="310"/>
      <c r="CS702" s="310"/>
      <c r="CT702" s="310"/>
      <c r="CU702" s="310"/>
      <c r="CV702" s="310"/>
      <c r="CW702" s="310"/>
      <c r="CX702" s="310"/>
      <c r="CY702" s="310"/>
      <c r="CZ702" s="310"/>
    </row>
    <row r="703" ht="25.15" customHeight="true" x14ac:dyDescent="0.2">
      <c r="C703" s="844"/>
      <c r="D703" s="844"/>
      <c r="E703" s="512"/>
      <c r="F703" s="512"/>
      <c r="G703" s="512"/>
      <c r="H703" s="844"/>
      <c r="I703" s="844"/>
      <c r="J703" s="512"/>
      <c r="K703" s="512"/>
      <c r="L703" s="512"/>
      <c r="M703" s="844" t="s">
        <v>488</v>
      </c>
      <c r="N703" s="844"/>
      <c r="O703" s="655">
        <v>1.7702659466481484E-2</v>
      </c>
      <c r="P703" s="512"/>
      <c r="Q703" s="512"/>
      <c r="BA703" s="310"/>
      <c r="BB703" s="360"/>
      <c r="BC703" s="310"/>
      <c r="BD703" s="310"/>
      <c r="BE703" s="310"/>
      <c r="BF703" s="310"/>
      <c r="BG703" s="310"/>
      <c r="BH703" s="310"/>
      <c r="BI703" s="310"/>
      <c r="BJ703" s="310"/>
      <c r="BK703" s="310"/>
      <c r="BL703" s="310"/>
      <c r="BM703" s="310"/>
      <c r="BN703" s="310"/>
      <c r="BO703" s="310"/>
      <c r="BP703" s="310"/>
      <c r="BQ703" s="310"/>
      <c r="BR703" s="310"/>
      <c r="BS703" s="310"/>
      <c r="BT703" s="310"/>
      <c r="BU703" s="310"/>
      <c r="BV703" s="310"/>
      <c r="BW703" s="310"/>
      <c r="BX703" s="310"/>
      <c r="BY703" s="310"/>
      <c r="BZ703" s="310"/>
      <c r="CA703" s="310"/>
      <c r="CB703" s="310"/>
      <c r="CC703" s="310"/>
      <c r="CD703" s="310"/>
      <c r="CE703" s="310"/>
      <c r="CF703" s="310"/>
      <c r="CG703" s="310"/>
      <c r="CH703" s="310"/>
      <c r="CI703" s="310"/>
      <c r="CJ703" s="310"/>
      <c r="CK703" s="310"/>
      <c r="CL703" s="310"/>
      <c r="CM703" s="310"/>
      <c r="CN703" s="310"/>
      <c r="CO703" s="310"/>
      <c r="CP703" s="310"/>
      <c r="CQ703" s="310"/>
      <c r="CR703" s="310"/>
      <c r="CS703" s="310"/>
      <c r="CT703" s="310"/>
      <c r="CU703" s="310"/>
      <c r="CV703" s="310"/>
      <c r="CW703" s="310"/>
      <c r="CX703" s="310"/>
      <c r="CY703" s="310"/>
      <c r="CZ703" s="310"/>
    </row>
    <row r="704" ht="25.15" customHeight="true" x14ac:dyDescent="0.2">
      <c r="C704" s="844"/>
      <c r="D704" s="844"/>
      <c r="E704" s="512"/>
      <c r="F704" s="512"/>
      <c r="G704" s="512"/>
      <c r="H704" s="844"/>
      <c r="I704" s="844"/>
      <c r="J704" s="512"/>
      <c r="K704" s="512"/>
      <c r="L704" s="512"/>
      <c r="M704" s="844" t="s">
        <v>492</v>
      </c>
      <c r="N704" s="844"/>
      <c r="O704" s="655">
        <v>-3.3308849642877362E-4</v>
      </c>
      <c r="P704" s="512"/>
      <c r="Q704" s="512"/>
      <c r="BA704" s="310"/>
      <c r="BB704" s="360"/>
      <c r="BC704" s="310"/>
      <c r="BD704" s="310"/>
      <c r="BE704" s="310"/>
      <c r="BF704" s="310"/>
      <c r="BG704" s="310"/>
      <c r="BH704" s="310"/>
      <c r="BI704" s="310"/>
      <c r="BJ704" s="310"/>
      <c r="BK704" s="310"/>
      <c r="BL704" s="310"/>
      <c r="BM704" s="310"/>
      <c r="BN704" s="310"/>
      <c r="BO704" s="310"/>
      <c r="BP704" s="310"/>
      <c r="BQ704" s="310"/>
      <c r="BR704" s="310"/>
      <c r="BS704" s="310"/>
      <c r="BT704" s="310"/>
      <c r="BU704" s="310"/>
      <c r="BV704" s="310"/>
      <c r="BW704" s="310"/>
      <c r="BX704" s="310"/>
      <c r="BY704" s="310"/>
      <c r="BZ704" s="310"/>
      <c r="CA704" s="310"/>
      <c r="CB704" s="310"/>
      <c r="CC704" s="310"/>
      <c r="CD704" s="310"/>
      <c r="CE704" s="310"/>
      <c r="CF704" s="310"/>
      <c r="CG704" s="310"/>
      <c r="CH704" s="310"/>
      <c r="CI704" s="310"/>
      <c r="CJ704" s="310"/>
      <c r="CK704" s="310"/>
      <c r="CL704" s="310"/>
      <c r="CM704" s="310"/>
      <c r="CN704" s="310"/>
      <c r="CO704" s="310"/>
      <c r="CP704" s="310"/>
      <c r="CQ704" s="310"/>
      <c r="CR704" s="310"/>
      <c r="CS704" s="310"/>
      <c r="CT704" s="310"/>
      <c r="CU704" s="310"/>
      <c r="CV704" s="310"/>
      <c r="CW704" s="310"/>
      <c r="CX704" s="310"/>
      <c r="CY704" s="310"/>
      <c r="CZ704" s="310"/>
    </row>
    <row r="705" ht="25.15" customHeight="true" x14ac:dyDescent="0.2">
      <c r="C705" s="844"/>
      <c r="D705" s="844"/>
      <c r="E705" s="512"/>
      <c r="F705" s="512"/>
      <c r="G705" s="512"/>
      <c r="H705" s="844"/>
      <c r="I705" s="844"/>
      <c r="J705" s="512"/>
      <c r="K705" s="512"/>
      <c r="L705" s="512"/>
      <c r="M705" s="844" t="s">
        <v>521</v>
      </c>
      <c r="N705" s="844"/>
      <c r="O705" s="655">
        <v>6.2908492455141735E-3</v>
      </c>
      <c r="P705" s="512"/>
      <c r="Q705" s="512"/>
      <c r="BA705" s="310"/>
      <c r="BB705" s="360"/>
      <c r="BC705" s="310"/>
      <c r="BD705" s="310"/>
      <c r="BE705" s="310"/>
      <c r="BF705" s="310"/>
      <c r="BG705" s="310"/>
      <c r="BH705" s="310"/>
      <c r="BI705" s="310"/>
      <c r="BJ705" s="310"/>
      <c r="BK705" s="310"/>
      <c r="BL705" s="310"/>
      <c r="BM705" s="310"/>
      <c r="BN705" s="310"/>
      <c r="BO705" s="310"/>
      <c r="BP705" s="310"/>
      <c r="BQ705" s="310"/>
      <c r="BR705" s="310"/>
      <c r="BS705" s="310"/>
      <c r="BT705" s="310"/>
      <c r="BU705" s="310"/>
      <c r="BV705" s="310"/>
      <c r="BW705" s="310"/>
      <c r="BX705" s="310"/>
      <c r="BY705" s="310"/>
      <c r="BZ705" s="310"/>
      <c r="CA705" s="310"/>
      <c r="CB705" s="310"/>
      <c r="CC705" s="310"/>
      <c r="CD705" s="310"/>
      <c r="CE705" s="310"/>
      <c r="CF705" s="310"/>
      <c r="CG705" s="310"/>
      <c r="CH705" s="310"/>
      <c r="CI705" s="310"/>
      <c r="CJ705" s="310"/>
      <c r="CK705" s="310"/>
      <c r="CL705" s="310"/>
      <c r="CM705" s="310"/>
      <c r="CN705" s="310"/>
      <c r="CO705" s="310"/>
      <c r="CP705" s="310"/>
      <c r="CQ705" s="310"/>
      <c r="CR705" s="310"/>
      <c r="CS705" s="310"/>
      <c r="CT705" s="310"/>
      <c r="CU705" s="310"/>
      <c r="CV705" s="310"/>
      <c r="CW705" s="310"/>
      <c r="CX705" s="310"/>
      <c r="CY705" s="310"/>
      <c r="CZ705" s="310"/>
    </row>
    <row r="706" ht="25.15" customHeight="true" x14ac:dyDescent="0.2">
      <c r="C706" s="844"/>
      <c r="D706" s="844"/>
      <c r="E706" s="512"/>
      <c r="F706" s="512"/>
      <c r="G706" s="512"/>
      <c r="H706" s="844"/>
      <c r="I706" s="844"/>
      <c r="J706" s="512"/>
      <c r="K706" s="512"/>
      <c r="L706" s="512"/>
      <c r="M706" s="844" t="s">
        <v>518</v>
      </c>
      <c r="N706" s="844"/>
      <c r="O706" s="658">
        <v>7.2669625251656472E-3</v>
      </c>
      <c r="P706" s="512"/>
      <c r="Q706" s="512"/>
      <c r="BA706" s="310"/>
      <c r="BB706" s="360"/>
      <c r="BC706" s="310"/>
      <c r="BD706" s="310"/>
      <c r="BE706" s="310"/>
      <c r="BF706" s="310"/>
      <c r="BG706" s="310"/>
      <c r="BH706" s="310"/>
      <c r="BI706" s="310"/>
      <c r="BJ706" s="310"/>
      <c r="BK706" s="310"/>
      <c r="BL706" s="310"/>
      <c r="BM706" s="310"/>
      <c r="BN706" s="310"/>
      <c r="BO706" s="310"/>
      <c r="BP706" s="310"/>
      <c r="BQ706" s="310"/>
      <c r="BR706" s="310"/>
      <c r="BS706" s="310"/>
      <c r="BT706" s="310"/>
      <c r="BU706" s="310"/>
      <c r="BV706" s="310"/>
      <c r="BW706" s="310"/>
      <c r="BX706" s="310"/>
      <c r="BY706" s="310"/>
      <c r="BZ706" s="310"/>
      <c r="CA706" s="310"/>
      <c r="CB706" s="310"/>
      <c r="CC706" s="310"/>
      <c r="CD706" s="310"/>
      <c r="CE706" s="310"/>
      <c r="CF706" s="310"/>
      <c r="CG706" s="310"/>
      <c r="CH706" s="310"/>
      <c r="CI706" s="310"/>
      <c r="CJ706" s="310"/>
      <c r="CK706" s="310"/>
      <c r="CL706" s="310"/>
      <c r="CM706" s="310"/>
      <c r="CN706" s="310"/>
      <c r="CO706" s="310"/>
      <c r="CP706" s="310"/>
      <c r="CQ706" s="310"/>
      <c r="CR706" s="310"/>
      <c r="CS706" s="310"/>
      <c r="CT706" s="310"/>
      <c r="CU706" s="310"/>
      <c r="CV706" s="310"/>
      <c r="CW706" s="310"/>
      <c r="CX706" s="310"/>
      <c r="CY706" s="310"/>
      <c r="CZ706" s="310"/>
    </row>
    <row r="707" ht="25.15" customHeight="true" x14ac:dyDescent="0.2">
      <c r="C707" s="844"/>
      <c r="D707" s="844"/>
      <c r="E707" s="512"/>
      <c r="F707" s="512"/>
      <c r="G707" s="512"/>
      <c r="H707" s="844"/>
      <c r="I707" s="844"/>
      <c r="J707" s="512"/>
      <c r="K707" s="512"/>
      <c r="L707" s="512"/>
      <c r="M707" s="844"/>
      <c r="N707" s="844"/>
      <c r="O707" s="512"/>
      <c r="P707" s="512"/>
      <c r="Q707" s="512"/>
      <c r="BA707" s="310"/>
      <c r="BB707" s="360"/>
      <c r="BC707" s="310"/>
      <c r="BD707" s="310"/>
      <c r="BE707" s="310"/>
      <c r="BF707" s="310"/>
      <c r="BG707" s="310"/>
      <c r="BH707" s="310"/>
      <c r="BI707" s="310"/>
      <c r="BJ707" s="310"/>
      <c r="BK707" s="310"/>
      <c r="BL707" s="310"/>
      <c r="BM707" s="310"/>
      <c r="BN707" s="310"/>
      <c r="BO707" s="310"/>
      <c r="BP707" s="310"/>
      <c r="BQ707" s="310"/>
      <c r="BR707" s="310"/>
      <c r="BS707" s="310"/>
      <c r="BT707" s="310"/>
      <c r="BU707" s="310"/>
      <c r="BV707" s="310"/>
      <c r="BW707" s="310"/>
      <c r="BX707" s="310"/>
      <c r="BY707" s="310"/>
      <c r="BZ707" s="310"/>
      <c r="CA707" s="310"/>
      <c r="CB707" s="310"/>
      <c r="CC707" s="310"/>
      <c r="CD707" s="310"/>
      <c r="CE707" s="310"/>
      <c r="CF707" s="310"/>
      <c r="CG707" s="310"/>
      <c r="CH707" s="310"/>
      <c r="CI707" s="310"/>
      <c r="CJ707" s="310"/>
      <c r="CK707" s="310"/>
      <c r="CL707" s="310"/>
      <c r="CM707" s="310"/>
      <c r="CN707" s="310"/>
      <c r="CO707" s="310"/>
      <c r="CP707" s="310"/>
      <c r="CQ707" s="310"/>
      <c r="CR707" s="310"/>
      <c r="CS707" s="310"/>
      <c r="CT707" s="310"/>
      <c r="CU707" s="310"/>
      <c r="CV707" s="310"/>
      <c r="CW707" s="310"/>
      <c r="CX707" s="310"/>
      <c r="CY707" s="310"/>
      <c r="CZ707" s="310"/>
    </row>
    <row r="708" ht="25.15" customHeight="true" x14ac:dyDescent="0.2">
      <c r="C708" s="844"/>
      <c r="D708" s="844"/>
      <c r="E708" s="512"/>
      <c r="F708" s="512"/>
      <c r="G708" s="512"/>
      <c r="H708" s="844"/>
      <c r="I708" s="844"/>
      <c r="J708" s="512"/>
      <c r="K708" s="512"/>
      <c r="L708" s="512"/>
      <c r="M708" s="844"/>
      <c r="N708" s="844"/>
      <c r="O708" s="512"/>
      <c r="P708" s="512"/>
      <c r="Q708" s="512"/>
      <c r="BA708" s="310"/>
      <c r="BB708" s="360"/>
      <c r="BC708" s="310"/>
      <c r="BD708" s="310"/>
      <c r="BE708" s="310"/>
      <c r="BF708" s="310"/>
      <c r="BG708" s="310"/>
      <c r="BH708" s="310"/>
      <c r="BI708" s="310"/>
      <c r="BJ708" s="310"/>
      <c r="BK708" s="310"/>
      <c r="BL708" s="310"/>
      <c r="BM708" s="310"/>
      <c r="BN708" s="310"/>
      <c r="BO708" s="310"/>
      <c r="BP708" s="310"/>
      <c r="BQ708" s="310"/>
      <c r="BR708" s="310"/>
      <c r="BS708" s="310"/>
      <c r="BT708" s="310"/>
      <c r="BU708" s="310"/>
      <c r="BV708" s="310"/>
      <c r="BW708" s="310"/>
      <c r="BX708" s="310"/>
      <c r="BY708" s="310"/>
      <c r="BZ708" s="310"/>
      <c r="CA708" s="310"/>
      <c r="CB708" s="310"/>
      <c r="CC708" s="310"/>
      <c r="CD708" s="310"/>
      <c r="CE708" s="310"/>
      <c r="CF708" s="310"/>
      <c r="CG708" s="310"/>
      <c r="CH708" s="310"/>
      <c r="CI708" s="310"/>
      <c r="CJ708" s="310"/>
      <c r="CK708" s="310"/>
      <c r="CL708" s="310"/>
      <c r="CM708" s="310"/>
      <c r="CN708" s="310"/>
      <c r="CO708" s="310"/>
      <c r="CP708" s="310"/>
      <c r="CQ708" s="310"/>
      <c r="CR708" s="310"/>
      <c r="CS708" s="310"/>
      <c r="CT708" s="310"/>
      <c r="CU708" s="310"/>
      <c r="CV708" s="310"/>
      <c r="CW708" s="310"/>
      <c r="CX708" s="310"/>
      <c r="CY708" s="310"/>
      <c r="CZ708" s="310"/>
    </row>
    <row r="709" ht="25.15" customHeight="true" x14ac:dyDescent="0.2">
      <c r="C709" s="844"/>
      <c r="D709" s="844"/>
      <c r="E709" s="512"/>
      <c r="F709" s="512"/>
      <c r="G709" s="512"/>
      <c r="H709" s="844"/>
      <c r="I709" s="844"/>
      <c r="J709" s="512"/>
      <c r="K709" s="512"/>
      <c r="L709" s="512"/>
      <c r="M709" s="844" t="s">
        <v>274</v>
      </c>
      <c r="N709" s="844"/>
      <c r="O709" s="844"/>
      <c r="P709" s="512"/>
      <c r="Q709" s="512"/>
      <c r="BA709" s="310"/>
      <c r="BB709" s="360"/>
      <c r="BC709" s="310"/>
      <c r="BD709" s="310"/>
      <c r="BE709" s="310"/>
      <c r="BF709" s="310"/>
      <c r="BG709" s="310"/>
      <c r="BH709" s="310"/>
      <c r="BI709" s="310"/>
      <c r="BJ709" s="310"/>
      <c r="BK709" s="310"/>
      <c r="BL709" s="310"/>
      <c r="BM709" s="310"/>
      <c r="BN709" s="310"/>
      <c r="BO709" s="310"/>
      <c r="BP709" s="310"/>
      <c r="BQ709" s="310"/>
      <c r="BR709" s="310"/>
      <c r="BS709" s="310"/>
      <c r="BT709" s="310"/>
      <c r="BU709" s="310"/>
      <c r="BV709" s="310"/>
      <c r="BW709" s="310"/>
      <c r="BX709" s="310"/>
      <c r="BY709" s="310"/>
      <c r="BZ709" s="310"/>
      <c r="CA709" s="310"/>
      <c r="CB709" s="310"/>
      <c r="CC709" s="310"/>
      <c r="CD709" s="310"/>
      <c r="CE709" s="310"/>
      <c r="CF709" s="310"/>
      <c r="CG709" s="310"/>
      <c r="CH709" s="310"/>
      <c r="CI709" s="310"/>
      <c r="CJ709" s="310"/>
      <c r="CK709" s="310"/>
      <c r="CL709" s="310"/>
      <c r="CM709" s="310"/>
      <c r="CN709" s="310"/>
      <c r="CO709" s="310"/>
      <c r="CP709" s="310"/>
      <c r="CQ709" s="310"/>
      <c r="CR709" s="310"/>
      <c r="CS709" s="310"/>
      <c r="CT709" s="310"/>
      <c r="CU709" s="310"/>
      <c r="CV709" s="310"/>
      <c r="CW709" s="310"/>
      <c r="CX709" s="310"/>
      <c r="CY709" s="310"/>
      <c r="CZ709" s="310"/>
    </row>
    <row r="710" ht="25.15" customHeight="true" x14ac:dyDescent="0.2">
      <c r="C710" s="844"/>
      <c r="D710" s="844"/>
      <c r="E710" s="512"/>
      <c r="F710" s="512"/>
      <c r="G710" s="512"/>
      <c r="H710" s="844"/>
      <c r="I710" s="844"/>
      <c r="J710" s="512"/>
      <c r="K710" s="512"/>
      <c r="L710" s="512"/>
      <c r="M710" s="844" t="s">
        <v>191</v>
      </c>
      <c r="N710" s="844"/>
      <c r="O710" s="675" t="s">
        <v>192</v>
      </c>
      <c r="P710" s="512"/>
      <c r="Q710" s="512"/>
      <c r="BA710" s="310"/>
      <c r="BB710" s="360"/>
      <c r="BC710" s="310"/>
      <c r="BD710" s="310"/>
      <c r="BE710" s="310"/>
      <c r="BF710" s="310"/>
      <c r="BG710" s="310"/>
      <c r="BH710" s="310"/>
      <c r="BI710" s="310"/>
      <c r="BJ710" s="310"/>
      <c r="BK710" s="310"/>
      <c r="BL710" s="310"/>
      <c r="BM710" s="310"/>
      <c r="BN710" s="310"/>
      <c r="BO710" s="310"/>
      <c r="BP710" s="310"/>
      <c r="BQ710" s="310"/>
      <c r="BR710" s="310"/>
      <c r="BS710" s="310"/>
      <c r="BT710" s="310"/>
      <c r="BU710" s="310"/>
      <c r="BV710" s="310"/>
      <c r="BW710" s="310"/>
      <c r="BX710" s="310"/>
      <c r="BY710" s="310"/>
      <c r="BZ710" s="310"/>
      <c r="CA710" s="310"/>
      <c r="CB710" s="310"/>
      <c r="CC710" s="310"/>
      <c r="CD710" s="310"/>
      <c r="CE710" s="310"/>
      <c r="CF710" s="310"/>
      <c r="CG710" s="310"/>
      <c r="CH710" s="310"/>
      <c r="CI710" s="310"/>
      <c r="CJ710" s="310"/>
      <c r="CK710" s="310"/>
      <c r="CL710" s="310"/>
      <c r="CM710" s="310"/>
      <c r="CN710" s="310"/>
      <c r="CO710" s="310"/>
      <c r="CP710" s="310"/>
      <c r="CQ710" s="310"/>
      <c r="CR710" s="310"/>
      <c r="CS710" s="310"/>
      <c r="CT710" s="310"/>
      <c r="CU710" s="310"/>
      <c r="CV710" s="310"/>
      <c r="CW710" s="310"/>
      <c r="CX710" s="310"/>
      <c r="CY710" s="310"/>
      <c r="CZ710" s="310"/>
    </row>
    <row r="711" ht="25.15" customHeight="true" x14ac:dyDescent="0.2">
      <c r="C711" s="844"/>
      <c r="D711" s="844"/>
      <c r="E711" s="512"/>
      <c r="F711" s="512"/>
      <c r="G711" s="512"/>
      <c r="H711" s="844"/>
      <c r="I711" s="844"/>
      <c r="J711" s="512"/>
      <c r="K711" s="512"/>
      <c r="L711" s="512"/>
      <c r="M711" s="844" t="s">
        <v>192</v>
      </c>
      <c r="N711" s="844"/>
      <c r="O711" s="676">
        <v>1.0000000000000004</v>
      </c>
      <c r="P711" s="512"/>
      <c r="Q711" s="512"/>
      <c r="BA711" s="310"/>
      <c r="BB711" s="360"/>
      <c r="BC711" s="310"/>
      <c r="BD711" s="310"/>
      <c r="BE711" s="310"/>
      <c r="BF711" s="310"/>
      <c r="BG711" s="310"/>
      <c r="BH711" s="310"/>
      <c r="BI711" s="310"/>
      <c r="BJ711" s="310"/>
      <c r="BK711" s="310"/>
      <c r="BL711" s="310"/>
      <c r="BM711" s="310"/>
      <c r="BN711" s="310"/>
      <c r="BO711" s="310"/>
      <c r="BP711" s="310"/>
      <c r="BQ711" s="310"/>
      <c r="BR711" s="310"/>
      <c r="BS711" s="310"/>
      <c r="BT711" s="310"/>
      <c r="BU711" s="310"/>
      <c r="BV711" s="310"/>
      <c r="BW711" s="310"/>
      <c r="BX711" s="310"/>
      <c r="BY711" s="310"/>
      <c r="BZ711" s="310"/>
      <c r="CA711" s="310"/>
      <c r="CB711" s="310"/>
      <c r="CC711" s="310"/>
      <c r="CD711" s="310"/>
      <c r="CE711" s="310"/>
      <c r="CF711" s="310"/>
      <c r="CG711" s="310"/>
      <c r="CH711" s="310"/>
      <c r="CI711" s="310"/>
      <c r="CJ711" s="310"/>
      <c r="CK711" s="310"/>
      <c r="CL711" s="310"/>
      <c r="CM711" s="310"/>
      <c r="CN711" s="310"/>
      <c r="CO711" s="310"/>
      <c r="CP711" s="310"/>
      <c r="CQ711" s="310"/>
      <c r="CR711" s="310"/>
      <c r="CS711" s="310"/>
      <c r="CT711" s="310"/>
      <c r="CU711" s="310"/>
      <c r="CV711" s="310"/>
      <c r="CW711" s="310"/>
      <c r="CX711" s="310"/>
      <c r="CY711" s="310"/>
      <c r="CZ711" s="310"/>
    </row>
    <row r="712" ht="25.15" customHeight="true" x14ac:dyDescent="0.2">
      <c r="C712" s="844"/>
      <c r="D712" s="844"/>
      <c r="E712" s="512"/>
      <c r="F712" s="512"/>
      <c r="G712" s="512"/>
      <c r="H712" s="844"/>
      <c r="I712" s="844"/>
      <c r="J712" s="512"/>
      <c r="K712" s="512"/>
      <c r="L712" s="512"/>
      <c r="M712" s="853" t="s">
        <v>274</v>
      </c>
      <c r="N712" s="844"/>
      <c r="O712" s="844"/>
      <c r="P712" s="512"/>
      <c r="Q712" s="512"/>
      <c r="BA712" s="310"/>
      <c r="BB712" s="360"/>
      <c r="BC712" s="310"/>
      <c r="BD712" s="310"/>
      <c r="BE712" s="310"/>
      <c r="BF712" s="310"/>
      <c r="BG712" s="310"/>
      <c r="BH712" s="310"/>
      <c r="BI712" s="310"/>
      <c r="BJ712" s="310"/>
      <c r="BK712" s="310"/>
      <c r="BL712" s="310"/>
      <c r="BM712" s="310"/>
      <c r="BN712" s="310"/>
      <c r="BO712" s="310"/>
      <c r="BP712" s="310"/>
      <c r="BQ712" s="310"/>
      <c r="BR712" s="310"/>
      <c r="BS712" s="310"/>
      <c r="BT712" s="310"/>
      <c r="BU712" s="310"/>
      <c r="BV712" s="310"/>
      <c r="BW712" s="310"/>
      <c r="BX712" s="310"/>
      <c r="BY712" s="310"/>
      <c r="BZ712" s="310"/>
      <c r="CA712" s="310"/>
      <c r="CB712" s="310"/>
      <c r="CC712" s="310"/>
      <c r="CD712" s="310"/>
      <c r="CE712" s="310"/>
      <c r="CF712" s="310"/>
      <c r="CG712" s="310"/>
      <c r="CH712" s="310"/>
      <c r="CI712" s="310"/>
      <c r="CJ712" s="310"/>
      <c r="CK712" s="310"/>
      <c r="CL712" s="310"/>
      <c r="CM712" s="310"/>
      <c r="CN712" s="310"/>
      <c r="CO712" s="310"/>
      <c r="CP712" s="310"/>
      <c r="CQ712" s="310"/>
      <c r="CR712" s="310"/>
      <c r="CS712" s="310"/>
      <c r="CT712" s="310"/>
      <c r="CU712" s="310"/>
      <c r="CV712" s="310"/>
      <c r="CW712" s="310"/>
      <c r="CX712" s="310"/>
      <c r="CY712" s="310"/>
      <c r="CZ712" s="310"/>
    </row>
    <row r="713" ht="25.15" customHeight="true" x14ac:dyDescent="0.2">
      <c r="C713" s="844"/>
      <c r="D713" s="844"/>
      <c r="E713" s="512"/>
      <c r="F713" s="512"/>
      <c r="G713" s="512"/>
      <c r="H713" s="844"/>
      <c r="I713" s="844"/>
      <c r="J713" s="512"/>
      <c r="K713" s="512"/>
      <c r="L713" s="512"/>
      <c r="M713" s="854" t="s">
        <v>191</v>
      </c>
      <c r="N713" s="844"/>
      <c r="O713" s="677" t="s">
        <v>192</v>
      </c>
      <c r="P713" s="512"/>
      <c r="Q713" s="512"/>
      <c r="BA713" s="310"/>
      <c r="BB713" s="360"/>
      <c r="BC713" s="310"/>
      <c r="BD713" s="310"/>
      <c r="BE713" s="310"/>
      <c r="BF713" s="310"/>
      <c r="BG713" s="310"/>
      <c r="BH713" s="310"/>
      <c r="BI713" s="310"/>
      <c r="BJ713" s="310"/>
      <c r="BK713" s="310"/>
      <c r="BL713" s="310"/>
      <c r="BM713" s="310"/>
      <c r="BN713" s="310"/>
      <c r="BO713" s="310"/>
      <c r="BP713" s="310"/>
      <c r="BQ713" s="310"/>
      <c r="BR713" s="310"/>
      <c r="BS713" s="310"/>
      <c r="BT713" s="310"/>
      <c r="BU713" s="310"/>
      <c r="BV713" s="310"/>
      <c r="BW713" s="310"/>
      <c r="BX713" s="310"/>
      <c r="BY713" s="310"/>
      <c r="BZ713" s="310"/>
      <c r="CA713" s="310"/>
      <c r="CB713" s="310"/>
      <c r="CC713" s="310"/>
      <c r="CD713" s="310"/>
      <c r="CE713" s="310"/>
      <c r="CF713" s="310"/>
      <c r="CG713" s="310"/>
      <c r="CH713" s="310"/>
      <c r="CI713" s="310"/>
      <c r="CJ713" s="310"/>
      <c r="CK713" s="310"/>
      <c r="CL713" s="310"/>
      <c r="CM713" s="310"/>
      <c r="CN713" s="310"/>
      <c r="CO713" s="310"/>
      <c r="CP713" s="310"/>
      <c r="CQ713" s="310"/>
      <c r="CR713" s="310"/>
      <c r="CS713" s="310"/>
      <c r="CT713" s="310"/>
      <c r="CU713" s="310"/>
      <c r="CV713" s="310"/>
      <c r="CW713" s="310"/>
      <c r="CX713" s="310"/>
      <c r="CY713" s="310"/>
      <c r="CZ713" s="310"/>
    </row>
    <row r="714" ht="25.15" customHeight="true" x14ac:dyDescent="0.2">
      <c r="C714" s="844"/>
      <c r="D714" s="844"/>
      <c r="E714" s="512"/>
      <c r="F714" s="512"/>
      <c r="G714" s="512"/>
      <c r="H714" s="844"/>
      <c r="I714" s="844"/>
      <c r="J714" s="512"/>
      <c r="K714" s="512"/>
      <c r="L714" s="512"/>
      <c r="M714" s="843" t="s">
        <v>192</v>
      </c>
      <c r="N714" s="844"/>
      <c r="O714" s="678">
        <v>0.99999999999999989</v>
      </c>
      <c r="P714" s="512"/>
      <c r="Q714" s="512"/>
      <c r="BA714" s="310"/>
      <c r="BB714" s="360"/>
      <c r="BC714" s="310"/>
      <c r="BD714" s="310"/>
      <c r="BE714" s="310"/>
      <c r="BF714" s="310"/>
      <c r="BG714" s="310"/>
      <c r="BH714" s="310"/>
      <c r="BI714" s="310"/>
      <c r="BJ714" s="310"/>
      <c r="BK714" s="310"/>
      <c r="BL714" s="310"/>
      <c r="BM714" s="310"/>
      <c r="BN714" s="310"/>
      <c r="BO714" s="310"/>
      <c r="BP714" s="310"/>
      <c r="BQ714" s="310"/>
      <c r="BR714" s="310"/>
      <c r="BS714" s="310"/>
      <c r="BT714" s="310"/>
      <c r="BU714" s="310"/>
      <c r="BV714" s="310"/>
      <c r="BW714" s="310"/>
      <c r="BX714" s="310"/>
      <c r="BY714" s="310"/>
      <c r="BZ714" s="310"/>
      <c r="CA714" s="310"/>
      <c r="CB714" s="310"/>
      <c r="CC714" s="310"/>
      <c r="CD714" s="310"/>
      <c r="CE714" s="310"/>
      <c r="CF714" s="310"/>
      <c r="CG714" s="310"/>
      <c r="CH714" s="310"/>
      <c r="CI714" s="310"/>
      <c r="CJ714" s="310"/>
      <c r="CK714" s="310"/>
      <c r="CL714" s="310"/>
      <c r="CM714" s="310"/>
      <c r="CN714" s="310"/>
      <c r="CO714" s="310"/>
      <c r="CP714" s="310"/>
      <c r="CQ714" s="310"/>
      <c r="CR714" s="310"/>
      <c r="CS714" s="310"/>
      <c r="CT714" s="310"/>
      <c r="CU714" s="310"/>
      <c r="CV714" s="310"/>
      <c r="CW714" s="310"/>
      <c r="CX714" s="310"/>
      <c r="CY714" s="310"/>
      <c r="CZ714" s="310"/>
    </row>
    <row r="715" ht="25.15" customHeight="true" x14ac:dyDescent="0.2">
      <c r="C715" s="844"/>
      <c r="D715" s="844"/>
      <c r="E715" s="512"/>
      <c r="F715" s="512"/>
      <c r="G715" s="512"/>
      <c r="H715" s="844"/>
      <c r="I715" s="844"/>
      <c r="J715" s="512"/>
      <c r="K715" s="512"/>
      <c r="L715" s="512"/>
      <c r="M715" s="844"/>
      <c r="N715" s="844"/>
      <c r="O715" s="512"/>
      <c r="P715" s="512"/>
      <c r="Q715" s="512"/>
      <c r="BA715" s="310"/>
      <c r="BB715" s="360"/>
      <c r="BC715" s="310"/>
      <c r="BD715" s="310"/>
      <c r="BE715" s="310"/>
      <c r="BF715" s="310"/>
      <c r="BG715" s="310"/>
      <c r="BH715" s="310"/>
      <c r="BI715" s="310"/>
      <c r="BJ715" s="310"/>
      <c r="BK715" s="310"/>
      <c r="BL715" s="310"/>
      <c r="BM715" s="310"/>
      <c r="BN715" s="310"/>
      <c r="BO715" s="310"/>
      <c r="BP715" s="310"/>
      <c r="BQ715" s="310"/>
      <c r="BR715" s="310"/>
      <c r="BS715" s="310"/>
      <c r="BT715" s="310"/>
      <c r="BU715" s="310"/>
      <c r="BV715" s="310"/>
      <c r="BW715" s="310"/>
      <c r="BX715" s="310"/>
      <c r="BY715" s="310"/>
      <c r="BZ715" s="310"/>
      <c r="CA715" s="310"/>
      <c r="CB715" s="310"/>
      <c r="CC715" s="310"/>
      <c r="CD715" s="310"/>
      <c r="CE715" s="310"/>
      <c r="CF715" s="310"/>
      <c r="CG715" s="310"/>
      <c r="CH715" s="310"/>
      <c r="CI715" s="310"/>
      <c r="CJ715" s="310"/>
      <c r="CK715" s="310"/>
      <c r="CL715" s="310"/>
      <c r="CM715" s="310"/>
      <c r="CN715" s="310"/>
      <c r="CO715" s="310"/>
      <c r="CP715" s="310"/>
      <c r="CQ715" s="310"/>
      <c r="CR715" s="310"/>
      <c r="CS715" s="310"/>
      <c r="CT715" s="310"/>
      <c r="CU715" s="310"/>
      <c r="CV715" s="310"/>
      <c r="CW715" s="310"/>
      <c r="CX715" s="310"/>
      <c r="CY715" s="310"/>
      <c r="CZ715" s="310"/>
    </row>
    <row r="716" ht="25.15" customHeight="true" x14ac:dyDescent="0.2">
      <c r="C716" s="844"/>
      <c r="D716" s="844"/>
      <c r="E716" s="512"/>
      <c r="F716" s="512"/>
      <c r="G716" s="512"/>
      <c r="H716" s="844"/>
      <c r="I716" s="844"/>
      <c r="J716" s="512"/>
      <c r="K716" s="512"/>
      <c r="L716" s="512"/>
      <c r="M716" s="844"/>
      <c r="N716" s="844"/>
      <c r="O716" s="512"/>
      <c r="P716" s="512"/>
      <c r="Q716" s="512"/>
      <c r="BA716" s="310"/>
      <c r="BB716" s="360"/>
      <c r="BC716" s="310"/>
      <c r="BD716" s="310"/>
      <c r="BE716" s="310"/>
      <c r="BF716" s="310"/>
      <c r="BG716" s="310"/>
      <c r="BH716" s="310"/>
      <c r="BI716" s="310"/>
      <c r="BJ716" s="310"/>
      <c r="BK716" s="310"/>
      <c r="BL716" s="310"/>
      <c r="BM716" s="310"/>
      <c r="BN716" s="310"/>
      <c r="BO716" s="310"/>
      <c r="BP716" s="310"/>
      <c r="BQ716" s="310"/>
      <c r="BR716" s="310"/>
      <c r="BS716" s="310"/>
      <c r="BT716" s="310"/>
      <c r="BU716" s="310"/>
      <c r="BV716" s="310"/>
      <c r="BW716" s="310"/>
      <c r="BX716" s="310"/>
      <c r="BY716" s="310"/>
      <c r="BZ716" s="310"/>
      <c r="CA716" s="310"/>
      <c r="CB716" s="310"/>
      <c r="CC716" s="310"/>
      <c r="CD716" s="310"/>
      <c r="CE716" s="310"/>
      <c r="CF716" s="310"/>
      <c r="CG716" s="310"/>
      <c r="CH716" s="310"/>
      <c r="CI716" s="310"/>
      <c r="CJ716" s="310"/>
      <c r="CK716" s="310"/>
      <c r="CL716" s="310"/>
      <c r="CM716" s="310"/>
      <c r="CN716" s="310"/>
      <c r="CO716" s="310"/>
      <c r="CP716" s="310"/>
      <c r="CQ716" s="310"/>
      <c r="CR716" s="310"/>
      <c r="CS716" s="310"/>
      <c r="CT716" s="310"/>
      <c r="CU716" s="310"/>
      <c r="CV716" s="310"/>
      <c r="CW716" s="310"/>
      <c r="CX716" s="310"/>
      <c r="CY716" s="310"/>
      <c r="CZ716" s="310"/>
    </row>
    <row r="717" ht="25.15" customHeight="true" x14ac:dyDescent="0.2">
      <c r="C717" s="844"/>
      <c r="D717" s="844"/>
      <c r="E717" s="512"/>
      <c r="F717" s="512"/>
      <c r="G717" s="512"/>
      <c r="H717" s="844"/>
      <c r="I717" s="844"/>
      <c r="J717" s="512"/>
      <c r="K717" s="512"/>
      <c r="L717" s="512"/>
      <c r="M717" s="844"/>
      <c r="N717" s="844"/>
      <c r="O717" s="512"/>
      <c r="P717" s="512"/>
      <c r="Q717" s="512"/>
      <c r="BA717" s="310"/>
      <c r="BB717" s="360"/>
      <c r="BC717" s="310"/>
      <c r="BD717" s="310"/>
      <c r="BE717" s="310"/>
      <c r="BF717" s="310"/>
      <c r="BG717" s="310"/>
      <c r="BH717" s="310"/>
      <c r="BI717" s="310"/>
      <c r="BJ717" s="310"/>
      <c r="BK717" s="310"/>
      <c r="BL717" s="310"/>
      <c r="BM717" s="310"/>
      <c r="BN717" s="310"/>
      <c r="BO717" s="310"/>
      <c r="BP717" s="310"/>
      <c r="BQ717" s="310"/>
      <c r="BR717" s="310"/>
      <c r="BS717" s="310"/>
      <c r="BT717" s="310"/>
      <c r="BU717" s="310"/>
      <c r="BV717" s="310"/>
      <c r="BW717" s="310"/>
      <c r="BX717" s="310"/>
      <c r="BY717" s="310"/>
      <c r="BZ717" s="310"/>
      <c r="CA717" s="310"/>
      <c r="CB717" s="310"/>
      <c r="CC717" s="310"/>
      <c r="CD717" s="310"/>
      <c r="CE717" s="310"/>
      <c r="CF717" s="310"/>
      <c r="CG717" s="310"/>
      <c r="CH717" s="310"/>
      <c r="CI717" s="310"/>
      <c r="CJ717" s="310"/>
      <c r="CK717" s="310"/>
      <c r="CL717" s="310"/>
      <c r="CM717" s="310"/>
      <c r="CN717" s="310"/>
      <c r="CO717" s="310"/>
      <c r="CP717" s="310"/>
      <c r="CQ717" s="310"/>
      <c r="CR717" s="310"/>
      <c r="CS717" s="310"/>
      <c r="CT717" s="310"/>
      <c r="CU717" s="310"/>
      <c r="CV717" s="310"/>
      <c r="CW717" s="310"/>
      <c r="CX717" s="310"/>
      <c r="CY717" s="310"/>
      <c r="CZ717" s="310"/>
    </row>
    <row r="718" ht="25.15" customHeight="true" x14ac:dyDescent="0.2">
      <c r="C718" s="844"/>
      <c r="D718" s="844"/>
      <c r="E718" s="512"/>
      <c r="F718" s="512"/>
      <c r="G718" s="512"/>
      <c r="H718" s="844"/>
      <c r="I718" s="844"/>
      <c r="J718" s="512"/>
      <c r="K718" s="512"/>
      <c r="L718" s="512"/>
      <c r="M718" s="844"/>
      <c r="N718" s="844"/>
      <c r="O718" s="512"/>
      <c r="P718" s="512"/>
      <c r="Q718" s="512"/>
      <c r="BA718" s="310"/>
      <c r="BB718" s="360"/>
      <c r="BC718" s="310"/>
      <c r="BD718" s="310"/>
      <c r="BE718" s="310"/>
      <c r="BF718" s="310"/>
      <c r="BG718" s="310"/>
      <c r="BH718" s="310"/>
      <c r="BI718" s="310"/>
      <c r="BJ718" s="310"/>
      <c r="BK718" s="310"/>
      <c r="BL718" s="310"/>
      <c r="BM718" s="310"/>
      <c r="BN718" s="310"/>
      <c r="BO718" s="310"/>
      <c r="BP718" s="310"/>
      <c r="BQ718" s="310"/>
      <c r="BR718" s="310"/>
      <c r="BS718" s="310"/>
      <c r="BT718" s="310"/>
      <c r="BU718" s="310"/>
      <c r="BV718" s="310"/>
      <c r="BW718" s="310"/>
      <c r="BX718" s="310"/>
      <c r="BY718" s="310"/>
      <c r="BZ718" s="310"/>
      <c r="CA718" s="310"/>
      <c r="CB718" s="310"/>
      <c r="CC718" s="310"/>
      <c r="CD718" s="310"/>
      <c r="CE718" s="310"/>
      <c r="CF718" s="310"/>
      <c r="CG718" s="310"/>
      <c r="CH718" s="310"/>
      <c r="CI718" s="310"/>
      <c r="CJ718" s="310"/>
      <c r="CK718" s="310"/>
      <c r="CL718" s="310"/>
      <c r="CM718" s="310"/>
      <c r="CN718" s="310"/>
      <c r="CO718" s="310"/>
      <c r="CP718" s="310"/>
      <c r="CQ718" s="310"/>
      <c r="CR718" s="310"/>
      <c r="CS718" s="310"/>
      <c r="CT718" s="310"/>
      <c r="CU718" s="310"/>
      <c r="CV718" s="310"/>
      <c r="CW718" s="310"/>
      <c r="CX718" s="310"/>
      <c r="CY718" s="310"/>
      <c r="CZ718" s="310"/>
    </row>
    <row r="719" ht="25.15" customHeight="true" x14ac:dyDescent="0.2">
      <c r="C719" s="844"/>
      <c r="D719" s="844"/>
      <c r="E719" s="512"/>
      <c r="F719" s="512"/>
      <c r="G719" s="512"/>
      <c r="H719" s="844"/>
      <c r="I719" s="844"/>
      <c r="J719" s="512"/>
      <c r="K719" s="512"/>
      <c r="L719" s="512"/>
      <c r="M719" s="844"/>
      <c r="N719" s="844"/>
      <c r="O719" s="512"/>
      <c r="P719" s="512"/>
      <c r="Q719" s="512"/>
      <c r="BA719" s="310"/>
      <c r="BB719" s="360"/>
      <c r="BC719" s="310"/>
      <c r="BD719" s="310"/>
      <c r="BE719" s="310"/>
      <c r="BF719" s="310"/>
      <c r="BG719" s="310"/>
      <c r="BH719" s="310"/>
      <c r="BI719" s="310"/>
      <c r="BJ719" s="310"/>
      <c r="BK719" s="310"/>
      <c r="BL719" s="310"/>
      <c r="BM719" s="310"/>
      <c r="BN719" s="310"/>
      <c r="BO719" s="310"/>
      <c r="BP719" s="310"/>
      <c r="BQ719" s="310"/>
      <c r="BR719" s="310"/>
      <c r="BS719" s="310"/>
      <c r="BT719" s="310"/>
      <c r="BU719" s="310"/>
      <c r="BV719" s="310"/>
      <c r="BW719" s="310"/>
      <c r="BX719" s="310"/>
      <c r="BY719" s="310"/>
      <c r="BZ719" s="310"/>
      <c r="CA719" s="310"/>
      <c r="CB719" s="310"/>
      <c r="CC719" s="310"/>
      <c r="CD719" s="310"/>
      <c r="CE719" s="310"/>
      <c r="CF719" s="310"/>
      <c r="CG719" s="310"/>
      <c r="CH719" s="310"/>
      <c r="CI719" s="310"/>
      <c r="CJ719" s="310"/>
      <c r="CK719" s="310"/>
      <c r="CL719" s="310"/>
      <c r="CM719" s="310"/>
      <c r="CN719" s="310"/>
      <c r="CO719" s="310"/>
      <c r="CP719" s="310"/>
      <c r="CQ719" s="310"/>
      <c r="CR719" s="310"/>
      <c r="CS719" s="310"/>
      <c r="CT719" s="310"/>
      <c r="CU719" s="310"/>
      <c r="CV719" s="310"/>
      <c r="CW719" s="310"/>
      <c r="CX719" s="310"/>
      <c r="CY719" s="310"/>
      <c r="CZ719" s="310"/>
    </row>
    <row r="720" ht="25.15" customHeight="true" x14ac:dyDescent="0.2">
      <c r="C720" s="844"/>
      <c r="D720" s="844"/>
      <c r="E720" s="512"/>
      <c r="F720" s="512"/>
      <c r="G720" s="512"/>
      <c r="H720" s="844"/>
      <c r="I720" s="844"/>
      <c r="J720" s="512"/>
      <c r="K720" s="512"/>
      <c r="L720" s="512"/>
      <c r="M720" s="844"/>
      <c r="N720" s="844"/>
      <c r="O720" s="512"/>
      <c r="P720" s="512"/>
      <c r="Q720" s="512"/>
      <c r="BA720" s="310"/>
      <c r="BB720" s="360"/>
      <c r="BC720" s="310"/>
      <c r="BD720" s="310"/>
      <c r="BE720" s="310"/>
      <c r="BF720" s="310"/>
      <c r="BG720" s="310"/>
      <c r="BH720" s="310"/>
      <c r="BI720" s="310"/>
      <c r="BJ720" s="310"/>
      <c r="BK720" s="310"/>
      <c r="BL720" s="310"/>
      <c r="BM720" s="310"/>
      <c r="BN720" s="310"/>
      <c r="BO720" s="310"/>
      <c r="BP720" s="310"/>
      <c r="BQ720" s="310"/>
      <c r="BR720" s="310"/>
      <c r="BS720" s="310"/>
      <c r="BT720" s="310"/>
      <c r="BU720" s="310"/>
      <c r="BV720" s="310"/>
      <c r="BW720" s="310"/>
      <c r="BX720" s="310"/>
      <c r="BY720" s="310"/>
      <c r="BZ720" s="310"/>
      <c r="CA720" s="310"/>
      <c r="CB720" s="310"/>
      <c r="CC720" s="310"/>
      <c r="CD720" s="310"/>
      <c r="CE720" s="310"/>
      <c r="CF720" s="310"/>
      <c r="CG720" s="310"/>
      <c r="CH720" s="310"/>
      <c r="CI720" s="310"/>
      <c r="CJ720" s="310"/>
      <c r="CK720" s="310"/>
      <c r="CL720" s="310"/>
      <c r="CM720" s="310"/>
      <c r="CN720" s="310"/>
      <c r="CO720" s="310"/>
      <c r="CP720" s="310"/>
      <c r="CQ720" s="310"/>
      <c r="CR720" s="310"/>
      <c r="CS720" s="310"/>
      <c r="CT720" s="310"/>
      <c r="CU720" s="310"/>
      <c r="CV720" s="310"/>
      <c r="CW720" s="310"/>
      <c r="CX720" s="310"/>
      <c r="CY720" s="310"/>
      <c r="CZ720" s="310"/>
    </row>
    <row r="721" ht="25.15" customHeight="true" x14ac:dyDescent="0.2">
      <c r="C721" s="844"/>
      <c r="D721" s="844"/>
      <c r="E721" s="512"/>
      <c r="F721" s="512"/>
      <c r="G721" s="512"/>
      <c r="H721" s="844"/>
      <c r="I721" s="844"/>
      <c r="J721" s="512"/>
      <c r="K721" s="512"/>
      <c r="L721" s="512"/>
      <c r="M721" s="844"/>
      <c r="N721" s="844"/>
      <c r="O721" s="512"/>
      <c r="P721" s="512"/>
      <c r="Q721" s="512"/>
      <c r="BA721" s="310"/>
      <c r="BB721" s="360"/>
      <c r="BC721" s="310"/>
      <c r="BD721" s="310"/>
      <c r="BE721" s="310"/>
      <c r="BF721" s="310"/>
      <c r="BG721" s="310"/>
      <c r="BH721" s="310"/>
      <c r="BI721" s="310"/>
      <c r="BJ721" s="310"/>
      <c r="BK721" s="310"/>
      <c r="BL721" s="310"/>
      <c r="BM721" s="310"/>
      <c r="BN721" s="310"/>
      <c r="BO721" s="310"/>
      <c r="BP721" s="310"/>
      <c r="BQ721" s="310"/>
      <c r="BR721" s="310"/>
      <c r="BS721" s="310"/>
      <c r="BT721" s="310"/>
      <c r="BU721" s="310"/>
      <c r="BV721" s="310"/>
      <c r="BW721" s="310"/>
      <c r="BX721" s="310"/>
      <c r="BY721" s="310"/>
      <c r="BZ721" s="310"/>
      <c r="CA721" s="310"/>
      <c r="CB721" s="310"/>
      <c r="CC721" s="310"/>
      <c r="CD721" s="310"/>
      <c r="CE721" s="310"/>
      <c r="CF721" s="310"/>
      <c r="CG721" s="310"/>
      <c r="CH721" s="310"/>
      <c r="CI721" s="310"/>
      <c r="CJ721" s="310"/>
      <c r="CK721" s="310"/>
      <c r="CL721" s="310"/>
      <c r="CM721" s="310"/>
      <c r="CN721" s="310"/>
      <c r="CO721" s="310"/>
      <c r="CP721" s="310"/>
      <c r="CQ721" s="310"/>
      <c r="CR721" s="310"/>
      <c r="CS721" s="310"/>
      <c r="CT721" s="310"/>
      <c r="CU721" s="310"/>
      <c r="CV721" s="310"/>
      <c r="CW721" s="310"/>
      <c r="CX721" s="310"/>
      <c r="CY721" s="310"/>
      <c r="CZ721" s="310"/>
    </row>
    <row r="722" ht="25.15" customHeight="true" x14ac:dyDescent="0.2">
      <c r="C722" s="844"/>
      <c r="D722" s="844"/>
      <c r="E722" s="512"/>
      <c r="F722" s="512"/>
      <c r="G722" s="512"/>
      <c r="H722" s="844"/>
      <c r="I722" s="844"/>
      <c r="J722" s="512"/>
      <c r="K722" s="512"/>
      <c r="L722" s="512"/>
      <c r="M722" s="844"/>
      <c r="N722" s="844"/>
      <c r="O722" s="512"/>
      <c r="P722" s="512"/>
      <c r="Q722" s="512"/>
      <c r="BA722" s="310"/>
      <c r="BB722" s="360"/>
      <c r="BC722" s="310"/>
      <c r="BD722" s="310"/>
      <c r="BE722" s="310"/>
      <c r="BF722" s="310"/>
      <c r="BG722" s="310"/>
      <c r="BH722" s="310"/>
      <c r="BI722" s="310"/>
      <c r="BJ722" s="310"/>
      <c r="BK722" s="310"/>
      <c r="BL722" s="310"/>
      <c r="BM722" s="310"/>
      <c r="BN722" s="310"/>
      <c r="BO722" s="310"/>
      <c r="BP722" s="310"/>
      <c r="BQ722" s="310"/>
      <c r="BR722" s="310"/>
      <c r="BS722" s="310"/>
      <c r="BT722" s="310"/>
      <c r="BU722" s="310"/>
      <c r="BV722" s="310"/>
      <c r="BW722" s="310"/>
      <c r="BX722" s="310"/>
      <c r="BY722" s="310"/>
      <c r="BZ722" s="310"/>
      <c r="CA722" s="310"/>
      <c r="CB722" s="310"/>
      <c r="CC722" s="310"/>
      <c r="CD722" s="310"/>
      <c r="CE722" s="310"/>
      <c r="CF722" s="310"/>
      <c r="CG722" s="310"/>
      <c r="CH722" s="310"/>
      <c r="CI722" s="310"/>
      <c r="CJ722" s="310"/>
      <c r="CK722" s="310"/>
      <c r="CL722" s="310"/>
      <c r="CM722" s="310"/>
      <c r="CN722" s="310"/>
      <c r="CO722" s="310"/>
      <c r="CP722" s="310"/>
      <c r="CQ722" s="310"/>
      <c r="CR722" s="310"/>
      <c r="CS722" s="310"/>
      <c r="CT722" s="310"/>
      <c r="CU722" s="310"/>
      <c r="CV722" s="310"/>
      <c r="CW722" s="310"/>
      <c r="CX722" s="310"/>
      <c r="CY722" s="310"/>
      <c r="CZ722" s="310"/>
    </row>
    <row r="723" ht="25.15" customHeight="true" x14ac:dyDescent="0.2">
      <c r="C723" s="844"/>
      <c r="D723" s="844"/>
      <c r="E723" s="512"/>
      <c r="F723" s="512"/>
      <c r="G723" s="512"/>
      <c r="H723" s="844"/>
      <c r="I723" s="844"/>
      <c r="J723" s="512"/>
      <c r="K723" s="512"/>
      <c r="L723" s="512"/>
      <c r="M723" s="844"/>
      <c r="N723" s="844"/>
      <c r="O723" s="512"/>
      <c r="P723" s="512"/>
      <c r="Q723" s="512"/>
      <c r="BA723" s="310"/>
      <c r="BB723" s="360"/>
      <c r="BC723" s="310"/>
      <c r="BD723" s="310"/>
      <c r="BE723" s="310"/>
      <c r="BF723" s="310"/>
      <c r="BG723" s="310"/>
      <c r="BH723" s="310"/>
      <c r="BI723" s="310"/>
      <c r="BJ723" s="310"/>
      <c r="BK723" s="310"/>
      <c r="BL723" s="310"/>
      <c r="BM723" s="310"/>
      <c r="BN723" s="310"/>
      <c r="BO723" s="310"/>
      <c r="BP723" s="310"/>
      <c r="BQ723" s="310"/>
      <c r="BR723" s="310"/>
      <c r="BS723" s="310"/>
      <c r="BT723" s="310"/>
      <c r="BU723" s="310"/>
      <c r="BV723" s="310"/>
      <c r="BW723" s="310"/>
      <c r="BX723" s="310"/>
      <c r="BY723" s="310"/>
      <c r="BZ723" s="310"/>
      <c r="CA723" s="310"/>
      <c r="CB723" s="310"/>
      <c r="CC723" s="310"/>
      <c r="CD723" s="310"/>
      <c r="CE723" s="310"/>
      <c r="CF723" s="310"/>
      <c r="CG723" s="310"/>
      <c r="CH723" s="310"/>
      <c r="CI723" s="310"/>
      <c r="CJ723" s="310"/>
      <c r="CK723" s="310"/>
      <c r="CL723" s="310"/>
      <c r="CM723" s="310"/>
      <c r="CN723" s="310"/>
      <c r="CO723" s="310"/>
      <c r="CP723" s="310"/>
      <c r="CQ723" s="310"/>
      <c r="CR723" s="310"/>
      <c r="CS723" s="310"/>
      <c r="CT723" s="310"/>
      <c r="CU723" s="310"/>
      <c r="CV723" s="310"/>
      <c r="CW723" s="310"/>
      <c r="CX723" s="310"/>
      <c r="CY723" s="310"/>
      <c r="CZ723" s="310"/>
    </row>
    <row r="724" ht="25.15" customHeight="true" x14ac:dyDescent="0.2">
      <c r="C724" s="844"/>
      <c r="D724" s="844"/>
      <c r="E724" s="512"/>
      <c r="F724" s="512"/>
      <c r="G724" s="512"/>
      <c r="H724" s="844"/>
      <c r="I724" s="844"/>
      <c r="J724" s="512"/>
      <c r="K724" s="512"/>
      <c r="L724" s="512"/>
      <c r="M724" s="844"/>
      <c r="N724" s="844"/>
      <c r="O724" s="512"/>
      <c r="P724" s="512"/>
      <c r="Q724" s="512"/>
      <c r="BA724" s="310"/>
      <c r="BB724" s="360"/>
      <c r="BC724" s="310"/>
      <c r="BD724" s="310"/>
      <c r="BE724" s="310"/>
      <c r="BF724" s="310"/>
      <c r="BG724" s="310"/>
      <c r="BH724" s="310"/>
      <c r="BI724" s="310"/>
      <c r="BJ724" s="310"/>
      <c r="BK724" s="310"/>
      <c r="BL724" s="310"/>
      <c r="BM724" s="310"/>
      <c r="BN724" s="310"/>
      <c r="BO724" s="310"/>
      <c r="BP724" s="310"/>
      <c r="BQ724" s="310"/>
      <c r="BR724" s="310"/>
      <c r="BS724" s="310"/>
      <c r="BT724" s="310"/>
      <c r="BU724" s="310"/>
      <c r="BV724" s="310"/>
      <c r="BW724" s="310"/>
      <c r="BX724" s="310"/>
      <c r="BY724" s="310"/>
      <c r="BZ724" s="310"/>
      <c r="CA724" s="310"/>
      <c r="CB724" s="310"/>
      <c r="CC724" s="310"/>
      <c r="CD724" s="310"/>
      <c r="CE724" s="310"/>
      <c r="CF724" s="310"/>
      <c r="CG724" s="310"/>
      <c r="CH724" s="310"/>
      <c r="CI724" s="310"/>
      <c r="CJ724" s="310"/>
      <c r="CK724" s="310"/>
      <c r="CL724" s="310"/>
      <c r="CM724" s="310"/>
      <c r="CN724" s="310"/>
      <c r="CO724" s="310"/>
      <c r="CP724" s="310"/>
      <c r="CQ724" s="310"/>
      <c r="CR724" s="310"/>
      <c r="CS724" s="310"/>
      <c r="CT724" s="310"/>
      <c r="CU724" s="310"/>
      <c r="CV724" s="310"/>
      <c r="CW724" s="310"/>
      <c r="CX724" s="310"/>
      <c r="CY724" s="310"/>
      <c r="CZ724" s="310"/>
    </row>
    <row r="725" ht="25.15" customHeight="true" x14ac:dyDescent="0.2">
      <c r="C725" s="844"/>
      <c r="D725" s="844"/>
      <c r="E725" s="512"/>
      <c r="F725" s="512"/>
      <c r="G725" s="512"/>
      <c r="H725" s="844"/>
      <c r="I725" s="844"/>
      <c r="J725" s="512"/>
      <c r="K725" s="512"/>
      <c r="L725" s="512"/>
      <c r="M725" s="844"/>
      <c r="N725" s="844"/>
      <c r="O725" s="512"/>
      <c r="P725" s="512"/>
      <c r="Q725" s="512"/>
      <c r="BA725" s="310"/>
      <c r="BB725" s="360"/>
      <c r="BC725" s="310"/>
      <c r="BD725" s="310"/>
      <c r="BE725" s="310"/>
      <c r="BF725" s="310"/>
      <c r="BG725" s="310"/>
      <c r="BH725" s="310"/>
      <c r="BI725" s="310"/>
      <c r="BJ725" s="310"/>
      <c r="BK725" s="310"/>
      <c r="BL725" s="310"/>
      <c r="BM725" s="310"/>
      <c r="BN725" s="310"/>
      <c r="BO725" s="310"/>
      <c r="BP725" s="310"/>
      <c r="BQ725" s="310"/>
      <c r="BR725" s="310"/>
      <c r="BS725" s="310"/>
      <c r="BT725" s="310"/>
      <c r="BU725" s="310"/>
      <c r="BV725" s="310"/>
      <c r="BW725" s="310"/>
      <c r="BX725" s="310"/>
      <c r="BY725" s="310"/>
      <c r="BZ725" s="310"/>
      <c r="CA725" s="310"/>
      <c r="CB725" s="310"/>
      <c r="CC725" s="310"/>
      <c r="CD725" s="310"/>
      <c r="CE725" s="310"/>
      <c r="CF725" s="310"/>
      <c r="CG725" s="310"/>
      <c r="CH725" s="310"/>
      <c r="CI725" s="310"/>
      <c r="CJ725" s="310"/>
      <c r="CK725" s="310"/>
      <c r="CL725" s="310"/>
      <c r="CM725" s="310"/>
      <c r="CN725" s="310"/>
      <c r="CO725" s="310"/>
      <c r="CP725" s="310"/>
      <c r="CQ725" s="310"/>
      <c r="CR725" s="310"/>
      <c r="CS725" s="310"/>
      <c r="CT725" s="310"/>
      <c r="CU725" s="310"/>
      <c r="CV725" s="310"/>
      <c r="CW725" s="310"/>
      <c r="CX725" s="310"/>
      <c r="CY725" s="310"/>
      <c r="CZ725" s="310"/>
    </row>
    <row r="726" ht="25.15" customHeight="true" x14ac:dyDescent="0.2">
      <c r="C726" s="844"/>
      <c r="D726" s="844"/>
      <c r="E726" s="512"/>
      <c r="F726" s="512"/>
      <c r="G726" s="512"/>
      <c r="H726" s="844"/>
      <c r="I726" s="844"/>
      <c r="J726" s="512"/>
      <c r="K726" s="512"/>
      <c r="L726" s="512"/>
      <c r="M726" s="844"/>
      <c r="N726" s="844"/>
      <c r="O726" s="512"/>
      <c r="P726" s="512"/>
      <c r="Q726" s="512"/>
      <c r="BA726" s="310"/>
      <c r="BB726" s="360"/>
      <c r="BC726" s="310"/>
      <c r="BD726" s="310"/>
      <c r="BE726" s="310"/>
      <c r="BF726" s="310"/>
      <c r="BG726" s="310"/>
      <c r="BH726" s="310"/>
      <c r="BI726" s="310"/>
      <c r="BJ726" s="310"/>
      <c r="BK726" s="310"/>
      <c r="BL726" s="310"/>
      <c r="BM726" s="310"/>
      <c r="BN726" s="310"/>
      <c r="BO726" s="310"/>
      <c r="BP726" s="310"/>
      <c r="BQ726" s="310"/>
      <c r="BR726" s="310"/>
      <c r="BS726" s="310"/>
      <c r="BT726" s="310"/>
      <c r="BU726" s="310"/>
      <c r="BV726" s="310"/>
      <c r="BW726" s="310"/>
      <c r="BX726" s="310"/>
      <c r="BY726" s="310"/>
      <c r="BZ726" s="310"/>
      <c r="CA726" s="310"/>
      <c r="CB726" s="310"/>
      <c r="CC726" s="310"/>
      <c r="CD726" s="310"/>
      <c r="CE726" s="310"/>
      <c r="CF726" s="310"/>
      <c r="CG726" s="310"/>
      <c r="CH726" s="310"/>
      <c r="CI726" s="310"/>
      <c r="CJ726" s="310"/>
      <c r="CK726" s="310"/>
      <c r="CL726" s="310"/>
      <c r="CM726" s="310"/>
      <c r="CN726" s="310"/>
      <c r="CO726" s="310"/>
      <c r="CP726" s="310"/>
      <c r="CQ726" s="310"/>
      <c r="CR726" s="310"/>
      <c r="CS726" s="310"/>
      <c r="CT726" s="310"/>
      <c r="CU726" s="310"/>
      <c r="CV726" s="310"/>
      <c r="CW726" s="310"/>
      <c r="CX726" s="310"/>
      <c r="CY726" s="310"/>
      <c r="CZ726" s="310"/>
    </row>
    <row r="727" ht="25.15" customHeight="true" x14ac:dyDescent="0.2">
      <c r="C727" s="844"/>
      <c r="D727" s="844"/>
      <c r="E727" s="512"/>
      <c r="F727" s="512"/>
      <c r="G727" s="512"/>
      <c r="H727" s="844"/>
      <c r="I727" s="844"/>
      <c r="J727" s="512"/>
      <c r="K727" s="512"/>
      <c r="L727" s="512"/>
      <c r="M727" s="844"/>
      <c r="N727" s="844"/>
      <c r="O727" s="512"/>
      <c r="P727" s="512"/>
      <c r="Q727" s="512"/>
      <c r="BA727" s="310"/>
      <c r="BB727" s="360"/>
      <c r="BC727" s="310"/>
      <c r="BD727" s="310"/>
      <c r="BE727" s="310"/>
      <c r="BF727" s="310"/>
      <c r="BG727" s="310"/>
      <c r="BH727" s="310"/>
      <c r="BI727" s="310"/>
      <c r="BJ727" s="310"/>
      <c r="BK727" s="310"/>
      <c r="BL727" s="310"/>
      <c r="BM727" s="310"/>
      <c r="BN727" s="310"/>
      <c r="BO727" s="310"/>
      <c r="BP727" s="310"/>
      <c r="BQ727" s="310"/>
      <c r="BR727" s="310"/>
      <c r="BS727" s="310"/>
      <c r="BT727" s="310"/>
      <c r="BU727" s="310"/>
      <c r="BV727" s="310"/>
      <c r="BW727" s="310"/>
      <c r="BX727" s="310"/>
      <c r="BY727" s="310"/>
      <c r="BZ727" s="310"/>
      <c r="CA727" s="310"/>
      <c r="CB727" s="310"/>
      <c r="CC727" s="310"/>
      <c r="CD727" s="310"/>
      <c r="CE727" s="310"/>
      <c r="CF727" s="310"/>
      <c r="CG727" s="310"/>
      <c r="CH727" s="310"/>
      <c r="CI727" s="310"/>
      <c r="CJ727" s="310"/>
      <c r="CK727" s="310"/>
      <c r="CL727" s="310"/>
      <c r="CM727" s="310"/>
      <c r="CN727" s="310"/>
      <c r="CO727" s="310"/>
      <c r="CP727" s="310"/>
      <c r="CQ727" s="310"/>
      <c r="CR727" s="310"/>
      <c r="CS727" s="310"/>
      <c r="CT727" s="310"/>
      <c r="CU727" s="310"/>
      <c r="CV727" s="310"/>
      <c r="CW727" s="310"/>
      <c r="CX727" s="310"/>
      <c r="CY727" s="310"/>
      <c r="CZ727" s="310"/>
    </row>
    <row r="728" ht="25.15" customHeight="true" x14ac:dyDescent="0.2">
      <c r="C728" s="844"/>
      <c r="D728" s="844"/>
      <c r="E728" s="512"/>
      <c r="F728" s="512"/>
      <c r="G728" s="512"/>
      <c r="H728" s="844"/>
      <c r="I728" s="844"/>
      <c r="J728" s="512"/>
      <c r="K728" s="512"/>
      <c r="L728" s="512"/>
      <c r="M728" s="844"/>
      <c r="N728" s="844"/>
      <c r="O728" s="512"/>
      <c r="P728" s="512"/>
      <c r="Q728" s="512"/>
      <c r="BA728" s="310"/>
      <c r="BB728" s="360"/>
      <c r="BC728" s="310"/>
      <c r="BD728" s="310"/>
      <c r="BE728" s="310"/>
      <c r="BF728" s="310"/>
      <c r="BG728" s="310"/>
      <c r="BH728" s="310"/>
      <c r="BI728" s="310"/>
      <c r="BJ728" s="310"/>
      <c r="BK728" s="310"/>
      <c r="BL728" s="310"/>
      <c r="BM728" s="310"/>
      <c r="BN728" s="310"/>
      <c r="BO728" s="310"/>
      <c r="BP728" s="310"/>
      <c r="BQ728" s="310"/>
      <c r="BR728" s="310"/>
      <c r="BS728" s="310"/>
      <c r="BT728" s="310"/>
      <c r="BU728" s="310"/>
      <c r="BV728" s="310"/>
      <c r="BW728" s="310"/>
      <c r="BX728" s="310"/>
      <c r="BY728" s="310"/>
      <c r="BZ728" s="310"/>
      <c r="CA728" s="310"/>
      <c r="CB728" s="310"/>
      <c r="CC728" s="310"/>
      <c r="CD728" s="310"/>
      <c r="CE728" s="310"/>
      <c r="CF728" s="310"/>
      <c r="CG728" s="310"/>
      <c r="CH728" s="310"/>
      <c r="CI728" s="310"/>
      <c r="CJ728" s="310"/>
      <c r="CK728" s="310"/>
      <c r="CL728" s="310"/>
      <c r="CM728" s="310"/>
      <c r="CN728" s="310"/>
      <c r="CO728" s="310"/>
      <c r="CP728" s="310"/>
      <c r="CQ728" s="310"/>
      <c r="CR728" s="310"/>
      <c r="CS728" s="310"/>
      <c r="CT728" s="310"/>
      <c r="CU728" s="310"/>
      <c r="CV728" s="310"/>
      <c r="CW728" s="310"/>
      <c r="CX728" s="310"/>
      <c r="CY728" s="310"/>
      <c r="CZ728" s="310"/>
    </row>
    <row r="729" ht="25.15" customHeight="true" x14ac:dyDescent="0.2">
      <c r="C729" s="844"/>
      <c r="D729" s="844"/>
      <c r="E729" s="512"/>
      <c r="F729" s="512"/>
      <c r="G729" s="512"/>
      <c r="H729" s="844"/>
      <c r="I729" s="844"/>
      <c r="J729" s="512"/>
      <c r="K729" s="512"/>
      <c r="L729" s="512"/>
      <c r="M729" s="844"/>
      <c r="N729" s="844"/>
      <c r="O729" s="512"/>
      <c r="P729" s="512"/>
      <c r="Q729" s="512"/>
      <c r="BA729" s="310"/>
      <c r="BB729" s="360"/>
      <c r="BC729" s="310"/>
      <c r="BD729" s="310"/>
      <c r="BE729" s="310"/>
      <c r="BF729" s="310"/>
      <c r="BG729" s="310"/>
      <c r="BH729" s="310"/>
      <c r="BI729" s="310"/>
      <c r="BJ729" s="310"/>
      <c r="BK729" s="310"/>
      <c r="BL729" s="310"/>
      <c r="BM729" s="310"/>
      <c r="BN729" s="310"/>
      <c r="BO729" s="310"/>
      <c r="BP729" s="310"/>
      <c r="BQ729" s="310"/>
      <c r="BR729" s="310"/>
      <c r="BS729" s="310"/>
      <c r="BT729" s="310"/>
      <c r="BU729" s="310"/>
      <c r="BV729" s="310"/>
      <c r="BW729" s="310"/>
      <c r="BX729" s="310"/>
      <c r="BY729" s="310"/>
      <c r="BZ729" s="310"/>
      <c r="CA729" s="310"/>
      <c r="CB729" s="310"/>
      <c r="CC729" s="310"/>
      <c r="CD729" s="310"/>
      <c r="CE729" s="310"/>
      <c r="CF729" s="310"/>
      <c r="CG729" s="310"/>
      <c r="CH729" s="310"/>
      <c r="CI729" s="310"/>
      <c r="CJ729" s="310"/>
      <c r="CK729" s="310"/>
      <c r="CL729" s="310"/>
      <c r="CM729" s="310"/>
      <c r="CN729" s="310"/>
      <c r="CO729" s="310"/>
      <c r="CP729" s="310"/>
      <c r="CQ729" s="310"/>
      <c r="CR729" s="310"/>
      <c r="CS729" s="310"/>
      <c r="CT729" s="310"/>
      <c r="CU729" s="310"/>
      <c r="CV729" s="310"/>
      <c r="CW729" s="310"/>
      <c r="CX729" s="310"/>
      <c r="CY729" s="310"/>
      <c r="CZ729" s="310"/>
    </row>
    <row r="730" ht="25.15" customHeight="true" x14ac:dyDescent="0.2">
      <c r="C730" s="844"/>
      <c r="D730" s="844"/>
      <c r="E730" s="512"/>
      <c r="F730" s="512"/>
      <c r="G730" s="512"/>
      <c r="H730" s="844"/>
      <c r="I730" s="844"/>
      <c r="J730" s="512"/>
      <c r="K730" s="512"/>
      <c r="L730" s="512"/>
      <c r="M730" s="844"/>
      <c r="N730" s="844"/>
      <c r="O730" s="512"/>
      <c r="P730" s="512"/>
      <c r="Q730" s="512"/>
      <c r="BA730" s="310"/>
      <c r="BB730" s="360"/>
      <c r="BC730" s="310"/>
      <c r="BD730" s="310"/>
      <c r="BE730" s="310"/>
      <c r="BF730" s="310"/>
      <c r="BG730" s="310"/>
      <c r="BH730" s="310"/>
      <c r="BI730" s="310"/>
      <c r="BJ730" s="310"/>
      <c r="BK730" s="310"/>
      <c r="BL730" s="310"/>
      <c r="BM730" s="310"/>
      <c r="BN730" s="310"/>
      <c r="BO730" s="310"/>
      <c r="BP730" s="310"/>
      <c r="BQ730" s="310"/>
      <c r="BR730" s="310"/>
      <c r="BS730" s="310"/>
      <c r="BT730" s="310"/>
      <c r="BU730" s="310"/>
      <c r="BV730" s="310"/>
      <c r="BW730" s="310"/>
      <c r="BX730" s="310"/>
      <c r="BY730" s="310"/>
      <c r="BZ730" s="310"/>
      <c r="CA730" s="310"/>
      <c r="CB730" s="310"/>
      <c r="CC730" s="310"/>
      <c r="CD730" s="310"/>
      <c r="CE730" s="310"/>
      <c r="CF730" s="310"/>
      <c r="CG730" s="310"/>
      <c r="CH730" s="310"/>
      <c r="CI730" s="310"/>
      <c r="CJ730" s="310"/>
      <c r="CK730" s="310"/>
      <c r="CL730" s="310"/>
      <c r="CM730" s="310"/>
      <c r="CN730" s="310"/>
      <c r="CO730" s="310"/>
      <c r="CP730" s="310"/>
      <c r="CQ730" s="310"/>
      <c r="CR730" s="310"/>
      <c r="CS730" s="310"/>
      <c r="CT730" s="310"/>
      <c r="CU730" s="310"/>
      <c r="CV730" s="310"/>
      <c r="CW730" s="310"/>
      <c r="CX730" s="310"/>
      <c r="CY730" s="310"/>
      <c r="CZ730" s="310"/>
    </row>
    <row r="731" ht="25.15" customHeight="true" x14ac:dyDescent="0.2">
      <c r="C731" s="844"/>
      <c r="D731" s="844"/>
      <c r="E731" s="512"/>
      <c r="F731" s="512"/>
      <c r="G731" s="512"/>
      <c r="H731" s="844"/>
      <c r="I731" s="844"/>
      <c r="J731" s="512"/>
      <c r="K731" s="512"/>
      <c r="L731" s="512"/>
      <c r="M731" s="844"/>
      <c r="N731" s="844"/>
      <c r="O731" s="512"/>
      <c r="P731" s="512"/>
      <c r="Q731" s="512"/>
      <c r="BA731" s="310"/>
      <c r="BB731" s="360"/>
      <c r="BC731" s="310"/>
      <c r="BD731" s="310"/>
      <c r="BE731" s="310"/>
      <c r="BF731" s="310"/>
      <c r="BG731" s="310"/>
      <c r="BH731" s="310"/>
      <c r="BI731" s="310"/>
      <c r="BJ731" s="310"/>
      <c r="BK731" s="310"/>
      <c r="BL731" s="310"/>
      <c r="BM731" s="310"/>
      <c r="BN731" s="310"/>
      <c r="BO731" s="310"/>
      <c r="BP731" s="310"/>
      <c r="BQ731" s="310"/>
      <c r="BR731" s="310"/>
      <c r="BS731" s="310"/>
      <c r="BT731" s="310"/>
      <c r="BU731" s="310"/>
      <c r="BV731" s="310"/>
      <c r="BW731" s="310"/>
      <c r="BX731" s="310"/>
      <c r="BY731" s="310"/>
      <c r="BZ731" s="310"/>
      <c r="CA731" s="310"/>
      <c r="CB731" s="310"/>
      <c r="CC731" s="310"/>
      <c r="CD731" s="310"/>
      <c r="CE731" s="310"/>
      <c r="CF731" s="310"/>
      <c r="CG731" s="310"/>
      <c r="CH731" s="310"/>
      <c r="CI731" s="310"/>
      <c r="CJ731" s="310"/>
      <c r="CK731" s="310"/>
      <c r="CL731" s="310"/>
      <c r="CM731" s="310"/>
      <c r="CN731" s="310"/>
      <c r="CO731" s="310"/>
      <c r="CP731" s="310"/>
      <c r="CQ731" s="310"/>
      <c r="CR731" s="310"/>
      <c r="CS731" s="310"/>
      <c r="CT731" s="310"/>
      <c r="CU731" s="310"/>
      <c r="CV731" s="310"/>
      <c r="CW731" s="310"/>
      <c r="CX731" s="310"/>
      <c r="CY731" s="310"/>
      <c r="CZ731" s="310"/>
    </row>
    <row r="732" ht="25.15" customHeight="true" x14ac:dyDescent="0.2">
      <c r="C732" s="844"/>
      <c r="D732" s="844"/>
      <c r="E732" s="512"/>
      <c r="F732" s="512"/>
      <c r="G732" s="512"/>
      <c r="H732" s="844"/>
      <c r="I732" s="844"/>
      <c r="J732" s="512"/>
      <c r="K732" s="512"/>
      <c r="L732" s="512"/>
      <c r="M732" s="844"/>
      <c r="N732" s="844"/>
      <c r="O732" s="512"/>
      <c r="P732" s="512"/>
      <c r="Q732" s="512"/>
      <c r="BA732" s="310"/>
      <c r="BB732" s="360"/>
      <c r="BC732" s="310"/>
      <c r="BD732" s="310"/>
      <c r="BE732" s="310"/>
      <c r="BF732" s="310"/>
      <c r="BG732" s="310"/>
      <c r="BH732" s="310"/>
      <c r="BI732" s="310"/>
      <c r="BJ732" s="310"/>
      <c r="BK732" s="310"/>
      <c r="BL732" s="310"/>
      <c r="BM732" s="310"/>
      <c r="BN732" s="310"/>
      <c r="BO732" s="310"/>
      <c r="BP732" s="310"/>
      <c r="BQ732" s="310"/>
      <c r="BR732" s="310"/>
      <c r="BS732" s="310"/>
      <c r="BT732" s="310"/>
      <c r="BU732" s="310"/>
      <c r="BV732" s="310"/>
      <c r="BW732" s="310"/>
      <c r="BX732" s="310"/>
      <c r="BY732" s="310"/>
      <c r="BZ732" s="310"/>
      <c r="CA732" s="310"/>
      <c r="CB732" s="310"/>
      <c r="CC732" s="310"/>
      <c r="CD732" s="310"/>
      <c r="CE732" s="310"/>
      <c r="CF732" s="310"/>
      <c r="CG732" s="310"/>
      <c r="CH732" s="310"/>
      <c r="CI732" s="310"/>
      <c r="CJ732" s="310"/>
      <c r="CK732" s="310"/>
      <c r="CL732" s="310"/>
      <c r="CM732" s="310"/>
      <c r="CN732" s="310"/>
      <c r="CO732" s="310"/>
      <c r="CP732" s="310"/>
      <c r="CQ732" s="310"/>
      <c r="CR732" s="310"/>
      <c r="CS732" s="310"/>
      <c r="CT732" s="310"/>
      <c r="CU732" s="310"/>
      <c r="CV732" s="310"/>
      <c r="CW732" s="310"/>
      <c r="CX732" s="310"/>
      <c r="CY732" s="310"/>
      <c r="CZ732" s="310"/>
    </row>
    <row r="733" ht="25.15" customHeight="true" x14ac:dyDescent="0.2">
      <c r="C733" s="844"/>
      <c r="D733" s="844"/>
      <c r="E733" s="512"/>
      <c r="F733" s="512"/>
      <c r="G733" s="512"/>
      <c r="H733" s="844"/>
      <c r="I733" s="844"/>
      <c r="J733" s="512"/>
      <c r="K733" s="512"/>
      <c r="L733" s="512"/>
      <c r="M733" s="844"/>
      <c r="N733" s="844"/>
      <c r="O733" s="512"/>
      <c r="P733" s="512"/>
      <c r="Q733" s="512"/>
      <c r="BA733" s="310"/>
      <c r="BB733" s="360"/>
      <c r="BC733" s="310"/>
      <c r="BD733" s="310"/>
      <c r="BE733" s="310"/>
      <c r="BF733" s="310"/>
      <c r="BG733" s="310"/>
      <c r="BH733" s="310"/>
      <c r="BI733" s="310"/>
      <c r="BJ733" s="310"/>
      <c r="BK733" s="310"/>
      <c r="BL733" s="310"/>
      <c r="BM733" s="310"/>
      <c r="BN733" s="310"/>
      <c r="BO733" s="310"/>
      <c r="BP733" s="310"/>
      <c r="BQ733" s="310"/>
      <c r="BR733" s="310"/>
      <c r="BS733" s="310"/>
      <c r="BT733" s="310"/>
      <c r="BU733" s="310"/>
      <c r="BV733" s="310"/>
      <c r="BW733" s="310"/>
      <c r="BX733" s="310"/>
      <c r="BY733" s="310"/>
      <c r="BZ733" s="310"/>
      <c r="CA733" s="310"/>
      <c r="CB733" s="310"/>
      <c r="CC733" s="310"/>
      <c r="CD733" s="310"/>
      <c r="CE733" s="310"/>
      <c r="CF733" s="310"/>
      <c r="CG733" s="310"/>
      <c r="CH733" s="310"/>
      <c r="CI733" s="310"/>
      <c r="CJ733" s="310"/>
      <c r="CK733" s="310"/>
      <c r="CL733" s="310"/>
      <c r="CM733" s="310"/>
      <c r="CN733" s="310"/>
      <c r="CO733" s="310"/>
      <c r="CP733" s="310"/>
      <c r="CQ733" s="310"/>
      <c r="CR733" s="310"/>
      <c r="CS733" s="310"/>
      <c r="CT733" s="310"/>
      <c r="CU733" s="310"/>
      <c r="CV733" s="310"/>
      <c r="CW733" s="310"/>
      <c r="CX733" s="310"/>
      <c r="CY733" s="310"/>
      <c r="CZ733" s="310"/>
    </row>
    <row r="734" ht="25.15" customHeight="true" x14ac:dyDescent="0.2">
      <c r="C734" s="844"/>
      <c r="D734" s="844"/>
      <c r="E734" s="512"/>
      <c r="F734" s="512"/>
      <c r="G734" s="512"/>
      <c r="H734" s="844"/>
      <c r="I734" s="844"/>
      <c r="J734" s="512"/>
      <c r="K734" s="512"/>
      <c r="L734" s="512"/>
      <c r="M734" s="844"/>
      <c r="N734" s="844"/>
      <c r="O734" s="512"/>
      <c r="P734" s="512"/>
      <c r="Q734" s="512"/>
      <c r="BA734" s="310"/>
      <c r="BB734" s="360"/>
      <c r="BC734" s="310"/>
      <c r="BD734" s="310"/>
      <c r="BE734" s="310"/>
      <c r="BF734" s="310"/>
      <c r="BG734" s="310"/>
      <c r="BH734" s="310"/>
      <c r="BI734" s="310"/>
      <c r="BJ734" s="310"/>
      <c r="BK734" s="310"/>
      <c r="BL734" s="310"/>
      <c r="BM734" s="310"/>
      <c r="BN734" s="310"/>
      <c r="BO734" s="310"/>
      <c r="BP734" s="310"/>
      <c r="BQ734" s="310"/>
      <c r="BR734" s="310"/>
      <c r="BS734" s="310"/>
      <c r="BT734" s="310"/>
      <c r="BU734" s="310"/>
      <c r="BV734" s="310"/>
      <c r="BW734" s="310"/>
      <c r="BX734" s="310"/>
      <c r="BY734" s="310"/>
      <c r="BZ734" s="310"/>
      <c r="CA734" s="310"/>
      <c r="CB734" s="310"/>
      <c r="CC734" s="310"/>
      <c r="CD734" s="310"/>
      <c r="CE734" s="310"/>
      <c r="CF734" s="310"/>
      <c r="CG734" s="310"/>
      <c r="CH734" s="310"/>
      <c r="CI734" s="310"/>
      <c r="CJ734" s="310"/>
      <c r="CK734" s="310"/>
      <c r="CL734" s="310"/>
      <c r="CM734" s="310"/>
      <c r="CN734" s="310"/>
      <c r="CO734" s="310"/>
      <c r="CP734" s="310"/>
      <c r="CQ734" s="310"/>
      <c r="CR734" s="310"/>
      <c r="CS734" s="310"/>
      <c r="CT734" s="310"/>
      <c r="CU734" s="310"/>
      <c r="CV734" s="310"/>
      <c r="CW734" s="310"/>
      <c r="CX734" s="310"/>
      <c r="CY734" s="310"/>
      <c r="CZ734" s="310"/>
    </row>
    <row r="735" ht="25.15" customHeight="true" x14ac:dyDescent="0.2">
      <c r="C735" s="844"/>
      <c r="D735" s="844"/>
      <c r="E735" s="512"/>
      <c r="F735" s="512"/>
      <c r="G735" s="512"/>
      <c r="H735" s="844"/>
      <c r="I735" s="844"/>
      <c r="J735" s="512"/>
      <c r="K735" s="512"/>
      <c r="L735" s="512"/>
      <c r="M735" s="844"/>
      <c r="N735" s="844"/>
      <c r="O735" s="512"/>
      <c r="P735" s="512"/>
      <c r="Q735" s="512"/>
      <c r="BA735" s="310"/>
      <c r="BB735" s="360"/>
      <c r="BC735" s="310"/>
      <c r="BD735" s="310"/>
      <c r="BE735" s="310"/>
      <c r="BF735" s="310"/>
      <c r="BG735" s="310"/>
      <c r="BH735" s="310"/>
      <c r="BI735" s="310"/>
      <c r="BJ735" s="310"/>
      <c r="BK735" s="310"/>
      <c r="BL735" s="310"/>
      <c r="BM735" s="310"/>
      <c r="BN735" s="310"/>
      <c r="BO735" s="310"/>
      <c r="BP735" s="310"/>
      <c r="BQ735" s="310"/>
      <c r="BR735" s="310"/>
      <c r="BS735" s="310"/>
      <c r="BT735" s="310"/>
      <c r="BU735" s="310"/>
      <c r="BV735" s="310"/>
      <c r="BW735" s="310"/>
      <c r="BX735" s="310"/>
      <c r="BY735" s="310"/>
      <c r="BZ735" s="310"/>
      <c r="CA735" s="310"/>
      <c r="CB735" s="310"/>
      <c r="CC735" s="310"/>
      <c r="CD735" s="310"/>
      <c r="CE735" s="310"/>
      <c r="CF735" s="310"/>
      <c r="CG735" s="310"/>
      <c r="CH735" s="310"/>
      <c r="CI735" s="310"/>
      <c r="CJ735" s="310"/>
      <c r="CK735" s="310"/>
      <c r="CL735" s="310"/>
      <c r="CM735" s="310"/>
      <c r="CN735" s="310"/>
      <c r="CO735" s="310"/>
      <c r="CP735" s="310"/>
      <c r="CQ735" s="310"/>
      <c r="CR735" s="310"/>
      <c r="CS735" s="310"/>
      <c r="CT735" s="310"/>
      <c r="CU735" s="310"/>
      <c r="CV735" s="310"/>
      <c r="CW735" s="310"/>
      <c r="CX735" s="310"/>
      <c r="CY735" s="310"/>
      <c r="CZ735" s="310"/>
    </row>
    <row r="736" ht="25.15" customHeight="true" x14ac:dyDescent="0.2">
      <c r="C736" s="844"/>
      <c r="D736" s="844"/>
      <c r="E736" s="512"/>
      <c r="F736" s="512"/>
      <c r="G736" s="512"/>
      <c r="H736" s="844"/>
      <c r="I736" s="844"/>
      <c r="J736" s="512"/>
      <c r="K736" s="512"/>
      <c r="L736" s="512"/>
      <c r="M736" s="844"/>
      <c r="N736" s="844"/>
      <c r="O736" s="512"/>
      <c r="P736" s="512"/>
      <c r="Q736" s="512"/>
      <c r="BA736" s="310"/>
      <c r="BB736" s="360"/>
      <c r="BC736" s="310"/>
      <c r="BD736" s="310"/>
      <c r="BE736" s="310"/>
      <c r="BF736" s="310"/>
      <c r="BG736" s="310"/>
      <c r="BH736" s="310"/>
      <c r="BI736" s="310"/>
      <c r="BJ736" s="310"/>
      <c r="BK736" s="310"/>
      <c r="BL736" s="310"/>
      <c r="BM736" s="310"/>
      <c r="BN736" s="310"/>
      <c r="BO736" s="310"/>
      <c r="BP736" s="310"/>
      <c r="BQ736" s="310"/>
      <c r="BR736" s="310"/>
      <c r="BS736" s="310"/>
      <c r="BT736" s="310"/>
      <c r="BU736" s="310"/>
      <c r="BV736" s="310"/>
      <c r="BW736" s="310"/>
      <c r="BX736" s="310"/>
      <c r="BY736" s="310"/>
      <c r="BZ736" s="310"/>
      <c r="CA736" s="310"/>
      <c r="CB736" s="310"/>
      <c r="CC736" s="310"/>
      <c r="CD736" s="310"/>
      <c r="CE736" s="310"/>
      <c r="CF736" s="310"/>
      <c r="CG736" s="310"/>
      <c r="CH736" s="310"/>
      <c r="CI736" s="310"/>
      <c r="CJ736" s="310"/>
      <c r="CK736" s="310"/>
      <c r="CL736" s="310"/>
      <c r="CM736" s="310"/>
      <c r="CN736" s="310"/>
      <c r="CO736" s="310"/>
      <c r="CP736" s="310"/>
      <c r="CQ736" s="310"/>
      <c r="CR736" s="310"/>
      <c r="CS736" s="310"/>
      <c r="CT736" s="310"/>
      <c r="CU736" s="310"/>
      <c r="CV736" s="310"/>
      <c r="CW736" s="310"/>
      <c r="CX736" s="310"/>
      <c r="CY736" s="310"/>
      <c r="CZ736" s="310"/>
    </row>
    <row r="737" ht="25.15" customHeight="true" x14ac:dyDescent="0.2">
      <c r="C737" s="844"/>
      <c r="D737" s="844"/>
      <c r="E737" s="512"/>
      <c r="F737" s="512"/>
      <c r="G737" s="512"/>
      <c r="H737" s="844"/>
      <c r="I737" s="844"/>
      <c r="J737" s="512"/>
      <c r="K737" s="512"/>
      <c r="L737" s="512"/>
      <c r="M737" s="844"/>
      <c r="N737" s="844"/>
      <c r="O737" s="512"/>
      <c r="P737" s="512"/>
      <c r="Q737" s="512"/>
      <c r="BA737" s="310"/>
      <c r="BB737" s="360"/>
      <c r="BC737" s="310"/>
      <c r="BD737" s="310"/>
      <c r="BE737" s="310"/>
      <c r="BF737" s="310"/>
      <c r="BG737" s="310"/>
      <c r="BH737" s="310"/>
      <c r="BI737" s="310"/>
      <c r="BJ737" s="310"/>
      <c r="BK737" s="310"/>
      <c r="BL737" s="310"/>
      <c r="BM737" s="310"/>
      <c r="BN737" s="310"/>
      <c r="BO737" s="310"/>
      <c r="BP737" s="310"/>
      <c r="BQ737" s="310"/>
      <c r="BR737" s="310"/>
      <c r="BS737" s="310"/>
      <c r="BT737" s="310"/>
      <c r="BU737" s="310"/>
      <c r="BV737" s="310"/>
      <c r="BW737" s="310"/>
      <c r="BX737" s="310"/>
      <c r="BY737" s="310"/>
      <c r="BZ737" s="310"/>
      <c r="CA737" s="310"/>
      <c r="CB737" s="310"/>
      <c r="CC737" s="310"/>
      <c r="CD737" s="310"/>
      <c r="CE737" s="310"/>
      <c r="CF737" s="310"/>
      <c r="CG737" s="310"/>
      <c r="CH737" s="310"/>
      <c r="CI737" s="310"/>
      <c r="CJ737" s="310"/>
      <c r="CK737" s="310"/>
      <c r="CL737" s="310"/>
      <c r="CM737" s="310"/>
      <c r="CN737" s="310"/>
      <c r="CO737" s="310"/>
      <c r="CP737" s="310"/>
      <c r="CQ737" s="310"/>
      <c r="CR737" s="310"/>
      <c r="CS737" s="310"/>
      <c r="CT737" s="310"/>
      <c r="CU737" s="310"/>
      <c r="CV737" s="310"/>
      <c r="CW737" s="310"/>
      <c r="CX737" s="310"/>
      <c r="CY737" s="310"/>
      <c r="CZ737" s="310"/>
    </row>
    <row r="738" ht="25.15" customHeight="true" x14ac:dyDescent="0.2">
      <c r="C738" s="844"/>
      <c r="D738" s="844"/>
      <c r="E738" s="512"/>
      <c r="F738" s="512"/>
      <c r="G738" s="512"/>
      <c r="H738" s="844"/>
      <c r="I738" s="844"/>
      <c r="J738" s="512"/>
      <c r="K738" s="512"/>
      <c r="L738" s="512"/>
      <c r="M738" s="844"/>
      <c r="N738" s="844"/>
      <c r="O738" s="512"/>
      <c r="P738" s="512"/>
      <c r="Q738" s="512"/>
      <c r="BA738" s="310"/>
      <c r="BB738" s="360"/>
      <c r="BC738" s="310"/>
      <c r="BD738" s="310"/>
      <c r="BE738" s="310"/>
      <c r="BF738" s="310"/>
      <c r="BG738" s="310"/>
      <c r="BH738" s="310"/>
      <c r="BI738" s="310"/>
      <c r="BJ738" s="310"/>
      <c r="BK738" s="310"/>
      <c r="BL738" s="310"/>
      <c r="BM738" s="310"/>
      <c r="BN738" s="310"/>
      <c r="BO738" s="310"/>
      <c r="BP738" s="310"/>
      <c r="BQ738" s="310"/>
      <c r="BR738" s="310"/>
      <c r="BS738" s="310"/>
      <c r="BT738" s="310"/>
      <c r="BU738" s="310"/>
      <c r="BV738" s="310"/>
      <c r="BW738" s="310"/>
      <c r="BX738" s="310"/>
      <c r="BY738" s="310"/>
      <c r="BZ738" s="310"/>
      <c r="CA738" s="310"/>
      <c r="CB738" s="310"/>
      <c r="CC738" s="310"/>
      <c r="CD738" s="310"/>
      <c r="CE738" s="310"/>
      <c r="CF738" s="310"/>
      <c r="CG738" s="310"/>
      <c r="CH738" s="310"/>
      <c r="CI738" s="310"/>
      <c r="CJ738" s="310"/>
      <c r="CK738" s="310"/>
      <c r="CL738" s="310"/>
      <c r="CM738" s="310"/>
      <c r="CN738" s="310"/>
      <c r="CO738" s="310"/>
      <c r="CP738" s="310"/>
      <c r="CQ738" s="310"/>
      <c r="CR738" s="310"/>
      <c r="CS738" s="310"/>
      <c r="CT738" s="310"/>
      <c r="CU738" s="310"/>
      <c r="CV738" s="310"/>
      <c r="CW738" s="310"/>
      <c r="CX738" s="310"/>
      <c r="CY738" s="310"/>
      <c r="CZ738" s="310"/>
    </row>
    <row r="739" ht="25.15" customHeight="true" x14ac:dyDescent="0.2">
      <c r="C739" s="844"/>
      <c r="D739" s="844"/>
      <c r="E739" s="512"/>
      <c r="F739" s="512"/>
      <c r="G739" s="512"/>
      <c r="H739" s="844"/>
      <c r="I739" s="844"/>
      <c r="J739" s="512"/>
      <c r="K739" s="512"/>
      <c r="L739" s="512"/>
      <c r="M739" s="844"/>
      <c r="N739" s="844"/>
      <c r="O739" s="512"/>
      <c r="P739" s="512"/>
      <c r="Q739" s="512"/>
      <c r="BA739" s="310"/>
      <c r="BB739" s="360"/>
      <c r="BC739" s="310"/>
      <c r="BD739" s="310"/>
      <c r="BE739" s="310"/>
      <c r="BF739" s="310"/>
      <c r="BG739" s="310"/>
      <c r="BH739" s="310"/>
      <c r="BI739" s="310"/>
      <c r="BJ739" s="310"/>
      <c r="BK739" s="310"/>
      <c r="BL739" s="310"/>
      <c r="BM739" s="310"/>
      <c r="BN739" s="310"/>
      <c r="BO739" s="310"/>
      <c r="BP739" s="310"/>
      <c r="BQ739" s="310"/>
      <c r="BR739" s="310"/>
      <c r="BS739" s="310"/>
      <c r="BT739" s="310"/>
      <c r="BU739" s="310"/>
      <c r="BV739" s="310"/>
      <c r="BW739" s="310"/>
      <c r="BX739" s="310"/>
      <c r="BY739" s="310"/>
      <c r="BZ739" s="310"/>
      <c r="CA739" s="310"/>
      <c r="CB739" s="310"/>
      <c r="CC739" s="310"/>
      <c r="CD739" s="310"/>
      <c r="CE739" s="310"/>
      <c r="CF739" s="310"/>
      <c r="CG739" s="310"/>
      <c r="CH739" s="310"/>
      <c r="CI739" s="310"/>
      <c r="CJ739" s="310"/>
      <c r="CK739" s="310"/>
      <c r="CL739" s="310"/>
      <c r="CM739" s="310"/>
      <c r="CN739" s="310"/>
      <c r="CO739" s="310"/>
      <c r="CP739" s="310"/>
      <c r="CQ739" s="310"/>
      <c r="CR739" s="310"/>
      <c r="CS739" s="310"/>
      <c r="CT739" s="310"/>
      <c r="CU739" s="310"/>
      <c r="CV739" s="310"/>
      <c r="CW739" s="310"/>
      <c r="CX739" s="310"/>
      <c r="CY739" s="310"/>
      <c r="CZ739" s="310"/>
    </row>
    <row r="740" ht="25.15" customHeight="true" x14ac:dyDescent="0.2">
      <c r="C740" s="844"/>
      <c r="D740" s="844"/>
      <c r="E740" s="512"/>
      <c r="F740" s="512"/>
      <c r="G740" s="512"/>
      <c r="H740" s="844"/>
      <c r="I740" s="844"/>
      <c r="J740" s="512"/>
      <c r="K740" s="512"/>
      <c r="L740" s="512"/>
      <c r="M740" s="844"/>
      <c r="N740" s="844"/>
      <c r="O740" s="512"/>
      <c r="P740" s="512"/>
      <c r="Q740" s="512"/>
      <c r="BA740" s="310"/>
      <c r="BB740" s="360"/>
      <c r="BC740" s="310"/>
      <c r="BD740" s="310"/>
      <c r="BE740" s="310"/>
      <c r="BF740" s="310"/>
      <c r="BG740" s="310"/>
      <c r="BH740" s="310"/>
      <c r="BI740" s="310"/>
      <c r="BJ740" s="310"/>
      <c r="BK740" s="310"/>
      <c r="BL740" s="310"/>
      <c r="BM740" s="310"/>
      <c r="BN740" s="310"/>
      <c r="BO740" s="310"/>
      <c r="BP740" s="310"/>
      <c r="BQ740" s="310"/>
      <c r="BR740" s="310"/>
      <c r="BS740" s="310"/>
      <c r="BT740" s="310"/>
      <c r="BU740" s="310"/>
      <c r="BV740" s="310"/>
      <c r="BW740" s="310"/>
      <c r="BX740" s="310"/>
      <c r="BY740" s="310"/>
      <c r="BZ740" s="310"/>
      <c r="CA740" s="310"/>
      <c r="CB740" s="310"/>
      <c r="CC740" s="310"/>
      <c r="CD740" s="310"/>
      <c r="CE740" s="310"/>
      <c r="CF740" s="310"/>
      <c r="CG740" s="310"/>
      <c r="CH740" s="310"/>
      <c r="CI740" s="310"/>
      <c r="CJ740" s="310"/>
      <c r="CK740" s="310"/>
      <c r="CL740" s="310"/>
      <c r="CM740" s="310"/>
      <c r="CN740" s="310"/>
      <c r="CO740" s="310"/>
      <c r="CP740" s="310"/>
      <c r="CQ740" s="310"/>
      <c r="CR740" s="310"/>
      <c r="CS740" s="310"/>
      <c r="CT740" s="310"/>
      <c r="CU740" s="310"/>
      <c r="CV740" s="310"/>
      <c r="CW740" s="310"/>
      <c r="CX740" s="310"/>
      <c r="CY740" s="310"/>
      <c r="CZ740" s="310"/>
    </row>
    <row r="741" ht="25.15" customHeight="true" x14ac:dyDescent="0.2">
      <c r="C741" s="844"/>
      <c r="D741" s="844"/>
      <c r="E741" s="512"/>
      <c r="F741" s="512"/>
      <c r="G741" s="512"/>
      <c r="H741" s="844"/>
      <c r="I741" s="844"/>
      <c r="J741" s="512"/>
      <c r="K741" s="512"/>
      <c r="L741" s="512"/>
      <c r="M741" s="844"/>
      <c r="N741" s="844"/>
      <c r="O741" s="512"/>
      <c r="P741" s="512"/>
      <c r="Q741" s="512"/>
      <c r="BA741" s="310"/>
      <c r="BB741" s="360"/>
      <c r="BC741" s="310"/>
      <c r="BD741" s="310"/>
      <c r="BE741" s="310"/>
      <c r="BF741" s="310"/>
      <c r="BG741" s="310"/>
      <c r="BH741" s="310"/>
      <c r="BI741" s="310"/>
      <c r="BJ741" s="310"/>
      <c r="BK741" s="310"/>
      <c r="BL741" s="310"/>
      <c r="BM741" s="310"/>
      <c r="BN741" s="310"/>
      <c r="BO741" s="310"/>
      <c r="BP741" s="310"/>
      <c r="BQ741" s="310"/>
      <c r="BR741" s="310"/>
      <c r="BS741" s="310"/>
      <c r="BT741" s="310"/>
      <c r="BU741" s="310"/>
      <c r="BV741" s="310"/>
      <c r="BW741" s="310"/>
      <c r="BX741" s="310"/>
      <c r="BY741" s="310"/>
      <c r="BZ741" s="310"/>
      <c r="CA741" s="310"/>
      <c r="CB741" s="310"/>
      <c r="CC741" s="310"/>
      <c r="CD741" s="310"/>
      <c r="CE741" s="310"/>
      <c r="CF741" s="310"/>
      <c r="CG741" s="310"/>
      <c r="CH741" s="310"/>
      <c r="CI741" s="310"/>
      <c r="CJ741" s="310"/>
      <c r="CK741" s="310"/>
      <c r="CL741" s="310"/>
      <c r="CM741" s="310"/>
      <c r="CN741" s="310"/>
      <c r="CO741" s="310"/>
      <c r="CP741" s="310"/>
      <c r="CQ741" s="310"/>
      <c r="CR741" s="310"/>
      <c r="CS741" s="310"/>
      <c r="CT741" s="310"/>
      <c r="CU741" s="310"/>
      <c r="CV741" s="310"/>
      <c r="CW741" s="310"/>
      <c r="CX741" s="310"/>
      <c r="CY741" s="310"/>
      <c r="CZ741" s="310"/>
    </row>
    <row r="742" ht="25.15" customHeight="true" x14ac:dyDescent="0.2">
      <c r="C742" s="844"/>
      <c r="D742" s="844"/>
      <c r="E742" s="512"/>
      <c r="F742" s="512"/>
      <c r="G742" s="512"/>
      <c r="H742" s="844"/>
      <c r="I742" s="844"/>
      <c r="J742" s="512"/>
      <c r="K742" s="512"/>
      <c r="L742" s="512"/>
      <c r="M742" s="844"/>
      <c r="N742" s="844"/>
      <c r="O742" s="512"/>
      <c r="P742" s="512"/>
      <c r="Q742" s="512"/>
      <c r="BA742" s="310"/>
      <c r="BB742" s="360"/>
      <c r="BC742" s="310"/>
      <c r="BD742" s="310"/>
      <c r="BE742" s="310"/>
      <c r="BF742" s="310"/>
      <c r="BG742" s="310"/>
      <c r="BH742" s="310"/>
      <c r="BI742" s="310"/>
      <c r="BJ742" s="310"/>
      <c r="BK742" s="310"/>
      <c r="BL742" s="310"/>
      <c r="BM742" s="310"/>
      <c r="BN742" s="310"/>
      <c r="BO742" s="310"/>
      <c r="BP742" s="310"/>
      <c r="BQ742" s="310"/>
      <c r="BR742" s="310"/>
      <c r="BS742" s="310"/>
      <c r="BT742" s="310"/>
      <c r="BU742" s="310"/>
      <c r="BV742" s="310"/>
      <c r="BW742" s="310"/>
      <c r="BX742" s="310"/>
      <c r="BY742" s="310"/>
      <c r="BZ742" s="310"/>
      <c r="CA742" s="310"/>
      <c r="CB742" s="310"/>
      <c r="CC742" s="310"/>
      <c r="CD742" s="310"/>
      <c r="CE742" s="310"/>
      <c r="CF742" s="310"/>
      <c r="CG742" s="310"/>
      <c r="CH742" s="310"/>
      <c r="CI742" s="310"/>
      <c r="CJ742" s="310"/>
      <c r="CK742" s="310"/>
      <c r="CL742" s="310"/>
      <c r="CM742" s="310"/>
      <c r="CN742" s="310"/>
      <c r="CO742" s="310"/>
      <c r="CP742" s="310"/>
      <c r="CQ742" s="310"/>
      <c r="CR742" s="310"/>
      <c r="CS742" s="310"/>
      <c r="CT742" s="310"/>
      <c r="CU742" s="310"/>
      <c r="CV742" s="310"/>
      <c r="CW742" s="310"/>
      <c r="CX742" s="310"/>
      <c r="CY742" s="310"/>
      <c r="CZ742" s="310"/>
    </row>
    <row r="743" ht="25.15" customHeight="true" x14ac:dyDescent="0.2">
      <c r="C743" s="844"/>
      <c r="D743" s="844"/>
      <c r="E743" s="512"/>
      <c r="F743" s="512"/>
      <c r="G743" s="512"/>
      <c r="H743" s="844"/>
      <c r="I743" s="844"/>
      <c r="J743" s="512"/>
      <c r="K743" s="512"/>
      <c r="L743" s="512"/>
      <c r="M743" s="844"/>
      <c r="N743" s="844"/>
      <c r="O743" s="512"/>
      <c r="P743" s="512"/>
      <c r="Q743" s="512"/>
      <c r="BA743" s="310"/>
      <c r="BB743" s="360"/>
      <c r="BC743" s="310"/>
      <c r="BD743" s="310"/>
      <c r="BE743" s="310"/>
      <c r="BF743" s="310"/>
      <c r="BG743" s="310"/>
      <c r="BH743" s="310"/>
      <c r="BI743" s="310"/>
      <c r="BJ743" s="310"/>
      <c r="BK743" s="310"/>
      <c r="BL743" s="310"/>
      <c r="BM743" s="310"/>
      <c r="BN743" s="310"/>
      <c r="BO743" s="310"/>
      <c r="BP743" s="310"/>
      <c r="BQ743" s="310"/>
      <c r="BR743" s="310"/>
      <c r="BS743" s="310"/>
      <c r="BT743" s="310"/>
      <c r="BU743" s="310"/>
      <c r="BV743" s="310"/>
      <c r="BW743" s="310"/>
      <c r="BX743" s="310"/>
      <c r="BY743" s="310"/>
      <c r="BZ743" s="310"/>
      <c r="CA743" s="310"/>
      <c r="CB743" s="310"/>
      <c r="CC743" s="310"/>
      <c r="CD743" s="310"/>
      <c r="CE743" s="310"/>
      <c r="CF743" s="310"/>
      <c r="CG743" s="310"/>
      <c r="CH743" s="310"/>
      <c r="CI743" s="310"/>
      <c r="CJ743" s="310"/>
      <c r="CK743" s="310"/>
      <c r="CL743" s="310"/>
      <c r="CM743" s="310"/>
      <c r="CN743" s="310"/>
      <c r="CO743" s="310"/>
      <c r="CP743" s="310"/>
      <c r="CQ743" s="310"/>
      <c r="CR743" s="310"/>
      <c r="CS743" s="310"/>
      <c r="CT743" s="310"/>
      <c r="CU743" s="310"/>
      <c r="CV743" s="310"/>
      <c r="CW743" s="310"/>
      <c r="CX743" s="310"/>
      <c r="CY743" s="310"/>
      <c r="CZ743" s="310"/>
    </row>
    <row r="744" ht="25.15" customHeight="true" x14ac:dyDescent="0.2">
      <c r="C744" s="844"/>
      <c r="D744" s="844"/>
      <c r="E744" s="512"/>
      <c r="F744" s="512"/>
      <c r="G744" s="512"/>
      <c r="H744" s="844"/>
      <c r="I744" s="844"/>
      <c r="J744" s="512"/>
      <c r="K744" s="512"/>
      <c r="L744" s="512"/>
      <c r="M744" s="844"/>
      <c r="N744" s="844"/>
      <c r="O744" s="512"/>
      <c r="P744" s="512"/>
      <c r="Q744" s="512"/>
      <c r="BA744" s="310"/>
      <c r="BB744" s="360"/>
      <c r="BC744" s="310"/>
      <c r="BD744" s="310"/>
      <c r="BE744" s="310"/>
      <c r="BF744" s="310"/>
      <c r="BG744" s="310"/>
      <c r="BH744" s="310"/>
      <c r="BI744" s="310"/>
      <c r="BJ744" s="310"/>
      <c r="BK744" s="310"/>
      <c r="BL744" s="310"/>
      <c r="BM744" s="310"/>
      <c r="BN744" s="310"/>
      <c r="BO744" s="310"/>
      <c r="BP744" s="310"/>
      <c r="BQ744" s="310"/>
      <c r="BR744" s="310"/>
      <c r="BS744" s="310"/>
      <c r="BT744" s="310"/>
      <c r="BU744" s="310"/>
      <c r="BV744" s="310"/>
      <c r="BW744" s="310"/>
      <c r="BX744" s="310"/>
      <c r="BY744" s="310"/>
      <c r="BZ744" s="310"/>
      <c r="CA744" s="310"/>
      <c r="CB744" s="310"/>
      <c r="CC744" s="310"/>
      <c r="CD744" s="310"/>
      <c r="CE744" s="310"/>
      <c r="CF744" s="310"/>
      <c r="CG744" s="310"/>
      <c r="CH744" s="310"/>
      <c r="CI744" s="310"/>
      <c r="CJ744" s="310"/>
      <c r="CK744" s="310"/>
      <c r="CL744" s="310"/>
      <c r="CM744" s="310"/>
      <c r="CN744" s="310"/>
      <c r="CO744" s="310"/>
      <c r="CP744" s="310"/>
      <c r="CQ744" s="310"/>
      <c r="CR744" s="310"/>
      <c r="CS744" s="310"/>
      <c r="CT744" s="310"/>
      <c r="CU744" s="310"/>
      <c r="CV744" s="310"/>
      <c r="CW744" s="310"/>
      <c r="CX744" s="310"/>
      <c r="CY744" s="310"/>
      <c r="CZ744" s="310"/>
    </row>
    <row r="745" ht="25.15" customHeight="true" x14ac:dyDescent="0.2">
      <c r="C745" s="844"/>
      <c r="D745" s="844"/>
      <c r="E745" s="512"/>
      <c r="F745" s="512"/>
      <c r="G745" s="512"/>
      <c r="H745" s="844"/>
      <c r="I745" s="844"/>
      <c r="J745" s="512"/>
      <c r="K745" s="512"/>
      <c r="L745" s="512"/>
      <c r="M745" s="844"/>
      <c r="N745" s="844"/>
      <c r="O745" s="512"/>
      <c r="P745" s="512"/>
      <c r="Q745" s="512"/>
      <c r="BA745" s="310"/>
      <c r="BB745" s="360"/>
      <c r="BC745" s="310"/>
      <c r="BD745" s="310"/>
      <c r="BE745" s="310"/>
      <c r="BF745" s="310"/>
      <c r="BG745" s="310"/>
      <c r="BH745" s="310"/>
      <c r="BI745" s="310"/>
      <c r="BJ745" s="310"/>
      <c r="BK745" s="310"/>
      <c r="BL745" s="310"/>
      <c r="BM745" s="310"/>
      <c r="BN745" s="310"/>
      <c r="BO745" s="310"/>
      <c r="BP745" s="310"/>
      <c r="BQ745" s="310"/>
      <c r="BR745" s="310"/>
      <c r="BS745" s="310"/>
      <c r="BT745" s="310"/>
      <c r="BU745" s="310"/>
      <c r="BV745" s="310"/>
      <c r="BW745" s="310"/>
      <c r="BX745" s="310"/>
      <c r="BY745" s="310"/>
      <c r="BZ745" s="310"/>
      <c r="CA745" s="310"/>
      <c r="CB745" s="310"/>
      <c r="CC745" s="310"/>
      <c r="CD745" s="310"/>
      <c r="CE745" s="310"/>
      <c r="CF745" s="310"/>
      <c r="CG745" s="310"/>
      <c r="CH745" s="310"/>
      <c r="CI745" s="310"/>
      <c r="CJ745" s="310"/>
      <c r="CK745" s="310"/>
      <c r="CL745" s="310"/>
      <c r="CM745" s="310"/>
      <c r="CN745" s="310"/>
      <c r="CO745" s="310"/>
      <c r="CP745" s="310"/>
      <c r="CQ745" s="310"/>
      <c r="CR745" s="310"/>
      <c r="CS745" s="310"/>
      <c r="CT745" s="310"/>
      <c r="CU745" s="310"/>
      <c r="CV745" s="310"/>
      <c r="CW745" s="310"/>
      <c r="CX745" s="310"/>
      <c r="CY745" s="310"/>
      <c r="CZ745" s="310"/>
    </row>
    <row r="746" ht="25.15" customHeight="true" x14ac:dyDescent="0.2">
      <c r="C746" s="844"/>
      <c r="D746" s="844"/>
      <c r="E746" s="512"/>
      <c r="F746" s="512"/>
      <c r="G746" s="512"/>
      <c r="H746" s="844"/>
      <c r="I746" s="844"/>
      <c r="J746" s="512"/>
      <c r="K746" s="512"/>
      <c r="L746" s="512"/>
      <c r="M746" s="844"/>
      <c r="N746" s="844"/>
      <c r="O746" s="512"/>
      <c r="P746" s="512"/>
      <c r="Q746" s="512"/>
      <c r="BA746" s="310"/>
      <c r="BB746" s="360"/>
      <c r="BC746" s="310"/>
      <c r="BD746" s="310"/>
      <c r="BE746" s="310"/>
      <c r="BF746" s="310"/>
      <c r="BG746" s="310"/>
      <c r="BH746" s="310"/>
      <c r="BI746" s="310"/>
      <c r="BJ746" s="310"/>
      <c r="BK746" s="310"/>
      <c r="BL746" s="310"/>
      <c r="BM746" s="310"/>
      <c r="BN746" s="310"/>
      <c r="BO746" s="310"/>
      <c r="BP746" s="310"/>
      <c r="BQ746" s="310"/>
      <c r="BR746" s="310"/>
      <c r="BS746" s="310"/>
      <c r="BT746" s="310"/>
      <c r="BU746" s="310"/>
      <c r="BV746" s="310"/>
      <c r="BW746" s="310"/>
      <c r="BX746" s="310"/>
      <c r="BY746" s="310"/>
      <c r="BZ746" s="310"/>
      <c r="CA746" s="310"/>
      <c r="CB746" s="310"/>
      <c r="CC746" s="310"/>
      <c r="CD746" s="310"/>
      <c r="CE746" s="310"/>
      <c r="CF746" s="310"/>
      <c r="CG746" s="310"/>
      <c r="CH746" s="310"/>
      <c r="CI746" s="310"/>
      <c r="CJ746" s="310"/>
      <c r="CK746" s="310"/>
      <c r="CL746" s="310"/>
      <c r="CM746" s="310"/>
      <c r="CN746" s="310"/>
      <c r="CO746" s="310"/>
      <c r="CP746" s="310"/>
      <c r="CQ746" s="310"/>
      <c r="CR746" s="310"/>
      <c r="CS746" s="310"/>
      <c r="CT746" s="310"/>
      <c r="CU746" s="310"/>
      <c r="CV746" s="310"/>
      <c r="CW746" s="310"/>
      <c r="CX746" s="310"/>
      <c r="CY746" s="310"/>
      <c r="CZ746" s="310"/>
    </row>
    <row r="747" ht="25.15" customHeight="true" x14ac:dyDescent="0.2">
      <c r="C747" s="844"/>
      <c r="D747" s="844"/>
      <c r="E747" s="512"/>
      <c r="F747" s="512"/>
      <c r="G747" s="512"/>
      <c r="H747" s="844"/>
      <c r="I747" s="844"/>
      <c r="J747" s="512"/>
      <c r="K747" s="512"/>
      <c r="L747" s="512"/>
      <c r="M747" s="844"/>
      <c r="N747" s="844"/>
      <c r="O747" s="512"/>
      <c r="P747" s="512"/>
      <c r="Q747" s="512"/>
      <c r="BA747" s="310"/>
      <c r="BB747" s="360"/>
      <c r="BC747" s="310"/>
      <c r="BD747" s="310"/>
      <c r="BE747" s="310"/>
      <c r="BF747" s="310"/>
      <c r="BG747" s="310"/>
      <c r="BH747" s="310"/>
      <c r="BI747" s="310"/>
      <c r="BJ747" s="310"/>
      <c r="BK747" s="310"/>
      <c r="BL747" s="310"/>
      <c r="BM747" s="310"/>
      <c r="BN747" s="310"/>
      <c r="BO747" s="310"/>
      <c r="BP747" s="310"/>
      <c r="BQ747" s="310"/>
      <c r="BR747" s="310"/>
      <c r="BS747" s="310"/>
      <c r="BT747" s="310"/>
      <c r="BU747" s="310"/>
      <c r="BV747" s="310"/>
      <c r="BW747" s="310"/>
      <c r="BX747" s="310"/>
      <c r="BY747" s="310"/>
      <c r="BZ747" s="310"/>
      <c r="CA747" s="310"/>
      <c r="CB747" s="310"/>
      <c r="CC747" s="310"/>
      <c r="CD747" s="310"/>
      <c r="CE747" s="310"/>
      <c r="CF747" s="310"/>
      <c r="CG747" s="310"/>
      <c r="CH747" s="310"/>
      <c r="CI747" s="310"/>
      <c r="CJ747" s="310"/>
      <c r="CK747" s="310"/>
      <c r="CL747" s="310"/>
      <c r="CM747" s="310"/>
      <c r="CN747" s="310"/>
      <c r="CO747" s="310"/>
      <c r="CP747" s="310"/>
      <c r="CQ747" s="310"/>
      <c r="CR747" s="310"/>
      <c r="CS747" s="310"/>
      <c r="CT747" s="310"/>
      <c r="CU747" s="310"/>
      <c r="CV747" s="310"/>
      <c r="CW747" s="310"/>
      <c r="CX747" s="310"/>
      <c r="CY747" s="310"/>
      <c r="CZ747" s="310"/>
    </row>
    <row r="748" ht="25.15" customHeight="true" x14ac:dyDescent="0.2">
      <c r="C748" s="844"/>
      <c r="D748" s="844"/>
      <c r="E748" s="512"/>
      <c r="F748" s="512"/>
      <c r="G748" s="512"/>
      <c r="H748" s="844"/>
      <c r="I748" s="844"/>
      <c r="J748" s="512"/>
      <c r="K748" s="512"/>
      <c r="L748" s="512"/>
      <c r="M748" s="844"/>
      <c r="N748" s="844"/>
      <c r="O748" s="512"/>
      <c r="P748" s="512"/>
      <c r="Q748" s="512"/>
      <c r="BA748" s="310"/>
      <c r="BB748" s="360"/>
      <c r="BC748" s="310"/>
      <c r="BD748" s="310"/>
      <c r="BE748" s="310"/>
      <c r="BF748" s="310"/>
      <c r="BG748" s="310"/>
      <c r="BH748" s="310"/>
      <c r="BI748" s="310"/>
      <c r="BJ748" s="310"/>
      <c r="BK748" s="310"/>
      <c r="BL748" s="310"/>
      <c r="BM748" s="310"/>
      <c r="BN748" s="310"/>
      <c r="BO748" s="310"/>
      <c r="BP748" s="310"/>
      <c r="BQ748" s="310"/>
      <c r="BR748" s="310"/>
      <c r="BS748" s="310"/>
      <c r="BT748" s="310"/>
      <c r="BU748" s="310"/>
      <c r="BV748" s="310"/>
      <c r="BW748" s="310"/>
      <c r="BX748" s="310"/>
      <c r="BY748" s="310"/>
      <c r="BZ748" s="310"/>
      <c r="CA748" s="310"/>
      <c r="CB748" s="310"/>
      <c r="CC748" s="310"/>
      <c r="CD748" s="310"/>
      <c r="CE748" s="310"/>
      <c r="CF748" s="310"/>
      <c r="CG748" s="310"/>
      <c r="CH748" s="310"/>
      <c r="CI748" s="310"/>
      <c r="CJ748" s="310"/>
      <c r="CK748" s="310"/>
      <c r="CL748" s="310"/>
      <c r="CM748" s="310"/>
      <c r="CN748" s="310"/>
      <c r="CO748" s="310"/>
      <c r="CP748" s="310"/>
      <c r="CQ748" s="310"/>
      <c r="CR748" s="310"/>
      <c r="CS748" s="310"/>
      <c r="CT748" s="310"/>
      <c r="CU748" s="310"/>
      <c r="CV748" s="310"/>
      <c r="CW748" s="310"/>
      <c r="CX748" s="310"/>
      <c r="CY748" s="310"/>
      <c r="CZ748" s="310"/>
    </row>
    <row r="749" ht="25.15" customHeight="true" x14ac:dyDescent="0.2">
      <c r="C749" s="844"/>
      <c r="D749" s="844"/>
      <c r="E749" s="512"/>
      <c r="F749" s="512"/>
      <c r="G749" s="512"/>
      <c r="H749" s="844"/>
      <c r="I749" s="844"/>
      <c r="J749" s="512"/>
      <c r="K749" s="512"/>
      <c r="L749" s="512"/>
      <c r="M749" s="844"/>
      <c r="N749" s="844"/>
      <c r="O749" s="512"/>
      <c r="P749" s="512"/>
      <c r="Q749" s="512"/>
      <c r="BA749" s="310"/>
      <c r="BB749" s="360"/>
      <c r="BC749" s="310"/>
      <c r="BD749" s="310"/>
      <c r="BE749" s="310"/>
      <c r="BF749" s="310"/>
      <c r="BG749" s="310"/>
      <c r="BH749" s="310"/>
      <c r="BI749" s="310"/>
      <c r="BJ749" s="310"/>
      <c r="BK749" s="310"/>
      <c r="BL749" s="310"/>
      <c r="BM749" s="310"/>
      <c r="BN749" s="310"/>
      <c r="BO749" s="310"/>
      <c r="BP749" s="310"/>
      <c r="BQ749" s="310"/>
      <c r="BR749" s="310"/>
      <c r="BS749" s="310"/>
      <c r="BT749" s="310"/>
      <c r="BU749" s="310"/>
      <c r="BV749" s="310"/>
      <c r="BW749" s="310"/>
      <c r="BX749" s="310"/>
      <c r="BY749" s="310"/>
      <c r="BZ749" s="310"/>
      <c r="CA749" s="310"/>
      <c r="CB749" s="310"/>
      <c r="CC749" s="310"/>
      <c r="CD749" s="310"/>
      <c r="CE749" s="310"/>
      <c r="CF749" s="310"/>
      <c r="CG749" s="310"/>
      <c r="CH749" s="310"/>
      <c r="CI749" s="310"/>
      <c r="CJ749" s="310"/>
      <c r="CK749" s="310"/>
      <c r="CL749" s="310"/>
      <c r="CM749" s="310"/>
      <c r="CN749" s="310"/>
      <c r="CO749" s="310"/>
      <c r="CP749" s="310"/>
      <c r="CQ749" s="310"/>
      <c r="CR749" s="310"/>
      <c r="CS749" s="310"/>
      <c r="CT749" s="310"/>
      <c r="CU749" s="310"/>
      <c r="CV749" s="310"/>
      <c r="CW749" s="310"/>
      <c r="CX749" s="310"/>
      <c r="CY749" s="310"/>
      <c r="CZ749" s="310"/>
    </row>
    <row r="750" ht="25.15" customHeight="true" x14ac:dyDescent="0.2">
      <c r="C750" s="844"/>
      <c r="D750" s="844"/>
      <c r="E750" s="512"/>
      <c r="F750" s="512"/>
      <c r="G750" s="512"/>
      <c r="H750" s="844"/>
      <c r="I750" s="844"/>
      <c r="J750" s="512"/>
      <c r="K750" s="512"/>
      <c r="L750" s="512"/>
      <c r="M750" s="844"/>
      <c r="N750" s="844"/>
      <c r="O750" s="512"/>
      <c r="P750" s="512"/>
      <c r="Q750" s="512"/>
      <c r="BA750" s="310"/>
      <c r="BB750" s="360"/>
      <c r="BC750" s="310"/>
      <c r="BD750" s="310"/>
      <c r="BE750" s="310"/>
      <c r="BF750" s="310"/>
      <c r="BG750" s="310"/>
      <c r="BH750" s="310"/>
      <c r="BI750" s="310"/>
      <c r="BJ750" s="310"/>
      <c r="BK750" s="310"/>
      <c r="BL750" s="310"/>
      <c r="BM750" s="310"/>
      <c r="BN750" s="310"/>
      <c r="BO750" s="310"/>
      <c r="BP750" s="310"/>
      <c r="BQ750" s="310"/>
      <c r="BR750" s="310"/>
      <c r="BS750" s="310"/>
      <c r="BT750" s="310"/>
      <c r="BU750" s="310"/>
      <c r="BV750" s="310"/>
      <c r="BW750" s="310"/>
      <c r="BX750" s="310"/>
      <c r="BY750" s="310"/>
      <c r="BZ750" s="310"/>
      <c r="CA750" s="310"/>
      <c r="CB750" s="310"/>
      <c r="CC750" s="310"/>
      <c r="CD750" s="310"/>
      <c r="CE750" s="310"/>
      <c r="CF750" s="310"/>
      <c r="CG750" s="310"/>
      <c r="CH750" s="310"/>
      <c r="CI750" s="310"/>
      <c r="CJ750" s="310"/>
      <c r="CK750" s="310"/>
      <c r="CL750" s="310"/>
      <c r="CM750" s="310"/>
      <c r="CN750" s="310"/>
      <c r="CO750" s="310"/>
      <c r="CP750" s="310"/>
      <c r="CQ750" s="310"/>
      <c r="CR750" s="310"/>
      <c r="CS750" s="310"/>
      <c r="CT750" s="310"/>
      <c r="CU750" s="310"/>
      <c r="CV750" s="310"/>
      <c r="CW750" s="310"/>
      <c r="CX750" s="310"/>
      <c r="CY750" s="310"/>
      <c r="CZ750" s="310"/>
    </row>
    <row r="751" ht="25.15" customHeight="true" x14ac:dyDescent="0.2">
      <c r="C751" s="844"/>
      <c r="D751" s="844"/>
      <c r="E751" s="512"/>
      <c r="F751" s="512"/>
      <c r="G751" s="512"/>
      <c r="H751" s="844"/>
      <c r="I751" s="844"/>
      <c r="J751" s="512"/>
      <c r="K751" s="512"/>
      <c r="L751" s="512"/>
      <c r="M751" s="844"/>
      <c r="N751" s="844"/>
      <c r="O751" s="512"/>
      <c r="P751" s="512"/>
      <c r="Q751" s="512"/>
      <c r="BA751" s="310"/>
      <c r="BB751" s="360"/>
      <c r="BC751" s="310"/>
      <c r="BD751" s="310"/>
      <c r="BE751" s="310"/>
      <c r="BF751" s="310"/>
      <c r="BG751" s="310"/>
      <c r="BH751" s="310"/>
      <c r="BI751" s="310"/>
      <c r="BJ751" s="310"/>
      <c r="BK751" s="310"/>
      <c r="BL751" s="310"/>
      <c r="BM751" s="310"/>
      <c r="BN751" s="310"/>
      <c r="BO751" s="310"/>
      <c r="BP751" s="310"/>
      <c r="BQ751" s="310"/>
      <c r="BR751" s="310"/>
      <c r="BS751" s="310"/>
      <c r="BT751" s="310"/>
      <c r="BU751" s="310"/>
      <c r="BV751" s="310"/>
      <c r="BW751" s="310"/>
      <c r="BX751" s="310"/>
      <c r="BY751" s="310"/>
      <c r="BZ751" s="310"/>
      <c r="CA751" s="310"/>
      <c r="CB751" s="310"/>
      <c r="CC751" s="310"/>
      <c r="CD751" s="310"/>
      <c r="CE751" s="310"/>
      <c r="CF751" s="310"/>
      <c r="CG751" s="310"/>
      <c r="CH751" s="310"/>
      <c r="CI751" s="310"/>
      <c r="CJ751" s="310"/>
      <c r="CK751" s="310"/>
      <c r="CL751" s="310"/>
      <c r="CM751" s="310"/>
      <c r="CN751" s="310"/>
      <c r="CO751" s="310"/>
      <c r="CP751" s="310"/>
      <c r="CQ751" s="310"/>
      <c r="CR751" s="310"/>
      <c r="CS751" s="310"/>
      <c r="CT751" s="310"/>
      <c r="CU751" s="310"/>
      <c r="CV751" s="310"/>
      <c r="CW751" s="310"/>
      <c r="CX751" s="310"/>
      <c r="CY751" s="310"/>
      <c r="CZ751" s="310"/>
    </row>
    <row r="752" ht="25.15" customHeight="true" x14ac:dyDescent="0.2">
      <c r="C752" s="844"/>
      <c r="D752" s="844"/>
      <c r="E752" s="512"/>
      <c r="F752" s="512"/>
      <c r="G752" s="512"/>
      <c r="H752" s="844"/>
      <c r="I752" s="844"/>
      <c r="J752" s="512"/>
      <c r="K752" s="512"/>
      <c r="L752" s="512"/>
      <c r="M752" s="844"/>
      <c r="N752" s="844"/>
      <c r="O752" s="512"/>
      <c r="P752" s="512"/>
      <c r="Q752" s="512"/>
      <c r="BA752" s="310"/>
      <c r="BB752" s="360"/>
      <c r="BC752" s="310"/>
      <c r="BD752" s="310"/>
      <c r="BE752" s="310"/>
      <c r="BF752" s="310"/>
      <c r="BG752" s="310"/>
      <c r="BH752" s="310"/>
      <c r="BI752" s="310"/>
      <c r="BJ752" s="310"/>
      <c r="BK752" s="310"/>
      <c r="BL752" s="310"/>
      <c r="BM752" s="310"/>
      <c r="BN752" s="310"/>
      <c r="BO752" s="310"/>
      <c r="BP752" s="310"/>
      <c r="BQ752" s="310"/>
      <c r="BR752" s="310"/>
      <c r="BS752" s="310"/>
      <c r="BT752" s="310"/>
      <c r="BU752" s="310"/>
      <c r="BV752" s="310"/>
      <c r="BW752" s="310"/>
      <c r="BX752" s="310"/>
      <c r="BY752" s="310"/>
      <c r="BZ752" s="310"/>
      <c r="CA752" s="310"/>
      <c r="CB752" s="310"/>
      <c r="CC752" s="310"/>
      <c r="CD752" s="310"/>
      <c r="CE752" s="310"/>
      <c r="CF752" s="310"/>
      <c r="CG752" s="310"/>
      <c r="CH752" s="310"/>
      <c r="CI752" s="310"/>
      <c r="CJ752" s="310"/>
      <c r="CK752" s="310"/>
      <c r="CL752" s="310"/>
      <c r="CM752" s="310"/>
      <c r="CN752" s="310"/>
      <c r="CO752" s="310"/>
      <c r="CP752" s="310"/>
      <c r="CQ752" s="310"/>
      <c r="CR752" s="310"/>
      <c r="CS752" s="310"/>
      <c r="CT752" s="310"/>
      <c r="CU752" s="310"/>
      <c r="CV752" s="310"/>
      <c r="CW752" s="310"/>
      <c r="CX752" s="310"/>
      <c r="CY752" s="310"/>
      <c r="CZ752" s="310"/>
    </row>
    <row r="753" ht="25.15" customHeight="true" x14ac:dyDescent="0.2">
      <c r="C753" s="844"/>
      <c r="D753" s="844"/>
      <c r="E753" s="512"/>
      <c r="F753" s="512"/>
      <c r="G753" s="512"/>
      <c r="H753" s="844"/>
      <c r="I753" s="844"/>
      <c r="J753" s="512"/>
      <c r="K753" s="512"/>
      <c r="L753" s="512"/>
      <c r="M753" s="844"/>
      <c r="N753" s="844"/>
      <c r="O753" s="512"/>
      <c r="P753" s="512"/>
      <c r="Q753" s="512"/>
      <c r="BA753" s="310"/>
      <c r="BB753" s="360"/>
      <c r="BC753" s="310"/>
      <c r="BD753" s="310"/>
      <c r="BE753" s="310"/>
      <c r="BF753" s="310"/>
      <c r="BG753" s="310"/>
      <c r="BH753" s="310"/>
      <c r="BI753" s="310"/>
      <c r="BJ753" s="310"/>
      <c r="BK753" s="310"/>
      <c r="BL753" s="310"/>
      <c r="BM753" s="310"/>
      <c r="BN753" s="310"/>
      <c r="BO753" s="310"/>
      <c r="BP753" s="310"/>
      <c r="BQ753" s="310"/>
      <c r="BR753" s="310"/>
      <c r="BS753" s="310"/>
      <c r="BT753" s="310"/>
      <c r="BU753" s="310"/>
      <c r="BV753" s="310"/>
      <c r="BW753" s="310"/>
      <c r="BX753" s="310"/>
      <c r="BY753" s="310"/>
      <c r="BZ753" s="310"/>
      <c r="CA753" s="310"/>
      <c r="CB753" s="310"/>
      <c r="CC753" s="310"/>
      <c r="CD753" s="310"/>
      <c r="CE753" s="310"/>
      <c r="CF753" s="310"/>
      <c r="CG753" s="310"/>
      <c r="CH753" s="310"/>
      <c r="CI753" s="310"/>
      <c r="CJ753" s="310"/>
      <c r="CK753" s="310"/>
      <c r="CL753" s="310"/>
      <c r="CM753" s="310"/>
      <c r="CN753" s="310"/>
      <c r="CO753" s="310"/>
      <c r="CP753" s="310"/>
      <c r="CQ753" s="310"/>
      <c r="CR753" s="310"/>
      <c r="CS753" s="310"/>
      <c r="CT753" s="310"/>
      <c r="CU753" s="310"/>
      <c r="CV753" s="310"/>
      <c r="CW753" s="310"/>
      <c r="CX753" s="310"/>
      <c r="CY753" s="310"/>
      <c r="CZ753" s="310"/>
    </row>
    <row r="754" ht="25.15" customHeight="true" x14ac:dyDescent="0.2">
      <c r="C754" s="844"/>
      <c r="D754" s="844"/>
      <c r="E754" s="512"/>
      <c r="F754" s="512"/>
      <c r="G754" s="512"/>
      <c r="H754" s="844"/>
      <c r="I754" s="844"/>
      <c r="J754" s="512"/>
      <c r="K754" s="512"/>
      <c r="L754" s="512"/>
      <c r="M754" s="844"/>
      <c r="N754" s="844"/>
      <c r="O754" s="512"/>
      <c r="P754" s="512"/>
      <c r="Q754" s="512"/>
      <c r="BA754" s="310"/>
      <c r="BB754" s="360"/>
      <c r="BC754" s="310"/>
      <c r="BD754" s="310"/>
      <c r="BE754" s="310"/>
      <c r="BF754" s="310"/>
      <c r="BG754" s="310"/>
      <c r="BH754" s="310"/>
      <c r="BI754" s="310"/>
      <c r="BJ754" s="310"/>
      <c r="BK754" s="310"/>
      <c r="BL754" s="310"/>
      <c r="BM754" s="310"/>
      <c r="BN754" s="310"/>
      <c r="BO754" s="310"/>
      <c r="BP754" s="310"/>
      <c r="BQ754" s="310"/>
      <c r="BR754" s="310"/>
      <c r="BS754" s="310"/>
      <c r="BT754" s="310"/>
      <c r="BU754" s="310"/>
      <c r="BV754" s="310"/>
      <c r="BW754" s="310"/>
      <c r="BX754" s="310"/>
      <c r="BY754" s="310"/>
      <c r="BZ754" s="310"/>
      <c r="CA754" s="310"/>
      <c r="CB754" s="310"/>
      <c r="CC754" s="310"/>
      <c r="CD754" s="310"/>
      <c r="CE754" s="310"/>
      <c r="CF754" s="310"/>
      <c r="CG754" s="310"/>
      <c r="CH754" s="310"/>
      <c r="CI754" s="310"/>
      <c r="CJ754" s="310"/>
      <c r="CK754" s="310"/>
      <c r="CL754" s="310"/>
      <c r="CM754" s="310"/>
      <c r="CN754" s="310"/>
      <c r="CO754" s="310"/>
      <c r="CP754" s="310"/>
      <c r="CQ754" s="310"/>
      <c r="CR754" s="310"/>
      <c r="CS754" s="310"/>
      <c r="CT754" s="310"/>
      <c r="CU754" s="310"/>
      <c r="CV754" s="310"/>
      <c r="CW754" s="310"/>
      <c r="CX754" s="310"/>
      <c r="CY754" s="310"/>
      <c r="CZ754" s="310"/>
    </row>
    <row r="755" ht="25.15" customHeight="true" x14ac:dyDescent="0.2">
      <c r="C755" s="844"/>
      <c r="D755" s="844"/>
      <c r="E755" s="512"/>
      <c r="F755" s="512"/>
      <c r="G755" s="512"/>
      <c r="H755" s="844"/>
      <c r="I755" s="844"/>
      <c r="J755" s="512"/>
      <c r="K755" s="512"/>
      <c r="L755" s="512"/>
      <c r="M755" s="844"/>
      <c r="N755" s="844"/>
      <c r="O755" s="512"/>
      <c r="P755" s="512"/>
      <c r="Q755" s="512"/>
      <c r="BA755" s="310"/>
      <c r="BB755" s="360"/>
      <c r="BC755" s="310"/>
      <c r="BD755" s="310"/>
      <c r="BE755" s="310"/>
      <c r="BF755" s="310"/>
      <c r="BG755" s="310"/>
      <c r="BH755" s="310"/>
      <c r="BI755" s="310"/>
      <c r="BJ755" s="310"/>
      <c r="BK755" s="310"/>
      <c r="BL755" s="310"/>
      <c r="BM755" s="310"/>
      <c r="BN755" s="310"/>
      <c r="BO755" s="310"/>
      <c r="BP755" s="310"/>
      <c r="BQ755" s="310"/>
      <c r="BR755" s="310"/>
      <c r="BS755" s="310"/>
      <c r="BT755" s="310"/>
      <c r="BU755" s="310"/>
      <c r="BV755" s="310"/>
      <c r="BW755" s="310"/>
      <c r="BX755" s="310"/>
      <c r="BY755" s="310"/>
      <c r="BZ755" s="310"/>
      <c r="CA755" s="310"/>
      <c r="CB755" s="310"/>
      <c r="CC755" s="310"/>
      <c r="CD755" s="310"/>
      <c r="CE755" s="310"/>
      <c r="CF755" s="310"/>
      <c r="CG755" s="310"/>
      <c r="CH755" s="310"/>
      <c r="CI755" s="310"/>
      <c r="CJ755" s="310"/>
      <c r="CK755" s="310"/>
      <c r="CL755" s="310"/>
      <c r="CM755" s="310"/>
      <c r="CN755" s="310"/>
      <c r="CO755" s="310"/>
      <c r="CP755" s="310"/>
      <c r="CQ755" s="310"/>
      <c r="CR755" s="310"/>
      <c r="CS755" s="310"/>
      <c r="CT755" s="310"/>
      <c r="CU755" s="310"/>
      <c r="CV755" s="310"/>
      <c r="CW755" s="310"/>
      <c r="CX755" s="310"/>
      <c r="CY755" s="310"/>
      <c r="CZ755" s="310"/>
    </row>
    <row r="756" ht="25.15" customHeight="true" x14ac:dyDescent="0.2">
      <c r="C756" s="844"/>
      <c r="D756" s="844"/>
      <c r="E756" s="512"/>
      <c r="F756" s="512"/>
      <c r="G756" s="512"/>
      <c r="H756" s="844"/>
      <c r="I756" s="844"/>
      <c r="J756" s="512"/>
      <c r="K756" s="512"/>
      <c r="L756" s="512"/>
      <c r="M756" s="844"/>
      <c r="N756" s="844"/>
      <c r="O756" s="512"/>
      <c r="P756" s="512"/>
      <c r="Q756" s="512"/>
      <c r="BA756" s="310"/>
      <c r="BB756" s="360"/>
      <c r="BC756" s="310"/>
      <c r="BD756" s="310"/>
      <c r="BE756" s="310"/>
      <c r="BF756" s="310"/>
      <c r="BG756" s="310"/>
      <c r="BH756" s="310"/>
      <c r="BI756" s="310"/>
      <c r="BJ756" s="310"/>
      <c r="BK756" s="310"/>
      <c r="BL756" s="310"/>
      <c r="BM756" s="310"/>
      <c r="BN756" s="310"/>
      <c r="BO756" s="310"/>
      <c r="BP756" s="310"/>
      <c r="BQ756" s="310"/>
      <c r="BR756" s="310"/>
      <c r="BS756" s="310"/>
      <c r="BT756" s="310"/>
      <c r="BU756" s="310"/>
      <c r="BV756" s="310"/>
      <c r="BW756" s="310"/>
      <c r="BX756" s="310"/>
      <c r="BY756" s="310"/>
      <c r="BZ756" s="310"/>
      <c r="CA756" s="310"/>
      <c r="CB756" s="310"/>
      <c r="CC756" s="310"/>
      <c r="CD756" s="310"/>
      <c r="CE756" s="310"/>
      <c r="CF756" s="310"/>
      <c r="CG756" s="310"/>
      <c r="CH756" s="310"/>
      <c r="CI756" s="310"/>
      <c r="CJ756" s="310"/>
      <c r="CK756" s="310"/>
      <c r="CL756" s="310"/>
      <c r="CM756" s="310"/>
      <c r="CN756" s="310"/>
      <c r="CO756" s="310"/>
      <c r="CP756" s="310"/>
      <c r="CQ756" s="310"/>
      <c r="CR756" s="310"/>
      <c r="CS756" s="310"/>
      <c r="CT756" s="310"/>
      <c r="CU756" s="310"/>
      <c r="CV756" s="310"/>
      <c r="CW756" s="310"/>
      <c r="CX756" s="310"/>
      <c r="CY756" s="310"/>
      <c r="CZ756" s="310"/>
    </row>
    <row r="757" ht="25.15" customHeight="true" x14ac:dyDescent="0.2">
      <c r="C757" s="844"/>
      <c r="D757" s="844"/>
      <c r="E757" s="512"/>
      <c r="F757" s="512"/>
      <c r="G757" s="512"/>
      <c r="H757" s="844"/>
      <c r="I757" s="844"/>
      <c r="J757" s="512"/>
      <c r="K757" s="512"/>
      <c r="L757" s="512"/>
      <c r="M757" s="844"/>
      <c r="N757" s="844"/>
      <c r="O757" s="512"/>
      <c r="P757" s="512"/>
      <c r="Q757" s="512"/>
      <c r="BA757" s="310"/>
      <c r="BB757" s="360"/>
      <c r="BC757" s="310"/>
      <c r="BD757" s="310"/>
      <c r="BE757" s="310"/>
      <c r="BF757" s="310"/>
      <c r="BG757" s="310"/>
      <c r="BH757" s="310"/>
      <c r="BI757" s="310"/>
      <c r="BJ757" s="310"/>
      <c r="BK757" s="310"/>
      <c r="BL757" s="310"/>
      <c r="BM757" s="310"/>
      <c r="BN757" s="310"/>
      <c r="BO757" s="310"/>
      <c r="BP757" s="310"/>
      <c r="BQ757" s="310"/>
      <c r="BR757" s="310"/>
      <c r="BS757" s="310"/>
      <c r="BT757" s="310"/>
      <c r="BU757" s="310"/>
      <c r="BV757" s="310"/>
      <c r="BW757" s="310"/>
      <c r="BX757" s="310"/>
      <c r="BY757" s="310"/>
      <c r="BZ757" s="310"/>
      <c r="CA757" s="310"/>
      <c r="CB757" s="310"/>
      <c r="CC757" s="310"/>
      <c r="CD757" s="310"/>
      <c r="CE757" s="310"/>
      <c r="CF757" s="310"/>
      <c r="CG757" s="310"/>
      <c r="CH757" s="310"/>
      <c r="CI757" s="310"/>
      <c r="CJ757" s="310"/>
      <c r="CK757" s="310"/>
      <c r="CL757" s="310"/>
      <c r="CM757" s="310"/>
      <c r="CN757" s="310"/>
      <c r="CO757" s="310"/>
      <c r="CP757" s="310"/>
      <c r="CQ757" s="310"/>
      <c r="CR757" s="310"/>
      <c r="CS757" s="310"/>
      <c r="CT757" s="310"/>
      <c r="CU757" s="310"/>
      <c r="CV757" s="310"/>
      <c r="CW757" s="310"/>
      <c r="CX757" s="310"/>
      <c r="CY757" s="310"/>
      <c r="CZ757" s="310"/>
    </row>
    <row r="758" ht="25.15" customHeight="true" x14ac:dyDescent="0.2">
      <c r="C758" s="844"/>
      <c r="D758" s="844"/>
      <c r="E758" s="512"/>
      <c r="F758" s="512"/>
      <c r="G758" s="512"/>
      <c r="H758" s="844"/>
      <c r="I758" s="844"/>
      <c r="J758" s="512"/>
      <c r="K758" s="512"/>
      <c r="L758" s="512"/>
      <c r="M758" s="844"/>
      <c r="N758" s="844"/>
      <c r="O758" s="512"/>
      <c r="P758" s="512"/>
      <c r="Q758" s="512"/>
      <c r="BA758" s="310"/>
      <c r="BB758" s="360"/>
      <c r="BC758" s="310"/>
      <c r="BD758" s="310"/>
      <c r="BE758" s="310"/>
      <c r="BF758" s="310"/>
      <c r="BG758" s="310"/>
      <c r="BH758" s="310"/>
      <c r="BI758" s="310"/>
      <c r="BJ758" s="310"/>
      <c r="BK758" s="310"/>
      <c r="BL758" s="310"/>
      <c r="BM758" s="310"/>
      <c r="BN758" s="310"/>
      <c r="BO758" s="310"/>
      <c r="BP758" s="310"/>
      <c r="BQ758" s="310"/>
      <c r="BR758" s="310"/>
      <c r="BS758" s="310"/>
      <c r="BT758" s="310"/>
      <c r="BU758" s="310"/>
      <c r="BV758" s="310"/>
      <c r="BW758" s="310"/>
      <c r="BX758" s="310"/>
      <c r="BY758" s="310"/>
      <c r="BZ758" s="310"/>
      <c r="CA758" s="310"/>
      <c r="CB758" s="310"/>
      <c r="CC758" s="310"/>
      <c r="CD758" s="310"/>
      <c r="CE758" s="310"/>
      <c r="CF758" s="310"/>
      <c r="CG758" s="310"/>
      <c r="CH758" s="310"/>
      <c r="CI758" s="310"/>
      <c r="CJ758" s="310"/>
      <c r="CK758" s="310"/>
      <c r="CL758" s="310"/>
      <c r="CM758" s="310"/>
      <c r="CN758" s="310"/>
      <c r="CO758" s="310"/>
      <c r="CP758" s="310"/>
      <c r="CQ758" s="310"/>
      <c r="CR758" s="310"/>
      <c r="CS758" s="310"/>
      <c r="CT758" s="310"/>
      <c r="CU758" s="310"/>
      <c r="CV758" s="310"/>
      <c r="CW758" s="310"/>
      <c r="CX758" s="310"/>
      <c r="CY758" s="310"/>
      <c r="CZ758" s="310"/>
    </row>
    <row r="759" ht="25.15" customHeight="true" x14ac:dyDescent="0.2">
      <c r="C759" s="844"/>
      <c r="D759" s="844"/>
      <c r="E759" s="512"/>
      <c r="F759" s="512"/>
      <c r="G759" s="512"/>
      <c r="H759" s="844"/>
      <c r="I759" s="844"/>
      <c r="J759" s="512"/>
      <c r="K759" s="512"/>
      <c r="L759" s="512"/>
      <c r="M759" s="844"/>
      <c r="N759" s="844"/>
      <c r="O759" s="512"/>
      <c r="P759" s="512"/>
      <c r="Q759" s="512"/>
      <c r="BA759" s="310"/>
      <c r="BB759" s="360"/>
      <c r="BC759" s="310"/>
      <c r="BD759" s="310"/>
      <c r="BE759" s="310"/>
      <c r="BF759" s="310"/>
      <c r="BG759" s="310"/>
      <c r="BH759" s="310"/>
      <c r="BI759" s="310"/>
      <c r="BJ759" s="310"/>
      <c r="BK759" s="310"/>
      <c r="BL759" s="310"/>
      <c r="BM759" s="310"/>
      <c r="BN759" s="310"/>
      <c r="BO759" s="310"/>
      <c r="BP759" s="310"/>
      <c r="BQ759" s="310"/>
      <c r="BR759" s="310"/>
      <c r="BS759" s="310"/>
      <c r="BT759" s="310"/>
      <c r="BU759" s="310"/>
      <c r="BV759" s="310"/>
      <c r="BW759" s="310"/>
      <c r="BX759" s="310"/>
      <c r="BY759" s="310"/>
      <c r="BZ759" s="310"/>
      <c r="CA759" s="310"/>
      <c r="CB759" s="310"/>
      <c r="CC759" s="310"/>
      <c r="CD759" s="310"/>
      <c r="CE759" s="310"/>
      <c r="CF759" s="310"/>
      <c r="CG759" s="310"/>
      <c r="CH759" s="310"/>
      <c r="CI759" s="310"/>
      <c r="CJ759" s="310"/>
      <c r="CK759" s="310"/>
      <c r="CL759" s="310"/>
      <c r="CM759" s="310"/>
      <c r="CN759" s="310"/>
      <c r="CO759" s="310"/>
      <c r="CP759" s="310"/>
      <c r="CQ759" s="310"/>
      <c r="CR759" s="310"/>
      <c r="CS759" s="310"/>
      <c r="CT759" s="310"/>
      <c r="CU759" s="310"/>
      <c r="CV759" s="310"/>
      <c r="CW759" s="310"/>
      <c r="CX759" s="310"/>
      <c r="CY759" s="310"/>
      <c r="CZ759" s="310"/>
    </row>
    <row r="760" ht="25.15" customHeight="true" x14ac:dyDescent="0.2">
      <c r="C760" s="844"/>
      <c r="D760" s="844"/>
      <c r="E760" s="512"/>
      <c r="F760" s="512"/>
      <c r="G760" s="512"/>
      <c r="H760" s="844"/>
      <c r="I760" s="844"/>
      <c r="J760" s="512"/>
      <c r="K760" s="512"/>
      <c r="L760" s="512"/>
      <c r="M760" s="844"/>
      <c r="N760" s="844"/>
      <c r="O760" s="512"/>
      <c r="P760" s="512"/>
      <c r="Q760" s="512"/>
      <c r="BA760" s="310"/>
      <c r="BB760" s="360"/>
      <c r="BC760" s="310"/>
      <c r="BD760" s="310"/>
      <c r="BE760" s="310"/>
      <c r="BF760" s="310"/>
      <c r="BG760" s="310"/>
      <c r="BH760" s="310"/>
      <c r="BI760" s="310"/>
      <c r="BJ760" s="310"/>
      <c r="BK760" s="310"/>
      <c r="BL760" s="310"/>
      <c r="BM760" s="310"/>
      <c r="BN760" s="310"/>
      <c r="BO760" s="310"/>
      <c r="BP760" s="310"/>
      <c r="BQ760" s="310"/>
      <c r="BR760" s="310"/>
      <c r="BS760" s="310"/>
      <c r="BT760" s="310"/>
      <c r="BU760" s="310"/>
      <c r="BV760" s="310"/>
      <c r="BW760" s="310"/>
      <c r="BX760" s="310"/>
      <c r="BY760" s="310"/>
      <c r="BZ760" s="310"/>
      <c r="CA760" s="310"/>
      <c r="CB760" s="310"/>
      <c r="CC760" s="310"/>
      <c r="CD760" s="310"/>
      <c r="CE760" s="310"/>
      <c r="CF760" s="310"/>
      <c r="CG760" s="310"/>
      <c r="CH760" s="310"/>
      <c r="CI760" s="310"/>
      <c r="CJ760" s="310"/>
      <c r="CK760" s="310"/>
      <c r="CL760" s="310"/>
      <c r="CM760" s="310"/>
      <c r="CN760" s="310"/>
      <c r="CO760" s="310"/>
      <c r="CP760" s="310"/>
      <c r="CQ760" s="310"/>
      <c r="CR760" s="310"/>
      <c r="CS760" s="310"/>
      <c r="CT760" s="310"/>
      <c r="CU760" s="310"/>
      <c r="CV760" s="310"/>
      <c r="CW760" s="310"/>
      <c r="CX760" s="310"/>
      <c r="CY760" s="310"/>
      <c r="CZ760" s="310"/>
    </row>
    <row r="761" ht="25.15" customHeight="true" x14ac:dyDescent="0.2">
      <c r="C761" s="844"/>
      <c r="D761" s="844"/>
      <c r="E761" s="512"/>
      <c r="F761" s="512"/>
      <c r="G761" s="512"/>
      <c r="H761" s="844"/>
      <c r="I761" s="844"/>
      <c r="J761" s="512"/>
      <c r="K761" s="512"/>
      <c r="L761" s="512"/>
      <c r="M761" s="844"/>
      <c r="N761" s="844"/>
      <c r="O761" s="512"/>
      <c r="P761" s="512"/>
      <c r="Q761" s="512"/>
      <c r="BA761" s="310"/>
      <c r="BB761" s="360"/>
      <c r="BC761" s="310"/>
      <c r="BD761" s="310"/>
      <c r="BE761" s="310"/>
      <c r="BF761" s="310"/>
      <c r="BG761" s="310"/>
      <c r="BH761" s="310"/>
      <c r="BI761" s="310"/>
      <c r="BJ761" s="310"/>
      <c r="BK761" s="310"/>
      <c r="BL761" s="310"/>
      <c r="BM761" s="310"/>
      <c r="BN761" s="310"/>
      <c r="BO761" s="310"/>
      <c r="BP761" s="310"/>
      <c r="BQ761" s="310"/>
      <c r="BR761" s="310"/>
      <c r="BS761" s="310"/>
      <c r="BT761" s="310"/>
      <c r="BU761" s="310"/>
      <c r="BV761" s="310"/>
      <c r="BW761" s="310"/>
      <c r="BX761" s="310"/>
      <c r="BY761" s="310"/>
      <c r="BZ761" s="310"/>
      <c r="CA761" s="310"/>
      <c r="CB761" s="310"/>
      <c r="CC761" s="310"/>
      <c r="CD761" s="310"/>
      <c r="CE761" s="310"/>
      <c r="CF761" s="310"/>
      <c r="CG761" s="310"/>
      <c r="CH761" s="310"/>
      <c r="CI761" s="310"/>
      <c r="CJ761" s="310"/>
      <c r="CK761" s="310"/>
      <c r="CL761" s="310"/>
      <c r="CM761" s="310"/>
      <c r="CN761" s="310"/>
      <c r="CO761" s="310"/>
      <c r="CP761" s="310"/>
      <c r="CQ761" s="310"/>
      <c r="CR761" s="310"/>
      <c r="CS761" s="310"/>
      <c r="CT761" s="310"/>
      <c r="CU761" s="310"/>
      <c r="CV761" s="310"/>
      <c r="CW761" s="310"/>
      <c r="CX761" s="310"/>
      <c r="CY761" s="310"/>
      <c r="CZ761" s="310"/>
    </row>
    <row r="762" ht="25.15" customHeight="true" x14ac:dyDescent="0.2">
      <c r="C762" s="844"/>
      <c r="D762" s="844"/>
      <c r="E762" s="512"/>
      <c r="F762" s="512"/>
      <c r="G762" s="512"/>
      <c r="H762" s="844"/>
      <c r="I762" s="844"/>
      <c r="J762" s="512"/>
      <c r="K762" s="512"/>
      <c r="L762" s="512"/>
      <c r="M762" s="844"/>
      <c r="N762" s="844"/>
      <c r="O762" s="512"/>
      <c r="P762" s="512"/>
      <c r="Q762" s="512"/>
      <c r="BA762" s="310"/>
      <c r="BB762" s="360"/>
      <c r="BC762" s="310"/>
      <c r="BD762" s="310"/>
      <c r="BE762" s="310"/>
      <c r="BF762" s="310"/>
      <c r="BG762" s="310"/>
      <c r="BH762" s="310"/>
      <c r="BI762" s="310"/>
      <c r="BJ762" s="310"/>
      <c r="BK762" s="310"/>
      <c r="BL762" s="310"/>
      <c r="BM762" s="310"/>
      <c r="BN762" s="310"/>
      <c r="BO762" s="310"/>
      <c r="BP762" s="310"/>
      <c r="BQ762" s="310"/>
      <c r="BR762" s="310"/>
      <c r="BS762" s="310"/>
      <c r="BT762" s="310"/>
      <c r="BU762" s="310"/>
      <c r="BV762" s="310"/>
      <c r="BW762" s="310"/>
      <c r="BX762" s="310"/>
      <c r="BY762" s="310"/>
      <c r="BZ762" s="310"/>
      <c r="CA762" s="310"/>
      <c r="CB762" s="310"/>
      <c r="CC762" s="310"/>
      <c r="CD762" s="310"/>
      <c r="CE762" s="310"/>
      <c r="CF762" s="310"/>
      <c r="CG762" s="310"/>
      <c r="CH762" s="310"/>
      <c r="CI762" s="310"/>
      <c r="CJ762" s="310"/>
      <c r="CK762" s="310"/>
      <c r="CL762" s="310"/>
      <c r="CM762" s="310"/>
      <c r="CN762" s="310"/>
      <c r="CO762" s="310"/>
      <c r="CP762" s="310"/>
      <c r="CQ762" s="310"/>
      <c r="CR762" s="310"/>
      <c r="CS762" s="310"/>
      <c r="CT762" s="310"/>
      <c r="CU762" s="310"/>
      <c r="CV762" s="310"/>
      <c r="CW762" s="310"/>
      <c r="CX762" s="310"/>
      <c r="CY762" s="310"/>
      <c r="CZ762" s="310"/>
    </row>
    <row r="763" ht="25.15" customHeight="true" x14ac:dyDescent="0.2">
      <c r="C763" s="844"/>
      <c r="D763" s="844"/>
      <c r="E763" s="512"/>
      <c r="F763" s="512"/>
      <c r="G763" s="512"/>
      <c r="H763" s="844"/>
      <c r="I763" s="844"/>
      <c r="J763" s="512"/>
      <c r="K763" s="512"/>
      <c r="L763" s="512"/>
      <c r="M763" s="844"/>
      <c r="N763" s="844"/>
      <c r="O763" s="512"/>
      <c r="P763" s="512"/>
      <c r="Q763" s="512"/>
      <c r="BA763" s="310"/>
      <c r="BB763" s="360"/>
      <c r="BC763" s="310"/>
      <c r="BD763" s="310"/>
      <c r="BE763" s="310"/>
      <c r="BF763" s="310"/>
      <c r="BG763" s="310"/>
      <c r="BH763" s="310"/>
      <c r="BI763" s="310"/>
      <c r="BJ763" s="310"/>
      <c r="BK763" s="310"/>
      <c r="BL763" s="310"/>
      <c r="BM763" s="310"/>
      <c r="BN763" s="310"/>
      <c r="BO763" s="310"/>
      <c r="BP763" s="310"/>
      <c r="BQ763" s="310"/>
      <c r="BR763" s="310"/>
      <c r="BS763" s="310"/>
      <c r="BT763" s="310"/>
      <c r="BU763" s="310"/>
      <c r="BV763" s="310"/>
      <c r="BW763" s="310"/>
      <c r="BX763" s="310"/>
      <c r="BY763" s="310"/>
      <c r="BZ763" s="310"/>
      <c r="CA763" s="310"/>
      <c r="CB763" s="310"/>
      <c r="CC763" s="310"/>
      <c r="CD763" s="310"/>
      <c r="CE763" s="310"/>
      <c r="CF763" s="310"/>
      <c r="CG763" s="310"/>
      <c r="CH763" s="310"/>
      <c r="CI763" s="310"/>
      <c r="CJ763" s="310"/>
      <c r="CK763" s="310"/>
      <c r="CL763" s="310"/>
      <c r="CM763" s="310"/>
      <c r="CN763" s="310"/>
      <c r="CO763" s="310"/>
      <c r="CP763" s="310"/>
      <c r="CQ763" s="310"/>
      <c r="CR763" s="310"/>
      <c r="CS763" s="310"/>
      <c r="CT763" s="310"/>
      <c r="CU763" s="310"/>
      <c r="CV763" s="310"/>
      <c r="CW763" s="310"/>
      <c r="CX763" s="310"/>
      <c r="CY763" s="310"/>
      <c r="CZ763" s="310"/>
    </row>
    <row r="764" ht="25.15" customHeight="true" x14ac:dyDescent="0.2">
      <c r="C764" s="844"/>
      <c r="D764" s="844"/>
      <c r="E764" s="512"/>
      <c r="F764" s="512"/>
      <c r="G764" s="512"/>
      <c r="H764" s="844"/>
      <c r="I764" s="844"/>
      <c r="J764" s="512"/>
      <c r="K764" s="512"/>
      <c r="L764" s="512"/>
      <c r="M764" s="844"/>
      <c r="N764" s="844"/>
      <c r="O764" s="512"/>
      <c r="P764" s="512"/>
      <c r="Q764" s="512"/>
      <c r="BA764" s="310"/>
      <c r="BB764" s="360"/>
      <c r="BC764" s="310"/>
      <c r="BD764" s="310"/>
      <c r="BE764" s="310"/>
      <c r="BF764" s="310"/>
      <c r="BG764" s="310"/>
      <c r="BH764" s="310"/>
      <c r="BI764" s="310"/>
      <c r="BJ764" s="310"/>
      <c r="BK764" s="310"/>
      <c r="BL764" s="310"/>
      <c r="BM764" s="310"/>
      <c r="BN764" s="310"/>
      <c r="BO764" s="310"/>
      <c r="BP764" s="310"/>
      <c r="BQ764" s="310"/>
      <c r="BR764" s="310"/>
      <c r="BS764" s="310"/>
      <c r="BT764" s="310"/>
      <c r="BU764" s="310"/>
      <c r="BV764" s="310"/>
      <c r="BW764" s="310"/>
      <c r="BX764" s="310"/>
      <c r="BY764" s="310"/>
      <c r="BZ764" s="310"/>
      <c r="CA764" s="310"/>
      <c r="CB764" s="310"/>
      <c r="CC764" s="310"/>
      <c r="CD764" s="310"/>
      <c r="CE764" s="310"/>
      <c r="CF764" s="310"/>
      <c r="CG764" s="310"/>
      <c r="CH764" s="310"/>
      <c r="CI764" s="310"/>
      <c r="CJ764" s="310"/>
      <c r="CK764" s="310"/>
      <c r="CL764" s="310"/>
      <c r="CM764" s="310"/>
      <c r="CN764" s="310"/>
      <c r="CO764" s="310"/>
      <c r="CP764" s="310"/>
      <c r="CQ764" s="310"/>
      <c r="CR764" s="310"/>
      <c r="CS764" s="310"/>
      <c r="CT764" s="310"/>
      <c r="CU764" s="310"/>
      <c r="CV764" s="310"/>
      <c r="CW764" s="310"/>
      <c r="CX764" s="310"/>
      <c r="CY764" s="310"/>
      <c r="CZ764" s="310"/>
    </row>
    <row r="765" ht="25.15" customHeight="true" x14ac:dyDescent="0.2">
      <c r="C765" s="844"/>
      <c r="D765" s="844"/>
      <c r="E765" s="512"/>
      <c r="F765" s="512"/>
      <c r="G765" s="512"/>
      <c r="H765" s="844"/>
      <c r="I765" s="844"/>
      <c r="J765" s="512"/>
      <c r="K765" s="512"/>
      <c r="L765" s="512"/>
      <c r="M765" s="844"/>
      <c r="N765" s="844"/>
      <c r="O765" s="512"/>
      <c r="P765" s="512"/>
      <c r="Q765" s="512"/>
      <c r="BA765" s="310"/>
      <c r="BB765" s="360"/>
      <c r="BC765" s="310"/>
      <c r="BD765" s="310"/>
      <c r="BE765" s="310"/>
      <c r="BF765" s="310"/>
      <c r="BG765" s="310"/>
      <c r="BH765" s="310"/>
      <c r="BI765" s="310"/>
      <c r="BJ765" s="310"/>
      <c r="BK765" s="310"/>
      <c r="BL765" s="310"/>
      <c r="BM765" s="310"/>
      <c r="BN765" s="310"/>
      <c r="BO765" s="310"/>
      <c r="BP765" s="310"/>
      <c r="BQ765" s="310"/>
      <c r="BR765" s="310"/>
      <c r="BS765" s="310"/>
      <c r="BT765" s="310"/>
      <c r="BU765" s="310"/>
      <c r="BV765" s="310"/>
      <c r="BW765" s="310"/>
      <c r="BX765" s="310"/>
      <c r="BY765" s="310"/>
      <c r="BZ765" s="310"/>
      <c r="CA765" s="310"/>
      <c r="CB765" s="310"/>
      <c r="CC765" s="310"/>
      <c r="CD765" s="310"/>
      <c r="CE765" s="310"/>
      <c r="CF765" s="310"/>
      <c r="CG765" s="310"/>
      <c r="CH765" s="310"/>
      <c r="CI765" s="310"/>
      <c r="CJ765" s="310"/>
      <c r="CK765" s="310"/>
      <c r="CL765" s="310"/>
      <c r="CM765" s="310"/>
      <c r="CN765" s="310"/>
      <c r="CO765" s="310"/>
      <c r="CP765" s="310"/>
      <c r="CQ765" s="310"/>
      <c r="CR765" s="310"/>
      <c r="CS765" s="310"/>
      <c r="CT765" s="310"/>
      <c r="CU765" s="310"/>
      <c r="CV765" s="310"/>
      <c r="CW765" s="310"/>
      <c r="CX765" s="310"/>
      <c r="CY765" s="310"/>
      <c r="CZ765" s="310"/>
    </row>
    <row r="766" ht="25.15" customHeight="true" x14ac:dyDescent="0.2">
      <c r="C766" s="844"/>
      <c r="D766" s="844"/>
      <c r="E766" s="512"/>
      <c r="F766" s="512"/>
      <c r="G766" s="512"/>
      <c r="H766" s="844"/>
      <c r="I766" s="844"/>
      <c r="J766" s="512"/>
      <c r="K766" s="512"/>
      <c r="L766" s="512"/>
      <c r="M766" s="844"/>
      <c r="N766" s="844"/>
      <c r="O766" s="512"/>
      <c r="P766" s="512"/>
      <c r="Q766" s="512"/>
      <c r="BA766" s="310"/>
      <c r="BB766" s="360"/>
      <c r="BC766" s="310"/>
      <c r="BD766" s="310"/>
      <c r="BE766" s="310"/>
      <c r="BF766" s="310"/>
      <c r="BG766" s="310"/>
      <c r="BH766" s="310"/>
      <c r="BI766" s="310"/>
      <c r="BJ766" s="310"/>
      <c r="BK766" s="310"/>
      <c r="BL766" s="310"/>
      <c r="BM766" s="310"/>
      <c r="BN766" s="310"/>
      <c r="BO766" s="310"/>
      <c r="BP766" s="310"/>
      <c r="BQ766" s="310"/>
      <c r="BR766" s="310"/>
      <c r="BS766" s="310"/>
      <c r="BT766" s="310"/>
      <c r="BU766" s="310"/>
      <c r="BV766" s="310"/>
      <c r="BW766" s="310"/>
      <c r="BX766" s="310"/>
      <c r="BY766" s="310"/>
      <c r="BZ766" s="310"/>
      <c r="CA766" s="310"/>
      <c r="CB766" s="310"/>
      <c r="CC766" s="310"/>
      <c r="CD766" s="310"/>
      <c r="CE766" s="310"/>
      <c r="CF766" s="310"/>
      <c r="CG766" s="310"/>
      <c r="CH766" s="310"/>
      <c r="CI766" s="310"/>
      <c r="CJ766" s="310"/>
      <c r="CK766" s="310"/>
      <c r="CL766" s="310"/>
      <c r="CM766" s="310"/>
      <c r="CN766" s="310"/>
      <c r="CO766" s="310"/>
      <c r="CP766" s="310"/>
      <c r="CQ766" s="310"/>
      <c r="CR766" s="310"/>
      <c r="CS766" s="310"/>
      <c r="CT766" s="310"/>
      <c r="CU766" s="310"/>
      <c r="CV766" s="310"/>
      <c r="CW766" s="310"/>
      <c r="CX766" s="310"/>
      <c r="CY766" s="310"/>
      <c r="CZ766" s="310"/>
    </row>
    <row r="767" ht="25.15" customHeight="true" x14ac:dyDescent="0.2">
      <c r="C767" s="844"/>
      <c r="D767" s="844"/>
      <c r="E767" s="512"/>
      <c r="F767" s="512"/>
      <c r="G767" s="512"/>
      <c r="H767" s="844"/>
      <c r="I767" s="844"/>
      <c r="J767" s="512"/>
      <c r="K767" s="512"/>
      <c r="L767" s="512"/>
      <c r="M767" s="844"/>
      <c r="N767" s="844"/>
      <c r="O767" s="512"/>
      <c r="P767" s="512"/>
      <c r="Q767" s="512"/>
      <c r="BA767" s="310"/>
      <c r="BB767" s="360"/>
      <c r="BC767" s="310"/>
      <c r="BD767" s="310"/>
      <c r="BE767" s="310"/>
      <c r="BF767" s="310"/>
      <c r="BG767" s="310"/>
      <c r="BH767" s="310"/>
      <c r="BI767" s="310"/>
      <c r="BJ767" s="310"/>
      <c r="BK767" s="310"/>
      <c r="BL767" s="310"/>
      <c r="BM767" s="310"/>
      <c r="BN767" s="310"/>
      <c r="BO767" s="310"/>
      <c r="BP767" s="310"/>
      <c r="BQ767" s="310"/>
      <c r="BR767" s="310"/>
      <c r="BS767" s="310"/>
      <c r="BT767" s="310"/>
      <c r="BU767" s="310"/>
      <c r="BV767" s="310"/>
      <c r="BW767" s="310"/>
      <c r="BX767" s="310"/>
      <c r="BY767" s="310"/>
      <c r="BZ767" s="310"/>
      <c r="CA767" s="310"/>
      <c r="CB767" s="310"/>
      <c r="CC767" s="310"/>
      <c r="CD767" s="310"/>
      <c r="CE767" s="310"/>
      <c r="CF767" s="310"/>
      <c r="CG767" s="310"/>
      <c r="CH767" s="310"/>
      <c r="CI767" s="310"/>
      <c r="CJ767" s="310"/>
      <c r="CK767" s="310"/>
      <c r="CL767" s="310"/>
      <c r="CM767" s="310"/>
      <c r="CN767" s="310"/>
      <c r="CO767" s="310"/>
      <c r="CP767" s="310"/>
      <c r="CQ767" s="310"/>
      <c r="CR767" s="310"/>
      <c r="CS767" s="310"/>
      <c r="CT767" s="310"/>
      <c r="CU767" s="310"/>
      <c r="CV767" s="310"/>
      <c r="CW767" s="310"/>
      <c r="CX767" s="310"/>
      <c r="CY767" s="310"/>
      <c r="CZ767" s="310"/>
    </row>
    <row r="768" ht="25.15" customHeight="true" x14ac:dyDescent="0.2">
      <c r="C768" s="844"/>
      <c r="D768" s="844"/>
      <c r="E768" s="512"/>
      <c r="F768" s="512"/>
      <c r="G768" s="512"/>
      <c r="H768" s="844"/>
      <c r="I768" s="844"/>
      <c r="J768" s="512"/>
      <c r="K768" s="512"/>
      <c r="L768" s="512"/>
      <c r="M768" s="844"/>
      <c r="N768" s="844"/>
      <c r="O768" s="512"/>
      <c r="P768" s="512"/>
      <c r="Q768" s="512"/>
      <c r="BA768" s="308"/>
      <c r="BB768" s="361"/>
      <c r="BC768" s="308"/>
      <c r="BD768" s="308"/>
      <c r="BE768" s="308"/>
      <c r="BF768" s="308"/>
      <c r="BG768" s="308"/>
      <c r="BH768" s="308"/>
      <c r="BI768" s="308"/>
      <c r="BJ768" s="308"/>
      <c r="BK768" s="308"/>
      <c r="BL768" s="308"/>
      <c r="BM768" s="308"/>
      <c r="BN768" s="308"/>
      <c r="BO768" s="308"/>
      <c r="BP768" s="308"/>
      <c r="BQ768" s="308"/>
      <c r="BR768" s="308"/>
      <c r="BS768" s="308"/>
      <c r="BT768" s="308"/>
      <c r="BU768" s="308"/>
      <c r="BV768" s="308"/>
      <c r="BW768" s="308"/>
      <c r="BX768" s="308"/>
      <c r="BY768" s="308"/>
      <c r="BZ768" s="308"/>
      <c r="CA768" s="308"/>
      <c r="CB768" s="308"/>
      <c r="CC768" s="308"/>
      <c r="CD768" s="308"/>
      <c r="CE768" s="308"/>
      <c r="CF768" s="308"/>
      <c r="CG768" s="308"/>
      <c r="CH768" s="308"/>
      <c r="CI768" s="308"/>
      <c r="CJ768" s="308"/>
      <c r="CK768" s="308"/>
      <c r="CL768" s="308"/>
      <c r="CM768" s="308"/>
      <c r="CN768" s="308"/>
      <c r="CO768" s="308"/>
      <c r="CP768" s="308"/>
      <c r="CQ768" s="308"/>
      <c r="CR768" s="308"/>
      <c r="CS768" s="308"/>
      <c r="CT768" s="308"/>
      <c r="CU768" s="308"/>
      <c r="CV768" s="308"/>
      <c r="CW768" s="308"/>
      <c r="CX768" s="308"/>
      <c r="CY768" s="308"/>
      <c r="CZ768" s="308"/>
    </row>
    <row r="769" ht="25.15" customHeight="true" x14ac:dyDescent="0.2">
      <c r="C769" s="844"/>
      <c r="D769" s="844"/>
      <c r="E769" s="512"/>
      <c r="F769" s="512"/>
      <c r="G769" s="512"/>
      <c r="H769" s="844"/>
      <c r="I769" s="844"/>
      <c r="J769" s="512"/>
      <c r="K769" s="512"/>
      <c r="L769" s="512"/>
      <c r="M769" s="844"/>
      <c r="N769" s="844"/>
      <c r="O769" s="512"/>
      <c r="P769" s="512"/>
      <c r="Q769" s="512"/>
      <c r="BA769" s="308"/>
      <c r="BB769" s="361"/>
      <c r="BC769" s="308"/>
      <c r="BD769" s="308"/>
      <c r="BE769" s="308"/>
      <c r="BF769" s="308"/>
      <c r="BG769" s="308"/>
      <c r="BH769" s="308"/>
      <c r="BI769" s="308"/>
      <c r="BJ769" s="308"/>
      <c r="BK769" s="308"/>
      <c r="BL769" s="308"/>
      <c r="BM769" s="308"/>
      <c r="BN769" s="308"/>
      <c r="BO769" s="308"/>
      <c r="BP769" s="308"/>
      <c r="BQ769" s="308"/>
      <c r="BR769" s="308"/>
      <c r="BS769" s="308"/>
      <c r="BT769" s="308"/>
      <c r="BU769" s="308"/>
      <c r="BV769" s="308"/>
      <c r="BW769" s="308"/>
      <c r="BX769" s="308"/>
      <c r="BY769" s="308"/>
      <c r="BZ769" s="308"/>
      <c r="CA769" s="308"/>
      <c r="CB769" s="308"/>
      <c r="CC769" s="308"/>
      <c r="CD769" s="308"/>
      <c r="CE769" s="308"/>
      <c r="CF769" s="308"/>
      <c r="CG769" s="308"/>
      <c r="CH769" s="308"/>
      <c r="CI769" s="308"/>
      <c r="CJ769" s="308"/>
      <c r="CK769" s="308"/>
      <c r="CL769" s="308"/>
      <c r="CM769" s="308"/>
      <c r="CN769" s="308"/>
      <c r="CO769" s="308"/>
      <c r="CP769" s="308"/>
      <c r="CQ769" s="308"/>
      <c r="CR769" s="308"/>
      <c r="CS769" s="308"/>
      <c r="CT769" s="308"/>
      <c r="CU769" s="308"/>
      <c r="CV769" s="308"/>
      <c r="CW769" s="308"/>
      <c r="CX769" s="308"/>
      <c r="CY769" s="308"/>
      <c r="CZ769" s="308"/>
    </row>
    <row r="770" ht="25.15" customHeight="true" x14ac:dyDescent="0.2">
      <c r="C770" s="844"/>
      <c r="D770" s="844"/>
      <c r="E770" s="512"/>
      <c r="F770" s="512"/>
      <c r="G770" s="512"/>
      <c r="H770" s="844"/>
      <c r="I770" s="844"/>
      <c r="J770" s="512"/>
      <c r="K770" s="512"/>
      <c r="L770" s="512"/>
      <c r="M770" s="844"/>
      <c r="N770" s="844"/>
      <c r="O770" s="512"/>
      <c r="P770" s="512"/>
      <c r="Q770" s="512"/>
      <c r="BA770" s="308"/>
      <c r="BB770" s="361"/>
      <c r="BC770" s="308"/>
      <c r="BD770" s="308"/>
      <c r="BE770" s="308"/>
      <c r="BF770" s="308"/>
      <c r="BG770" s="308"/>
      <c r="BH770" s="308"/>
      <c r="BI770" s="308"/>
      <c r="BJ770" s="308"/>
      <c r="BK770" s="308"/>
      <c r="BL770" s="308"/>
      <c r="BM770" s="308"/>
      <c r="BN770" s="308"/>
      <c r="BO770" s="308"/>
      <c r="BP770" s="308"/>
      <c r="BQ770" s="308"/>
      <c r="BR770" s="308"/>
      <c r="BS770" s="308"/>
      <c r="BT770" s="308"/>
      <c r="BU770" s="308"/>
      <c r="BV770" s="308"/>
      <c r="BW770" s="308"/>
      <c r="BX770" s="308"/>
      <c r="BY770" s="308"/>
      <c r="BZ770" s="308"/>
      <c r="CA770" s="308"/>
      <c r="CB770" s="308"/>
      <c r="CC770" s="308"/>
      <c r="CD770" s="308"/>
      <c r="CE770" s="308"/>
      <c r="CF770" s="308"/>
      <c r="CG770" s="308"/>
      <c r="CH770" s="308"/>
      <c r="CI770" s="308"/>
      <c r="CJ770" s="308"/>
      <c r="CK770" s="308"/>
      <c r="CL770" s="308"/>
      <c r="CM770" s="308"/>
      <c r="CN770" s="308"/>
      <c r="CO770" s="308"/>
      <c r="CP770" s="308"/>
      <c r="CQ770" s="308"/>
      <c r="CR770" s="308"/>
      <c r="CS770" s="308"/>
      <c r="CT770" s="308"/>
      <c r="CU770" s="308"/>
      <c r="CV770" s="308"/>
      <c r="CW770" s="308"/>
      <c r="CX770" s="308"/>
      <c r="CY770" s="308"/>
      <c r="CZ770" s="308"/>
    </row>
    <row r="771" ht="25.15" customHeight="true" x14ac:dyDescent="0.2">
      <c r="C771" s="844"/>
      <c r="D771" s="844"/>
      <c r="E771" s="512"/>
      <c r="F771" s="512"/>
      <c r="G771" s="512"/>
      <c r="H771" s="844"/>
      <c r="I771" s="844"/>
      <c r="J771" s="512"/>
      <c r="K771" s="512"/>
      <c r="L771" s="512"/>
      <c r="M771" s="844"/>
      <c r="N771" s="844"/>
      <c r="O771" s="512"/>
      <c r="P771" s="512"/>
      <c r="Q771" s="512"/>
      <c r="BA771" s="308"/>
      <c r="BB771" s="361"/>
      <c r="BC771" s="308"/>
      <c r="BD771" s="308"/>
      <c r="BE771" s="308"/>
      <c r="BF771" s="308"/>
      <c r="BG771" s="308"/>
      <c r="BH771" s="308"/>
      <c r="BI771" s="308"/>
      <c r="BJ771" s="308"/>
      <c r="BK771" s="308"/>
      <c r="BL771" s="308"/>
      <c r="BM771" s="308"/>
      <c r="BN771" s="308"/>
      <c r="BO771" s="308"/>
      <c r="BP771" s="308"/>
      <c r="BQ771" s="308"/>
      <c r="BR771" s="308"/>
      <c r="BS771" s="308"/>
      <c r="BT771" s="308"/>
      <c r="BU771" s="308"/>
      <c r="BV771" s="308"/>
      <c r="BW771" s="308"/>
      <c r="BX771" s="308"/>
      <c r="BY771" s="308"/>
      <c r="BZ771" s="308"/>
      <c r="CA771" s="308"/>
      <c r="CB771" s="308"/>
      <c r="CC771" s="308"/>
      <c r="CD771" s="308"/>
      <c r="CE771" s="308"/>
      <c r="CF771" s="308"/>
      <c r="CG771" s="308"/>
      <c r="CH771" s="308"/>
      <c r="CI771" s="308"/>
      <c r="CJ771" s="308"/>
      <c r="CK771" s="308"/>
      <c r="CL771" s="308"/>
      <c r="CM771" s="308"/>
      <c r="CN771" s="308"/>
      <c r="CO771" s="308"/>
      <c r="CP771" s="308"/>
      <c r="CQ771" s="308"/>
      <c r="CR771" s="308"/>
      <c r="CS771" s="308"/>
      <c r="CT771" s="308"/>
      <c r="CU771" s="308"/>
      <c r="CV771" s="308"/>
      <c r="CW771" s="308"/>
      <c r="CX771" s="308"/>
      <c r="CY771" s="308"/>
      <c r="CZ771" s="308"/>
    </row>
    <row r="772" ht="25.15" customHeight="true" x14ac:dyDescent="0.2">
      <c r="C772" s="844"/>
      <c r="D772" s="844"/>
      <c r="E772" s="512"/>
      <c r="F772" s="512"/>
      <c r="G772" s="512"/>
      <c r="H772" s="844"/>
      <c r="I772" s="844"/>
      <c r="J772" s="512"/>
      <c r="K772" s="512"/>
      <c r="L772" s="512"/>
      <c r="M772" s="844"/>
      <c r="N772" s="844"/>
      <c r="O772" s="512"/>
      <c r="P772" s="512"/>
      <c r="Q772" s="512"/>
      <c r="BA772" s="308"/>
      <c r="BB772" s="361"/>
      <c r="BC772" s="308"/>
      <c r="BD772" s="308"/>
      <c r="BE772" s="308"/>
      <c r="BF772" s="308"/>
      <c r="BG772" s="308"/>
      <c r="BH772" s="308"/>
      <c r="BI772" s="308"/>
      <c r="BJ772" s="308"/>
      <c r="BK772" s="308"/>
      <c r="BL772" s="308"/>
      <c r="BM772" s="308"/>
      <c r="BN772" s="308"/>
      <c r="BO772" s="308"/>
      <c r="BP772" s="308"/>
      <c r="BQ772" s="308"/>
      <c r="BR772" s="308"/>
      <c r="BS772" s="308"/>
      <c r="BT772" s="308"/>
      <c r="BU772" s="308"/>
      <c r="BV772" s="308"/>
      <c r="BW772" s="308"/>
      <c r="BX772" s="308"/>
      <c r="BY772" s="308"/>
      <c r="BZ772" s="308"/>
      <c r="CA772" s="308"/>
      <c r="CB772" s="308"/>
      <c r="CC772" s="308"/>
      <c r="CD772" s="308"/>
      <c r="CE772" s="308"/>
      <c r="CF772" s="308"/>
      <c r="CG772" s="308"/>
      <c r="CH772" s="308"/>
      <c r="CI772" s="308"/>
      <c r="CJ772" s="308"/>
      <c r="CK772" s="308"/>
      <c r="CL772" s="308"/>
      <c r="CM772" s="308"/>
      <c r="CN772" s="308"/>
      <c r="CO772" s="308"/>
      <c r="CP772" s="308"/>
      <c r="CQ772" s="308"/>
      <c r="CR772" s="308"/>
      <c r="CS772" s="308"/>
      <c r="CT772" s="308"/>
      <c r="CU772" s="308"/>
      <c r="CV772" s="308"/>
      <c r="CW772" s="308"/>
      <c r="CX772" s="308"/>
      <c r="CY772" s="308"/>
      <c r="CZ772" s="308"/>
    </row>
    <row r="773" ht="25.15" customHeight="true" x14ac:dyDescent="0.2">
      <c r="C773" s="844"/>
      <c r="D773" s="844"/>
      <c r="E773" s="512"/>
      <c r="F773" s="512"/>
      <c r="G773" s="512"/>
      <c r="H773" s="844"/>
      <c r="I773" s="844"/>
      <c r="J773" s="512"/>
      <c r="K773" s="512"/>
      <c r="L773" s="512"/>
      <c r="M773" s="844"/>
      <c r="N773" s="844"/>
      <c r="O773" s="512"/>
      <c r="P773" s="512"/>
      <c r="Q773" s="512"/>
      <c r="BA773" s="308"/>
      <c r="BB773" s="361"/>
      <c r="BC773" s="308"/>
      <c r="BD773" s="308"/>
      <c r="BE773" s="308"/>
      <c r="BF773" s="308"/>
      <c r="BG773" s="308"/>
      <c r="BH773" s="308"/>
      <c r="BI773" s="308"/>
      <c r="BJ773" s="308"/>
      <c r="BK773" s="308"/>
      <c r="BL773" s="308"/>
      <c r="BM773" s="308"/>
      <c r="BN773" s="308"/>
      <c r="BO773" s="308"/>
      <c r="BP773" s="308"/>
      <c r="BQ773" s="308"/>
      <c r="BR773" s="308"/>
      <c r="BS773" s="308"/>
      <c r="BT773" s="308"/>
      <c r="BU773" s="308"/>
      <c r="BV773" s="308"/>
      <c r="BW773" s="308"/>
      <c r="BX773" s="308"/>
      <c r="BY773" s="308"/>
      <c r="BZ773" s="308"/>
      <c r="CA773" s="308"/>
      <c r="CB773" s="308"/>
      <c r="CC773" s="308"/>
      <c r="CD773" s="308"/>
      <c r="CE773" s="308"/>
      <c r="CF773" s="308"/>
      <c r="CG773" s="308"/>
      <c r="CH773" s="308"/>
      <c r="CI773" s="308"/>
      <c r="CJ773" s="308"/>
      <c r="CK773" s="308"/>
      <c r="CL773" s="308"/>
      <c r="CM773" s="308"/>
      <c r="CN773" s="308"/>
      <c r="CO773" s="308"/>
      <c r="CP773" s="308"/>
      <c r="CQ773" s="308"/>
      <c r="CR773" s="308"/>
      <c r="CS773" s="308"/>
      <c r="CT773" s="308"/>
      <c r="CU773" s="308"/>
      <c r="CV773" s="308"/>
      <c r="CW773" s="308"/>
      <c r="CX773" s="308"/>
      <c r="CY773" s="308"/>
      <c r="CZ773" s="308"/>
    </row>
    <row r="774" ht="25.15" customHeight="true" x14ac:dyDescent="0.2">
      <c r="C774" s="844"/>
      <c r="D774" s="844"/>
      <c r="E774" s="512"/>
      <c r="F774" s="512"/>
      <c r="G774" s="512"/>
      <c r="H774" s="844"/>
      <c r="I774" s="844"/>
      <c r="J774" s="512"/>
      <c r="K774" s="512"/>
      <c r="L774" s="512"/>
      <c r="M774" s="844"/>
      <c r="N774" s="844"/>
      <c r="O774" s="512"/>
      <c r="P774" s="512"/>
      <c r="Q774" s="512"/>
      <c r="BA774" s="308"/>
      <c r="BB774" s="361"/>
      <c r="BC774" s="308"/>
      <c r="BD774" s="308"/>
      <c r="BE774" s="308"/>
      <c r="BF774" s="308"/>
      <c r="BG774" s="308"/>
      <c r="BH774" s="308"/>
      <c r="BI774" s="308"/>
      <c r="BJ774" s="308"/>
      <c r="BK774" s="308"/>
      <c r="BL774" s="308"/>
      <c r="BM774" s="308"/>
      <c r="BN774" s="308"/>
      <c r="BO774" s="308"/>
      <c r="BP774" s="308"/>
      <c r="BQ774" s="308"/>
      <c r="BR774" s="308"/>
      <c r="BS774" s="308"/>
      <c r="BT774" s="308"/>
      <c r="BU774" s="308"/>
      <c r="BV774" s="308"/>
      <c r="BW774" s="308"/>
      <c r="BX774" s="308"/>
      <c r="BY774" s="308"/>
      <c r="BZ774" s="308"/>
      <c r="CA774" s="308"/>
      <c r="CB774" s="308"/>
      <c r="CC774" s="308"/>
      <c r="CD774" s="308"/>
      <c r="CE774" s="308"/>
      <c r="CF774" s="308"/>
      <c r="CG774" s="308"/>
      <c r="CH774" s="308"/>
      <c r="CI774" s="308"/>
      <c r="CJ774" s="308"/>
      <c r="CK774" s="308"/>
      <c r="CL774" s="308"/>
      <c r="CM774" s="308"/>
      <c r="CN774" s="308"/>
      <c r="CO774" s="308"/>
      <c r="CP774" s="308"/>
      <c r="CQ774" s="308"/>
      <c r="CR774" s="308"/>
      <c r="CS774" s="308"/>
      <c r="CT774" s="308"/>
      <c r="CU774" s="308"/>
      <c r="CV774" s="308"/>
      <c r="CW774" s="308"/>
      <c r="CX774" s="308"/>
      <c r="CY774" s="308"/>
      <c r="CZ774" s="308"/>
    </row>
    <row r="775" ht="25.15" customHeight="true" x14ac:dyDescent="0.2">
      <c r="C775" s="844"/>
      <c r="D775" s="844"/>
      <c r="E775" s="512"/>
      <c r="F775" s="512"/>
      <c r="G775" s="512"/>
      <c r="H775" s="844"/>
      <c r="I775" s="844"/>
      <c r="J775" s="512"/>
      <c r="K775" s="512"/>
      <c r="L775" s="512"/>
      <c r="M775" s="844"/>
      <c r="N775" s="844"/>
      <c r="O775" s="512"/>
      <c r="P775" s="512"/>
      <c r="Q775" s="512"/>
      <c r="BA775" s="308"/>
      <c r="BB775" s="361"/>
      <c r="BC775" s="308"/>
      <c r="BD775" s="308"/>
      <c r="BE775" s="308"/>
      <c r="BF775" s="308"/>
      <c r="BG775" s="308"/>
      <c r="BH775" s="308"/>
      <c r="BI775" s="308"/>
      <c r="BJ775" s="308"/>
      <c r="BK775" s="308"/>
      <c r="BL775" s="308"/>
      <c r="BM775" s="308"/>
      <c r="BN775" s="308"/>
      <c r="BO775" s="308"/>
      <c r="BP775" s="308"/>
      <c r="BQ775" s="308"/>
      <c r="BR775" s="308"/>
      <c r="BS775" s="308"/>
      <c r="BT775" s="308"/>
      <c r="BU775" s="308"/>
      <c r="BV775" s="308"/>
      <c r="BW775" s="308"/>
      <c r="BX775" s="308"/>
      <c r="BY775" s="308"/>
      <c r="BZ775" s="308"/>
      <c r="CA775" s="308"/>
      <c r="CB775" s="308"/>
      <c r="CC775" s="308"/>
      <c r="CD775" s="308"/>
      <c r="CE775" s="308"/>
      <c r="CF775" s="308"/>
      <c r="CG775" s="308"/>
      <c r="CH775" s="308"/>
      <c r="CI775" s="308"/>
      <c r="CJ775" s="308"/>
      <c r="CK775" s="308"/>
      <c r="CL775" s="308"/>
      <c r="CM775" s="308"/>
      <c r="CN775" s="308"/>
      <c r="CO775" s="308"/>
      <c r="CP775" s="308"/>
      <c r="CQ775" s="308"/>
      <c r="CR775" s="308"/>
      <c r="CS775" s="308"/>
      <c r="CT775" s="308"/>
      <c r="CU775" s="308"/>
      <c r="CV775" s="308"/>
      <c r="CW775" s="308"/>
      <c r="CX775" s="308"/>
      <c r="CY775" s="308"/>
      <c r="CZ775" s="308"/>
    </row>
    <row r="776" ht="25.15" customHeight="true" x14ac:dyDescent="0.2">
      <c r="C776" s="844"/>
      <c r="D776" s="844"/>
      <c r="E776" s="512"/>
      <c r="F776" s="512"/>
      <c r="G776" s="512"/>
      <c r="H776" s="844"/>
      <c r="I776" s="844"/>
      <c r="J776" s="512"/>
      <c r="K776" s="512"/>
      <c r="L776" s="512"/>
      <c r="M776" s="844"/>
      <c r="N776" s="844"/>
      <c r="O776" s="512"/>
      <c r="P776" s="512"/>
      <c r="Q776" s="512"/>
      <c r="BA776" s="308"/>
      <c r="BB776" s="361"/>
      <c r="BC776" s="308"/>
      <c r="BD776" s="308"/>
      <c r="BE776" s="308"/>
      <c r="BF776" s="308"/>
      <c r="BG776" s="308"/>
      <c r="BH776" s="308"/>
      <c r="BI776" s="308"/>
      <c r="BJ776" s="308"/>
      <c r="BK776" s="308"/>
      <c r="BL776" s="308"/>
      <c r="BM776" s="308"/>
      <c r="BN776" s="308"/>
      <c r="BO776" s="308"/>
      <c r="BP776" s="308"/>
      <c r="BQ776" s="308"/>
      <c r="BR776" s="308"/>
      <c r="BS776" s="308"/>
      <c r="BT776" s="308"/>
      <c r="BU776" s="308"/>
      <c r="BV776" s="308"/>
      <c r="BW776" s="308"/>
      <c r="BX776" s="308"/>
      <c r="BY776" s="308"/>
      <c r="BZ776" s="308"/>
      <c r="CA776" s="308"/>
      <c r="CB776" s="308"/>
      <c r="CC776" s="308"/>
      <c r="CD776" s="308"/>
      <c r="CE776" s="308"/>
      <c r="CF776" s="308"/>
      <c r="CG776" s="308"/>
      <c r="CH776" s="308"/>
      <c r="CI776" s="308"/>
      <c r="CJ776" s="308"/>
      <c r="CK776" s="308"/>
      <c r="CL776" s="308"/>
      <c r="CM776" s="308"/>
      <c r="CN776" s="308"/>
      <c r="CO776" s="308"/>
      <c r="CP776" s="308"/>
      <c r="CQ776" s="308"/>
      <c r="CR776" s="308"/>
      <c r="CS776" s="308"/>
      <c r="CT776" s="308"/>
      <c r="CU776" s="308"/>
      <c r="CV776" s="308"/>
      <c r="CW776" s="308"/>
      <c r="CX776" s="308"/>
      <c r="CY776" s="308"/>
      <c r="CZ776" s="308"/>
    </row>
    <row r="777" ht="25.15" customHeight="true" x14ac:dyDescent="0.2">
      <c r="C777" s="844"/>
      <c r="D777" s="844"/>
      <c r="E777" s="512"/>
      <c r="F777" s="512"/>
      <c r="G777" s="512"/>
      <c r="H777" s="844"/>
      <c r="I777" s="844"/>
      <c r="J777" s="512"/>
      <c r="K777" s="512"/>
      <c r="L777" s="512"/>
      <c r="M777" s="844"/>
      <c r="N777" s="844"/>
      <c r="O777" s="512"/>
      <c r="P777" s="512"/>
      <c r="Q777" s="512"/>
      <c r="BA777" s="308"/>
      <c r="BB777" s="361"/>
      <c r="BC777" s="308"/>
      <c r="BD777" s="308"/>
      <c r="BE777" s="308"/>
      <c r="BF777" s="308"/>
      <c r="BG777" s="308"/>
      <c r="BH777" s="308"/>
      <c r="BI777" s="308"/>
      <c r="BJ777" s="308"/>
      <c r="BK777" s="308"/>
      <c r="BL777" s="308"/>
      <c r="BM777" s="308"/>
      <c r="BN777" s="308"/>
      <c r="BO777" s="308"/>
      <c r="BP777" s="308"/>
      <c r="BQ777" s="308"/>
      <c r="BR777" s="308"/>
      <c r="BS777" s="308"/>
      <c r="BT777" s="308"/>
      <c r="BU777" s="308"/>
      <c r="BV777" s="308"/>
      <c r="BW777" s="308"/>
      <c r="BX777" s="308"/>
      <c r="BY777" s="308"/>
      <c r="BZ777" s="308"/>
      <c r="CA777" s="308"/>
      <c r="CB777" s="308"/>
      <c r="CC777" s="308"/>
      <c r="CD777" s="308"/>
      <c r="CE777" s="308"/>
      <c r="CF777" s="308"/>
      <c r="CG777" s="308"/>
      <c r="CH777" s="308"/>
      <c r="CI777" s="308"/>
      <c r="CJ777" s="308"/>
      <c r="CK777" s="308"/>
      <c r="CL777" s="308"/>
      <c r="CM777" s="308"/>
      <c r="CN777" s="308"/>
      <c r="CO777" s="308"/>
      <c r="CP777" s="308"/>
      <c r="CQ777" s="308"/>
      <c r="CR777" s="308"/>
      <c r="CS777" s="308"/>
      <c r="CT777" s="308"/>
      <c r="CU777" s="308"/>
      <c r="CV777" s="308"/>
      <c r="CW777" s="308"/>
      <c r="CX777" s="308"/>
      <c r="CY777" s="308"/>
      <c r="CZ777" s="308"/>
    </row>
    <row r="778" ht="25.15" customHeight="true" x14ac:dyDescent="0.2">
      <c r="C778" s="844"/>
      <c r="D778" s="844"/>
      <c r="E778" s="512"/>
      <c r="F778" s="512"/>
      <c r="G778" s="512"/>
      <c r="H778" s="844"/>
      <c r="I778" s="844"/>
      <c r="J778" s="512"/>
      <c r="K778" s="512"/>
      <c r="L778" s="512"/>
      <c r="M778" s="844"/>
      <c r="N778" s="844"/>
      <c r="O778" s="512"/>
      <c r="P778" s="512"/>
      <c r="Q778" s="512"/>
      <c r="BA778" s="308"/>
      <c r="BB778" s="361"/>
      <c r="BC778" s="308"/>
      <c r="BD778" s="308"/>
      <c r="BE778" s="308"/>
      <c r="BF778" s="308"/>
      <c r="BG778" s="308"/>
      <c r="BH778" s="308"/>
      <c r="BI778" s="308"/>
      <c r="BJ778" s="308"/>
      <c r="BK778" s="308"/>
      <c r="BL778" s="308"/>
      <c r="BM778" s="308"/>
      <c r="BN778" s="308"/>
      <c r="BO778" s="308"/>
      <c r="BP778" s="308"/>
      <c r="BQ778" s="308"/>
      <c r="BR778" s="308"/>
      <c r="BS778" s="308"/>
      <c r="BT778" s="308"/>
      <c r="BU778" s="308"/>
      <c r="BV778" s="308"/>
      <c r="BW778" s="308"/>
      <c r="BX778" s="308"/>
      <c r="BY778" s="308"/>
      <c r="BZ778" s="308"/>
      <c r="CA778" s="308"/>
      <c r="CB778" s="308"/>
      <c r="CC778" s="308"/>
      <c r="CD778" s="308"/>
      <c r="CE778" s="308"/>
      <c r="CF778" s="308"/>
      <c r="CG778" s="308"/>
      <c r="CH778" s="308"/>
      <c r="CI778" s="308"/>
      <c r="CJ778" s="308"/>
      <c r="CK778" s="308"/>
      <c r="CL778" s="308"/>
      <c r="CM778" s="308"/>
      <c r="CN778" s="308"/>
      <c r="CO778" s="308"/>
      <c r="CP778" s="308"/>
      <c r="CQ778" s="308"/>
      <c r="CR778" s="308"/>
      <c r="CS778" s="308"/>
      <c r="CT778" s="308"/>
      <c r="CU778" s="308"/>
      <c r="CV778" s="308"/>
      <c r="CW778" s="308"/>
      <c r="CX778" s="308"/>
      <c r="CY778" s="308"/>
      <c r="CZ778" s="308"/>
    </row>
    <row r="779" ht="25.15" customHeight="true" x14ac:dyDescent="0.2">
      <c r="C779" s="844"/>
      <c r="D779" s="844"/>
      <c r="E779" s="512"/>
      <c r="F779" s="512"/>
      <c r="G779" s="512"/>
      <c r="H779" s="844"/>
      <c r="I779" s="844"/>
      <c r="J779" s="512"/>
      <c r="K779" s="512"/>
      <c r="L779" s="512"/>
      <c r="M779" s="844"/>
      <c r="N779" s="844"/>
      <c r="O779" s="512"/>
      <c r="P779" s="512"/>
      <c r="Q779" s="512"/>
      <c r="BA779" s="308"/>
      <c r="BB779" s="361"/>
      <c r="BC779" s="308"/>
      <c r="BD779" s="308"/>
      <c r="BE779" s="308"/>
      <c r="BF779" s="308"/>
      <c r="BG779" s="308"/>
      <c r="BH779" s="308"/>
      <c r="BI779" s="308"/>
      <c r="BJ779" s="308"/>
      <c r="BK779" s="308"/>
      <c r="BL779" s="308"/>
      <c r="BM779" s="308"/>
      <c r="BN779" s="308"/>
      <c r="BO779" s="308"/>
      <c r="BP779" s="308"/>
      <c r="BQ779" s="308"/>
      <c r="BR779" s="308"/>
      <c r="BS779" s="308"/>
      <c r="BT779" s="308"/>
      <c r="BU779" s="308"/>
      <c r="BV779" s="308"/>
      <c r="BW779" s="308"/>
      <c r="BX779" s="308"/>
      <c r="BY779" s="308"/>
      <c r="BZ779" s="308"/>
      <c r="CA779" s="308"/>
      <c r="CB779" s="308"/>
      <c r="CC779" s="308"/>
      <c r="CD779" s="308"/>
      <c r="CE779" s="308"/>
      <c r="CF779" s="308"/>
      <c r="CG779" s="308"/>
      <c r="CH779" s="308"/>
      <c r="CI779" s="308"/>
      <c r="CJ779" s="308"/>
      <c r="CK779" s="308"/>
      <c r="CL779" s="308"/>
      <c r="CM779" s="308"/>
      <c r="CN779" s="308"/>
      <c r="CO779" s="308"/>
      <c r="CP779" s="308"/>
      <c r="CQ779" s="308"/>
      <c r="CR779" s="308"/>
      <c r="CS779" s="308"/>
      <c r="CT779" s="308"/>
      <c r="CU779" s="308"/>
      <c r="CV779" s="308"/>
      <c r="CW779" s="308"/>
      <c r="CX779" s="308"/>
      <c r="CY779" s="308"/>
      <c r="CZ779" s="308"/>
    </row>
    <row r="780" ht="25.15" customHeight="true" x14ac:dyDescent="0.2">
      <c r="C780" s="844"/>
      <c r="D780" s="844"/>
      <c r="E780" s="512"/>
      <c r="F780" s="512"/>
      <c r="G780" s="512"/>
      <c r="H780" s="844"/>
      <c r="I780" s="844"/>
      <c r="J780" s="512"/>
      <c r="K780" s="512"/>
      <c r="L780" s="512"/>
      <c r="M780" s="844"/>
      <c r="N780" s="844"/>
      <c r="O780" s="512"/>
      <c r="P780" s="512"/>
      <c r="Q780" s="512"/>
      <c r="BA780" s="308"/>
      <c r="BB780" s="361"/>
      <c r="BC780" s="308"/>
      <c r="BD780" s="308"/>
      <c r="BE780" s="308"/>
      <c r="BF780" s="308"/>
      <c r="BG780" s="308"/>
      <c r="BH780" s="308"/>
      <c r="BI780" s="308"/>
      <c r="BJ780" s="308"/>
      <c r="BK780" s="308"/>
      <c r="BL780" s="308"/>
      <c r="BM780" s="308"/>
      <c r="BN780" s="308"/>
      <c r="BO780" s="308"/>
      <c r="BP780" s="308"/>
      <c r="BQ780" s="308"/>
      <c r="BR780" s="308"/>
      <c r="BS780" s="308"/>
      <c r="BT780" s="308"/>
      <c r="BU780" s="308"/>
      <c r="BV780" s="308"/>
      <c r="BW780" s="308"/>
      <c r="BX780" s="308"/>
      <c r="BY780" s="308"/>
      <c r="BZ780" s="308"/>
      <c r="CA780" s="308"/>
      <c r="CB780" s="308"/>
      <c r="CC780" s="308"/>
      <c r="CD780" s="308"/>
      <c r="CE780" s="308"/>
      <c r="CF780" s="308"/>
      <c r="CG780" s="308"/>
      <c r="CH780" s="308"/>
      <c r="CI780" s="308"/>
      <c r="CJ780" s="308"/>
      <c r="CK780" s="308"/>
      <c r="CL780" s="308"/>
      <c r="CM780" s="308"/>
      <c r="CN780" s="308"/>
      <c r="CO780" s="308"/>
      <c r="CP780" s="308"/>
      <c r="CQ780" s="308"/>
      <c r="CR780" s="308"/>
      <c r="CS780" s="308"/>
      <c r="CT780" s="308"/>
      <c r="CU780" s="308"/>
      <c r="CV780" s="308"/>
      <c r="CW780" s="308"/>
      <c r="CX780" s="308"/>
      <c r="CY780" s="308"/>
      <c r="CZ780" s="308"/>
    </row>
    <row r="781" ht="25.15" customHeight="true" x14ac:dyDescent="0.2">
      <c r="C781" s="844"/>
      <c r="D781" s="844"/>
      <c r="E781" s="512"/>
      <c r="F781" s="512"/>
      <c r="G781" s="512"/>
      <c r="H781" s="844"/>
      <c r="I781" s="844"/>
      <c r="J781" s="512"/>
      <c r="K781" s="512"/>
      <c r="L781" s="512"/>
      <c r="M781" s="844"/>
      <c r="N781" s="844"/>
      <c r="O781" s="512"/>
      <c r="P781" s="512"/>
      <c r="Q781" s="512"/>
      <c r="BA781" s="308"/>
      <c r="BB781" s="361"/>
      <c r="BC781" s="308"/>
      <c r="BD781" s="308"/>
      <c r="BE781" s="308"/>
      <c r="BF781" s="308"/>
      <c r="BG781" s="308"/>
      <c r="BH781" s="308"/>
      <c r="BI781" s="308"/>
      <c r="BJ781" s="308"/>
      <c r="BK781" s="308"/>
      <c r="BL781" s="308"/>
      <c r="BM781" s="308"/>
      <c r="BN781" s="308"/>
      <c r="BO781" s="308"/>
      <c r="BP781" s="308"/>
      <c r="BQ781" s="308"/>
      <c r="BR781" s="308"/>
      <c r="BS781" s="308"/>
      <c r="BT781" s="308"/>
      <c r="BU781" s="308"/>
      <c r="BV781" s="308"/>
      <c r="BW781" s="308"/>
      <c r="BX781" s="308"/>
      <c r="BY781" s="308"/>
      <c r="BZ781" s="308"/>
      <c r="CA781" s="308"/>
      <c r="CB781" s="308"/>
      <c r="CC781" s="308"/>
      <c r="CD781" s="308"/>
      <c r="CE781" s="308"/>
      <c r="CF781" s="308"/>
      <c r="CG781" s="308"/>
      <c r="CH781" s="308"/>
      <c r="CI781" s="308"/>
      <c r="CJ781" s="308"/>
      <c r="CK781" s="308"/>
      <c r="CL781" s="308"/>
      <c r="CM781" s="308"/>
      <c r="CN781" s="308"/>
      <c r="CO781" s="308"/>
      <c r="CP781" s="308"/>
      <c r="CQ781" s="308"/>
      <c r="CR781" s="308"/>
      <c r="CS781" s="308"/>
      <c r="CT781" s="308"/>
      <c r="CU781" s="308"/>
      <c r="CV781" s="308"/>
      <c r="CW781" s="308"/>
      <c r="CX781" s="308"/>
      <c r="CY781" s="308"/>
      <c r="CZ781" s="308"/>
    </row>
    <row r="782" ht="25.15" customHeight="true" x14ac:dyDescent="0.2">
      <c r="C782" s="844"/>
      <c r="D782" s="844"/>
      <c r="E782" s="512"/>
      <c r="F782" s="512"/>
      <c r="G782" s="512"/>
      <c r="H782" s="844"/>
      <c r="I782" s="844"/>
      <c r="J782" s="512"/>
      <c r="K782" s="512"/>
      <c r="L782" s="512"/>
      <c r="M782" s="844"/>
      <c r="N782" s="844"/>
      <c r="O782" s="512"/>
      <c r="P782" s="512"/>
      <c r="Q782" s="512"/>
      <c r="BA782" s="308"/>
      <c r="BB782" s="361"/>
      <c r="BC782" s="308"/>
      <c r="BD782" s="308"/>
      <c r="BE782" s="308"/>
      <c r="BF782" s="308"/>
      <c r="BG782" s="308"/>
      <c r="BH782" s="308"/>
      <c r="BI782" s="308"/>
      <c r="BJ782" s="308"/>
      <c r="BK782" s="308"/>
      <c r="BL782" s="308"/>
      <c r="BM782" s="308"/>
      <c r="BN782" s="308"/>
      <c r="BO782" s="308"/>
      <c r="BP782" s="308"/>
      <c r="BQ782" s="308"/>
      <c r="BR782" s="308"/>
      <c r="BS782" s="308"/>
      <c r="BT782" s="308"/>
      <c r="BU782" s="308"/>
      <c r="BV782" s="308"/>
      <c r="BW782" s="308"/>
      <c r="BX782" s="308"/>
      <c r="BY782" s="308"/>
      <c r="BZ782" s="308"/>
      <c r="CA782" s="308"/>
      <c r="CB782" s="308"/>
      <c r="CC782" s="308"/>
      <c r="CD782" s="308"/>
      <c r="CE782" s="308"/>
      <c r="CF782" s="308"/>
      <c r="CG782" s="308"/>
      <c r="CH782" s="308"/>
      <c r="CI782" s="308"/>
      <c r="CJ782" s="308"/>
      <c r="CK782" s="308"/>
      <c r="CL782" s="308"/>
      <c r="CM782" s="308"/>
      <c r="CN782" s="308"/>
      <c r="CO782" s="308"/>
      <c r="CP782" s="308"/>
      <c r="CQ782" s="308"/>
      <c r="CR782" s="308"/>
      <c r="CS782" s="308"/>
      <c r="CT782" s="308"/>
      <c r="CU782" s="308"/>
      <c r="CV782" s="308"/>
      <c r="CW782" s="308"/>
      <c r="CX782" s="308"/>
      <c r="CY782" s="308"/>
      <c r="CZ782" s="308"/>
    </row>
    <row r="783" ht="25.15" customHeight="true" x14ac:dyDescent="0.2">
      <c r="C783" s="844"/>
      <c r="D783" s="844"/>
      <c r="E783" s="512"/>
      <c r="F783" s="512"/>
      <c r="G783" s="512"/>
      <c r="H783" s="844"/>
      <c r="I783" s="844"/>
      <c r="J783" s="512"/>
      <c r="K783" s="512"/>
      <c r="L783" s="512"/>
      <c r="M783" s="844"/>
      <c r="N783" s="844"/>
      <c r="O783" s="512"/>
      <c r="P783" s="512"/>
      <c r="Q783" s="512"/>
      <c r="BA783" s="308"/>
      <c r="BB783" s="361"/>
      <c r="BC783" s="308"/>
      <c r="BD783" s="308"/>
      <c r="BE783" s="308"/>
      <c r="BF783" s="308"/>
      <c r="BG783" s="308"/>
      <c r="BH783" s="308"/>
      <c r="BI783" s="308"/>
      <c r="BJ783" s="308"/>
      <c r="BK783" s="308"/>
      <c r="BL783" s="308"/>
      <c r="BM783" s="308"/>
      <c r="BN783" s="308"/>
      <c r="BO783" s="308"/>
      <c r="BP783" s="308"/>
      <c r="BQ783" s="308"/>
      <c r="BR783" s="308"/>
      <c r="BS783" s="308"/>
      <c r="BT783" s="308"/>
      <c r="BU783" s="308"/>
      <c r="BV783" s="308"/>
      <c r="BW783" s="308"/>
      <c r="BX783" s="308"/>
      <c r="BY783" s="308"/>
      <c r="BZ783" s="308"/>
      <c r="CA783" s="308"/>
      <c r="CB783" s="308"/>
      <c r="CC783" s="308"/>
      <c r="CD783" s="308"/>
      <c r="CE783" s="308"/>
      <c r="CF783" s="308"/>
      <c r="CG783" s="308"/>
      <c r="CH783" s="308"/>
      <c r="CI783" s="308"/>
      <c r="CJ783" s="308"/>
      <c r="CK783" s="308"/>
      <c r="CL783" s="308"/>
      <c r="CM783" s="308"/>
      <c r="CN783" s="308"/>
      <c r="CO783" s="308"/>
      <c r="CP783" s="308"/>
      <c r="CQ783" s="308"/>
      <c r="CR783" s="308"/>
      <c r="CS783" s="308"/>
      <c r="CT783" s="308"/>
      <c r="CU783" s="308"/>
      <c r="CV783" s="308"/>
      <c r="CW783" s="308"/>
      <c r="CX783" s="308"/>
      <c r="CY783" s="308"/>
      <c r="CZ783" s="308"/>
    </row>
    <row r="784" ht="25.15" customHeight="true" x14ac:dyDescent="0.2">
      <c r="C784" s="844"/>
      <c r="D784" s="844"/>
      <c r="E784" s="512"/>
      <c r="F784" s="512"/>
      <c r="G784" s="512"/>
      <c r="H784" s="844"/>
      <c r="I784" s="844"/>
      <c r="J784" s="512"/>
      <c r="K784" s="512"/>
      <c r="L784" s="512"/>
      <c r="M784" s="844"/>
      <c r="N784" s="844"/>
      <c r="O784" s="512"/>
      <c r="P784" s="512"/>
      <c r="Q784" s="512"/>
      <c r="BA784" s="308"/>
      <c r="BB784" s="361"/>
      <c r="BC784" s="308"/>
      <c r="BD784" s="308"/>
      <c r="BE784" s="308"/>
      <c r="BF784" s="308"/>
      <c r="BG784" s="308"/>
      <c r="BH784" s="308"/>
      <c r="BI784" s="308"/>
      <c r="BJ784" s="308"/>
      <c r="BK784" s="308"/>
      <c r="BL784" s="308"/>
      <c r="BM784" s="308"/>
      <c r="BN784" s="308"/>
      <c r="BO784" s="308"/>
      <c r="BP784" s="308"/>
      <c r="BQ784" s="308"/>
      <c r="BR784" s="308"/>
      <c r="BS784" s="308"/>
      <c r="BT784" s="308"/>
      <c r="BU784" s="308"/>
      <c r="BV784" s="308"/>
      <c r="BW784" s="308"/>
      <c r="BX784" s="308"/>
      <c r="BY784" s="308"/>
      <c r="BZ784" s="308"/>
      <c r="CA784" s="308"/>
      <c r="CB784" s="308"/>
      <c r="CC784" s="308"/>
      <c r="CD784" s="308"/>
      <c r="CE784" s="308"/>
      <c r="CF784" s="308"/>
      <c r="CG784" s="308"/>
      <c r="CH784" s="308"/>
      <c r="CI784" s="308"/>
      <c r="CJ784" s="308"/>
      <c r="CK784" s="308"/>
      <c r="CL784" s="308"/>
      <c r="CM784" s="308"/>
      <c r="CN784" s="308"/>
      <c r="CO784" s="308"/>
      <c r="CP784" s="308"/>
      <c r="CQ784" s="308"/>
      <c r="CR784" s="308"/>
      <c r="CS784" s="308"/>
      <c r="CT784" s="308"/>
      <c r="CU784" s="308"/>
      <c r="CV784" s="308"/>
      <c r="CW784" s="308"/>
      <c r="CX784" s="308"/>
      <c r="CY784" s="308"/>
      <c r="CZ784" s="308"/>
    </row>
    <row r="785" ht="25.15" customHeight="true" x14ac:dyDescent="0.2">
      <c r="C785" s="844"/>
      <c r="D785" s="844"/>
      <c r="E785" s="512"/>
      <c r="F785" s="512"/>
      <c r="G785" s="512"/>
      <c r="H785" s="844"/>
      <c r="I785" s="844"/>
      <c r="J785" s="512"/>
      <c r="K785" s="512"/>
      <c r="L785" s="512"/>
      <c r="M785" s="844"/>
      <c r="N785" s="844"/>
      <c r="O785" s="512"/>
      <c r="P785" s="512"/>
      <c r="Q785" s="512"/>
      <c r="BA785" s="308"/>
      <c r="BB785" s="361"/>
      <c r="BC785" s="308"/>
      <c r="BD785" s="308"/>
      <c r="BE785" s="308"/>
      <c r="BF785" s="308"/>
      <c r="BG785" s="308"/>
      <c r="BH785" s="308"/>
      <c r="BI785" s="308"/>
      <c r="BJ785" s="308"/>
      <c r="BK785" s="308"/>
      <c r="BL785" s="308"/>
      <c r="BM785" s="308"/>
      <c r="BN785" s="308"/>
      <c r="BO785" s="308"/>
      <c r="BP785" s="308"/>
      <c r="BQ785" s="308"/>
      <c r="BR785" s="308"/>
      <c r="BS785" s="308"/>
      <c r="BT785" s="308"/>
      <c r="BU785" s="308"/>
      <c r="BV785" s="308"/>
      <c r="BW785" s="308"/>
      <c r="BX785" s="308"/>
      <c r="BY785" s="308"/>
      <c r="BZ785" s="308"/>
      <c r="CA785" s="308"/>
      <c r="CB785" s="308"/>
      <c r="CC785" s="308"/>
      <c r="CD785" s="308"/>
      <c r="CE785" s="308"/>
      <c r="CF785" s="308"/>
      <c r="CG785" s="308"/>
      <c r="CH785" s="308"/>
      <c r="CI785" s="308"/>
      <c r="CJ785" s="308"/>
      <c r="CK785" s="308"/>
      <c r="CL785" s="308"/>
      <c r="CM785" s="308"/>
      <c r="CN785" s="308"/>
      <c r="CO785" s="308"/>
      <c r="CP785" s="308"/>
      <c r="CQ785" s="308"/>
      <c r="CR785" s="308"/>
      <c r="CS785" s="308"/>
      <c r="CT785" s="308"/>
      <c r="CU785" s="308"/>
      <c r="CV785" s="308"/>
      <c r="CW785" s="308"/>
      <c r="CX785" s="308"/>
      <c r="CY785" s="308"/>
      <c r="CZ785" s="308"/>
    </row>
    <row r="786" ht="25.15" customHeight="true" x14ac:dyDescent="0.2">
      <c r="C786" s="844"/>
      <c r="D786" s="844"/>
      <c r="E786" s="512"/>
      <c r="F786" s="512"/>
      <c r="G786" s="512"/>
      <c r="H786" s="844"/>
      <c r="I786" s="844"/>
      <c r="J786" s="512"/>
      <c r="K786" s="512"/>
      <c r="L786" s="512"/>
      <c r="M786" s="844"/>
      <c r="N786" s="844"/>
      <c r="O786" s="512"/>
      <c r="P786" s="512"/>
      <c r="Q786" s="512"/>
      <c r="BA786" s="308"/>
      <c r="BB786" s="361"/>
      <c r="BC786" s="308"/>
      <c r="BD786" s="308"/>
      <c r="BE786" s="308"/>
      <c r="BF786" s="308"/>
      <c r="BG786" s="308"/>
      <c r="BH786" s="308"/>
      <c r="BI786" s="308"/>
      <c r="BJ786" s="308"/>
      <c r="BK786" s="308"/>
      <c r="BL786" s="308"/>
      <c r="BM786" s="308"/>
      <c r="BN786" s="308"/>
      <c r="BO786" s="308"/>
      <c r="BP786" s="308"/>
      <c r="BQ786" s="308"/>
      <c r="BR786" s="308"/>
      <c r="BS786" s="308"/>
      <c r="BT786" s="308"/>
      <c r="BU786" s="308"/>
      <c r="BV786" s="308"/>
      <c r="BW786" s="308"/>
      <c r="BX786" s="308"/>
      <c r="BY786" s="308"/>
      <c r="BZ786" s="308"/>
      <c r="CA786" s="308"/>
      <c r="CB786" s="308"/>
      <c r="CC786" s="308"/>
      <c r="CD786" s="308"/>
      <c r="CE786" s="308"/>
      <c r="CF786" s="308"/>
      <c r="CG786" s="308"/>
      <c r="CH786" s="308"/>
      <c r="CI786" s="308"/>
      <c r="CJ786" s="308"/>
      <c r="CK786" s="308"/>
      <c r="CL786" s="308"/>
      <c r="CM786" s="308"/>
      <c r="CN786" s="308"/>
      <c r="CO786" s="308"/>
      <c r="CP786" s="308"/>
      <c r="CQ786" s="308"/>
      <c r="CR786" s="308"/>
      <c r="CS786" s="308"/>
      <c r="CT786" s="308"/>
      <c r="CU786" s="308"/>
      <c r="CV786" s="308"/>
      <c r="CW786" s="308"/>
      <c r="CX786" s="308"/>
      <c r="CY786" s="308"/>
      <c r="CZ786" s="308"/>
    </row>
    <row r="787" ht="25.15" customHeight="true" x14ac:dyDescent="0.2">
      <c r="C787" s="844"/>
      <c r="D787" s="844"/>
      <c r="E787" s="512"/>
      <c r="F787" s="512"/>
      <c r="G787" s="512"/>
      <c r="H787" s="844"/>
      <c r="I787" s="844"/>
      <c r="J787" s="512"/>
      <c r="K787" s="512"/>
      <c r="L787" s="512"/>
      <c r="M787" s="844"/>
      <c r="N787" s="844"/>
      <c r="O787" s="512"/>
      <c r="P787" s="512"/>
      <c r="Q787" s="512"/>
      <c r="BA787" s="308"/>
      <c r="BB787" s="361"/>
      <c r="BC787" s="308"/>
      <c r="BD787" s="308"/>
      <c r="BE787" s="308"/>
      <c r="BF787" s="308"/>
      <c r="BG787" s="308"/>
      <c r="BH787" s="308"/>
      <c r="BI787" s="308"/>
      <c r="BJ787" s="308"/>
      <c r="BK787" s="308"/>
      <c r="BL787" s="308"/>
      <c r="BM787" s="308"/>
      <c r="BN787" s="308"/>
      <c r="BO787" s="308"/>
      <c r="BP787" s="308"/>
      <c r="BQ787" s="308"/>
      <c r="BR787" s="308"/>
      <c r="BS787" s="308"/>
      <c r="BT787" s="308"/>
      <c r="BU787" s="308"/>
      <c r="BV787" s="308"/>
      <c r="BW787" s="308"/>
      <c r="BX787" s="308"/>
      <c r="BY787" s="308"/>
      <c r="BZ787" s="308"/>
      <c r="CA787" s="308"/>
      <c r="CB787" s="308"/>
      <c r="CC787" s="308"/>
      <c r="CD787" s="308"/>
      <c r="CE787" s="308"/>
      <c r="CF787" s="308"/>
      <c r="CG787" s="308"/>
      <c r="CH787" s="308"/>
      <c r="CI787" s="308"/>
      <c r="CJ787" s="308"/>
      <c r="CK787" s="308"/>
      <c r="CL787" s="308"/>
      <c r="CM787" s="308"/>
      <c r="CN787" s="308"/>
      <c r="CO787" s="308"/>
      <c r="CP787" s="308"/>
      <c r="CQ787" s="308"/>
      <c r="CR787" s="308"/>
      <c r="CS787" s="308"/>
      <c r="CT787" s="308"/>
      <c r="CU787" s="308"/>
      <c r="CV787" s="308"/>
      <c r="CW787" s="308"/>
      <c r="CX787" s="308"/>
      <c r="CY787" s="308"/>
      <c r="CZ787" s="308"/>
    </row>
    <row r="788" ht="25.15" customHeight="true" x14ac:dyDescent="0.2">
      <c r="C788" s="844"/>
      <c r="D788" s="844"/>
      <c r="E788" s="512"/>
      <c r="F788" s="512"/>
      <c r="G788" s="512"/>
      <c r="H788" s="844"/>
      <c r="I788" s="844"/>
      <c r="J788" s="512"/>
      <c r="K788" s="512"/>
      <c r="L788" s="512"/>
      <c r="M788" s="844"/>
      <c r="N788" s="844"/>
      <c r="O788" s="512"/>
      <c r="P788" s="512"/>
      <c r="Q788" s="512"/>
      <c r="BA788" s="308"/>
      <c r="BB788" s="361"/>
      <c r="BC788" s="308"/>
      <c r="BD788" s="308"/>
      <c r="BE788" s="308"/>
      <c r="BF788" s="308"/>
      <c r="BG788" s="308"/>
      <c r="BH788" s="308"/>
      <c r="BI788" s="308"/>
      <c r="BJ788" s="308"/>
      <c r="BK788" s="308"/>
      <c r="BL788" s="308"/>
      <c r="BM788" s="308"/>
      <c r="BN788" s="308"/>
      <c r="BO788" s="308"/>
      <c r="BP788" s="308"/>
      <c r="BQ788" s="308"/>
      <c r="BR788" s="308"/>
      <c r="BS788" s="308"/>
      <c r="BT788" s="308"/>
      <c r="BU788" s="308"/>
      <c r="BV788" s="308"/>
      <c r="BW788" s="308"/>
      <c r="BX788" s="308"/>
      <c r="BY788" s="308"/>
      <c r="BZ788" s="308"/>
      <c r="CA788" s="308"/>
      <c r="CB788" s="308"/>
      <c r="CC788" s="308"/>
      <c r="CD788" s="308"/>
      <c r="CE788" s="308"/>
      <c r="CF788" s="308"/>
      <c r="CG788" s="308"/>
      <c r="CH788" s="308"/>
      <c r="CI788" s="308"/>
      <c r="CJ788" s="308"/>
      <c r="CK788" s="308"/>
      <c r="CL788" s="308"/>
      <c r="CM788" s="308"/>
      <c r="CN788" s="308"/>
      <c r="CO788" s="308"/>
      <c r="CP788" s="308"/>
      <c r="CQ788" s="308"/>
      <c r="CR788" s="308"/>
      <c r="CS788" s="308"/>
      <c r="CT788" s="308"/>
      <c r="CU788" s="308"/>
      <c r="CV788" s="308"/>
      <c r="CW788" s="308"/>
      <c r="CX788" s="308"/>
      <c r="CY788" s="308"/>
      <c r="CZ788" s="308"/>
    </row>
    <row r="789" ht="25.15" customHeight="true" x14ac:dyDescent="0.2">
      <c r="C789" s="844"/>
      <c r="D789" s="844"/>
      <c r="E789" s="512"/>
      <c r="F789" s="512"/>
      <c r="G789" s="512"/>
      <c r="H789" s="844"/>
      <c r="I789" s="844"/>
      <c r="J789" s="512"/>
      <c r="K789" s="512"/>
      <c r="L789" s="512"/>
      <c r="M789" s="844"/>
      <c r="N789" s="844"/>
      <c r="O789" s="512"/>
      <c r="P789" s="512"/>
      <c r="Q789" s="512"/>
      <c r="BA789" s="308"/>
      <c r="BB789" s="361"/>
      <c r="BC789" s="308"/>
      <c r="BD789" s="308"/>
      <c r="BE789" s="308"/>
      <c r="BF789" s="308"/>
      <c r="BG789" s="308"/>
      <c r="BH789" s="308"/>
      <c r="BI789" s="308"/>
      <c r="BJ789" s="308"/>
      <c r="BK789" s="308"/>
      <c r="BL789" s="308"/>
      <c r="BM789" s="308"/>
      <c r="BN789" s="308"/>
      <c r="BO789" s="308"/>
      <c r="BP789" s="308"/>
      <c r="BQ789" s="308"/>
      <c r="BR789" s="308"/>
      <c r="BS789" s="308"/>
      <c r="BT789" s="308"/>
      <c r="BU789" s="308"/>
      <c r="BV789" s="308"/>
      <c r="BW789" s="308"/>
      <c r="BX789" s="308"/>
      <c r="BY789" s="308"/>
      <c r="BZ789" s="308"/>
      <c r="CA789" s="308"/>
      <c r="CB789" s="308"/>
      <c r="CC789" s="308"/>
      <c r="CD789" s="308"/>
      <c r="CE789" s="308"/>
      <c r="CF789" s="308"/>
      <c r="CG789" s="308"/>
      <c r="CH789" s="308"/>
      <c r="CI789" s="308"/>
      <c r="CJ789" s="308"/>
      <c r="CK789" s="308"/>
      <c r="CL789" s="308"/>
      <c r="CM789" s="308"/>
      <c r="CN789" s="308"/>
      <c r="CO789" s="308"/>
      <c r="CP789" s="308"/>
      <c r="CQ789" s="308"/>
      <c r="CR789" s="308"/>
      <c r="CS789" s="308"/>
      <c r="CT789" s="308"/>
      <c r="CU789" s="308"/>
      <c r="CV789" s="308"/>
      <c r="CW789" s="308"/>
      <c r="CX789" s="308"/>
      <c r="CY789" s="308"/>
      <c r="CZ789" s="308"/>
    </row>
    <row r="790" ht="25.15" customHeight="true" x14ac:dyDescent="0.2">
      <c r="C790" s="844"/>
      <c r="D790" s="844"/>
      <c r="E790" s="512"/>
      <c r="F790" s="512"/>
      <c r="G790" s="512"/>
      <c r="H790" s="844"/>
      <c r="I790" s="844"/>
      <c r="J790" s="512"/>
      <c r="K790" s="512"/>
      <c r="L790" s="512"/>
      <c r="M790" s="844"/>
      <c r="N790" s="844"/>
      <c r="O790" s="512"/>
      <c r="P790" s="512"/>
      <c r="Q790" s="512"/>
      <c r="BA790" s="308"/>
      <c r="BB790" s="361"/>
      <c r="BC790" s="308"/>
      <c r="BD790" s="308"/>
      <c r="BE790" s="308"/>
      <c r="BF790" s="308"/>
      <c r="BG790" s="308"/>
      <c r="BH790" s="308"/>
      <c r="BI790" s="308"/>
      <c r="BJ790" s="308"/>
      <c r="BK790" s="308"/>
      <c r="BL790" s="308"/>
      <c r="BM790" s="308"/>
      <c r="BN790" s="308"/>
      <c r="BO790" s="308"/>
      <c r="BP790" s="308"/>
      <c r="BQ790" s="308"/>
      <c r="BR790" s="308"/>
      <c r="BS790" s="308"/>
      <c r="BT790" s="308"/>
      <c r="BU790" s="308"/>
      <c r="BV790" s="308"/>
      <c r="BW790" s="308"/>
      <c r="BX790" s="308"/>
      <c r="BY790" s="308"/>
      <c r="BZ790" s="308"/>
      <c r="CA790" s="308"/>
      <c r="CB790" s="308"/>
      <c r="CC790" s="308"/>
      <c r="CD790" s="308"/>
      <c r="CE790" s="308"/>
      <c r="CF790" s="308"/>
      <c r="CG790" s="308"/>
      <c r="CH790" s="308"/>
      <c r="CI790" s="308"/>
      <c r="CJ790" s="308"/>
      <c r="CK790" s="308"/>
      <c r="CL790" s="308"/>
      <c r="CM790" s="308"/>
      <c r="CN790" s="308"/>
      <c r="CO790" s="308"/>
      <c r="CP790" s="308"/>
      <c r="CQ790" s="308"/>
      <c r="CR790" s="308"/>
      <c r="CS790" s="308"/>
      <c r="CT790" s="308"/>
      <c r="CU790" s="308"/>
      <c r="CV790" s="308"/>
      <c r="CW790" s="308"/>
      <c r="CX790" s="308"/>
      <c r="CY790" s="308"/>
      <c r="CZ790" s="308"/>
    </row>
    <row r="791" ht="25.15" customHeight="true" x14ac:dyDescent="0.2">
      <c r="C791" s="844"/>
      <c r="D791" s="844"/>
      <c r="E791" s="512"/>
      <c r="F791" s="512"/>
      <c r="G791" s="512"/>
      <c r="H791" s="844"/>
      <c r="I791" s="844"/>
      <c r="J791" s="512"/>
      <c r="K791" s="512"/>
      <c r="L791" s="512"/>
      <c r="M791" s="844"/>
      <c r="N791" s="844"/>
      <c r="O791" s="512"/>
      <c r="P791" s="512"/>
      <c r="Q791" s="512"/>
      <c r="BA791" s="308"/>
      <c r="BB791" s="361"/>
      <c r="BC791" s="308"/>
      <c r="BD791" s="308"/>
      <c r="BE791" s="308"/>
      <c r="BF791" s="308"/>
      <c r="BG791" s="308"/>
      <c r="BH791" s="308"/>
      <c r="BI791" s="308"/>
      <c r="BJ791" s="308"/>
      <c r="BK791" s="308"/>
      <c r="BL791" s="308"/>
      <c r="BM791" s="308"/>
      <c r="BN791" s="308"/>
      <c r="BO791" s="308"/>
      <c r="BP791" s="308"/>
      <c r="BQ791" s="308"/>
      <c r="BR791" s="308"/>
      <c r="BS791" s="308"/>
      <c r="BT791" s="308"/>
      <c r="BU791" s="308"/>
      <c r="BV791" s="308"/>
      <c r="BW791" s="308"/>
      <c r="BX791" s="308"/>
      <c r="BY791" s="308"/>
      <c r="BZ791" s="308"/>
      <c r="CA791" s="308"/>
      <c r="CB791" s="308"/>
      <c r="CC791" s="308"/>
      <c r="CD791" s="308"/>
      <c r="CE791" s="308"/>
      <c r="CF791" s="308"/>
      <c r="CG791" s="308"/>
      <c r="CH791" s="308"/>
      <c r="CI791" s="308"/>
      <c r="CJ791" s="308"/>
      <c r="CK791" s="308"/>
      <c r="CL791" s="308"/>
      <c r="CM791" s="308"/>
      <c r="CN791" s="308"/>
      <c r="CO791" s="308"/>
      <c r="CP791" s="308"/>
      <c r="CQ791" s="308"/>
      <c r="CR791" s="308"/>
      <c r="CS791" s="308"/>
      <c r="CT791" s="308"/>
      <c r="CU791" s="308"/>
      <c r="CV791" s="308"/>
      <c r="CW791" s="308"/>
      <c r="CX791" s="308"/>
      <c r="CY791" s="308"/>
      <c r="CZ791" s="308"/>
    </row>
    <row r="792" ht="25.15" customHeight="true" x14ac:dyDescent="0.2">
      <c r="C792" s="844"/>
      <c r="D792" s="844"/>
      <c r="E792" s="512"/>
      <c r="F792" s="512"/>
      <c r="G792" s="512"/>
      <c r="H792" s="844"/>
      <c r="I792" s="844"/>
      <c r="J792" s="512"/>
      <c r="K792" s="512"/>
      <c r="L792" s="512"/>
      <c r="M792" s="844"/>
      <c r="N792" s="844"/>
      <c r="O792" s="512"/>
      <c r="P792" s="512"/>
      <c r="Q792" s="512"/>
      <c r="BA792" s="308"/>
      <c r="BB792" s="361"/>
      <c r="BC792" s="308"/>
      <c r="BD792" s="308"/>
      <c r="BE792" s="308"/>
      <c r="BF792" s="308"/>
      <c r="BG792" s="308"/>
      <c r="BH792" s="308"/>
      <c r="BI792" s="308"/>
      <c r="BJ792" s="308"/>
      <c r="BK792" s="308"/>
      <c r="BL792" s="308"/>
      <c r="BM792" s="308"/>
      <c r="BN792" s="308"/>
      <c r="BO792" s="308"/>
      <c r="BP792" s="308"/>
      <c r="BQ792" s="308"/>
      <c r="BR792" s="308"/>
      <c r="BS792" s="308"/>
      <c r="BT792" s="308"/>
      <c r="BU792" s="308"/>
      <c r="BV792" s="308"/>
      <c r="BW792" s="308"/>
      <c r="BX792" s="308"/>
      <c r="BY792" s="308"/>
      <c r="BZ792" s="308"/>
      <c r="CA792" s="308"/>
      <c r="CB792" s="308"/>
      <c r="CC792" s="308"/>
      <c r="CD792" s="308"/>
      <c r="CE792" s="308"/>
      <c r="CF792" s="308"/>
      <c r="CG792" s="308"/>
      <c r="CH792" s="308"/>
      <c r="CI792" s="308"/>
      <c r="CJ792" s="308"/>
      <c r="CK792" s="308"/>
      <c r="CL792" s="308"/>
      <c r="CM792" s="308"/>
      <c r="CN792" s="308"/>
      <c r="CO792" s="308"/>
      <c r="CP792" s="308"/>
      <c r="CQ792" s="308"/>
      <c r="CR792" s="308"/>
      <c r="CS792" s="308"/>
      <c r="CT792" s="308"/>
      <c r="CU792" s="308"/>
      <c r="CV792" s="308"/>
      <c r="CW792" s="308"/>
      <c r="CX792" s="308"/>
      <c r="CY792" s="308"/>
      <c r="CZ792" s="308"/>
    </row>
    <row r="793" ht="25.15" customHeight="true" x14ac:dyDescent="0.2">
      <c r="C793" s="844"/>
      <c r="D793" s="844"/>
      <c r="E793" s="512"/>
      <c r="F793" s="512"/>
      <c r="G793" s="512"/>
      <c r="H793" s="844"/>
      <c r="I793" s="844"/>
      <c r="J793" s="512"/>
      <c r="K793" s="512"/>
      <c r="L793" s="512"/>
      <c r="M793" s="844"/>
      <c r="N793" s="844"/>
      <c r="O793" s="512"/>
      <c r="P793" s="512"/>
      <c r="Q793" s="512"/>
      <c r="BA793" s="308"/>
      <c r="BB793" s="361"/>
      <c r="BC793" s="308"/>
      <c r="BD793" s="308"/>
      <c r="BE793" s="308"/>
      <c r="BF793" s="308"/>
      <c r="BG793" s="308"/>
      <c r="BH793" s="308"/>
      <c r="BI793" s="308"/>
      <c r="BJ793" s="308"/>
      <c r="BK793" s="308"/>
      <c r="BL793" s="308"/>
      <c r="BM793" s="308"/>
      <c r="BN793" s="308"/>
      <c r="BO793" s="308"/>
      <c r="BP793" s="308"/>
      <c r="BQ793" s="308"/>
      <c r="BR793" s="308"/>
      <c r="BS793" s="308"/>
      <c r="BT793" s="308"/>
      <c r="BU793" s="308"/>
      <c r="BV793" s="308"/>
      <c r="BW793" s="308"/>
      <c r="BX793" s="308"/>
      <c r="BY793" s="308"/>
      <c r="BZ793" s="308"/>
      <c r="CA793" s="308"/>
      <c r="CB793" s="308"/>
      <c r="CC793" s="308"/>
      <c r="CD793" s="308"/>
      <c r="CE793" s="308"/>
      <c r="CF793" s="308"/>
      <c r="CG793" s="308"/>
      <c r="CH793" s="308"/>
      <c r="CI793" s="308"/>
      <c r="CJ793" s="308"/>
      <c r="CK793" s="308"/>
      <c r="CL793" s="308"/>
      <c r="CM793" s="308"/>
      <c r="CN793" s="308"/>
      <c r="CO793" s="308"/>
      <c r="CP793" s="308"/>
      <c r="CQ793" s="308"/>
      <c r="CR793" s="308"/>
      <c r="CS793" s="308"/>
      <c r="CT793" s="308"/>
      <c r="CU793" s="308"/>
      <c r="CV793" s="308"/>
      <c r="CW793" s="308"/>
      <c r="CX793" s="308"/>
      <c r="CY793" s="308"/>
      <c r="CZ793" s="308"/>
    </row>
    <row r="794" ht="25.15" customHeight="true" x14ac:dyDescent="0.2">
      <c r="C794" s="844"/>
      <c r="D794" s="844"/>
      <c r="E794" s="512"/>
      <c r="F794" s="512"/>
      <c r="G794" s="512"/>
      <c r="H794" s="844"/>
      <c r="I794" s="844"/>
      <c r="J794" s="512"/>
      <c r="K794" s="512"/>
      <c r="L794" s="512"/>
      <c r="M794" s="844"/>
      <c r="N794" s="844"/>
      <c r="O794" s="512"/>
      <c r="P794" s="512"/>
      <c r="Q794" s="512"/>
      <c r="BA794" s="308"/>
      <c r="BB794" s="361"/>
      <c r="BC794" s="308"/>
      <c r="BD794" s="308"/>
      <c r="BE794" s="308"/>
      <c r="BF794" s="308"/>
      <c r="BG794" s="308"/>
      <c r="BH794" s="308"/>
      <c r="BI794" s="308"/>
      <c r="BJ794" s="308"/>
      <c r="BK794" s="308"/>
      <c r="BL794" s="308"/>
      <c r="BM794" s="308"/>
      <c r="BN794" s="308"/>
      <c r="BO794" s="308"/>
      <c r="BP794" s="308"/>
      <c r="BQ794" s="308"/>
      <c r="BR794" s="308"/>
      <c r="BS794" s="308"/>
      <c r="BT794" s="308"/>
      <c r="BU794" s="308"/>
      <c r="BV794" s="308"/>
      <c r="BW794" s="308"/>
      <c r="BX794" s="308"/>
      <c r="BY794" s="308"/>
      <c r="BZ794" s="308"/>
      <c r="CA794" s="308"/>
      <c r="CB794" s="308"/>
      <c r="CC794" s="308"/>
      <c r="CD794" s="308"/>
      <c r="CE794" s="308"/>
      <c r="CF794" s="308"/>
      <c r="CG794" s="308"/>
      <c r="CH794" s="308"/>
      <c r="CI794" s="308"/>
      <c r="CJ794" s="308"/>
      <c r="CK794" s="308"/>
      <c r="CL794" s="308"/>
      <c r="CM794" s="308"/>
      <c r="CN794" s="308"/>
      <c r="CO794" s="308"/>
      <c r="CP794" s="308"/>
      <c r="CQ794" s="308"/>
      <c r="CR794" s="308"/>
      <c r="CS794" s="308"/>
      <c r="CT794" s="308"/>
      <c r="CU794" s="308"/>
      <c r="CV794" s="308"/>
      <c r="CW794" s="308"/>
      <c r="CX794" s="308"/>
      <c r="CY794" s="308"/>
      <c r="CZ794" s="308"/>
    </row>
    <row r="795" ht="25.15" customHeight="true" x14ac:dyDescent="0.2">
      <c r="C795" s="844"/>
      <c r="D795" s="844"/>
      <c r="E795" s="512"/>
      <c r="F795" s="512"/>
      <c r="G795" s="512"/>
      <c r="H795" s="844"/>
      <c r="I795" s="844"/>
      <c r="J795" s="512"/>
      <c r="K795" s="512"/>
      <c r="L795" s="512"/>
      <c r="M795" s="844"/>
      <c r="N795" s="844"/>
      <c r="O795" s="512"/>
      <c r="P795" s="512"/>
      <c r="Q795" s="512"/>
      <c r="BA795" s="308"/>
      <c r="BB795" s="361"/>
      <c r="BC795" s="308"/>
      <c r="BD795" s="308"/>
      <c r="BE795" s="308"/>
      <c r="BF795" s="308"/>
      <c r="BG795" s="308"/>
      <c r="BH795" s="308"/>
      <c r="BI795" s="308"/>
      <c r="BJ795" s="308"/>
      <c r="BK795" s="308"/>
      <c r="BL795" s="308"/>
      <c r="BM795" s="308"/>
      <c r="BN795" s="308"/>
      <c r="BO795" s="308"/>
      <c r="BP795" s="308"/>
      <c r="BQ795" s="308"/>
      <c r="BR795" s="308"/>
      <c r="BS795" s="308"/>
      <c r="BT795" s="308"/>
      <c r="BU795" s="308"/>
      <c r="BV795" s="308"/>
      <c r="BW795" s="308"/>
      <c r="BX795" s="308"/>
      <c r="BY795" s="308"/>
      <c r="BZ795" s="308"/>
      <c r="CA795" s="308"/>
      <c r="CB795" s="308"/>
      <c r="CC795" s="308"/>
      <c r="CD795" s="308"/>
      <c r="CE795" s="308"/>
      <c r="CF795" s="308"/>
      <c r="CG795" s="308"/>
      <c r="CH795" s="308"/>
      <c r="CI795" s="308"/>
      <c r="CJ795" s="308"/>
      <c r="CK795" s="308"/>
      <c r="CL795" s="308"/>
      <c r="CM795" s="308"/>
      <c r="CN795" s="308"/>
      <c r="CO795" s="308"/>
      <c r="CP795" s="308"/>
      <c r="CQ795" s="308"/>
      <c r="CR795" s="308"/>
      <c r="CS795" s="308"/>
      <c r="CT795" s="308"/>
      <c r="CU795" s="308"/>
      <c r="CV795" s="308"/>
      <c r="CW795" s="308"/>
      <c r="CX795" s="308"/>
      <c r="CY795" s="308"/>
      <c r="CZ795" s="308"/>
    </row>
    <row r="796" ht="25.15" customHeight="true" x14ac:dyDescent="0.2">
      <c r="C796" s="844"/>
      <c r="D796" s="844"/>
      <c r="E796" s="512"/>
      <c r="F796" s="512"/>
      <c r="G796" s="512"/>
      <c r="H796" s="844"/>
      <c r="I796" s="844"/>
      <c r="J796" s="512"/>
      <c r="K796" s="512"/>
      <c r="L796" s="512"/>
      <c r="M796" s="844"/>
      <c r="N796" s="844"/>
      <c r="O796" s="512"/>
      <c r="P796" s="512"/>
      <c r="Q796" s="512"/>
      <c r="BA796" s="308"/>
      <c r="BB796" s="361"/>
      <c r="BC796" s="308"/>
      <c r="BD796" s="308"/>
      <c r="BE796" s="308"/>
      <c r="BF796" s="308"/>
      <c r="BG796" s="308"/>
      <c r="BH796" s="308"/>
      <c r="BI796" s="308"/>
      <c r="BJ796" s="308"/>
      <c r="BK796" s="308"/>
      <c r="BL796" s="308"/>
      <c r="BM796" s="308"/>
      <c r="BN796" s="308"/>
      <c r="BO796" s="308"/>
      <c r="BP796" s="308"/>
      <c r="BQ796" s="308"/>
      <c r="BR796" s="308"/>
      <c r="BS796" s="308"/>
      <c r="BT796" s="308"/>
      <c r="BU796" s="308"/>
      <c r="BV796" s="308"/>
      <c r="BW796" s="308"/>
      <c r="BX796" s="308"/>
      <c r="BY796" s="308"/>
      <c r="BZ796" s="308"/>
      <c r="CA796" s="308"/>
      <c r="CB796" s="308"/>
      <c r="CC796" s="308"/>
      <c r="CD796" s="308"/>
      <c r="CE796" s="308"/>
      <c r="CF796" s="308"/>
      <c r="CG796" s="308"/>
      <c r="CH796" s="308"/>
      <c r="CI796" s="308"/>
      <c r="CJ796" s="308"/>
      <c r="CK796" s="308"/>
      <c r="CL796" s="308"/>
      <c r="CM796" s="308"/>
      <c r="CN796" s="308"/>
      <c r="CO796" s="308"/>
      <c r="CP796" s="308"/>
      <c r="CQ796" s="308"/>
      <c r="CR796" s="308"/>
      <c r="CS796" s="308"/>
      <c r="CT796" s="308"/>
      <c r="CU796" s="308"/>
      <c r="CV796" s="308"/>
      <c r="CW796" s="308"/>
      <c r="CX796" s="308"/>
      <c r="CY796" s="308"/>
      <c r="CZ796" s="308"/>
    </row>
    <row r="797" ht="25.15" customHeight="true" x14ac:dyDescent="0.2">
      <c r="C797" s="844"/>
      <c r="D797" s="844"/>
      <c r="E797" s="512"/>
      <c r="F797" s="512"/>
      <c r="G797" s="512"/>
      <c r="H797" s="844"/>
      <c r="I797" s="844"/>
      <c r="J797" s="512"/>
      <c r="K797" s="512"/>
      <c r="L797" s="512"/>
      <c r="M797" s="844"/>
      <c r="N797" s="844"/>
      <c r="O797" s="512"/>
      <c r="P797" s="512"/>
      <c r="Q797" s="512"/>
      <c r="BA797" s="308"/>
      <c r="BB797" s="361"/>
      <c r="BC797" s="308"/>
      <c r="BD797" s="308"/>
      <c r="BE797" s="308"/>
      <c r="BF797" s="308"/>
      <c r="BG797" s="308"/>
      <c r="BH797" s="308"/>
      <c r="BI797" s="308"/>
      <c r="BJ797" s="308"/>
      <c r="BK797" s="308"/>
      <c r="BL797" s="308"/>
      <c r="BM797" s="308"/>
      <c r="BN797" s="308"/>
      <c r="BO797" s="308"/>
      <c r="BP797" s="308"/>
      <c r="BQ797" s="308"/>
      <c r="BR797" s="308"/>
      <c r="BS797" s="308"/>
      <c r="BT797" s="308"/>
      <c r="BU797" s="308"/>
      <c r="BV797" s="308"/>
      <c r="BW797" s="308"/>
      <c r="BX797" s="308"/>
      <c r="BY797" s="308"/>
      <c r="BZ797" s="308"/>
      <c r="CA797" s="308"/>
      <c r="CB797" s="308"/>
      <c r="CC797" s="308"/>
      <c r="CD797" s="308"/>
      <c r="CE797" s="308"/>
      <c r="CF797" s="308"/>
      <c r="CG797" s="308"/>
      <c r="CH797" s="308"/>
      <c r="CI797" s="308"/>
      <c r="CJ797" s="308"/>
      <c r="CK797" s="308"/>
      <c r="CL797" s="308"/>
      <c r="CM797" s="308"/>
      <c r="CN797" s="308"/>
      <c r="CO797" s="308"/>
      <c r="CP797" s="308"/>
      <c r="CQ797" s="308"/>
      <c r="CR797" s="308"/>
      <c r="CS797" s="308"/>
      <c r="CT797" s="308"/>
      <c r="CU797" s="308"/>
      <c r="CV797" s="308"/>
      <c r="CW797" s="308"/>
      <c r="CX797" s="308"/>
      <c r="CY797" s="308"/>
      <c r="CZ797" s="308"/>
    </row>
    <row r="798" ht="25.15" customHeight="true" x14ac:dyDescent="0.2">
      <c r="C798" s="844"/>
      <c r="D798" s="844"/>
      <c r="E798" s="512"/>
      <c r="F798" s="512"/>
      <c r="G798" s="512"/>
      <c r="H798" s="844"/>
      <c r="I798" s="844"/>
      <c r="J798" s="512"/>
      <c r="K798" s="512"/>
      <c r="L798" s="512"/>
      <c r="M798" s="844"/>
      <c r="N798" s="844"/>
      <c r="O798" s="512"/>
      <c r="P798" s="512"/>
      <c r="Q798" s="512"/>
      <c r="BA798" s="308"/>
      <c r="BB798" s="361"/>
      <c r="BC798" s="308"/>
      <c r="BD798" s="308"/>
      <c r="BE798" s="308"/>
      <c r="BF798" s="308"/>
      <c r="BG798" s="308"/>
      <c r="BH798" s="308"/>
      <c r="BI798" s="308"/>
      <c r="BJ798" s="308"/>
      <c r="BK798" s="308"/>
      <c r="BL798" s="308"/>
      <c r="BM798" s="308"/>
      <c r="BN798" s="308"/>
      <c r="BO798" s="308"/>
      <c r="BP798" s="308"/>
      <c r="BQ798" s="308"/>
      <c r="BR798" s="308"/>
      <c r="BS798" s="308"/>
      <c r="BT798" s="308"/>
      <c r="BU798" s="308"/>
      <c r="BV798" s="308"/>
      <c r="BW798" s="308"/>
      <c r="BX798" s="308"/>
      <c r="BY798" s="308"/>
      <c r="BZ798" s="308"/>
      <c r="CA798" s="308"/>
      <c r="CB798" s="308"/>
      <c r="CC798" s="308"/>
      <c r="CD798" s="308"/>
      <c r="CE798" s="308"/>
      <c r="CF798" s="308"/>
      <c r="CG798" s="308"/>
      <c r="CH798" s="308"/>
      <c r="CI798" s="308"/>
      <c r="CJ798" s="308"/>
      <c r="CK798" s="308"/>
      <c r="CL798" s="308"/>
      <c r="CM798" s="308"/>
      <c r="CN798" s="308"/>
      <c r="CO798" s="308"/>
      <c r="CP798" s="308"/>
      <c r="CQ798" s="308"/>
      <c r="CR798" s="308"/>
      <c r="CS798" s="308"/>
      <c r="CT798" s="308"/>
      <c r="CU798" s="308"/>
      <c r="CV798" s="308"/>
      <c r="CW798" s="308"/>
      <c r="CX798" s="308"/>
      <c r="CY798" s="308"/>
      <c r="CZ798" s="308"/>
    </row>
    <row r="799" ht="25.15" customHeight="true" x14ac:dyDescent="0.2">
      <c r="C799" s="844"/>
      <c r="D799" s="844"/>
      <c r="E799" s="512"/>
      <c r="F799" s="512"/>
      <c r="G799" s="512"/>
      <c r="H799" s="844"/>
      <c r="I799" s="844"/>
      <c r="J799" s="512"/>
      <c r="K799" s="512"/>
      <c r="L799" s="512"/>
      <c r="M799" s="844"/>
      <c r="N799" s="844"/>
      <c r="O799" s="512"/>
      <c r="P799" s="512"/>
      <c r="Q799" s="512"/>
      <c r="BA799" s="308"/>
      <c r="BB799" s="361"/>
      <c r="BC799" s="308"/>
      <c r="BD799" s="308"/>
      <c r="BE799" s="308"/>
      <c r="BF799" s="308"/>
      <c r="BG799" s="308"/>
      <c r="BH799" s="308"/>
      <c r="BI799" s="308"/>
      <c r="BJ799" s="308"/>
      <c r="BK799" s="308"/>
      <c r="BL799" s="308"/>
      <c r="BM799" s="308"/>
      <c r="BN799" s="308"/>
      <c r="BO799" s="308"/>
      <c r="BP799" s="308"/>
      <c r="BQ799" s="308"/>
      <c r="BR799" s="308"/>
      <c r="BS799" s="308"/>
      <c r="BT799" s="308"/>
      <c r="BU799" s="308"/>
      <c r="BV799" s="308"/>
      <c r="BW799" s="308"/>
      <c r="BX799" s="308"/>
      <c r="BY799" s="308"/>
      <c r="BZ799" s="308"/>
      <c r="CA799" s="308"/>
      <c r="CB799" s="308"/>
      <c r="CC799" s="308"/>
      <c r="CD799" s="308"/>
      <c r="CE799" s="308"/>
      <c r="CF799" s="308"/>
      <c r="CG799" s="308"/>
      <c r="CH799" s="308"/>
      <c r="CI799" s="308"/>
      <c r="CJ799" s="308"/>
      <c r="CK799" s="308"/>
      <c r="CL799" s="308"/>
      <c r="CM799" s="308"/>
      <c r="CN799" s="308"/>
      <c r="CO799" s="308"/>
      <c r="CP799" s="308"/>
      <c r="CQ799" s="308"/>
      <c r="CR799" s="308"/>
      <c r="CS799" s="308"/>
      <c r="CT799" s="308"/>
      <c r="CU799" s="308"/>
      <c r="CV799" s="308"/>
      <c r="CW799" s="308"/>
      <c r="CX799" s="308"/>
      <c r="CY799" s="308"/>
      <c r="CZ799" s="308"/>
    </row>
    <row r="800" ht="25.15" customHeight="true" x14ac:dyDescent="0.2">
      <c r="C800" s="512"/>
      <c r="D800" s="512"/>
      <c r="E800" s="512"/>
      <c r="F800" s="512"/>
      <c r="G800" s="512"/>
      <c r="H800" s="512"/>
      <c r="I800" s="512"/>
      <c r="J800" s="512"/>
      <c r="K800" s="512"/>
      <c r="L800" s="512"/>
      <c r="M800" s="512"/>
      <c r="N800" s="512"/>
      <c r="O800" s="512"/>
      <c r="P800" s="512"/>
      <c r="Q800" s="512"/>
      <c r="BA800" s="308"/>
      <c r="BB800" s="361"/>
      <c r="BC800" s="308"/>
      <c r="BD800" s="308"/>
      <c r="BE800" s="308"/>
      <c r="BF800" s="308"/>
      <c r="BG800" s="308"/>
      <c r="BH800" s="308"/>
      <c r="BI800" s="308"/>
      <c r="BJ800" s="308"/>
      <c r="BK800" s="308"/>
      <c r="BL800" s="308"/>
      <c r="BM800" s="308"/>
      <c r="BN800" s="308"/>
      <c r="BO800" s="308"/>
      <c r="BP800" s="308"/>
      <c r="BQ800" s="308"/>
      <c r="BR800" s="308"/>
      <c r="BS800" s="308"/>
      <c r="BT800" s="308"/>
      <c r="BU800" s="308"/>
      <c r="BV800" s="308"/>
      <c r="BW800" s="308"/>
      <c r="BX800" s="308"/>
      <c r="BY800" s="308"/>
      <c r="BZ800" s="308"/>
      <c r="CA800" s="308"/>
      <c r="CB800" s="308"/>
      <c r="CC800" s="308"/>
      <c r="CD800" s="308"/>
      <c r="CE800" s="308"/>
      <c r="CF800" s="308"/>
      <c r="CG800" s="308"/>
      <c r="CH800" s="308"/>
      <c r="CI800" s="308"/>
      <c r="CJ800" s="308"/>
      <c r="CK800" s="308"/>
      <c r="CL800" s="308"/>
      <c r="CM800" s="308"/>
      <c r="CN800" s="308"/>
      <c r="CO800" s="308"/>
      <c r="CP800" s="308"/>
      <c r="CQ800" s="308"/>
      <c r="CR800" s="308"/>
      <c r="CS800" s="308"/>
      <c r="CT800" s="308"/>
      <c r="CU800" s="308"/>
      <c r="CV800" s="308"/>
      <c r="CW800" s="308"/>
      <c r="CX800" s="308"/>
      <c r="CY800" s="308"/>
      <c r="CZ800" s="308"/>
    </row>
    <row r="801" ht="25.15" customHeight="true" x14ac:dyDescent="0.2">
      <c r="C801" s="512"/>
      <c r="D801" s="512"/>
      <c r="E801" s="512"/>
      <c r="F801" s="512"/>
      <c r="G801" s="512"/>
      <c r="H801" s="512"/>
      <c r="I801" s="512"/>
      <c r="J801" s="512"/>
      <c r="K801" s="512"/>
      <c r="L801" s="512"/>
      <c r="M801" s="512"/>
      <c r="N801" s="512"/>
      <c r="O801" s="512"/>
      <c r="P801" s="512"/>
      <c r="Q801" s="512"/>
    </row>
    <row r="802" ht="25.15" customHeight="true" x14ac:dyDescent="0.2">
      <c r="C802" s="512"/>
      <c r="D802" s="512"/>
      <c r="E802" s="512"/>
      <c r="F802" s="512"/>
      <c r="G802" s="512"/>
      <c r="H802" s="512"/>
      <c r="I802" s="512"/>
      <c r="J802" s="512"/>
      <c r="K802" s="512"/>
      <c r="L802" s="512"/>
      <c r="M802" s="512"/>
      <c r="N802" s="512"/>
      <c r="O802" s="512"/>
      <c r="P802" s="512"/>
      <c r="Q802" s="512"/>
    </row>
    <row r="803" ht="25.15" customHeight="true" x14ac:dyDescent="0.2">
      <c r="C803" s="512"/>
      <c r="D803" s="512"/>
      <c r="E803" s="512"/>
      <c r="F803" s="512"/>
      <c r="G803" s="512"/>
      <c r="H803" s="512"/>
      <c r="I803" s="512"/>
      <c r="J803" s="512"/>
      <c r="K803" s="512"/>
      <c r="L803" s="512"/>
      <c r="M803" s="512"/>
      <c r="N803" s="512"/>
      <c r="O803" s="512"/>
      <c r="P803" s="512"/>
      <c r="Q803" s="512"/>
    </row>
    <row r="804" ht="25.15" customHeight="true" x14ac:dyDescent="0.2">
      <c r="C804" s="512"/>
      <c r="D804" s="512"/>
      <c r="E804" s="512"/>
      <c r="F804" s="512"/>
      <c r="G804" s="512"/>
      <c r="H804" s="512"/>
      <c r="I804" s="512"/>
      <c r="J804" s="512"/>
      <c r="K804" s="512"/>
      <c r="L804" s="512"/>
      <c r="M804" s="512"/>
      <c r="N804" s="512"/>
      <c r="O804" s="512"/>
      <c r="P804" s="512"/>
      <c r="Q804" s="512"/>
    </row>
    <row r="805" ht="25.15" customHeight="true" x14ac:dyDescent="0.2">
      <c r="C805" s="512"/>
      <c r="D805" s="512"/>
      <c r="E805" s="512"/>
      <c r="F805" s="512"/>
      <c r="G805" s="512"/>
      <c r="H805" s="512"/>
      <c r="I805" s="512"/>
      <c r="J805" s="512"/>
      <c r="K805" s="512"/>
      <c r="L805" s="512"/>
      <c r="M805" s="512"/>
      <c r="N805" s="512"/>
      <c r="O805" s="512"/>
      <c r="P805" s="512"/>
      <c r="Q805" s="512"/>
    </row>
    <row r="806" ht="25.15" customHeight="true" x14ac:dyDescent="0.2">
      <c r="C806" s="512"/>
      <c r="D806" s="512"/>
      <c r="E806" s="512"/>
      <c r="F806" s="512"/>
      <c r="G806" s="512"/>
      <c r="H806" s="512"/>
      <c r="I806" s="512"/>
      <c r="J806" s="512"/>
      <c r="K806" s="512"/>
      <c r="L806" s="512"/>
      <c r="M806" s="512"/>
      <c r="N806" s="512"/>
      <c r="O806" s="512"/>
      <c r="P806" s="512"/>
      <c r="Q806" s="512"/>
    </row>
    <row r="807" ht="25.15" customHeight="true" x14ac:dyDescent="0.2">
      <c r="C807" s="512"/>
      <c r="D807" s="512"/>
      <c r="E807" s="512"/>
      <c r="F807" s="512"/>
      <c r="G807" s="512"/>
      <c r="H807" s="512"/>
      <c r="I807" s="512"/>
      <c r="J807" s="512"/>
      <c r="K807" s="512"/>
      <c r="L807" s="512"/>
      <c r="M807" s="512"/>
      <c r="N807" s="512"/>
      <c r="O807" s="512"/>
      <c r="P807" s="512"/>
      <c r="Q807" s="512"/>
    </row>
    <row r="808" ht="25.15" customHeight="true" x14ac:dyDescent="0.2">
      <c r="C808" s="512"/>
      <c r="D808" s="512"/>
      <c r="E808" s="512"/>
      <c r="F808" s="512"/>
      <c r="G808" s="512"/>
      <c r="H808" s="512"/>
      <c r="I808" s="512"/>
      <c r="J808" s="512"/>
      <c r="K808" s="512"/>
      <c r="L808" s="512"/>
      <c r="M808" s="512"/>
      <c r="N808" s="512"/>
      <c r="O808" s="512"/>
      <c r="P808" s="512"/>
      <c r="Q808" s="512"/>
    </row>
    <row r="809" ht="25.15" customHeight="true" x14ac:dyDescent="0.2">
      <c r="C809" s="512"/>
      <c r="D809" s="512"/>
      <c r="E809" s="512"/>
      <c r="F809" s="512"/>
      <c r="G809" s="512"/>
      <c r="H809" s="512"/>
      <c r="I809" s="512"/>
      <c r="J809" s="512"/>
      <c r="K809" s="512"/>
      <c r="L809" s="512"/>
      <c r="M809" s="512"/>
      <c r="N809" s="512"/>
      <c r="O809" s="512"/>
      <c r="P809" s="512"/>
      <c r="Q809" s="512"/>
    </row>
    <row r="810" ht="25.15" customHeight="true" x14ac:dyDescent="0.2">
      <c r="C810" s="512"/>
      <c r="D810" s="512"/>
      <c r="E810" s="512"/>
      <c r="F810" s="512"/>
      <c r="G810" s="512"/>
      <c r="H810" s="512"/>
      <c r="I810" s="512"/>
      <c r="J810" s="512"/>
      <c r="K810" s="512"/>
      <c r="L810" s="512"/>
      <c r="M810" s="512"/>
      <c r="N810" s="512"/>
      <c r="O810" s="512"/>
      <c r="P810" s="512"/>
      <c r="Q810" s="512"/>
    </row>
    <row r="811" ht="25.15" customHeight="true" x14ac:dyDescent="0.2">
      <c r="C811" s="512"/>
      <c r="D811" s="512"/>
      <c r="E811" s="512"/>
      <c r="F811" s="512"/>
      <c r="G811" s="512"/>
      <c r="H811" s="512"/>
      <c r="I811" s="512"/>
      <c r="J811" s="512"/>
      <c r="K811" s="512"/>
      <c r="L811" s="512"/>
      <c r="M811" s="512"/>
      <c r="N811" s="512"/>
      <c r="O811" s="512"/>
      <c r="P811" s="512"/>
      <c r="Q811" s="512"/>
    </row>
    <row r="812" ht="25.15" customHeight="true" x14ac:dyDescent="0.2">
      <c r="C812" s="512"/>
      <c r="D812" s="512"/>
      <c r="E812" s="512"/>
      <c r="F812" s="512"/>
      <c r="G812" s="512"/>
      <c r="H812" s="512"/>
      <c r="I812" s="512"/>
      <c r="J812" s="512"/>
      <c r="K812" s="512"/>
      <c r="L812" s="512"/>
      <c r="M812" s="512"/>
      <c r="N812" s="512"/>
      <c r="O812" s="512"/>
      <c r="P812" s="512"/>
      <c r="Q812" s="512"/>
    </row>
    <row r="813" ht="25.15" customHeight="true" x14ac:dyDescent="0.2">
      <c r="C813" s="512"/>
      <c r="D813" s="512"/>
      <c r="E813" s="512"/>
      <c r="F813" s="512"/>
      <c r="G813" s="512"/>
      <c r="H813" s="512"/>
      <c r="I813" s="512"/>
      <c r="J813" s="512"/>
      <c r="K813" s="512"/>
      <c r="L813" s="512"/>
      <c r="M813" s="512"/>
      <c r="N813" s="512"/>
      <c r="O813" s="512"/>
      <c r="P813" s="512"/>
      <c r="Q813" s="512"/>
    </row>
    <row r="814" ht="25.15" customHeight="true" x14ac:dyDescent="0.2">
      <c r="C814" s="512"/>
      <c r="D814" s="512"/>
      <c r="E814" s="512"/>
      <c r="F814" s="512"/>
      <c r="G814" s="512"/>
      <c r="H814" s="512"/>
      <c r="I814" s="512"/>
      <c r="J814" s="512"/>
      <c r="K814" s="512"/>
      <c r="L814" s="512"/>
      <c r="M814" s="512"/>
      <c r="N814" s="512"/>
      <c r="O814" s="512"/>
      <c r="P814" s="512"/>
      <c r="Q814" s="512"/>
    </row>
    <row r="815" ht="25.15" customHeight="true" x14ac:dyDescent="0.2">
      <c r="C815" s="512"/>
      <c r="D815" s="512"/>
      <c r="E815" s="512"/>
      <c r="F815" s="512"/>
      <c r="G815" s="512"/>
      <c r="H815" s="512"/>
      <c r="I815" s="512"/>
      <c r="J815" s="512"/>
      <c r="K815" s="512"/>
      <c r="L815" s="512"/>
      <c r="M815" s="512"/>
      <c r="N815" s="512"/>
      <c r="O815" s="512"/>
      <c r="P815" s="512"/>
      <c r="Q815" s="512"/>
    </row>
    <row r="816" ht="25.15" customHeight="true" x14ac:dyDescent="0.2">
      <c r="C816" s="512"/>
      <c r="D816" s="512"/>
      <c r="E816" s="512"/>
      <c r="F816" s="512"/>
      <c r="G816" s="512"/>
      <c r="H816" s="512"/>
      <c r="I816" s="512"/>
      <c r="J816" s="512"/>
      <c r="K816" s="512"/>
      <c r="L816" s="512"/>
      <c r="M816" s="512"/>
      <c r="N816" s="512"/>
      <c r="O816" s="512"/>
      <c r="P816" s="512"/>
      <c r="Q816" s="512"/>
    </row>
    <row r="817" ht="25.15" customHeight="true" x14ac:dyDescent="0.2">
      <c r="C817" s="512"/>
      <c r="D817" s="512"/>
      <c r="E817" s="512"/>
      <c r="F817" s="512"/>
      <c r="G817" s="512"/>
      <c r="H817" s="512"/>
      <c r="I817" s="512"/>
      <c r="J817" s="512"/>
      <c r="K817" s="512"/>
      <c r="L817" s="512"/>
      <c r="M817" s="512"/>
      <c r="N817" s="512"/>
      <c r="O817" s="512"/>
      <c r="P817" s="512"/>
      <c r="Q817" s="512"/>
    </row>
    <row r="818" ht="25.15" customHeight="true" x14ac:dyDescent="0.2">
      <c r="C818" s="512"/>
      <c r="D818" s="512"/>
      <c r="E818" s="512"/>
      <c r="F818" s="512"/>
      <c r="G818" s="512"/>
      <c r="H818" s="512"/>
      <c r="I818" s="512"/>
      <c r="J818" s="512"/>
      <c r="K818" s="512"/>
      <c r="L818" s="512"/>
      <c r="M818" s="512"/>
      <c r="N818" s="512"/>
      <c r="O818" s="512"/>
      <c r="P818" s="512"/>
      <c r="Q818" s="512"/>
    </row>
    <row r="819" ht="25.15" customHeight="true" x14ac:dyDescent="0.2">
      <c r="C819" s="512"/>
      <c r="D819" s="512"/>
      <c r="E819" s="512"/>
      <c r="F819" s="512"/>
      <c r="G819" s="512"/>
      <c r="H819" s="512"/>
      <c r="I819" s="512"/>
      <c r="J819" s="512"/>
      <c r="K819" s="512"/>
      <c r="L819" s="512"/>
      <c r="M819" s="512"/>
      <c r="N819" s="512"/>
      <c r="O819" s="512"/>
      <c r="P819" s="512"/>
      <c r="Q819" s="512"/>
    </row>
    <row r="820" ht="25.15" customHeight="true" x14ac:dyDescent="0.2">
      <c r="C820" s="512"/>
      <c r="D820" s="512"/>
      <c r="E820" s="512"/>
      <c r="F820" s="512"/>
      <c r="G820" s="512"/>
      <c r="H820" s="512"/>
      <c r="I820" s="512"/>
      <c r="J820" s="512"/>
      <c r="K820" s="512"/>
      <c r="L820" s="512"/>
      <c r="M820" s="512"/>
      <c r="N820" s="512"/>
      <c r="O820" s="512"/>
      <c r="P820" s="512"/>
      <c r="Q820" s="512"/>
    </row>
    <row r="821" ht="25.15" customHeight="true" x14ac:dyDescent="0.2">
      <c r="C821" s="512"/>
      <c r="D821" s="512"/>
      <c r="E821" s="512"/>
      <c r="F821" s="512"/>
      <c r="G821" s="512"/>
      <c r="H821" s="512"/>
      <c r="I821" s="512"/>
      <c r="J821" s="512"/>
      <c r="K821" s="512"/>
      <c r="L821" s="512"/>
      <c r="M821" s="512"/>
      <c r="N821" s="512"/>
      <c r="O821" s="512"/>
      <c r="P821" s="512"/>
      <c r="Q821" s="512"/>
    </row>
    <row r="822" ht="25.15" customHeight="true" x14ac:dyDescent="0.2">
      <c r="C822" s="512"/>
      <c r="D822" s="512"/>
      <c r="E822" s="512"/>
      <c r="F822" s="512"/>
      <c r="G822" s="512"/>
      <c r="H822" s="512"/>
      <c r="I822" s="512"/>
      <c r="J822" s="512"/>
      <c r="K822" s="512"/>
      <c r="L822" s="512"/>
      <c r="M822" s="512"/>
      <c r="N822" s="512"/>
      <c r="O822" s="512"/>
      <c r="P822" s="512"/>
      <c r="Q822" s="512"/>
    </row>
    <row r="823" ht="25.15" customHeight="true" x14ac:dyDescent="0.2">
      <c r="C823" s="512"/>
      <c r="D823" s="512"/>
      <c r="E823" s="512"/>
      <c r="F823" s="512"/>
      <c r="G823" s="512"/>
      <c r="H823" s="512"/>
      <c r="I823" s="512"/>
      <c r="J823" s="512"/>
      <c r="K823" s="512"/>
      <c r="L823" s="512"/>
      <c r="M823" s="512"/>
      <c r="N823" s="512"/>
      <c r="O823" s="512"/>
      <c r="P823" s="512"/>
      <c r="Q823" s="512"/>
    </row>
    <row r="824" ht="25.15" customHeight="true" x14ac:dyDescent="0.2">
      <c r="C824" s="512"/>
      <c r="D824" s="512"/>
      <c r="E824" s="512"/>
      <c r="F824" s="512"/>
      <c r="G824" s="512"/>
      <c r="H824" s="512"/>
      <c r="I824" s="512"/>
      <c r="J824" s="512"/>
      <c r="K824" s="512"/>
      <c r="L824" s="512"/>
      <c r="M824" s="512"/>
      <c r="N824" s="512"/>
      <c r="O824" s="512"/>
      <c r="P824" s="512"/>
      <c r="Q824" s="512"/>
    </row>
    <row r="825" ht="25.15" customHeight="true" x14ac:dyDescent="0.2">
      <c r="C825" s="512"/>
      <c r="D825" s="512"/>
      <c r="E825" s="512"/>
      <c r="F825" s="512"/>
      <c r="G825" s="512"/>
      <c r="H825" s="512"/>
      <c r="I825" s="512"/>
      <c r="J825" s="512"/>
      <c r="K825" s="512"/>
      <c r="L825" s="512"/>
      <c r="M825" s="512"/>
      <c r="N825" s="512"/>
      <c r="O825" s="512"/>
      <c r="P825" s="512"/>
      <c r="Q825" s="512"/>
    </row>
    <row r="826" ht="25.15" customHeight="true" x14ac:dyDescent="0.2">
      <c r="C826" s="512"/>
      <c r="D826" s="512"/>
      <c r="E826" s="512"/>
      <c r="F826" s="512"/>
      <c r="G826" s="512"/>
      <c r="H826" s="512"/>
      <c r="I826" s="512"/>
      <c r="J826" s="512"/>
      <c r="K826" s="512"/>
      <c r="L826" s="512"/>
      <c r="M826" s="512"/>
      <c r="N826" s="512"/>
      <c r="O826" s="512"/>
      <c r="P826" s="512"/>
      <c r="Q826" s="512"/>
    </row>
    <row r="827" ht="25.15" customHeight="true" x14ac:dyDescent="0.2">
      <c r="C827" s="512"/>
      <c r="D827" s="512"/>
      <c r="E827" s="512"/>
      <c r="F827" s="512"/>
      <c r="G827" s="512"/>
      <c r="H827" s="512"/>
      <c r="I827" s="512"/>
      <c r="J827" s="512"/>
      <c r="K827" s="512"/>
      <c r="L827" s="512"/>
      <c r="M827" s="512"/>
      <c r="N827" s="512"/>
      <c r="O827" s="512"/>
      <c r="P827" s="512"/>
      <c r="Q827" s="512"/>
    </row>
    <row r="828" ht="25.15" customHeight="true" x14ac:dyDescent="0.2">
      <c r="C828" s="512"/>
      <c r="D828" s="512"/>
      <c r="E828" s="512"/>
      <c r="F828" s="512"/>
      <c r="G828" s="512"/>
      <c r="H828" s="512"/>
      <c r="I828" s="512"/>
      <c r="J828" s="512"/>
      <c r="K828" s="512"/>
      <c r="L828" s="512"/>
      <c r="M828" s="512"/>
      <c r="N828" s="512"/>
      <c r="O828" s="512"/>
      <c r="P828" s="512"/>
      <c r="Q828" s="512"/>
    </row>
    <row r="829" ht="25.15" customHeight="true" x14ac:dyDescent="0.2">
      <c r="C829" s="512"/>
      <c r="D829" s="512"/>
      <c r="E829" s="512"/>
      <c r="F829" s="512"/>
      <c r="G829" s="512"/>
      <c r="H829" s="512"/>
      <c r="I829" s="512"/>
      <c r="J829" s="512"/>
      <c r="K829" s="512"/>
      <c r="L829" s="512"/>
      <c r="M829" s="512"/>
      <c r="N829" s="512"/>
      <c r="O829" s="512"/>
      <c r="P829" s="512"/>
      <c r="Q829" s="512"/>
    </row>
    <row r="830" ht="25.15" customHeight="true" x14ac:dyDescent="0.2">
      <c r="C830" s="512"/>
      <c r="D830" s="512"/>
      <c r="E830" s="512"/>
      <c r="F830" s="512"/>
      <c r="G830" s="512"/>
      <c r="H830" s="512"/>
      <c r="I830" s="512"/>
      <c r="J830" s="512"/>
      <c r="K830" s="512"/>
      <c r="L830" s="512"/>
      <c r="M830" s="512"/>
      <c r="N830" s="512"/>
      <c r="O830" s="512"/>
      <c r="P830" s="512"/>
      <c r="Q830" s="512"/>
    </row>
    <row r="831" ht="25.15" customHeight="true" x14ac:dyDescent="0.2">
      <c r="C831" s="512"/>
      <c r="D831" s="512"/>
      <c r="E831" s="512"/>
      <c r="F831" s="512"/>
      <c r="G831" s="512"/>
      <c r="H831" s="512"/>
      <c r="I831" s="512"/>
      <c r="J831" s="512"/>
      <c r="K831" s="512"/>
      <c r="L831" s="512"/>
      <c r="M831" s="512"/>
      <c r="N831" s="512"/>
      <c r="O831" s="512"/>
      <c r="P831" s="512"/>
      <c r="Q831" s="512"/>
    </row>
    <row r="832" ht="25.15" customHeight="true" x14ac:dyDescent="0.2">
      <c r="C832" s="512"/>
      <c r="D832" s="512"/>
      <c r="E832" s="512"/>
      <c r="F832" s="512"/>
      <c r="G832" s="512"/>
      <c r="H832" s="512"/>
      <c r="I832" s="512"/>
      <c r="J832" s="512"/>
      <c r="K832" s="512"/>
      <c r="L832" s="512"/>
      <c r="M832" s="512"/>
      <c r="N832" s="512"/>
      <c r="O832" s="512"/>
      <c r="P832" s="512"/>
      <c r="Q832" s="512"/>
    </row>
    <row r="833" ht="25.15" customHeight="true" x14ac:dyDescent="0.2">
      <c r="C833" s="512"/>
      <c r="D833" s="512"/>
      <c r="E833" s="512"/>
      <c r="F833" s="512"/>
      <c r="G833" s="512"/>
      <c r="H833" s="512"/>
      <c r="I833" s="512"/>
      <c r="J833" s="512"/>
      <c r="K833" s="512"/>
      <c r="L833" s="512"/>
      <c r="M833" s="512"/>
      <c r="N833" s="512"/>
      <c r="O833" s="512"/>
      <c r="P833" s="512"/>
      <c r="Q833" s="512"/>
    </row>
    <row r="834" ht="25.15" customHeight="true" x14ac:dyDescent="0.2">
      <c r="C834" s="512"/>
      <c r="D834" s="512"/>
      <c r="E834" s="512"/>
      <c r="F834" s="512"/>
      <c r="G834" s="512"/>
      <c r="H834" s="512"/>
      <c r="I834" s="512"/>
      <c r="J834" s="512"/>
      <c r="K834" s="512"/>
      <c r="L834" s="512"/>
      <c r="M834" s="512"/>
      <c r="N834" s="512"/>
      <c r="O834" s="512"/>
      <c r="P834" s="512"/>
      <c r="Q834" s="512"/>
    </row>
    <row r="835" ht="25.15" customHeight="true" x14ac:dyDescent="0.2">
      <c r="C835" s="512"/>
      <c r="D835" s="512"/>
      <c r="E835" s="512"/>
      <c r="F835" s="512"/>
      <c r="G835" s="512"/>
      <c r="H835" s="512"/>
      <c r="I835" s="512"/>
      <c r="J835" s="512"/>
      <c r="K835" s="512"/>
      <c r="L835" s="512"/>
      <c r="M835" s="512"/>
      <c r="N835" s="512"/>
      <c r="O835" s="512"/>
      <c r="P835" s="512"/>
      <c r="Q835" s="512"/>
    </row>
    <row r="836" ht="25.15" customHeight="true" x14ac:dyDescent="0.2">
      <c r="C836" s="512"/>
      <c r="D836" s="512"/>
      <c r="E836" s="512"/>
      <c r="F836" s="512"/>
      <c r="G836" s="512"/>
      <c r="H836" s="512"/>
      <c r="I836" s="512"/>
      <c r="J836" s="512"/>
      <c r="K836" s="512"/>
      <c r="L836" s="512"/>
      <c r="M836" s="512"/>
      <c r="N836" s="512"/>
      <c r="O836" s="512"/>
      <c r="P836" s="512"/>
      <c r="Q836" s="512"/>
    </row>
    <row r="837" ht="25.15" customHeight="true" x14ac:dyDescent="0.2">
      <c r="C837" s="512"/>
      <c r="D837" s="512"/>
      <c r="E837" s="512"/>
      <c r="F837" s="512"/>
      <c r="G837" s="512"/>
      <c r="H837" s="512"/>
      <c r="I837" s="512"/>
      <c r="J837" s="512"/>
      <c r="K837" s="512"/>
      <c r="L837" s="512"/>
      <c r="M837" s="512"/>
      <c r="N837" s="512"/>
      <c r="O837" s="512"/>
      <c r="P837" s="512"/>
      <c r="Q837" s="512"/>
    </row>
    <row r="838" ht="25.15" customHeight="true" x14ac:dyDescent="0.2">
      <c r="C838" s="512"/>
      <c r="D838" s="512"/>
      <c r="E838" s="512"/>
      <c r="F838" s="512"/>
      <c r="G838" s="512"/>
      <c r="H838" s="512"/>
      <c r="I838" s="512"/>
      <c r="J838" s="512"/>
      <c r="K838" s="512"/>
      <c r="L838" s="512"/>
      <c r="M838" s="512"/>
      <c r="N838" s="512"/>
      <c r="O838" s="512"/>
      <c r="P838" s="512"/>
      <c r="Q838" s="512"/>
    </row>
    <row r="839" ht="25.15" customHeight="true" x14ac:dyDescent="0.2">
      <c r="C839" s="512"/>
      <c r="D839" s="512"/>
      <c r="E839" s="512"/>
      <c r="F839" s="512"/>
      <c r="G839" s="512"/>
      <c r="H839" s="512"/>
      <c r="I839" s="512"/>
      <c r="J839" s="512"/>
      <c r="K839" s="512"/>
      <c r="L839" s="512"/>
      <c r="M839" s="512"/>
      <c r="N839" s="512"/>
      <c r="O839" s="512"/>
      <c r="P839" s="512"/>
      <c r="Q839" s="512"/>
    </row>
    <row r="840" ht="25.15" customHeight="true" x14ac:dyDescent="0.2">
      <c r="C840" s="512"/>
      <c r="D840" s="512"/>
      <c r="E840" s="512"/>
      <c r="F840" s="512"/>
      <c r="G840" s="512"/>
      <c r="H840" s="512"/>
      <c r="I840" s="512"/>
      <c r="J840" s="512"/>
      <c r="K840" s="512"/>
      <c r="L840" s="512"/>
      <c r="M840" s="512"/>
      <c r="N840" s="512"/>
      <c r="O840" s="512"/>
      <c r="P840" s="512"/>
      <c r="Q840" s="512"/>
    </row>
    <row r="841" ht="25.15" customHeight="true" x14ac:dyDescent="0.2">
      <c r="C841" s="512"/>
      <c r="D841" s="512"/>
      <c r="E841" s="512"/>
      <c r="F841" s="512"/>
      <c r="G841" s="512"/>
      <c r="H841" s="512"/>
      <c r="I841" s="512"/>
      <c r="J841" s="512"/>
      <c r="K841" s="512"/>
      <c r="L841" s="512"/>
      <c r="M841" s="512"/>
      <c r="N841" s="512"/>
      <c r="O841" s="512"/>
      <c r="P841" s="512"/>
      <c r="Q841" s="512"/>
    </row>
    <row r="842" ht="25.15" customHeight="true" x14ac:dyDescent="0.2">
      <c r="C842" s="512"/>
      <c r="D842" s="512"/>
      <c r="E842" s="512"/>
      <c r="F842" s="512"/>
      <c r="G842" s="512"/>
      <c r="H842" s="512"/>
      <c r="I842" s="512"/>
      <c r="J842" s="512"/>
      <c r="K842" s="512"/>
      <c r="L842" s="512"/>
      <c r="M842" s="512"/>
      <c r="N842" s="512"/>
      <c r="O842" s="512"/>
      <c r="P842" s="512"/>
      <c r="Q842" s="512"/>
    </row>
    <row r="843" ht="25.15" customHeight="true" x14ac:dyDescent="0.2">
      <c r="C843" s="512"/>
      <c r="D843" s="512"/>
      <c r="E843" s="512"/>
      <c r="F843" s="512"/>
      <c r="G843" s="512"/>
      <c r="H843" s="512"/>
      <c r="I843" s="512"/>
      <c r="J843" s="512"/>
      <c r="K843" s="512"/>
      <c r="L843" s="512"/>
      <c r="M843" s="512"/>
      <c r="N843" s="512"/>
      <c r="O843" s="512"/>
      <c r="P843" s="512"/>
      <c r="Q843" s="512"/>
    </row>
    <row r="844" ht="25.15" customHeight="true" x14ac:dyDescent="0.2">
      <c r="C844" s="512"/>
      <c r="D844" s="512"/>
      <c r="E844" s="512"/>
      <c r="F844" s="512"/>
      <c r="G844" s="512"/>
      <c r="H844" s="512"/>
      <c r="I844" s="512"/>
      <c r="J844" s="512"/>
      <c r="K844" s="512"/>
      <c r="L844" s="512"/>
      <c r="M844" s="512"/>
      <c r="N844" s="512"/>
      <c r="O844" s="512"/>
      <c r="P844" s="512"/>
      <c r="Q844" s="512"/>
    </row>
    <row r="845" ht="25.15" customHeight="true" x14ac:dyDescent="0.2">
      <c r="C845" s="512"/>
      <c r="D845" s="512"/>
      <c r="E845" s="512"/>
      <c r="F845" s="512"/>
      <c r="G845" s="512"/>
      <c r="H845" s="512"/>
      <c r="I845" s="512"/>
      <c r="J845" s="512"/>
      <c r="K845" s="512"/>
      <c r="L845" s="512"/>
      <c r="M845" s="512"/>
      <c r="N845" s="512"/>
      <c r="O845" s="512"/>
      <c r="P845" s="512"/>
      <c r="Q845" s="512"/>
    </row>
    <row r="846" ht="25.15" customHeight="true" x14ac:dyDescent="0.2">
      <c r="C846" s="512"/>
      <c r="D846" s="512"/>
      <c r="E846" s="512"/>
      <c r="F846" s="512"/>
      <c r="G846" s="512"/>
      <c r="H846" s="512"/>
      <c r="I846" s="512"/>
      <c r="J846" s="512"/>
      <c r="K846" s="512"/>
      <c r="L846" s="512"/>
      <c r="M846" s="512"/>
      <c r="N846" s="512"/>
      <c r="O846" s="512"/>
      <c r="P846" s="512"/>
      <c r="Q846" s="512"/>
    </row>
    <row r="847" ht="25.15" customHeight="true" x14ac:dyDescent="0.2">
      <c r="C847" s="512"/>
      <c r="D847" s="512"/>
      <c r="E847" s="512"/>
      <c r="F847" s="512"/>
      <c r="G847" s="512"/>
      <c r="H847" s="512"/>
      <c r="I847" s="512"/>
      <c r="J847" s="512"/>
      <c r="K847" s="512"/>
      <c r="L847" s="512"/>
      <c r="M847" s="512"/>
      <c r="N847" s="512"/>
      <c r="O847" s="512"/>
      <c r="P847" s="512"/>
      <c r="Q847" s="512"/>
    </row>
    <row r="848" ht="25.15" customHeight="true" x14ac:dyDescent="0.2">
      <c r="C848" s="512"/>
      <c r="D848" s="512"/>
      <c r="E848" s="512"/>
      <c r="F848" s="512"/>
      <c r="G848" s="512"/>
      <c r="H848" s="512"/>
      <c r="I848" s="512"/>
      <c r="J848" s="512"/>
      <c r="K848" s="512"/>
      <c r="L848" s="512"/>
      <c r="M848" s="512"/>
      <c r="N848" s="512"/>
      <c r="O848" s="512"/>
      <c r="P848" s="512"/>
      <c r="Q848" s="512"/>
    </row>
    <row r="849" ht="25.15" customHeight="true" x14ac:dyDescent="0.2">
      <c r="C849" s="512"/>
      <c r="D849" s="512"/>
      <c r="E849" s="512"/>
      <c r="F849" s="512"/>
      <c r="G849" s="512"/>
      <c r="H849" s="512"/>
      <c r="I849" s="512"/>
      <c r="J849" s="512"/>
      <c r="K849" s="512"/>
      <c r="L849" s="512"/>
      <c r="M849" s="512"/>
      <c r="N849" s="512"/>
      <c r="O849" s="512"/>
      <c r="P849" s="512"/>
      <c r="Q849" s="512"/>
    </row>
    <row r="850" ht="25.15" customHeight="true" x14ac:dyDescent="0.2">
      <c r="C850" s="512"/>
      <c r="D850" s="512"/>
      <c r="E850" s="512"/>
      <c r="F850" s="512"/>
      <c r="G850" s="512"/>
      <c r="H850" s="512"/>
      <c r="I850" s="512"/>
      <c r="J850" s="512"/>
      <c r="K850" s="512"/>
      <c r="L850" s="512"/>
      <c r="M850" s="512"/>
      <c r="N850" s="512"/>
      <c r="O850" s="512"/>
      <c r="P850" s="512"/>
      <c r="Q850" s="512"/>
    </row>
    <row r="851" ht="25.15" customHeight="true" x14ac:dyDescent="0.2">
      <c r="C851" s="512"/>
      <c r="D851" s="512"/>
      <c r="E851" s="512"/>
      <c r="F851" s="512"/>
      <c r="G851" s="512"/>
      <c r="H851" s="512"/>
      <c r="I851" s="512"/>
      <c r="J851" s="512"/>
      <c r="K851" s="512"/>
      <c r="L851" s="512"/>
      <c r="M851" s="512"/>
      <c r="N851" s="512"/>
      <c r="O851" s="512"/>
      <c r="P851" s="512"/>
      <c r="Q851" s="512"/>
    </row>
    <row r="852" ht="25.15" customHeight="true" x14ac:dyDescent="0.2">
      <c r="C852" s="512"/>
      <c r="D852" s="512"/>
      <c r="E852" s="512"/>
      <c r="F852" s="512"/>
      <c r="G852" s="512"/>
      <c r="H852" s="512"/>
      <c r="I852" s="512"/>
      <c r="J852" s="512"/>
      <c r="K852" s="512"/>
      <c r="L852" s="512"/>
      <c r="M852" s="512"/>
      <c r="N852" s="512"/>
      <c r="O852" s="512"/>
      <c r="P852" s="512"/>
      <c r="Q852" s="512"/>
    </row>
    <row r="853" ht="25.15" customHeight="true" x14ac:dyDescent="0.2">
      <c r="C853" s="512"/>
      <c r="D853" s="512"/>
      <c r="E853" s="512"/>
      <c r="F853" s="512"/>
      <c r="G853" s="512"/>
      <c r="H853" s="512"/>
      <c r="I853" s="512"/>
      <c r="J853" s="512"/>
      <c r="K853" s="512"/>
      <c r="L853" s="512"/>
      <c r="M853" s="512"/>
      <c r="N853" s="512"/>
      <c r="O853" s="512"/>
      <c r="P853" s="512"/>
      <c r="Q853" s="512"/>
    </row>
    <row r="854" ht="25.15" customHeight="true" x14ac:dyDescent="0.2">
      <c r="C854" s="512"/>
      <c r="D854" s="512"/>
      <c r="E854" s="512"/>
      <c r="F854" s="512"/>
      <c r="G854" s="512"/>
      <c r="H854" s="512"/>
      <c r="I854" s="512"/>
      <c r="J854" s="512"/>
      <c r="K854" s="512"/>
      <c r="L854" s="512"/>
      <c r="M854" s="512"/>
      <c r="N854" s="512"/>
      <c r="O854" s="512"/>
      <c r="P854" s="512"/>
      <c r="Q854" s="512"/>
    </row>
    <row r="855" ht="25.15" customHeight="true" x14ac:dyDescent="0.2">
      <c r="C855" s="512"/>
      <c r="D855" s="512"/>
      <c r="E855" s="512"/>
      <c r="F855" s="512"/>
      <c r="G855" s="512"/>
      <c r="H855" s="512"/>
      <c r="I855" s="512"/>
      <c r="J855" s="512"/>
      <c r="K855" s="512"/>
      <c r="L855" s="512"/>
      <c r="M855" s="512"/>
      <c r="N855" s="512"/>
      <c r="O855" s="512"/>
      <c r="P855" s="512"/>
      <c r="Q855" s="512"/>
    </row>
    <row r="856" ht="25.15" customHeight="true" x14ac:dyDescent="0.2">
      <c r="C856" s="512"/>
      <c r="D856" s="512"/>
      <c r="E856" s="512"/>
      <c r="F856" s="512"/>
      <c r="G856" s="512"/>
      <c r="H856" s="512"/>
      <c r="I856" s="512"/>
      <c r="J856" s="512"/>
      <c r="K856" s="512"/>
      <c r="L856" s="512"/>
      <c r="M856" s="512"/>
      <c r="N856" s="512"/>
      <c r="O856" s="512"/>
      <c r="P856" s="512"/>
      <c r="Q856" s="512"/>
    </row>
    <row r="857" ht="25.15" customHeight="true" x14ac:dyDescent="0.2">
      <c r="C857" s="512"/>
      <c r="D857" s="512"/>
      <c r="E857" s="512"/>
      <c r="F857" s="512"/>
      <c r="G857" s="512"/>
      <c r="H857" s="512"/>
      <c r="I857" s="512"/>
      <c r="J857" s="512"/>
      <c r="K857" s="512"/>
      <c r="L857" s="512"/>
      <c r="M857" s="512"/>
      <c r="N857" s="512"/>
      <c r="O857" s="512"/>
      <c r="P857" s="512"/>
      <c r="Q857" s="512"/>
    </row>
    <row r="858" ht="25.15" customHeight="true" x14ac:dyDescent="0.2">
      <c r="C858" s="512"/>
      <c r="D858" s="512"/>
      <c r="E858" s="512"/>
      <c r="F858" s="512"/>
      <c r="G858" s="512"/>
      <c r="H858" s="512"/>
      <c r="I858" s="512"/>
      <c r="J858" s="512"/>
      <c r="K858" s="512"/>
      <c r="L858" s="512"/>
      <c r="M858" s="512"/>
      <c r="N858" s="512"/>
      <c r="O858" s="512"/>
      <c r="P858" s="512"/>
      <c r="Q858" s="512"/>
    </row>
    <row r="859" ht="25.15" customHeight="true" x14ac:dyDescent="0.2">
      <c r="C859" s="512"/>
      <c r="D859" s="512"/>
      <c r="E859" s="512"/>
      <c r="F859" s="512"/>
      <c r="G859" s="512"/>
      <c r="H859" s="512"/>
      <c r="I859" s="512"/>
      <c r="J859" s="512"/>
      <c r="K859" s="512"/>
      <c r="L859" s="512"/>
      <c r="M859" s="512"/>
      <c r="N859" s="512"/>
      <c r="O859" s="512"/>
      <c r="P859" s="512"/>
      <c r="Q859" s="512"/>
    </row>
    <row r="860" ht="25.15" customHeight="true" x14ac:dyDescent="0.2">
      <c r="C860" s="512"/>
      <c r="D860" s="512"/>
      <c r="E860" s="512"/>
      <c r="F860" s="512"/>
      <c r="G860" s="512"/>
      <c r="H860" s="512"/>
      <c r="I860" s="512"/>
      <c r="J860" s="512"/>
      <c r="K860" s="512"/>
      <c r="L860" s="512"/>
      <c r="M860" s="512"/>
      <c r="N860" s="512"/>
      <c r="O860" s="512"/>
      <c r="P860" s="512"/>
      <c r="Q860" s="512"/>
    </row>
    <row r="861" ht="25.15" customHeight="true" x14ac:dyDescent="0.2">
      <c r="C861" s="512"/>
      <c r="D861" s="512"/>
      <c r="E861" s="512"/>
      <c r="F861" s="512"/>
      <c r="G861" s="512"/>
      <c r="H861" s="512"/>
      <c r="I861" s="512"/>
      <c r="J861" s="512"/>
      <c r="K861" s="512"/>
      <c r="L861" s="512"/>
      <c r="M861" s="512"/>
      <c r="N861" s="512"/>
      <c r="O861" s="512"/>
      <c r="P861" s="512"/>
      <c r="Q861" s="512"/>
    </row>
    <row r="862" ht="25.15" customHeight="true" x14ac:dyDescent="0.2">
      <c r="C862" s="512"/>
      <c r="D862" s="512"/>
      <c r="E862" s="512"/>
      <c r="F862" s="512"/>
      <c r="G862" s="512"/>
      <c r="H862" s="512"/>
      <c r="I862" s="512"/>
      <c r="J862" s="512"/>
      <c r="K862" s="512"/>
      <c r="L862" s="512"/>
      <c r="M862" s="512"/>
      <c r="N862" s="512"/>
      <c r="O862" s="512"/>
      <c r="P862" s="512"/>
      <c r="Q862" s="512"/>
    </row>
    <row r="863" ht="25.15" customHeight="true" x14ac:dyDescent="0.2">
      <c r="C863" s="512"/>
      <c r="D863" s="512"/>
      <c r="E863" s="512"/>
      <c r="F863" s="512"/>
      <c r="G863" s="512"/>
      <c r="H863" s="512"/>
      <c r="I863" s="512"/>
      <c r="J863" s="512"/>
      <c r="K863" s="512"/>
      <c r="L863" s="512"/>
      <c r="M863" s="512"/>
      <c r="N863" s="512"/>
      <c r="O863" s="512"/>
      <c r="P863" s="512"/>
      <c r="Q863" s="512"/>
    </row>
    <row r="864" ht="25.15" customHeight="true" x14ac:dyDescent="0.2">
      <c r="C864" s="512"/>
      <c r="D864" s="512"/>
      <c r="E864" s="512"/>
      <c r="F864" s="512"/>
      <c r="G864" s="512"/>
      <c r="H864" s="512"/>
      <c r="I864" s="512"/>
      <c r="J864" s="512"/>
      <c r="K864" s="512"/>
      <c r="L864" s="512"/>
      <c r="M864" s="512"/>
      <c r="N864" s="512"/>
      <c r="O864" s="512"/>
      <c r="P864" s="512"/>
      <c r="Q864" s="512"/>
    </row>
    <row r="865" ht="25.15" customHeight="true" x14ac:dyDescent="0.2">
      <c r="C865" s="512"/>
      <c r="D865" s="512"/>
      <c r="E865" s="512"/>
      <c r="F865" s="512"/>
      <c r="G865" s="512"/>
      <c r="H865" s="512"/>
      <c r="I865" s="512"/>
      <c r="J865" s="512"/>
      <c r="K865" s="512"/>
      <c r="L865" s="512"/>
      <c r="M865" s="512"/>
      <c r="N865" s="512"/>
      <c r="O865" s="512"/>
      <c r="P865" s="512"/>
      <c r="Q865" s="512"/>
    </row>
    <row r="866" ht="25.15" customHeight="true" x14ac:dyDescent="0.2">
      <c r="C866" s="512"/>
      <c r="D866" s="512"/>
      <c r="E866" s="512"/>
      <c r="F866" s="512"/>
      <c r="G866" s="512"/>
      <c r="H866" s="512"/>
      <c r="I866" s="512"/>
      <c r="J866" s="512"/>
      <c r="K866" s="512"/>
      <c r="L866" s="512"/>
      <c r="M866" s="512"/>
      <c r="N866" s="512"/>
      <c r="O866" s="512"/>
      <c r="P866" s="512"/>
      <c r="Q866" s="512"/>
    </row>
    <row r="867" ht="25.15" customHeight="true" x14ac:dyDescent="0.2">
      <c r="C867" s="512"/>
      <c r="D867" s="512"/>
      <c r="E867" s="512"/>
      <c r="F867" s="512"/>
      <c r="G867" s="512"/>
      <c r="H867" s="512"/>
      <c r="I867" s="512"/>
      <c r="J867" s="512"/>
      <c r="K867" s="512"/>
      <c r="L867" s="512"/>
      <c r="M867" s="512"/>
      <c r="N867" s="512"/>
      <c r="O867" s="512"/>
      <c r="P867" s="512"/>
      <c r="Q867" s="512"/>
    </row>
    <row r="868" ht="25.15" customHeight="true" x14ac:dyDescent="0.2">
      <c r="C868" s="512"/>
      <c r="D868" s="512"/>
      <c r="E868" s="512"/>
      <c r="F868" s="512"/>
      <c r="G868" s="512"/>
      <c r="H868" s="512"/>
      <c r="I868" s="512"/>
      <c r="J868" s="512"/>
      <c r="K868" s="512"/>
      <c r="L868" s="512"/>
      <c r="M868" s="512"/>
      <c r="N868" s="512"/>
      <c r="O868" s="512"/>
      <c r="P868" s="512"/>
      <c r="Q868" s="512"/>
    </row>
    <row r="869" ht="25.15" customHeight="true" x14ac:dyDescent="0.2">
      <c r="C869" s="512"/>
      <c r="D869" s="512"/>
      <c r="E869" s="512"/>
      <c r="F869" s="512"/>
      <c r="G869" s="512"/>
      <c r="H869" s="512"/>
      <c r="I869" s="512"/>
      <c r="J869" s="512"/>
      <c r="K869" s="512"/>
      <c r="L869" s="512"/>
      <c r="M869" s="512"/>
      <c r="N869" s="512"/>
      <c r="O869" s="512"/>
      <c r="P869" s="512"/>
      <c r="Q869" s="512"/>
    </row>
    <row r="870" ht="25.15" customHeight="true" x14ac:dyDescent="0.2">
      <c r="C870" s="512"/>
      <c r="D870" s="512"/>
      <c r="E870" s="512"/>
      <c r="F870" s="512"/>
      <c r="G870" s="512"/>
      <c r="H870" s="512"/>
      <c r="I870" s="512"/>
      <c r="J870" s="512"/>
      <c r="K870" s="512"/>
      <c r="L870" s="512"/>
      <c r="M870" s="512"/>
      <c r="N870" s="512"/>
      <c r="O870" s="512"/>
      <c r="P870" s="512"/>
      <c r="Q870" s="512"/>
    </row>
    <row r="871" ht="25.15" customHeight="true" x14ac:dyDescent="0.2">
      <c r="C871" s="512"/>
      <c r="D871" s="512"/>
      <c r="E871" s="512"/>
      <c r="F871" s="512"/>
      <c r="G871" s="512"/>
      <c r="H871" s="512"/>
      <c r="I871" s="512"/>
      <c r="J871" s="512"/>
      <c r="K871" s="512"/>
      <c r="L871" s="512"/>
      <c r="M871" s="512"/>
      <c r="N871" s="512"/>
      <c r="O871" s="512"/>
      <c r="P871" s="512"/>
      <c r="Q871" s="512"/>
    </row>
    <row r="872" ht="25.15" customHeight="true" x14ac:dyDescent="0.2">
      <c r="C872" s="512"/>
      <c r="D872" s="512"/>
      <c r="E872" s="512"/>
      <c r="F872" s="512"/>
      <c r="G872" s="512"/>
      <c r="H872" s="512"/>
      <c r="I872" s="512"/>
      <c r="J872" s="512"/>
      <c r="K872" s="512"/>
      <c r="L872" s="512"/>
      <c r="M872" s="512"/>
      <c r="N872" s="512"/>
      <c r="O872" s="512"/>
      <c r="P872" s="512"/>
      <c r="Q872" s="512"/>
    </row>
    <row r="873" ht="25.15" customHeight="true" x14ac:dyDescent="0.2">
      <c r="C873" s="512"/>
      <c r="D873" s="512"/>
      <c r="E873" s="512"/>
      <c r="F873" s="512"/>
      <c r="G873" s="512"/>
      <c r="H873" s="512"/>
      <c r="I873" s="512"/>
      <c r="J873" s="512"/>
      <c r="K873" s="512"/>
      <c r="L873" s="512"/>
      <c r="M873" s="512"/>
      <c r="N873" s="512"/>
      <c r="O873" s="512"/>
      <c r="P873" s="512"/>
      <c r="Q873" s="512"/>
    </row>
    <row r="874" ht="25.15" customHeight="true" x14ac:dyDescent="0.2">
      <c r="C874" s="512"/>
      <c r="D874" s="512"/>
      <c r="E874" s="512"/>
      <c r="F874" s="512"/>
      <c r="G874" s="512"/>
      <c r="H874" s="512"/>
      <c r="I874" s="512"/>
      <c r="J874" s="512"/>
      <c r="K874" s="512"/>
      <c r="L874" s="512"/>
      <c r="M874" s="512"/>
      <c r="N874" s="512"/>
      <c r="O874" s="512"/>
      <c r="P874" s="512"/>
      <c r="Q874" s="512"/>
    </row>
    <row r="875" ht="25.15" customHeight="true" x14ac:dyDescent="0.2">
      <c r="C875" s="512"/>
      <c r="D875" s="512"/>
      <c r="E875" s="512"/>
      <c r="F875" s="512"/>
      <c r="G875" s="512"/>
      <c r="H875" s="512"/>
      <c r="I875" s="512"/>
      <c r="J875" s="512"/>
      <c r="K875" s="512"/>
      <c r="L875" s="512"/>
      <c r="M875" s="512"/>
      <c r="N875" s="512"/>
      <c r="O875" s="512"/>
      <c r="P875" s="512"/>
      <c r="Q875" s="512"/>
    </row>
    <row r="876" ht="25.15" customHeight="true" x14ac:dyDescent="0.2">
      <c r="C876" s="512"/>
      <c r="D876" s="512"/>
      <c r="E876" s="512"/>
      <c r="F876" s="512"/>
      <c r="G876" s="512"/>
      <c r="H876" s="512"/>
      <c r="I876" s="512"/>
      <c r="J876" s="512"/>
      <c r="K876" s="512"/>
      <c r="L876" s="512"/>
      <c r="M876" s="512"/>
      <c r="N876" s="512"/>
      <c r="O876" s="512"/>
      <c r="P876" s="512"/>
      <c r="Q876" s="512"/>
    </row>
    <row r="877" ht="25.15" customHeight="true" x14ac:dyDescent="0.2">
      <c r="C877" s="512"/>
      <c r="D877" s="512"/>
      <c r="E877" s="512"/>
      <c r="F877" s="512"/>
      <c r="G877" s="512"/>
      <c r="H877" s="512"/>
      <c r="I877" s="512"/>
      <c r="J877" s="512"/>
      <c r="K877" s="512"/>
      <c r="L877" s="512"/>
      <c r="M877" s="512"/>
      <c r="N877" s="512"/>
      <c r="O877" s="512"/>
      <c r="P877" s="512"/>
      <c r="Q877" s="512"/>
    </row>
    <row r="878" ht="25.15" customHeight="true" x14ac:dyDescent="0.2">
      <c r="C878" s="512"/>
      <c r="D878" s="512"/>
      <c r="E878" s="512"/>
      <c r="F878" s="512"/>
      <c r="G878" s="512"/>
      <c r="H878" s="512"/>
      <c r="I878" s="512"/>
      <c r="J878" s="512"/>
      <c r="K878" s="512"/>
      <c r="L878" s="512"/>
      <c r="M878" s="512"/>
      <c r="N878" s="512"/>
      <c r="O878" s="512"/>
      <c r="P878" s="512"/>
      <c r="Q878" s="512"/>
    </row>
    <row r="879" ht="25.15" customHeight="true" x14ac:dyDescent="0.2">
      <c r="C879" s="512"/>
      <c r="D879" s="512"/>
      <c r="E879" s="512"/>
      <c r="F879" s="512"/>
      <c r="G879" s="512"/>
      <c r="H879" s="512"/>
      <c r="I879" s="512"/>
      <c r="J879" s="512"/>
      <c r="K879" s="512"/>
      <c r="L879" s="512"/>
      <c r="M879" s="512"/>
      <c r="N879" s="512"/>
      <c r="O879" s="512"/>
      <c r="P879" s="512"/>
      <c r="Q879" s="512"/>
    </row>
    <row r="880" ht="25.15" customHeight="true" x14ac:dyDescent="0.2">
      <c r="C880" s="512"/>
      <c r="D880" s="512"/>
      <c r="E880" s="512"/>
      <c r="F880" s="512"/>
      <c r="G880" s="512"/>
      <c r="H880" s="512"/>
      <c r="I880" s="512"/>
      <c r="J880" s="512"/>
      <c r="K880" s="512"/>
      <c r="L880" s="512"/>
      <c r="M880" s="512"/>
      <c r="N880" s="512"/>
      <c r="O880" s="512"/>
      <c r="P880" s="512"/>
      <c r="Q880" s="512"/>
    </row>
    <row r="881" ht="25.15" customHeight="true" x14ac:dyDescent="0.2">
      <c r="C881" s="512"/>
      <c r="D881" s="512"/>
      <c r="E881" s="512"/>
      <c r="F881" s="512"/>
      <c r="G881" s="512"/>
      <c r="H881" s="512"/>
      <c r="I881" s="512"/>
      <c r="J881" s="512"/>
      <c r="K881" s="512"/>
      <c r="L881" s="512"/>
      <c r="M881" s="512"/>
      <c r="N881" s="512"/>
      <c r="O881" s="512"/>
      <c r="P881" s="512"/>
      <c r="Q881" s="512"/>
    </row>
    <row r="882" ht="25.15" customHeight="true" x14ac:dyDescent="0.2">
      <c r="C882" s="512"/>
      <c r="D882" s="512"/>
      <c r="E882" s="512"/>
      <c r="F882" s="512"/>
      <c r="G882" s="512"/>
      <c r="H882" s="512"/>
      <c r="I882" s="512"/>
      <c r="J882" s="512"/>
      <c r="K882" s="512"/>
      <c r="L882" s="512"/>
      <c r="M882" s="512"/>
      <c r="N882" s="512"/>
      <c r="O882" s="512"/>
      <c r="P882" s="512"/>
      <c r="Q882" s="512"/>
    </row>
    <row r="883" ht="25.15" customHeight="true" x14ac:dyDescent="0.2">
      <c r="C883" s="512"/>
      <c r="D883" s="512"/>
      <c r="E883" s="512"/>
      <c r="F883" s="512"/>
      <c r="G883" s="512"/>
      <c r="H883" s="512"/>
      <c r="I883" s="512"/>
      <c r="J883" s="512"/>
      <c r="K883" s="512"/>
      <c r="L883" s="512"/>
      <c r="M883" s="512"/>
      <c r="N883" s="512"/>
      <c r="O883" s="512"/>
      <c r="P883" s="512"/>
      <c r="Q883" s="512"/>
    </row>
    <row r="884" ht="25.15" customHeight="true" x14ac:dyDescent="0.2">
      <c r="C884" s="512"/>
      <c r="D884" s="512"/>
      <c r="E884" s="512"/>
      <c r="F884" s="512"/>
      <c r="G884" s="512"/>
      <c r="H884" s="512"/>
      <c r="I884" s="512"/>
      <c r="J884" s="512"/>
      <c r="K884" s="512"/>
      <c r="L884" s="512"/>
      <c r="M884" s="512"/>
      <c r="N884" s="512"/>
      <c r="O884" s="512"/>
      <c r="P884" s="512"/>
      <c r="Q884" s="512"/>
    </row>
    <row r="885" ht="25.15" customHeight="true" x14ac:dyDescent="0.2">
      <c r="C885" s="512"/>
      <c r="D885" s="512"/>
      <c r="E885" s="512"/>
      <c r="F885" s="512"/>
      <c r="G885" s="512"/>
      <c r="H885" s="512"/>
      <c r="I885" s="512"/>
      <c r="J885" s="512"/>
      <c r="K885" s="512"/>
      <c r="L885" s="512"/>
      <c r="M885" s="512"/>
      <c r="N885" s="512"/>
      <c r="O885" s="512"/>
      <c r="P885" s="512"/>
      <c r="Q885" s="512"/>
    </row>
    <row r="886" ht="25.15" customHeight="true" x14ac:dyDescent="0.2">
      <c r="C886" s="512"/>
      <c r="D886" s="512"/>
      <c r="E886" s="512"/>
      <c r="F886" s="512"/>
      <c r="G886" s="512"/>
      <c r="H886" s="512"/>
      <c r="I886" s="512"/>
      <c r="J886" s="512"/>
      <c r="K886" s="512"/>
      <c r="L886" s="512"/>
      <c r="M886" s="512"/>
      <c r="N886" s="512"/>
      <c r="O886" s="512"/>
      <c r="P886" s="512"/>
      <c r="Q886" s="512"/>
    </row>
    <row r="887" ht="25.15" customHeight="true" x14ac:dyDescent="0.2">
      <c r="C887" s="512"/>
      <c r="D887" s="512"/>
      <c r="E887" s="512"/>
      <c r="F887" s="512"/>
      <c r="G887" s="512"/>
      <c r="H887" s="512"/>
      <c r="I887" s="512"/>
      <c r="J887" s="512"/>
      <c r="K887" s="512"/>
      <c r="L887" s="512"/>
      <c r="M887" s="512"/>
      <c r="N887" s="512"/>
      <c r="O887" s="512"/>
      <c r="P887" s="512"/>
      <c r="Q887" s="512"/>
    </row>
    <row r="888" ht="25.15" customHeight="true" x14ac:dyDescent="0.2">
      <c r="C888" s="512"/>
      <c r="D888" s="512"/>
      <c r="E888" s="512"/>
      <c r="F888" s="512"/>
      <c r="G888" s="512"/>
      <c r="H888" s="512"/>
      <c r="I888" s="512"/>
      <c r="J888" s="512"/>
      <c r="K888" s="512"/>
      <c r="L888" s="512"/>
      <c r="M888" s="512"/>
      <c r="N888" s="512"/>
      <c r="O888" s="512"/>
      <c r="P888" s="512"/>
      <c r="Q888" s="512"/>
    </row>
    <row r="889" ht="25.15" customHeight="true" x14ac:dyDescent="0.2">
      <c r="C889" s="512"/>
      <c r="D889" s="512"/>
      <c r="E889" s="512"/>
      <c r="F889" s="512"/>
      <c r="G889" s="512"/>
      <c r="H889" s="512"/>
      <c r="I889" s="512"/>
      <c r="J889" s="512"/>
      <c r="K889" s="512"/>
      <c r="L889" s="512"/>
      <c r="M889" s="512"/>
      <c r="N889" s="512"/>
      <c r="O889" s="512"/>
      <c r="P889" s="512"/>
      <c r="Q889" s="512"/>
    </row>
    <row r="890" ht="25.15" customHeight="true" x14ac:dyDescent="0.2">
      <c r="C890" s="512"/>
      <c r="D890" s="512"/>
      <c r="E890" s="512"/>
      <c r="F890" s="512"/>
      <c r="G890" s="512"/>
      <c r="H890" s="512"/>
      <c r="I890" s="512"/>
      <c r="J890" s="512"/>
      <c r="K890" s="512"/>
      <c r="L890" s="512"/>
      <c r="M890" s="512"/>
      <c r="N890" s="512"/>
      <c r="O890" s="512"/>
      <c r="P890" s="512"/>
      <c r="Q890" s="512"/>
    </row>
    <row r="891" ht="25.15" customHeight="true" x14ac:dyDescent="0.2">
      <c r="C891" s="512"/>
      <c r="D891" s="512"/>
      <c r="E891" s="512"/>
      <c r="F891" s="512"/>
      <c r="G891" s="512"/>
      <c r="H891" s="512"/>
      <c r="I891" s="512"/>
      <c r="J891" s="512"/>
      <c r="K891" s="512"/>
      <c r="L891" s="512"/>
      <c r="M891" s="512"/>
      <c r="N891" s="512"/>
      <c r="O891" s="512"/>
      <c r="P891" s="512"/>
      <c r="Q891" s="512"/>
    </row>
    <row r="892" ht="25.15" customHeight="true" x14ac:dyDescent="0.2">
      <c r="C892" s="512"/>
      <c r="D892" s="512"/>
      <c r="E892" s="512"/>
      <c r="F892" s="512"/>
      <c r="G892" s="512"/>
      <c r="H892" s="512"/>
      <c r="I892" s="512"/>
      <c r="J892" s="512"/>
      <c r="K892" s="512"/>
      <c r="L892" s="512"/>
      <c r="M892" s="512"/>
      <c r="N892" s="512"/>
      <c r="O892" s="512"/>
      <c r="P892" s="512"/>
      <c r="Q892" s="512"/>
    </row>
    <row r="893" ht="25.15" customHeight="true" x14ac:dyDescent="0.2">
      <c r="C893" s="512"/>
      <c r="D893" s="512"/>
      <c r="E893" s="512"/>
      <c r="F893" s="512"/>
      <c r="G893" s="512"/>
      <c r="H893" s="512"/>
      <c r="I893" s="512"/>
      <c r="J893" s="512"/>
      <c r="K893" s="512"/>
      <c r="L893" s="512"/>
      <c r="M893" s="512"/>
      <c r="N893" s="512"/>
      <c r="O893" s="512"/>
      <c r="P893" s="512"/>
      <c r="Q893" s="512"/>
    </row>
    <row r="894" ht="25.15" customHeight="true" x14ac:dyDescent="0.2">
      <c r="C894" s="512"/>
      <c r="D894" s="512"/>
      <c r="E894" s="512"/>
      <c r="F894" s="512"/>
      <c r="G894" s="512"/>
      <c r="H894" s="512"/>
      <c r="I894" s="512"/>
      <c r="J894" s="512"/>
      <c r="K894" s="512"/>
      <c r="L894" s="512"/>
      <c r="M894" s="512"/>
      <c r="N894" s="512"/>
      <c r="O894" s="512"/>
      <c r="P894" s="512"/>
      <c r="Q894" s="512"/>
    </row>
    <row r="895" ht="25.15" customHeight="true" x14ac:dyDescent="0.2">
      <c r="C895" s="512"/>
      <c r="D895" s="512"/>
      <c r="E895" s="512"/>
      <c r="F895" s="512"/>
      <c r="G895" s="512"/>
      <c r="H895" s="512"/>
      <c r="I895" s="512"/>
      <c r="J895" s="512"/>
      <c r="K895" s="512"/>
      <c r="L895" s="512"/>
      <c r="M895" s="512"/>
      <c r="N895" s="512"/>
      <c r="O895" s="512"/>
      <c r="P895" s="512"/>
      <c r="Q895" s="512"/>
    </row>
    <row r="896" ht="25.15" customHeight="true" x14ac:dyDescent="0.2">
      <c r="C896" s="512"/>
      <c r="D896" s="512"/>
      <c r="E896" s="512"/>
      <c r="F896" s="512"/>
      <c r="G896" s="512"/>
      <c r="H896" s="512"/>
      <c r="I896" s="512"/>
      <c r="J896" s="512"/>
      <c r="K896" s="512"/>
      <c r="L896" s="512"/>
      <c r="M896" s="512"/>
      <c r="N896" s="512"/>
      <c r="O896" s="512"/>
      <c r="P896" s="512"/>
      <c r="Q896" s="512"/>
    </row>
    <row r="897" ht="25.15" customHeight="true" x14ac:dyDescent="0.2">
      <c r="C897" s="512"/>
      <c r="D897" s="512"/>
      <c r="E897" s="512"/>
      <c r="F897" s="512"/>
      <c r="G897" s="512"/>
      <c r="H897" s="512"/>
      <c r="I897" s="512"/>
      <c r="J897" s="512"/>
      <c r="K897" s="512"/>
      <c r="L897" s="512"/>
      <c r="M897" s="512"/>
      <c r="N897" s="512"/>
      <c r="O897" s="512"/>
      <c r="P897" s="512"/>
      <c r="Q897" s="512"/>
    </row>
    <row r="898" ht="25.15" customHeight="true" x14ac:dyDescent="0.2">
      <c r="C898" s="512"/>
      <c r="D898" s="512"/>
      <c r="E898" s="512"/>
      <c r="F898" s="512"/>
      <c r="G898" s="512"/>
      <c r="H898" s="512"/>
      <c r="I898" s="512"/>
      <c r="J898" s="512"/>
      <c r="K898" s="512"/>
      <c r="L898" s="512"/>
      <c r="M898" s="512"/>
      <c r="N898" s="512"/>
      <c r="O898" s="512"/>
      <c r="P898" s="512"/>
      <c r="Q898" s="512"/>
    </row>
    <row r="899" ht="25.15" customHeight="true" x14ac:dyDescent="0.2">
      <c r="C899" s="512"/>
      <c r="D899" s="512"/>
      <c r="E899" s="512"/>
      <c r="F899" s="512"/>
      <c r="G899" s="512"/>
      <c r="H899" s="512"/>
      <c r="I899" s="512"/>
      <c r="J899" s="512"/>
      <c r="K899" s="512"/>
      <c r="L899" s="512"/>
      <c r="M899" s="512"/>
      <c r="N899" s="512"/>
      <c r="O899" s="512"/>
      <c r="P899" s="512"/>
      <c r="Q899" s="512"/>
    </row>
    <row r="900" ht="25.15" customHeight="true" x14ac:dyDescent="0.2">
      <c r="C900" s="512"/>
      <c r="D900" s="512"/>
      <c r="E900" s="512"/>
      <c r="F900" s="512"/>
      <c r="G900" s="512"/>
      <c r="H900" s="512"/>
      <c r="I900" s="512"/>
      <c r="J900" s="512"/>
      <c r="K900" s="512"/>
      <c r="L900" s="512"/>
      <c r="M900" s="512"/>
      <c r="N900" s="512"/>
      <c r="O900" s="512"/>
      <c r="P900" s="512"/>
      <c r="Q900" s="512"/>
    </row>
    <row r="901" ht="25.15" customHeight="true" x14ac:dyDescent="0.2">
      <c r="C901" s="512"/>
      <c r="D901" s="512"/>
      <c r="E901" s="512"/>
      <c r="F901" s="512"/>
      <c r="G901" s="512"/>
      <c r="H901" s="512"/>
      <c r="I901" s="512"/>
      <c r="J901" s="512"/>
      <c r="K901" s="512"/>
      <c r="L901" s="512"/>
      <c r="M901" s="512"/>
      <c r="N901" s="512"/>
      <c r="O901" s="512"/>
      <c r="P901" s="512"/>
      <c r="Q901" s="512"/>
    </row>
    <row r="902" ht="25.15" customHeight="true" x14ac:dyDescent="0.2">
      <c r="C902" s="512"/>
      <c r="D902" s="512"/>
      <c r="E902" s="512"/>
      <c r="F902" s="512"/>
      <c r="G902" s="512"/>
      <c r="H902" s="512"/>
      <c r="I902" s="512"/>
      <c r="J902" s="512"/>
      <c r="K902" s="512"/>
      <c r="L902" s="512"/>
      <c r="M902" s="512"/>
      <c r="N902" s="512"/>
      <c r="O902" s="512"/>
      <c r="P902" s="512"/>
      <c r="Q902" s="512"/>
    </row>
    <row r="903" ht="25.15" customHeight="true" x14ac:dyDescent="0.2">
      <c r="C903" s="512"/>
      <c r="D903" s="512"/>
      <c r="E903" s="512"/>
      <c r="F903" s="512"/>
      <c r="G903" s="512"/>
      <c r="H903" s="512"/>
      <c r="I903" s="512"/>
      <c r="J903" s="512"/>
      <c r="K903" s="512"/>
      <c r="L903" s="512"/>
      <c r="M903" s="512"/>
      <c r="N903" s="512"/>
      <c r="O903" s="512"/>
      <c r="P903" s="512"/>
      <c r="Q903" s="512"/>
    </row>
    <row r="904" ht="25.15" customHeight="true" x14ac:dyDescent="0.2">
      <c r="C904" s="512"/>
      <c r="D904" s="512"/>
      <c r="E904" s="512"/>
      <c r="F904" s="512"/>
      <c r="G904" s="512"/>
      <c r="H904" s="512"/>
      <c r="I904" s="512"/>
      <c r="J904" s="512"/>
      <c r="K904" s="512"/>
      <c r="L904" s="512"/>
      <c r="M904" s="512"/>
      <c r="N904" s="512"/>
      <c r="O904" s="512"/>
      <c r="P904" s="512"/>
      <c r="Q904" s="512"/>
    </row>
    <row r="905" ht="25.15" customHeight="true" x14ac:dyDescent="0.2">
      <c r="C905" s="512"/>
      <c r="D905" s="512"/>
      <c r="E905" s="512"/>
      <c r="F905" s="512"/>
      <c r="G905" s="512"/>
      <c r="H905" s="512"/>
      <c r="I905" s="512"/>
      <c r="J905" s="512"/>
      <c r="K905" s="512"/>
      <c r="L905" s="512"/>
      <c r="M905" s="512"/>
      <c r="N905" s="512"/>
      <c r="O905" s="512"/>
      <c r="P905" s="512"/>
      <c r="Q905" s="512"/>
    </row>
    <row r="906" ht="25.15" customHeight="true" x14ac:dyDescent="0.2">
      <c r="C906" s="512"/>
      <c r="D906" s="512"/>
      <c r="E906" s="512"/>
      <c r="F906" s="512"/>
      <c r="G906" s="512"/>
      <c r="H906" s="512"/>
      <c r="I906" s="512"/>
      <c r="J906" s="512"/>
      <c r="K906" s="512"/>
      <c r="L906" s="512"/>
      <c r="M906" s="512"/>
      <c r="N906" s="512"/>
      <c r="O906" s="512"/>
      <c r="P906" s="512"/>
      <c r="Q906" s="512"/>
    </row>
    <row r="907" ht="25.15" customHeight="true" x14ac:dyDescent="0.2">
      <c r="C907" s="512"/>
      <c r="D907" s="512"/>
      <c r="E907" s="512"/>
      <c r="F907" s="512"/>
      <c r="G907" s="512"/>
      <c r="H907" s="512"/>
      <c r="I907" s="512"/>
      <c r="J907" s="512"/>
      <c r="K907" s="512"/>
      <c r="L907" s="512"/>
      <c r="M907" s="512"/>
      <c r="N907" s="512"/>
      <c r="O907" s="512"/>
      <c r="P907" s="512"/>
      <c r="Q907" s="512"/>
    </row>
    <row r="908" ht="25.15" customHeight="true" x14ac:dyDescent="0.2">
      <c r="C908" s="512"/>
      <c r="D908" s="512"/>
      <c r="E908" s="512"/>
      <c r="F908" s="512"/>
      <c r="G908" s="512"/>
      <c r="H908" s="512"/>
      <c r="I908" s="512"/>
      <c r="J908" s="512"/>
      <c r="K908" s="512"/>
      <c r="L908" s="512"/>
      <c r="M908" s="512"/>
      <c r="N908" s="512"/>
      <c r="O908" s="512"/>
      <c r="P908" s="512"/>
      <c r="Q908" s="512"/>
    </row>
    <row r="909" ht="25.15" customHeight="true" x14ac:dyDescent="0.2">
      <c r="C909" s="512"/>
      <c r="D909" s="512"/>
      <c r="E909" s="512"/>
      <c r="F909" s="512"/>
      <c r="G909" s="512"/>
      <c r="H909" s="512"/>
      <c r="I909" s="512"/>
      <c r="J909" s="512"/>
      <c r="K909" s="512"/>
      <c r="L909" s="512"/>
      <c r="M909" s="512"/>
      <c r="N909" s="512"/>
      <c r="O909" s="512"/>
      <c r="P909" s="512"/>
      <c r="Q909" s="512"/>
    </row>
    <row r="910" ht="25.15" customHeight="true" x14ac:dyDescent="0.2">
      <c r="C910" s="512"/>
      <c r="D910" s="512"/>
      <c r="E910" s="512"/>
      <c r="F910" s="512"/>
      <c r="G910" s="512"/>
      <c r="H910" s="512"/>
      <c r="I910" s="512"/>
      <c r="J910" s="512"/>
      <c r="K910" s="512"/>
      <c r="L910" s="512"/>
      <c r="M910" s="512"/>
      <c r="N910" s="512"/>
      <c r="O910" s="512"/>
      <c r="P910" s="512"/>
      <c r="Q910" s="512"/>
    </row>
    <row r="911" ht="25.15" customHeight="true" x14ac:dyDescent="0.2">
      <c r="C911" s="512"/>
      <c r="D911" s="512"/>
      <c r="E911" s="512"/>
      <c r="F911" s="512"/>
      <c r="G911" s="512"/>
      <c r="H911" s="512"/>
      <c r="I911" s="512"/>
      <c r="J911" s="512"/>
      <c r="K911" s="512"/>
      <c r="L911" s="512"/>
      <c r="M911" s="512"/>
      <c r="N911" s="512"/>
      <c r="O911" s="512"/>
      <c r="P911" s="512"/>
      <c r="Q911" s="512"/>
    </row>
    <row r="912" ht="25.15" customHeight="true" x14ac:dyDescent="0.2">
      <c r="C912" s="512"/>
      <c r="D912" s="512"/>
      <c r="E912" s="512"/>
      <c r="F912" s="512"/>
      <c r="G912" s="512"/>
      <c r="H912" s="512"/>
      <c r="I912" s="512"/>
      <c r="J912" s="512"/>
      <c r="K912" s="512"/>
      <c r="L912" s="512"/>
      <c r="M912" s="512"/>
      <c r="N912" s="512"/>
      <c r="O912" s="512"/>
      <c r="P912" s="512"/>
      <c r="Q912" s="512"/>
    </row>
    <row r="913" ht="25.15" customHeight="true" x14ac:dyDescent="0.2">
      <c r="C913" s="512"/>
      <c r="D913" s="512"/>
      <c r="E913" s="512"/>
      <c r="F913" s="512"/>
      <c r="G913" s="512"/>
      <c r="H913" s="512"/>
      <c r="I913" s="512"/>
      <c r="J913" s="512"/>
      <c r="K913" s="512"/>
      <c r="L913" s="512"/>
      <c r="M913" s="512"/>
      <c r="N913" s="512"/>
      <c r="O913" s="512"/>
      <c r="P913" s="512"/>
      <c r="Q913" s="512"/>
    </row>
    <row r="914" ht="25.15" customHeight="true" x14ac:dyDescent="0.2">
      <c r="C914" s="512"/>
      <c r="D914" s="512"/>
      <c r="E914" s="512"/>
      <c r="F914" s="512"/>
      <c r="G914" s="512"/>
      <c r="H914" s="512"/>
      <c r="I914" s="512"/>
      <c r="J914" s="512"/>
      <c r="K914" s="512"/>
      <c r="L914" s="512"/>
      <c r="M914" s="512"/>
      <c r="N914" s="512"/>
      <c r="O914" s="512"/>
      <c r="P914" s="512"/>
      <c r="Q914" s="512"/>
    </row>
    <row r="915" ht="25.15" customHeight="true" x14ac:dyDescent="0.2">
      <c r="C915" s="512"/>
      <c r="D915" s="512"/>
      <c r="E915" s="512"/>
      <c r="F915" s="512"/>
      <c r="G915" s="512"/>
      <c r="H915" s="512"/>
      <c r="I915" s="512"/>
      <c r="J915" s="512"/>
      <c r="K915" s="512"/>
      <c r="L915" s="512"/>
      <c r="M915" s="512"/>
      <c r="N915" s="512"/>
      <c r="O915" s="512"/>
      <c r="P915" s="512"/>
      <c r="Q915" s="512"/>
    </row>
    <row r="916" ht="25.15" customHeight="true" x14ac:dyDescent="0.2">
      <c r="C916" s="512"/>
      <c r="D916" s="512"/>
      <c r="E916" s="512"/>
      <c r="F916" s="512"/>
      <c r="G916" s="512"/>
      <c r="H916" s="512"/>
      <c r="I916" s="512"/>
      <c r="J916" s="512"/>
      <c r="K916" s="512"/>
      <c r="L916" s="512"/>
      <c r="M916" s="512"/>
      <c r="N916" s="512"/>
      <c r="O916" s="512"/>
      <c r="P916" s="512"/>
      <c r="Q916" s="512"/>
    </row>
    <row r="917" ht="25.15" customHeight="true" x14ac:dyDescent="0.2">
      <c r="C917" s="512"/>
      <c r="D917" s="512"/>
      <c r="E917" s="512"/>
      <c r="F917" s="512"/>
      <c r="G917" s="512"/>
      <c r="H917" s="512"/>
      <c r="I917" s="512"/>
      <c r="J917" s="512"/>
      <c r="K917" s="512"/>
      <c r="L917" s="512"/>
      <c r="M917" s="512"/>
      <c r="N917" s="512"/>
      <c r="O917" s="512"/>
      <c r="P917" s="512"/>
      <c r="Q917" s="512"/>
    </row>
    <row r="918" ht="25.15" customHeight="true" x14ac:dyDescent="0.2">
      <c r="C918" s="512"/>
      <c r="D918" s="512"/>
      <c r="E918" s="512"/>
      <c r="F918" s="512"/>
      <c r="G918" s="512"/>
      <c r="H918" s="512"/>
      <c r="I918" s="512"/>
      <c r="J918" s="512"/>
      <c r="K918" s="512"/>
      <c r="L918" s="512"/>
      <c r="M918" s="512"/>
      <c r="N918" s="512"/>
      <c r="O918" s="512"/>
      <c r="P918" s="512"/>
      <c r="Q918" s="512"/>
    </row>
    <row r="919" ht="25.15" customHeight="true" x14ac:dyDescent="0.2">
      <c r="C919" s="512"/>
      <c r="D919" s="512"/>
      <c r="E919" s="512"/>
      <c r="F919" s="512"/>
      <c r="G919" s="512"/>
      <c r="H919" s="512"/>
      <c r="I919" s="512"/>
      <c r="J919" s="512"/>
      <c r="K919" s="512"/>
      <c r="L919" s="512"/>
      <c r="M919" s="512"/>
      <c r="N919" s="512"/>
      <c r="O919" s="512"/>
      <c r="P919" s="512"/>
      <c r="Q919" s="512"/>
    </row>
    <row r="920" ht="25.15" customHeight="true" x14ac:dyDescent="0.2">
      <c r="C920" s="512"/>
      <c r="D920" s="512"/>
      <c r="E920" s="512"/>
      <c r="F920" s="512"/>
      <c r="G920" s="512"/>
      <c r="H920" s="512"/>
      <c r="I920" s="512"/>
      <c r="J920" s="512"/>
      <c r="K920" s="512"/>
      <c r="L920" s="512"/>
      <c r="M920" s="512"/>
      <c r="N920" s="512"/>
      <c r="O920" s="512"/>
      <c r="P920" s="512"/>
      <c r="Q920" s="512"/>
    </row>
    <row r="921" ht="25.15" customHeight="true" x14ac:dyDescent="0.2">
      <c r="C921" s="512"/>
      <c r="D921" s="512"/>
      <c r="E921" s="512"/>
      <c r="F921" s="512"/>
      <c r="G921" s="512"/>
      <c r="H921" s="512"/>
      <c r="I921" s="512"/>
      <c r="J921" s="512"/>
      <c r="K921" s="512"/>
      <c r="L921" s="512"/>
      <c r="M921" s="512"/>
      <c r="N921" s="512"/>
      <c r="O921" s="512"/>
      <c r="P921" s="512"/>
      <c r="Q921" s="512"/>
    </row>
    <row r="922" ht="25.15" customHeight="true" x14ac:dyDescent="0.2">
      <c r="C922" s="512"/>
      <c r="D922" s="512"/>
      <c r="E922" s="512"/>
      <c r="F922" s="512"/>
      <c r="G922" s="512"/>
      <c r="H922" s="512"/>
      <c r="I922" s="512"/>
      <c r="J922" s="512"/>
      <c r="K922" s="512"/>
      <c r="L922" s="512"/>
      <c r="M922" s="512"/>
      <c r="N922" s="512"/>
      <c r="O922" s="512"/>
      <c r="P922" s="512"/>
      <c r="Q922" s="512"/>
    </row>
    <row r="923" ht="25.15" customHeight="true" x14ac:dyDescent="0.2">
      <c r="C923" s="512"/>
      <c r="D923" s="512"/>
      <c r="E923" s="512"/>
      <c r="F923" s="512"/>
      <c r="G923" s="512"/>
      <c r="H923" s="512"/>
      <c r="I923" s="512"/>
      <c r="J923" s="512"/>
      <c r="K923" s="512"/>
      <c r="L923" s="512"/>
      <c r="M923" s="512"/>
      <c r="N923" s="512"/>
      <c r="O923" s="512"/>
      <c r="P923" s="512"/>
      <c r="Q923" s="512"/>
    </row>
    <row r="924" ht="25.15" customHeight="true" x14ac:dyDescent="0.2">
      <c r="C924" s="512"/>
      <c r="D924" s="512"/>
      <c r="E924" s="512"/>
      <c r="F924" s="512"/>
      <c r="G924" s="512"/>
      <c r="H924" s="512"/>
      <c r="I924" s="512"/>
      <c r="J924" s="512"/>
      <c r="K924" s="512"/>
      <c r="L924" s="512"/>
      <c r="M924" s="512"/>
      <c r="N924" s="512"/>
      <c r="O924" s="512"/>
      <c r="P924" s="512"/>
      <c r="Q924" s="512"/>
    </row>
    <row r="925" ht="25.15" customHeight="true" x14ac:dyDescent="0.2">
      <c r="C925" s="512"/>
      <c r="D925" s="512"/>
      <c r="E925" s="512"/>
      <c r="F925" s="512"/>
      <c r="G925" s="512"/>
      <c r="H925" s="512"/>
      <c r="I925" s="512"/>
      <c r="J925" s="512"/>
      <c r="K925" s="512"/>
      <c r="L925" s="512"/>
      <c r="M925" s="512"/>
      <c r="N925" s="512"/>
      <c r="O925" s="512"/>
      <c r="P925" s="512"/>
      <c r="Q925" s="512"/>
    </row>
    <row r="926" ht="25.15" customHeight="true" x14ac:dyDescent="0.2">
      <c r="C926" s="512"/>
      <c r="D926" s="512"/>
      <c r="E926" s="512"/>
      <c r="F926" s="512"/>
      <c r="G926" s="512"/>
      <c r="H926" s="512"/>
      <c r="I926" s="512"/>
      <c r="J926" s="512"/>
      <c r="K926" s="512"/>
      <c r="L926" s="512"/>
      <c r="M926" s="512"/>
      <c r="N926" s="512"/>
      <c r="O926" s="512"/>
      <c r="P926" s="512"/>
      <c r="Q926" s="512"/>
    </row>
    <row r="927" ht="25.15" customHeight="true" x14ac:dyDescent="0.2">
      <c r="C927" s="512"/>
      <c r="D927" s="512"/>
      <c r="E927" s="512"/>
      <c r="F927" s="512"/>
      <c r="G927" s="512"/>
      <c r="H927" s="512"/>
      <c r="I927" s="512"/>
      <c r="J927" s="512"/>
      <c r="K927" s="512"/>
      <c r="L927" s="512"/>
      <c r="M927" s="512"/>
      <c r="N927" s="512"/>
      <c r="O927" s="512"/>
      <c r="P927" s="512"/>
      <c r="Q927" s="512"/>
    </row>
    <row r="928" ht="25.15" customHeight="true" x14ac:dyDescent="0.2">
      <c r="C928" s="512"/>
      <c r="D928" s="512"/>
      <c r="E928" s="512"/>
      <c r="F928" s="512"/>
      <c r="G928" s="512"/>
      <c r="H928" s="512"/>
      <c r="I928" s="512"/>
      <c r="J928" s="512"/>
      <c r="K928" s="512"/>
      <c r="L928" s="512"/>
      <c r="M928" s="512"/>
      <c r="N928" s="512"/>
      <c r="O928" s="512"/>
      <c r="P928" s="512"/>
      <c r="Q928" s="512"/>
    </row>
    <row r="929" ht="25.15" customHeight="true" x14ac:dyDescent="0.2">
      <c r="C929" s="512"/>
      <c r="D929" s="512"/>
      <c r="E929" s="512"/>
      <c r="F929" s="512"/>
      <c r="G929" s="512"/>
      <c r="H929" s="512"/>
      <c r="I929" s="512"/>
      <c r="J929" s="512"/>
      <c r="K929" s="512"/>
      <c r="L929" s="512"/>
      <c r="M929" s="512"/>
      <c r="N929" s="512"/>
      <c r="O929" s="512"/>
      <c r="P929" s="512"/>
      <c r="Q929" s="512"/>
    </row>
    <row r="930" ht="25.15" customHeight="true" x14ac:dyDescent="0.2">
      <c r="C930" s="512"/>
      <c r="D930" s="512"/>
      <c r="E930" s="512"/>
      <c r="F930" s="512"/>
      <c r="G930" s="512"/>
      <c r="H930" s="512"/>
      <c r="I930" s="512"/>
      <c r="J930" s="512"/>
      <c r="K930" s="512"/>
      <c r="L930" s="512"/>
      <c r="M930" s="512"/>
      <c r="N930" s="512"/>
      <c r="O930" s="512"/>
      <c r="P930" s="512"/>
      <c r="Q930" s="512"/>
    </row>
    <row r="931" ht="25.15" customHeight="true" x14ac:dyDescent="0.2">
      <c r="C931" s="512"/>
      <c r="D931" s="512"/>
      <c r="E931" s="512"/>
      <c r="F931" s="512"/>
      <c r="G931" s="512"/>
      <c r="H931" s="512"/>
      <c r="I931" s="512"/>
      <c r="J931" s="512"/>
      <c r="K931" s="512"/>
      <c r="L931" s="512"/>
      <c r="M931" s="512"/>
      <c r="N931" s="512"/>
      <c r="O931" s="512"/>
      <c r="P931" s="512"/>
      <c r="Q931" s="512"/>
    </row>
    <row r="932" ht="25.15" customHeight="true" x14ac:dyDescent="0.2">
      <c r="C932" s="512"/>
      <c r="D932" s="512"/>
      <c r="E932" s="512"/>
      <c r="F932" s="512"/>
      <c r="G932" s="512"/>
      <c r="H932" s="512"/>
      <c r="I932" s="512"/>
      <c r="J932" s="512"/>
      <c r="K932" s="512"/>
      <c r="L932" s="512"/>
      <c r="M932" s="512"/>
      <c r="N932" s="512"/>
      <c r="O932" s="512"/>
      <c r="P932" s="512"/>
      <c r="Q932" s="512"/>
    </row>
    <row r="933" ht="25.15" customHeight="true" x14ac:dyDescent="0.2">
      <c r="C933" s="512"/>
      <c r="D933" s="512"/>
      <c r="E933" s="512"/>
      <c r="F933" s="512"/>
      <c r="G933" s="512"/>
      <c r="H933" s="512"/>
      <c r="I933" s="512"/>
      <c r="J933" s="512"/>
      <c r="K933" s="512"/>
      <c r="L933" s="512"/>
      <c r="M933" s="512"/>
      <c r="N933" s="512"/>
      <c r="O933" s="512"/>
      <c r="P933" s="512"/>
      <c r="Q933" s="512"/>
    </row>
    <row r="934" ht="25.15" customHeight="true" x14ac:dyDescent="0.2">
      <c r="C934" s="512"/>
      <c r="D934" s="512"/>
      <c r="E934" s="512"/>
      <c r="F934" s="512"/>
      <c r="G934" s="512"/>
      <c r="H934" s="512"/>
      <c r="I934" s="512"/>
      <c r="J934" s="512"/>
      <c r="K934" s="512"/>
      <c r="L934" s="512"/>
      <c r="M934" s="512"/>
      <c r="N934" s="512"/>
      <c r="O934" s="512"/>
      <c r="P934" s="512"/>
      <c r="Q934" s="512"/>
    </row>
    <row r="935" ht="25.15" customHeight="true" x14ac:dyDescent="0.2">
      <c r="C935" s="512"/>
      <c r="D935" s="512"/>
      <c r="E935" s="512"/>
      <c r="F935" s="512"/>
      <c r="G935" s="512"/>
      <c r="H935" s="512"/>
      <c r="I935" s="512"/>
      <c r="J935" s="512"/>
      <c r="K935" s="512"/>
      <c r="L935" s="512"/>
      <c r="M935" s="512"/>
      <c r="N935" s="512"/>
      <c r="O935" s="512"/>
      <c r="P935" s="512"/>
      <c r="Q935" s="512"/>
    </row>
    <row r="936" ht="25.15" customHeight="true" x14ac:dyDescent="0.2">
      <c r="C936" s="512"/>
      <c r="D936" s="512"/>
      <c r="E936" s="512"/>
      <c r="F936" s="512"/>
      <c r="G936" s="512"/>
      <c r="H936" s="512"/>
      <c r="I936" s="512"/>
      <c r="J936" s="512"/>
      <c r="K936" s="512"/>
      <c r="L936" s="512"/>
      <c r="M936" s="512"/>
      <c r="N936" s="512"/>
      <c r="O936" s="512"/>
      <c r="P936" s="512"/>
      <c r="Q936" s="512"/>
    </row>
    <row r="937" ht="25.15" customHeight="true" x14ac:dyDescent="0.2">
      <c r="C937" s="512"/>
      <c r="D937" s="512"/>
      <c r="E937" s="512"/>
      <c r="F937" s="512"/>
      <c r="G937" s="512"/>
      <c r="H937" s="512"/>
      <c r="I937" s="512"/>
      <c r="J937" s="512"/>
      <c r="K937" s="512"/>
      <c r="L937" s="512"/>
      <c r="M937" s="512"/>
      <c r="N937" s="512"/>
      <c r="O937" s="512"/>
      <c r="P937" s="512"/>
      <c r="Q937" s="512"/>
    </row>
    <row r="938" ht="25.15" customHeight="true" x14ac:dyDescent="0.2">
      <c r="C938" s="512"/>
      <c r="D938" s="512"/>
      <c r="E938" s="512"/>
      <c r="F938" s="512"/>
      <c r="G938" s="512"/>
      <c r="H938" s="512"/>
      <c r="I938" s="512"/>
      <c r="J938" s="512"/>
      <c r="K938" s="512"/>
      <c r="L938" s="512"/>
      <c r="M938" s="512"/>
      <c r="N938" s="512"/>
      <c r="O938" s="512"/>
      <c r="P938" s="512"/>
      <c r="Q938" s="512"/>
    </row>
    <row r="939" ht="25.15" customHeight="true" x14ac:dyDescent="0.2">
      <c r="C939" s="512"/>
      <c r="D939" s="512"/>
      <c r="E939" s="512"/>
      <c r="F939" s="512"/>
      <c r="G939" s="512"/>
      <c r="H939" s="512"/>
      <c r="I939" s="512"/>
      <c r="J939" s="512"/>
      <c r="K939" s="512"/>
      <c r="L939" s="512"/>
      <c r="M939" s="512"/>
      <c r="N939" s="512"/>
      <c r="O939" s="512"/>
      <c r="P939" s="512"/>
      <c r="Q939" s="512"/>
    </row>
    <row r="940" ht="25.15" customHeight="true" x14ac:dyDescent="0.2">
      <c r="C940" s="512"/>
      <c r="D940" s="512"/>
      <c r="E940" s="512"/>
      <c r="F940" s="512"/>
      <c r="G940" s="512"/>
      <c r="H940" s="512"/>
      <c r="I940" s="512"/>
      <c r="J940" s="512"/>
      <c r="K940" s="512"/>
      <c r="L940" s="512"/>
      <c r="M940" s="512"/>
      <c r="N940" s="512"/>
      <c r="O940" s="512"/>
      <c r="P940" s="512"/>
      <c r="Q940" s="512"/>
    </row>
    <row r="941" ht="25.15" customHeight="true" x14ac:dyDescent="0.2">
      <c r="C941" s="512"/>
      <c r="D941" s="512"/>
      <c r="E941" s="512"/>
      <c r="F941" s="512"/>
      <c r="G941" s="512"/>
      <c r="H941" s="512"/>
      <c r="I941" s="512"/>
      <c r="J941" s="512"/>
      <c r="K941" s="512"/>
      <c r="L941" s="512"/>
      <c r="M941" s="512"/>
      <c r="N941" s="512"/>
      <c r="O941" s="512"/>
      <c r="P941" s="512"/>
      <c r="Q941" s="512"/>
    </row>
    <row r="942" ht="25.15" customHeight="true" x14ac:dyDescent="0.2">
      <c r="C942" s="512"/>
      <c r="D942" s="512"/>
      <c r="E942" s="512"/>
      <c r="F942" s="512"/>
      <c r="G942" s="512"/>
      <c r="H942" s="512"/>
      <c r="I942" s="512"/>
      <c r="J942" s="512"/>
      <c r="K942" s="512"/>
      <c r="L942" s="512"/>
      <c r="M942" s="512"/>
      <c r="N942" s="512"/>
      <c r="O942" s="512"/>
      <c r="P942" s="512"/>
      <c r="Q942" s="512"/>
    </row>
    <row r="943" ht="25.15" customHeight="true" x14ac:dyDescent="0.2">
      <c r="C943" s="512"/>
      <c r="D943" s="512"/>
      <c r="E943" s="512"/>
      <c r="F943" s="512"/>
      <c r="G943" s="512"/>
      <c r="H943" s="512"/>
      <c r="I943" s="512"/>
      <c r="J943" s="512"/>
      <c r="K943" s="512"/>
      <c r="L943" s="512"/>
      <c r="M943" s="512"/>
      <c r="N943" s="512"/>
      <c r="O943" s="512"/>
      <c r="P943" s="512"/>
      <c r="Q943" s="512"/>
    </row>
    <row r="944" ht="25.15" customHeight="true" x14ac:dyDescent="0.2">
      <c r="C944" s="512"/>
      <c r="D944" s="512"/>
      <c r="E944" s="512"/>
      <c r="F944" s="512"/>
      <c r="G944" s="512"/>
      <c r="H944" s="512"/>
      <c r="I944" s="512"/>
      <c r="J944" s="512"/>
      <c r="K944" s="512"/>
      <c r="L944" s="512"/>
      <c r="M944" s="512"/>
      <c r="N944" s="512"/>
      <c r="O944" s="512"/>
      <c r="P944" s="512"/>
      <c r="Q944" s="512"/>
    </row>
    <row r="945" ht="25.15" customHeight="true" x14ac:dyDescent="0.2">
      <c r="C945" s="512"/>
      <c r="D945" s="512"/>
      <c r="E945" s="512"/>
      <c r="F945" s="512"/>
      <c r="G945" s="512"/>
      <c r="H945" s="512"/>
      <c r="I945" s="512"/>
      <c r="J945" s="512"/>
      <c r="K945" s="512"/>
      <c r="L945" s="512"/>
      <c r="M945" s="512"/>
      <c r="N945" s="512"/>
      <c r="O945" s="512"/>
      <c r="P945" s="512"/>
      <c r="Q945" s="512"/>
    </row>
    <row r="946" ht="25.15" customHeight="true" x14ac:dyDescent="0.2">
      <c r="C946" s="512"/>
      <c r="D946" s="512"/>
      <c r="E946" s="512"/>
      <c r="F946" s="512"/>
      <c r="G946" s="512"/>
      <c r="H946" s="512"/>
      <c r="I946" s="512"/>
      <c r="J946" s="512"/>
      <c r="K946" s="512"/>
      <c r="L946" s="512"/>
      <c r="M946" s="512"/>
      <c r="N946" s="512"/>
      <c r="O946" s="512"/>
      <c r="P946" s="512"/>
      <c r="Q946" s="512"/>
    </row>
    <row r="947" ht="25.15" customHeight="true" x14ac:dyDescent="0.2">
      <c r="C947" s="512"/>
      <c r="D947" s="512"/>
      <c r="E947" s="512"/>
      <c r="F947" s="512"/>
      <c r="G947" s="512"/>
      <c r="H947" s="512"/>
      <c r="I947" s="512"/>
      <c r="J947" s="512"/>
      <c r="K947" s="512"/>
      <c r="L947" s="512"/>
      <c r="M947" s="512"/>
      <c r="N947" s="512"/>
      <c r="O947" s="512"/>
      <c r="P947" s="512"/>
      <c r="Q947" s="512"/>
    </row>
    <row r="948" ht="25.15" customHeight="true" x14ac:dyDescent="0.2">
      <c r="C948" s="512"/>
      <c r="D948" s="512"/>
      <c r="E948" s="512"/>
      <c r="F948" s="512"/>
      <c r="G948" s="512"/>
      <c r="H948" s="512"/>
      <c r="I948" s="512"/>
      <c r="J948" s="512"/>
      <c r="K948" s="512"/>
      <c r="L948" s="512"/>
      <c r="M948" s="512"/>
      <c r="N948" s="512"/>
      <c r="O948" s="512"/>
      <c r="P948" s="512"/>
      <c r="Q948" s="512"/>
    </row>
    <row r="949" ht="25.15" customHeight="true" x14ac:dyDescent="0.2">
      <c r="C949" s="512"/>
      <c r="D949" s="512"/>
      <c r="E949" s="512"/>
      <c r="F949" s="512"/>
      <c r="G949" s="512"/>
      <c r="H949" s="512"/>
      <c r="I949" s="512"/>
      <c r="J949" s="512"/>
      <c r="K949" s="512"/>
      <c r="L949" s="512"/>
      <c r="M949" s="512"/>
      <c r="N949" s="512"/>
      <c r="O949" s="512"/>
      <c r="P949" s="512"/>
      <c r="Q949" s="512"/>
    </row>
    <row r="950" ht="25.15" customHeight="true" x14ac:dyDescent="0.2">
      <c r="C950" s="512"/>
      <c r="D950" s="512"/>
      <c r="E950" s="512"/>
      <c r="F950" s="512"/>
      <c r="G950" s="512"/>
      <c r="H950" s="512"/>
      <c r="I950" s="512"/>
      <c r="J950" s="512"/>
      <c r="K950" s="512"/>
      <c r="L950" s="512"/>
      <c r="M950" s="512"/>
      <c r="N950" s="512"/>
      <c r="O950" s="512"/>
      <c r="P950" s="512"/>
      <c r="Q950" s="512"/>
    </row>
    <row r="951" ht="25.15" customHeight="true" x14ac:dyDescent="0.2">
      <c r="C951" s="512"/>
      <c r="D951" s="512"/>
      <c r="E951" s="512"/>
      <c r="F951" s="512"/>
      <c r="G951" s="512"/>
      <c r="H951" s="512"/>
      <c r="I951" s="512"/>
      <c r="J951" s="512"/>
      <c r="K951" s="512"/>
      <c r="L951" s="512"/>
      <c r="M951" s="512"/>
      <c r="N951" s="512"/>
      <c r="O951" s="512"/>
      <c r="P951" s="512"/>
      <c r="Q951" s="512"/>
    </row>
    <row r="952" ht="25.15" customHeight="true" x14ac:dyDescent="0.2">
      <c r="C952" s="512"/>
      <c r="D952" s="512"/>
      <c r="E952" s="512"/>
      <c r="F952" s="512"/>
      <c r="G952" s="512"/>
      <c r="H952" s="512"/>
      <c r="I952" s="512"/>
      <c r="J952" s="512"/>
      <c r="K952" s="512"/>
      <c r="L952" s="512"/>
      <c r="M952" s="512"/>
      <c r="N952" s="512"/>
      <c r="O952" s="512"/>
      <c r="P952" s="512"/>
      <c r="Q952" s="512"/>
    </row>
    <row r="953" ht="25.15" customHeight="true" x14ac:dyDescent="0.2">
      <c r="C953" s="512"/>
      <c r="D953" s="512"/>
      <c r="E953" s="512"/>
      <c r="F953" s="512"/>
      <c r="G953" s="512"/>
      <c r="H953" s="512"/>
      <c r="I953" s="512"/>
      <c r="J953" s="512"/>
      <c r="K953" s="512"/>
      <c r="L953" s="512"/>
      <c r="M953" s="512"/>
      <c r="N953" s="512"/>
      <c r="O953" s="512"/>
      <c r="P953" s="512"/>
      <c r="Q953" s="512"/>
    </row>
    <row r="954" ht="25.15" customHeight="true" x14ac:dyDescent="0.2">
      <c r="C954" s="512"/>
      <c r="D954" s="512"/>
      <c r="E954" s="512"/>
      <c r="F954" s="512"/>
      <c r="G954" s="512"/>
      <c r="H954" s="512"/>
      <c r="I954" s="512"/>
      <c r="J954" s="512"/>
      <c r="K954" s="512"/>
      <c r="L954" s="512"/>
      <c r="M954" s="512"/>
      <c r="N954" s="512"/>
      <c r="O954" s="512"/>
      <c r="P954" s="512"/>
      <c r="Q954" s="512"/>
    </row>
    <row r="955" ht="25.15" customHeight="true" x14ac:dyDescent="0.2">
      <c r="C955" s="512"/>
      <c r="D955" s="512"/>
      <c r="E955" s="512"/>
      <c r="F955" s="512"/>
      <c r="G955" s="512"/>
      <c r="H955" s="512"/>
      <c r="I955" s="512"/>
      <c r="J955" s="512"/>
      <c r="K955" s="512"/>
      <c r="L955" s="512"/>
      <c r="M955" s="512"/>
      <c r="N955" s="512"/>
      <c r="O955" s="512"/>
      <c r="P955" s="512"/>
      <c r="Q955" s="512"/>
    </row>
    <row r="956" ht="25.15" customHeight="true" x14ac:dyDescent="0.2">
      <c r="C956" s="512"/>
      <c r="D956" s="512"/>
      <c r="E956" s="512"/>
      <c r="F956" s="512"/>
      <c r="G956" s="512"/>
      <c r="H956" s="512"/>
      <c r="I956" s="512"/>
      <c r="J956" s="512"/>
      <c r="K956" s="512"/>
      <c r="L956" s="512"/>
      <c r="M956" s="512"/>
      <c r="N956" s="512"/>
      <c r="O956" s="512"/>
      <c r="P956" s="512"/>
      <c r="Q956" s="512"/>
    </row>
    <row r="957" ht="25.15" customHeight="true" x14ac:dyDescent="0.2">
      <c r="C957" s="512"/>
      <c r="D957" s="512"/>
      <c r="E957" s="512"/>
      <c r="F957" s="512"/>
      <c r="G957" s="512"/>
      <c r="H957" s="512"/>
      <c r="I957" s="512"/>
      <c r="J957" s="512"/>
      <c r="K957" s="512"/>
      <c r="L957" s="512"/>
      <c r="M957" s="512"/>
      <c r="N957" s="512"/>
      <c r="O957" s="512"/>
      <c r="P957" s="512"/>
      <c r="Q957" s="512"/>
    </row>
    <row r="958" ht="25.15" customHeight="true" x14ac:dyDescent="0.2">
      <c r="C958" s="512"/>
      <c r="D958" s="512"/>
      <c r="E958" s="512"/>
      <c r="F958" s="512"/>
      <c r="G958" s="512"/>
      <c r="H958" s="512"/>
      <c r="I958" s="512"/>
      <c r="J958" s="512"/>
      <c r="K958" s="512"/>
      <c r="L958" s="512"/>
      <c r="M958" s="512"/>
      <c r="N958" s="512"/>
      <c r="O958" s="512"/>
      <c r="P958" s="512"/>
      <c r="Q958" s="512"/>
    </row>
    <row r="959" ht="25.15" customHeight="true" x14ac:dyDescent="0.2">
      <c r="C959" s="512"/>
      <c r="D959" s="512"/>
      <c r="E959" s="512"/>
      <c r="F959" s="512"/>
      <c r="G959" s="512"/>
      <c r="H959" s="512"/>
      <c r="I959" s="512"/>
      <c r="J959" s="512"/>
      <c r="K959" s="512"/>
      <c r="L959" s="512"/>
      <c r="M959" s="512"/>
      <c r="N959" s="512"/>
      <c r="O959" s="512"/>
      <c r="P959" s="512"/>
      <c r="Q959" s="512"/>
    </row>
    <row r="960" ht="25.15" customHeight="true" x14ac:dyDescent="0.2">
      <c r="C960" s="512"/>
      <c r="D960" s="512"/>
      <c r="E960" s="512"/>
      <c r="F960" s="512"/>
      <c r="G960" s="512"/>
      <c r="H960" s="512"/>
      <c r="I960" s="512"/>
      <c r="J960" s="512"/>
      <c r="K960" s="512"/>
      <c r="L960" s="512"/>
      <c r="M960" s="512"/>
      <c r="N960" s="512"/>
      <c r="O960" s="512"/>
      <c r="P960" s="512"/>
      <c r="Q960" s="512"/>
    </row>
    <row r="961" ht="25.15" customHeight="true" x14ac:dyDescent="0.2">
      <c r="C961" s="512"/>
      <c r="D961" s="512"/>
      <c r="E961" s="512"/>
      <c r="F961" s="512"/>
      <c r="G961" s="512"/>
      <c r="H961" s="512"/>
      <c r="I961" s="512"/>
      <c r="J961" s="512"/>
      <c r="K961" s="512"/>
      <c r="L961" s="512"/>
      <c r="M961" s="512"/>
      <c r="N961" s="512"/>
      <c r="O961" s="512"/>
      <c r="P961" s="512"/>
      <c r="Q961" s="512"/>
    </row>
    <row r="962" ht="25.15" customHeight="true" x14ac:dyDescent="0.2">
      <c r="C962" s="512"/>
      <c r="D962" s="512"/>
      <c r="E962" s="512"/>
      <c r="F962" s="512"/>
      <c r="G962" s="512"/>
      <c r="H962" s="512"/>
      <c r="I962" s="512"/>
      <c r="J962" s="512"/>
      <c r="K962" s="512"/>
      <c r="L962" s="512"/>
      <c r="M962" s="512"/>
      <c r="N962" s="512"/>
      <c r="O962" s="512"/>
      <c r="P962" s="512"/>
      <c r="Q962" s="512"/>
    </row>
    <row r="963" ht="25.15" customHeight="true" x14ac:dyDescent="0.2">
      <c r="C963" s="512"/>
      <c r="D963" s="512"/>
      <c r="E963" s="512"/>
      <c r="F963" s="512"/>
      <c r="G963" s="512"/>
      <c r="H963" s="512"/>
      <c r="I963" s="512"/>
      <c r="J963" s="512"/>
      <c r="K963" s="512"/>
      <c r="L963" s="512"/>
      <c r="M963" s="512"/>
      <c r="N963" s="512"/>
      <c r="O963" s="512"/>
      <c r="P963" s="512"/>
      <c r="Q963" s="512"/>
    </row>
    <row r="964" ht="25.15" customHeight="true" x14ac:dyDescent="0.2">
      <c r="C964" s="512"/>
      <c r="D964" s="512"/>
      <c r="E964" s="512"/>
      <c r="F964" s="512"/>
      <c r="G964" s="512"/>
      <c r="H964" s="512"/>
      <c r="I964" s="512"/>
      <c r="J964" s="512"/>
      <c r="K964" s="512"/>
      <c r="L964" s="512"/>
      <c r="M964" s="512"/>
      <c r="N964" s="512"/>
      <c r="O964" s="512"/>
      <c r="P964" s="512"/>
      <c r="Q964" s="512"/>
    </row>
    <row r="965" ht="25.15" customHeight="true" x14ac:dyDescent="0.2">
      <c r="C965" s="512"/>
      <c r="D965" s="512"/>
      <c r="E965" s="512"/>
      <c r="F965" s="512"/>
      <c r="G965" s="512"/>
      <c r="H965" s="512"/>
      <c r="I965" s="512"/>
      <c r="J965" s="512"/>
      <c r="K965" s="512"/>
      <c r="L965" s="512"/>
      <c r="M965" s="512"/>
      <c r="N965" s="512"/>
      <c r="O965" s="512"/>
      <c r="P965" s="512"/>
      <c r="Q965" s="512"/>
    </row>
    <row r="966" ht="25.15" customHeight="true" x14ac:dyDescent="0.2">
      <c r="C966" s="512"/>
      <c r="D966" s="512"/>
      <c r="E966" s="512"/>
      <c r="F966" s="512"/>
      <c r="G966" s="512"/>
      <c r="H966" s="512"/>
      <c r="I966" s="512"/>
      <c r="J966" s="512"/>
      <c r="K966" s="512"/>
      <c r="L966" s="512"/>
      <c r="M966" s="512"/>
      <c r="N966" s="512"/>
      <c r="O966" s="512"/>
      <c r="P966" s="512"/>
      <c r="Q966" s="512"/>
    </row>
    <row r="967" ht="25.15" customHeight="true" x14ac:dyDescent="0.2">
      <c r="C967" s="512"/>
      <c r="D967" s="512"/>
      <c r="E967" s="512"/>
      <c r="F967" s="512"/>
      <c r="G967" s="512"/>
      <c r="H967" s="512"/>
      <c r="I967" s="512"/>
      <c r="J967" s="512"/>
      <c r="K967" s="512"/>
      <c r="L967" s="512"/>
      <c r="M967" s="512"/>
      <c r="N967" s="512"/>
      <c r="O967" s="512"/>
      <c r="P967" s="512"/>
      <c r="Q967" s="512"/>
    </row>
    <row r="968" ht="25.15" customHeight="true" x14ac:dyDescent="0.2">
      <c r="C968" s="512"/>
      <c r="D968" s="512"/>
      <c r="E968" s="512"/>
      <c r="F968" s="512"/>
      <c r="G968" s="512"/>
      <c r="H968" s="512"/>
      <c r="I968" s="512"/>
      <c r="J968" s="512"/>
      <c r="K968" s="512"/>
      <c r="L968" s="512"/>
      <c r="M968" s="512"/>
      <c r="N968" s="512"/>
      <c r="O968" s="512"/>
      <c r="P968" s="512"/>
      <c r="Q968" s="512"/>
    </row>
    <row r="969" ht="25.15" customHeight="true" x14ac:dyDescent="0.2">
      <c r="C969" s="512"/>
      <c r="D969" s="512"/>
      <c r="E969" s="512"/>
      <c r="F969" s="512"/>
      <c r="G969" s="512"/>
      <c r="H969" s="512"/>
      <c r="I969" s="512"/>
      <c r="J969" s="512"/>
      <c r="K969" s="512"/>
      <c r="L969" s="512"/>
      <c r="M969" s="512"/>
      <c r="N969" s="512"/>
      <c r="O969" s="512"/>
      <c r="P969" s="512"/>
      <c r="Q969" s="512"/>
    </row>
    <row r="970" ht="25.15" customHeight="true" x14ac:dyDescent="0.2">
      <c r="C970" s="512"/>
      <c r="D970" s="512"/>
      <c r="E970" s="512"/>
      <c r="F970" s="512"/>
      <c r="G970" s="512"/>
      <c r="H970" s="512"/>
      <c r="I970" s="512"/>
      <c r="J970" s="512"/>
      <c r="K970" s="512"/>
      <c r="L970" s="512"/>
      <c r="M970" s="512"/>
      <c r="N970" s="512"/>
      <c r="O970" s="512"/>
      <c r="P970" s="512"/>
      <c r="Q970" s="512"/>
    </row>
    <row r="971" ht="25.15" customHeight="true" x14ac:dyDescent="0.2">
      <c r="C971" s="512"/>
      <c r="D971" s="512"/>
      <c r="E971" s="512"/>
      <c r="F971" s="512"/>
      <c r="G971" s="512"/>
      <c r="H971" s="512"/>
      <c r="I971" s="512"/>
      <c r="J971" s="512"/>
      <c r="K971" s="512"/>
      <c r="L971" s="512"/>
      <c r="M971" s="512"/>
      <c r="N971" s="512"/>
      <c r="O971" s="512"/>
      <c r="P971" s="512"/>
      <c r="Q971" s="512"/>
    </row>
    <row r="972" ht="25.15" customHeight="true" x14ac:dyDescent="0.2">
      <c r="C972" s="512"/>
      <c r="D972" s="512"/>
      <c r="E972" s="512"/>
      <c r="F972" s="512"/>
      <c r="G972" s="512"/>
      <c r="H972" s="512"/>
      <c r="I972" s="512"/>
      <c r="J972" s="512"/>
      <c r="K972" s="512"/>
      <c r="L972" s="512"/>
      <c r="M972" s="512"/>
      <c r="N972" s="512"/>
      <c r="O972" s="512"/>
      <c r="P972" s="512"/>
      <c r="Q972" s="512"/>
    </row>
    <row r="973" ht="25.15" customHeight="true" x14ac:dyDescent="0.2">
      <c r="C973" s="512"/>
      <c r="D973" s="512"/>
      <c r="E973" s="512"/>
      <c r="F973" s="512"/>
      <c r="G973" s="512"/>
      <c r="H973" s="512"/>
      <c r="I973" s="512"/>
      <c r="J973" s="512"/>
      <c r="K973" s="512"/>
      <c r="L973" s="512"/>
      <c r="M973" s="512"/>
      <c r="N973" s="512"/>
      <c r="O973" s="512"/>
      <c r="P973" s="512"/>
      <c r="Q973" s="512"/>
    </row>
    <row r="974" ht="25.15" customHeight="true" x14ac:dyDescent="0.2">
      <c r="C974" s="512"/>
      <c r="D974" s="512"/>
      <c r="E974" s="512"/>
      <c r="F974" s="512"/>
      <c r="G974" s="512"/>
      <c r="H974" s="512"/>
      <c r="I974" s="512"/>
      <c r="J974" s="512"/>
      <c r="K974" s="512"/>
      <c r="L974" s="512"/>
      <c r="M974" s="512"/>
      <c r="N974" s="512"/>
      <c r="O974" s="512"/>
      <c r="P974" s="512"/>
      <c r="Q974" s="512"/>
    </row>
    <row r="975" ht="25.15" customHeight="true" x14ac:dyDescent="0.2">
      <c r="C975" s="512"/>
      <c r="D975" s="512"/>
      <c r="E975" s="512"/>
      <c r="F975" s="512"/>
      <c r="G975" s="512"/>
      <c r="H975" s="512"/>
      <c r="I975" s="512"/>
      <c r="J975" s="512"/>
      <c r="K975" s="512"/>
      <c r="L975" s="512"/>
      <c r="M975" s="512"/>
      <c r="N975" s="512"/>
      <c r="O975" s="512"/>
      <c r="P975" s="512"/>
      <c r="Q975" s="512"/>
    </row>
    <row r="976" ht="25.15" customHeight="true" x14ac:dyDescent="0.2">
      <c r="C976" s="512"/>
      <c r="D976" s="512"/>
      <c r="E976" s="512"/>
      <c r="F976" s="512"/>
      <c r="G976" s="512"/>
      <c r="H976" s="512"/>
      <c r="I976" s="512"/>
      <c r="J976" s="512"/>
      <c r="K976" s="512"/>
      <c r="L976" s="512"/>
      <c r="M976" s="512"/>
      <c r="N976" s="512"/>
      <c r="O976" s="512"/>
      <c r="P976" s="512"/>
      <c r="Q976" s="512"/>
    </row>
    <row r="977" ht="25.15" customHeight="true" x14ac:dyDescent="0.2">
      <c r="C977" s="512"/>
      <c r="D977" s="512"/>
      <c r="E977" s="512"/>
      <c r="F977" s="512"/>
      <c r="G977" s="512"/>
      <c r="H977" s="512"/>
      <c r="I977" s="512"/>
      <c r="J977" s="512"/>
      <c r="K977" s="512"/>
      <c r="L977" s="512"/>
      <c r="M977" s="512"/>
      <c r="N977" s="512"/>
      <c r="O977" s="512"/>
      <c r="P977" s="512"/>
      <c r="Q977" s="512"/>
    </row>
    <row r="978" ht="25.15" customHeight="true" x14ac:dyDescent="0.2">
      <c r="C978" s="512"/>
      <c r="D978" s="512"/>
      <c r="E978" s="512"/>
      <c r="F978" s="512"/>
      <c r="G978" s="512"/>
      <c r="H978" s="512"/>
      <c r="I978" s="512"/>
      <c r="J978" s="512"/>
      <c r="K978" s="512"/>
      <c r="L978" s="512"/>
      <c r="M978" s="512"/>
      <c r="N978" s="512"/>
      <c r="O978" s="512"/>
      <c r="P978" s="512"/>
      <c r="Q978" s="512"/>
    </row>
    <row r="979" ht="25.15" customHeight="true" x14ac:dyDescent="0.2">
      <c r="C979" s="512"/>
      <c r="D979" s="512"/>
      <c r="E979" s="512"/>
      <c r="F979" s="512"/>
      <c r="G979" s="512"/>
      <c r="H979" s="512"/>
      <c r="I979" s="512"/>
      <c r="J979" s="512"/>
      <c r="K979" s="512"/>
      <c r="L979" s="512"/>
      <c r="M979" s="512"/>
      <c r="N979" s="512"/>
      <c r="O979" s="512"/>
      <c r="P979" s="512"/>
      <c r="Q979" s="512"/>
    </row>
    <row r="980" ht="25.15" customHeight="true" x14ac:dyDescent="0.2">
      <c r="C980" s="512"/>
      <c r="D980" s="512"/>
      <c r="E980" s="512"/>
      <c r="F980" s="512"/>
      <c r="G980" s="512"/>
      <c r="H980" s="512"/>
      <c r="I980" s="512"/>
      <c r="J980" s="512"/>
      <c r="K980" s="512"/>
      <c r="L980" s="512"/>
      <c r="M980" s="512"/>
      <c r="N980" s="512"/>
      <c r="O980" s="512"/>
      <c r="P980" s="512"/>
      <c r="Q980" s="512"/>
    </row>
    <row r="981" ht="25.15" customHeight="true" x14ac:dyDescent="0.2">
      <c r="C981" s="512"/>
      <c r="D981" s="512"/>
      <c r="E981" s="512"/>
      <c r="F981" s="512"/>
      <c r="G981" s="512"/>
      <c r="H981" s="512"/>
      <c r="I981" s="512"/>
      <c r="J981" s="512"/>
      <c r="K981" s="512"/>
      <c r="L981" s="512"/>
      <c r="M981" s="512"/>
      <c r="N981" s="512"/>
      <c r="O981" s="512"/>
      <c r="P981" s="512"/>
      <c r="Q981" s="512"/>
    </row>
    <row r="982" ht="25.15" customHeight="true" x14ac:dyDescent="0.2">
      <c r="C982" s="512"/>
      <c r="D982" s="512"/>
      <c r="E982" s="512"/>
      <c r="F982" s="512"/>
      <c r="G982" s="512"/>
      <c r="H982" s="512"/>
      <c r="I982" s="512"/>
      <c r="J982" s="512"/>
      <c r="K982" s="512"/>
      <c r="L982" s="512"/>
      <c r="M982" s="512"/>
      <c r="N982" s="512"/>
      <c r="O982" s="512"/>
      <c r="P982" s="512"/>
      <c r="Q982" s="512"/>
    </row>
    <row r="983" ht="25.15" customHeight="true" x14ac:dyDescent="0.2">
      <c r="C983" s="512"/>
      <c r="D983" s="512"/>
      <c r="E983" s="512"/>
      <c r="F983" s="512"/>
      <c r="G983" s="512"/>
      <c r="H983" s="512"/>
      <c r="I983" s="512"/>
      <c r="J983" s="512"/>
      <c r="K983" s="512"/>
      <c r="L983" s="512"/>
      <c r="M983" s="512"/>
      <c r="N983" s="512"/>
      <c r="O983" s="512"/>
      <c r="P983" s="512"/>
      <c r="Q983" s="512"/>
    </row>
    <row r="984" ht="25.15" customHeight="true" x14ac:dyDescent="0.2">
      <c r="C984" s="512"/>
      <c r="D984" s="512"/>
      <c r="E984" s="512"/>
      <c r="F984" s="512"/>
      <c r="G984" s="512"/>
      <c r="H984" s="512"/>
      <c r="I984" s="512"/>
      <c r="J984" s="512"/>
      <c r="K984" s="512"/>
      <c r="L984" s="512"/>
      <c r="M984" s="512"/>
      <c r="N984" s="512"/>
      <c r="O984" s="512"/>
      <c r="P984" s="512"/>
      <c r="Q984" s="512"/>
    </row>
    <row r="985" ht="25.15" customHeight="true" x14ac:dyDescent="0.2">
      <c r="C985" s="512"/>
      <c r="D985" s="512"/>
      <c r="E985" s="512"/>
      <c r="F985" s="512"/>
      <c r="G985" s="512"/>
      <c r="H985" s="512"/>
      <c r="I985" s="512"/>
      <c r="J985" s="512"/>
      <c r="K985" s="512"/>
      <c r="L985" s="512"/>
      <c r="M985" s="512"/>
      <c r="N985" s="512"/>
      <c r="O985" s="512"/>
      <c r="P985" s="512"/>
      <c r="Q985" s="512"/>
    </row>
    <row r="986" ht="25.15" customHeight="true" x14ac:dyDescent="0.2">
      <c r="C986" s="512"/>
      <c r="D986" s="512"/>
      <c r="E986" s="512"/>
      <c r="F986" s="512"/>
      <c r="G986" s="512"/>
      <c r="H986" s="512"/>
      <c r="I986" s="512"/>
      <c r="J986" s="512"/>
      <c r="K986" s="512"/>
      <c r="L986" s="512"/>
      <c r="M986" s="512"/>
      <c r="N986" s="512"/>
      <c r="O986" s="512"/>
      <c r="P986" s="512"/>
      <c r="Q986" s="512"/>
    </row>
    <row r="987" ht="25.15" customHeight="true" x14ac:dyDescent="0.2">
      <c r="C987" s="512"/>
      <c r="D987" s="512"/>
      <c r="E987" s="512"/>
      <c r="F987" s="512"/>
      <c r="G987" s="512"/>
      <c r="H987" s="512"/>
      <c r="I987" s="512"/>
      <c r="J987" s="512"/>
      <c r="K987" s="512"/>
      <c r="L987" s="512"/>
      <c r="M987" s="512"/>
      <c r="N987" s="512"/>
      <c r="O987" s="512"/>
      <c r="P987" s="512"/>
      <c r="Q987" s="512"/>
    </row>
    <row r="988" ht="25.15" customHeight="true" x14ac:dyDescent="0.2">
      <c r="C988" s="512"/>
      <c r="D988" s="512"/>
      <c r="E988" s="512"/>
      <c r="F988" s="512"/>
      <c r="G988" s="512"/>
      <c r="H988" s="512"/>
      <c r="I988" s="512"/>
      <c r="J988" s="512"/>
      <c r="K988" s="512"/>
      <c r="L988" s="512"/>
      <c r="M988" s="512"/>
      <c r="N988" s="512"/>
      <c r="O988" s="512"/>
      <c r="P988" s="512"/>
      <c r="Q988" s="512"/>
    </row>
    <row r="989" ht="25.15" customHeight="true" x14ac:dyDescent="0.2">
      <c r="C989" s="512"/>
      <c r="D989" s="512"/>
      <c r="E989" s="512"/>
      <c r="F989" s="512"/>
      <c r="G989" s="512"/>
      <c r="H989" s="512"/>
      <c r="I989" s="512"/>
      <c r="J989" s="512"/>
      <c r="K989" s="512"/>
      <c r="L989" s="512"/>
      <c r="M989" s="512"/>
      <c r="N989" s="512"/>
      <c r="O989" s="512"/>
      <c r="P989" s="512"/>
      <c r="Q989" s="512"/>
    </row>
    <row r="990" ht="25.15" customHeight="true" x14ac:dyDescent="0.2">
      <c r="C990" s="512"/>
      <c r="D990" s="512"/>
      <c r="E990" s="512"/>
      <c r="F990" s="512"/>
      <c r="G990" s="512"/>
      <c r="H990" s="512"/>
      <c r="I990" s="512"/>
      <c r="J990" s="512"/>
      <c r="K990" s="512"/>
      <c r="L990" s="512"/>
      <c r="M990" s="512"/>
      <c r="N990" s="512"/>
      <c r="O990" s="512"/>
      <c r="P990" s="512"/>
      <c r="Q990" s="512"/>
    </row>
    <row r="991" ht="25.15" customHeight="true" x14ac:dyDescent="0.2">
      <c r="C991" s="512"/>
      <c r="D991" s="512"/>
      <c r="E991" s="512"/>
      <c r="F991" s="512"/>
      <c r="G991" s="512"/>
      <c r="H991" s="512"/>
      <c r="I991" s="512"/>
      <c r="J991" s="512"/>
      <c r="K991" s="512"/>
      <c r="L991" s="512"/>
      <c r="M991" s="512"/>
      <c r="N991" s="512"/>
      <c r="O991" s="512"/>
      <c r="P991" s="512"/>
      <c r="Q991" s="512"/>
    </row>
    <row r="992" ht="25.15" customHeight="true" x14ac:dyDescent="0.2">
      <c r="C992" s="512"/>
      <c r="D992" s="512"/>
      <c r="E992" s="512"/>
      <c r="F992" s="512"/>
      <c r="G992" s="512"/>
      <c r="H992" s="512"/>
      <c r="I992" s="512"/>
      <c r="J992" s="512"/>
      <c r="K992" s="512"/>
      <c r="L992" s="512"/>
      <c r="M992" s="512"/>
      <c r="N992" s="512"/>
      <c r="O992" s="512"/>
      <c r="P992" s="512"/>
      <c r="Q992" s="512"/>
    </row>
    <row r="993" ht="25.15" customHeight="true" x14ac:dyDescent="0.2">
      <c r="C993" s="512"/>
      <c r="D993" s="512"/>
      <c r="E993" s="512"/>
      <c r="F993" s="512"/>
      <c r="G993" s="512"/>
      <c r="H993" s="512"/>
      <c r="I993" s="512"/>
      <c r="J993" s="512"/>
      <c r="K993" s="512"/>
      <c r="L993" s="512"/>
      <c r="M993" s="512"/>
      <c r="N993" s="512"/>
      <c r="O993" s="512"/>
      <c r="P993" s="512"/>
      <c r="Q993" s="512"/>
    </row>
    <row r="994" ht="25.15" customHeight="true" x14ac:dyDescent="0.2">
      <c r="C994" s="512"/>
      <c r="D994" s="512"/>
      <c r="E994" s="512"/>
      <c r="F994" s="512"/>
      <c r="G994" s="512"/>
      <c r="H994" s="512"/>
      <c r="I994" s="512"/>
      <c r="J994" s="512"/>
      <c r="K994" s="512"/>
      <c r="L994" s="512"/>
      <c r="M994" s="512"/>
      <c r="N994" s="512"/>
      <c r="O994" s="512"/>
      <c r="P994" s="512"/>
      <c r="Q994" s="512"/>
    </row>
    <row r="995" ht="25.15" customHeight="true" x14ac:dyDescent="0.2">
      <c r="C995" s="512"/>
      <c r="D995" s="512"/>
      <c r="E995" s="512"/>
      <c r="F995" s="512"/>
      <c r="G995" s="512"/>
      <c r="H995" s="512"/>
      <c r="I995" s="512"/>
      <c r="J995" s="512"/>
      <c r="K995" s="512"/>
      <c r="L995" s="512"/>
      <c r="M995" s="512"/>
      <c r="N995" s="512"/>
      <c r="O995" s="512"/>
      <c r="P995" s="512"/>
      <c r="Q995" s="512"/>
    </row>
    <row r="996" ht="25.15" customHeight="true" x14ac:dyDescent="0.2">
      <c r="C996" s="512"/>
      <c r="D996" s="512"/>
      <c r="E996" s="512"/>
      <c r="F996" s="512"/>
      <c r="G996" s="512"/>
      <c r="H996" s="512"/>
      <c r="I996" s="512"/>
      <c r="J996" s="512"/>
      <c r="K996" s="512"/>
      <c r="L996" s="512"/>
      <c r="M996" s="512"/>
      <c r="N996" s="512"/>
      <c r="O996" s="512"/>
      <c r="P996" s="512"/>
      <c r="Q996" s="512"/>
    </row>
    <row r="997" ht="25.15" customHeight="true" x14ac:dyDescent="0.2">
      <c r="C997" s="512"/>
      <c r="D997" s="512"/>
      <c r="E997" s="512"/>
      <c r="F997" s="512"/>
      <c r="G997" s="512"/>
      <c r="H997" s="512"/>
      <c r="I997" s="512"/>
      <c r="J997" s="512"/>
      <c r="K997" s="512"/>
      <c r="L997" s="512"/>
      <c r="M997" s="512"/>
      <c r="N997" s="512"/>
      <c r="O997" s="512"/>
      <c r="P997" s="512"/>
      <c r="Q997" s="512"/>
    </row>
    <row r="998" ht="25.15" customHeight="true" x14ac:dyDescent="0.2">
      <c r="C998" s="512"/>
      <c r="D998" s="512"/>
      <c r="E998" s="512"/>
      <c r="F998" s="512"/>
      <c r="G998" s="512"/>
      <c r="H998" s="512"/>
      <c r="I998" s="512"/>
      <c r="J998" s="512"/>
      <c r="K998" s="512"/>
      <c r="L998" s="512"/>
      <c r="M998" s="512"/>
      <c r="N998" s="512"/>
      <c r="O998" s="512"/>
      <c r="P998" s="512"/>
      <c r="Q998" s="512"/>
    </row>
    <row r="999" ht="25.15" customHeight="true" x14ac:dyDescent="0.2">
      <c r="C999" s="512"/>
      <c r="D999" s="512"/>
      <c r="E999" s="512"/>
      <c r="F999" s="512"/>
      <c r="G999" s="512"/>
      <c r="H999" s="512"/>
      <c r="I999" s="512"/>
      <c r="J999" s="512"/>
      <c r="K999" s="512"/>
      <c r="L999" s="512"/>
      <c r="M999" s="512"/>
      <c r="N999" s="512"/>
      <c r="O999" s="512"/>
      <c r="P999" s="512"/>
      <c r="Q999" s="512"/>
    </row>
    <row r="1000" ht="25.15" customHeight="true" x14ac:dyDescent="0.2">
      <c r="C1000" s="512"/>
      <c r="D1000" s="512"/>
      <c r="E1000" s="512"/>
      <c r="F1000" s="512"/>
      <c r="G1000" s="512"/>
      <c r="H1000" s="512"/>
      <c r="I1000" s="512"/>
      <c r="J1000" s="512"/>
      <c r="K1000" s="512"/>
      <c r="L1000" s="512"/>
      <c r="M1000" s="512"/>
      <c r="N1000" s="512"/>
      <c r="O1000" s="512"/>
      <c r="P1000" s="512"/>
      <c r="Q1000" s="512"/>
    </row>
    <row r="1001" ht="25.15" customHeight="true" x14ac:dyDescent="0.2">
      <c r="C1001" s="512"/>
      <c r="D1001" s="512"/>
      <c r="E1001" s="512"/>
      <c r="F1001" s="512"/>
      <c r="G1001" s="512"/>
      <c r="H1001" s="512"/>
      <c r="I1001" s="512"/>
      <c r="J1001" s="512"/>
      <c r="K1001" s="512"/>
      <c r="L1001" s="512"/>
      <c r="M1001" s="512"/>
      <c r="N1001" s="512"/>
      <c r="O1001" s="512"/>
      <c r="P1001" s="512"/>
      <c r="Q1001" s="512"/>
    </row>
    <row r="1002" ht="25.15" customHeight="true" x14ac:dyDescent="0.2">
      <c r="C1002" s="512"/>
      <c r="D1002" s="512"/>
      <c r="E1002" s="512"/>
      <c r="F1002" s="512"/>
      <c r="G1002" s="512"/>
      <c r="H1002" s="512"/>
      <c r="I1002" s="512"/>
      <c r="J1002" s="512"/>
      <c r="K1002" s="512"/>
      <c r="L1002" s="512"/>
      <c r="M1002" s="512"/>
      <c r="N1002" s="512"/>
      <c r="O1002" s="512"/>
      <c r="P1002" s="512"/>
      <c r="Q1002" s="512"/>
    </row>
    <row r="1003" ht="25.15" customHeight="true" x14ac:dyDescent="0.2">
      <c r="C1003" s="512"/>
      <c r="D1003" s="512"/>
      <c r="E1003" s="512"/>
      <c r="F1003" s="512"/>
      <c r="G1003" s="512"/>
      <c r="H1003" s="512"/>
      <c r="I1003" s="512"/>
      <c r="J1003" s="512"/>
      <c r="K1003" s="512"/>
      <c r="L1003" s="512"/>
      <c r="M1003" s="512"/>
      <c r="N1003" s="512"/>
      <c r="O1003" s="512"/>
      <c r="P1003" s="512"/>
      <c r="Q1003" s="512"/>
    </row>
    <row r="1004" ht="25.15" customHeight="true" x14ac:dyDescent="0.2">
      <c r="C1004" s="512"/>
      <c r="D1004" s="512"/>
      <c r="E1004" s="512"/>
      <c r="F1004" s="512"/>
      <c r="G1004" s="512"/>
      <c r="H1004" s="512"/>
      <c r="I1004" s="512"/>
      <c r="J1004" s="512"/>
      <c r="K1004" s="512"/>
      <c r="L1004" s="512"/>
      <c r="M1004" s="512"/>
      <c r="N1004" s="512"/>
      <c r="O1004" s="512"/>
      <c r="P1004" s="512"/>
      <c r="Q1004" s="512"/>
    </row>
    <row r="1005" ht="25.15" customHeight="true" x14ac:dyDescent="0.2">
      <c r="C1005" s="512"/>
      <c r="D1005" s="512"/>
      <c r="E1005" s="512"/>
      <c r="F1005" s="512"/>
      <c r="G1005" s="512"/>
      <c r="H1005" s="512"/>
      <c r="I1005" s="512"/>
      <c r="J1005" s="512"/>
      <c r="K1005" s="512"/>
      <c r="L1005" s="512"/>
      <c r="M1005" s="512"/>
      <c r="N1005" s="512"/>
      <c r="O1005" s="512"/>
      <c r="P1005" s="512"/>
      <c r="Q1005" s="512"/>
    </row>
    <row r="1006" ht="25.15" customHeight="true" x14ac:dyDescent="0.2">
      <c r="C1006" s="512"/>
      <c r="D1006" s="512"/>
      <c r="E1006" s="512"/>
      <c r="F1006" s="512"/>
      <c r="G1006" s="512"/>
      <c r="H1006" s="512"/>
      <c r="I1006" s="512"/>
      <c r="J1006" s="512"/>
      <c r="K1006" s="512"/>
      <c r="L1006" s="512"/>
      <c r="M1006" s="512"/>
      <c r="N1006" s="512"/>
      <c r="O1006" s="512"/>
      <c r="P1006" s="512"/>
      <c r="Q1006" s="512"/>
    </row>
    <row r="1007" ht="25.15" customHeight="true" x14ac:dyDescent="0.2">
      <c r="C1007" s="512"/>
      <c r="D1007" s="512"/>
      <c r="E1007" s="512"/>
      <c r="F1007" s="512"/>
      <c r="G1007" s="512"/>
      <c r="H1007" s="512"/>
      <c r="I1007" s="512"/>
      <c r="J1007" s="512"/>
      <c r="K1007" s="512"/>
      <c r="L1007" s="512"/>
      <c r="M1007" s="512"/>
      <c r="N1007" s="512"/>
      <c r="O1007" s="512"/>
      <c r="P1007" s="512"/>
      <c r="Q1007" s="512"/>
    </row>
    <row r="1008" ht="25.15" customHeight="true" x14ac:dyDescent="0.2">
      <c r="C1008" s="512"/>
      <c r="D1008" s="512"/>
      <c r="E1008" s="512"/>
      <c r="F1008" s="512"/>
      <c r="G1008" s="512"/>
      <c r="H1008" s="512"/>
      <c r="I1008" s="512"/>
      <c r="J1008" s="512"/>
      <c r="K1008" s="512"/>
      <c r="L1008" s="512"/>
      <c r="M1008" s="512"/>
      <c r="N1008" s="512"/>
      <c r="O1008" s="512"/>
      <c r="P1008" s="512"/>
      <c r="Q1008" s="512"/>
    </row>
    <row r="1009" ht="25.15" customHeight="true" x14ac:dyDescent="0.2">
      <c r="C1009" s="512"/>
      <c r="D1009" s="512"/>
      <c r="E1009" s="512"/>
      <c r="F1009" s="512"/>
      <c r="G1009" s="512"/>
      <c r="H1009" s="512"/>
      <c r="I1009" s="512"/>
      <c r="J1009" s="512"/>
      <c r="K1009" s="512"/>
      <c r="L1009" s="512"/>
      <c r="M1009" s="512"/>
      <c r="N1009" s="512"/>
      <c r="O1009" s="512"/>
      <c r="P1009" s="512"/>
      <c r="Q1009" s="512"/>
    </row>
    <row r="1010" ht="25.15" customHeight="true" x14ac:dyDescent="0.2">
      <c r="C1010" s="512"/>
      <c r="D1010" s="512"/>
      <c r="E1010" s="512"/>
      <c r="F1010" s="512"/>
      <c r="G1010" s="512"/>
      <c r="H1010" s="512"/>
      <c r="I1010" s="512"/>
      <c r="J1010" s="512"/>
      <c r="K1010" s="512"/>
      <c r="L1010" s="512"/>
      <c r="M1010" s="512"/>
      <c r="N1010" s="512"/>
      <c r="O1010" s="512"/>
      <c r="P1010" s="512"/>
      <c r="Q1010" s="512"/>
    </row>
    <row r="1011" ht="25.15" customHeight="true" x14ac:dyDescent="0.2">
      <c r="C1011" s="512"/>
      <c r="D1011" s="512"/>
      <c r="E1011" s="512"/>
      <c r="F1011" s="512"/>
      <c r="G1011" s="512"/>
      <c r="H1011" s="512"/>
      <c r="I1011" s="512"/>
      <c r="J1011" s="512"/>
      <c r="K1011" s="512"/>
      <c r="L1011" s="512"/>
      <c r="M1011" s="512"/>
      <c r="N1011" s="512"/>
      <c r="O1011" s="512"/>
      <c r="P1011" s="512"/>
      <c r="Q1011" s="512"/>
    </row>
    <row r="1012" ht="25.15" customHeight="true" x14ac:dyDescent="0.2">
      <c r="C1012" s="512"/>
      <c r="D1012" s="512"/>
      <c r="E1012" s="512"/>
      <c r="F1012" s="512"/>
      <c r="G1012" s="512"/>
      <c r="H1012" s="512"/>
      <c r="I1012" s="512"/>
      <c r="J1012" s="512"/>
      <c r="K1012" s="512"/>
      <c r="L1012" s="512"/>
      <c r="M1012" s="512"/>
      <c r="N1012" s="512"/>
      <c r="O1012" s="512"/>
      <c r="P1012" s="512"/>
      <c r="Q1012" s="512"/>
    </row>
    <row r="1013" ht="25.15" customHeight="true" x14ac:dyDescent="0.2">
      <c r="C1013" s="512"/>
      <c r="D1013" s="512"/>
      <c r="E1013" s="512"/>
      <c r="F1013" s="512"/>
      <c r="G1013" s="512"/>
      <c r="H1013" s="512"/>
      <c r="I1013" s="512"/>
      <c r="J1013" s="512"/>
      <c r="K1013" s="512"/>
      <c r="L1013" s="512"/>
      <c r="M1013" s="512"/>
      <c r="N1013" s="512"/>
      <c r="O1013" s="512"/>
      <c r="P1013" s="512"/>
      <c r="Q1013" s="512"/>
    </row>
    <row r="1014" ht="25.15" customHeight="true" x14ac:dyDescent="0.2">
      <c r="C1014" s="512"/>
      <c r="D1014" s="512"/>
      <c r="E1014" s="512"/>
      <c r="F1014" s="512"/>
      <c r="G1014" s="512"/>
      <c r="H1014" s="512"/>
      <c r="I1014" s="512"/>
      <c r="J1014" s="512"/>
      <c r="K1014" s="512"/>
      <c r="L1014" s="512"/>
      <c r="M1014" s="512"/>
      <c r="N1014" s="512"/>
      <c r="O1014" s="512"/>
      <c r="P1014" s="512"/>
      <c r="Q1014" s="512"/>
    </row>
    <row r="1015" ht="25.15" customHeight="true" x14ac:dyDescent="0.2">
      <c r="C1015" s="512"/>
      <c r="D1015" s="512"/>
      <c r="E1015" s="512"/>
      <c r="F1015" s="512"/>
      <c r="G1015" s="512"/>
      <c r="H1015" s="512"/>
      <c r="I1015" s="512"/>
      <c r="J1015" s="512"/>
      <c r="K1015" s="512"/>
      <c r="L1015" s="512"/>
      <c r="M1015" s="512"/>
      <c r="N1015" s="512"/>
      <c r="O1015" s="512"/>
      <c r="P1015" s="512"/>
      <c r="Q1015" s="512"/>
    </row>
    <row r="1016" ht="25.15" customHeight="true" x14ac:dyDescent="0.2">
      <c r="C1016" s="512"/>
      <c r="D1016" s="512"/>
      <c r="E1016" s="512"/>
      <c r="F1016" s="512"/>
      <c r="G1016" s="512"/>
      <c r="H1016" s="512"/>
      <c r="I1016" s="512"/>
      <c r="J1016" s="512"/>
      <c r="K1016" s="512"/>
      <c r="L1016" s="512"/>
      <c r="M1016" s="512"/>
      <c r="N1016" s="512"/>
      <c r="O1016" s="512"/>
      <c r="P1016" s="512"/>
      <c r="Q1016" s="512"/>
    </row>
    <row r="1017" ht="25.15" customHeight="true" x14ac:dyDescent="0.2">
      <c r="C1017" s="512"/>
      <c r="D1017" s="512"/>
      <c r="E1017" s="512"/>
      <c r="F1017" s="512"/>
      <c r="G1017" s="512"/>
      <c r="H1017" s="512"/>
      <c r="I1017" s="512"/>
      <c r="J1017" s="512"/>
      <c r="K1017" s="512"/>
      <c r="L1017" s="512"/>
      <c r="M1017" s="512"/>
      <c r="N1017" s="512"/>
      <c r="O1017" s="512"/>
      <c r="P1017" s="512"/>
      <c r="Q1017" s="512"/>
    </row>
    <row r="1018" ht="25.15" customHeight="true" x14ac:dyDescent="0.2">
      <c r="C1018" s="512"/>
      <c r="D1018" s="512"/>
      <c r="E1018" s="512"/>
      <c r="F1018" s="512"/>
      <c r="G1018" s="512"/>
      <c r="H1018" s="512"/>
      <c r="I1018" s="512"/>
      <c r="J1018" s="512"/>
      <c r="K1018" s="512"/>
      <c r="L1018" s="512"/>
      <c r="M1018" s="512"/>
      <c r="N1018" s="512"/>
      <c r="O1018" s="512"/>
      <c r="P1018" s="512"/>
      <c r="Q1018" s="512"/>
    </row>
    <row r="1019" ht="25.15" customHeight="true" x14ac:dyDescent="0.2">
      <c r="C1019" s="512"/>
      <c r="D1019" s="512"/>
      <c r="E1019" s="512"/>
      <c r="F1019" s="512"/>
      <c r="G1019" s="512"/>
      <c r="H1019" s="512"/>
      <c r="I1019" s="512"/>
      <c r="J1019" s="512"/>
      <c r="K1019" s="512"/>
      <c r="L1019" s="512"/>
      <c r="M1019" s="512"/>
      <c r="N1019" s="512"/>
      <c r="O1019" s="512"/>
      <c r="P1019" s="512"/>
      <c r="Q1019" s="512"/>
    </row>
    <row r="1020" ht="25.15" customHeight="true" x14ac:dyDescent="0.2">
      <c r="C1020" s="512"/>
      <c r="D1020" s="512"/>
      <c r="E1020" s="512"/>
      <c r="F1020" s="512"/>
      <c r="G1020" s="512"/>
      <c r="H1020" s="512"/>
      <c r="I1020" s="512"/>
      <c r="J1020" s="512"/>
      <c r="K1020" s="512"/>
      <c r="L1020" s="512"/>
      <c r="M1020" s="512"/>
      <c r="N1020" s="512"/>
      <c r="O1020" s="512"/>
      <c r="P1020" s="512"/>
      <c r="Q1020" s="512"/>
    </row>
    <row r="1021" ht="25.15" customHeight="true" x14ac:dyDescent="0.2">
      <c r="C1021" s="512"/>
      <c r="D1021" s="512"/>
      <c r="E1021" s="512"/>
      <c r="F1021" s="512"/>
      <c r="G1021" s="512"/>
      <c r="H1021" s="512"/>
      <c r="I1021" s="512"/>
      <c r="J1021" s="512"/>
      <c r="K1021" s="512"/>
      <c r="L1021" s="512"/>
      <c r="M1021" s="512"/>
      <c r="N1021" s="512"/>
      <c r="O1021" s="512"/>
      <c r="P1021" s="512"/>
      <c r="Q1021" s="512"/>
    </row>
    <row r="1022" ht="25.15" customHeight="true" x14ac:dyDescent="0.2">
      <c r="C1022" s="512"/>
      <c r="D1022" s="512"/>
      <c r="E1022" s="512"/>
      <c r="F1022" s="512"/>
      <c r="G1022" s="512"/>
      <c r="H1022" s="512"/>
      <c r="I1022" s="512"/>
      <c r="J1022" s="512"/>
      <c r="K1022" s="512"/>
      <c r="L1022" s="512"/>
      <c r="M1022" s="512"/>
      <c r="N1022" s="512"/>
      <c r="O1022" s="512"/>
      <c r="P1022" s="512"/>
      <c r="Q1022" s="512"/>
    </row>
    <row r="1023" ht="25.15" customHeight="true" x14ac:dyDescent="0.2">
      <c r="C1023" s="512"/>
      <c r="D1023" s="512"/>
      <c r="E1023" s="512"/>
      <c r="F1023" s="512"/>
      <c r="G1023" s="512"/>
      <c r="H1023" s="512"/>
      <c r="I1023" s="512"/>
      <c r="J1023" s="512"/>
      <c r="K1023" s="512"/>
      <c r="L1023" s="512"/>
      <c r="M1023" s="512"/>
      <c r="N1023" s="512"/>
      <c r="O1023" s="512"/>
      <c r="P1023" s="512"/>
      <c r="Q1023" s="512"/>
    </row>
    <row r="1024" ht="25.15" customHeight="true" x14ac:dyDescent="0.2">
      <c r="C1024" s="512"/>
      <c r="D1024" s="512"/>
      <c r="E1024" s="512"/>
      <c r="F1024" s="512"/>
      <c r="G1024" s="512"/>
      <c r="H1024" s="512"/>
      <c r="I1024" s="512"/>
      <c r="J1024" s="512"/>
      <c r="K1024" s="512"/>
      <c r="L1024" s="512"/>
      <c r="M1024" s="512"/>
      <c r="N1024" s="512"/>
      <c r="O1024" s="512"/>
      <c r="P1024" s="512"/>
      <c r="Q1024" s="512"/>
    </row>
    <row r="1025" s="314" customFormat="true" ht="21" customHeight="true" x14ac:dyDescent="0.2">
      <c r="A1025" s="842" t="s">
        <v>458</v>
      </c>
      <c r="B1025" s="842"/>
      <c r="C1025" s="842"/>
      <c r="AJ1025" s="307"/>
      <c r="AK1025" s="307"/>
      <c r="AL1025" s="307"/>
      <c r="AM1025" s="307"/>
      <c r="AN1025" s="307"/>
      <c r="AO1025" s="307"/>
      <c r="AP1025" s="307"/>
      <c r="AQ1025" s="307"/>
      <c r="AR1025" s="307"/>
      <c r="AS1025" s="307"/>
      <c r="AT1025" s="307"/>
      <c r="AU1025" s="307"/>
      <c r="AV1025" s="307"/>
      <c r="AW1025" s="307"/>
      <c r="AX1025" s="307"/>
      <c r="AY1025" s="307"/>
      <c r="AZ1025" s="307"/>
      <c r="BA1025" s="319"/>
      <c r="BB1025" s="362"/>
      <c r="BC1025"/>
      <c r="BD1025"/>
      <c r="BE1025"/>
      <c r="BF1025"/>
      <c r="BG1025"/>
      <c r="BH1025"/>
      <c r="BI1025"/>
      <c r="BJ1025"/>
      <c r="BK1025"/>
      <c r="BL1025"/>
      <c r="BM1025"/>
      <c r="BN1025"/>
      <c r="BO1025"/>
      <c r="BP1025"/>
      <c r="BQ1025"/>
      <c r="BR1025"/>
      <c r="BS1025"/>
      <c r="BT1025"/>
      <c r="BU1025"/>
      <c r="BV1025"/>
      <c r="BW1025"/>
      <c r="BX1025"/>
      <c r="BY1025" s="319"/>
      <c r="BZ1025" s="320"/>
      <c r="CA1025" s="320"/>
      <c r="CB1025" s="320"/>
      <c r="CC1025" s="320"/>
      <c r="CD1025" s="320"/>
      <c r="CE1025" s="320"/>
      <c r="CF1025" s="320"/>
      <c r="CG1025" s="320"/>
      <c r="CH1025" s="320"/>
      <c r="CI1025" s="320"/>
      <c r="CJ1025" s="320"/>
      <c r="CK1025" s="320"/>
      <c r="CL1025" s="320"/>
      <c r="CM1025" s="320"/>
      <c r="CN1025" s="320"/>
      <c r="CO1025" s="320"/>
      <c r="CP1025" s="320"/>
      <c r="CQ1025" s="320"/>
      <c r="CR1025" s="320"/>
      <c r="CS1025" s="320"/>
      <c r="CT1025" s="320"/>
      <c r="CU1025" s="320"/>
      <c r="CV1025" s="320"/>
      <c r="CW1025" s="320"/>
      <c r="CX1025" s="320"/>
      <c r="CY1025" s="320"/>
      <c r="CZ1025" s="320"/>
    </row>
    <row r="1026" s="314" customFormat="true" ht="15.95" customHeight="true" x14ac:dyDescent="0.2">
      <c r="A1026" s="845" t="s">
        <v>181</v>
      </c>
      <c r="B1026" s="845"/>
      <c r="C1026" s="463" t="s">
        <v>182</v>
      </c>
      <c r="AJ1026" s="307"/>
      <c r="AK1026" s="307"/>
      <c r="AL1026" s="307"/>
      <c r="AM1026" s="307"/>
      <c r="AN1026" s="307"/>
      <c r="AO1026" s="307"/>
      <c r="AP1026" s="307"/>
      <c r="AQ1026" s="307"/>
      <c r="AR1026" s="307"/>
      <c r="AS1026" s="307"/>
      <c r="AT1026" s="307"/>
      <c r="AU1026" s="307"/>
      <c r="AV1026" s="307"/>
      <c r="AW1026" s="307"/>
      <c r="AX1026" s="307"/>
      <c r="AY1026" s="307"/>
      <c r="AZ1026" s="307"/>
      <c r="BA1026" s="319"/>
      <c r="BB1026" s="362"/>
      <c r="BC1026"/>
      <c r="BD1026"/>
      <c r="BE1026"/>
      <c r="BF1026"/>
      <c r="BG1026"/>
      <c r="BH1026"/>
      <c r="BI1026"/>
      <c r="BJ1026"/>
      <c r="BK1026"/>
      <c r="BL1026"/>
      <c r="BM1026"/>
      <c r="BN1026"/>
      <c r="BO1026"/>
      <c r="BP1026"/>
      <c r="BQ1026"/>
      <c r="BR1026"/>
      <c r="BS1026"/>
      <c r="BT1026"/>
      <c r="BU1026"/>
      <c r="BV1026"/>
      <c r="BW1026"/>
      <c r="BX1026"/>
      <c r="BY1026" s="319"/>
      <c r="BZ1026" s="320"/>
      <c r="CA1026" s="320"/>
      <c r="CB1026" s="320"/>
      <c r="CC1026" s="320"/>
      <c r="CD1026" s="320"/>
      <c r="CE1026" s="320"/>
      <c r="CF1026" s="320"/>
      <c r="CG1026" s="320"/>
      <c r="CH1026" s="320"/>
      <c r="CI1026" s="320"/>
      <c r="CJ1026" s="320"/>
      <c r="CK1026" s="320"/>
      <c r="CL1026" s="320"/>
      <c r="CM1026" s="320"/>
      <c r="CN1026" s="320"/>
      <c r="CO1026" s="320"/>
      <c r="CP1026" s="320"/>
      <c r="CQ1026" s="320"/>
      <c r="CR1026" s="320"/>
      <c r="CS1026" s="320"/>
      <c r="CT1026" s="320"/>
      <c r="CU1026" s="320"/>
      <c r="CV1026" s="320"/>
      <c r="CW1026" s="320"/>
      <c r="CX1026" s="320"/>
      <c r="CY1026" s="320"/>
      <c r="CZ1026" s="320"/>
    </row>
    <row r="1027" s="314" customFormat="true" ht="17.1" hidden="true" customHeight="true" x14ac:dyDescent="0.2">
      <c r="A1027" s="464" t="s">
        <v>183</v>
      </c>
      <c r="B1027" s="465" t="s">
        <v>184</v>
      </c>
      <c r="C1027" s="466">
        <v>15977</v>
      </c>
      <c r="AJ1027" s="307"/>
      <c r="AK1027" s="307"/>
      <c r="AL1027" s="307"/>
      <c r="AM1027" s="307"/>
      <c r="AN1027" s="307"/>
      <c r="AO1027" s="307"/>
      <c r="AP1027" s="307"/>
      <c r="AQ1027" s="307"/>
      <c r="AR1027" s="307"/>
      <c r="AS1027" s="307"/>
      <c r="AT1027" s="307"/>
      <c r="AU1027" s="307"/>
      <c r="AV1027" s="307"/>
      <c r="AW1027" s="307"/>
      <c r="AX1027" s="307"/>
      <c r="AY1027" s="307"/>
      <c r="AZ1027" s="307"/>
      <c r="BA1027" s="319"/>
      <c r="BB1027" s="362"/>
      <c r="BC1027"/>
      <c r="BD1027"/>
      <c r="BE1027"/>
      <c r="BF1027"/>
      <c r="BG1027"/>
      <c r="BH1027"/>
      <c r="BI1027"/>
      <c r="BJ1027"/>
      <c r="BK1027"/>
      <c r="BL1027"/>
      <c r="BM1027"/>
      <c r="BN1027"/>
      <c r="BO1027"/>
      <c r="BP1027"/>
      <c r="BQ1027"/>
      <c r="BR1027"/>
      <c r="BS1027"/>
      <c r="BT1027"/>
      <c r="BU1027"/>
      <c r="BV1027"/>
      <c r="BW1027"/>
      <c r="BX1027"/>
      <c r="BY1027" s="319"/>
      <c r="BZ1027" s="320"/>
      <c r="CA1027" s="320"/>
      <c r="CB1027" s="320"/>
      <c r="CC1027" s="320"/>
      <c r="CD1027" s="320"/>
      <c r="CE1027" s="320"/>
      <c r="CF1027" s="320"/>
      <c r="CG1027" s="320"/>
      <c r="CH1027" s="320"/>
      <c r="CI1027" s="320"/>
      <c r="CJ1027" s="320"/>
      <c r="CK1027" s="320"/>
      <c r="CL1027" s="320"/>
      <c r="CM1027" s="320"/>
      <c r="CN1027" s="320"/>
      <c r="CO1027" s="320"/>
      <c r="CP1027" s="320"/>
      <c r="CQ1027" s="320"/>
      <c r="CR1027" s="320"/>
      <c r="CS1027" s="320"/>
      <c r="CT1027" s="320"/>
      <c r="CU1027" s="320"/>
      <c r="CV1027" s="320"/>
      <c r="CW1027" s="320"/>
      <c r="CX1027" s="320"/>
      <c r="CY1027" s="320"/>
      <c r="CZ1027" s="320"/>
    </row>
    <row r="1028" s="314" customFormat="true" ht="17.1" hidden="true" customHeight="true" x14ac:dyDescent="0.2">
      <c r="A1028" s="467" t="s">
        <v>185</v>
      </c>
      <c r="B1028" s="468" t="s">
        <v>184</v>
      </c>
      <c r="C1028" s="469">
        <v>15977</v>
      </c>
      <c r="AJ1028" s="307"/>
      <c r="AK1028" s="307"/>
      <c r="AL1028" s="307"/>
      <c r="AM1028" s="307"/>
      <c r="AN1028" s="307"/>
      <c r="AO1028" s="307"/>
      <c r="AP1028" s="307"/>
      <c r="AQ1028" s="307"/>
      <c r="AR1028" s="307"/>
      <c r="AS1028" s="307"/>
      <c r="AT1028" s="307"/>
      <c r="AU1028" s="307"/>
      <c r="AV1028" s="307"/>
      <c r="AW1028" s="307"/>
      <c r="AX1028" s="307"/>
      <c r="AY1028" s="307"/>
      <c r="AZ1028" s="307"/>
      <c r="BA1028" s="319"/>
      <c r="BB1028" s="362"/>
      <c r="BC1028"/>
      <c r="BD1028"/>
      <c r="BE1028"/>
      <c r="BF1028"/>
      <c r="BG1028"/>
      <c r="BH1028"/>
      <c r="BI1028"/>
      <c r="BJ1028"/>
      <c r="BK1028"/>
      <c r="BL1028"/>
      <c r="BM1028"/>
      <c r="BN1028"/>
      <c r="BO1028"/>
      <c r="BP1028"/>
      <c r="BQ1028"/>
      <c r="BR1028"/>
      <c r="BS1028"/>
      <c r="BT1028"/>
      <c r="BU1028"/>
      <c r="BV1028"/>
      <c r="BW1028"/>
      <c r="BX1028"/>
      <c r="BY1028" s="319"/>
      <c r="BZ1028" s="320"/>
      <c r="CA1028" s="320"/>
      <c r="CB1028" s="320"/>
      <c r="CC1028" s="320"/>
      <c r="CD1028" s="320"/>
      <c r="CE1028" s="320"/>
      <c r="CF1028" s="320"/>
      <c r="CG1028" s="320"/>
      <c r="CH1028" s="320"/>
      <c r="CI1028" s="320"/>
      <c r="CJ1028" s="320"/>
      <c r="CK1028" s="320"/>
      <c r="CL1028" s="320"/>
      <c r="CM1028" s="320"/>
      <c r="CN1028" s="320"/>
      <c r="CO1028" s="320"/>
      <c r="CP1028" s="320"/>
      <c r="CQ1028" s="320"/>
      <c r="CR1028" s="320"/>
      <c r="CS1028" s="320"/>
      <c r="CT1028" s="320"/>
      <c r="CU1028" s="320"/>
      <c r="CV1028" s="320"/>
      <c r="CW1028" s="320"/>
      <c r="CX1028" s="320"/>
      <c r="CY1028" s="320"/>
      <c r="CZ1028" s="320"/>
    </row>
    <row r="1029" s="314" customFormat="true" ht="17.1" hidden="true" customHeight="true" x14ac:dyDescent="0.2">
      <c r="A1029" s="467" t="s">
        <v>186</v>
      </c>
      <c r="B1029" s="468" t="s">
        <v>184</v>
      </c>
      <c r="C1029" s="469">
        <v>15977</v>
      </c>
      <c r="AJ1029" s="307"/>
      <c r="AK1029" s="307"/>
      <c r="AL1029" s="307"/>
      <c r="AM1029" s="307"/>
      <c r="AN1029" s="307"/>
      <c r="AO1029" s="307"/>
      <c r="AP1029" s="307"/>
      <c r="AQ1029" s="307"/>
      <c r="AR1029" s="307"/>
      <c r="AS1029" s="307"/>
      <c r="AT1029" s="307"/>
      <c r="AU1029" s="307"/>
      <c r="AV1029" s="307"/>
      <c r="AW1029" s="307"/>
      <c r="AX1029" s="307"/>
      <c r="AY1029" s="307"/>
      <c r="AZ1029" s="307"/>
      <c r="BA1029" s="319"/>
      <c r="BB1029" s="362"/>
      <c r="BC1029"/>
      <c r="BD1029"/>
      <c r="BE1029"/>
      <c r="BF1029"/>
      <c r="BG1029"/>
      <c r="BH1029"/>
      <c r="BI1029"/>
      <c r="BJ1029"/>
      <c r="BK1029"/>
      <c r="BL1029"/>
      <c r="BM1029"/>
      <c r="BN1029"/>
      <c r="BO1029"/>
      <c r="BP1029"/>
      <c r="BQ1029"/>
      <c r="BR1029"/>
      <c r="BS1029"/>
      <c r="BT1029"/>
      <c r="BU1029"/>
      <c r="BV1029"/>
      <c r="BW1029"/>
      <c r="BX1029"/>
      <c r="BY1029" s="319"/>
      <c r="BZ1029" s="320"/>
      <c r="CA1029" s="320"/>
      <c r="CB1029" s="320"/>
      <c r="CC1029" s="320"/>
      <c r="CD1029" s="320"/>
      <c r="CE1029" s="320"/>
      <c r="CF1029" s="320"/>
      <c r="CG1029" s="320"/>
      <c r="CH1029" s="320"/>
      <c r="CI1029" s="320"/>
      <c r="CJ1029" s="320"/>
      <c r="CK1029" s="320"/>
      <c r="CL1029" s="320"/>
      <c r="CM1029" s="320"/>
      <c r="CN1029" s="320"/>
      <c r="CO1029" s="320"/>
      <c r="CP1029" s="320"/>
      <c r="CQ1029" s="320"/>
      <c r="CR1029" s="320"/>
      <c r="CS1029" s="320"/>
      <c r="CT1029" s="320"/>
      <c r="CU1029" s="320"/>
      <c r="CV1029" s="320"/>
      <c r="CW1029" s="320"/>
      <c r="CX1029" s="320"/>
      <c r="CY1029" s="320"/>
      <c r="CZ1029" s="320"/>
    </row>
    <row r="1030" s="314" customFormat="true" ht="17.1" hidden="true" customHeight="true" x14ac:dyDescent="0.2">
      <c r="A1030" s="467" t="s">
        <v>187</v>
      </c>
      <c r="B1030" s="468" t="s">
        <v>184</v>
      </c>
      <c r="C1030" s="469">
        <v>15977</v>
      </c>
      <c r="AJ1030" s="307"/>
      <c r="AK1030" s="307"/>
      <c r="AL1030" s="307"/>
      <c r="AM1030" s="307"/>
      <c r="AN1030" s="307"/>
      <c r="AO1030" s="307"/>
      <c r="AP1030" s="307"/>
      <c r="AQ1030" s="307"/>
      <c r="AR1030" s="307"/>
      <c r="AS1030" s="307"/>
      <c r="AT1030" s="307"/>
      <c r="AU1030" s="307"/>
      <c r="AV1030" s="307"/>
      <c r="AW1030" s="307"/>
      <c r="AX1030" s="307"/>
      <c r="AY1030" s="307"/>
      <c r="AZ1030" s="307"/>
      <c r="BA1030" s="319"/>
      <c r="BB1030" s="362"/>
      <c r="BC1030"/>
      <c r="BD1030"/>
      <c r="BE1030"/>
      <c r="BF1030"/>
      <c r="BG1030"/>
      <c r="BH1030"/>
      <c r="BI1030"/>
      <c r="BJ1030"/>
      <c r="BK1030"/>
      <c r="BL1030"/>
      <c r="BM1030"/>
      <c r="BN1030"/>
      <c r="BO1030"/>
      <c r="BP1030"/>
      <c r="BQ1030"/>
      <c r="BR1030"/>
      <c r="BS1030"/>
      <c r="BT1030"/>
      <c r="BU1030"/>
      <c r="BV1030"/>
      <c r="BW1030"/>
      <c r="BX1030"/>
      <c r="BY1030" s="319"/>
      <c r="BZ1030" s="320"/>
      <c r="CA1030" s="320"/>
      <c r="CB1030" s="320"/>
      <c r="CC1030" s="320"/>
      <c r="CD1030" s="320"/>
      <c r="CE1030" s="320"/>
      <c r="CF1030" s="320"/>
      <c r="CG1030" s="320"/>
      <c r="CH1030" s="320"/>
      <c r="CI1030" s="320"/>
      <c r="CJ1030" s="320"/>
      <c r="CK1030" s="320"/>
      <c r="CL1030" s="320"/>
      <c r="CM1030" s="320"/>
      <c r="CN1030" s="320"/>
      <c r="CO1030" s="320"/>
      <c r="CP1030" s="320"/>
      <c r="CQ1030" s="320"/>
      <c r="CR1030" s="320"/>
      <c r="CS1030" s="320"/>
      <c r="CT1030" s="320"/>
      <c r="CU1030" s="320"/>
      <c r="CV1030" s="320"/>
      <c r="CW1030" s="320"/>
      <c r="CX1030" s="320"/>
      <c r="CY1030" s="320"/>
      <c r="CZ1030" s="320"/>
    </row>
    <row r="1031" s="314" customFormat="true" ht="17.1" customHeight="true" x14ac:dyDescent="0.2">
      <c r="A1031" s="858" t="s">
        <v>188</v>
      </c>
      <c r="B1031" s="468" t="s">
        <v>309</v>
      </c>
      <c r="C1031" s="469">
        <v>3011</v>
      </c>
      <c r="AJ1031" s="307"/>
      <c r="AK1031" s="307"/>
      <c r="AL1031" s="307"/>
      <c r="AM1031" s="307"/>
      <c r="AN1031" s="307"/>
      <c r="AO1031" s="307"/>
      <c r="AP1031" s="307"/>
      <c r="AQ1031" s="307"/>
      <c r="AR1031" s="307"/>
      <c r="AS1031" s="307"/>
      <c r="AT1031" s="307"/>
      <c r="AU1031" s="307"/>
      <c r="AV1031" s="307"/>
      <c r="AW1031" s="307"/>
      <c r="AX1031" s="307"/>
      <c r="AY1031" s="307"/>
      <c r="AZ1031" s="307"/>
      <c r="BA1031" s="319"/>
      <c r="BB1031" s="362"/>
      <c r="BC1031"/>
      <c r="BD1031"/>
      <c r="BE1031"/>
      <c r="BF1031"/>
      <c r="BG1031"/>
      <c r="BH1031"/>
      <c r="BI1031"/>
      <c r="BJ1031"/>
      <c r="BK1031"/>
      <c r="BL1031"/>
      <c r="BM1031"/>
      <c r="BN1031"/>
      <c r="BO1031"/>
      <c r="BP1031"/>
      <c r="BQ1031"/>
      <c r="BR1031"/>
      <c r="BS1031"/>
      <c r="BT1031"/>
      <c r="BU1031"/>
      <c r="BV1031"/>
      <c r="BW1031"/>
      <c r="BX1031"/>
      <c r="BY1031" s="319"/>
      <c r="BZ1031" s="320"/>
      <c r="CA1031" s="320"/>
      <c r="CB1031" s="320"/>
      <c r="CC1031" s="320"/>
      <c r="CD1031" s="320"/>
      <c r="CE1031" s="320"/>
      <c r="CF1031" s="320"/>
      <c r="CG1031" s="320"/>
      <c r="CH1031" s="320"/>
      <c r="CI1031" s="320"/>
      <c r="CJ1031" s="320"/>
      <c r="CK1031" s="320"/>
      <c r="CL1031" s="320"/>
      <c r="CM1031" s="320"/>
      <c r="CN1031" s="320"/>
      <c r="CO1031" s="320"/>
      <c r="CP1031" s="320"/>
      <c r="CQ1031" s="320"/>
      <c r="CR1031" s="320"/>
      <c r="CS1031" s="320"/>
      <c r="CT1031" s="320"/>
      <c r="CU1031" s="320"/>
      <c r="CV1031" s="320"/>
      <c r="CW1031" s="320"/>
      <c r="CX1031" s="320"/>
      <c r="CY1031" s="320"/>
      <c r="CZ1031" s="320"/>
    </row>
    <row r="1032" s="314" customFormat="true" ht="17.1" customHeight="true" x14ac:dyDescent="0.2">
      <c r="A1032" s="858"/>
      <c r="B1032" s="468" t="s">
        <v>310</v>
      </c>
      <c r="C1032" s="469">
        <v>12966</v>
      </c>
      <c r="AJ1032" s="307"/>
      <c r="AK1032" s="307"/>
      <c r="AL1032" s="307"/>
      <c r="AM1032" s="307"/>
      <c r="AN1032" s="307"/>
      <c r="AO1032" s="307"/>
      <c r="AP1032" s="307"/>
      <c r="AQ1032" s="307"/>
      <c r="AR1032" s="307"/>
      <c r="AS1032" s="307"/>
      <c r="AT1032" s="307"/>
      <c r="AU1032" s="307"/>
      <c r="AV1032" s="307"/>
      <c r="AW1032" s="307"/>
      <c r="AX1032" s="307"/>
      <c r="AY1032" s="307"/>
      <c r="AZ1032" s="307"/>
      <c r="BA1032" s="319"/>
      <c r="BB1032" s="362"/>
      <c r="BC1032"/>
      <c r="BD1032"/>
      <c r="BE1032"/>
      <c r="BF1032"/>
      <c r="BG1032"/>
      <c r="BH1032"/>
      <c r="BI1032"/>
      <c r="BJ1032"/>
      <c r="BK1032"/>
      <c r="BL1032"/>
      <c r="BM1032"/>
      <c r="BN1032"/>
      <c r="BO1032"/>
      <c r="BP1032"/>
      <c r="BQ1032"/>
      <c r="BR1032"/>
      <c r="BS1032"/>
      <c r="BT1032"/>
      <c r="BU1032"/>
      <c r="BV1032"/>
      <c r="BW1032"/>
      <c r="BX1032"/>
      <c r="BY1032" s="319"/>
      <c r="BZ1032" s="320"/>
      <c r="CA1032" s="320"/>
      <c r="CB1032" s="320"/>
      <c r="CC1032" s="320"/>
      <c r="CD1032" s="320"/>
      <c r="CE1032" s="320"/>
      <c r="CF1032" s="320"/>
      <c r="CG1032" s="320"/>
      <c r="CH1032" s="320"/>
      <c r="CI1032" s="320"/>
      <c r="CJ1032" s="320"/>
      <c r="CK1032" s="320"/>
      <c r="CL1032" s="320"/>
      <c r="CM1032" s="320"/>
      <c r="CN1032" s="320"/>
      <c r="CO1032" s="320"/>
      <c r="CP1032" s="320"/>
      <c r="CQ1032" s="320"/>
      <c r="CR1032" s="320"/>
      <c r="CS1032" s="320"/>
      <c r="CT1032" s="320"/>
      <c r="CU1032" s="320"/>
      <c r="CV1032" s="320"/>
      <c r="CW1032" s="320"/>
      <c r="CX1032" s="320"/>
      <c r="CY1032" s="320"/>
      <c r="CZ1032" s="320"/>
    </row>
    <row r="1033" s="314" customFormat="true" ht="17.1" customHeight="true" x14ac:dyDescent="0.2">
      <c r="A1033" s="846"/>
      <c r="B1033" s="470" t="s">
        <v>311</v>
      </c>
      <c r="C1033" s="471">
        <v>0</v>
      </c>
      <c r="AJ1033" s="307"/>
      <c r="AK1033" s="307"/>
      <c r="AL1033" s="307"/>
      <c r="AM1033" s="307"/>
      <c r="AN1033" s="307"/>
      <c r="AO1033" s="307"/>
      <c r="AP1033" s="307"/>
      <c r="AQ1033" s="307"/>
      <c r="AR1033" s="307"/>
      <c r="AS1033" s="307"/>
      <c r="AT1033" s="307"/>
      <c r="AU1033" s="307"/>
      <c r="AV1033" s="307"/>
      <c r="AW1033" s="307"/>
      <c r="AX1033" s="307"/>
      <c r="AY1033" s="307"/>
      <c r="AZ1033" s="307"/>
      <c r="BA1033" s="423"/>
      <c r="BB1033" s="289"/>
      <c r="BC1033" s="423"/>
      <c r="BD1033" s="423"/>
      <c r="BE1033" s="423"/>
      <c r="BF1033" s="423"/>
      <c r="BG1033" s="423"/>
      <c r="BH1033" s="423"/>
      <c r="BI1033" s="423"/>
      <c r="BJ1033" s="423"/>
      <c r="BK1033" s="423"/>
      <c r="BL1033" s="423"/>
      <c r="BM1033" s="423"/>
      <c r="BN1033" s="423"/>
      <c r="BO1033" s="423"/>
      <c r="BP1033" s="423"/>
      <c r="BQ1033" s="423"/>
      <c r="BR1033" s="423"/>
      <c r="BS1033" s="423"/>
      <c r="BT1033" s="423"/>
      <c r="BU1033" s="423"/>
      <c r="BV1033" s="423"/>
      <c r="BW1033" s="423"/>
      <c r="BX1033" s="423"/>
      <c r="BY1033" s="423"/>
      <c r="BZ1033" s="307"/>
      <c r="CA1033" s="307"/>
      <c r="CB1033" s="307"/>
      <c r="CC1033" s="307"/>
      <c r="CD1033" s="307"/>
      <c r="CE1033" s="307"/>
      <c r="CF1033" s="307"/>
      <c r="CG1033" s="307"/>
      <c r="CH1033" s="307"/>
      <c r="CI1033" s="307"/>
      <c r="CJ1033" s="307"/>
      <c r="CK1033" s="307"/>
      <c r="CL1033" s="307"/>
      <c r="CM1033" s="307"/>
      <c r="CN1033" s="307"/>
      <c r="CO1033" s="307"/>
      <c r="CP1033" s="307"/>
      <c r="CQ1033" s="307"/>
      <c r="CR1033" s="307"/>
      <c r="CS1033" s="307"/>
      <c r="CT1033" s="307"/>
      <c r="CU1033" s="307"/>
      <c r="CV1033" s="307"/>
      <c r="CW1033" s="307"/>
      <c r="CX1033" s="307"/>
      <c r="CY1033" s="307"/>
      <c r="CZ1033" s="307"/>
    </row>
    <row r="1034" s="314" customFormat="true" ht="12.95" customHeight="true" x14ac:dyDescent="0.2">
      <c r="A1034" s="847" t="s">
        <v>459</v>
      </c>
      <c r="B1034" s="847"/>
      <c r="C1034" s="847"/>
      <c r="AJ1034" s="307"/>
      <c r="AK1034" s="307"/>
      <c r="AL1034" s="307"/>
      <c r="AM1034" s="307"/>
      <c r="AN1034" s="307"/>
      <c r="AO1034" s="307"/>
      <c r="AP1034" s="307"/>
      <c r="AQ1034" s="307"/>
      <c r="AR1034" s="307"/>
      <c r="AS1034" s="307"/>
      <c r="AT1034" s="307"/>
      <c r="AU1034" s="307"/>
      <c r="AV1034" s="307"/>
      <c r="AW1034" s="307"/>
      <c r="AX1034" s="307"/>
      <c r="AY1034" s="307"/>
      <c r="AZ1034" s="307"/>
      <c r="BA1034" s="319"/>
      <c r="BB1034" s="362"/>
      <c r="BC1034"/>
      <c r="BD1034"/>
      <c r="BE1034"/>
      <c r="BF1034"/>
      <c r="BG1034"/>
      <c r="BH1034"/>
      <c r="BI1034"/>
      <c r="BJ1034"/>
      <c r="BK1034"/>
      <c r="BL1034"/>
      <c r="BM1034"/>
      <c r="BN1034"/>
      <c r="BO1034"/>
      <c r="BP1034"/>
      <c r="BQ1034"/>
      <c r="BR1034"/>
      <c r="BS1034"/>
      <c r="BT1034"/>
      <c r="BU1034"/>
      <c r="BV1034"/>
      <c r="BW1034"/>
      <c r="BX1034"/>
      <c r="BY1034" s="319"/>
      <c r="BZ1034" s="320"/>
      <c r="CA1034" s="320"/>
      <c r="CB1034" s="320"/>
      <c r="CC1034" s="320"/>
      <c r="CD1034" s="320"/>
      <c r="CE1034" s="320"/>
      <c r="CF1034" s="320"/>
      <c r="CG1034" s="320"/>
      <c r="CH1034" s="320"/>
      <c r="CI1034" s="320"/>
      <c r="CJ1034" s="320"/>
      <c r="CK1034" s="320"/>
      <c r="CL1034" s="320"/>
      <c r="CM1034" s="320"/>
      <c r="CN1034" s="320"/>
      <c r="CO1034" s="320"/>
      <c r="CP1034" s="320"/>
      <c r="CQ1034" s="320"/>
      <c r="CR1034" s="320"/>
      <c r="CS1034" s="320"/>
      <c r="CT1034" s="320"/>
      <c r="CU1034" s="320"/>
      <c r="CV1034" s="320"/>
      <c r="CW1034" s="320"/>
      <c r="CX1034" s="320"/>
      <c r="CY1034" s="320"/>
      <c r="CZ1034" s="320"/>
    </row>
    <row r="1035" s="314" customFormat="true" ht="15" customHeight="true" x14ac:dyDescent="0.2">
      <c r="B1035" s="403"/>
      <c r="AJ1035" s="307"/>
      <c r="AK1035" s="307"/>
      <c r="AL1035" s="307"/>
      <c r="AM1035" s="307"/>
      <c r="AN1035" s="307"/>
      <c r="AO1035" s="307"/>
      <c r="AP1035" s="307"/>
      <c r="AQ1035" s="307"/>
      <c r="AR1035" s="307"/>
      <c r="AS1035" s="307"/>
      <c r="AT1035" s="307"/>
      <c r="AU1035" s="307"/>
      <c r="AV1035" s="307"/>
      <c r="AW1035" s="307"/>
      <c r="AX1035" s="307"/>
      <c r="AY1035" s="307"/>
      <c r="AZ1035" s="307"/>
      <c r="BA1035" s="402"/>
      <c r="BB1035" s="331"/>
      <c r="BC1035" s="402"/>
      <c r="BD1035" s="402"/>
      <c r="BE1035" s="402"/>
      <c r="BF1035" s="402"/>
      <c r="BG1035" s="402"/>
      <c r="BH1035" s="402"/>
      <c r="BI1035" s="402"/>
      <c r="BJ1035" s="402"/>
      <c r="BK1035" s="402"/>
      <c r="BL1035" s="402"/>
      <c r="BM1035" s="402"/>
      <c r="BN1035" s="402"/>
      <c r="BO1035" s="402"/>
      <c r="BP1035" s="402"/>
      <c r="BQ1035" s="402"/>
      <c r="BR1035" s="402"/>
      <c r="BS1035" s="402"/>
      <c r="BT1035" s="402"/>
      <c r="BU1035" s="402"/>
      <c r="BV1035" s="402"/>
      <c r="BW1035" s="402"/>
      <c r="BX1035" s="402"/>
      <c r="BY1035" s="402"/>
      <c r="BZ1035" s="307"/>
      <c r="CA1035" s="307"/>
      <c r="CB1035" s="307"/>
      <c r="CC1035" s="307"/>
      <c r="CD1035" s="307"/>
      <c r="CE1035" s="307"/>
      <c r="CF1035" s="307"/>
      <c r="CG1035" s="307"/>
      <c r="CH1035" s="307"/>
      <c r="CI1035" s="307"/>
      <c r="CJ1035" s="307"/>
      <c r="CK1035" s="307"/>
      <c r="CL1035" s="307"/>
      <c r="CM1035" s="307"/>
      <c r="CN1035" s="307"/>
      <c r="CO1035" s="307"/>
      <c r="CP1035" s="307"/>
      <c r="CQ1035" s="307"/>
      <c r="CR1035" s="307"/>
      <c r="CS1035" s="307"/>
      <c r="CT1035" s="307"/>
      <c r="CU1035" s="307"/>
      <c r="CV1035" s="307"/>
      <c r="CW1035" s="307"/>
      <c r="CX1035" s="307"/>
      <c r="CY1035" s="307"/>
      <c r="CZ1035" s="307"/>
    </row>
    <row r="1036" ht="15" customHeight="true" x14ac:dyDescent="0.25">
      <c r="A1036" s="363" t="s">
        <v>120</v>
      </c>
      <c r="B1036" s="271" t="s">
        <v>121</v>
      </c>
    </row>
    <row r="1037" ht="15" customHeight="true" x14ac:dyDescent="0.2">
      <c r="A1037" s="364" t="str">
        <f>R15</f>
        <v>Bubanza</v>
      </c>
      <c r="B1037" s="364">
        <f>BR122+BR123</f>
        <v>3831.6943170000022</v>
      </c>
    </row>
    <row r="1038" ht="15" customHeight="true" x14ac:dyDescent="0.2">
      <c r="A1038" s="364" t="str">
        <f>S15</f>
        <v>Bujumbura Mairie</v>
      </c>
      <c r="B1038" s="364">
        <f>BS122+BS123</f>
        <v>4803.8622680000062</v>
      </c>
    </row>
    <row r="1039" ht="15" customHeight="true" x14ac:dyDescent="0.2">
      <c r="A1039" s="364" t="str">
        <f>T15</f>
        <v>Bujumbura Rural</v>
      </c>
      <c r="B1039" s="364">
        <f>BT122+BT123</f>
        <v>4641.4686930000025</v>
      </c>
    </row>
    <row r="1040" ht="15" customHeight="true" x14ac:dyDescent="0.2">
      <c r="A1040" s="364" t="str">
        <f>U15</f>
        <v>Bururi</v>
      </c>
      <c r="B1040" s="364">
        <f>BU122+BU123</f>
        <v>2666.0782810000001</v>
      </c>
    </row>
    <row r="1041" ht="15" customHeight="true" x14ac:dyDescent="0.2">
      <c r="A1041" s="364" t="str">
        <f>V15</f>
        <v>Cankuzo</v>
      </c>
      <c r="B1041" s="364">
        <f>BV122+BV123</f>
        <v>2330.3359610000007</v>
      </c>
    </row>
    <row r="1042" ht="15" customHeight="true" x14ac:dyDescent="0.2">
      <c r="A1042" s="364" t="str">
        <f>W15</f>
        <v>Cibitoke</v>
      </c>
      <c r="B1042" s="364">
        <f>BW122+BW123</f>
        <v>4563.0294870000016</v>
      </c>
    </row>
    <row r="1043" ht="15" customHeight="true" x14ac:dyDescent="0.2">
      <c r="A1043" s="364" t="str">
        <f>X15</f>
        <v>Gitega</v>
      </c>
      <c r="B1043" s="364">
        <f>BX122+XR123</f>
        <v>2849.054709999999</v>
      </c>
    </row>
    <row r="1044" ht="15" customHeight="true" x14ac:dyDescent="0.2">
      <c r="A1044" s="364" t="str">
        <f>Y15</f>
        <v>Karusi</v>
      </c>
      <c r="B1044" s="364">
        <f>BY122+BY123</f>
        <v>3940.0734969999994</v>
      </c>
    </row>
    <row r="1045" ht="15" customHeight="true" x14ac:dyDescent="0.2">
      <c r="A1045" s="364" t="str">
        <f>Z15</f>
        <v>Kayanza</v>
      </c>
      <c r="B1045" s="364">
        <f>BZ122+BZ123</f>
        <v>5522.9358990000001</v>
      </c>
    </row>
    <row r="1046" ht="15" customHeight="true" x14ac:dyDescent="0.2">
      <c r="A1046" s="331" t="str">
        <f>AA15</f>
        <v>Kirundo</v>
      </c>
      <c r="B1046" s="364">
        <f>CA122+CA123</f>
        <v>5729.1701549999943</v>
      </c>
    </row>
    <row r="1047" ht="15" customHeight="true" x14ac:dyDescent="0.2">
      <c r="A1047" s="331" t="str">
        <f>AB15</f>
        <v>Makamba</v>
      </c>
      <c r="B1047" s="364">
        <f>CB122+CB123</f>
        <v>4602.1223119999886</v>
      </c>
    </row>
    <row r="1048" ht="15" customHeight="true" x14ac:dyDescent="0.2">
      <c r="A1048" s="331" t="str">
        <f>AC15</f>
        <v>Muramvya</v>
      </c>
      <c r="B1048" s="364">
        <f>CC122+CC123</f>
        <v>2833.0691159999988</v>
      </c>
    </row>
    <row r="1049" ht="15" customHeight="true" x14ac:dyDescent="0.2">
      <c r="A1049" s="331" t="str">
        <f>AD15</f>
        <v>Muyinga</v>
      </c>
      <c r="B1049" s="364">
        <f>CD122+CD123</f>
        <v>5805.9233899999981</v>
      </c>
    </row>
    <row r="1050" ht="15" customHeight="true" x14ac:dyDescent="0.2">
      <c r="A1050" s="331" t="str">
        <f>AE15</f>
        <v>Mwaro</v>
      </c>
      <c r="B1050" s="364">
        <f>CE122+CE123</f>
        <v>2424.1499219999982</v>
      </c>
    </row>
    <row r="1051" ht="15" customHeight="true" x14ac:dyDescent="0.2">
      <c r="A1051" s="331" t="str">
        <f>AF15</f>
        <v>Ngozi</v>
      </c>
      <c r="B1051" s="364">
        <f>CF122+CF123</f>
        <v>6134.642423000013</v>
      </c>
    </row>
    <row r="1052" ht="15" customHeight="true" x14ac:dyDescent="0.2">
      <c r="A1052" s="331" t="str">
        <f>AG15</f>
        <v>Rumonge</v>
      </c>
      <c r="B1052" s="364">
        <f>CG122+CG123</f>
        <v>4438.0450800000053</v>
      </c>
    </row>
    <row r="1053" ht="15" customHeight="true" x14ac:dyDescent="0.2">
      <c r="A1053" s="331" t="str">
        <f>AH15</f>
        <v>Rutana</v>
      </c>
      <c r="B1053" s="364">
        <f>CH122+CH123</f>
        <v>3394.2252470000003</v>
      </c>
    </row>
    <row r="1054" ht="15" customHeight="true" x14ac:dyDescent="0.2">
      <c r="A1054" s="331" t="str">
        <f>AI15</f>
        <v>Ruyigi</v>
      </c>
      <c r="B1054" s="364">
        <f>CI122+CI123</f>
        <v>3940.7078090000018</v>
      </c>
    </row>
    <row r="1055" ht="15" customHeight="true" x14ac:dyDescent="0.2">
      <c r="A1055" s="331">
        <f>AJ15</f>
        <v>0</v>
      </c>
      <c r="B1055" s="364">
        <f>CJ122+CJ123</f>
        <v>0</v>
      </c>
    </row>
    <row r="1056" ht="15" customHeight="true" x14ac:dyDescent="0.2">
      <c r="A1056" s="331">
        <f>AK15</f>
        <v>0</v>
      </c>
      <c r="B1056" s="364">
        <f>CK122+CK123</f>
        <v>0</v>
      </c>
    </row>
    <row r="1057" ht="15" customHeight="true" x14ac:dyDescent="0.2">
      <c r="A1057" s="331">
        <f>AL15</f>
        <v>0</v>
      </c>
      <c r="B1057" s="364">
        <f>CL122+CL123</f>
        <v>0</v>
      </c>
    </row>
    <row r="1058" ht="15" customHeight="true" x14ac:dyDescent="0.2">
      <c r="A1058" s="331">
        <f>AM15</f>
        <v>0</v>
      </c>
      <c r="B1058" s="364">
        <f>CM122+CM123</f>
        <v>0</v>
      </c>
    </row>
    <row r="1059" ht="15" customHeight="true" x14ac:dyDescent="0.2">
      <c r="A1059" s="331">
        <f>AN15</f>
        <v>0</v>
      </c>
      <c r="B1059" s="364">
        <f>CN122+CN123</f>
        <v>0</v>
      </c>
    </row>
    <row r="1060" ht="15" customHeight="true" x14ac:dyDescent="0.2">
      <c r="A1060" s="331">
        <f>AO15</f>
        <v>0</v>
      </c>
      <c r="B1060" s="364">
        <f>CO122+CO123</f>
        <v>0</v>
      </c>
    </row>
    <row r="1061" ht="15" customHeight="true" x14ac:dyDescent="0.2">
      <c r="A1061" s="331">
        <f>AP15</f>
        <v>0</v>
      </c>
      <c r="B1061" s="364">
        <f>CP122+CP123</f>
        <v>0</v>
      </c>
    </row>
    <row r="1062" ht="15" customHeight="true" x14ac:dyDescent="0.2">
      <c r="A1062" s="331">
        <f>AQ15</f>
        <v>0</v>
      </c>
      <c r="B1062" s="364">
        <f>CQ122+CQ123</f>
        <v>0</v>
      </c>
    </row>
    <row r="1063" ht="15" customHeight="true" x14ac:dyDescent="0.2">
      <c r="A1063" s="331">
        <f>AR15</f>
        <v>0</v>
      </c>
      <c r="B1063" s="364">
        <f>CR122+CR123</f>
        <v>0</v>
      </c>
    </row>
    <row r="1064" ht="15" customHeight="true" x14ac:dyDescent="0.2">
      <c r="A1064" s="331">
        <f>AS15</f>
        <v>0</v>
      </c>
      <c r="B1064" s="364">
        <f>CS122+CS123</f>
        <v>0</v>
      </c>
    </row>
    <row r="1065" ht="15" customHeight="true" x14ac:dyDescent="0.2">
      <c r="A1065" s="331">
        <f>AT15</f>
        <v>0</v>
      </c>
      <c r="B1065" s="364">
        <f>CT122+CT123</f>
        <v>0</v>
      </c>
    </row>
    <row r="1066" ht="15" customHeight="true" x14ac:dyDescent="0.2">
      <c r="A1066" s="331">
        <f>AU15</f>
        <v>0</v>
      </c>
      <c r="B1066" s="364">
        <f>CU122+CU123</f>
        <v>0</v>
      </c>
    </row>
    <row r="1067" ht="15" customHeight="true" x14ac:dyDescent="0.2">
      <c r="A1067" s="331">
        <f>AV15</f>
        <v>0</v>
      </c>
      <c r="B1067" s="364">
        <f>CV122+CV123</f>
        <v>0</v>
      </c>
    </row>
    <row r="1068" ht="15" customHeight="true" x14ac:dyDescent="0.2">
      <c r="A1068" s="331">
        <f>AW15</f>
        <v>0</v>
      </c>
      <c r="B1068" s="364">
        <f>CW122+CW123</f>
        <v>0</v>
      </c>
    </row>
    <row r="1069" ht="15" customHeight="true" x14ac:dyDescent="0.2">
      <c r="A1069" s="331">
        <f>AX15</f>
        <v>0</v>
      </c>
      <c r="B1069" s="364">
        <f>CX122+CX123</f>
        <v>0</v>
      </c>
    </row>
    <row r="1070" ht="15" customHeight="true" x14ac:dyDescent="0.2">
      <c r="A1070" s="331">
        <f>AY15</f>
        <v>0</v>
      </c>
      <c r="B1070" s="364">
        <f>CY122+CY123</f>
        <v>0</v>
      </c>
    </row>
    <row r="1071" ht="15" customHeight="true" x14ac:dyDescent="0.2">
      <c r="A1071" s="331"/>
      <c r="B1071" s="364"/>
    </row>
    <row r="1072" ht="15" customHeight="true" x14ac:dyDescent="0.2">
      <c r="A1072" s="364">
        <f>34-COUNTIF(A1037:A1071,"0")</f>
        <v>18</v>
      </c>
      <c r="B1072" s="331" t="s">
        <v>136</v>
      </c>
    </row>
    <row r="1100" s="698" customFormat="true" ht="17.1" customHeight="true" x14ac:dyDescent="0.2">
      <c r="A1100" s="724"/>
      <c r="B1100" s="718"/>
      <c r="AJ1100" s="717"/>
      <c r="AK1100" s="717"/>
      <c r="AL1100" s="717"/>
      <c r="AM1100" s="717"/>
      <c r="AN1100" s="717"/>
      <c r="AO1100" s="717"/>
      <c r="AP1100" s="717"/>
      <c r="AQ1100" s="717"/>
      <c r="AR1100" s="717"/>
      <c r="AS1100" s="717"/>
      <c r="AT1100" s="717"/>
      <c r="AU1100" s="717"/>
      <c r="AV1100" s="717"/>
      <c r="AW1100" s="717"/>
      <c r="AX1100" s="717"/>
      <c r="AY1100" s="717"/>
      <c r="AZ1100" s="717"/>
      <c r="BA1100" s="402"/>
      <c r="BB1100" s="331"/>
      <c r="BC1100" s="402"/>
      <c r="BD1100" s="402"/>
      <c r="BE1100" s="402"/>
      <c r="BF1100" s="402"/>
      <c r="BG1100" s="402"/>
      <c r="BH1100" s="402"/>
      <c r="BI1100" s="402"/>
      <c r="BJ1100" s="402"/>
      <c r="BK1100" s="402"/>
      <c r="BL1100" s="402"/>
      <c r="BM1100" s="402"/>
      <c r="BN1100" s="402"/>
      <c r="BO1100" s="402"/>
      <c r="BP1100" s="402"/>
      <c r="BQ1100" s="402"/>
      <c r="BR1100" s="402"/>
      <c r="BS1100" s="402"/>
      <c r="BT1100" s="402"/>
      <c r="BU1100" s="402"/>
      <c r="BV1100" s="402"/>
      <c r="BW1100" s="402"/>
      <c r="BX1100" s="402"/>
      <c r="BY1100" s="402"/>
      <c r="BZ1100" s="307"/>
      <c r="CA1100" s="307"/>
      <c r="CB1100" s="307"/>
      <c r="CC1100" s="307"/>
      <c r="CD1100" s="307"/>
      <c r="CE1100" s="307"/>
      <c r="CF1100" s="307"/>
      <c r="CG1100" s="307"/>
      <c r="CH1100" s="307"/>
      <c r="CI1100" s="307"/>
      <c r="CJ1100" s="307"/>
      <c r="CK1100" s="307"/>
      <c r="CL1100" s="307"/>
      <c r="CM1100" s="307"/>
      <c r="CN1100" s="307"/>
      <c r="CO1100" s="307"/>
      <c r="CP1100" s="307"/>
      <c r="CQ1100" s="307"/>
      <c r="CR1100" s="307"/>
      <c r="CS1100" s="307"/>
      <c r="CT1100" s="307"/>
      <c r="CU1100" s="307"/>
      <c r="CV1100" s="307"/>
      <c r="CW1100" s="307"/>
      <c r="CX1100" s="307"/>
      <c r="CY1100" s="307"/>
      <c r="CZ1100" s="307"/>
    </row>
    <row r="1101" s="698" customFormat="true" ht="17.1" customHeight="true" x14ac:dyDescent="0.2">
      <c r="A1101" s="725"/>
      <c r="B1101" s="719"/>
      <c r="AJ1101" s="717"/>
      <c r="AK1101" s="717"/>
      <c r="AL1101" s="717"/>
      <c r="AM1101" s="717"/>
      <c r="AN1101" s="717"/>
      <c r="AO1101" s="717"/>
      <c r="AP1101" s="717"/>
      <c r="AQ1101" s="717"/>
      <c r="AR1101" s="717"/>
      <c r="AS1101" s="717"/>
      <c r="AT1101" s="717"/>
      <c r="AU1101" s="717"/>
      <c r="AV1101" s="717"/>
      <c r="AW1101" s="717"/>
      <c r="AX1101" s="717"/>
      <c r="AY1101" s="717"/>
      <c r="AZ1101" s="717"/>
      <c r="BA1101" s="402"/>
      <c r="BB1101" s="331"/>
      <c r="BC1101" s="402"/>
      <c r="BD1101" s="402"/>
      <c r="BE1101" s="402"/>
      <c r="BF1101" s="402"/>
      <c r="BG1101" s="402"/>
      <c r="BH1101" s="402"/>
      <c r="BI1101" s="402"/>
      <c r="BJ1101" s="402"/>
      <c r="BK1101" s="402"/>
      <c r="BL1101" s="402"/>
      <c r="BM1101" s="402"/>
      <c r="BN1101" s="402"/>
      <c r="BO1101" s="402"/>
      <c r="BP1101" s="402"/>
      <c r="BQ1101" s="402"/>
      <c r="BR1101" s="402"/>
      <c r="BS1101" s="402"/>
      <c r="BT1101" s="402"/>
      <c r="BU1101" s="402"/>
      <c r="BV1101" s="402"/>
      <c r="BW1101" s="402"/>
      <c r="BX1101" s="402"/>
      <c r="BY1101" s="402"/>
      <c r="BZ1101" s="307"/>
      <c r="CA1101" s="307"/>
      <c r="CB1101" s="307"/>
      <c r="CC1101" s="307"/>
      <c r="CD1101" s="307"/>
      <c r="CE1101" s="307"/>
      <c r="CF1101" s="307"/>
      <c r="CG1101" s="307"/>
      <c r="CH1101" s="307"/>
      <c r="CI1101" s="307"/>
      <c r="CJ1101" s="307"/>
      <c r="CK1101" s="307"/>
      <c r="CL1101" s="307"/>
      <c r="CM1101" s="307"/>
      <c r="CN1101" s="307"/>
      <c r="CO1101" s="307"/>
      <c r="CP1101" s="307"/>
      <c r="CQ1101" s="307"/>
      <c r="CR1101" s="307"/>
      <c r="CS1101" s="307"/>
      <c r="CT1101" s="307"/>
      <c r="CU1101" s="307"/>
      <c r="CV1101" s="307"/>
      <c r="CW1101" s="307"/>
      <c r="CX1101" s="307"/>
      <c r="CY1101" s="307"/>
      <c r="CZ1101" s="307"/>
    </row>
    <row r="1102" s="307" customFormat="true" ht="15" customHeight="true" x14ac:dyDescent="0.2">
      <c r="BA1102" s="402"/>
      <c r="BB1102" s="331"/>
      <c r="BC1102" s="402"/>
      <c r="BD1102" s="402"/>
      <c r="BE1102" s="402"/>
      <c r="BF1102" s="402"/>
      <c r="BG1102" s="402"/>
      <c r="BH1102" s="402"/>
      <c r="BI1102" s="402"/>
      <c r="BJ1102" s="402"/>
      <c r="BK1102" s="402"/>
      <c r="BL1102" s="402"/>
      <c r="BM1102" s="402"/>
      <c r="BN1102" s="402"/>
      <c r="BO1102" s="402"/>
      <c r="BP1102" s="402"/>
      <c r="BQ1102" s="402"/>
      <c r="BR1102" s="402"/>
      <c r="BS1102" s="402"/>
      <c r="BT1102" s="402"/>
      <c r="BU1102" s="402"/>
      <c r="BV1102" s="402"/>
      <c r="BW1102" s="402"/>
      <c r="BX1102" s="402"/>
      <c r="BY1102" s="402"/>
    </row>
    <row r="1103" s="307" customFormat="true" ht="15" customHeight="true" x14ac:dyDescent="0.2">
      <c r="BA1103" s="402"/>
      <c r="BB1103" s="331"/>
      <c r="BC1103" s="402"/>
      <c r="BD1103" s="402"/>
      <c r="BE1103" s="402"/>
      <c r="BF1103" s="402"/>
      <c r="BG1103" s="402"/>
      <c r="BH1103" s="402"/>
      <c r="BI1103" s="402"/>
      <c r="BJ1103" s="402"/>
      <c r="BK1103" s="402"/>
      <c r="BL1103" s="402"/>
      <c r="BM1103" s="402"/>
      <c r="BN1103" s="402"/>
      <c r="BO1103" s="402"/>
      <c r="BP1103" s="402"/>
      <c r="BQ1103" s="402"/>
      <c r="BR1103" s="402"/>
      <c r="BS1103" s="402"/>
      <c r="BT1103" s="402"/>
      <c r="BU1103" s="402"/>
      <c r="BV1103" s="402"/>
      <c r="BW1103" s="402"/>
      <c r="BX1103" s="402"/>
      <c r="BY1103" s="402"/>
    </row>
    <row r="1104" s="307" customFormat="true" ht="15" customHeight="true" x14ac:dyDescent="0.2">
      <c r="BA1104" s="402"/>
      <c r="BB1104" s="331"/>
      <c r="BC1104" s="402"/>
      <c r="BD1104" s="402"/>
      <c r="BE1104" s="402"/>
      <c r="BF1104" s="402"/>
      <c r="BG1104" s="402"/>
      <c r="BH1104" s="402"/>
      <c r="BI1104" s="402"/>
      <c r="BJ1104" s="402"/>
      <c r="BK1104" s="402"/>
      <c r="BL1104" s="402"/>
      <c r="BM1104" s="402"/>
      <c r="BN1104" s="402"/>
      <c r="BO1104" s="402"/>
      <c r="BP1104" s="402"/>
      <c r="BQ1104" s="402"/>
      <c r="BR1104" s="402"/>
      <c r="BS1104" s="402"/>
      <c r="BT1104" s="402"/>
      <c r="BU1104" s="402"/>
      <c r="BV1104" s="402"/>
      <c r="BW1104" s="402"/>
      <c r="BX1104" s="402"/>
      <c r="BY1104" s="402"/>
    </row>
    <row r="1105" s="307" customFormat="true" ht="15" customHeight="true" x14ac:dyDescent="0.2">
      <c r="BA1105" s="402"/>
      <c r="BB1105" s="331"/>
      <c r="BC1105" s="402"/>
      <c r="BD1105" s="402"/>
      <c r="BE1105" s="402"/>
      <c r="BF1105" s="402"/>
      <c r="BG1105" s="402"/>
      <c r="BH1105" s="402"/>
      <c r="BI1105" s="402"/>
      <c r="BJ1105" s="402"/>
      <c r="BK1105" s="402"/>
      <c r="BL1105" s="402"/>
      <c r="BM1105" s="402"/>
      <c r="BN1105" s="402"/>
      <c r="BO1105" s="402"/>
      <c r="BP1105" s="402"/>
      <c r="BQ1105" s="402"/>
      <c r="BR1105" s="402"/>
      <c r="BS1105" s="402"/>
      <c r="BT1105" s="402"/>
      <c r="BU1105" s="402"/>
      <c r="BV1105" s="402"/>
      <c r="BW1105" s="402"/>
      <c r="BX1105" s="402"/>
      <c r="BY1105" s="402"/>
    </row>
    <row r="1106" s="307" customFormat="true" ht="15" customHeight="true" x14ac:dyDescent="0.2">
      <c r="BA1106" s="402"/>
      <c r="BB1106" s="331"/>
      <c r="BC1106" s="402"/>
      <c r="BD1106" s="402"/>
      <c r="BE1106" s="402"/>
      <c r="BF1106" s="402"/>
      <c r="BG1106" s="402"/>
      <c r="BH1106" s="402"/>
      <c r="BI1106" s="402"/>
      <c r="BJ1106" s="402"/>
      <c r="BK1106" s="402"/>
      <c r="BL1106" s="402"/>
      <c r="BM1106" s="402"/>
      <c r="BN1106" s="402"/>
      <c r="BO1106" s="402"/>
      <c r="BP1106" s="402"/>
      <c r="BQ1106" s="402"/>
      <c r="BR1106" s="402"/>
      <c r="BS1106" s="402"/>
      <c r="BT1106" s="402"/>
      <c r="BU1106" s="402"/>
      <c r="BV1106" s="402"/>
      <c r="BW1106" s="402"/>
      <c r="BX1106" s="402"/>
      <c r="BY1106" s="402"/>
    </row>
    <row r="1107" s="307" customFormat="true" ht="15" customHeight="true" x14ac:dyDescent="0.2">
      <c r="BA1107" s="402"/>
      <c r="BB1107" s="331"/>
      <c r="BC1107" s="402"/>
      <c r="BD1107" s="402"/>
      <c r="BE1107" s="402"/>
      <c r="BF1107" s="402"/>
      <c r="BG1107" s="402"/>
      <c r="BH1107" s="402"/>
      <c r="BI1107" s="402"/>
      <c r="BJ1107" s="402"/>
      <c r="BK1107" s="402"/>
      <c r="BL1107" s="402"/>
      <c r="BM1107" s="402"/>
      <c r="BN1107" s="402"/>
      <c r="BO1107" s="402"/>
      <c r="BP1107" s="402"/>
      <c r="BQ1107" s="402"/>
      <c r="BR1107" s="402"/>
      <c r="BS1107" s="402"/>
      <c r="BT1107" s="402"/>
      <c r="BU1107" s="402"/>
      <c r="BV1107" s="402"/>
      <c r="BW1107" s="402"/>
      <c r="BX1107" s="402"/>
      <c r="BY1107" s="402"/>
    </row>
    <row r="1108" s="307" customFormat="true" ht="15" customHeight="true" x14ac:dyDescent="0.2">
      <c r="BA1108" s="402"/>
      <c r="BB1108" s="331"/>
      <c r="BC1108" s="402"/>
      <c r="BD1108" s="402"/>
      <c r="BE1108" s="402"/>
      <c r="BF1108" s="402"/>
      <c r="BG1108" s="402"/>
      <c r="BH1108" s="402"/>
      <c r="BI1108" s="402"/>
      <c r="BJ1108" s="402"/>
      <c r="BK1108" s="402"/>
      <c r="BL1108" s="402"/>
      <c r="BM1108" s="402"/>
      <c r="BN1108" s="402"/>
      <c r="BO1108" s="402"/>
      <c r="BP1108" s="402"/>
      <c r="BQ1108" s="402"/>
      <c r="BR1108" s="402"/>
      <c r="BS1108" s="402"/>
      <c r="BT1108" s="402"/>
      <c r="BU1108" s="402"/>
      <c r="BV1108" s="402"/>
      <c r="BW1108" s="402"/>
      <c r="BX1108" s="402"/>
      <c r="BY1108" s="402"/>
    </row>
    <row r="1109" s="307" customFormat="true" ht="15" customHeight="true" x14ac:dyDescent="0.2">
      <c r="BA1109" s="402"/>
      <c r="BB1109" s="331"/>
      <c r="BC1109" s="402"/>
      <c r="BD1109" s="402"/>
      <c r="BE1109" s="402"/>
      <c r="BF1109" s="402"/>
      <c r="BG1109" s="402"/>
      <c r="BH1109" s="402"/>
      <c r="BI1109" s="402"/>
      <c r="BJ1109" s="402"/>
      <c r="BK1109" s="402"/>
      <c r="BL1109" s="402"/>
      <c r="BM1109" s="402"/>
      <c r="BN1109" s="402"/>
      <c r="BO1109" s="402"/>
      <c r="BP1109" s="402"/>
      <c r="BQ1109" s="402"/>
      <c r="BR1109" s="402"/>
      <c r="BS1109" s="402"/>
      <c r="BT1109" s="402"/>
      <c r="BU1109" s="402"/>
      <c r="BV1109" s="402"/>
      <c r="BW1109" s="402"/>
      <c r="BX1109" s="402"/>
      <c r="BY1109" s="402"/>
    </row>
    <row r="1110" s="307" customFormat="true" ht="15" customHeight="true" x14ac:dyDescent="0.2">
      <c r="BA1110" s="402"/>
      <c r="BB1110" s="331"/>
      <c r="BC1110" s="402"/>
      <c r="BD1110" s="402"/>
      <c r="BE1110" s="402"/>
      <c r="BF1110" s="402"/>
      <c r="BG1110" s="402"/>
      <c r="BH1110" s="402"/>
      <c r="BI1110" s="402"/>
      <c r="BJ1110" s="402"/>
      <c r="BK1110" s="402"/>
      <c r="BL1110" s="402"/>
      <c r="BM1110" s="402"/>
      <c r="BN1110" s="402"/>
      <c r="BO1110" s="402"/>
      <c r="BP1110" s="402"/>
      <c r="BQ1110" s="402"/>
      <c r="BR1110" s="402"/>
      <c r="BS1110" s="402"/>
      <c r="BT1110" s="402"/>
      <c r="BU1110" s="402"/>
      <c r="BV1110" s="402"/>
      <c r="BW1110" s="402"/>
      <c r="BX1110" s="402"/>
      <c r="BY1110" s="402"/>
    </row>
    <row r="1111" s="307" customFormat="true" ht="15" customHeight="true" x14ac:dyDescent="0.2">
      <c r="BA1111" s="402"/>
      <c r="BB1111" s="331"/>
      <c r="BC1111" s="402"/>
      <c r="BD1111" s="402"/>
      <c r="BE1111" s="402"/>
      <c r="BF1111" s="402"/>
      <c r="BG1111" s="402"/>
      <c r="BH1111" s="402"/>
      <c r="BI1111" s="402"/>
      <c r="BJ1111" s="402"/>
      <c r="BK1111" s="402"/>
      <c r="BL1111" s="402"/>
      <c r="BM1111" s="402"/>
      <c r="BN1111" s="402"/>
      <c r="BO1111" s="402"/>
      <c r="BP1111" s="402"/>
      <c r="BQ1111" s="402"/>
      <c r="BR1111" s="402"/>
      <c r="BS1111" s="402"/>
      <c r="BT1111" s="402"/>
      <c r="BU1111" s="402"/>
      <c r="BV1111" s="402"/>
      <c r="BW1111" s="402"/>
      <c r="BX1111" s="402"/>
      <c r="BY1111" s="402"/>
    </row>
    <row r="1112" s="307" customFormat="true" ht="15" customHeight="true" x14ac:dyDescent="0.2">
      <c r="BA1112" s="402"/>
      <c r="BB1112" s="331"/>
      <c r="BC1112" s="402"/>
      <c r="BD1112" s="402"/>
      <c r="BE1112" s="402"/>
      <c r="BF1112" s="402"/>
      <c r="BG1112" s="402"/>
      <c r="BH1112" s="402"/>
      <c r="BI1112" s="402"/>
      <c r="BJ1112" s="402"/>
      <c r="BK1112" s="402"/>
      <c r="BL1112" s="402"/>
      <c r="BM1112" s="402"/>
      <c r="BN1112" s="402"/>
      <c r="BO1112" s="402"/>
      <c r="BP1112" s="402"/>
      <c r="BQ1112" s="402"/>
      <c r="BR1112" s="402"/>
      <c r="BS1112" s="402"/>
      <c r="BT1112" s="402"/>
      <c r="BU1112" s="402"/>
      <c r="BV1112" s="402"/>
      <c r="BW1112" s="402"/>
      <c r="BX1112" s="402"/>
      <c r="BY1112" s="402"/>
    </row>
    <row r="1113" s="307" customFormat="true" ht="15" customHeight="true" x14ac:dyDescent="0.2">
      <c r="BA1113" s="402"/>
      <c r="BB1113" s="331"/>
      <c r="BC1113" s="402"/>
      <c r="BD1113" s="402"/>
      <c r="BE1113" s="402"/>
      <c r="BF1113" s="402"/>
      <c r="BG1113" s="402"/>
      <c r="BH1113" s="402"/>
      <c r="BI1113" s="402"/>
      <c r="BJ1113" s="402"/>
      <c r="BK1113" s="402"/>
      <c r="BL1113" s="402"/>
      <c r="BM1113" s="402"/>
      <c r="BN1113" s="402"/>
      <c r="BO1113" s="402"/>
      <c r="BP1113" s="402"/>
      <c r="BQ1113" s="402"/>
      <c r="BR1113" s="402"/>
      <c r="BS1113" s="402"/>
      <c r="BT1113" s="402"/>
      <c r="BU1113" s="402"/>
      <c r="BV1113" s="402"/>
      <c r="BW1113" s="402"/>
      <c r="BX1113" s="402"/>
      <c r="BY1113" s="402"/>
    </row>
    <row r="1114" s="307" customFormat="true" ht="17.1" customHeight="true" x14ac:dyDescent="0.2">
      <c r="A1114" s="726"/>
      <c r="B1114" s="720"/>
      <c r="C1114" s="721"/>
      <c r="D1114" s="721"/>
      <c r="E1114" s="721"/>
      <c r="F1114" s="721"/>
      <c r="G1114" s="721"/>
      <c r="H1114" s="721"/>
      <c r="I1114" s="721"/>
      <c r="J1114" s="721"/>
      <c r="K1114" s="721"/>
      <c r="L1114" s="721"/>
      <c r="M1114" s="721"/>
      <c r="N1114" s="721"/>
      <c r="O1114" s="721"/>
      <c r="P1114" s="721"/>
      <c r="Q1114" s="721"/>
      <c r="R1114" s="721"/>
      <c r="S1114" s="721"/>
      <c r="T1114" s="721"/>
      <c r="U1114" s="721"/>
      <c r="V1114" s="721"/>
      <c r="W1114" s="721"/>
      <c r="X1114" s="721"/>
      <c r="Y1114" s="721"/>
      <c r="Z1114" s="721"/>
      <c r="AA1114" s="721"/>
      <c r="AB1114" s="721"/>
      <c r="AC1114" s="721"/>
      <c r="AD1114" s="721"/>
      <c r="AE1114" s="721"/>
      <c r="AF1114" s="721"/>
      <c r="AG1114" s="721"/>
      <c r="AH1114" s="721"/>
      <c r="AI1114" s="721"/>
      <c r="BA1114" s="402"/>
      <c r="BB1114" s="331"/>
      <c r="BC1114" s="402"/>
      <c r="BD1114" s="402"/>
      <c r="BE1114" s="402"/>
      <c r="BF1114" s="402"/>
      <c r="BG1114" s="402"/>
      <c r="BH1114" s="402"/>
      <c r="BI1114" s="402"/>
      <c r="BJ1114" s="402"/>
      <c r="BK1114" s="402"/>
      <c r="BL1114" s="402"/>
      <c r="BM1114" s="402"/>
      <c r="BN1114" s="402"/>
      <c r="BO1114" s="402"/>
      <c r="BP1114" s="402"/>
      <c r="BQ1114" s="402"/>
      <c r="BR1114" s="402"/>
      <c r="BS1114" s="402"/>
      <c r="BT1114" s="402"/>
      <c r="BU1114" s="402"/>
      <c r="BV1114" s="402"/>
      <c r="BW1114" s="402"/>
      <c r="BX1114" s="402"/>
      <c r="BY1114" s="402"/>
    </row>
    <row r="1115" s="307" customFormat="true" ht="17.1" customHeight="true" x14ac:dyDescent="0.2">
      <c r="A1115" s="726"/>
      <c r="B1115" s="720"/>
      <c r="C1115" s="721"/>
      <c r="D1115" s="721"/>
      <c r="E1115" s="721"/>
      <c r="F1115" s="721"/>
      <c r="G1115" s="721"/>
      <c r="H1115" s="721"/>
      <c r="I1115" s="721"/>
      <c r="J1115" s="721"/>
      <c r="K1115" s="721"/>
      <c r="L1115" s="721"/>
      <c r="M1115" s="721"/>
      <c r="N1115" s="721"/>
      <c r="O1115" s="721"/>
      <c r="P1115" s="721"/>
      <c r="Q1115" s="721"/>
      <c r="R1115" s="721"/>
      <c r="S1115" s="721"/>
      <c r="T1115" s="721"/>
      <c r="U1115" s="721"/>
      <c r="V1115" s="721"/>
      <c r="W1115" s="721"/>
      <c r="X1115" s="721"/>
      <c r="Y1115" s="721"/>
      <c r="Z1115" s="721"/>
      <c r="AA1115" s="721"/>
      <c r="AB1115" s="721"/>
      <c r="AC1115" s="721"/>
      <c r="AD1115" s="721"/>
      <c r="AE1115" s="721"/>
      <c r="AF1115" s="721"/>
      <c r="AG1115" s="721"/>
      <c r="AH1115" s="721"/>
      <c r="AI1115" s="721"/>
      <c r="BA1115" s="402"/>
      <c r="BB1115" s="331"/>
      <c r="BC1115" s="402"/>
      <c r="BD1115" s="402"/>
      <c r="BE1115" s="402"/>
      <c r="BF1115" s="402"/>
      <c r="BG1115" s="402"/>
      <c r="BH1115" s="402"/>
      <c r="BI1115" s="402"/>
      <c r="BJ1115" s="402"/>
      <c r="BK1115" s="402"/>
      <c r="BL1115" s="402"/>
      <c r="BM1115" s="402"/>
      <c r="BN1115" s="402"/>
      <c r="BO1115" s="402"/>
      <c r="BP1115" s="402"/>
      <c r="BQ1115" s="402"/>
      <c r="BR1115" s="402"/>
      <c r="BS1115" s="402"/>
      <c r="BT1115" s="402"/>
      <c r="BU1115" s="402"/>
      <c r="BV1115" s="402"/>
      <c r="BW1115" s="402"/>
      <c r="BX1115" s="402"/>
      <c r="BY1115" s="402"/>
    </row>
    <row r="1116" s="307" customFormat="true" ht="17.1" customHeight="true" x14ac:dyDescent="0.2">
      <c r="A1116" s="726"/>
      <c r="B1116" s="720"/>
      <c r="C1116" s="721"/>
      <c r="D1116" s="721"/>
      <c r="E1116" s="721"/>
      <c r="F1116" s="721"/>
      <c r="G1116" s="721"/>
      <c r="H1116" s="721"/>
      <c r="I1116" s="721"/>
      <c r="J1116" s="721"/>
      <c r="K1116" s="721"/>
      <c r="L1116" s="721"/>
      <c r="M1116" s="721"/>
      <c r="N1116" s="721"/>
      <c r="O1116" s="721"/>
      <c r="P1116" s="721"/>
      <c r="Q1116" s="721"/>
      <c r="R1116" s="721"/>
      <c r="S1116" s="721"/>
      <c r="T1116" s="721"/>
      <c r="U1116" s="721"/>
      <c r="V1116" s="721"/>
      <c r="W1116" s="721"/>
      <c r="X1116" s="721"/>
      <c r="Y1116" s="721"/>
      <c r="Z1116" s="721"/>
      <c r="AA1116" s="721"/>
      <c r="AB1116" s="721"/>
      <c r="AC1116" s="721"/>
      <c r="AD1116" s="721"/>
      <c r="AE1116" s="721"/>
      <c r="AF1116" s="721"/>
      <c r="AG1116" s="721"/>
      <c r="AH1116" s="721"/>
      <c r="AI1116" s="721"/>
      <c r="BA1116" s="402"/>
      <c r="BB1116" s="331"/>
      <c r="BC1116" s="402"/>
      <c r="BD1116" s="402"/>
      <c r="BE1116" s="402"/>
      <c r="BF1116" s="402"/>
      <c r="BG1116" s="402"/>
      <c r="BH1116" s="402"/>
      <c r="BI1116" s="402"/>
      <c r="BJ1116" s="402"/>
      <c r="BK1116" s="402"/>
      <c r="BL1116" s="402"/>
      <c r="BM1116" s="402"/>
      <c r="BN1116" s="402"/>
      <c r="BO1116" s="402"/>
      <c r="BP1116" s="402"/>
      <c r="BQ1116" s="402"/>
      <c r="BR1116" s="402"/>
      <c r="BS1116" s="402"/>
      <c r="BT1116" s="402"/>
      <c r="BU1116" s="402"/>
      <c r="BV1116" s="402"/>
      <c r="BW1116" s="402"/>
      <c r="BX1116" s="402"/>
      <c r="BY1116" s="402"/>
    </row>
    <row r="1117" s="307" customFormat="true" ht="17.1" customHeight="true" x14ac:dyDescent="0.2">
      <c r="A1117" s="727"/>
      <c r="B1117" s="722"/>
      <c r="C1117" s="723"/>
      <c r="D1117" s="723"/>
      <c r="E1117" s="723"/>
      <c r="F1117" s="723"/>
      <c r="G1117" s="723"/>
      <c r="H1117" s="723"/>
      <c r="I1117" s="723"/>
      <c r="J1117" s="723"/>
      <c r="K1117" s="723"/>
      <c r="L1117" s="723"/>
      <c r="M1117" s="723"/>
      <c r="N1117" s="723"/>
      <c r="O1117" s="723"/>
      <c r="P1117" s="723"/>
      <c r="Q1117" s="723"/>
      <c r="R1117" s="723"/>
      <c r="S1117" s="723"/>
      <c r="T1117" s="723"/>
      <c r="U1117" s="723"/>
      <c r="V1117" s="723"/>
      <c r="W1117" s="723"/>
      <c r="X1117" s="723"/>
      <c r="Y1117" s="723"/>
      <c r="Z1117" s="723"/>
      <c r="AA1117" s="723"/>
      <c r="AB1117" s="723"/>
      <c r="AC1117" s="723"/>
      <c r="AD1117" s="723"/>
      <c r="AE1117" s="723"/>
      <c r="AF1117" s="723"/>
      <c r="AG1117" s="723"/>
      <c r="AH1117" s="723"/>
      <c r="AI1117" s="723"/>
      <c r="BA1117" s="402"/>
      <c r="BB1117" s="331"/>
      <c r="BC1117" s="402"/>
      <c r="BD1117" s="402"/>
      <c r="BE1117" s="402"/>
      <c r="BF1117" s="402"/>
      <c r="BG1117" s="402"/>
      <c r="BH1117" s="402"/>
      <c r="BI1117" s="402"/>
      <c r="BJ1117" s="402"/>
      <c r="BK1117" s="402"/>
      <c r="BL1117" s="402"/>
      <c r="BM1117" s="402"/>
      <c r="BN1117" s="402"/>
      <c r="BO1117" s="402"/>
      <c r="BP1117" s="402"/>
      <c r="BQ1117" s="402"/>
      <c r="BR1117" s="402"/>
      <c r="BS1117" s="402"/>
      <c r="BT1117" s="402"/>
      <c r="BU1117" s="402"/>
      <c r="BV1117" s="402"/>
      <c r="BW1117" s="402"/>
      <c r="BX1117" s="402"/>
      <c r="BY1117" s="402"/>
    </row>
    <row r="1118" s="307" customFormat="true" ht="15" customHeight="true" x14ac:dyDescent="0.2">
      <c r="BA1118" s="402"/>
      <c r="BB1118" s="331"/>
      <c r="BC1118" s="402"/>
      <c r="BD1118" s="402"/>
      <c r="BE1118" s="402"/>
      <c r="BF1118" s="402"/>
      <c r="BG1118" s="402"/>
      <c r="BH1118" s="402"/>
      <c r="BI1118" s="402"/>
      <c r="BJ1118" s="402"/>
      <c r="BK1118" s="402"/>
      <c r="BL1118" s="402"/>
      <c r="BM1118" s="402"/>
      <c r="BN1118" s="402"/>
      <c r="BO1118" s="402"/>
      <c r="BP1118" s="402"/>
      <c r="BQ1118" s="402"/>
      <c r="BR1118" s="402"/>
      <c r="BS1118" s="402"/>
      <c r="BT1118" s="402"/>
      <c r="BU1118" s="402"/>
      <c r="BV1118" s="402"/>
      <c r="BW1118" s="402"/>
      <c r="BX1118" s="402"/>
      <c r="BY1118" s="402"/>
    </row>
    <row r="1119" s="307" customFormat="true" ht="15" customHeight="true" x14ac:dyDescent="0.2">
      <c r="BA1119" s="402"/>
      <c r="BB1119" s="331"/>
      <c r="BC1119" s="402"/>
      <c r="BD1119" s="402"/>
      <c r="BE1119" s="402"/>
      <c r="BF1119" s="402"/>
      <c r="BG1119" s="402"/>
      <c r="BH1119" s="402"/>
      <c r="BI1119" s="402"/>
      <c r="BJ1119" s="402"/>
      <c r="BK1119" s="402"/>
      <c r="BL1119" s="402"/>
      <c r="BM1119" s="402"/>
      <c r="BN1119" s="402"/>
      <c r="BO1119" s="402"/>
      <c r="BP1119" s="402"/>
      <c r="BQ1119" s="402"/>
      <c r="BR1119" s="402"/>
      <c r="BS1119" s="402"/>
      <c r="BT1119" s="402"/>
      <c r="BU1119" s="402"/>
      <c r="BV1119" s="402"/>
      <c r="BW1119" s="402"/>
      <c r="BX1119" s="402"/>
      <c r="BY1119" s="402"/>
    </row>
    <row r="1120" s="307" customFormat="true" ht="15" customHeight="true" x14ac:dyDescent="0.2">
      <c r="BA1120" s="402"/>
      <c r="BB1120" s="331"/>
      <c r="BC1120" s="402"/>
      <c r="BD1120" s="402"/>
      <c r="BE1120" s="402"/>
      <c r="BF1120" s="402"/>
      <c r="BG1120" s="402"/>
      <c r="BH1120" s="402"/>
      <c r="BI1120" s="402"/>
      <c r="BJ1120" s="402"/>
      <c r="BK1120" s="402"/>
      <c r="BL1120" s="402"/>
      <c r="BM1120" s="402"/>
      <c r="BN1120" s="402"/>
      <c r="BO1120" s="402"/>
      <c r="BP1120" s="402"/>
      <c r="BQ1120" s="402"/>
      <c r="BR1120" s="402"/>
      <c r="BS1120" s="402"/>
      <c r="BT1120" s="402"/>
      <c r="BU1120" s="402"/>
      <c r="BV1120" s="402"/>
      <c r="BW1120" s="402"/>
      <c r="BX1120" s="402"/>
      <c r="BY1120" s="402"/>
    </row>
    <row r="1121" s="307" customFormat="true" ht="15" customHeight="true" x14ac:dyDescent="0.2">
      <c r="BA1121" s="402"/>
      <c r="BB1121" s="331"/>
      <c r="BC1121" s="402"/>
      <c r="BD1121" s="402"/>
      <c r="BE1121" s="402"/>
      <c r="BF1121" s="402"/>
      <c r="BG1121" s="402"/>
      <c r="BH1121" s="402"/>
      <c r="BI1121" s="402"/>
      <c r="BJ1121" s="402"/>
      <c r="BK1121" s="402"/>
      <c r="BL1121" s="402"/>
      <c r="BM1121" s="402"/>
      <c r="BN1121" s="402"/>
      <c r="BO1121" s="402"/>
      <c r="BP1121" s="402"/>
      <c r="BQ1121" s="402"/>
      <c r="BR1121" s="402"/>
      <c r="BS1121" s="402"/>
      <c r="BT1121" s="402"/>
      <c r="BU1121" s="402"/>
      <c r="BV1121" s="402"/>
      <c r="BW1121" s="402"/>
      <c r="BX1121" s="402"/>
      <c r="BY1121" s="402"/>
    </row>
    <row r="1122" s="307" customFormat="true" ht="15" customHeight="true" x14ac:dyDescent="0.2">
      <c r="BA1122" s="402"/>
      <c r="BB1122" s="331"/>
      <c r="BC1122" s="402"/>
      <c r="BD1122" s="402"/>
      <c r="BE1122" s="402"/>
      <c r="BF1122" s="402"/>
      <c r="BG1122" s="402"/>
      <c r="BH1122" s="402"/>
      <c r="BI1122" s="402"/>
      <c r="BJ1122" s="402"/>
      <c r="BK1122" s="402"/>
      <c r="BL1122" s="402"/>
      <c r="BM1122" s="402"/>
      <c r="BN1122" s="402"/>
      <c r="BO1122" s="402"/>
      <c r="BP1122" s="402"/>
      <c r="BQ1122" s="402"/>
      <c r="BR1122" s="402"/>
      <c r="BS1122" s="402"/>
      <c r="BT1122" s="402"/>
      <c r="BU1122" s="402"/>
      <c r="BV1122" s="402"/>
      <c r="BW1122" s="402"/>
      <c r="BX1122" s="402"/>
      <c r="BY1122" s="402"/>
    </row>
    <row r="1123" s="307" customFormat="true" ht="15" customHeight="true" x14ac:dyDescent="0.2">
      <c r="BA1123" s="402"/>
      <c r="BB1123" s="331"/>
      <c r="BC1123" s="402"/>
      <c r="BD1123" s="402"/>
      <c r="BE1123" s="402"/>
      <c r="BF1123" s="402"/>
      <c r="BG1123" s="402"/>
      <c r="BH1123" s="402"/>
      <c r="BI1123" s="402"/>
      <c r="BJ1123" s="402"/>
      <c r="BK1123" s="402"/>
      <c r="BL1123" s="402"/>
      <c r="BM1123" s="402"/>
      <c r="BN1123" s="402"/>
      <c r="BO1123" s="402"/>
      <c r="BP1123" s="402"/>
      <c r="BQ1123" s="402"/>
      <c r="BR1123" s="402"/>
      <c r="BS1123" s="402"/>
      <c r="BT1123" s="402"/>
      <c r="BU1123" s="402"/>
      <c r="BV1123" s="402"/>
      <c r="BW1123" s="402"/>
      <c r="BX1123" s="402"/>
      <c r="BY1123" s="402"/>
    </row>
    <row r="1124" s="307" customFormat="true" ht="15" customHeight="true" x14ac:dyDescent="0.2">
      <c r="BA1124" s="402"/>
      <c r="BB1124" s="331"/>
      <c r="BC1124" s="402"/>
      <c r="BD1124" s="402"/>
      <c r="BE1124" s="402"/>
      <c r="BF1124" s="402"/>
      <c r="BG1124" s="402"/>
      <c r="BH1124" s="402"/>
      <c r="BI1124" s="402"/>
      <c r="BJ1124" s="402"/>
      <c r="BK1124" s="402"/>
      <c r="BL1124" s="402"/>
      <c r="BM1124" s="402"/>
      <c r="BN1124" s="402"/>
      <c r="BO1124" s="402"/>
      <c r="BP1124" s="402"/>
      <c r="BQ1124" s="402"/>
      <c r="BR1124" s="402"/>
      <c r="BS1124" s="402"/>
      <c r="BT1124" s="402"/>
      <c r="BU1124" s="402"/>
      <c r="BV1124" s="402"/>
      <c r="BW1124" s="402"/>
      <c r="BX1124" s="402"/>
      <c r="BY1124" s="402"/>
    </row>
    <row r="1125" s="307" customFormat="true" ht="15" customHeight="true" x14ac:dyDescent="0.2">
      <c r="BA1125" s="402"/>
      <c r="BB1125" s="331"/>
      <c r="BC1125" s="402"/>
      <c r="BD1125" s="402"/>
      <c r="BE1125" s="402"/>
      <c r="BF1125" s="402"/>
      <c r="BG1125" s="402"/>
      <c r="BH1125" s="402"/>
      <c r="BI1125" s="402"/>
      <c r="BJ1125" s="402"/>
      <c r="BK1125" s="402"/>
      <c r="BL1125" s="402"/>
      <c r="BM1125" s="402"/>
      <c r="BN1125" s="402"/>
      <c r="BO1125" s="402"/>
      <c r="BP1125" s="402"/>
      <c r="BQ1125" s="402"/>
      <c r="BR1125" s="402"/>
      <c r="BS1125" s="402"/>
      <c r="BT1125" s="402"/>
      <c r="BU1125" s="402"/>
      <c r="BV1125" s="402"/>
      <c r="BW1125" s="402"/>
      <c r="BX1125" s="402"/>
      <c r="BY1125" s="402"/>
    </row>
    <row r="1126" s="307" customFormat="true" ht="15" customHeight="true" x14ac:dyDescent="0.2">
      <c r="BA1126" s="402"/>
      <c r="BB1126" s="331"/>
      <c r="BC1126" s="402"/>
      <c r="BD1126" s="402"/>
      <c r="BE1126" s="402"/>
      <c r="BF1126" s="402"/>
      <c r="BG1126" s="402"/>
      <c r="BH1126" s="402"/>
      <c r="BI1126" s="402"/>
      <c r="BJ1126" s="402"/>
      <c r="BK1126" s="402"/>
      <c r="BL1126" s="402"/>
      <c r="BM1126" s="402"/>
      <c r="BN1126" s="402"/>
      <c r="BO1126" s="402"/>
      <c r="BP1126" s="402"/>
      <c r="BQ1126" s="402"/>
      <c r="BR1126" s="402"/>
      <c r="BS1126" s="402"/>
      <c r="BT1126" s="402"/>
      <c r="BU1126" s="402"/>
      <c r="BV1126" s="402"/>
      <c r="BW1126" s="402"/>
      <c r="BX1126" s="402"/>
      <c r="BY1126" s="402"/>
    </row>
    <row r="1127" s="307" customFormat="true" ht="15" customHeight="true" x14ac:dyDescent="0.2">
      <c r="BA1127" s="402"/>
      <c r="BB1127" s="331"/>
      <c r="BC1127" s="402"/>
      <c r="BD1127" s="402"/>
      <c r="BE1127" s="402"/>
      <c r="BF1127" s="402"/>
      <c r="BG1127" s="402"/>
      <c r="BH1127" s="402"/>
      <c r="BI1127" s="402"/>
      <c r="BJ1127" s="402"/>
      <c r="BK1127" s="402"/>
      <c r="BL1127" s="402"/>
      <c r="BM1127" s="402"/>
      <c r="BN1127" s="402"/>
      <c r="BO1127" s="402"/>
      <c r="BP1127" s="402"/>
      <c r="BQ1127" s="402"/>
      <c r="BR1127" s="402"/>
      <c r="BS1127" s="402"/>
      <c r="BT1127" s="402"/>
      <c r="BU1127" s="402"/>
      <c r="BV1127" s="402"/>
      <c r="BW1127" s="402"/>
      <c r="BX1127" s="402"/>
      <c r="BY1127" s="402"/>
    </row>
    <row r="1128" s="307" customFormat="true" ht="15" customHeight="true" x14ac:dyDescent="0.2">
      <c r="BA1128" s="402"/>
      <c r="BB1128" s="331"/>
      <c r="BC1128" s="402"/>
      <c r="BD1128" s="402"/>
      <c r="BE1128" s="402"/>
      <c r="BF1128" s="402"/>
      <c r="BG1128" s="402"/>
      <c r="BH1128" s="402"/>
      <c r="BI1128" s="402"/>
      <c r="BJ1128" s="402"/>
      <c r="BK1128" s="402"/>
      <c r="BL1128" s="402"/>
      <c r="BM1128" s="402"/>
      <c r="BN1128" s="402"/>
      <c r="BO1128" s="402"/>
      <c r="BP1128" s="402"/>
      <c r="BQ1128" s="402"/>
      <c r="BR1128" s="402"/>
      <c r="BS1128" s="402"/>
      <c r="BT1128" s="402"/>
      <c r="BU1128" s="402"/>
      <c r="BV1128" s="402"/>
      <c r="BW1128" s="402"/>
      <c r="BX1128" s="402"/>
      <c r="BY1128" s="402"/>
    </row>
    <row r="1129" s="307" customFormat="true" ht="15" customHeight="true" x14ac:dyDescent="0.2">
      <c r="BA1129" s="402"/>
      <c r="BB1129" s="331"/>
      <c r="BC1129" s="402"/>
      <c r="BD1129" s="402"/>
      <c r="BE1129" s="402"/>
      <c r="BF1129" s="402"/>
      <c r="BG1129" s="402"/>
      <c r="BH1129" s="402"/>
      <c r="BI1129" s="402"/>
      <c r="BJ1129" s="402"/>
      <c r="BK1129" s="402"/>
      <c r="BL1129" s="402"/>
      <c r="BM1129" s="402"/>
      <c r="BN1129" s="402"/>
      <c r="BO1129" s="402"/>
      <c r="BP1129" s="402"/>
      <c r="BQ1129" s="402"/>
      <c r="BR1129" s="402"/>
      <c r="BS1129" s="402"/>
      <c r="BT1129" s="402"/>
      <c r="BU1129" s="402"/>
      <c r="BV1129" s="402"/>
      <c r="BW1129" s="402"/>
      <c r="BX1129" s="402"/>
      <c r="BY1129" s="402"/>
    </row>
    <row r="1130" s="307" customFormat="true" ht="15" customHeight="true" x14ac:dyDescent="0.2">
      <c r="BA1130" s="402"/>
      <c r="BB1130" s="331"/>
      <c r="BC1130" s="402"/>
      <c r="BD1130" s="402"/>
      <c r="BE1130" s="402"/>
      <c r="BF1130" s="402"/>
      <c r="BG1130" s="402"/>
      <c r="BH1130" s="402"/>
      <c r="BI1130" s="402"/>
      <c r="BJ1130" s="402"/>
      <c r="BK1130" s="402"/>
      <c r="BL1130" s="402"/>
      <c r="BM1130" s="402"/>
      <c r="BN1130" s="402"/>
      <c r="BO1130" s="402"/>
      <c r="BP1130" s="402"/>
      <c r="BQ1130" s="402"/>
      <c r="BR1130" s="402"/>
      <c r="BS1130" s="402"/>
      <c r="BT1130" s="402"/>
      <c r="BU1130" s="402"/>
      <c r="BV1130" s="402"/>
      <c r="BW1130" s="402"/>
      <c r="BX1130" s="402"/>
      <c r="BY1130" s="402"/>
    </row>
    <row r="1131" s="307" customFormat="true" ht="15" customHeight="true" x14ac:dyDescent="0.2">
      <c r="BA1131" s="402"/>
      <c r="BB1131" s="331"/>
      <c r="BC1131" s="402"/>
      <c r="BD1131" s="402"/>
      <c r="BE1131" s="402"/>
      <c r="BF1131" s="402"/>
      <c r="BG1131" s="402"/>
      <c r="BH1131" s="402"/>
      <c r="BI1131" s="402"/>
      <c r="BJ1131" s="402"/>
      <c r="BK1131" s="402"/>
      <c r="BL1131" s="402"/>
      <c r="BM1131" s="402"/>
      <c r="BN1131" s="402"/>
      <c r="BO1131" s="402"/>
      <c r="BP1131" s="402"/>
      <c r="BQ1131" s="402"/>
      <c r="BR1131" s="402"/>
      <c r="BS1131" s="402"/>
      <c r="BT1131" s="402"/>
      <c r="BU1131" s="402"/>
      <c r="BV1131" s="402"/>
      <c r="BW1131" s="402"/>
      <c r="BX1131" s="402"/>
      <c r="BY1131" s="402"/>
    </row>
    <row r="1132" s="307" customFormat="true" ht="15" customHeight="true" x14ac:dyDescent="0.2">
      <c r="BA1132" s="402"/>
      <c r="BB1132" s="331"/>
      <c r="BC1132" s="402"/>
      <c r="BD1132" s="402"/>
      <c r="BE1132" s="402"/>
      <c r="BF1132" s="402"/>
      <c r="BG1132" s="402"/>
      <c r="BH1132" s="402"/>
      <c r="BI1132" s="402"/>
      <c r="BJ1132" s="402"/>
      <c r="BK1132" s="402"/>
      <c r="BL1132" s="402"/>
      <c r="BM1132" s="402"/>
      <c r="BN1132" s="402"/>
      <c r="BO1132" s="402"/>
      <c r="BP1132" s="402"/>
      <c r="BQ1132" s="402"/>
      <c r="BR1132" s="402"/>
      <c r="BS1132" s="402"/>
      <c r="BT1132" s="402"/>
      <c r="BU1132" s="402"/>
      <c r="BV1132" s="402"/>
      <c r="BW1132" s="402"/>
      <c r="BX1132" s="402"/>
      <c r="BY1132" s="402"/>
    </row>
    <row r="1133" s="307" customFormat="true" ht="15" customHeight="true" x14ac:dyDescent="0.2">
      <c r="BA1133" s="402"/>
      <c r="BB1133" s="331"/>
      <c r="BC1133" s="402"/>
      <c r="BD1133" s="402"/>
      <c r="BE1133" s="402"/>
      <c r="BF1133" s="402"/>
      <c r="BG1133" s="402"/>
      <c r="BH1133" s="402"/>
      <c r="BI1133" s="402"/>
      <c r="BJ1133" s="402"/>
      <c r="BK1133" s="402"/>
      <c r="BL1133" s="402"/>
      <c r="BM1133" s="402"/>
      <c r="BN1133" s="402"/>
      <c r="BO1133" s="402"/>
      <c r="BP1133" s="402"/>
      <c r="BQ1133" s="402"/>
      <c r="BR1133" s="402"/>
      <c r="BS1133" s="402"/>
      <c r="BT1133" s="402"/>
      <c r="BU1133" s="402"/>
      <c r="BV1133" s="402"/>
      <c r="BW1133" s="402"/>
      <c r="BX1133" s="402"/>
      <c r="BY1133" s="402"/>
    </row>
    <row r="1134" s="307" customFormat="true" ht="15" customHeight="true" x14ac:dyDescent="0.2">
      <c r="BA1134" s="402"/>
      <c r="BB1134" s="331"/>
      <c r="BC1134" s="402"/>
      <c r="BD1134" s="402"/>
      <c r="BE1134" s="402"/>
      <c r="BF1134" s="402"/>
      <c r="BG1134" s="402"/>
      <c r="BH1134" s="402"/>
      <c r="BI1134" s="402"/>
      <c r="BJ1134" s="402"/>
      <c r="BK1134" s="402"/>
      <c r="BL1134" s="402"/>
      <c r="BM1134" s="402"/>
      <c r="BN1134" s="402"/>
      <c r="BO1134" s="402"/>
      <c r="BP1134" s="402"/>
      <c r="BQ1134" s="402"/>
      <c r="BR1134" s="402"/>
      <c r="BS1134" s="402"/>
      <c r="BT1134" s="402"/>
      <c r="BU1134" s="402"/>
      <c r="BV1134" s="402"/>
      <c r="BW1134" s="402"/>
      <c r="BX1134" s="402"/>
      <c r="BY1134" s="402"/>
    </row>
    <row r="1135" s="307" customFormat="true" ht="15" customHeight="true" x14ac:dyDescent="0.2">
      <c r="BA1135" s="402"/>
      <c r="BB1135" s="331"/>
      <c r="BC1135" s="402"/>
      <c r="BD1135" s="402"/>
      <c r="BE1135" s="402"/>
      <c r="BF1135" s="402"/>
      <c r="BG1135" s="402"/>
      <c r="BH1135" s="402"/>
      <c r="BI1135" s="402"/>
      <c r="BJ1135" s="402"/>
      <c r="BK1135" s="402"/>
      <c r="BL1135" s="402"/>
      <c r="BM1135" s="402"/>
      <c r="BN1135" s="402"/>
      <c r="BO1135" s="402"/>
      <c r="BP1135" s="402"/>
      <c r="BQ1135" s="402"/>
      <c r="BR1135" s="402"/>
      <c r="BS1135" s="402"/>
      <c r="BT1135" s="402"/>
      <c r="BU1135" s="402"/>
      <c r="BV1135" s="402"/>
      <c r="BW1135" s="402"/>
      <c r="BX1135" s="402"/>
      <c r="BY1135" s="402"/>
    </row>
    <row r="1136" s="307" customFormat="true" ht="15" customHeight="true" x14ac:dyDescent="0.2">
      <c r="BA1136" s="402"/>
      <c r="BB1136" s="331"/>
      <c r="BC1136" s="402"/>
      <c r="BD1136" s="402"/>
      <c r="BE1136" s="402"/>
      <c r="BF1136" s="402"/>
      <c r="BG1136" s="402"/>
      <c r="BH1136" s="402"/>
      <c r="BI1136" s="402"/>
      <c r="BJ1136" s="402"/>
      <c r="BK1136" s="402"/>
      <c r="BL1136" s="402"/>
      <c r="BM1136" s="402"/>
      <c r="BN1136" s="402"/>
      <c r="BO1136" s="402"/>
      <c r="BP1136" s="402"/>
      <c r="BQ1136" s="402"/>
      <c r="BR1136" s="402"/>
      <c r="BS1136" s="402"/>
      <c r="BT1136" s="402"/>
      <c r="BU1136" s="402"/>
      <c r="BV1136" s="402"/>
      <c r="BW1136" s="402"/>
      <c r="BX1136" s="402"/>
      <c r="BY1136" s="402"/>
    </row>
    <row r="1137" s="307" customFormat="true" ht="15" customHeight="true" x14ac:dyDescent="0.2">
      <c r="BA1137" s="402"/>
      <c r="BB1137" s="331"/>
      <c r="BC1137" s="402"/>
      <c r="BD1137" s="402"/>
      <c r="BE1137" s="402"/>
      <c r="BF1137" s="402"/>
      <c r="BG1137" s="402"/>
      <c r="BH1137" s="402"/>
      <c r="BI1137" s="402"/>
      <c r="BJ1137" s="402"/>
      <c r="BK1137" s="402"/>
      <c r="BL1137" s="402"/>
      <c r="BM1137" s="402"/>
      <c r="BN1137" s="402"/>
      <c r="BO1137" s="402"/>
      <c r="BP1137" s="402"/>
      <c r="BQ1137" s="402"/>
      <c r="BR1137" s="402"/>
      <c r="BS1137" s="402"/>
      <c r="BT1137" s="402"/>
      <c r="BU1137" s="402"/>
      <c r="BV1137" s="402"/>
      <c r="BW1137" s="402"/>
      <c r="BX1137" s="402"/>
      <c r="BY1137" s="402"/>
    </row>
    <row r="1138" s="307" customFormat="true" ht="15" customHeight="true" x14ac:dyDescent="0.2">
      <c r="BA1138" s="402"/>
      <c r="BB1138" s="331"/>
      <c r="BC1138" s="402"/>
      <c r="BD1138" s="402"/>
      <c r="BE1138" s="402"/>
      <c r="BF1138" s="402"/>
      <c r="BG1138" s="402"/>
      <c r="BH1138" s="402"/>
      <c r="BI1138" s="402"/>
      <c r="BJ1138" s="402"/>
      <c r="BK1138" s="402"/>
      <c r="BL1138" s="402"/>
      <c r="BM1138" s="402"/>
      <c r="BN1138" s="402"/>
      <c r="BO1138" s="402"/>
      <c r="BP1138" s="402"/>
      <c r="BQ1138" s="402"/>
      <c r="BR1138" s="402"/>
      <c r="BS1138" s="402"/>
      <c r="BT1138" s="402"/>
      <c r="BU1138" s="402"/>
      <c r="BV1138" s="402"/>
      <c r="BW1138" s="402"/>
      <c r="BX1138" s="402"/>
      <c r="BY1138" s="402"/>
    </row>
    <row r="1139" s="307" customFormat="true" ht="15" customHeight="true" x14ac:dyDescent="0.2">
      <c r="BA1139" s="402"/>
      <c r="BB1139" s="331"/>
      <c r="BC1139" s="402"/>
      <c r="BD1139" s="402"/>
      <c r="BE1139" s="402"/>
      <c r="BF1139" s="402"/>
      <c r="BG1139" s="402"/>
      <c r="BH1139" s="402"/>
      <c r="BI1139" s="402"/>
      <c r="BJ1139" s="402"/>
      <c r="BK1139" s="402"/>
      <c r="BL1139" s="402"/>
      <c r="BM1139" s="402"/>
      <c r="BN1139" s="402"/>
      <c r="BO1139" s="402"/>
      <c r="BP1139" s="402"/>
      <c r="BQ1139" s="402"/>
      <c r="BR1139" s="402"/>
      <c r="BS1139" s="402"/>
      <c r="BT1139" s="402"/>
      <c r="BU1139" s="402"/>
      <c r="BV1139" s="402"/>
      <c r="BW1139" s="402"/>
      <c r="BX1139" s="402"/>
      <c r="BY1139" s="402"/>
    </row>
    <row r="1140" s="307" customFormat="true" ht="15" customHeight="true" x14ac:dyDescent="0.2">
      <c r="BA1140" s="402"/>
      <c r="BB1140" s="331"/>
      <c r="BC1140" s="402"/>
      <c r="BD1140" s="402"/>
      <c r="BE1140" s="402"/>
      <c r="BF1140" s="402"/>
      <c r="BG1140" s="402"/>
      <c r="BH1140" s="402"/>
      <c r="BI1140" s="402"/>
      <c r="BJ1140" s="402"/>
      <c r="BK1140" s="402"/>
      <c r="BL1140" s="402"/>
      <c r="BM1140" s="402"/>
      <c r="BN1140" s="402"/>
      <c r="BO1140" s="402"/>
      <c r="BP1140" s="402"/>
      <c r="BQ1140" s="402"/>
      <c r="BR1140" s="402"/>
      <c r="BS1140" s="402"/>
      <c r="BT1140" s="402"/>
      <c r="BU1140" s="402"/>
      <c r="BV1140" s="402"/>
      <c r="BW1140" s="402"/>
      <c r="BX1140" s="402"/>
      <c r="BY1140" s="402"/>
    </row>
    <row r="1141" s="307" customFormat="true" ht="15" customHeight="true" x14ac:dyDescent="0.2">
      <c r="BA1141" s="402"/>
      <c r="BB1141" s="331"/>
      <c r="BC1141" s="402"/>
      <c r="BD1141" s="402"/>
      <c r="BE1141" s="402"/>
      <c r="BF1141" s="402"/>
      <c r="BG1141" s="402"/>
      <c r="BH1141" s="402"/>
      <c r="BI1141" s="402"/>
      <c r="BJ1141" s="402"/>
      <c r="BK1141" s="402"/>
      <c r="BL1141" s="402"/>
      <c r="BM1141" s="402"/>
      <c r="BN1141" s="402"/>
      <c r="BO1141" s="402"/>
      <c r="BP1141" s="402"/>
      <c r="BQ1141" s="402"/>
      <c r="BR1141" s="402"/>
      <c r="BS1141" s="402"/>
      <c r="BT1141" s="402"/>
      <c r="BU1141" s="402"/>
      <c r="BV1141" s="402"/>
      <c r="BW1141" s="402"/>
      <c r="BX1141" s="402"/>
      <c r="BY1141" s="402"/>
    </row>
    <row r="1142" s="307" customFormat="true" ht="15" customHeight="true" x14ac:dyDescent="0.2">
      <c r="BA1142" s="402"/>
      <c r="BB1142" s="331"/>
      <c r="BC1142" s="402"/>
      <c r="BD1142" s="402"/>
      <c r="BE1142" s="402"/>
      <c r="BF1142" s="402"/>
      <c r="BG1142" s="402"/>
      <c r="BH1142" s="402"/>
      <c r="BI1142" s="402"/>
      <c r="BJ1142" s="402"/>
      <c r="BK1142" s="402"/>
      <c r="BL1142" s="402"/>
      <c r="BM1142" s="402"/>
      <c r="BN1142" s="402"/>
      <c r="BO1142" s="402"/>
      <c r="BP1142" s="402"/>
      <c r="BQ1142" s="402"/>
      <c r="BR1142" s="402"/>
      <c r="BS1142" s="402"/>
      <c r="BT1142" s="402"/>
      <c r="BU1142" s="402"/>
      <c r="BV1142" s="402"/>
      <c r="BW1142" s="402"/>
      <c r="BX1142" s="402"/>
      <c r="BY1142" s="402"/>
    </row>
    <row r="1143" s="307" customFormat="true" ht="15" customHeight="true" x14ac:dyDescent="0.2">
      <c r="BA1143" s="402"/>
      <c r="BB1143" s="331"/>
      <c r="BC1143" s="402"/>
      <c r="BD1143" s="402"/>
      <c r="BE1143" s="402"/>
      <c r="BF1143" s="402"/>
      <c r="BG1143" s="402"/>
      <c r="BH1143" s="402"/>
      <c r="BI1143" s="402"/>
      <c r="BJ1143" s="402"/>
      <c r="BK1143" s="402"/>
      <c r="BL1143" s="402"/>
      <c r="BM1143" s="402"/>
      <c r="BN1143" s="402"/>
      <c r="BO1143" s="402"/>
      <c r="BP1143" s="402"/>
      <c r="BQ1143" s="402"/>
      <c r="BR1143" s="402"/>
      <c r="BS1143" s="402"/>
      <c r="BT1143" s="402"/>
      <c r="BU1143" s="402"/>
      <c r="BV1143" s="402"/>
      <c r="BW1143" s="402"/>
      <c r="BX1143" s="402"/>
      <c r="BY1143" s="402"/>
    </row>
    <row r="1144" s="307" customFormat="true" ht="15" customHeight="true" x14ac:dyDescent="0.2">
      <c r="BA1144" s="402"/>
      <c r="BB1144" s="331"/>
      <c r="BC1144" s="402"/>
      <c r="BD1144" s="402"/>
      <c r="BE1144" s="402"/>
      <c r="BF1144" s="402"/>
      <c r="BG1144" s="402"/>
      <c r="BH1144" s="402"/>
      <c r="BI1144" s="402"/>
      <c r="BJ1144" s="402"/>
      <c r="BK1144" s="402"/>
      <c r="BL1144" s="402"/>
      <c r="BM1144" s="402"/>
      <c r="BN1144" s="402"/>
      <c r="BO1144" s="402"/>
      <c r="BP1144" s="402"/>
      <c r="BQ1144" s="402"/>
      <c r="BR1144" s="402"/>
      <c r="BS1144" s="402"/>
      <c r="BT1144" s="402"/>
      <c r="BU1144" s="402"/>
      <c r="BV1144" s="402"/>
      <c r="BW1144" s="402"/>
      <c r="BX1144" s="402"/>
      <c r="BY1144" s="402"/>
    </row>
    <row r="1145" s="307" customFormat="true" ht="15" customHeight="true" x14ac:dyDescent="0.2">
      <c r="BA1145" s="402"/>
      <c r="BB1145" s="331"/>
      <c r="BC1145" s="402"/>
      <c r="BD1145" s="402"/>
      <c r="BE1145" s="402"/>
      <c r="BF1145" s="402"/>
      <c r="BG1145" s="402"/>
      <c r="BH1145" s="402"/>
      <c r="BI1145" s="402"/>
      <c r="BJ1145" s="402"/>
      <c r="BK1145" s="402"/>
      <c r="BL1145" s="402"/>
      <c r="BM1145" s="402"/>
      <c r="BN1145" s="402"/>
      <c r="BO1145" s="402"/>
      <c r="BP1145" s="402"/>
      <c r="BQ1145" s="402"/>
      <c r="BR1145" s="402"/>
      <c r="BS1145" s="402"/>
      <c r="BT1145" s="402"/>
      <c r="BU1145" s="402"/>
      <c r="BV1145" s="402"/>
      <c r="BW1145" s="402"/>
      <c r="BX1145" s="402"/>
      <c r="BY1145" s="402"/>
    </row>
    <row r="1146" s="307" customFormat="true" ht="15" customHeight="true" x14ac:dyDescent="0.2">
      <c r="BA1146" s="402"/>
      <c r="BB1146" s="331"/>
      <c r="BC1146" s="402"/>
      <c r="BD1146" s="402"/>
      <c r="BE1146" s="402"/>
      <c r="BF1146" s="402"/>
      <c r="BG1146" s="402"/>
      <c r="BH1146" s="402"/>
      <c r="BI1146" s="402"/>
      <c r="BJ1146" s="402"/>
      <c r="BK1146" s="402"/>
      <c r="BL1146" s="402"/>
      <c r="BM1146" s="402"/>
      <c r="BN1146" s="402"/>
      <c r="BO1146" s="402"/>
      <c r="BP1146" s="402"/>
      <c r="BQ1146" s="402"/>
      <c r="BR1146" s="402"/>
      <c r="BS1146" s="402"/>
      <c r="BT1146" s="402"/>
      <c r="BU1146" s="402"/>
      <c r="BV1146" s="402"/>
      <c r="BW1146" s="402"/>
      <c r="BX1146" s="402"/>
      <c r="BY1146" s="402"/>
    </row>
    <row r="1147" s="307" customFormat="true" ht="15" customHeight="true" x14ac:dyDescent="0.2">
      <c r="BA1147" s="402"/>
      <c r="BB1147" s="331"/>
      <c r="BC1147" s="402"/>
      <c r="BD1147" s="402"/>
      <c r="BE1147" s="402"/>
      <c r="BF1147" s="402"/>
      <c r="BG1147" s="402"/>
      <c r="BH1147" s="402"/>
      <c r="BI1147" s="402"/>
      <c r="BJ1147" s="402"/>
      <c r="BK1147" s="402"/>
      <c r="BL1147" s="402"/>
      <c r="BM1147" s="402"/>
      <c r="BN1147" s="402"/>
      <c r="BO1147" s="402"/>
      <c r="BP1147" s="402"/>
      <c r="BQ1147" s="402"/>
      <c r="BR1147" s="402"/>
      <c r="BS1147" s="402"/>
      <c r="BT1147" s="402"/>
      <c r="BU1147" s="402"/>
      <c r="BV1147" s="402"/>
      <c r="BW1147" s="402"/>
      <c r="BX1147" s="402"/>
      <c r="BY1147" s="402"/>
    </row>
    <row r="1148" s="307" customFormat="true" ht="15" customHeight="true" x14ac:dyDescent="0.2">
      <c r="BA1148" s="402"/>
      <c r="BB1148" s="331"/>
      <c r="BC1148" s="402"/>
      <c r="BD1148" s="402"/>
      <c r="BE1148" s="402"/>
      <c r="BF1148" s="402"/>
      <c r="BG1148" s="402"/>
      <c r="BH1148" s="402"/>
      <c r="BI1148" s="402"/>
      <c r="BJ1148" s="402"/>
      <c r="BK1148" s="402"/>
      <c r="BL1148" s="402"/>
      <c r="BM1148" s="402"/>
      <c r="BN1148" s="402"/>
      <c r="BO1148" s="402"/>
      <c r="BP1148" s="402"/>
      <c r="BQ1148" s="402"/>
      <c r="BR1148" s="402"/>
      <c r="BS1148" s="402"/>
      <c r="BT1148" s="402"/>
      <c r="BU1148" s="402"/>
      <c r="BV1148" s="402"/>
      <c r="BW1148" s="402"/>
      <c r="BX1148" s="402"/>
      <c r="BY1148" s="402"/>
    </row>
    <row r="1149" s="307" customFormat="true" ht="15" customHeight="true" x14ac:dyDescent="0.2">
      <c r="BA1149" s="402"/>
      <c r="BB1149" s="331"/>
      <c r="BC1149" s="402"/>
      <c r="BD1149" s="402"/>
      <c r="BE1149" s="402"/>
      <c r="BF1149" s="402"/>
      <c r="BG1149" s="402"/>
      <c r="BH1149" s="402"/>
      <c r="BI1149" s="402"/>
      <c r="BJ1149" s="402"/>
      <c r="BK1149" s="402"/>
      <c r="BL1149" s="402"/>
      <c r="BM1149" s="402"/>
      <c r="BN1149" s="402"/>
      <c r="BO1149" s="402"/>
      <c r="BP1149" s="402"/>
      <c r="BQ1149" s="402"/>
      <c r="BR1149" s="402"/>
      <c r="BS1149" s="402"/>
      <c r="BT1149" s="402"/>
      <c r="BU1149" s="402"/>
      <c r="BV1149" s="402"/>
      <c r="BW1149" s="402"/>
      <c r="BX1149" s="402"/>
      <c r="BY1149" s="402"/>
    </row>
    <row r="1150" s="307" customFormat="true" ht="15" customHeight="true" x14ac:dyDescent="0.2">
      <c r="BA1150" s="402"/>
      <c r="BB1150" s="331"/>
      <c r="BC1150" s="402"/>
      <c r="BD1150" s="402"/>
      <c r="BE1150" s="402"/>
      <c r="BF1150" s="402"/>
      <c r="BG1150" s="402"/>
      <c r="BH1150" s="402"/>
      <c r="BI1150" s="402"/>
      <c r="BJ1150" s="402"/>
      <c r="BK1150" s="402"/>
      <c r="BL1150" s="402"/>
      <c r="BM1150" s="402"/>
      <c r="BN1150" s="402"/>
      <c r="BO1150" s="402"/>
      <c r="BP1150" s="402"/>
      <c r="BQ1150" s="402"/>
      <c r="BR1150" s="402"/>
      <c r="BS1150" s="402"/>
      <c r="BT1150" s="402"/>
      <c r="BU1150" s="402"/>
      <c r="BV1150" s="402"/>
      <c r="BW1150" s="402"/>
      <c r="BX1150" s="402"/>
      <c r="BY1150" s="402"/>
    </row>
    <row r="1151" s="307" customFormat="true" ht="15" customHeight="true" x14ac:dyDescent="0.2">
      <c r="BA1151" s="402"/>
      <c r="BB1151" s="331"/>
      <c r="BC1151" s="402"/>
      <c r="BD1151" s="402"/>
      <c r="BE1151" s="402"/>
      <c r="BF1151" s="402"/>
      <c r="BG1151" s="402"/>
      <c r="BH1151" s="402"/>
      <c r="BI1151" s="402"/>
      <c r="BJ1151" s="402"/>
      <c r="BK1151" s="402"/>
      <c r="BL1151" s="402"/>
      <c r="BM1151" s="402"/>
      <c r="BN1151" s="402"/>
      <c r="BO1151" s="402"/>
      <c r="BP1151" s="402"/>
      <c r="BQ1151" s="402"/>
      <c r="BR1151" s="402"/>
      <c r="BS1151" s="402"/>
      <c r="BT1151" s="402"/>
      <c r="BU1151" s="402"/>
      <c r="BV1151" s="402"/>
      <c r="BW1151" s="402"/>
      <c r="BX1151" s="402"/>
      <c r="BY1151" s="402"/>
    </row>
    <row r="1152" s="307" customFormat="true" ht="15" customHeight="true" x14ac:dyDescent="0.2">
      <c r="BA1152" s="402"/>
      <c r="BB1152" s="331"/>
      <c r="BC1152" s="402"/>
      <c r="BD1152" s="402"/>
      <c r="BE1152" s="402"/>
      <c r="BF1152" s="402"/>
      <c r="BG1152" s="402"/>
      <c r="BH1152" s="402"/>
      <c r="BI1152" s="402"/>
      <c r="BJ1152" s="402"/>
      <c r="BK1152" s="402"/>
      <c r="BL1152" s="402"/>
      <c r="BM1152" s="402"/>
      <c r="BN1152" s="402"/>
      <c r="BO1152" s="402"/>
      <c r="BP1152" s="402"/>
      <c r="BQ1152" s="402"/>
      <c r="BR1152" s="402"/>
      <c r="BS1152" s="402"/>
      <c r="BT1152" s="402"/>
      <c r="BU1152" s="402"/>
      <c r="BV1152" s="402"/>
      <c r="BW1152" s="402"/>
      <c r="BX1152" s="402"/>
      <c r="BY1152" s="402"/>
    </row>
    <row r="1153" s="307" customFormat="true" ht="15" customHeight="true" x14ac:dyDescent="0.2">
      <c r="BA1153" s="402"/>
      <c r="BB1153" s="331"/>
      <c r="BC1153" s="402"/>
      <c r="BD1153" s="402"/>
      <c r="BE1153" s="402"/>
      <c r="BF1153" s="402"/>
      <c r="BG1153" s="402"/>
      <c r="BH1153" s="402"/>
      <c r="BI1153" s="402"/>
      <c r="BJ1153" s="402"/>
      <c r="BK1153" s="402"/>
      <c r="BL1153" s="402"/>
      <c r="BM1153" s="402"/>
      <c r="BN1153" s="402"/>
      <c r="BO1153" s="402"/>
      <c r="BP1153" s="402"/>
      <c r="BQ1153" s="402"/>
      <c r="BR1153" s="402"/>
      <c r="BS1153" s="402"/>
      <c r="BT1153" s="402"/>
      <c r="BU1153" s="402"/>
      <c r="BV1153" s="402"/>
      <c r="BW1153" s="402"/>
      <c r="BX1153" s="402"/>
      <c r="BY1153" s="402"/>
    </row>
    <row r="1154" s="307" customFormat="true" ht="15" customHeight="true" x14ac:dyDescent="0.2">
      <c r="BA1154" s="402"/>
      <c r="BB1154" s="331"/>
      <c r="BC1154" s="402"/>
      <c r="BD1154" s="402"/>
      <c r="BE1154" s="402"/>
      <c r="BF1154" s="402"/>
      <c r="BG1154" s="402"/>
      <c r="BH1154" s="402"/>
      <c r="BI1154" s="402"/>
      <c r="BJ1154" s="402"/>
      <c r="BK1154" s="402"/>
      <c r="BL1154" s="402"/>
      <c r="BM1154" s="402"/>
      <c r="BN1154" s="402"/>
      <c r="BO1154" s="402"/>
      <c r="BP1154" s="402"/>
      <c r="BQ1154" s="402"/>
      <c r="BR1154" s="402"/>
      <c r="BS1154" s="402"/>
      <c r="BT1154" s="402"/>
      <c r="BU1154" s="402"/>
      <c r="BV1154" s="402"/>
      <c r="BW1154" s="402"/>
      <c r="BX1154" s="402"/>
      <c r="BY1154" s="402"/>
    </row>
    <row r="1155" s="307" customFormat="true" ht="15" customHeight="true" x14ac:dyDescent="0.2">
      <c r="BA1155" s="402"/>
      <c r="BB1155" s="331"/>
      <c r="BC1155" s="402"/>
      <c r="BD1155" s="402"/>
      <c r="BE1155" s="402"/>
      <c r="BF1155" s="402"/>
      <c r="BG1155" s="402"/>
      <c r="BH1155" s="402"/>
      <c r="BI1155" s="402"/>
      <c r="BJ1155" s="402"/>
      <c r="BK1155" s="402"/>
      <c r="BL1155" s="402"/>
      <c r="BM1155" s="402"/>
      <c r="BN1155" s="402"/>
      <c r="BO1155" s="402"/>
      <c r="BP1155" s="402"/>
      <c r="BQ1155" s="402"/>
      <c r="BR1155" s="402"/>
      <c r="BS1155" s="402"/>
      <c r="BT1155" s="402"/>
      <c r="BU1155" s="402"/>
      <c r="BV1155" s="402"/>
      <c r="BW1155" s="402"/>
      <c r="BX1155" s="402"/>
      <c r="BY1155" s="402"/>
    </row>
    <row r="1156" s="307" customFormat="true" ht="15" customHeight="true" x14ac:dyDescent="0.2">
      <c r="BA1156" s="402"/>
      <c r="BB1156" s="331"/>
      <c r="BC1156" s="402"/>
      <c r="BD1156" s="402"/>
      <c r="BE1156" s="402"/>
      <c r="BF1156" s="402"/>
      <c r="BG1156" s="402"/>
      <c r="BH1156" s="402"/>
      <c r="BI1156" s="402"/>
      <c r="BJ1156" s="402"/>
      <c r="BK1156" s="402"/>
      <c r="BL1156" s="402"/>
      <c r="BM1156" s="402"/>
      <c r="BN1156" s="402"/>
      <c r="BO1156" s="402"/>
      <c r="BP1156" s="402"/>
      <c r="BQ1156" s="402"/>
      <c r="BR1156" s="402"/>
      <c r="BS1156" s="402"/>
      <c r="BT1156" s="402"/>
      <c r="BU1156" s="402"/>
      <c r="BV1156" s="402"/>
      <c r="BW1156" s="402"/>
      <c r="BX1156" s="402"/>
      <c r="BY1156" s="402"/>
    </row>
    <row r="1157" s="307" customFormat="true" ht="15" customHeight="true" x14ac:dyDescent="0.2">
      <c r="BA1157" s="402"/>
      <c r="BB1157" s="331"/>
      <c r="BC1157" s="402"/>
      <c r="BD1157" s="402"/>
      <c r="BE1157" s="402"/>
      <c r="BF1157" s="402"/>
      <c r="BG1157" s="402"/>
      <c r="BH1157" s="402"/>
      <c r="BI1157" s="402"/>
      <c r="BJ1157" s="402"/>
      <c r="BK1157" s="402"/>
      <c r="BL1157" s="402"/>
      <c r="BM1157" s="402"/>
      <c r="BN1157" s="402"/>
      <c r="BO1157" s="402"/>
      <c r="BP1157" s="402"/>
      <c r="BQ1157" s="402"/>
      <c r="BR1157" s="402"/>
      <c r="BS1157" s="402"/>
      <c r="BT1157" s="402"/>
      <c r="BU1157" s="402"/>
      <c r="BV1157" s="402"/>
      <c r="BW1157" s="402"/>
      <c r="BX1157" s="402"/>
      <c r="BY1157" s="402"/>
    </row>
    <row r="1158" s="307" customFormat="true" ht="15" customHeight="true" x14ac:dyDescent="0.2">
      <c r="BA1158" s="402"/>
      <c r="BB1158" s="331"/>
      <c r="BC1158" s="402"/>
      <c r="BD1158" s="402"/>
      <c r="BE1158" s="402"/>
      <c r="BF1158" s="402"/>
      <c r="BG1158" s="402"/>
      <c r="BH1158" s="402"/>
      <c r="BI1158" s="402"/>
      <c r="BJ1158" s="402"/>
      <c r="BK1158" s="402"/>
      <c r="BL1158" s="402"/>
      <c r="BM1158" s="402"/>
      <c r="BN1158" s="402"/>
      <c r="BO1158" s="402"/>
      <c r="BP1158" s="402"/>
      <c r="BQ1158" s="402"/>
      <c r="BR1158" s="402"/>
      <c r="BS1158" s="402"/>
      <c r="BT1158" s="402"/>
      <c r="BU1158" s="402"/>
      <c r="BV1158" s="402"/>
      <c r="BW1158" s="402"/>
      <c r="BX1158" s="402"/>
      <c r="BY1158" s="402"/>
    </row>
    <row r="1159" s="307" customFormat="true" ht="15" customHeight="true" x14ac:dyDescent="0.2">
      <c r="BA1159" s="402"/>
      <c r="BB1159" s="331"/>
      <c r="BC1159" s="402"/>
      <c r="BD1159" s="402"/>
      <c r="BE1159" s="402"/>
      <c r="BF1159" s="402"/>
      <c r="BG1159" s="402"/>
      <c r="BH1159" s="402"/>
      <c r="BI1159" s="402"/>
      <c r="BJ1159" s="402"/>
      <c r="BK1159" s="402"/>
      <c r="BL1159" s="402"/>
      <c r="BM1159" s="402"/>
      <c r="BN1159" s="402"/>
      <c r="BO1159" s="402"/>
      <c r="BP1159" s="402"/>
      <c r="BQ1159" s="402"/>
      <c r="BR1159" s="402"/>
      <c r="BS1159" s="402"/>
      <c r="BT1159" s="402"/>
      <c r="BU1159" s="402"/>
      <c r="BV1159" s="402"/>
      <c r="BW1159" s="402"/>
      <c r="BX1159" s="402"/>
      <c r="BY1159" s="402"/>
    </row>
    <row r="1160" s="307" customFormat="true" ht="15" customHeight="true" x14ac:dyDescent="0.2">
      <c r="BA1160" s="402"/>
      <c r="BB1160" s="331"/>
      <c r="BC1160" s="402"/>
      <c r="BD1160" s="402"/>
      <c r="BE1160" s="402"/>
      <c r="BF1160" s="402"/>
      <c r="BG1160" s="402"/>
      <c r="BH1160" s="402"/>
      <c r="BI1160" s="402"/>
      <c r="BJ1160" s="402"/>
      <c r="BK1160" s="402"/>
      <c r="BL1160" s="402"/>
      <c r="BM1160" s="402"/>
      <c r="BN1160" s="402"/>
      <c r="BO1160" s="402"/>
      <c r="BP1160" s="402"/>
      <c r="BQ1160" s="402"/>
      <c r="BR1160" s="402"/>
      <c r="BS1160" s="402"/>
      <c r="BT1160" s="402"/>
      <c r="BU1160" s="402"/>
      <c r="BV1160" s="402"/>
      <c r="BW1160" s="402"/>
      <c r="BX1160" s="402"/>
      <c r="BY1160" s="402"/>
    </row>
    <row r="1161" s="307" customFormat="true" ht="15" customHeight="true" x14ac:dyDescent="0.2">
      <c r="BA1161" s="402"/>
      <c r="BB1161" s="331"/>
      <c r="BC1161" s="402"/>
      <c r="BD1161" s="402"/>
      <c r="BE1161" s="402"/>
      <c r="BF1161" s="402"/>
      <c r="BG1161" s="402"/>
      <c r="BH1161" s="402"/>
      <c r="BI1161" s="402"/>
      <c r="BJ1161" s="402"/>
      <c r="BK1161" s="402"/>
      <c r="BL1161" s="402"/>
      <c r="BM1161" s="402"/>
      <c r="BN1161" s="402"/>
      <c r="BO1161" s="402"/>
      <c r="BP1161" s="402"/>
      <c r="BQ1161" s="402"/>
      <c r="BR1161" s="402"/>
      <c r="BS1161" s="402"/>
      <c r="BT1161" s="402"/>
      <c r="BU1161" s="402"/>
      <c r="BV1161" s="402"/>
      <c r="BW1161" s="402"/>
      <c r="BX1161" s="402"/>
      <c r="BY1161" s="402"/>
    </row>
    <row r="1162" s="307" customFormat="true" ht="15" customHeight="true" x14ac:dyDescent="0.2">
      <c r="BA1162" s="402"/>
      <c r="BB1162" s="331"/>
      <c r="BC1162" s="402"/>
      <c r="BD1162" s="402"/>
      <c r="BE1162" s="402"/>
      <c r="BF1162" s="402"/>
      <c r="BG1162" s="402"/>
      <c r="BH1162" s="402"/>
      <c r="BI1162" s="402"/>
      <c r="BJ1162" s="402"/>
      <c r="BK1162" s="402"/>
      <c r="BL1162" s="402"/>
      <c r="BM1162" s="402"/>
      <c r="BN1162" s="402"/>
      <c r="BO1162" s="402"/>
      <c r="BP1162" s="402"/>
      <c r="BQ1162" s="402"/>
      <c r="BR1162" s="402"/>
      <c r="BS1162" s="402"/>
      <c r="BT1162" s="402"/>
      <c r="BU1162" s="402"/>
      <c r="BV1162" s="402"/>
      <c r="BW1162" s="402"/>
      <c r="BX1162" s="402"/>
      <c r="BY1162" s="402"/>
    </row>
    <row r="1163" s="307" customFormat="true" ht="15" customHeight="true" x14ac:dyDescent="0.2">
      <c r="BA1163" s="402"/>
      <c r="BB1163" s="331"/>
      <c r="BC1163" s="402"/>
      <c r="BD1163" s="402"/>
      <c r="BE1163" s="402"/>
      <c r="BF1163" s="402"/>
      <c r="BG1163" s="402"/>
      <c r="BH1163" s="402"/>
      <c r="BI1163" s="402"/>
      <c r="BJ1163" s="402"/>
      <c r="BK1163" s="402"/>
      <c r="BL1163" s="402"/>
      <c r="BM1163" s="402"/>
      <c r="BN1163" s="402"/>
      <c r="BO1163" s="402"/>
      <c r="BP1163" s="402"/>
      <c r="BQ1163" s="402"/>
      <c r="BR1163" s="402"/>
      <c r="BS1163" s="402"/>
      <c r="BT1163" s="402"/>
      <c r="BU1163" s="402"/>
      <c r="BV1163" s="402"/>
      <c r="BW1163" s="402"/>
      <c r="BX1163" s="402"/>
      <c r="BY1163" s="402"/>
    </row>
    <row r="1164" s="307" customFormat="true" ht="15" customHeight="true" x14ac:dyDescent="0.2">
      <c r="BA1164" s="402"/>
      <c r="BB1164" s="331"/>
      <c r="BC1164" s="402"/>
      <c r="BD1164" s="402"/>
      <c r="BE1164" s="402"/>
      <c r="BF1164" s="402"/>
      <c r="BG1164" s="402"/>
      <c r="BH1164" s="402"/>
      <c r="BI1164" s="402"/>
      <c r="BJ1164" s="402"/>
      <c r="BK1164" s="402"/>
      <c r="BL1164" s="402"/>
      <c r="BM1164" s="402"/>
      <c r="BN1164" s="402"/>
      <c r="BO1164" s="402"/>
      <c r="BP1164" s="402"/>
      <c r="BQ1164" s="402"/>
      <c r="BR1164" s="402"/>
      <c r="BS1164" s="402"/>
      <c r="BT1164" s="402"/>
      <c r="BU1164" s="402"/>
      <c r="BV1164" s="402"/>
      <c r="BW1164" s="402"/>
      <c r="BX1164" s="402"/>
      <c r="BY1164" s="402"/>
    </row>
    <row r="1165" s="307" customFormat="true" ht="15" customHeight="true" x14ac:dyDescent="0.2">
      <c r="BA1165" s="402"/>
      <c r="BB1165" s="331"/>
      <c r="BC1165" s="402"/>
      <c r="BD1165" s="402"/>
      <c r="BE1165" s="402"/>
      <c r="BF1165" s="402"/>
      <c r="BG1165" s="402"/>
      <c r="BH1165" s="402"/>
      <c r="BI1165" s="402"/>
      <c r="BJ1165" s="402"/>
      <c r="BK1165" s="402"/>
      <c r="BL1165" s="402"/>
      <c r="BM1165" s="402"/>
      <c r="BN1165" s="402"/>
      <c r="BO1165" s="402"/>
      <c r="BP1165" s="402"/>
      <c r="BQ1165" s="402"/>
      <c r="BR1165" s="402"/>
      <c r="BS1165" s="402"/>
      <c r="BT1165" s="402"/>
      <c r="BU1165" s="402"/>
      <c r="BV1165" s="402"/>
      <c r="BW1165" s="402"/>
      <c r="BX1165" s="402"/>
      <c r="BY1165" s="402"/>
    </row>
    <row r="1166" s="307" customFormat="true" ht="15" customHeight="true" x14ac:dyDescent="0.2">
      <c r="BA1166" s="402"/>
      <c r="BB1166" s="331"/>
      <c r="BC1166" s="402"/>
      <c r="BD1166" s="402"/>
      <c r="BE1166" s="402"/>
      <c r="BF1166" s="402"/>
      <c r="BG1166" s="402"/>
      <c r="BH1166" s="402"/>
      <c r="BI1166" s="402"/>
      <c r="BJ1166" s="402"/>
      <c r="BK1166" s="402"/>
      <c r="BL1166" s="402"/>
      <c r="BM1166" s="402"/>
      <c r="BN1166" s="402"/>
      <c r="BO1166" s="402"/>
      <c r="BP1166" s="402"/>
      <c r="BQ1166" s="402"/>
      <c r="BR1166" s="402"/>
      <c r="BS1166" s="402"/>
      <c r="BT1166" s="402"/>
      <c r="BU1166" s="402"/>
      <c r="BV1166" s="402"/>
      <c r="BW1166" s="402"/>
      <c r="BX1166" s="402"/>
      <c r="BY1166" s="402"/>
    </row>
    <row r="1167" s="307" customFormat="true" ht="15" customHeight="true" x14ac:dyDescent="0.2">
      <c r="BA1167" s="402"/>
      <c r="BB1167" s="331"/>
      <c r="BC1167" s="402"/>
      <c r="BD1167" s="402"/>
      <c r="BE1167" s="402"/>
      <c r="BF1167" s="402"/>
      <c r="BG1167" s="402"/>
      <c r="BH1167" s="402"/>
      <c r="BI1167" s="402"/>
      <c r="BJ1167" s="402"/>
      <c r="BK1167" s="402"/>
      <c r="BL1167" s="402"/>
      <c r="BM1167" s="402"/>
      <c r="BN1167" s="402"/>
      <c r="BO1167" s="402"/>
      <c r="BP1167" s="402"/>
      <c r="BQ1167" s="402"/>
      <c r="BR1167" s="402"/>
      <c r="BS1167" s="402"/>
      <c r="BT1167" s="402"/>
      <c r="BU1167" s="402"/>
      <c r="BV1167" s="402"/>
      <c r="BW1167" s="402"/>
      <c r="BX1167" s="402"/>
      <c r="BY1167" s="402"/>
    </row>
    <row r="1168" s="307" customFormat="true" ht="15" customHeight="true" x14ac:dyDescent="0.2">
      <c r="BA1168" s="402"/>
      <c r="BB1168" s="331"/>
      <c r="BC1168" s="402"/>
      <c r="BD1168" s="402"/>
      <c r="BE1168" s="402"/>
      <c r="BF1168" s="402"/>
      <c r="BG1168" s="402"/>
      <c r="BH1168" s="402"/>
      <c r="BI1168" s="402"/>
      <c r="BJ1168" s="402"/>
      <c r="BK1168" s="402"/>
      <c r="BL1168" s="402"/>
      <c r="BM1168" s="402"/>
      <c r="BN1168" s="402"/>
      <c r="BO1168" s="402"/>
      <c r="BP1168" s="402"/>
      <c r="BQ1168" s="402"/>
      <c r="BR1168" s="402"/>
      <c r="BS1168" s="402"/>
      <c r="BT1168" s="402"/>
      <c r="BU1168" s="402"/>
      <c r="BV1168" s="402"/>
      <c r="BW1168" s="402"/>
      <c r="BX1168" s="402"/>
      <c r="BY1168" s="402"/>
    </row>
    <row r="1169" s="307" customFormat="true" ht="15" customHeight="true" x14ac:dyDescent="0.2">
      <c r="BA1169" s="402"/>
      <c r="BB1169" s="331"/>
      <c r="BC1169" s="402"/>
      <c r="BD1169" s="402"/>
      <c r="BE1169" s="402"/>
      <c r="BF1169" s="402"/>
      <c r="BG1169" s="402"/>
      <c r="BH1169" s="402"/>
      <c r="BI1169" s="402"/>
      <c r="BJ1169" s="402"/>
      <c r="BK1169" s="402"/>
      <c r="BL1169" s="402"/>
      <c r="BM1169" s="402"/>
      <c r="BN1169" s="402"/>
      <c r="BO1169" s="402"/>
      <c r="BP1169" s="402"/>
      <c r="BQ1169" s="402"/>
      <c r="BR1169" s="402"/>
      <c r="BS1169" s="402"/>
      <c r="BT1169" s="402"/>
      <c r="BU1169" s="402"/>
      <c r="BV1169" s="402"/>
      <c r="BW1169" s="402"/>
      <c r="BX1169" s="402"/>
      <c r="BY1169" s="402"/>
    </row>
    <row r="1170" s="307" customFormat="true" ht="15" customHeight="true" x14ac:dyDescent="0.2">
      <c r="A1170" s="376"/>
      <c r="B1170" s="690"/>
      <c r="C1170" s="691"/>
      <c r="D1170" s="691"/>
      <c r="E1170" s="691"/>
      <c r="F1170" s="691"/>
      <c r="G1170" s="691"/>
      <c r="H1170" s="691"/>
      <c r="I1170" s="691"/>
      <c r="J1170" s="691"/>
      <c r="K1170" s="691"/>
      <c r="L1170" s="691"/>
      <c r="M1170" s="691"/>
      <c r="N1170" s="691"/>
      <c r="O1170" s="691"/>
      <c r="P1170" s="691"/>
      <c r="Q1170" s="691"/>
      <c r="R1170" s="691"/>
      <c r="S1170" s="691"/>
      <c r="T1170" s="691"/>
      <c r="U1170" s="691"/>
      <c r="V1170" s="691"/>
      <c r="W1170" s="691"/>
      <c r="X1170" s="691"/>
      <c r="Y1170" s="691"/>
      <c r="Z1170" s="691"/>
      <c r="AA1170" s="691"/>
      <c r="AB1170" s="691"/>
      <c r="BA1170" s="402"/>
      <c r="BB1170" s="331"/>
      <c r="BC1170" s="402"/>
      <c r="BD1170" s="402"/>
      <c r="BE1170" s="402"/>
      <c r="BF1170" s="402"/>
      <c r="BG1170" s="402"/>
      <c r="BH1170" s="402"/>
      <c r="BI1170" s="402"/>
      <c r="BJ1170" s="402"/>
      <c r="BK1170" s="402"/>
      <c r="BL1170" s="402"/>
      <c r="BM1170" s="402"/>
      <c r="BN1170" s="402"/>
      <c r="BO1170" s="402"/>
      <c r="BP1170" s="402"/>
      <c r="BQ1170" s="402"/>
      <c r="BR1170" s="402"/>
      <c r="BS1170" s="402"/>
      <c r="BT1170" s="402"/>
      <c r="BU1170" s="402"/>
      <c r="BV1170" s="402"/>
      <c r="BW1170" s="402"/>
      <c r="BX1170" s="402"/>
      <c r="BY1170" s="402"/>
    </row>
    <row r="1171" s="307" customFormat="true" ht="15" customHeight="true" x14ac:dyDescent="0.2">
      <c r="A1171" s="376"/>
      <c r="B1171" s="690"/>
      <c r="C1171" s="691"/>
      <c r="D1171" s="691"/>
      <c r="E1171" s="691"/>
      <c r="F1171" s="691"/>
      <c r="G1171" s="691"/>
      <c r="H1171" s="691"/>
      <c r="I1171" s="691"/>
      <c r="J1171" s="691"/>
      <c r="K1171" s="691"/>
      <c r="L1171" s="691"/>
      <c r="M1171" s="691"/>
      <c r="N1171" s="691"/>
      <c r="O1171" s="691"/>
      <c r="P1171" s="691"/>
      <c r="Q1171" s="691"/>
      <c r="R1171" s="691"/>
      <c r="S1171" s="691"/>
      <c r="T1171" s="691"/>
      <c r="U1171" s="691"/>
      <c r="V1171" s="691"/>
      <c r="W1171" s="691"/>
      <c r="X1171" s="691"/>
      <c r="Y1171" s="691"/>
      <c r="Z1171" s="691"/>
      <c r="AA1171" s="691"/>
      <c r="AB1171" s="691"/>
      <c r="BA1171" s="402"/>
      <c r="BB1171" s="331"/>
      <c r="BC1171" s="402"/>
      <c r="BD1171" s="402"/>
      <c r="BE1171" s="402"/>
      <c r="BF1171" s="402"/>
      <c r="BG1171" s="402"/>
      <c r="BH1171" s="402"/>
      <c r="BI1171" s="402"/>
      <c r="BJ1171" s="402"/>
      <c r="BK1171" s="402"/>
      <c r="BL1171" s="402"/>
      <c r="BM1171" s="402"/>
      <c r="BN1171" s="402"/>
      <c r="BO1171" s="402"/>
      <c r="BP1171" s="402"/>
      <c r="BQ1171" s="402"/>
      <c r="BR1171" s="402"/>
      <c r="BS1171" s="402"/>
      <c r="BT1171" s="402"/>
      <c r="BU1171" s="402"/>
      <c r="BV1171" s="402"/>
      <c r="BW1171" s="402"/>
      <c r="BX1171" s="402"/>
      <c r="BY1171" s="402"/>
    </row>
    <row r="1172" s="307" customFormat="true" ht="15" customHeight="true" x14ac:dyDescent="0.2">
      <c r="A1172" s="376"/>
      <c r="B1172" s="690"/>
      <c r="C1172" s="691"/>
      <c r="D1172" s="691"/>
      <c r="E1172" s="691"/>
      <c r="F1172" s="691"/>
      <c r="G1172" s="691"/>
      <c r="H1172" s="691"/>
      <c r="I1172" s="691"/>
      <c r="J1172" s="691"/>
      <c r="K1172" s="691"/>
      <c r="L1172" s="691"/>
      <c r="M1172" s="691"/>
      <c r="N1172" s="691"/>
      <c r="O1172" s="691"/>
      <c r="P1172" s="691"/>
      <c r="Q1172" s="691"/>
      <c r="R1172" s="691"/>
      <c r="S1172" s="691"/>
      <c r="T1172" s="691"/>
      <c r="U1172" s="691"/>
      <c r="V1172" s="691"/>
      <c r="W1172" s="691"/>
      <c r="X1172" s="691"/>
      <c r="Y1172" s="691"/>
      <c r="Z1172" s="691"/>
      <c r="AA1172" s="691"/>
      <c r="AB1172" s="691"/>
      <c r="BA1172" s="402"/>
      <c r="BB1172" s="331"/>
      <c r="BC1172" s="402"/>
      <c r="BD1172" s="402"/>
      <c r="BE1172" s="402"/>
      <c r="BF1172" s="402"/>
      <c r="BG1172" s="402"/>
      <c r="BH1172" s="402"/>
      <c r="BI1172" s="402"/>
      <c r="BJ1172" s="402"/>
      <c r="BK1172" s="402"/>
      <c r="BL1172" s="402"/>
      <c r="BM1172" s="402"/>
      <c r="BN1172" s="402"/>
      <c r="BO1172" s="402"/>
      <c r="BP1172" s="402"/>
      <c r="BQ1172" s="402"/>
      <c r="BR1172" s="402"/>
      <c r="BS1172" s="402"/>
      <c r="BT1172" s="402"/>
      <c r="BU1172" s="402"/>
      <c r="BV1172" s="402"/>
      <c r="BW1172" s="402"/>
      <c r="BX1172" s="402"/>
      <c r="BY1172" s="402"/>
    </row>
    <row r="1173" s="307" customFormat="true" ht="15" customHeight="true" x14ac:dyDescent="0.2">
      <c r="A1173" s="376"/>
      <c r="B1173" s="690"/>
      <c r="C1173" s="691"/>
      <c r="D1173" s="691"/>
      <c r="E1173" s="691"/>
      <c r="F1173" s="691"/>
      <c r="G1173" s="691"/>
      <c r="H1173" s="691"/>
      <c r="I1173" s="691"/>
      <c r="J1173" s="691"/>
      <c r="K1173" s="691"/>
      <c r="L1173" s="691"/>
      <c r="M1173" s="691"/>
      <c r="N1173" s="691"/>
      <c r="O1173" s="691"/>
      <c r="P1173" s="691"/>
      <c r="Q1173" s="691"/>
      <c r="R1173" s="691"/>
      <c r="S1173" s="691"/>
      <c r="T1173" s="691"/>
      <c r="U1173" s="691"/>
      <c r="V1173" s="691"/>
      <c r="W1173" s="691"/>
      <c r="X1173" s="691"/>
      <c r="Y1173" s="691"/>
      <c r="Z1173" s="691"/>
      <c r="AA1173" s="691"/>
      <c r="AB1173" s="691"/>
      <c r="BA1173" s="402"/>
      <c r="BB1173" s="331"/>
      <c r="BC1173" s="402"/>
      <c r="BD1173" s="402"/>
      <c r="BE1173" s="402"/>
      <c r="BF1173" s="402"/>
      <c r="BG1173" s="402"/>
      <c r="BH1173" s="402"/>
      <c r="BI1173" s="402"/>
      <c r="BJ1173" s="402"/>
      <c r="BK1173" s="402"/>
      <c r="BL1173" s="402"/>
      <c r="BM1173" s="402"/>
      <c r="BN1173" s="402"/>
      <c r="BO1173" s="402"/>
      <c r="BP1173" s="402"/>
      <c r="BQ1173" s="402"/>
      <c r="BR1173" s="402"/>
      <c r="BS1173" s="402"/>
      <c r="BT1173" s="402"/>
      <c r="BU1173" s="402"/>
      <c r="BV1173" s="402"/>
      <c r="BW1173" s="402"/>
      <c r="BX1173" s="402"/>
      <c r="BY1173" s="402"/>
    </row>
    <row r="1174" s="307" customFormat="true" ht="15" customHeight="true" x14ac:dyDescent="0.2">
      <c r="A1174" s="376"/>
      <c r="B1174" s="690"/>
      <c r="C1174" s="691"/>
      <c r="D1174" s="691"/>
      <c r="E1174" s="691"/>
      <c r="F1174" s="691"/>
      <c r="G1174" s="691"/>
      <c r="H1174" s="691"/>
      <c r="I1174" s="691"/>
      <c r="J1174" s="691"/>
      <c r="K1174" s="691"/>
      <c r="L1174" s="691"/>
      <c r="M1174" s="691"/>
      <c r="N1174" s="691"/>
      <c r="O1174" s="691"/>
      <c r="P1174" s="691"/>
      <c r="Q1174" s="691"/>
      <c r="R1174" s="691"/>
      <c r="S1174" s="691"/>
      <c r="T1174" s="691"/>
      <c r="U1174" s="691"/>
      <c r="V1174" s="691"/>
      <c r="W1174" s="691"/>
      <c r="X1174" s="691"/>
      <c r="Y1174" s="691"/>
      <c r="Z1174" s="691"/>
      <c r="AA1174" s="691"/>
      <c r="AB1174" s="691"/>
      <c r="BA1174" s="402"/>
      <c r="BB1174" s="331"/>
      <c r="BC1174" s="402"/>
      <c r="BD1174" s="402"/>
      <c r="BE1174" s="402"/>
      <c r="BF1174" s="402"/>
      <c r="BG1174" s="402"/>
      <c r="BH1174" s="402"/>
      <c r="BI1174" s="402"/>
      <c r="BJ1174" s="402"/>
      <c r="BK1174" s="402"/>
      <c r="BL1174" s="402"/>
      <c r="BM1174" s="402"/>
      <c r="BN1174" s="402"/>
      <c r="BO1174" s="402"/>
      <c r="BP1174" s="402"/>
      <c r="BQ1174" s="402"/>
      <c r="BR1174" s="402"/>
      <c r="BS1174" s="402"/>
      <c r="BT1174" s="402"/>
      <c r="BU1174" s="402"/>
      <c r="BV1174" s="402"/>
      <c r="BW1174" s="402"/>
      <c r="BX1174" s="402"/>
      <c r="BY1174" s="402"/>
    </row>
    <row r="1175" s="307" customFormat="true" ht="15" customHeight="true" x14ac:dyDescent="0.2">
      <c r="A1175" s="376"/>
      <c r="B1175" s="690"/>
      <c r="C1175" s="691"/>
      <c r="D1175" s="691"/>
      <c r="E1175" s="691"/>
      <c r="F1175" s="691"/>
      <c r="G1175" s="691"/>
      <c r="H1175" s="691"/>
      <c r="I1175" s="691"/>
      <c r="J1175" s="691"/>
      <c r="K1175" s="691"/>
      <c r="L1175" s="691"/>
      <c r="M1175" s="691"/>
      <c r="N1175" s="691"/>
      <c r="O1175" s="691"/>
      <c r="P1175" s="691"/>
      <c r="Q1175" s="691"/>
      <c r="R1175" s="691"/>
      <c r="S1175" s="691"/>
      <c r="T1175" s="691"/>
      <c r="U1175" s="691"/>
      <c r="V1175" s="691"/>
      <c r="W1175" s="691"/>
      <c r="X1175" s="691"/>
      <c r="Y1175" s="691"/>
      <c r="Z1175" s="691"/>
      <c r="AA1175" s="691"/>
      <c r="AB1175" s="691"/>
      <c r="BA1175" s="402"/>
      <c r="BB1175" s="331"/>
      <c r="BC1175" s="402"/>
      <c r="BD1175" s="402"/>
      <c r="BE1175" s="402"/>
      <c r="BF1175" s="402"/>
      <c r="BG1175" s="402"/>
      <c r="BH1175" s="402"/>
      <c r="BI1175" s="402"/>
      <c r="BJ1175" s="402"/>
      <c r="BK1175" s="402"/>
      <c r="BL1175" s="402"/>
      <c r="BM1175" s="402"/>
      <c r="BN1175" s="402"/>
      <c r="BO1175" s="402"/>
      <c r="BP1175" s="402"/>
      <c r="BQ1175" s="402"/>
      <c r="BR1175" s="402"/>
      <c r="BS1175" s="402"/>
      <c r="BT1175" s="402"/>
      <c r="BU1175" s="402"/>
      <c r="BV1175" s="402"/>
      <c r="BW1175" s="402"/>
      <c r="BX1175" s="402"/>
      <c r="BY1175" s="402"/>
    </row>
    <row r="1176" s="307" customFormat="true" ht="15" customHeight="true" x14ac:dyDescent="0.2">
      <c r="A1176" s="692"/>
      <c r="B1176" s="376"/>
      <c r="C1176" s="693"/>
      <c r="D1176" s="694"/>
      <c r="E1176" s="694"/>
      <c r="F1176" s="694"/>
      <c r="G1176" s="694"/>
      <c r="H1176" s="693"/>
      <c r="I1176" s="694"/>
      <c r="J1176" s="694"/>
      <c r="K1176" s="694"/>
      <c r="L1176" s="694"/>
      <c r="M1176" s="693"/>
      <c r="N1176" s="694"/>
      <c r="O1176" s="694"/>
      <c r="P1176" s="694"/>
      <c r="Q1176" s="694"/>
      <c r="R1176" s="693"/>
      <c r="S1176" s="694"/>
      <c r="T1176" s="694"/>
      <c r="U1176" s="694"/>
      <c r="BA1176" s="402"/>
      <c r="BB1176" s="331"/>
      <c r="BC1176" s="402"/>
      <c r="BD1176" s="402"/>
      <c r="BE1176" s="402"/>
      <c r="BF1176" s="402"/>
      <c r="BG1176" s="402"/>
      <c r="BH1176" s="402"/>
      <c r="BI1176" s="402"/>
      <c r="BJ1176" s="402"/>
      <c r="BK1176" s="402"/>
      <c r="BL1176" s="402"/>
      <c r="BM1176" s="402"/>
      <c r="BN1176" s="402"/>
      <c r="BO1176" s="402"/>
      <c r="BP1176" s="402"/>
      <c r="BQ1176" s="402"/>
      <c r="BR1176" s="402"/>
      <c r="BS1176" s="402"/>
      <c r="BT1176" s="402"/>
      <c r="BU1176" s="402"/>
      <c r="BV1176" s="402"/>
      <c r="BW1176" s="402"/>
      <c r="BX1176" s="402"/>
      <c r="BY1176" s="402"/>
    </row>
    <row r="1177" s="307" customFormat="true" ht="15" customHeight="true" x14ac:dyDescent="0.2">
      <c r="A1177" s="694"/>
      <c r="B1177" s="694"/>
      <c r="C1177" s="693"/>
      <c r="D1177" s="693"/>
      <c r="E1177" s="693"/>
      <c r="F1177" s="693"/>
      <c r="G1177" s="693"/>
      <c r="H1177" s="693"/>
      <c r="I1177" s="693"/>
      <c r="J1177" s="693"/>
      <c r="K1177" s="693"/>
      <c r="L1177" s="693"/>
      <c r="M1177" s="693"/>
      <c r="N1177" s="693"/>
      <c r="O1177" s="693"/>
      <c r="P1177" s="693"/>
      <c r="Q1177" s="693"/>
      <c r="R1177" s="693"/>
      <c r="S1177" s="693"/>
      <c r="T1177" s="693"/>
      <c r="U1177" s="693"/>
      <c r="BA1177" s="402"/>
      <c r="BB1177" s="331"/>
      <c r="BC1177" s="402"/>
      <c r="BD1177" s="402"/>
      <c r="BE1177" s="402"/>
      <c r="BF1177" s="402"/>
      <c r="BG1177" s="402"/>
      <c r="BH1177" s="402"/>
      <c r="BI1177" s="402"/>
      <c r="BJ1177" s="402"/>
      <c r="BK1177" s="402"/>
      <c r="BL1177" s="402"/>
      <c r="BM1177" s="402"/>
      <c r="BN1177" s="402"/>
      <c r="BO1177" s="402"/>
      <c r="BP1177" s="402"/>
      <c r="BQ1177" s="402"/>
      <c r="BR1177" s="402"/>
      <c r="BS1177" s="402"/>
      <c r="BT1177" s="402"/>
      <c r="BU1177" s="402"/>
      <c r="BV1177" s="402"/>
      <c r="BW1177" s="402"/>
      <c r="BX1177" s="402"/>
      <c r="BY1177" s="402"/>
    </row>
    <row r="1178" s="307" customFormat="true" ht="15" customHeight="true" x14ac:dyDescent="0.2">
      <c r="BA1178" s="402"/>
      <c r="BB1178" s="331"/>
      <c r="BC1178" s="402"/>
      <c r="BD1178" s="402"/>
      <c r="BE1178" s="402"/>
      <c r="BF1178" s="402"/>
      <c r="BG1178" s="402"/>
      <c r="BH1178" s="402"/>
      <c r="BI1178" s="402"/>
      <c r="BJ1178" s="402"/>
      <c r="BK1178" s="402"/>
      <c r="BL1178" s="402"/>
      <c r="BM1178" s="402"/>
      <c r="BN1178" s="402"/>
      <c r="BO1178" s="402"/>
      <c r="BP1178" s="402"/>
      <c r="BQ1178" s="402"/>
      <c r="BR1178" s="402"/>
      <c r="BS1178" s="402"/>
      <c r="BT1178" s="402"/>
      <c r="BU1178" s="402"/>
      <c r="BV1178" s="402"/>
      <c r="BW1178" s="402"/>
      <c r="BX1178" s="402"/>
      <c r="BY1178" s="402"/>
    </row>
    <row r="1179" s="307" customFormat="true" ht="15" customHeight="true" x14ac:dyDescent="0.2">
      <c r="BA1179" s="402"/>
      <c r="BB1179" s="331"/>
      <c r="BC1179" s="402"/>
      <c r="BD1179" s="402"/>
      <c r="BE1179" s="402"/>
      <c r="BF1179" s="402"/>
      <c r="BG1179" s="402"/>
      <c r="BH1179" s="402"/>
      <c r="BI1179" s="402"/>
      <c r="BJ1179" s="402"/>
      <c r="BK1179" s="402"/>
      <c r="BL1179" s="402"/>
      <c r="BM1179" s="402"/>
      <c r="BN1179" s="402"/>
      <c r="BO1179" s="402"/>
      <c r="BP1179" s="402"/>
      <c r="BQ1179" s="402"/>
      <c r="BR1179" s="402"/>
      <c r="BS1179" s="402"/>
      <c r="BT1179" s="402"/>
      <c r="BU1179" s="402"/>
      <c r="BV1179" s="402"/>
      <c r="BW1179" s="402"/>
      <c r="BX1179" s="402"/>
      <c r="BY1179" s="402"/>
    </row>
    <row r="1180" s="307" customFormat="true" ht="15" customHeight="true" x14ac:dyDescent="0.2">
      <c r="BA1180" s="402"/>
      <c r="BB1180" s="331"/>
      <c r="BC1180" s="402"/>
      <c r="BD1180" s="402"/>
      <c r="BE1180" s="402"/>
      <c r="BF1180" s="402"/>
      <c r="BG1180" s="402"/>
      <c r="BH1180" s="402"/>
      <c r="BI1180" s="402"/>
      <c r="BJ1180" s="402"/>
      <c r="BK1180" s="402"/>
      <c r="BL1180" s="402"/>
      <c r="BM1180" s="402"/>
      <c r="BN1180" s="402"/>
      <c r="BO1180" s="402"/>
      <c r="BP1180" s="402"/>
      <c r="BQ1180" s="402"/>
      <c r="BR1180" s="402"/>
      <c r="BS1180" s="402"/>
      <c r="BT1180" s="402"/>
      <c r="BU1180" s="402"/>
      <c r="BV1180" s="402"/>
      <c r="BW1180" s="402"/>
      <c r="BX1180" s="402"/>
      <c r="BY1180" s="402"/>
    </row>
    <row r="1181" s="307" customFormat="true" ht="15" customHeight="true" x14ac:dyDescent="0.2">
      <c r="BA1181" s="402"/>
      <c r="BB1181" s="331"/>
      <c r="BC1181" s="402"/>
      <c r="BD1181" s="402"/>
      <c r="BE1181" s="402"/>
      <c r="BF1181" s="402"/>
      <c r="BG1181" s="402"/>
      <c r="BH1181" s="402"/>
      <c r="BI1181" s="402"/>
      <c r="BJ1181" s="402"/>
      <c r="BK1181" s="402"/>
      <c r="BL1181" s="402"/>
      <c r="BM1181" s="402"/>
      <c r="BN1181" s="402"/>
      <c r="BO1181" s="402"/>
      <c r="BP1181" s="402"/>
      <c r="BQ1181" s="402"/>
      <c r="BR1181" s="402"/>
      <c r="BS1181" s="402"/>
      <c r="BT1181" s="402"/>
      <c r="BU1181" s="402"/>
      <c r="BV1181" s="402"/>
      <c r="BW1181" s="402"/>
      <c r="BX1181" s="402"/>
      <c r="BY1181" s="402"/>
    </row>
    <row r="1182" s="307" customFormat="true" ht="15" customHeight="true" x14ac:dyDescent="0.2">
      <c r="BA1182" s="402"/>
      <c r="BB1182" s="331"/>
      <c r="BC1182" s="402"/>
      <c r="BD1182" s="402"/>
      <c r="BE1182" s="402"/>
      <c r="BF1182" s="402"/>
      <c r="BG1182" s="402"/>
      <c r="BH1182" s="402"/>
      <c r="BI1182" s="402"/>
      <c r="BJ1182" s="402"/>
      <c r="BK1182" s="402"/>
      <c r="BL1182" s="402"/>
      <c r="BM1182" s="402"/>
      <c r="BN1182" s="402"/>
      <c r="BO1182" s="402"/>
      <c r="BP1182" s="402"/>
      <c r="BQ1182" s="402"/>
      <c r="BR1182" s="402"/>
      <c r="BS1182" s="402"/>
      <c r="BT1182" s="402"/>
      <c r="BU1182" s="402"/>
      <c r="BV1182" s="402"/>
      <c r="BW1182" s="402"/>
      <c r="BX1182" s="402"/>
      <c r="BY1182" s="402"/>
    </row>
    <row r="1183" s="307" customFormat="true" ht="15" customHeight="true" x14ac:dyDescent="0.2">
      <c r="BA1183" s="402"/>
      <c r="BB1183" s="331"/>
      <c r="BC1183" s="402"/>
      <c r="BD1183" s="402"/>
      <c r="BE1183" s="402"/>
      <c r="BF1183" s="402"/>
      <c r="BG1183" s="402"/>
      <c r="BH1183" s="402"/>
      <c r="BI1183" s="402"/>
      <c r="BJ1183" s="402"/>
      <c r="BK1183" s="402"/>
      <c r="BL1183" s="402"/>
      <c r="BM1183" s="402"/>
      <c r="BN1183" s="402"/>
      <c r="BO1183" s="402"/>
      <c r="BP1183" s="402"/>
      <c r="BQ1183" s="402"/>
      <c r="BR1183" s="402"/>
      <c r="BS1183" s="402"/>
      <c r="BT1183" s="402"/>
      <c r="BU1183" s="402"/>
      <c r="BV1183" s="402"/>
      <c r="BW1183" s="402"/>
      <c r="BX1183" s="402"/>
      <c r="BY1183" s="402"/>
    </row>
    <row r="1184" s="307" customFormat="true" ht="15" customHeight="true" x14ac:dyDescent="0.2">
      <c r="BA1184" s="402"/>
      <c r="BB1184" s="331"/>
      <c r="BC1184" s="402"/>
      <c r="BD1184" s="402"/>
      <c r="BE1184" s="402"/>
      <c r="BF1184" s="402"/>
      <c r="BG1184" s="402"/>
      <c r="BH1184" s="402"/>
      <c r="BI1184" s="402"/>
      <c r="BJ1184" s="402"/>
      <c r="BK1184" s="402"/>
      <c r="BL1184" s="402"/>
      <c r="BM1184" s="402"/>
      <c r="BN1184" s="402"/>
      <c r="BO1184" s="402"/>
      <c r="BP1184" s="402"/>
      <c r="BQ1184" s="402"/>
      <c r="BR1184" s="402"/>
      <c r="BS1184" s="402"/>
      <c r="BT1184" s="402"/>
      <c r="BU1184" s="402"/>
      <c r="BV1184" s="402"/>
      <c r="BW1184" s="402"/>
      <c r="BX1184" s="402"/>
      <c r="BY1184" s="402"/>
    </row>
    <row r="1185" s="307" customFormat="true" ht="15" customHeight="true" x14ac:dyDescent="0.2">
      <c r="BA1185" s="402"/>
      <c r="BB1185" s="331"/>
      <c r="BC1185" s="402"/>
      <c r="BD1185" s="402"/>
      <c r="BE1185" s="402"/>
      <c r="BF1185" s="402"/>
      <c r="BG1185" s="402"/>
      <c r="BH1185" s="402"/>
      <c r="BI1185" s="402"/>
      <c r="BJ1185" s="402"/>
      <c r="BK1185" s="402"/>
      <c r="BL1185" s="402"/>
      <c r="BM1185" s="402"/>
      <c r="BN1185" s="402"/>
      <c r="BO1185" s="402"/>
      <c r="BP1185" s="402"/>
      <c r="BQ1185" s="402"/>
      <c r="BR1185" s="402"/>
      <c r="BS1185" s="402"/>
      <c r="BT1185" s="402"/>
      <c r="BU1185" s="402"/>
      <c r="BV1185" s="402"/>
      <c r="BW1185" s="402"/>
      <c r="BX1185" s="402"/>
      <c r="BY1185" s="402"/>
    </row>
    <row r="1186" s="307" customFormat="true" ht="15" customHeight="true" x14ac:dyDescent="0.2">
      <c r="BA1186" s="402"/>
      <c r="BB1186" s="331"/>
      <c r="BC1186" s="402"/>
      <c r="BD1186" s="402"/>
      <c r="BE1186" s="402"/>
      <c r="BF1186" s="402"/>
      <c r="BG1186" s="402"/>
      <c r="BH1186" s="402"/>
      <c r="BI1186" s="402"/>
      <c r="BJ1186" s="402"/>
      <c r="BK1186" s="402"/>
      <c r="BL1186" s="402"/>
      <c r="BM1186" s="402"/>
      <c r="BN1186" s="402"/>
      <c r="BO1186" s="402"/>
      <c r="BP1186" s="402"/>
      <c r="BQ1186" s="402"/>
      <c r="BR1186" s="402"/>
      <c r="BS1186" s="402"/>
      <c r="BT1186" s="402"/>
      <c r="BU1186" s="402"/>
      <c r="BV1186" s="402"/>
      <c r="BW1186" s="402"/>
      <c r="BX1186" s="402"/>
      <c r="BY1186" s="402"/>
    </row>
    <row r="1187" s="307" customFormat="true" ht="15" customHeight="true" x14ac:dyDescent="0.2">
      <c r="BA1187" s="402"/>
      <c r="BB1187" s="331"/>
      <c r="BC1187" s="402"/>
      <c r="BD1187" s="402"/>
      <c r="BE1187" s="402"/>
      <c r="BF1187" s="402"/>
      <c r="BG1187" s="402"/>
      <c r="BH1187" s="402"/>
      <c r="BI1187" s="402"/>
      <c r="BJ1187" s="402"/>
      <c r="BK1187" s="402"/>
      <c r="BL1187" s="402"/>
      <c r="BM1187" s="402"/>
      <c r="BN1187" s="402"/>
      <c r="BO1187" s="402"/>
      <c r="BP1187" s="402"/>
      <c r="BQ1187" s="402"/>
      <c r="BR1187" s="402"/>
      <c r="BS1187" s="402"/>
      <c r="BT1187" s="402"/>
      <c r="BU1187" s="402"/>
      <c r="BV1187" s="402"/>
      <c r="BW1187" s="402"/>
      <c r="BX1187" s="402"/>
      <c r="BY1187" s="402"/>
    </row>
    <row r="1188" s="307" customFormat="true" ht="15" customHeight="true" x14ac:dyDescent="0.2">
      <c r="BA1188" s="402"/>
      <c r="BB1188" s="331"/>
      <c r="BC1188" s="402"/>
      <c r="BD1188" s="402"/>
      <c r="BE1188" s="402"/>
      <c r="BF1188" s="402"/>
      <c r="BG1188" s="402"/>
      <c r="BH1188" s="402"/>
      <c r="BI1188" s="402"/>
      <c r="BJ1188" s="402"/>
      <c r="BK1188" s="402"/>
      <c r="BL1188" s="402"/>
      <c r="BM1188" s="402"/>
      <c r="BN1188" s="402"/>
      <c r="BO1188" s="402"/>
      <c r="BP1188" s="402"/>
      <c r="BQ1188" s="402"/>
      <c r="BR1188" s="402"/>
      <c r="BS1188" s="402"/>
      <c r="BT1188" s="402"/>
      <c r="BU1188" s="402"/>
      <c r="BV1188" s="402"/>
      <c r="BW1188" s="402"/>
      <c r="BX1188" s="402"/>
      <c r="BY1188" s="402"/>
    </row>
    <row r="1189" s="307" customFormat="true" ht="15" customHeight="true" x14ac:dyDescent="0.2">
      <c r="BA1189" s="402"/>
      <c r="BB1189" s="331"/>
      <c r="BC1189" s="402"/>
      <c r="BD1189" s="402"/>
      <c r="BE1189" s="402"/>
      <c r="BF1189" s="402"/>
      <c r="BG1189" s="402"/>
      <c r="BH1189" s="402"/>
      <c r="BI1189" s="402"/>
      <c r="BJ1189" s="402"/>
      <c r="BK1189" s="402"/>
      <c r="BL1189" s="402"/>
      <c r="BM1189" s="402"/>
      <c r="BN1189" s="402"/>
      <c r="BO1189" s="402"/>
      <c r="BP1189" s="402"/>
      <c r="BQ1189" s="402"/>
      <c r="BR1189" s="402"/>
      <c r="BS1189" s="402"/>
      <c r="BT1189" s="402"/>
      <c r="BU1189" s="402"/>
      <c r="BV1189" s="402"/>
      <c r="BW1189" s="402"/>
      <c r="BX1189" s="402"/>
      <c r="BY1189" s="402"/>
    </row>
    <row r="1190" s="307" customFormat="true" ht="15" customHeight="true" x14ac:dyDescent="0.2">
      <c r="BA1190" s="402"/>
      <c r="BB1190" s="331"/>
      <c r="BC1190" s="402"/>
      <c r="BD1190" s="402"/>
      <c r="BE1190" s="402"/>
      <c r="BF1190" s="402"/>
      <c r="BG1190" s="402"/>
      <c r="BH1190" s="402"/>
      <c r="BI1190" s="402"/>
      <c r="BJ1190" s="402"/>
      <c r="BK1190" s="402"/>
      <c r="BL1190" s="402"/>
      <c r="BM1190" s="402"/>
      <c r="BN1190" s="402"/>
      <c r="BO1190" s="402"/>
      <c r="BP1190" s="402"/>
      <c r="BQ1190" s="402"/>
      <c r="BR1190" s="402"/>
      <c r="BS1190" s="402"/>
      <c r="BT1190" s="402"/>
      <c r="BU1190" s="402"/>
      <c r="BV1190" s="402"/>
      <c r="BW1190" s="402"/>
      <c r="BX1190" s="402"/>
      <c r="BY1190" s="402"/>
    </row>
    <row r="1191" s="307" customFormat="true" ht="15" customHeight="true" x14ac:dyDescent="0.2">
      <c r="BA1191" s="402"/>
      <c r="BB1191" s="331"/>
      <c r="BC1191" s="402"/>
      <c r="BD1191" s="402"/>
      <c r="BE1191" s="402"/>
      <c r="BF1191" s="402"/>
      <c r="BG1191" s="402"/>
      <c r="BH1191" s="402"/>
      <c r="BI1191" s="402"/>
      <c r="BJ1191" s="402"/>
      <c r="BK1191" s="402"/>
      <c r="BL1191" s="402"/>
      <c r="BM1191" s="402"/>
      <c r="BN1191" s="402"/>
      <c r="BO1191" s="402"/>
      <c r="BP1191" s="402"/>
      <c r="BQ1191" s="402"/>
      <c r="BR1191" s="402"/>
      <c r="BS1191" s="402"/>
      <c r="BT1191" s="402"/>
      <c r="BU1191" s="402"/>
      <c r="BV1191" s="402"/>
      <c r="BW1191" s="402"/>
      <c r="BX1191" s="402"/>
      <c r="BY1191" s="402"/>
    </row>
    <row r="1192" s="307" customFormat="true" ht="15" customHeight="true" x14ac:dyDescent="0.2">
      <c r="BA1192" s="402"/>
      <c r="BB1192" s="331"/>
      <c r="BC1192" s="402"/>
      <c r="BD1192" s="402"/>
      <c r="BE1192" s="402"/>
      <c r="BF1192" s="402"/>
      <c r="BG1192" s="402"/>
      <c r="BH1192" s="402"/>
      <c r="BI1192" s="402"/>
      <c r="BJ1192" s="402"/>
      <c r="BK1192" s="402"/>
      <c r="BL1192" s="402"/>
      <c r="BM1192" s="402"/>
      <c r="BN1192" s="402"/>
      <c r="BO1192" s="402"/>
      <c r="BP1192" s="402"/>
      <c r="BQ1192" s="402"/>
      <c r="BR1192" s="402"/>
      <c r="BS1192" s="402"/>
      <c r="BT1192" s="402"/>
      <c r="BU1192" s="402"/>
      <c r="BV1192" s="402"/>
      <c r="BW1192" s="402"/>
      <c r="BX1192" s="402"/>
      <c r="BY1192" s="402"/>
    </row>
    <row r="1193" s="307" customFormat="true" ht="15" customHeight="true" x14ac:dyDescent="0.2">
      <c r="BA1193" s="402"/>
      <c r="BB1193" s="331"/>
      <c r="BC1193" s="402"/>
      <c r="BD1193" s="402"/>
      <c r="BE1193" s="402"/>
      <c r="BF1193" s="402"/>
      <c r="BG1193" s="402"/>
      <c r="BH1193" s="402"/>
      <c r="BI1193" s="402"/>
      <c r="BJ1193" s="402"/>
      <c r="BK1193" s="402"/>
      <c r="BL1193" s="402"/>
      <c r="BM1193" s="402"/>
      <c r="BN1193" s="402"/>
      <c r="BO1193" s="402"/>
      <c r="BP1193" s="402"/>
      <c r="BQ1193" s="402"/>
      <c r="BR1193" s="402"/>
      <c r="BS1193" s="402"/>
      <c r="BT1193" s="402"/>
      <c r="BU1193" s="402"/>
      <c r="BV1193" s="402"/>
      <c r="BW1193" s="402"/>
      <c r="BX1193" s="402"/>
      <c r="BY1193" s="402"/>
    </row>
    <row r="1194" s="307" customFormat="true" ht="15" customHeight="true" x14ac:dyDescent="0.2">
      <c r="BA1194" s="402"/>
      <c r="BB1194" s="331"/>
      <c r="BC1194" s="402"/>
      <c r="BD1194" s="402"/>
      <c r="BE1194" s="402"/>
      <c r="BF1194" s="402"/>
      <c r="BG1194" s="402"/>
      <c r="BH1194" s="402"/>
      <c r="BI1194" s="402"/>
      <c r="BJ1194" s="402"/>
      <c r="BK1194" s="402"/>
      <c r="BL1194" s="402"/>
      <c r="BM1194" s="402"/>
      <c r="BN1194" s="402"/>
      <c r="BO1194" s="402"/>
      <c r="BP1194" s="402"/>
      <c r="BQ1194" s="402"/>
      <c r="BR1194" s="402"/>
      <c r="BS1194" s="402"/>
      <c r="BT1194" s="402"/>
      <c r="BU1194" s="402"/>
      <c r="BV1194" s="402"/>
      <c r="BW1194" s="402"/>
      <c r="BX1194" s="402"/>
      <c r="BY1194" s="402"/>
    </row>
    <row r="1195" s="307" customFormat="true" ht="15" customHeight="true" x14ac:dyDescent="0.2">
      <c r="BA1195" s="402"/>
      <c r="BB1195" s="331"/>
      <c r="BC1195" s="402"/>
      <c r="BD1195" s="402"/>
      <c r="BE1195" s="402"/>
      <c r="BF1195" s="402"/>
      <c r="BG1195" s="402"/>
      <c r="BH1195" s="402"/>
      <c r="BI1195" s="402"/>
      <c r="BJ1195" s="402"/>
      <c r="BK1195" s="402"/>
      <c r="BL1195" s="402"/>
      <c r="BM1195" s="402"/>
      <c r="BN1195" s="402"/>
      <c r="BO1195" s="402"/>
      <c r="BP1195" s="402"/>
      <c r="BQ1195" s="402"/>
      <c r="BR1195" s="402"/>
      <c r="BS1195" s="402"/>
      <c r="BT1195" s="402"/>
      <c r="BU1195" s="402"/>
      <c r="BV1195" s="402"/>
      <c r="BW1195" s="402"/>
      <c r="BX1195" s="402"/>
      <c r="BY1195" s="402"/>
    </row>
    <row r="1196" s="307" customFormat="true" ht="15" customHeight="true" x14ac:dyDescent="0.2">
      <c r="BA1196" s="402"/>
      <c r="BB1196" s="331"/>
      <c r="BC1196" s="402"/>
      <c r="BD1196" s="402"/>
      <c r="BE1196" s="402"/>
      <c r="BF1196" s="402"/>
      <c r="BG1196" s="402"/>
      <c r="BH1196" s="402"/>
      <c r="BI1196" s="402"/>
      <c r="BJ1196" s="402"/>
      <c r="BK1196" s="402"/>
      <c r="BL1196" s="402"/>
      <c r="BM1196" s="402"/>
      <c r="BN1196" s="402"/>
      <c r="BO1196" s="402"/>
      <c r="BP1196" s="402"/>
      <c r="BQ1196" s="402"/>
      <c r="BR1196" s="402"/>
      <c r="BS1196" s="402"/>
      <c r="BT1196" s="402"/>
      <c r="BU1196" s="402"/>
      <c r="BV1196" s="402"/>
      <c r="BW1196" s="402"/>
      <c r="BX1196" s="402"/>
      <c r="BY1196" s="402"/>
    </row>
    <row r="1197" s="307" customFormat="true" ht="15" customHeight="true" x14ac:dyDescent="0.2">
      <c r="BA1197" s="402"/>
      <c r="BB1197" s="331"/>
      <c r="BC1197" s="402"/>
      <c r="BD1197" s="402"/>
      <c r="BE1197" s="402"/>
      <c r="BF1197" s="402"/>
      <c r="BG1197" s="402"/>
      <c r="BH1197" s="402"/>
      <c r="BI1197" s="402"/>
      <c r="BJ1197" s="402"/>
      <c r="BK1197" s="402"/>
      <c r="BL1197" s="402"/>
      <c r="BM1197" s="402"/>
      <c r="BN1197" s="402"/>
      <c r="BO1197" s="402"/>
      <c r="BP1197" s="402"/>
      <c r="BQ1197" s="402"/>
      <c r="BR1197" s="402"/>
      <c r="BS1197" s="402"/>
      <c r="BT1197" s="402"/>
      <c r="BU1197" s="402"/>
      <c r="BV1197" s="402"/>
      <c r="BW1197" s="402"/>
      <c r="BX1197" s="402"/>
      <c r="BY1197" s="402"/>
    </row>
    <row r="1198" s="307" customFormat="true" ht="15" customHeight="true" x14ac:dyDescent="0.2">
      <c r="BA1198" s="402"/>
      <c r="BB1198" s="331"/>
      <c r="BC1198" s="402"/>
      <c r="BD1198" s="402"/>
      <c r="BE1198" s="402"/>
      <c r="BF1198" s="402"/>
      <c r="BG1198" s="402"/>
      <c r="BH1198" s="402"/>
      <c r="BI1198" s="402"/>
      <c r="BJ1198" s="402"/>
      <c r="BK1198" s="402"/>
      <c r="BL1198" s="402"/>
      <c r="BM1198" s="402"/>
      <c r="BN1198" s="402"/>
      <c r="BO1198" s="402"/>
      <c r="BP1198" s="402"/>
      <c r="BQ1198" s="402"/>
      <c r="BR1198" s="402"/>
      <c r="BS1198" s="402"/>
      <c r="BT1198" s="402"/>
      <c r="BU1198" s="402"/>
      <c r="BV1198" s="402"/>
      <c r="BW1198" s="402"/>
      <c r="BX1198" s="402"/>
      <c r="BY1198" s="402"/>
    </row>
    <row r="1199" s="307" customFormat="true" ht="15" customHeight="true" x14ac:dyDescent="0.2">
      <c r="BA1199" s="402"/>
      <c r="BB1199" s="331"/>
      <c r="BC1199" s="402"/>
      <c r="BD1199" s="402"/>
      <c r="BE1199" s="402"/>
      <c r="BF1199" s="402"/>
      <c r="BG1199" s="402"/>
      <c r="BH1199" s="402"/>
      <c r="BI1199" s="402"/>
      <c r="BJ1199" s="402"/>
      <c r="BK1199" s="402"/>
      <c r="BL1199" s="402"/>
      <c r="BM1199" s="402"/>
      <c r="BN1199" s="402"/>
      <c r="BO1199" s="402"/>
      <c r="BP1199" s="402"/>
      <c r="BQ1199" s="402"/>
      <c r="BR1199" s="402"/>
      <c r="BS1199" s="402"/>
      <c r="BT1199" s="402"/>
      <c r="BU1199" s="402"/>
      <c r="BV1199" s="402"/>
      <c r="BW1199" s="402"/>
      <c r="BX1199" s="402"/>
      <c r="BY1199" s="402"/>
    </row>
    <row r="1200" s="307" customFormat="true" ht="15" customHeight="true" x14ac:dyDescent="0.2">
      <c r="BA1200" s="402"/>
      <c r="BB1200" s="331"/>
      <c r="BC1200" s="402"/>
      <c r="BD1200" s="402"/>
      <c r="BE1200" s="402"/>
      <c r="BF1200" s="402"/>
      <c r="BG1200" s="402"/>
      <c r="BH1200" s="402"/>
      <c r="BI1200" s="402"/>
      <c r="BJ1200" s="402"/>
      <c r="BK1200" s="402"/>
      <c r="BL1200" s="402"/>
      <c r="BM1200" s="402"/>
      <c r="BN1200" s="402"/>
      <c r="BO1200" s="402"/>
      <c r="BP1200" s="402"/>
      <c r="BQ1200" s="402"/>
      <c r="BR1200" s="402"/>
      <c r="BS1200" s="402"/>
      <c r="BT1200" s="402"/>
      <c r="BU1200" s="402"/>
      <c r="BV1200" s="402"/>
      <c r="BW1200" s="402"/>
      <c r="BX1200" s="402"/>
      <c r="BY1200" s="402"/>
    </row>
  </sheetData>
  <mergeCells count="1316">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O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O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J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E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9:D609"/>
    <mergeCell ref="H609:I609"/>
    <mergeCell ref="M609:N610"/>
    <mergeCell ref="C610:D610"/>
    <mergeCell ref="H610:I610"/>
    <mergeCell ref="C611:D611"/>
    <mergeCell ref="H611:I611"/>
    <mergeCell ref="M611:N611"/>
    <mergeCell ref="C607:D607"/>
    <mergeCell ref="H607:I607"/>
    <mergeCell ref="M607:N607"/>
    <mergeCell ref="C608:D608"/>
    <mergeCell ref="H608:I608"/>
    <mergeCell ref="M608:O608"/>
    <mergeCell ref="C605:D605"/>
    <mergeCell ref="H605:I605"/>
    <mergeCell ref="M605:N605"/>
    <mergeCell ref="C606:D606"/>
    <mergeCell ref="H606:I606"/>
    <mergeCell ref="M606:N606"/>
    <mergeCell ref="C602:D602"/>
    <mergeCell ref="H602:I602"/>
    <mergeCell ref="M602:Q602"/>
    <mergeCell ref="C603:D603"/>
    <mergeCell ref="H603:I603"/>
    <mergeCell ref="M603:N604"/>
    <mergeCell ref="O603:Q603"/>
    <mergeCell ref="C604:D604"/>
    <mergeCell ref="H604:I604"/>
    <mergeCell ref="C599:D599"/>
    <mergeCell ref="H599:I600"/>
    <mergeCell ref="M599:N599"/>
    <mergeCell ref="C600:D600"/>
    <mergeCell ref="M600:N600"/>
    <mergeCell ref="C601:D601"/>
    <mergeCell ref="H601:I601"/>
    <mergeCell ref="M601:N601"/>
    <mergeCell ref="C597:D597"/>
    <mergeCell ref="H597:I597"/>
    <mergeCell ref="M597:N597"/>
    <mergeCell ref="C598:D598"/>
    <mergeCell ref="H598:J598"/>
    <mergeCell ref="M598:N598"/>
    <mergeCell ref="C595:D595"/>
    <mergeCell ref="H595:I595"/>
    <mergeCell ref="M595:N595"/>
    <mergeCell ref="C596:D596"/>
    <mergeCell ref="H596:I596"/>
    <mergeCell ref="M596:N596"/>
    <mergeCell ref="C592:D592"/>
    <mergeCell ref="H592:L592"/>
    <mergeCell ref="M592:N592"/>
    <mergeCell ref="C593:D593"/>
    <mergeCell ref="H593:I594"/>
    <mergeCell ref="J593:L593"/>
    <mergeCell ref="M593:N593"/>
    <mergeCell ref="C594:D594"/>
    <mergeCell ref="M594:N594"/>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9:D560"/>
    <mergeCell ref="H559:I559"/>
    <mergeCell ref="M559:N559"/>
    <mergeCell ref="H560:I560"/>
    <mergeCell ref="M560:N560"/>
    <mergeCell ref="C561:D561"/>
    <mergeCell ref="H561:I561"/>
    <mergeCell ref="M561:N561"/>
    <mergeCell ref="C557:D557"/>
    <mergeCell ref="H557:I557"/>
    <mergeCell ref="M557:N557"/>
    <mergeCell ref="C558:E558"/>
    <mergeCell ref="H558:I558"/>
    <mergeCell ref="M558:N558"/>
    <mergeCell ref="C555:D555"/>
    <mergeCell ref="H555:I555"/>
    <mergeCell ref="M555:N555"/>
    <mergeCell ref="C556:D556"/>
    <mergeCell ref="H556:I556"/>
    <mergeCell ref="M556:N556"/>
    <mergeCell ref="C553:D554"/>
    <mergeCell ref="E553:G553"/>
    <mergeCell ref="H553:I553"/>
    <mergeCell ref="M553:N553"/>
    <mergeCell ref="H554:I554"/>
    <mergeCell ref="M554:N554"/>
    <mergeCell ref="C551:D551"/>
    <mergeCell ref="H551:I551"/>
    <mergeCell ref="M551:N551"/>
    <mergeCell ref="C552:G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O502"/>
    <mergeCell ref="C499:D499"/>
    <mergeCell ref="H499:I499"/>
    <mergeCell ref="M499:N499"/>
    <mergeCell ref="C500:D500"/>
    <mergeCell ref="H500:I500"/>
    <mergeCell ref="M500:N500"/>
    <mergeCell ref="C497:D497"/>
    <mergeCell ref="H497:J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E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A45:A46"/>
    <mergeCell ref="C27:G27"/>
    <mergeCell ref="H27:L27"/>
    <mergeCell ref="M27:Q27"/>
    <mergeCell ref="A144:A147"/>
    <mergeCell ref="A1025:C1025"/>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411:D411"/>
    <mergeCell ref="H411:I411"/>
    <mergeCell ref="M411:N411"/>
    <mergeCell ref="C412:D412"/>
    <mergeCell ref="H412:I412"/>
    <mergeCell ref="M412:N412"/>
    <mergeCell ref="C399:F399"/>
    <mergeCell ref="A53:A55"/>
    <mergeCell ref="BA53:BA55"/>
    <mergeCell ref="A140:A143"/>
    <mergeCell ref="BA140:BA143"/>
    <mergeCell ref="A151:A152"/>
    <mergeCell ref="A135:A139"/>
    <mergeCell ref="A153:A164"/>
    <mergeCell ref="A128:A129"/>
    <mergeCell ref="A130:A132"/>
    <mergeCell ref="C133:G133"/>
    <mergeCell ref="H133:L133"/>
    <mergeCell ref="M133:Q133"/>
    <mergeCell ref="C120:G120"/>
    <mergeCell ref="H120:L120"/>
    <mergeCell ref="M120:Q120"/>
    <mergeCell ref="A122:A123"/>
    <mergeCell ref="A124:A127"/>
    <mergeCell ref="BA153:BA165"/>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M14:Q14"/>
    <mergeCell ref="A16:A17"/>
    <mergeCell ref="A18:A21"/>
    <mergeCell ref="A22:A23"/>
    <mergeCell ref="A24:A26"/>
    <mergeCell ref="A108:B108"/>
    <mergeCell ref="A58:A72"/>
    <mergeCell ref="C56:G56"/>
    <mergeCell ref="H56:L56"/>
    <mergeCell ref="M56:Q56"/>
    <mergeCell ref="A47:A49"/>
    <mergeCell ref="BA47:BA49"/>
    <mergeCell ref="A50:A52"/>
    <mergeCell ref="BA50:BA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144:BA147"/>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231:BA236"/>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47625</xdr:rowOff>
                  </from>
                  <to>
                    <xdr:col>1</xdr:col>
                    <xdr:colOff>1704975</xdr:colOff>
                    <xdr:row>399</xdr:row>
                    <xdr:rowOff>238125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CM262"/>
  <sheetViews>
    <sheetView workbookViewId="0"/>
  </sheetViews>
  <sheetFormatPr defaultRowHeight="12.75" x14ac:dyDescent="0.2"/>
  <sheetData>
    <row r="1">
      <c r="A1" t="s">
        <v>527</v>
      </c>
      <c r="B1" t="s">
        <v>529</v>
      </c>
      <c r="C1" t="s">
        <v>530</v>
      </c>
      <c r="D1" t="s">
        <v>535</v>
      </c>
      <c r="E1" t="s">
        <v>536</v>
      </c>
      <c r="F1" t="s">
        <v>537</v>
      </c>
      <c r="G1" t="s">
        <v>538</v>
      </c>
      <c r="H1" t="s">
        <v>561</v>
      </c>
      <c r="I1" t="s">
        <v>562</v>
      </c>
      <c r="J1" t="s">
        <v>563</v>
      </c>
      <c r="K1" t="s">
        <v>564</v>
      </c>
      <c r="L1" t="s">
        <v>565</v>
      </c>
      <c r="M1" t="s">
        <v>566</v>
      </c>
      <c r="N1" t="s">
        <v>567</v>
      </c>
      <c r="O1" t="s">
        <v>568</v>
      </c>
      <c r="P1" t="s">
        <v>569</v>
      </c>
      <c r="Q1" t="s">
        <v>570</v>
      </c>
      <c r="R1" t="s">
        <v>571</v>
      </c>
      <c r="S1" t="s">
        <v>572</v>
      </c>
      <c r="T1" t="s">
        <v>573</v>
      </c>
      <c r="U1" t="s">
        <v>574</v>
      </c>
      <c r="V1" t="s">
        <v>575</v>
      </c>
      <c r="W1" t="s">
        <v>576</v>
      </c>
      <c r="X1" t="s">
        <v>577</v>
      </c>
      <c r="Y1" t="s">
        <v>578</v>
      </c>
      <c r="Z1" t="s">
        <v>579</v>
      </c>
      <c r="AA1" t="s">
        <v>580</v>
      </c>
      <c r="AB1" t="s">
        <v>581</v>
      </c>
      <c r="AC1" t="s">
        <v>582</v>
      </c>
      <c r="AD1" t="s">
        <v>583</v>
      </c>
      <c r="AE1" t="s">
        <v>584</v>
      </c>
      <c r="AF1" t="s">
        <v>585</v>
      </c>
      <c r="AG1" t="s">
        <v>586</v>
      </c>
      <c r="AH1" t="s">
        <v>587</v>
      </c>
      <c r="AI1" t="s">
        <v>588</v>
      </c>
      <c r="AJ1" t="s">
        <v>589</v>
      </c>
      <c r="AK1" t="s">
        <v>590</v>
      </c>
      <c r="AL1" t="s">
        <v>591</v>
      </c>
      <c r="AM1" t="s">
        <v>592</v>
      </c>
      <c r="AN1" t="s">
        <v>593</v>
      </c>
      <c r="AO1" t="s">
        <v>594</v>
      </c>
      <c r="AP1" t="s">
        <v>595</v>
      </c>
      <c r="AQ1" t="s">
        <v>596</v>
      </c>
      <c r="AR1" t="s">
        <v>597</v>
      </c>
      <c r="AS1" t="s">
        <v>598</v>
      </c>
      <c r="AT1" t="s">
        <v>599</v>
      </c>
      <c r="AU1" t="s">
        <v>600</v>
      </c>
      <c r="AV1" t="s">
        <v>601</v>
      </c>
      <c r="AW1" t="s">
        <v>602</v>
      </c>
      <c r="AX1" t="s">
        <v>603</v>
      </c>
      <c r="AY1" t="s">
        <v>604</v>
      </c>
      <c r="AZ1" t="s">
        <v>605</v>
      </c>
      <c r="BA1" t="s">
        <v>606</v>
      </c>
      <c r="BB1" t="s">
        <v>607</v>
      </c>
      <c r="BC1" t="s">
        <v>608</v>
      </c>
      <c r="BD1" t="s">
        <v>609</v>
      </c>
      <c r="BE1" t="s">
        <v>610</v>
      </c>
      <c r="BF1" t="s">
        <v>611</v>
      </c>
      <c r="BG1" t="s">
        <v>612</v>
      </c>
      <c r="BH1" t="s">
        <v>613</v>
      </c>
      <c r="BI1" t="s">
        <v>614</v>
      </c>
      <c r="BJ1" t="s">
        <v>615</v>
      </c>
      <c r="BK1" t="s">
        <v>616</v>
      </c>
      <c r="BL1" t="s">
        <v>617</v>
      </c>
      <c r="BM1" t="s">
        <v>618</v>
      </c>
      <c r="BN1" t="s">
        <v>619</v>
      </c>
      <c r="BO1" t="s">
        <v>620</v>
      </c>
      <c r="BP1" t="s">
        <v>621</v>
      </c>
      <c r="BQ1" t="s">
        <v>622</v>
      </c>
      <c r="BR1" t="s">
        <v>623</v>
      </c>
      <c r="BS1" t="s">
        <v>624</v>
      </c>
      <c r="BT1" t="s">
        <v>625</v>
      </c>
      <c r="BU1" t="s">
        <v>626</v>
      </c>
      <c r="BV1" t="s">
        <v>627</v>
      </c>
      <c r="BW1" t="s">
        <v>628</v>
      </c>
      <c r="BX1" t="s">
        <v>629</v>
      </c>
      <c r="BY1" t="s">
        <v>630</v>
      </c>
      <c r="BZ1" t="s">
        <v>631</v>
      </c>
      <c r="CA1" t="s">
        <v>632</v>
      </c>
      <c r="CB1" t="s">
        <v>633</v>
      </c>
      <c r="CC1" t="s">
        <v>634</v>
      </c>
      <c r="CD1" t="s">
        <v>635</v>
      </c>
      <c r="CE1" t="s">
        <v>636</v>
      </c>
      <c r="CF1" t="s">
        <v>637</v>
      </c>
      <c r="CG1" t="s">
        <v>638</v>
      </c>
      <c r="CH1" t="s">
        <v>639</v>
      </c>
      <c r="CI1" t="s">
        <v>640</v>
      </c>
      <c r="CJ1" t="s">
        <v>641</v>
      </c>
      <c r="CK1" t="s">
        <v>642</v>
      </c>
      <c r="CL1" t="s">
        <v>643</v>
      </c>
      <c r="CM1" t="s">
        <v>644</v>
      </c>
    </row>
    <row r="2">
      <c r="A2" t="s">
        <v>528</v>
      </c>
      <c r="B2">
        <v>2005</v>
      </c>
      <c r="C2" t="s">
        <v>531</v>
      </c>
      <c r="D2">
        <v>16</v>
      </c>
      <c r="E2" t="s">
        <v>13</v>
      </c>
      <c r="F2" t="s">
        <v>14</v>
      </c>
      <c r="G2" t="s">
        <v>539</v>
      </c>
      <c r="H2">
        <v>54.580077133877111</v>
      </c>
      <c r="I2">
        <v>64.046588403270704</v>
      </c>
      <c r="J2">
        <v>62.268249152996233</v>
      </c>
      <c r="K2">
        <v>65.535669953999061</v>
      </c>
      <c r="L2">
        <v>74.975965676840161</v>
      </c>
      <c r="M2">
        <v>50.424754887085278</v>
      </c>
      <c r="N2">
        <v>74.253780795656724</v>
      </c>
      <c r="O2">
        <v>81.24396117615342</v>
      </c>
      <c r="P2">
        <v>93.456422530016198</v>
      </c>
      <c r="Q2">
        <v>99.900285330873601</v>
      </c>
      <c r="R2">
        <v>54.490644566739832</v>
      </c>
      <c r="S2">
        <v>64.73548886063827</v>
      </c>
      <c r="T2">
        <v>61.783783246250373</v>
      </c>
      <c r="U2">
        <v>64.088120648396924</v>
      </c>
      <c r="V2">
        <v>71.99598676651668</v>
      </c>
      <c r="W2" t="s">
        <v>146</v>
      </c>
      <c r="X2" t="s">
        <v>147</v>
      </c>
      <c r="Y2" t="s">
        <v>148</v>
      </c>
      <c r="Z2" t="s">
        <v>149</v>
      </c>
      <c r="AA2" t="s">
        <v>150</v>
      </c>
      <c r="AB2" t="s">
        <v>184</v>
      </c>
      <c r="AC2" t="s">
        <v>184</v>
      </c>
      <c r="AD2" t="s">
        <v>184</v>
      </c>
      <c r="AE2" t="s">
        <v>184</v>
      </c>
      <c r="AF2" t="s">
        <v>184</v>
      </c>
      <c r="AG2" t="s">
        <v>184</v>
      </c>
      <c r="AH2" t="s">
        <v>184</v>
      </c>
      <c r="AI2" t="s">
        <v>184</v>
      </c>
      <c r="AJ2" t="s">
        <v>184</v>
      </c>
      <c r="AK2" t="s">
        <v>184</v>
      </c>
      <c r="AL2" t="s">
        <v>184</v>
      </c>
      <c r="AM2" t="s">
        <v>184</v>
      </c>
      <c r="AN2" t="s">
        <v>184</v>
      </c>
      <c r="AO2">
        <v>71.275868992206583</v>
      </c>
      <c r="AP2">
        <v>48.432111336074513</v>
      </c>
      <c r="AQ2">
        <v>68.655644235034259</v>
      </c>
      <c r="AR2">
        <v>60.457410252619603</v>
      </c>
      <c r="AS2">
        <v>57.956383514226793</v>
      </c>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c r="A3" t="s">
        <v>528</v>
      </c>
      <c r="B3">
        <v>2005</v>
      </c>
      <c r="C3" t="s">
        <v>531</v>
      </c>
      <c r="D3">
        <v>17</v>
      </c>
      <c r="E3" t="s">
        <v>13</v>
      </c>
      <c r="F3" t="s">
        <v>51</v>
      </c>
      <c r="G3" t="s">
        <v>184</v>
      </c>
      <c r="H3">
        <v>45.419922866123038</v>
      </c>
      <c r="I3">
        <v>35.953411596729431</v>
      </c>
      <c r="J3">
        <v>37.731750847003823</v>
      </c>
      <c r="K3">
        <v>34.464330046001109</v>
      </c>
      <c r="L3">
        <v>25.024034323160009</v>
      </c>
      <c r="M3">
        <v>49.575245112914708</v>
      </c>
      <c r="N3">
        <v>25.746219204343252</v>
      </c>
      <c r="O3">
        <v>18.75603882384657</v>
      </c>
      <c r="P3">
        <v>6.5435774699838074</v>
      </c>
      <c r="Q3">
        <v>0.099714669126398703</v>
      </c>
      <c r="R3">
        <v>45.509355433260318</v>
      </c>
      <c r="S3">
        <v>35.264511139361879</v>
      </c>
      <c r="T3">
        <v>38.216216753749727</v>
      </c>
      <c r="U3">
        <v>35.911879351603133</v>
      </c>
      <c r="V3">
        <v>28.004013233483391</v>
      </c>
      <c r="W3" t="s">
        <v>146</v>
      </c>
      <c r="X3" t="s">
        <v>147</v>
      </c>
      <c r="Y3" t="s">
        <v>148</v>
      </c>
      <c r="Z3" t="s">
        <v>149</v>
      </c>
      <c r="AA3" t="s">
        <v>150</v>
      </c>
      <c r="AB3" t="s">
        <v>184</v>
      </c>
      <c r="AC3" t="s">
        <v>184</v>
      </c>
      <c r="AD3" t="s">
        <v>184</v>
      </c>
      <c r="AE3" t="s">
        <v>184</v>
      </c>
      <c r="AF3" t="s">
        <v>184</v>
      </c>
      <c r="AG3" t="s">
        <v>184</v>
      </c>
      <c r="AH3" t="s">
        <v>184</v>
      </c>
      <c r="AI3" t="s">
        <v>184</v>
      </c>
      <c r="AJ3" t="s">
        <v>184</v>
      </c>
      <c r="AK3" t="s">
        <v>184</v>
      </c>
      <c r="AL3" t="s">
        <v>184</v>
      </c>
      <c r="AM3" t="s">
        <v>184</v>
      </c>
      <c r="AN3" t="s">
        <v>184</v>
      </c>
      <c r="AO3">
        <v>28.724131007793559</v>
      </c>
      <c r="AP3">
        <v>51.56788866392553</v>
      </c>
      <c r="AQ3">
        <v>31.344355764965691</v>
      </c>
      <c r="AR3">
        <v>39.542589747380752</v>
      </c>
      <c r="AS3">
        <v>42.043616485773178</v>
      </c>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c r="A4" t="s">
        <v>528</v>
      </c>
      <c r="B4">
        <v>2005</v>
      </c>
      <c r="C4" t="s">
        <v>531</v>
      </c>
      <c r="D4">
        <v>18</v>
      </c>
      <c r="E4" t="s">
        <v>60</v>
      </c>
      <c r="F4" t="s">
        <v>15</v>
      </c>
      <c r="G4" t="s">
        <v>540</v>
      </c>
      <c r="H4">
        <v>36.554562720669537</v>
      </c>
      <c r="I4">
        <v>42.337054872984879</v>
      </c>
      <c r="J4">
        <v>40.560619412203188</v>
      </c>
      <c r="K4">
        <v>45.000443774891018</v>
      </c>
      <c r="L4">
        <v>58.524509025712277</v>
      </c>
      <c r="M4">
        <v>36.350824650665928</v>
      </c>
      <c r="N4">
        <v>62.119710152267317</v>
      </c>
      <c r="O4">
        <v>73.921614538992799</v>
      </c>
      <c r="P4">
        <v>90.438123086108405</v>
      </c>
      <c r="Q4">
        <v>99.900285330873601</v>
      </c>
      <c r="R4">
        <v>36.353314794666709</v>
      </c>
      <c r="S4">
        <v>43.071713710907801</v>
      </c>
      <c r="T4">
        <v>39.684957853759357</v>
      </c>
      <c r="U4">
        <v>44.055023512474619</v>
      </c>
      <c r="V4">
        <v>52.057696624415819</v>
      </c>
      <c r="W4" t="s">
        <v>146</v>
      </c>
      <c r="X4" t="s">
        <v>147</v>
      </c>
      <c r="Y4" t="s">
        <v>148</v>
      </c>
      <c r="Z4" t="s">
        <v>149</v>
      </c>
      <c r="AA4" t="s">
        <v>150</v>
      </c>
      <c r="AB4" t="s">
        <v>184</v>
      </c>
      <c r="AC4" t="s">
        <v>184</v>
      </c>
      <c r="AD4" t="s">
        <v>184</v>
      </c>
      <c r="AE4" t="s">
        <v>184</v>
      </c>
      <c r="AF4" t="s">
        <v>184</v>
      </c>
      <c r="AG4" t="s">
        <v>184</v>
      </c>
      <c r="AH4" t="s">
        <v>184</v>
      </c>
      <c r="AI4" t="s">
        <v>184</v>
      </c>
      <c r="AJ4" t="s">
        <v>184</v>
      </c>
      <c r="AK4" t="s">
        <v>184</v>
      </c>
      <c r="AL4" t="s">
        <v>184</v>
      </c>
      <c r="AM4" t="s">
        <v>184</v>
      </c>
      <c r="AN4" t="s">
        <v>184</v>
      </c>
      <c r="AO4">
        <v>49.577026284900938</v>
      </c>
      <c r="AP4">
        <v>31.18926587684696</v>
      </c>
      <c r="AQ4">
        <v>44.008335110369998</v>
      </c>
      <c r="AR4">
        <v>47.516174320563003</v>
      </c>
      <c r="AS4">
        <v>40.90777285079831</v>
      </c>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c r="A5" t="s">
        <v>528</v>
      </c>
      <c r="B5">
        <v>2005</v>
      </c>
      <c r="C5" t="s">
        <v>531</v>
      </c>
      <c r="D5">
        <v>19</v>
      </c>
      <c r="E5" t="s">
        <v>60</v>
      </c>
      <c r="F5" t="s">
        <v>16</v>
      </c>
      <c r="G5" t="s">
        <v>541</v>
      </c>
      <c r="H5">
        <v>18.025514413207489</v>
      </c>
      <c r="I5">
        <v>21.709533530285899</v>
      </c>
      <c r="J5">
        <v>21.707629740793031</v>
      </c>
      <c r="K5">
        <v>20.535226179108019</v>
      </c>
      <c r="L5">
        <v>16.45145665112787</v>
      </c>
      <c r="M5">
        <v>14.073930236419381</v>
      </c>
      <c r="N5">
        <v>12.134070643389411</v>
      </c>
      <c r="O5">
        <v>7.3223466371606518</v>
      </c>
      <c r="P5">
        <v>3.0182994439077828</v>
      </c>
      <c r="Q5">
        <v>0</v>
      </c>
      <c r="R5">
        <v>18.137329772073041</v>
      </c>
      <c r="S5">
        <v>21.663775149730512</v>
      </c>
      <c r="T5">
        <v>22.098825392490959</v>
      </c>
      <c r="U5">
        <v>20.033097135922301</v>
      </c>
      <c r="V5">
        <v>19.938290142100911</v>
      </c>
      <c r="W5" t="s">
        <v>146</v>
      </c>
      <c r="X5" t="s">
        <v>147</v>
      </c>
      <c r="Y5" t="s">
        <v>148</v>
      </c>
      <c r="Z5" t="s">
        <v>149</v>
      </c>
      <c r="AA5" t="s">
        <v>150</v>
      </c>
      <c r="AB5" t="s">
        <v>184</v>
      </c>
      <c r="AC5" t="s">
        <v>184</v>
      </c>
      <c r="AD5" t="s">
        <v>184</v>
      </c>
      <c r="AE5" t="s">
        <v>184</v>
      </c>
      <c r="AF5" t="s">
        <v>184</v>
      </c>
      <c r="AG5" t="s">
        <v>184</v>
      </c>
      <c r="AH5" t="s">
        <v>184</v>
      </c>
      <c r="AI5" t="s">
        <v>184</v>
      </c>
      <c r="AJ5" t="s">
        <v>184</v>
      </c>
      <c r="AK5" t="s">
        <v>184</v>
      </c>
      <c r="AL5" t="s">
        <v>184</v>
      </c>
      <c r="AM5" t="s">
        <v>184</v>
      </c>
      <c r="AN5" t="s">
        <v>184</v>
      </c>
      <c r="AO5">
        <v>21.69884270730574</v>
      </c>
      <c r="AP5">
        <v>17.242845459227521</v>
      </c>
      <c r="AQ5">
        <v>24.647309124664471</v>
      </c>
      <c r="AR5">
        <v>12.941235932056671</v>
      </c>
      <c r="AS5">
        <v>17.04861066342842</v>
      </c>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c r="A6" t="s">
        <v>528</v>
      </c>
      <c r="B6">
        <v>2005</v>
      </c>
      <c r="C6" t="s">
        <v>531</v>
      </c>
      <c r="D6">
        <v>20</v>
      </c>
      <c r="E6" t="s">
        <v>60</v>
      </c>
      <c r="F6" t="s">
        <v>22</v>
      </c>
      <c r="G6" t="s">
        <v>542</v>
      </c>
      <c r="H6">
        <v>19.565000181641079</v>
      </c>
      <c r="I6">
        <v>21.521840831360912</v>
      </c>
      <c r="J6">
        <v>18.258618235139942</v>
      </c>
      <c r="K6">
        <v>19.210434317691309</v>
      </c>
      <c r="L6">
        <v>12.93228706013517</v>
      </c>
      <c r="M6">
        <v>19.147957418092972</v>
      </c>
      <c r="N6">
        <v>19.26086574637872</v>
      </c>
      <c r="O6">
        <v>12.583890283526481</v>
      </c>
      <c r="P6">
        <v>4.6604056379501184</v>
      </c>
      <c r="Q6">
        <v>0.0997146691263993</v>
      </c>
      <c r="R6">
        <v>19.736389655406299</v>
      </c>
      <c r="S6">
        <v>21.13241109311214</v>
      </c>
      <c r="T6">
        <v>19.022783075508819</v>
      </c>
      <c r="U6">
        <v>19.73319972276569</v>
      </c>
      <c r="V6">
        <v>13.84493031986832</v>
      </c>
      <c r="W6" t="s">
        <v>146</v>
      </c>
      <c r="X6" t="s">
        <v>147</v>
      </c>
      <c r="Y6" t="s">
        <v>148</v>
      </c>
      <c r="Z6" t="s">
        <v>149</v>
      </c>
      <c r="AA6" t="s">
        <v>150</v>
      </c>
      <c r="AB6" t="s">
        <v>184</v>
      </c>
      <c r="AC6" t="s">
        <v>184</v>
      </c>
      <c r="AD6" t="s">
        <v>184</v>
      </c>
      <c r="AE6" t="s">
        <v>184</v>
      </c>
      <c r="AF6" t="s">
        <v>184</v>
      </c>
      <c r="AG6" t="s">
        <v>184</v>
      </c>
      <c r="AH6" t="s">
        <v>184</v>
      </c>
      <c r="AI6" t="s">
        <v>184</v>
      </c>
      <c r="AJ6" t="s">
        <v>184</v>
      </c>
      <c r="AK6" t="s">
        <v>184</v>
      </c>
      <c r="AL6" t="s">
        <v>184</v>
      </c>
      <c r="AM6" t="s">
        <v>184</v>
      </c>
      <c r="AN6" t="s">
        <v>184</v>
      </c>
      <c r="AO6">
        <v>21.228476116483641</v>
      </c>
      <c r="AP6">
        <v>12.364524511769281</v>
      </c>
      <c r="AQ6">
        <v>19.674737178875159</v>
      </c>
      <c r="AR6">
        <v>17.992384348599241</v>
      </c>
      <c r="AS6">
        <v>14.414322576235699</v>
      </c>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c r="A7" t="s">
        <v>528</v>
      </c>
      <c r="B7">
        <v>2005</v>
      </c>
      <c r="C7" t="s">
        <v>531</v>
      </c>
      <c r="D7">
        <v>21</v>
      </c>
      <c r="E7" t="s">
        <v>60</v>
      </c>
      <c r="F7" t="s">
        <v>17</v>
      </c>
      <c r="G7" t="s">
        <v>543</v>
      </c>
      <c r="H7">
        <v>25.854922684481888</v>
      </c>
      <c r="I7">
        <v>14.43157076536831</v>
      </c>
      <c r="J7">
        <v>19.473132611863839</v>
      </c>
      <c r="K7">
        <v>15.253895728309651</v>
      </c>
      <c r="L7">
        <v>12.091747263024679</v>
      </c>
      <c r="M7">
        <v>30.427287694821729</v>
      </c>
      <c r="N7">
        <v>6.485353457964556</v>
      </c>
      <c r="O7">
        <v>6.172148540320074</v>
      </c>
      <c r="P7">
        <v>1.883171832033695</v>
      </c>
      <c r="Q7">
        <v>0</v>
      </c>
      <c r="R7">
        <v>25.772965777853958</v>
      </c>
      <c r="S7">
        <v>14.132100046249549</v>
      </c>
      <c r="T7">
        <v>19.193433678240851</v>
      </c>
      <c r="U7">
        <v>16.17867962883739</v>
      </c>
      <c r="V7">
        <v>14.159082913614951</v>
      </c>
      <c r="W7" t="s">
        <v>146</v>
      </c>
      <c r="X7" t="s">
        <v>147</v>
      </c>
      <c r="Y7" t="s">
        <v>148</v>
      </c>
      <c r="Z7" t="s">
        <v>149</v>
      </c>
      <c r="AA7" t="s">
        <v>150</v>
      </c>
      <c r="AB7" t="s">
        <v>184</v>
      </c>
      <c r="AC7" t="s">
        <v>184</v>
      </c>
      <c r="AD7" t="s">
        <v>184</v>
      </c>
      <c r="AE7" t="s">
        <v>184</v>
      </c>
      <c r="AF7" t="s">
        <v>184</v>
      </c>
      <c r="AG7" t="s">
        <v>184</v>
      </c>
      <c r="AH7" t="s">
        <v>184</v>
      </c>
      <c r="AI7" t="s">
        <v>184</v>
      </c>
      <c r="AJ7" t="s">
        <v>184</v>
      </c>
      <c r="AK7" t="s">
        <v>184</v>
      </c>
      <c r="AL7" t="s">
        <v>184</v>
      </c>
      <c r="AM7" t="s">
        <v>184</v>
      </c>
      <c r="AN7" t="s">
        <v>184</v>
      </c>
      <c r="AO7">
        <v>7.4956548913096794</v>
      </c>
      <c r="AP7">
        <v>39.203364152156233</v>
      </c>
      <c r="AQ7">
        <v>11.66961858609038</v>
      </c>
      <c r="AR7">
        <v>21.550205398781081</v>
      </c>
      <c r="AS7">
        <v>27.629293909537569</v>
      </c>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c r="A8" t="s">
        <v>528</v>
      </c>
      <c r="B8">
        <v>2005</v>
      </c>
      <c r="C8" t="s">
        <v>531</v>
      </c>
      <c r="D8">
        <v>22</v>
      </c>
      <c r="E8" t="s">
        <v>54</v>
      </c>
      <c r="F8" t="s">
        <v>49</v>
      </c>
      <c r="G8" t="s">
        <v>184</v>
      </c>
      <c r="H8">
        <v>33.025813373245107</v>
      </c>
      <c r="I8">
        <v>33.896471414825967</v>
      </c>
      <c r="J8">
        <v>34.861474404806678</v>
      </c>
      <c r="K8">
        <v>31.334426265150181</v>
      </c>
      <c r="L8">
        <v>21.942307114838101</v>
      </c>
      <c r="M8">
        <v>27.91075587364724</v>
      </c>
      <c r="N8">
        <v>16.341350586284431</v>
      </c>
      <c r="O8">
        <v>9.0127888044310343</v>
      </c>
      <c r="P8">
        <v>3.2296329799467451</v>
      </c>
      <c r="Q8">
        <v>0</v>
      </c>
      <c r="R8">
        <v>33.285217887005437</v>
      </c>
      <c r="S8">
        <v>33.465067663840472</v>
      </c>
      <c r="T8">
        <v>35.76800291495929</v>
      </c>
      <c r="U8">
        <v>31.258674670503691</v>
      </c>
      <c r="V8">
        <v>27.69361326591839</v>
      </c>
      <c r="W8" t="s">
        <v>146</v>
      </c>
      <c r="X8" t="s">
        <v>147</v>
      </c>
      <c r="Y8" t="s">
        <v>148</v>
      </c>
      <c r="Z8" t="s">
        <v>149</v>
      </c>
      <c r="AA8" t="s">
        <v>150</v>
      </c>
      <c r="AB8" t="s">
        <v>184</v>
      </c>
      <c r="AC8" t="s">
        <v>184</v>
      </c>
      <c r="AD8" t="s">
        <v>184</v>
      </c>
      <c r="AE8" t="s">
        <v>184</v>
      </c>
      <c r="AF8" t="s">
        <v>184</v>
      </c>
      <c r="AG8" t="s">
        <v>184</v>
      </c>
      <c r="AH8" t="s">
        <v>184</v>
      </c>
      <c r="AI8" t="s">
        <v>184</v>
      </c>
      <c r="AJ8" t="s">
        <v>184</v>
      </c>
      <c r="AK8" t="s">
        <v>184</v>
      </c>
      <c r="AL8" t="s">
        <v>184</v>
      </c>
      <c r="AM8" t="s">
        <v>184</v>
      </c>
      <c r="AN8" t="s">
        <v>184</v>
      </c>
      <c r="AO8">
        <v>30.443462863537071</v>
      </c>
      <c r="AP8">
        <v>35.602093288021173</v>
      </c>
      <c r="AQ8">
        <v>35.899902184716822</v>
      </c>
      <c r="AR8">
        <v>21.40554131905763</v>
      </c>
      <c r="AS8">
        <v>29.416277603386739</v>
      </c>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c r="A9" t="s">
        <v>528</v>
      </c>
      <c r="B9">
        <v>2005</v>
      </c>
      <c r="C9" t="s">
        <v>531</v>
      </c>
      <c r="D9">
        <v>23</v>
      </c>
      <c r="E9" t="s">
        <v>54</v>
      </c>
      <c r="F9" t="s">
        <v>48</v>
      </c>
      <c r="G9" t="s">
        <v>184</v>
      </c>
      <c r="H9">
        <v>66.974186626754729</v>
      </c>
      <c r="I9">
        <v>66.103528585174146</v>
      </c>
      <c r="J9">
        <v>65.138525595193315</v>
      </c>
      <c r="K9">
        <v>68.665573734849801</v>
      </c>
      <c r="L9">
        <v>78.057692885161899</v>
      </c>
      <c r="M9">
        <v>72.08924412635281</v>
      </c>
      <c r="N9">
        <v>83.658649413715565</v>
      </c>
      <c r="O9">
        <v>90.987211195569003</v>
      </c>
      <c r="P9">
        <v>96.770367020053243</v>
      </c>
      <c r="Q9">
        <v>100</v>
      </c>
      <c r="R9">
        <v>66.714782112994413</v>
      </c>
      <c r="S9">
        <v>66.534932336159585</v>
      </c>
      <c r="T9">
        <v>64.231997085040646</v>
      </c>
      <c r="U9">
        <v>68.741325329496291</v>
      </c>
      <c r="V9">
        <v>72.306386734081684</v>
      </c>
      <c r="W9" t="s">
        <v>146</v>
      </c>
      <c r="X9" t="s">
        <v>147</v>
      </c>
      <c r="Y9" t="s">
        <v>148</v>
      </c>
      <c r="Z9" t="s">
        <v>149</v>
      </c>
      <c r="AA9" t="s">
        <v>150</v>
      </c>
      <c r="AB9" t="s">
        <v>184</v>
      </c>
      <c r="AC9" t="s">
        <v>184</v>
      </c>
      <c r="AD9" t="s">
        <v>184</v>
      </c>
      <c r="AE9" t="s">
        <v>184</v>
      </c>
      <c r="AF9" t="s">
        <v>184</v>
      </c>
      <c r="AG9" t="s">
        <v>184</v>
      </c>
      <c r="AH9" t="s">
        <v>184</v>
      </c>
      <c r="AI9" t="s">
        <v>184</v>
      </c>
      <c r="AJ9" t="s">
        <v>184</v>
      </c>
      <c r="AK9" t="s">
        <v>184</v>
      </c>
      <c r="AL9" t="s">
        <v>184</v>
      </c>
      <c r="AM9" t="s">
        <v>184</v>
      </c>
      <c r="AN9" t="s">
        <v>184</v>
      </c>
      <c r="AO9">
        <v>69.556537136463078</v>
      </c>
      <c r="AP9">
        <v>64.397906711978777</v>
      </c>
      <c r="AQ9">
        <v>64.10009781528349</v>
      </c>
      <c r="AR9">
        <v>78.594458680942495</v>
      </c>
      <c r="AS9">
        <v>70.583722396613155</v>
      </c>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c r="A10" t="s">
        <v>528</v>
      </c>
      <c r="B10">
        <v>2005</v>
      </c>
      <c r="C10" t="s">
        <v>531</v>
      </c>
      <c r="D10">
        <v>29</v>
      </c>
      <c r="E10" t="s">
        <v>57</v>
      </c>
      <c r="F10" t="s">
        <v>49</v>
      </c>
      <c r="G10" t="s">
        <v>544</v>
      </c>
      <c r="H10">
        <v>4.7557094490438008</v>
      </c>
      <c r="I10">
        <v>6.2202256989311397</v>
      </c>
      <c r="J10">
        <v>8.0858038342842136</v>
      </c>
      <c r="K10">
        <v>11.336913469983269</v>
      </c>
      <c r="L10">
        <v>32.808544646747187</v>
      </c>
      <c r="M10">
        <v>29.37847705875058</v>
      </c>
      <c r="N10">
        <v>60.759619230677977</v>
      </c>
      <c r="O10">
        <v>71.640730867967804</v>
      </c>
      <c r="P10">
        <v>87.525584480234812</v>
      </c>
      <c r="Q10">
        <v>98.368655304485756</v>
      </c>
      <c r="R10">
        <v>4.5044012657184229</v>
      </c>
      <c r="S10">
        <v>6.2116045691601904</v>
      </c>
      <c r="T10">
        <v>7.5160833514036547</v>
      </c>
      <c r="U10">
        <v>10.90984728787566</v>
      </c>
      <c r="V10">
        <v>18.278315115329821</v>
      </c>
      <c r="W10" t="s">
        <v>146</v>
      </c>
      <c r="X10" t="s">
        <v>147</v>
      </c>
      <c r="Y10" t="s">
        <v>148</v>
      </c>
      <c r="Z10" t="s">
        <v>149</v>
      </c>
      <c r="AA10" t="s">
        <v>150</v>
      </c>
      <c r="AB10" t="s">
        <v>184</v>
      </c>
      <c r="AC10" t="s">
        <v>184</v>
      </c>
      <c r="AD10" t="s">
        <v>184</v>
      </c>
      <c r="AE10" t="s">
        <v>184</v>
      </c>
      <c r="AF10" t="s">
        <v>184</v>
      </c>
      <c r="AG10" t="s">
        <v>184</v>
      </c>
      <c r="AH10" t="s">
        <v>184</v>
      </c>
      <c r="AI10" t="s">
        <v>184</v>
      </c>
      <c r="AJ10" t="s">
        <v>184</v>
      </c>
      <c r="AK10" t="s">
        <v>184</v>
      </c>
      <c r="AL10" t="s">
        <v>184</v>
      </c>
      <c r="AM10" t="s">
        <v>184</v>
      </c>
      <c r="AN10" t="s">
        <v>184</v>
      </c>
      <c r="AO10">
        <v>8.0469104626127095</v>
      </c>
      <c r="AP10">
        <v>3.0540215911715878</v>
      </c>
      <c r="AQ10">
        <v>5.3933554545824842</v>
      </c>
      <c r="AR10">
        <v>29.262573553831949</v>
      </c>
      <c r="AS10">
        <v>15.359263213087869</v>
      </c>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c r="A11" t="s">
        <v>528</v>
      </c>
      <c r="B11">
        <v>2005</v>
      </c>
      <c r="C11" t="s">
        <v>531</v>
      </c>
      <c r="D11">
        <v>30</v>
      </c>
      <c r="E11" t="s">
        <v>57</v>
      </c>
      <c r="F11" t="s">
        <v>48</v>
      </c>
      <c r="G11" t="s">
        <v>184</v>
      </c>
      <c r="H11">
        <v>95.244290550956251</v>
      </c>
      <c r="I11">
        <v>93.779774301068912</v>
      </c>
      <c r="J11">
        <v>91.914196165715779</v>
      </c>
      <c r="K11">
        <v>88.663086530016727</v>
      </c>
      <c r="L11">
        <v>67.191455353253033</v>
      </c>
      <c r="M11">
        <v>70.621522941249438</v>
      </c>
      <c r="N11">
        <v>39.240380769321973</v>
      </c>
      <c r="O11">
        <v>28.359269132032232</v>
      </c>
      <c r="P11">
        <v>12.47441551976517</v>
      </c>
      <c r="Q11">
        <v>1.6313446955142541</v>
      </c>
      <c r="R11">
        <v>95.495598734281614</v>
      </c>
      <c r="S11">
        <v>93.788395430839842</v>
      </c>
      <c r="T11">
        <v>92.483916648596406</v>
      </c>
      <c r="U11">
        <v>89.090152712124322</v>
      </c>
      <c r="V11">
        <v>81.721684884670239</v>
      </c>
      <c r="W11" t="s">
        <v>146</v>
      </c>
      <c r="X11" t="s">
        <v>147</v>
      </c>
      <c r="Y11" t="s">
        <v>148</v>
      </c>
      <c r="Z11" t="s">
        <v>149</v>
      </c>
      <c r="AA11" t="s">
        <v>150</v>
      </c>
      <c r="AB11" t="s">
        <v>184</v>
      </c>
      <c r="AC11" t="s">
        <v>184</v>
      </c>
      <c r="AD11" t="s">
        <v>184</v>
      </c>
      <c r="AE11" t="s">
        <v>184</v>
      </c>
      <c r="AF11" t="s">
        <v>184</v>
      </c>
      <c r="AG11" t="s">
        <v>184</v>
      </c>
      <c r="AH11" t="s">
        <v>184</v>
      </c>
      <c r="AI11" t="s">
        <v>184</v>
      </c>
      <c r="AJ11" t="s">
        <v>184</v>
      </c>
      <c r="AK11" t="s">
        <v>184</v>
      </c>
      <c r="AL11" t="s">
        <v>184</v>
      </c>
      <c r="AM11" t="s">
        <v>184</v>
      </c>
      <c r="AN11" t="s">
        <v>184</v>
      </c>
      <c r="AO11">
        <v>91.953089537387413</v>
      </c>
      <c r="AP11">
        <v>96.94597840882841</v>
      </c>
      <c r="AQ11">
        <v>94.60664454541751</v>
      </c>
      <c r="AR11">
        <v>70.737426446168342</v>
      </c>
      <c r="AS11">
        <v>84.640736786912143</v>
      </c>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c r="A12" t="s">
        <v>528</v>
      </c>
      <c r="B12">
        <v>2005</v>
      </c>
      <c r="C12" t="s">
        <v>531</v>
      </c>
      <c r="D12">
        <v>31</v>
      </c>
      <c r="E12" t="s">
        <v>103</v>
      </c>
      <c r="F12" t="s">
        <v>49</v>
      </c>
      <c r="G12" t="s">
        <v>545</v>
      </c>
      <c r="H12">
        <v>0.46680287828748762</v>
      </c>
      <c r="I12">
        <v>0.74475956302449919</v>
      </c>
      <c r="J12">
        <v>0.63782427746606729</v>
      </c>
      <c r="K12">
        <v>1.08581016190833</v>
      </c>
      <c r="L12">
        <v>17.063475718997768</v>
      </c>
      <c r="M12">
        <v>5.0991702936927039</v>
      </c>
      <c r="N12">
        <v>16.919845822219621</v>
      </c>
      <c r="O12">
        <v>36.521202433706691</v>
      </c>
      <c r="P12">
        <v>71.993852116184669</v>
      </c>
      <c r="Q12">
        <v>96.766774017713075</v>
      </c>
      <c r="R12">
        <v>0.42786687798061879</v>
      </c>
      <c r="S12">
        <v>0.687884658294447</v>
      </c>
      <c r="T12">
        <v>0.49938651443994331</v>
      </c>
      <c r="U12">
        <v>1.381062323583349</v>
      </c>
      <c r="V12">
        <v>5.4944976663368399</v>
      </c>
      <c r="W12" t="s">
        <v>146</v>
      </c>
      <c r="X12" t="s">
        <v>147</v>
      </c>
      <c r="Y12" t="s">
        <v>148</v>
      </c>
      <c r="Z12" t="s">
        <v>149</v>
      </c>
      <c r="AA12" t="s">
        <v>150</v>
      </c>
      <c r="AB12" t="s">
        <v>184</v>
      </c>
      <c r="AC12" t="s">
        <v>184</v>
      </c>
      <c r="AD12" t="s">
        <v>184</v>
      </c>
      <c r="AE12" t="s">
        <v>184</v>
      </c>
      <c r="AF12" t="s">
        <v>184</v>
      </c>
      <c r="AG12" t="s">
        <v>184</v>
      </c>
      <c r="AH12" t="s">
        <v>184</v>
      </c>
      <c r="AI12" t="s">
        <v>184</v>
      </c>
      <c r="AJ12" t="s">
        <v>184</v>
      </c>
      <c r="AK12" t="s">
        <v>184</v>
      </c>
      <c r="AL12" t="s">
        <v>184</v>
      </c>
      <c r="AM12" t="s">
        <v>184</v>
      </c>
      <c r="AN12" t="s">
        <v>184</v>
      </c>
      <c r="AO12">
        <v>0.82498696028649765</v>
      </c>
      <c r="AP12">
        <v>0</v>
      </c>
      <c r="AQ12">
        <v>1.842994489415946</v>
      </c>
      <c r="AR12">
        <v>11.630541831917499</v>
      </c>
      <c r="AS12">
        <v>4.1397449376889366</v>
      </c>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c r="A13" t="s">
        <v>528</v>
      </c>
      <c r="B13">
        <v>2005</v>
      </c>
      <c r="C13" t="s">
        <v>531</v>
      </c>
      <c r="D13">
        <v>32</v>
      </c>
      <c r="E13" t="s">
        <v>103</v>
      </c>
      <c r="F13" t="s">
        <v>48</v>
      </c>
      <c r="G13" t="s">
        <v>184</v>
      </c>
      <c r="H13">
        <v>99.533197121712519</v>
      </c>
      <c r="I13">
        <v>99.255240436975527</v>
      </c>
      <c r="J13">
        <v>99.362175722533919</v>
      </c>
      <c r="K13">
        <v>98.914189838091687</v>
      </c>
      <c r="L13">
        <v>82.936524281002193</v>
      </c>
      <c r="M13">
        <v>94.90082970630732</v>
      </c>
      <c r="N13">
        <v>83.080154177780358</v>
      </c>
      <c r="O13">
        <v>63.478797566293331</v>
      </c>
      <c r="P13">
        <v>28.006147883815281</v>
      </c>
      <c r="Q13">
        <v>3.2332259822869069</v>
      </c>
      <c r="R13">
        <v>99.572133122019395</v>
      </c>
      <c r="S13">
        <v>99.312115341705592</v>
      </c>
      <c r="T13">
        <v>99.500613485560066</v>
      </c>
      <c r="U13">
        <v>98.618937676416664</v>
      </c>
      <c r="V13">
        <v>94.505502333663145</v>
      </c>
      <c r="W13" t="s">
        <v>146</v>
      </c>
      <c r="X13" t="s">
        <v>147</v>
      </c>
      <c r="Y13" t="s">
        <v>148</v>
      </c>
      <c r="Z13" t="s">
        <v>149</v>
      </c>
      <c r="AA13" t="s">
        <v>150</v>
      </c>
      <c r="AB13" t="s">
        <v>184</v>
      </c>
      <c r="AC13" t="s">
        <v>184</v>
      </c>
      <c r="AD13" t="s">
        <v>184</v>
      </c>
      <c r="AE13" t="s">
        <v>184</v>
      </c>
      <c r="AF13" t="s">
        <v>184</v>
      </c>
      <c r="AG13" t="s">
        <v>184</v>
      </c>
      <c r="AH13" t="s">
        <v>184</v>
      </c>
      <c r="AI13" t="s">
        <v>184</v>
      </c>
      <c r="AJ13" t="s">
        <v>184</v>
      </c>
      <c r="AK13" t="s">
        <v>184</v>
      </c>
      <c r="AL13" t="s">
        <v>184</v>
      </c>
      <c r="AM13" t="s">
        <v>184</v>
      </c>
      <c r="AN13" t="s">
        <v>184</v>
      </c>
      <c r="AO13">
        <v>99.175013039713463</v>
      </c>
      <c r="AP13">
        <v>100</v>
      </c>
      <c r="AQ13">
        <v>98.157005510584014</v>
      </c>
      <c r="AR13">
        <v>88.369458168082886</v>
      </c>
      <c r="AS13">
        <v>95.860255062311069</v>
      </c>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c r="A14" t="s">
        <v>528</v>
      </c>
      <c r="B14">
        <v>2005</v>
      </c>
      <c r="C14" t="s">
        <v>531</v>
      </c>
      <c r="D14">
        <v>35</v>
      </c>
      <c r="E14" t="s">
        <v>55</v>
      </c>
      <c r="F14" t="s">
        <v>49</v>
      </c>
      <c r="G14" t="s">
        <v>184</v>
      </c>
      <c r="H14">
        <v>0.47884725628736352</v>
      </c>
      <c r="I14">
        <v>0.87239109669282611</v>
      </c>
      <c r="J14">
        <v>0.69468810824431415</v>
      </c>
      <c r="K14">
        <v>1.08581016190833</v>
      </c>
      <c r="L14">
        <v>17.269445028915641</v>
      </c>
      <c r="M14">
        <v>5.0991702936927039</v>
      </c>
      <c r="N14">
        <v>16.919845822219621</v>
      </c>
      <c r="O14">
        <v>36.521202433706691</v>
      </c>
      <c r="P14">
        <v>71.993852116184669</v>
      </c>
      <c r="Q14">
        <v>96.766774017713075</v>
      </c>
      <c r="R14">
        <v>0.44056852424256798</v>
      </c>
      <c r="S14">
        <v>0.82266840910423955</v>
      </c>
      <c r="T14">
        <v>0.55946328909960097</v>
      </c>
      <c r="U14">
        <v>1.381062323583349</v>
      </c>
      <c r="V14">
        <v>5.7120986818848571</v>
      </c>
      <c r="W14" t="s">
        <v>146</v>
      </c>
      <c r="X14" t="s">
        <v>147</v>
      </c>
      <c r="Y14" t="s">
        <v>148</v>
      </c>
      <c r="Z14" t="s">
        <v>149</v>
      </c>
      <c r="AA14" t="s">
        <v>150</v>
      </c>
      <c r="AB14" t="s">
        <v>184</v>
      </c>
      <c r="AC14" t="s">
        <v>184</v>
      </c>
      <c r="AD14" t="s">
        <v>184</v>
      </c>
      <c r="AE14" t="s">
        <v>184</v>
      </c>
      <c r="AF14" t="s">
        <v>184</v>
      </c>
      <c r="AG14" t="s">
        <v>184</v>
      </c>
      <c r="AH14" t="s">
        <v>184</v>
      </c>
      <c r="AI14" t="s">
        <v>184</v>
      </c>
      <c r="AJ14" t="s">
        <v>184</v>
      </c>
      <c r="AK14" t="s">
        <v>184</v>
      </c>
      <c r="AL14" t="s">
        <v>184</v>
      </c>
      <c r="AM14" t="s">
        <v>184</v>
      </c>
      <c r="AN14" t="s">
        <v>184</v>
      </c>
      <c r="AO14">
        <v>0.82498696028649765</v>
      </c>
      <c r="AP14">
        <v>0</v>
      </c>
      <c r="AQ14">
        <v>1.842994489415946</v>
      </c>
      <c r="AR14">
        <v>11.68253219012491</v>
      </c>
      <c r="AS14">
        <v>4.5682135616430273</v>
      </c>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c r="A15" t="s">
        <v>528</v>
      </c>
      <c r="B15">
        <v>2005</v>
      </c>
      <c r="C15" t="s">
        <v>531</v>
      </c>
      <c r="D15">
        <v>36</v>
      </c>
      <c r="E15" t="s">
        <v>55</v>
      </c>
      <c r="F15" t="s">
        <v>48</v>
      </c>
      <c r="G15" t="s">
        <v>184</v>
      </c>
      <c r="H15">
        <v>99.521152743712648</v>
      </c>
      <c r="I15">
        <v>99.127608903307191</v>
      </c>
      <c r="J15">
        <v>99.305311891755679</v>
      </c>
      <c r="K15">
        <v>98.914189838091687</v>
      </c>
      <c r="L15">
        <v>82.730554971084331</v>
      </c>
      <c r="M15">
        <v>94.90082970630732</v>
      </c>
      <c r="N15">
        <v>83.080154177780358</v>
      </c>
      <c r="O15">
        <v>63.478797566293331</v>
      </c>
      <c r="P15">
        <v>28.006147883815281</v>
      </c>
      <c r="Q15">
        <v>3.2332259822869069</v>
      </c>
      <c r="R15">
        <v>99.559431475757449</v>
      </c>
      <c r="S15">
        <v>99.17733159089579</v>
      </c>
      <c r="T15">
        <v>99.440536710900403</v>
      </c>
      <c r="U15">
        <v>98.618937676416664</v>
      </c>
      <c r="V15">
        <v>94.287901318115132</v>
      </c>
      <c r="W15" t="s">
        <v>146</v>
      </c>
      <c r="X15" t="s">
        <v>147</v>
      </c>
      <c r="Y15" t="s">
        <v>148</v>
      </c>
      <c r="Z15" t="s">
        <v>149</v>
      </c>
      <c r="AA15" t="s">
        <v>150</v>
      </c>
      <c r="AB15" t="s">
        <v>184</v>
      </c>
      <c r="AC15" t="s">
        <v>184</v>
      </c>
      <c r="AD15" t="s">
        <v>184</v>
      </c>
      <c r="AE15" t="s">
        <v>184</v>
      </c>
      <c r="AF15" t="s">
        <v>184</v>
      </c>
      <c r="AG15" t="s">
        <v>184</v>
      </c>
      <c r="AH15" t="s">
        <v>184</v>
      </c>
      <c r="AI15" t="s">
        <v>184</v>
      </c>
      <c r="AJ15" t="s">
        <v>184</v>
      </c>
      <c r="AK15" t="s">
        <v>184</v>
      </c>
      <c r="AL15" t="s">
        <v>184</v>
      </c>
      <c r="AM15" t="s">
        <v>184</v>
      </c>
      <c r="AN15" t="s">
        <v>184</v>
      </c>
      <c r="AO15">
        <v>99.175013039713463</v>
      </c>
      <c r="AP15">
        <v>100</v>
      </c>
      <c r="AQ15">
        <v>98.157005510584014</v>
      </c>
      <c r="AR15">
        <v>88.317467809875481</v>
      </c>
      <c r="AS15">
        <v>95.431786438356951</v>
      </c>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c r="A16" t="s">
        <v>528</v>
      </c>
      <c r="B16">
        <v>2005</v>
      </c>
      <c r="C16" t="s">
        <v>531</v>
      </c>
      <c r="D16">
        <v>37</v>
      </c>
      <c r="E16" t="s">
        <v>151</v>
      </c>
      <c r="F16" t="s">
        <v>49</v>
      </c>
      <c r="G16" t="s">
        <v>546</v>
      </c>
      <c r="H16">
        <v>0.87732975369899135</v>
      </c>
      <c r="I16">
        <v>1.2534530241319231</v>
      </c>
      <c r="J16">
        <v>1.024317025357339</v>
      </c>
      <c r="K16">
        <v>1.6568231661787911</v>
      </c>
      <c r="L16">
        <v>23.033307904762509</v>
      </c>
      <c r="M16">
        <v>10.112434468171701</v>
      </c>
      <c r="N16">
        <v>22.786510856305519</v>
      </c>
      <c r="O16">
        <v>44.952513276059129</v>
      </c>
      <c r="P16">
        <v>77.034675806322227</v>
      </c>
      <c r="Q16">
        <v>96.863360997636576</v>
      </c>
      <c r="R16">
        <v>0.80852140352820034</v>
      </c>
      <c r="S16">
        <v>1.157280398050373</v>
      </c>
      <c r="T16">
        <v>0.80828089217124932</v>
      </c>
      <c r="U16">
        <v>2.1549427719377099</v>
      </c>
      <c r="V16">
        <v>7.933912622670511</v>
      </c>
      <c r="W16" t="s">
        <v>146</v>
      </c>
      <c r="X16" t="s">
        <v>147</v>
      </c>
      <c r="Y16" t="s">
        <v>148</v>
      </c>
      <c r="Z16" t="s">
        <v>149</v>
      </c>
      <c r="AA16" t="s">
        <v>150</v>
      </c>
      <c r="AB16" t="s">
        <v>184</v>
      </c>
      <c r="AC16" t="s">
        <v>184</v>
      </c>
      <c r="AD16" t="s">
        <v>184</v>
      </c>
      <c r="AE16" t="s">
        <v>184</v>
      </c>
      <c r="AF16" t="s">
        <v>184</v>
      </c>
      <c r="AG16" t="s">
        <v>184</v>
      </c>
      <c r="AH16" t="s">
        <v>184</v>
      </c>
      <c r="AI16" t="s">
        <v>184</v>
      </c>
      <c r="AJ16" t="s">
        <v>184</v>
      </c>
      <c r="AK16" t="s">
        <v>184</v>
      </c>
      <c r="AL16" t="s">
        <v>184</v>
      </c>
      <c r="AM16" t="s">
        <v>184</v>
      </c>
      <c r="AN16" t="s">
        <v>184</v>
      </c>
      <c r="AO16">
        <v>1.157456193731855</v>
      </c>
      <c r="AP16">
        <v>0</v>
      </c>
      <c r="AQ16">
        <v>2.6844034601243831</v>
      </c>
      <c r="AR16">
        <v>19.23757862488586</v>
      </c>
      <c r="AS16">
        <v>7.7332571035758582</v>
      </c>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c r="A17" t="s">
        <v>528</v>
      </c>
      <c r="B17">
        <v>2005</v>
      </c>
      <c r="C17" t="s">
        <v>531</v>
      </c>
      <c r="D17">
        <v>38</v>
      </c>
      <c r="E17" t="s">
        <v>151</v>
      </c>
      <c r="F17" t="s">
        <v>48</v>
      </c>
      <c r="G17" t="s">
        <v>184</v>
      </c>
      <c r="H17">
        <v>99.122670246301013</v>
      </c>
      <c r="I17">
        <v>98.7465469758681</v>
      </c>
      <c r="J17">
        <v>98.975682974642638</v>
      </c>
      <c r="K17">
        <v>98.343176833821246</v>
      </c>
      <c r="L17">
        <v>76.966692095237505</v>
      </c>
      <c r="M17">
        <v>89.887565531828344</v>
      </c>
      <c r="N17">
        <v>77.213489143694517</v>
      </c>
      <c r="O17">
        <v>55.047486723940921</v>
      </c>
      <c r="P17">
        <v>22.96532419367772</v>
      </c>
      <c r="Q17">
        <v>3.1366390023634052</v>
      </c>
      <c r="R17">
        <v>99.191478596471782</v>
      </c>
      <c r="S17">
        <v>98.842719601949639</v>
      </c>
      <c r="T17">
        <v>99.191719107828746</v>
      </c>
      <c r="U17">
        <v>97.845057228062331</v>
      </c>
      <c r="V17">
        <v>92.06608737732958</v>
      </c>
      <c r="W17" t="s">
        <v>146</v>
      </c>
      <c r="X17" t="s">
        <v>147</v>
      </c>
      <c r="Y17" t="s">
        <v>148</v>
      </c>
      <c r="Z17" t="s">
        <v>149</v>
      </c>
      <c r="AA17" t="s">
        <v>150</v>
      </c>
      <c r="AB17" t="s">
        <v>184</v>
      </c>
      <c r="AC17" t="s">
        <v>184</v>
      </c>
      <c r="AD17" t="s">
        <v>184</v>
      </c>
      <c r="AE17" t="s">
        <v>184</v>
      </c>
      <c r="AF17" t="s">
        <v>184</v>
      </c>
      <c r="AG17" t="s">
        <v>184</v>
      </c>
      <c r="AH17" t="s">
        <v>184</v>
      </c>
      <c r="AI17" t="s">
        <v>184</v>
      </c>
      <c r="AJ17" t="s">
        <v>184</v>
      </c>
      <c r="AK17" t="s">
        <v>184</v>
      </c>
      <c r="AL17" t="s">
        <v>184</v>
      </c>
      <c r="AM17" t="s">
        <v>184</v>
      </c>
      <c r="AN17" t="s">
        <v>184</v>
      </c>
      <c r="AO17">
        <v>98.842543806268125</v>
      </c>
      <c r="AP17">
        <v>100</v>
      </c>
      <c r="AQ17">
        <v>97.315596539875699</v>
      </c>
      <c r="AR17">
        <v>80.762421375114215</v>
      </c>
      <c r="AS17">
        <v>92.266742896424049</v>
      </c>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c r="A18" t="s">
        <v>528</v>
      </c>
      <c r="B18">
        <v>2005</v>
      </c>
      <c r="C18" t="s">
        <v>531</v>
      </c>
      <c r="D18">
        <v>41</v>
      </c>
      <c r="E18" t="s">
        <v>56</v>
      </c>
      <c r="F18" t="s">
        <v>49</v>
      </c>
      <c r="G18" t="s">
        <v>184</v>
      </c>
      <c r="H18">
        <v>35.346439901606097</v>
      </c>
      <c r="I18">
        <v>35.921275262470502</v>
      </c>
      <c r="J18">
        <v>37.093939645924628</v>
      </c>
      <c r="K18">
        <v>32.47102108757953</v>
      </c>
      <c r="L18">
        <v>24.030110551347018</v>
      </c>
      <c r="M18">
        <v>29.456919691001868</v>
      </c>
      <c r="N18">
        <v>16.355388790652189</v>
      </c>
      <c r="O18">
        <v>12.66648165089055</v>
      </c>
      <c r="P18">
        <v>5.6467397854085952</v>
      </c>
      <c r="Q18">
        <v>0.099922220862593406</v>
      </c>
      <c r="R18">
        <v>35.847559752836332</v>
      </c>
      <c r="S18">
        <v>35.210380806476167</v>
      </c>
      <c r="T18">
        <v>37.526435372916318</v>
      </c>
      <c r="U18">
        <v>33.019487453329532</v>
      </c>
      <c r="V18">
        <v>28.846105000794509</v>
      </c>
      <c r="W18" t="s">
        <v>146</v>
      </c>
      <c r="X18" t="s">
        <v>147</v>
      </c>
      <c r="Y18" t="s">
        <v>148</v>
      </c>
      <c r="Z18" t="s">
        <v>149</v>
      </c>
      <c r="AA18" t="s">
        <v>150</v>
      </c>
      <c r="AB18" t="s">
        <v>184</v>
      </c>
      <c r="AC18" t="s">
        <v>184</v>
      </c>
      <c r="AD18" t="s">
        <v>184</v>
      </c>
      <c r="AE18" t="s">
        <v>184</v>
      </c>
      <c r="AF18" t="s">
        <v>184</v>
      </c>
      <c r="AG18" t="s">
        <v>184</v>
      </c>
      <c r="AH18" t="s">
        <v>184</v>
      </c>
      <c r="AI18" t="s">
        <v>184</v>
      </c>
      <c r="AJ18" t="s">
        <v>184</v>
      </c>
      <c r="AK18" t="s">
        <v>184</v>
      </c>
      <c r="AL18" t="s">
        <v>184</v>
      </c>
      <c r="AM18" t="s">
        <v>184</v>
      </c>
      <c r="AN18" t="s">
        <v>184</v>
      </c>
      <c r="AO18">
        <v>29.128330923018979</v>
      </c>
      <c r="AP18">
        <v>37.13042690851902</v>
      </c>
      <c r="AQ18">
        <v>40.289060978909909</v>
      </c>
      <c r="AR18">
        <v>25.89300273014025</v>
      </c>
      <c r="AS18">
        <v>31.068798878530899</v>
      </c>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c r="A19" t="s">
        <v>528</v>
      </c>
      <c r="B19">
        <v>2005</v>
      </c>
      <c r="C19" t="s">
        <v>531</v>
      </c>
      <c r="D19">
        <v>42</v>
      </c>
      <c r="E19" t="s">
        <v>56</v>
      </c>
      <c r="F19" t="s">
        <v>48</v>
      </c>
      <c r="G19" t="s">
        <v>547</v>
      </c>
      <c r="H19">
        <v>64.653560098393996</v>
      </c>
      <c r="I19">
        <v>64.078724737529697</v>
      </c>
      <c r="J19">
        <v>62.906060354075358</v>
      </c>
      <c r="K19">
        <v>67.528978912420584</v>
      </c>
      <c r="L19">
        <v>75.969889448653134</v>
      </c>
      <c r="M19">
        <v>70.543080308998157</v>
      </c>
      <c r="N19">
        <v>83.644611209347801</v>
      </c>
      <c r="O19">
        <v>87.333518349109468</v>
      </c>
      <c r="P19">
        <v>94.353260214591401</v>
      </c>
      <c r="Q19">
        <v>99.900077779137405</v>
      </c>
      <c r="R19">
        <v>64.15244024716381</v>
      </c>
      <c r="S19">
        <v>64.789619193524004</v>
      </c>
      <c r="T19">
        <v>62.473564627083732</v>
      </c>
      <c r="U19">
        <v>66.980512546670525</v>
      </c>
      <c r="V19">
        <v>71.153894999205519</v>
      </c>
      <c r="W19" t="s">
        <v>146</v>
      </c>
      <c r="X19" t="s">
        <v>147</v>
      </c>
      <c r="Y19" t="s">
        <v>148</v>
      </c>
      <c r="Z19" t="s">
        <v>149</v>
      </c>
      <c r="AA19" t="s">
        <v>150</v>
      </c>
      <c r="AB19" t="s">
        <v>184</v>
      </c>
      <c r="AC19" t="s">
        <v>184</v>
      </c>
      <c r="AD19" t="s">
        <v>184</v>
      </c>
      <c r="AE19" t="s">
        <v>184</v>
      </c>
      <c r="AF19" t="s">
        <v>184</v>
      </c>
      <c r="AG19" t="s">
        <v>184</v>
      </c>
      <c r="AH19" t="s">
        <v>184</v>
      </c>
      <c r="AI19" t="s">
        <v>184</v>
      </c>
      <c r="AJ19" t="s">
        <v>184</v>
      </c>
      <c r="AK19" t="s">
        <v>184</v>
      </c>
      <c r="AL19" t="s">
        <v>184</v>
      </c>
      <c r="AM19" t="s">
        <v>184</v>
      </c>
      <c r="AN19" t="s">
        <v>184</v>
      </c>
      <c r="AO19">
        <v>70.871669076981149</v>
      </c>
      <c r="AP19">
        <v>62.869573091481058</v>
      </c>
      <c r="AQ19">
        <v>59.710939021090113</v>
      </c>
      <c r="AR19">
        <v>74.106997269860003</v>
      </c>
      <c r="AS19">
        <v>68.931201121469016</v>
      </c>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c r="A20" t="s">
        <v>528</v>
      </c>
      <c r="B20">
        <v>2005</v>
      </c>
      <c r="C20" t="s">
        <v>531</v>
      </c>
      <c r="D20">
        <v>58</v>
      </c>
      <c r="E20" t="s">
        <v>152</v>
      </c>
      <c r="F20" t="s">
        <v>153</v>
      </c>
      <c r="G20" t="s">
        <v>184</v>
      </c>
      <c r="H20">
        <v>0.019851016708085499</v>
      </c>
      <c r="I20">
        <v>0</v>
      </c>
      <c r="J20">
        <v>0</v>
      </c>
      <c r="K20">
        <v>0.025499293291148601</v>
      </c>
      <c r="L20">
        <v>6.3645701436107647</v>
      </c>
      <c r="M20">
        <v>0</v>
      </c>
      <c r="N20">
        <v>0.76814974894655341</v>
      </c>
      <c r="O20">
        <v>1.146456081769333</v>
      </c>
      <c r="P20">
        <v>18.394526599399391</v>
      </c>
      <c r="Q20">
        <v>69.12558272668835</v>
      </c>
      <c r="R20">
        <v>0.020934297492883499</v>
      </c>
      <c r="S20">
        <v>0</v>
      </c>
      <c r="T20">
        <v>0</v>
      </c>
      <c r="U20">
        <v>0.026878698286162999</v>
      </c>
      <c r="V20">
        <v>1.7498469685031981</v>
      </c>
      <c r="W20" t="s">
        <v>146</v>
      </c>
      <c r="X20" t="s">
        <v>147</v>
      </c>
      <c r="Y20" t="s">
        <v>148</v>
      </c>
      <c r="Z20" t="s">
        <v>149</v>
      </c>
      <c r="AA20" t="s">
        <v>150</v>
      </c>
      <c r="AB20" t="s">
        <v>184</v>
      </c>
      <c r="AC20" t="s">
        <v>184</v>
      </c>
      <c r="AD20" t="s">
        <v>184</v>
      </c>
      <c r="AE20" t="s">
        <v>184</v>
      </c>
      <c r="AF20" t="s">
        <v>184</v>
      </c>
      <c r="AG20" t="s">
        <v>184</v>
      </c>
      <c r="AH20" t="s">
        <v>184</v>
      </c>
      <c r="AI20" t="s">
        <v>184</v>
      </c>
      <c r="AJ20" t="s">
        <v>184</v>
      </c>
      <c r="AK20" t="s">
        <v>184</v>
      </c>
      <c r="AL20" t="s">
        <v>184</v>
      </c>
      <c r="AM20" t="s">
        <v>184</v>
      </c>
      <c r="AN20" t="s">
        <v>184</v>
      </c>
      <c r="AO20">
        <v>0.3769969913009294</v>
      </c>
      <c r="AP20">
        <v>0</v>
      </c>
      <c r="AQ20">
        <v>0.31990068806040117</v>
      </c>
      <c r="AR20">
        <v>3.9845011819883318</v>
      </c>
      <c r="AS20">
        <v>1.378230504553666</v>
      </c>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c r="A21" t="s">
        <v>528</v>
      </c>
      <c r="B21">
        <v>2005</v>
      </c>
      <c r="C21" t="s">
        <v>531</v>
      </c>
      <c r="D21">
        <v>59</v>
      </c>
      <c r="E21" t="s">
        <v>152</v>
      </c>
      <c r="F21" t="s">
        <v>154</v>
      </c>
      <c r="G21" t="s">
        <v>184</v>
      </c>
      <c r="H21">
        <v>0.44695186157940209</v>
      </c>
      <c r="I21">
        <v>0.74475956302449919</v>
      </c>
      <c r="J21">
        <v>0.63782427746606729</v>
      </c>
      <c r="K21">
        <v>1.0603108686171809</v>
      </c>
      <c r="L21">
        <v>10.698905575386981</v>
      </c>
      <c r="M21">
        <v>5.0991702936927039</v>
      </c>
      <c r="N21">
        <v>16.151696073273069</v>
      </c>
      <c r="O21">
        <v>35.374746351937361</v>
      </c>
      <c r="P21">
        <v>53.599325516785292</v>
      </c>
      <c r="Q21">
        <v>27.641191291024729</v>
      </c>
      <c r="R21">
        <v>0.40693258048773528</v>
      </c>
      <c r="S21">
        <v>0.687884658294447</v>
      </c>
      <c r="T21">
        <v>0.49938651443994331</v>
      </c>
      <c r="U21">
        <v>1.3541836252971859</v>
      </c>
      <c r="V21">
        <v>3.744650697833642</v>
      </c>
      <c r="W21" t="s">
        <v>146</v>
      </c>
      <c r="X21" t="s">
        <v>147</v>
      </c>
      <c r="Y21" t="s">
        <v>148</v>
      </c>
      <c r="Z21" t="s">
        <v>149</v>
      </c>
      <c r="AA21" t="s">
        <v>150</v>
      </c>
      <c r="AB21" t="s">
        <v>184</v>
      </c>
      <c r="AC21" t="s">
        <v>184</v>
      </c>
      <c r="AD21" t="s">
        <v>184</v>
      </c>
      <c r="AE21" t="s">
        <v>184</v>
      </c>
      <c r="AF21" t="s">
        <v>184</v>
      </c>
      <c r="AG21" t="s">
        <v>184</v>
      </c>
      <c r="AH21" t="s">
        <v>184</v>
      </c>
      <c r="AI21" t="s">
        <v>184</v>
      </c>
      <c r="AJ21" t="s">
        <v>184</v>
      </c>
      <c r="AK21" t="s">
        <v>184</v>
      </c>
      <c r="AL21" t="s">
        <v>184</v>
      </c>
      <c r="AM21" t="s">
        <v>184</v>
      </c>
      <c r="AN21" t="s">
        <v>184</v>
      </c>
      <c r="AO21">
        <v>0.44798996898556809</v>
      </c>
      <c r="AP21">
        <v>0</v>
      </c>
      <c r="AQ21">
        <v>1.5230938013555451</v>
      </c>
      <c r="AR21">
        <v>7.6460406499291658</v>
      </c>
      <c r="AS21">
        <v>2.7615144331352721</v>
      </c>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c r="A22" t="s">
        <v>528</v>
      </c>
      <c r="B22">
        <v>2005</v>
      </c>
      <c r="C22" t="s">
        <v>531</v>
      </c>
      <c r="D22">
        <v>60</v>
      </c>
      <c r="E22" t="s">
        <v>152</v>
      </c>
      <c r="F22" t="s">
        <v>155</v>
      </c>
      <c r="G22" t="s">
        <v>184</v>
      </c>
      <c r="H22">
        <v>4.2889065707563114</v>
      </c>
      <c r="I22">
        <v>5.4754661359066414</v>
      </c>
      <c r="J22">
        <v>7.447979556818149</v>
      </c>
      <c r="K22">
        <v>10.25110330807494</v>
      </c>
      <c r="L22">
        <v>15.74506892774934</v>
      </c>
      <c r="M22">
        <v>24.279306765057878</v>
      </c>
      <c r="N22">
        <v>43.839773408458377</v>
      </c>
      <c r="O22">
        <v>35.119528434261113</v>
      </c>
      <c r="P22">
        <v>15.531732364050111</v>
      </c>
      <c r="Q22">
        <v>1.6018812867726531</v>
      </c>
      <c r="R22">
        <v>4.0765343877378051</v>
      </c>
      <c r="S22">
        <v>5.5237199108657444</v>
      </c>
      <c r="T22">
        <v>7.0166968369637113</v>
      </c>
      <c r="U22">
        <v>9.5287849642923028</v>
      </c>
      <c r="V22">
        <v>12.783817448992981</v>
      </c>
      <c r="W22" t="s">
        <v>146</v>
      </c>
      <c r="X22" t="s">
        <v>147</v>
      </c>
      <c r="Y22" t="s">
        <v>148</v>
      </c>
      <c r="Z22" t="s">
        <v>149</v>
      </c>
      <c r="AA22" t="s">
        <v>150</v>
      </c>
      <c r="AB22" t="s">
        <v>184</v>
      </c>
      <c r="AC22" t="s">
        <v>184</v>
      </c>
      <c r="AD22" t="s">
        <v>184</v>
      </c>
      <c r="AE22" t="s">
        <v>184</v>
      </c>
      <c r="AF22" t="s">
        <v>184</v>
      </c>
      <c r="AG22" t="s">
        <v>184</v>
      </c>
      <c r="AH22" t="s">
        <v>184</v>
      </c>
      <c r="AI22" t="s">
        <v>184</v>
      </c>
      <c r="AJ22" t="s">
        <v>184</v>
      </c>
      <c r="AK22" t="s">
        <v>184</v>
      </c>
      <c r="AL22" t="s">
        <v>184</v>
      </c>
      <c r="AM22" t="s">
        <v>184</v>
      </c>
      <c r="AN22" t="s">
        <v>184</v>
      </c>
      <c r="AO22">
        <v>7.2219235023262147</v>
      </c>
      <c r="AP22">
        <v>3.0540215911715878</v>
      </c>
      <c r="AQ22">
        <v>3.5503609651665382</v>
      </c>
      <c r="AR22">
        <v>17.632031721914441</v>
      </c>
      <c r="AS22">
        <v>11.21951827539894</v>
      </c>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c r="A23" t="s">
        <v>528</v>
      </c>
      <c r="B23">
        <v>2005</v>
      </c>
      <c r="C23" t="s">
        <v>531</v>
      </c>
      <c r="D23">
        <v>61</v>
      </c>
      <c r="E23" t="s">
        <v>152</v>
      </c>
      <c r="F23" t="s">
        <v>156</v>
      </c>
      <c r="G23" t="s">
        <v>184</v>
      </c>
      <c r="H23">
        <v>1.3259477718252921</v>
      </c>
      <c r="I23">
        <v>0.89156484516523959</v>
      </c>
      <c r="J23">
        <v>0.53715487051595112</v>
      </c>
      <c r="K23">
        <v>0.83079488296826598</v>
      </c>
      <c r="L23">
        <v>0.88620548253811982</v>
      </c>
      <c r="M23">
        <v>0</v>
      </c>
      <c r="N23">
        <v>0.0597427876582707</v>
      </c>
      <c r="O23">
        <v>0.29862731153331951</v>
      </c>
      <c r="P23">
        <v>0</v>
      </c>
      <c r="Q23">
        <v>0</v>
      </c>
      <c r="R23">
        <v>1.3983054633222241</v>
      </c>
      <c r="S23">
        <v>0.94152636474463969</v>
      </c>
      <c r="T23">
        <v>0.42456254247635472</v>
      </c>
      <c r="U23">
        <v>0.73760376833827634</v>
      </c>
      <c r="V23">
        <v>1.1976099178497639</v>
      </c>
      <c r="W23" t="s">
        <v>146</v>
      </c>
      <c r="X23" t="s">
        <v>147</v>
      </c>
      <c r="Y23" t="s">
        <v>148</v>
      </c>
      <c r="Z23" t="s">
        <v>149</v>
      </c>
      <c r="AA23" t="s">
        <v>150</v>
      </c>
      <c r="AB23" t="s">
        <v>184</v>
      </c>
      <c r="AC23" t="s">
        <v>184</v>
      </c>
      <c r="AD23" t="s">
        <v>184</v>
      </c>
      <c r="AE23" t="s">
        <v>184</v>
      </c>
      <c r="AF23" t="s">
        <v>184</v>
      </c>
      <c r="AG23" t="s">
        <v>184</v>
      </c>
      <c r="AH23" t="s">
        <v>184</v>
      </c>
      <c r="AI23" t="s">
        <v>184</v>
      </c>
      <c r="AJ23" t="s">
        <v>184</v>
      </c>
      <c r="AK23" t="s">
        <v>184</v>
      </c>
      <c r="AL23" t="s">
        <v>184</v>
      </c>
      <c r="AM23" t="s">
        <v>184</v>
      </c>
      <c r="AN23" t="s">
        <v>184</v>
      </c>
      <c r="AO23">
        <v>0.1161597856422949</v>
      </c>
      <c r="AP23">
        <v>0.95874465133640918</v>
      </c>
      <c r="AQ23">
        <v>1.1037968879707609</v>
      </c>
      <c r="AR23">
        <v>0.70877645383075183</v>
      </c>
      <c r="AS23">
        <v>1.7506539732005659</v>
      </c>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c r="A24" t="s">
        <v>528</v>
      </c>
      <c r="B24">
        <v>2005</v>
      </c>
      <c r="C24" t="s">
        <v>531</v>
      </c>
      <c r="D24">
        <v>62</v>
      </c>
      <c r="E24" t="s">
        <v>152</v>
      </c>
      <c r="F24" t="s">
        <v>157</v>
      </c>
      <c r="G24" t="s">
        <v>184</v>
      </c>
      <c r="H24">
        <v>2.5972341912430359</v>
      </c>
      <c r="I24">
        <v>2.5954215839312051</v>
      </c>
      <c r="J24">
        <v>1.315064426166709</v>
      </c>
      <c r="K24">
        <v>1.7931341754555501</v>
      </c>
      <c r="L24">
        <v>1.6506609721071279</v>
      </c>
      <c r="M24">
        <v>0</v>
      </c>
      <c r="N24">
        <v>0</v>
      </c>
      <c r="O24">
        <v>0</v>
      </c>
      <c r="P24">
        <v>0</v>
      </c>
      <c r="Q24">
        <v>0</v>
      </c>
      <c r="R24">
        <v>2.5928609964709528</v>
      </c>
      <c r="S24">
        <v>2.714103298691291</v>
      </c>
      <c r="T24">
        <v>1.3598005173321011</v>
      </c>
      <c r="U24">
        <v>2.0104700767924308</v>
      </c>
      <c r="V24">
        <v>1.825871810669258</v>
      </c>
      <c r="W24" t="s">
        <v>146</v>
      </c>
      <c r="X24" t="s">
        <v>147</v>
      </c>
      <c r="Y24" t="s">
        <v>148</v>
      </c>
      <c r="Z24" t="s">
        <v>149</v>
      </c>
      <c r="AA24" t="s">
        <v>150</v>
      </c>
      <c r="AB24" t="s">
        <v>184</v>
      </c>
      <c r="AC24" t="s">
        <v>184</v>
      </c>
      <c r="AD24" t="s">
        <v>184</v>
      </c>
      <c r="AE24" t="s">
        <v>184</v>
      </c>
      <c r="AF24" t="s">
        <v>184</v>
      </c>
      <c r="AG24" t="s">
        <v>184</v>
      </c>
      <c r="AH24" t="s">
        <v>184</v>
      </c>
      <c r="AI24" t="s">
        <v>184</v>
      </c>
      <c r="AJ24" t="s">
        <v>184</v>
      </c>
      <c r="AK24" t="s">
        <v>184</v>
      </c>
      <c r="AL24" t="s">
        <v>184</v>
      </c>
      <c r="AM24" t="s">
        <v>184</v>
      </c>
      <c r="AN24" t="s">
        <v>184</v>
      </c>
      <c r="AO24">
        <v>0.13177844942733849</v>
      </c>
      <c r="AP24">
        <v>0.9773068420095784</v>
      </c>
      <c r="AQ24">
        <v>1.9365210259112129</v>
      </c>
      <c r="AR24">
        <v>2.0939313002100421</v>
      </c>
      <c r="AS24">
        <v>4.9350509262984312</v>
      </c>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c r="A25" t="s">
        <v>528</v>
      </c>
      <c r="B25">
        <v>2005</v>
      </c>
      <c r="C25" t="s">
        <v>531</v>
      </c>
      <c r="D25">
        <v>63</v>
      </c>
      <c r="E25" t="s">
        <v>152</v>
      </c>
      <c r="F25" t="s">
        <v>158</v>
      </c>
      <c r="G25" t="s">
        <v>184</v>
      </c>
      <c r="H25">
        <v>48.466990758565878</v>
      </c>
      <c r="I25">
        <v>56.934797859174402</v>
      </c>
      <c r="J25">
        <v>53.645290448196128</v>
      </c>
      <c r="K25">
        <v>53.367961601047483</v>
      </c>
      <c r="L25">
        <v>41.232016849941182</v>
      </c>
      <c r="M25">
        <v>20.69149322415516</v>
      </c>
      <c r="N25">
        <v>13.29302324420429</v>
      </c>
      <c r="O25">
        <v>9.0722663308032701</v>
      </c>
      <c r="P25">
        <v>5.9308380497813671</v>
      </c>
      <c r="Q25">
        <v>1.3239167325849699</v>
      </c>
      <c r="R25">
        <v>48.554793577195227</v>
      </c>
      <c r="S25">
        <v>57.582357926733472</v>
      </c>
      <c r="T25">
        <v>53.843137352370377</v>
      </c>
      <c r="U25">
        <v>52.440669592183021</v>
      </c>
      <c r="V25">
        <v>52.520061733337172</v>
      </c>
      <c r="W25" t="s">
        <v>146</v>
      </c>
      <c r="X25" t="s">
        <v>147</v>
      </c>
      <c r="Y25" t="s">
        <v>148</v>
      </c>
      <c r="Z25" t="s">
        <v>149</v>
      </c>
      <c r="AA25" t="s">
        <v>150</v>
      </c>
      <c r="AB25" t="s">
        <v>184</v>
      </c>
      <c r="AC25" t="s">
        <v>184</v>
      </c>
      <c r="AD25" t="s">
        <v>184</v>
      </c>
      <c r="AE25" t="s">
        <v>184</v>
      </c>
      <c r="AF25" t="s">
        <v>184</v>
      </c>
      <c r="AG25" t="s">
        <v>184</v>
      </c>
      <c r="AH25" t="s">
        <v>184</v>
      </c>
      <c r="AI25" t="s">
        <v>184</v>
      </c>
      <c r="AJ25" t="s">
        <v>184</v>
      </c>
      <c r="AK25" t="s">
        <v>184</v>
      </c>
      <c r="AL25" t="s">
        <v>184</v>
      </c>
      <c r="AM25" t="s">
        <v>184</v>
      </c>
      <c r="AN25" t="s">
        <v>184</v>
      </c>
      <c r="AO25">
        <v>63.1127987439516</v>
      </c>
      <c r="AP25">
        <v>44.364456651167039</v>
      </c>
      <c r="AQ25">
        <v>62.158491892481138</v>
      </c>
      <c r="AR25">
        <v>30.464929601183311</v>
      </c>
      <c r="AS25">
        <v>40.799219622953899</v>
      </c>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c r="A26" t="s">
        <v>528</v>
      </c>
      <c r="B26">
        <v>2005</v>
      </c>
      <c r="C26" t="s">
        <v>531</v>
      </c>
      <c r="D26">
        <v>64</v>
      </c>
      <c r="E26" t="s">
        <v>152</v>
      </c>
      <c r="F26" t="s">
        <v>159</v>
      </c>
      <c r="G26" t="s">
        <v>184</v>
      </c>
      <c r="H26">
        <v>16.44063653043365</v>
      </c>
      <c r="I26">
        <v>18.866413517379499</v>
      </c>
      <c r="J26">
        <v>16.2395961831938</v>
      </c>
      <c r="K26">
        <v>16.178938541062639</v>
      </c>
      <c r="L26">
        <v>9.0428259137913383</v>
      </c>
      <c r="M26">
        <v>8.9296578992890119</v>
      </c>
      <c r="N26">
        <v>4.3805862918737768</v>
      </c>
      <c r="O26">
        <v>2.6616817738874672</v>
      </c>
      <c r="P26">
        <v>1.231768224260622</v>
      </c>
      <c r="Q26">
        <v>0</v>
      </c>
      <c r="R26">
        <v>16.617545495812251</v>
      </c>
      <c r="S26">
        <v>18.427447644852428</v>
      </c>
      <c r="T26">
        <v>17.049795055664411</v>
      </c>
      <c r="U26">
        <v>16.61300515500977</v>
      </c>
      <c r="V26">
        <v>11.36486411323896</v>
      </c>
      <c r="W26" t="s">
        <v>146</v>
      </c>
      <c r="X26" t="s">
        <v>147</v>
      </c>
      <c r="Y26" t="s">
        <v>148</v>
      </c>
      <c r="Z26" t="s">
        <v>149</v>
      </c>
      <c r="AA26" t="s">
        <v>150</v>
      </c>
      <c r="AB26" t="s">
        <v>184</v>
      </c>
      <c r="AC26" t="s">
        <v>184</v>
      </c>
      <c r="AD26" t="s">
        <v>184</v>
      </c>
      <c r="AE26" t="s">
        <v>184</v>
      </c>
      <c r="AF26" t="s">
        <v>184</v>
      </c>
      <c r="AG26" t="s">
        <v>184</v>
      </c>
      <c r="AH26" t="s">
        <v>184</v>
      </c>
      <c r="AI26" t="s">
        <v>184</v>
      </c>
      <c r="AJ26" t="s">
        <v>184</v>
      </c>
      <c r="AK26" t="s">
        <v>184</v>
      </c>
      <c r="AL26" t="s">
        <v>184</v>
      </c>
      <c r="AM26" t="s">
        <v>184</v>
      </c>
      <c r="AN26" t="s">
        <v>184</v>
      </c>
      <c r="AO26">
        <v>20.99438333552434</v>
      </c>
      <c r="AP26">
        <v>9.3600851238639109</v>
      </c>
      <c r="AQ26">
        <v>17.563327383453728</v>
      </c>
      <c r="AR26">
        <v>12.60213412125136</v>
      </c>
      <c r="AS26">
        <v>9.5066416035994958</v>
      </c>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c r="A27" t="s">
        <v>528</v>
      </c>
      <c r="B27">
        <v>2005</v>
      </c>
      <c r="C27" t="s">
        <v>531</v>
      </c>
      <c r="D27">
        <v>65</v>
      </c>
      <c r="E27" t="s">
        <v>152</v>
      </c>
      <c r="F27" t="s">
        <v>160</v>
      </c>
      <c r="G27" t="s">
        <v>184</v>
      </c>
      <c r="H27">
        <v>0.0120443779998758</v>
      </c>
      <c r="I27">
        <v>0</v>
      </c>
      <c r="J27">
        <v>0</v>
      </c>
      <c r="K27">
        <v>0</v>
      </c>
      <c r="L27">
        <v>0</v>
      </c>
      <c r="M27">
        <v>0</v>
      </c>
      <c r="N27">
        <v>0</v>
      </c>
      <c r="O27">
        <v>0</v>
      </c>
      <c r="P27">
        <v>0</v>
      </c>
      <c r="Q27">
        <v>0</v>
      </c>
      <c r="R27">
        <v>0.012701646261948999</v>
      </c>
      <c r="S27">
        <v>0</v>
      </c>
      <c r="T27">
        <v>0</v>
      </c>
      <c r="U27">
        <v>0</v>
      </c>
      <c r="V27">
        <v>0</v>
      </c>
      <c r="W27" t="s">
        <v>146</v>
      </c>
      <c r="X27" t="s">
        <v>147</v>
      </c>
      <c r="Y27" t="s">
        <v>148</v>
      </c>
      <c r="Z27" t="s">
        <v>149</v>
      </c>
      <c r="AA27" t="s">
        <v>150</v>
      </c>
      <c r="AB27" t="s">
        <v>184</v>
      </c>
      <c r="AC27" t="s">
        <v>184</v>
      </c>
      <c r="AD27" t="s">
        <v>184</v>
      </c>
      <c r="AE27" t="s">
        <v>184</v>
      </c>
      <c r="AF27" t="s">
        <v>184</v>
      </c>
      <c r="AG27" t="s">
        <v>184</v>
      </c>
      <c r="AH27" t="s">
        <v>184</v>
      </c>
      <c r="AI27" t="s">
        <v>184</v>
      </c>
      <c r="AJ27" t="s">
        <v>184</v>
      </c>
      <c r="AK27" t="s">
        <v>184</v>
      </c>
      <c r="AL27" t="s">
        <v>184</v>
      </c>
      <c r="AM27" t="s">
        <v>184</v>
      </c>
      <c r="AN27" t="s">
        <v>184</v>
      </c>
      <c r="AO27">
        <v>0</v>
      </c>
      <c r="AP27">
        <v>0</v>
      </c>
      <c r="AQ27">
        <v>0</v>
      </c>
      <c r="AR27">
        <v>0</v>
      </c>
      <c r="AS27">
        <v>0.0149051753827986</v>
      </c>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c r="A28" t="s">
        <v>528</v>
      </c>
      <c r="B28">
        <v>2005</v>
      </c>
      <c r="C28" t="s">
        <v>531</v>
      </c>
      <c r="D28">
        <v>66</v>
      </c>
      <c r="E28" t="s">
        <v>152</v>
      </c>
      <c r="F28" t="s">
        <v>161</v>
      </c>
      <c r="G28" t="s">
        <v>184</v>
      </c>
      <c r="H28">
        <v>0.019384776442236001</v>
      </c>
      <c r="I28">
        <v>0</v>
      </c>
      <c r="J28">
        <v>0</v>
      </c>
      <c r="K28">
        <v>0</v>
      </c>
      <c r="L28">
        <v>0.026091675499214501</v>
      </c>
      <c r="M28">
        <v>0.35478460417956958</v>
      </c>
      <c r="N28">
        <v>0.14139553311615979</v>
      </c>
      <c r="O28">
        <v>0</v>
      </c>
      <c r="P28">
        <v>0</v>
      </c>
      <c r="Q28">
        <v>0</v>
      </c>
      <c r="R28">
        <v>0.020442614241996001</v>
      </c>
      <c r="S28">
        <v>0</v>
      </c>
      <c r="T28">
        <v>0</v>
      </c>
      <c r="U28">
        <v>0</v>
      </c>
      <c r="V28">
        <v>0</v>
      </c>
      <c r="W28" t="s">
        <v>146</v>
      </c>
      <c r="X28" t="s">
        <v>147</v>
      </c>
      <c r="Y28" t="s">
        <v>148</v>
      </c>
      <c r="Z28" t="s">
        <v>149</v>
      </c>
      <c r="AA28" t="s">
        <v>150</v>
      </c>
      <c r="AB28" t="s">
        <v>184</v>
      </c>
      <c r="AC28" t="s">
        <v>184</v>
      </c>
      <c r="AD28" t="s">
        <v>184</v>
      </c>
      <c r="AE28" t="s">
        <v>184</v>
      </c>
      <c r="AF28" t="s">
        <v>184</v>
      </c>
      <c r="AG28" t="s">
        <v>184</v>
      </c>
      <c r="AH28" t="s">
        <v>184</v>
      </c>
      <c r="AI28" t="s">
        <v>184</v>
      </c>
      <c r="AJ28" t="s">
        <v>184</v>
      </c>
      <c r="AK28" t="s">
        <v>184</v>
      </c>
      <c r="AL28" t="s">
        <v>184</v>
      </c>
      <c r="AM28" t="s">
        <v>184</v>
      </c>
      <c r="AN28" t="s">
        <v>184</v>
      </c>
      <c r="AO28">
        <v>0</v>
      </c>
      <c r="AP28">
        <v>0.054888442399454</v>
      </c>
      <c r="AQ28">
        <v>0</v>
      </c>
      <c r="AR28">
        <v>0</v>
      </c>
      <c r="AS28">
        <v>0.032341529601618402</v>
      </c>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c r="A29" t="s">
        <v>528</v>
      </c>
      <c r="B29">
        <v>2005</v>
      </c>
      <c r="C29" t="s">
        <v>531</v>
      </c>
      <c r="D29">
        <v>67</v>
      </c>
      <c r="E29" t="s">
        <v>152</v>
      </c>
      <c r="F29" t="s">
        <v>162</v>
      </c>
      <c r="G29" t="s">
        <v>184</v>
      </c>
      <c r="H29">
        <v>25.724979640463939</v>
      </c>
      <c r="I29">
        <v>14.342915027687351</v>
      </c>
      <c r="J29">
        <v>19.388457921746699</v>
      </c>
      <c r="K29">
        <v>15.242377393217049</v>
      </c>
      <c r="L29">
        <v>12.0414838613769</v>
      </c>
      <c r="M29">
        <v>30.427287694821729</v>
      </c>
      <c r="N29">
        <v>6.4165768535766086</v>
      </c>
      <c r="O29">
        <v>6.172148540320074</v>
      </c>
      <c r="P29">
        <v>1.883171832033695</v>
      </c>
      <c r="Q29">
        <v>0</v>
      </c>
      <c r="R29">
        <v>25.636366052374989</v>
      </c>
      <c r="S29">
        <v>14.0404190132849</v>
      </c>
      <c r="T29">
        <v>19.105259592378179</v>
      </c>
      <c r="U29">
        <v>16.1770793050854</v>
      </c>
      <c r="V29">
        <v>14.097020183257539</v>
      </c>
      <c r="W29" t="s">
        <v>146</v>
      </c>
      <c r="X29" t="s">
        <v>147</v>
      </c>
      <c r="Y29" t="s">
        <v>148</v>
      </c>
      <c r="Z29" t="s">
        <v>149</v>
      </c>
      <c r="AA29" t="s">
        <v>150</v>
      </c>
      <c r="AB29" t="s">
        <v>184</v>
      </c>
      <c r="AC29" t="s">
        <v>184</v>
      </c>
      <c r="AD29" t="s">
        <v>184</v>
      </c>
      <c r="AE29" t="s">
        <v>184</v>
      </c>
      <c r="AF29" t="s">
        <v>184</v>
      </c>
      <c r="AG29" t="s">
        <v>184</v>
      </c>
      <c r="AH29" t="s">
        <v>184</v>
      </c>
      <c r="AI29" t="s">
        <v>184</v>
      </c>
      <c r="AJ29" t="s">
        <v>184</v>
      </c>
      <c r="AK29" t="s">
        <v>184</v>
      </c>
      <c r="AL29" t="s">
        <v>184</v>
      </c>
      <c r="AM29" t="s">
        <v>184</v>
      </c>
      <c r="AN29" t="s">
        <v>184</v>
      </c>
      <c r="AO29">
        <v>7.474675398408241</v>
      </c>
      <c r="AP29">
        <v>39.144458751265439</v>
      </c>
      <c r="AQ29">
        <v>11.63848539605452</v>
      </c>
      <c r="AR29">
        <v>21.53398485008</v>
      </c>
      <c r="AS29">
        <v>27.231943351046809</v>
      </c>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c r="A30" t="s">
        <v>528</v>
      </c>
      <c r="B30">
        <v>2005</v>
      </c>
      <c r="C30" t="s">
        <v>531</v>
      </c>
      <c r="D30">
        <v>68</v>
      </c>
      <c r="E30" t="s">
        <v>152</v>
      </c>
      <c r="F30" t="s">
        <v>163</v>
      </c>
      <c r="G30" t="s">
        <v>184</v>
      </c>
      <c r="H30">
        <v>0</v>
      </c>
      <c r="I30">
        <v>0</v>
      </c>
      <c r="J30">
        <v>0</v>
      </c>
      <c r="K30">
        <v>0</v>
      </c>
      <c r="L30">
        <v>0.023107022114560099</v>
      </c>
      <c r="M30">
        <v>0</v>
      </c>
      <c r="N30">
        <v>0</v>
      </c>
      <c r="O30">
        <v>0.2323366658490767</v>
      </c>
      <c r="P30">
        <v>0</v>
      </c>
      <c r="Q30">
        <v>0.20771329380288611</v>
      </c>
      <c r="R30">
        <v>0</v>
      </c>
      <c r="S30">
        <v>0</v>
      </c>
      <c r="T30">
        <v>0</v>
      </c>
      <c r="U30">
        <v>0</v>
      </c>
      <c r="V30">
        <v>0</v>
      </c>
      <c r="W30" t="s">
        <v>146</v>
      </c>
      <c r="X30" t="s">
        <v>147</v>
      </c>
      <c r="Y30" t="s">
        <v>148</v>
      </c>
      <c r="Z30" t="s">
        <v>149</v>
      </c>
      <c r="AA30" t="s">
        <v>150</v>
      </c>
      <c r="AB30" t="s">
        <v>184</v>
      </c>
      <c r="AC30" t="s">
        <v>184</v>
      </c>
      <c r="AD30" t="s">
        <v>184</v>
      </c>
      <c r="AE30" t="s">
        <v>184</v>
      </c>
      <c r="AF30" t="s">
        <v>184</v>
      </c>
      <c r="AG30" t="s">
        <v>184</v>
      </c>
      <c r="AH30" t="s">
        <v>184</v>
      </c>
      <c r="AI30" t="s">
        <v>184</v>
      </c>
      <c r="AJ30" t="s">
        <v>184</v>
      </c>
      <c r="AK30" t="s">
        <v>184</v>
      </c>
      <c r="AL30" t="s">
        <v>184</v>
      </c>
      <c r="AM30" t="s">
        <v>184</v>
      </c>
      <c r="AN30" t="s">
        <v>184</v>
      </c>
      <c r="AO30">
        <v>0</v>
      </c>
      <c r="AP30">
        <v>0</v>
      </c>
      <c r="AQ30">
        <v>0</v>
      </c>
      <c r="AR30">
        <v>0.021130643773700501</v>
      </c>
      <c r="AS30">
        <v>0</v>
      </c>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c r="A31" t="s">
        <v>528</v>
      </c>
      <c r="B31">
        <v>2005</v>
      </c>
      <c r="C31" t="s">
        <v>531</v>
      </c>
      <c r="D31">
        <v>69</v>
      </c>
      <c r="E31" t="s">
        <v>152</v>
      </c>
      <c r="F31" t="s">
        <v>164</v>
      </c>
      <c r="G31" t="s">
        <v>184</v>
      </c>
      <c r="H31">
        <v>0.5494324871054076</v>
      </c>
      <c r="I31">
        <v>0.14866146773138139</v>
      </c>
      <c r="J31">
        <v>0.78863231589661242</v>
      </c>
      <c r="K31">
        <v>1.2498799362658779</v>
      </c>
      <c r="L31">
        <v>2.1458076174642691</v>
      </c>
      <c r="M31">
        <v>10.21829951880399</v>
      </c>
      <c r="N31">
        <v>14.949056058892859</v>
      </c>
      <c r="O31">
        <v>9.700487484386997</v>
      </c>
      <c r="P31">
        <v>3.428637413689489</v>
      </c>
      <c r="Q31">
        <v>0.099714669126398703</v>
      </c>
      <c r="R31">
        <v>0.54906889742582932</v>
      </c>
      <c r="S31">
        <v>0.082541182533285004</v>
      </c>
      <c r="T31">
        <v>0.70136158837500961</v>
      </c>
      <c r="U31">
        <v>1.111324814715511</v>
      </c>
      <c r="V31">
        <v>0.57718244962830989</v>
      </c>
      <c r="W31" t="s">
        <v>146</v>
      </c>
      <c r="X31" t="s">
        <v>147</v>
      </c>
      <c r="Y31" t="s">
        <v>148</v>
      </c>
      <c r="Z31" t="s">
        <v>149</v>
      </c>
      <c r="AA31" t="s">
        <v>150</v>
      </c>
      <c r="AB31" t="s">
        <v>184</v>
      </c>
      <c r="AC31" t="s">
        <v>184</v>
      </c>
      <c r="AD31" t="s">
        <v>184</v>
      </c>
      <c r="AE31" t="s">
        <v>184</v>
      </c>
      <c r="AF31" t="s">
        <v>184</v>
      </c>
      <c r="AG31" t="s">
        <v>184</v>
      </c>
      <c r="AH31" t="s">
        <v>184</v>
      </c>
      <c r="AI31" t="s">
        <v>184</v>
      </c>
      <c r="AJ31" t="s">
        <v>184</v>
      </c>
      <c r="AK31" t="s">
        <v>184</v>
      </c>
      <c r="AL31" t="s">
        <v>184</v>
      </c>
      <c r="AM31" t="s">
        <v>184</v>
      </c>
      <c r="AN31" t="s">
        <v>184</v>
      </c>
      <c r="AO31">
        <v>0.025571307534367101</v>
      </c>
      <c r="AP31">
        <v>2.0860379467865799</v>
      </c>
      <c r="AQ31">
        <v>0.12599300515423789</v>
      </c>
      <c r="AR31">
        <v>3.3019175415917839</v>
      </c>
      <c r="AS31">
        <v>0.36998060482844819</v>
      </c>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c r="A32" t="s">
        <v>528</v>
      </c>
      <c r="B32">
        <v>2005</v>
      </c>
      <c r="C32" t="s">
        <v>531</v>
      </c>
      <c r="D32">
        <v>70</v>
      </c>
      <c r="E32" t="s">
        <v>152</v>
      </c>
      <c r="F32" t="s">
        <v>165</v>
      </c>
      <c r="G32" t="s">
        <v>184</v>
      </c>
      <c r="H32">
        <v>0.10764001687700341</v>
      </c>
      <c r="I32">
        <v>0</v>
      </c>
      <c r="J32">
        <v>0</v>
      </c>
      <c r="K32">
        <v>0</v>
      </c>
      <c r="L32">
        <v>0.14325595842036651</v>
      </c>
      <c r="M32">
        <v>0</v>
      </c>
      <c r="N32">
        <v>0</v>
      </c>
      <c r="O32">
        <v>0.22172102525202819</v>
      </c>
      <c r="P32">
        <v>0</v>
      </c>
      <c r="Q32">
        <v>0</v>
      </c>
      <c r="R32">
        <v>0.11351399117629959</v>
      </c>
      <c r="S32">
        <v>0</v>
      </c>
      <c r="T32">
        <v>0</v>
      </c>
      <c r="U32">
        <v>0</v>
      </c>
      <c r="V32">
        <v>0.13907467668933249</v>
      </c>
      <c r="W32" t="s">
        <v>146</v>
      </c>
      <c r="X32" t="s">
        <v>147</v>
      </c>
      <c r="Y32" t="s">
        <v>148</v>
      </c>
      <c r="Z32" t="s">
        <v>149</v>
      </c>
      <c r="AA32" t="s">
        <v>150</v>
      </c>
      <c r="AB32" t="s">
        <v>184</v>
      </c>
      <c r="AC32" t="s">
        <v>184</v>
      </c>
      <c r="AD32" t="s">
        <v>184</v>
      </c>
      <c r="AE32" t="s">
        <v>184</v>
      </c>
      <c r="AF32" t="s">
        <v>184</v>
      </c>
      <c r="AG32" t="s">
        <v>184</v>
      </c>
      <c r="AH32" t="s">
        <v>184</v>
      </c>
      <c r="AI32" t="s">
        <v>184</v>
      </c>
      <c r="AJ32" t="s">
        <v>184</v>
      </c>
      <c r="AK32" t="s">
        <v>184</v>
      </c>
      <c r="AL32" t="s">
        <v>184</v>
      </c>
      <c r="AM32" t="s">
        <v>184</v>
      </c>
      <c r="AN32" t="s">
        <v>184</v>
      </c>
      <c r="AO32">
        <v>0.0977225168992511</v>
      </c>
      <c r="AP32">
        <v>0</v>
      </c>
      <c r="AQ32">
        <v>0.080028954391968193</v>
      </c>
      <c r="AR32">
        <v>0.0106219342475682</v>
      </c>
      <c r="AS32">
        <v>0</v>
      </c>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c r="A33" t="s">
        <v>528</v>
      </c>
      <c r="B33">
        <v>2005</v>
      </c>
      <c r="C33" t="s">
        <v>531</v>
      </c>
      <c r="D33">
        <v>122</v>
      </c>
      <c r="E33" t="s">
        <v>18</v>
      </c>
      <c r="F33" t="s">
        <v>14</v>
      </c>
      <c r="G33" t="s">
        <v>548</v>
      </c>
      <c r="H33">
        <v>47.513723988024019</v>
      </c>
      <c r="I33">
        <v>49.535943533885977</v>
      </c>
      <c r="J33">
        <v>52.262993978663332</v>
      </c>
      <c r="K33">
        <v>54.488459840787158</v>
      </c>
      <c r="L33">
        <v>67.257474248581929</v>
      </c>
      <c r="M33">
        <v>43.002911488330817</v>
      </c>
      <c r="N33">
        <v>66.540289942789826</v>
      </c>
      <c r="O33">
        <v>83.656490770932692</v>
      </c>
      <c r="P33">
        <v>91.211502432243293</v>
      </c>
      <c r="Q33">
        <v>99.514220889292872</v>
      </c>
      <c r="R33">
        <v>47.234477417226607</v>
      </c>
      <c r="S33">
        <v>49.183064857124712</v>
      </c>
      <c r="T33">
        <v>51.721242864139398</v>
      </c>
      <c r="U33">
        <v>53.026688142810158</v>
      </c>
      <c r="V33">
        <v>59.310340191761647</v>
      </c>
      <c r="W33" t="s">
        <v>146</v>
      </c>
      <c r="X33" t="s">
        <v>147</v>
      </c>
      <c r="Y33" t="s">
        <v>148</v>
      </c>
      <c r="Z33" t="s">
        <v>149</v>
      </c>
      <c r="AA33" t="s">
        <v>150</v>
      </c>
      <c r="AB33" t="s">
        <v>184</v>
      </c>
      <c r="AC33" t="s">
        <v>184</v>
      </c>
      <c r="AD33" t="s">
        <v>184</v>
      </c>
      <c r="AE33" t="s">
        <v>184</v>
      </c>
      <c r="AF33" t="s">
        <v>184</v>
      </c>
      <c r="AG33" t="s">
        <v>184</v>
      </c>
      <c r="AH33" t="s">
        <v>184</v>
      </c>
      <c r="AI33" t="s">
        <v>184</v>
      </c>
      <c r="AJ33" t="s">
        <v>184</v>
      </c>
      <c r="AK33" t="s">
        <v>184</v>
      </c>
      <c r="AL33" t="s">
        <v>184</v>
      </c>
      <c r="AM33" t="s">
        <v>184</v>
      </c>
      <c r="AN33" t="s">
        <v>184</v>
      </c>
      <c r="AO33">
        <v>72.494835887982262</v>
      </c>
      <c r="AP33">
        <v>48.395492830383738</v>
      </c>
      <c r="AQ33">
        <v>52.509435852381287</v>
      </c>
      <c r="AR33">
        <v>64.513150209021575</v>
      </c>
      <c r="AS33">
        <v>47.755841015096323</v>
      </c>
      <c r="AT33"/>
      <c r="AU33"/>
      <c r="AV33"/>
      <c r="AW33"/>
      <c r="AX33"/>
      <c r="AY33"/>
      <c r="AZ33"/>
      <c r="BA33"/>
      <c r="BB33"/>
      <c r="BC33"/>
      <c r="BD33"/>
      <c r="BE33"/>
      <c r="BF33"/>
      <c r="BG33">
        <v>2812.5351259999961</v>
      </c>
      <c r="BH33">
        <v>2441.9119179999998</v>
      </c>
      <c r="BI33">
        <v>2473.345479999999</v>
      </c>
      <c r="BJ33">
        <v>2400.5412320000009</v>
      </c>
      <c r="BK33">
        <v>2743.4642180000042</v>
      </c>
      <c r="BL33">
        <v>55.517274999999998</v>
      </c>
      <c r="BM33">
        <v>97.407865000000029</v>
      </c>
      <c r="BN33">
        <v>169.84294199999991</v>
      </c>
      <c r="BO33">
        <v>282.89602799999989</v>
      </c>
      <c r="BP33">
        <v>411.39499000000001</v>
      </c>
      <c r="BQ33">
        <v>2658.9147659999958</v>
      </c>
      <c r="BR33">
        <v>2356.4354229999999</v>
      </c>
      <c r="BS33">
        <v>2328.4338589999988</v>
      </c>
      <c r="BT33">
        <v>2302.258675</v>
      </c>
      <c r="BU33">
        <v>2208.6961510000001</v>
      </c>
      <c r="BV33">
        <v>2179.6869250000032</v>
      </c>
      <c r="BW33">
        <v>596.14207100000056</v>
      </c>
      <c r="BX33">
        <v>5929.9493459999949</v>
      </c>
      <c r="BY33">
        <v>3249.7271579999951</v>
      </c>
      <c r="BZ33">
        <v>916.2924740000002</v>
      </c>
      <c r="CA33"/>
      <c r="CB33"/>
      <c r="CC33"/>
      <c r="CD33"/>
      <c r="CE33"/>
      <c r="CF33"/>
      <c r="CG33"/>
      <c r="CH33"/>
      <c r="CI33"/>
      <c r="CJ33"/>
      <c r="CK33"/>
      <c r="CL33"/>
      <c r="CM33"/>
    </row>
    <row r="34">
      <c r="A34" t="s">
        <v>528</v>
      </c>
      <c r="B34">
        <v>2005</v>
      </c>
      <c r="C34" t="s">
        <v>531</v>
      </c>
      <c r="D34">
        <v>123</v>
      </c>
      <c r="E34" t="s">
        <v>18</v>
      </c>
      <c r="F34" t="s">
        <v>51</v>
      </c>
      <c r="G34" t="s">
        <v>184</v>
      </c>
      <c r="H34">
        <v>52.486276011975981</v>
      </c>
      <c r="I34">
        <v>50.464056466114023</v>
      </c>
      <c r="J34">
        <v>47.737006021336668</v>
      </c>
      <c r="K34">
        <v>45.511540159212842</v>
      </c>
      <c r="L34">
        <v>32.742525751418071</v>
      </c>
      <c r="M34">
        <v>56.997088511669183</v>
      </c>
      <c r="N34">
        <v>33.459710057210167</v>
      </c>
      <c r="O34">
        <v>16.343509229067308</v>
      </c>
      <c r="P34">
        <v>8.788497567756707</v>
      </c>
      <c r="Q34">
        <v>0.48577911070712793</v>
      </c>
      <c r="R34">
        <v>52.765522582773393</v>
      </c>
      <c r="S34">
        <v>50.816935142875288</v>
      </c>
      <c r="T34">
        <v>48.278757135860602</v>
      </c>
      <c r="U34">
        <v>46.973311857189842</v>
      </c>
      <c r="V34">
        <v>40.689659808238353</v>
      </c>
      <c r="W34" t="s">
        <v>146</v>
      </c>
      <c r="X34" t="s">
        <v>147</v>
      </c>
      <c r="Y34" t="s">
        <v>148</v>
      </c>
      <c r="Z34" t="s">
        <v>149</v>
      </c>
      <c r="AA34" t="s">
        <v>150</v>
      </c>
      <c r="AB34" t="s">
        <v>184</v>
      </c>
      <c r="AC34" t="s">
        <v>184</v>
      </c>
      <c r="AD34" t="s">
        <v>184</v>
      </c>
      <c r="AE34" t="s">
        <v>184</v>
      </c>
      <c r="AF34" t="s">
        <v>184</v>
      </c>
      <c r="AG34" t="s">
        <v>184</v>
      </c>
      <c r="AH34" t="s">
        <v>184</v>
      </c>
      <c r="AI34" t="s">
        <v>184</v>
      </c>
      <c r="AJ34" t="s">
        <v>184</v>
      </c>
      <c r="AK34" t="s">
        <v>184</v>
      </c>
      <c r="AL34" t="s">
        <v>184</v>
      </c>
      <c r="AM34" t="s">
        <v>184</v>
      </c>
      <c r="AN34" t="s">
        <v>184</v>
      </c>
      <c r="AO34">
        <v>27.505164112017741</v>
      </c>
      <c r="AP34">
        <v>51.604507169616262</v>
      </c>
      <c r="AQ34">
        <v>47.490564147618713</v>
      </c>
      <c r="AR34">
        <v>35.486849790978432</v>
      </c>
      <c r="AS34">
        <v>52.244158984903677</v>
      </c>
      <c r="AT34"/>
      <c r="AU34"/>
      <c r="AV34"/>
      <c r="AW34"/>
      <c r="AX34"/>
      <c r="AY34"/>
      <c r="AZ34"/>
      <c r="BA34"/>
      <c r="BB34"/>
      <c r="BC34"/>
      <c r="BD34"/>
      <c r="BE34"/>
      <c r="BF34"/>
      <c r="BG34">
        <v>5304.9533820000024</v>
      </c>
      <c r="BH34">
        <v>5691.5420189999877</v>
      </c>
      <c r="BI34">
        <v>5655.8113789999979</v>
      </c>
      <c r="BJ34">
        <v>5721.7073979999977</v>
      </c>
      <c r="BK34">
        <v>5387.2286540000014</v>
      </c>
      <c r="BL34">
        <v>371.58975900000007</v>
      </c>
      <c r="BM34">
        <v>331.26479999999981</v>
      </c>
      <c r="BN34">
        <v>256.10403300000002</v>
      </c>
      <c r="BO34">
        <v>145.174521</v>
      </c>
      <c r="BP34">
        <v>16.661387000000001</v>
      </c>
      <c r="BQ34">
        <v>5038.5205100000048</v>
      </c>
      <c r="BR34">
        <v>5345.421764999991</v>
      </c>
      <c r="BS34">
        <v>5365.9705530000056</v>
      </c>
      <c r="BT34">
        <v>5403.1591170000011</v>
      </c>
      <c r="BU34">
        <v>5487.3763869999948</v>
      </c>
      <c r="BV34">
        <v>6761.6157319999948</v>
      </c>
      <c r="BW34">
        <v>2270.6855</v>
      </c>
      <c r="BX34">
        <v>7444.3201059999901</v>
      </c>
      <c r="BY34">
        <v>5641.4406649999892</v>
      </c>
      <c r="BZ34">
        <v>5643.1808290000054</v>
      </c>
      <c r="CA34"/>
      <c r="CB34"/>
      <c r="CC34"/>
      <c r="CD34"/>
      <c r="CE34"/>
      <c r="CF34"/>
      <c r="CG34"/>
      <c r="CH34"/>
      <c r="CI34"/>
      <c r="CJ34"/>
      <c r="CK34"/>
      <c r="CL34"/>
      <c r="CM34"/>
    </row>
    <row r="35">
      <c r="A35" t="s">
        <v>528</v>
      </c>
      <c r="B35">
        <v>2005</v>
      </c>
      <c r="C35" t="s">
        <v>531</v>
      </c>
      <c r="D35">
        <v>124</v>
      </c>
      <c r="E35" t="s">
        <v>50</v>
      </c>
      <c r="F35" t="s">
        <v>15</v>
      </c>
      <c r="G35" t="s">
        <v>549</v>
      </c>
      <c r="H35">
        <v>40.764221104051202</v>
      </c>
      <c r="I35">
        <v>43.746787150208441</v>
      </c>
      <c r="J35">
        <v>46.039632925690647</v>
      </c>
      <c r="K35">
        <v>49.804052258641988</v>
      </c>
      <c r="L35">
        <v>52.734471183889482</v>
      </c>
      <c r="M35">
        <v>23.37868344600038</v>
      </c>
      <c r="N35">
        <v>12.873240691247069</v>
      </c>
      <c r="O35">
        <v>15.9780065701654</v>
      </c>
      <c r="P35">
        <v>50.695034383459102</v>
      </c>
      <c r="Q35">
        <v>90.634844160304922</v>
      </c>
      <c r="R35">
        <v>40.798369486404987</v>
      </c>
      <c r="S35">
        <v>42.970130962851677</v>
      </c>
      <c r="T35">
        <v>45.885909096145568</v>
      </c>
      <c r="U35">
        <v>48.004844651086103</v>
      </c>
      <c r="V35">
        <v>53.03286718002105</v>
      </c>
      <c r="W35" t="s">
        <v>146</v>
      </c>
      <c r="X35" t="s">
        <v>147</v>
      </c>
      <c r="Y35" t="s">
        <v>148</v>
      </c>
      <c r="Z35" t="s">
        <v>149</v>
      </c>
      <c r="AA35" t="s">
        <v>150</v>
      </c>
      <c r="AB35" t="s">
        <v>184</v>
      </c>
      <c r="AC35" t="s">
        <v>184</v>
      </c>
      <c r="AD35" t="s">
        <v>184</v>
      </c>
      <c r="AE35" t="s">
        <v>184</v>
      </c>
      <c r="AF35" t="s">
        <v>184</v>
      </c>
      <c r="AG35" t="s">
        <v>184</v>
      </c>
      <c r="AH35" t="s">
        <v>184</v>
      </c>
      <c r="AI35" t="s">
        <v>184</v>
      </c>
      <c r="AJ35" t="s">
        <v>184</v>
      </c>
      <c r="AK35" t="s">
        <v>184</v>
      </c>
      <c r="AL35" t="s">
        <v>184</v>
      </c>
      <c r="AM35" t="s">
        <v>184</v>
      </c>
      <c r="AN35" t="s">
        <v>184</v>
      </c>
      <c r="AO35">
        <v>68.474604412248212</v>
      </c>
      <c r="AP35">
        <v>40.991167339290151</v>
      </c>
      <c r="AQ35">
        <v>45.809504412653602</v>
      </c>
      <c r="AR35">
        <v>49.81265124077192</v>
      </c>
      <c r="AS35">
        <v>44.1556803791986</v>
      </c>
      <c r="AT35"/>
      <c r="AU35"/>
      <c r="AV35"/>
      <c r="AW35"/>
      <c r="AX35"/>
      <c r="AY35"/>
      <c r="AZ35"/>
      <c r="BA35"/>
      <c r="BB35"/>
      <c r="BC35"/>
      <c r="BD35"/>
      <c r="BE35"/>
      <c r="BF35"/>
      <c r="BG35">
        <v>2410.475396999997</v>
      </c>
      <c r="BH35">
        <v>2156.5310620000009</v>
      </c>
      <c r="BI35">
        <v>2172.7532039999978</v>
      </c>
      <c r="BJ35">
        <v>2194.165174000002</v>
      </c>
      <c r="BK35">
        <v>2151.064047000003</v>
      </c>
      <c r="BL35">
        <v>30.182161000000001</v>
      </c>
      <c r="BM35">
        <v>18.845047000000001</v>
      </c>
      <c r="BN35">
        <v>32.439224000000003</v>
      </c>
      <c r="BO35">
        <v>157.2326240000001</v>
      </c>
      <c r="BP35">
        <v>374.6873609999999</v>
      </c>
      <c r="BQ35">
        <v>2294.0688939999982</v>
      </c>
      <c r="BR35">
        <v>2058.7643130000001</v>
      </c>
      <c r="BS35">
        <v>2059.6185949999999</v>
      </c>
      <c r="BT35">
        <v>2084.2253949999999</v>
      </c>
      <c r="BU35">
        <v>1974.92527</v>
      </c>
      <c r="BV35">
        <v>2058.811474000001</v>
      </c>
      <c r="BW35">
        <v>502.43830700000001</v>
      </c>
      <c r="BX35">
        <v>5167.3054969999994</v>
      </c>
      <c r="BY35">
        <v>2509.2175009999992</v>
      </c>
      <c r="BZ35">
        <v>847.21610500000008</v>
      </c>
      <c r="CA35"/>
      <c r="CB35"/>
      <c r="CC35"/>
      <c r="CD35"/>
      <c r="CE35"/>
      <c r="CF35"/>
      <c r="CG35"/>
      <c r="CH35"/>
      <c r="CI35"/>
      <c r="CJ35"/>
      <c r="CK35"/>
      <c r="CL35"/>
      <c r="CM35"/>
    </row>
    <row r="36">
      <c r="A36" t="s">
        <v>528</v>
      </c>
      <c r="B36">
        <v>2005</v>
      </c>
      <c r="C36" t="s">
        <v>531</v>
      </c>
      <c r="D36">
        <v>125</v>
      </c>
      <c r="E36" t="s">
        <v>50</v>
      </c>
      <c r="F36" t="s">
        <v>16</v>
      </c>
      <c r="G36" t="s">
        <v>550</v>
      </c>
      <c r="H36">
        <v>6.7495028839728448</v>
      </c>
      <c r="I36">
        <v>5.7891563836775743</v>
      </c>
      <c r="J36">
        <v>6.2233610529726766</v>
      </c>
      <c r="K36">
        <v>4.6844075821451909</v>
      </c>
      <c r="L36">
        <v>14.52300306469242</v>
      </c>
      <c r="M36">
        <v>19.624228042330451</v>
      </c>
      <c r="N36">
        <v>53.667049251542743</v>
      </c>
      <c r="O36">
        <v>67.678484200767343</v>
      </c>
      <c r="P36">
        <v>40.516468048784233</v>
      </c>
      <c r="Q36">
        <v>8.8793767289879089</v>
      </c>
      <c r="R36">
        <v>6.4361079308216471</v>
      </c>
      <c r="S36">
        <v>6.2129338942730303</v>
      </c>
      <c r="T36">
        <v>5.8353337679938519</v>
      </c>
      <c r="U36">
        <v>5.0218434917240593</v>
      </c>
      <c r="V36">
        <v>6.2774730117405939</v>
      </c>
      <c r="W36" t="s">
        <v>146</v>
      </c>
      <c r="X36" t="s">
        <v>147</v>
      </c>
      <c r="Y36" t="s">
        <v>148</v>
      </c>
      <c r="Z36" t="s">
        <v>149</v>
      </c>
      <c r="AA36" t="s">
        <v>150</v>
      </c>
      <c r="AB36" t="s">
        <v>184</v>
      </c>
      <c r="AC36" t="s">
        <v>184</v>
      </c>
      <c r="AD36" t="s">
        <v>184</v>
      </c>
      <c r="AE36" t="s">
        <v>184</v>
      </c>
      <c r="AF36" t="s">
        <v>184</v>
      </c>
      <c r="AG36" t="s">
        <v>184</v>
      </c>
      <c r="AH36" t="s">
        <v>184</v>
      </c>
      <c r="AI36" t="s">
        <v>184</v>
      </c>
      <c r="AJ36" t="s">
        <v>184</v>
      </c>
      <c r="AK36" t="s">
        <v>184</v>
      </c>
      <c r="AL36" t="s">
        <v>184</v>
      </c>
      <c r="AM36" t="s">
        <v>184</v>
      </c>
      <c r="AN36" t="s">
        <v>184</v>
      </c>
      <c r="AO36">
        <v>4.0202314757339899</v>
      </c>
      <c r="AP36">
        <v>7.4043254910935454</v>
      </c>
      <c r="AQ36">
        <v>6.6999314397277274</v>
      </c>
      <c r="AR36">
        <v>14.700498968249709</v>
      </c>
      <c r="AS36">
        <v>3.6001606358977112</v>
      </c>
      <c r="AT36"/>
      <c r="AU36"/>
      <c r="AV36"/>
      <c r="AW36"/>
      <c r="AX36"/>
      <c r="AY36"/>
      <c r="AZ36"/>
      <c r="BA36"/>
      <c r="BB36"/>
      <c r="BC36"/>
      <c r="BD36"/>
      <c r="BE36"/>
      <c r="BF36"/>
      <c r="BG36">
        <v>399.11251099999998</v>
      </c>
      <c r="BH36">
        <v>285.38085600000011</v>
      </c>
      <c r="BI36">
        <v>293.69972799999999</v>
      </c>
      <c r="BJ36">
        <v>206.376058</v>
      </c>
      <c r="BK36">
        <v>592.40017100000023</v>
      </c>
      <c r="BL36">
        <v>25.335114000000001</v>
      </c>
      <c r="BM36">
        <v>78.562818000000007</v>
      </c>
      <c r="BN36">
        <v>137.403718</v>
      </c>
      <c r="BO36">
        <v>125.663404</v>
      </c>
      <c r="BP36">
        <v>36.707628999999997</v>
      </c>
      <c r="BQ36">
        <v>361.89865399999991</v>
      </c>
      <c r="BR36">
        <v>297.67111000000011</v>
      </c>
      <c r="BS36">
        <v>261.92271599999998</v>
      </c>
      <c r="BT36">
        <v>218.03327999999999</v>
      </c>
      <c r="BU36">
        <v>233.770881</v>
      </c>
      <c r="BV36">
        <v>120.875451</v>
      </c>
      <c r="BW36">
        <v>90.756546</v>
      </c>
      <c r="BX36">
        <v>755.75130100000013</v>
      </c>
      <c r="BY36">
        <v>740.50965699999892</v>
      </c>
      <c r="BZ36">
        <v>69.076368999999985</v>
      </c>
      <c r="CA36"/>
      <c r="CB36"/>
      <c r="CC36"/>
      <c r="CD36"/>
      <c r="CE36"/>
      <c r="CF36"/>
      <c r="CG36"/>
      <c r="CH36"/>
      <c r="CI36"/>
      <c r="CJ36"/>
      <c r="CK36"/>
      <c r="CL36"/>
      <c r="CM36"/>
    </row>
    <row r="37">
      <c r="A37" t="s">
        <v>528</v>
      </c>
      <c r="B37">
        <v>2005</v>
      </c>
      <c r="C37" t="s">
        <v>531</v>
      </c>
      <c r="D37">
        <v>126</v>
      </c>
      <c r="E37" t="s">
        <v>50</v>
      </c>
      <c r="F37" t="s">
        <v>22</v>
      </c>
      <c r="G37" t="s">
        <v>551</v>
      </c>
      <c r="H37">
        <v>43.440828934091897</v>
      </c>
      <c r="I37">
        <v>47.635724962894699</v>
      </c>
      <c r="J37">
        <v>46.074400806469271</v>
      </c>
      <c r="K37">
        <v>44.206065926272473</v>
      </c>
      <c r="L37">
        <v>32.327465392709719</v>
      </c>
      <c r="M37">
        <v>55.965064768412347</v>
      </c>
      <c r="N37">
        <v>30.621718276232041</v>
      </c>
      <c r="O37">
        <v>16.343509229067269</v>
      </c>
      <c r="P37">
        <v>8.7884975677566786</v>
      </c>
      <c r="Q37">
        <v>0.48577911070716873</v>
      </c>
      <c r="R37">
        <v>43.590956637920982</v>
      </c>
      <c r="S37">
        <v>47.611242139573648</v>
      </c>
      <c r="T37">
        <v>46.504010671547348</v>
      </c>
      <c r="U37">
        <v>45.694715982709319</v>
      </c>
      <c r="V37">
        <v>40.241410446896381</v>
      </c>
      <c r="W37" t="s">
        <v>146</v>
      </c>
      <c r="X37" t="s">
        <v>147</v>
      </c>
      <c r="Y37" t="s">
        <v>148</v>
      </c>
      <c r="Z37" t="s">
        <v>149</v>
      </c>
      <c r="AA37" t="s">
        <v>150</v>
      </c>
      <c r="AB37" t="s">
        <v>184</v>
      </c>
      <c r="AC37" t="s">
        <v>184</v>
      </c>
      <c r="AD37" t="s">
        <v>184</v>
      </c>
      <c r="AE37" t="s">
        <v>184</v>
      </c>
      <c r="AF37" t="s">
        <v>184</v>
      </c>
      <c r="AG37" t="s">
        <v>184</v>
      </c>
      <c r="AH37" t="s">
        <v>184</v>
      </c>
      <c r="AI37" t="s">
        <v>184</v>
      </c>
      <c r="AJ37" t="s">
        <v>184</v>
      </c>
      <c r="AK37" t="s">
        <v>184</v>
      </c>
      <c r="AL37" t="s">
        <v>184</v>
      </c>
      <c r="AM37" t="s">
        <v>184</v>
      </c>
      <c r="AN37" t="s">
        <v>184</v>
      </c>
      <c r="AO37">
        <v>26.524141576880499</v>
      </c>
      <c r="AP37">
        <v>47.041036706784439</v>
      </c>
      <c r="AQ37">
        <v>43.35662808844581</v>
      </c>
      <c r="AR37">
        <v>32.49773722117056</v>
      </c>
      <c r="AS37">
        <v>49.163339113168327</v>
      </c>
      <c r="AT37"/>
      <c r="AU37"/>
      <c r="AV37"/>
      <c r="AW37"/>
      <c r="AX37"/>
      <c r="AY37"/>
      <c r="AZ37"/>
      <c r="BA37"/>
      <c r="BB37"/>
      <c r="BC37"/>
      <c r="BD37"/>
      <c r="BE37"/>
      <c r="BF37"/>
      <c r="BG37">
        <v>4570.9568440000057</v>
      </c>
      <c r="BH37">
        <v>5461.500978999994</v>
      </c>
      <c r="BI37">
        <v>5520.770188999998</v>
      </c>
      <c r="BJ37">
        <v>5615.673534999999</v>
      </c>
      <c r="BK37">
        <v>5353.4813710000026</v>
      </c>
      <c r="BL37">
        <v>367.18191300000012</v>
      </c>
      <c r="BM37">
        <v>319.09910499999978</v>
      </c>
      <c r="BN37">
        <v>256.10403300000002</v>
      </c>
      <c r="BO37">
        <v>145.174521</v>
      </c>
      <c r="BP37">
        <v>16.661387000000001</v>
      </c>
      <c r="BQ37">
        <v>4332.5846290000036</v>
      </c>
      <c r="BR37">
        <v>5098.5238679999948</v>
      </c>
      <c r="BS37">
        <v>5229.5367080000051</v>
      </c>
      <c r="BT37">
        <v>5304.637963000001</v>
      </c>
      <c r="BU37">
        <v>5452.8787909999946</v>
      </c>
      <c r="BV37">
        <v>6673.899537999996</v>
      </c>
      <c r="BW37">
        <v>2139.9931660000002</v>
      </c>
      <c r="BX37">
        <v>6891.721291999992</v>
      </c>
      <c r="BY37">
        <v>5375.6736499999888</v>
      </c>
      <c r="BZ37">
        <v>5441.0952720000041</v>
      </c>
      <c r="CA37"/>
      <c r="CB37"/>
      <c r="CC37"/>
      <c r="CD37"/>
      <c r="CE37"/>
      <c r="CF37"/>
      <c r="CG37"/>
      <c r="CH37"/>
      <c r="CI37"/>
      <c r="CJ37"/>
      <c r="CK37"/>
      <c r="CL37"/>
      <c r="CM37"/>
    </row>
    <row r="38">
      <c r="A38" t="s">
        <v>528</v>
      </c>
      <c r="B38">
        <v>2005</v>
      </c>
      <c r="C38" t="s">
        <v>531</v>
      </c>
      <c r="D38">
        <v>127</v>
      </c>
      <c r="E38" t="s">
        <v>50</v>
      </c>
      <c r="F38" t="s">
        <v>19</v>
      </c>
      <c r="G38" t="s">
        <v>552</v>
      </c>
      <c r="H38">
        <v>9.0454470778840648</v>
      </c>
      <c r="I38">
        <v>2.8283315032192871</v>
      </c>
      <c r="J38">
        <v>1.662605214867404</v>
      </c>
      <c r="K38">
        <v>1.305474232940345</v>
      </c>
      <c r="L38">
        <v>0.4150603587083822</v>
      </c>
      <c r="M38">
        <v>1.0320237432568251</v>
      </c>
      <c r="N38">
        <v>2.8379917809781499</v>
      </c>
      <c r="O38">
        <v>0</v>
      </c>
      <c r="P38">
        <v>0</v>
      </c>
      <c r="Q38">
        <v>0</v>
      </c>
      <c r="R38">
        <v>9.1745659448523735</v>
      </c>
      <c r="S38">
        <v>3.2056930033016391</v>
      </c>
      <c r="T38">
        <v>1.77474646431323</v>
      </c>
      <c r="U38">
        <v>1.2785958744805199</v>
      </c>
      <c r="V38">
        <v>0.44824936134197368</v>
      </c>
      <c r="W38" t="s">
        <v>146</v>
      </c>
      <c r="X38" t="s">
        <v>147</v>
      </c>
      <c r="Y38" t="s">
        <v>148</v>
      </c>
      <c r="Z38" t="s">
        <v>149</v>
      </c>
      <c r="AA38" t="s">
        <v>150</v>
      </c>
      <c r="AB38" t="s">
        <v>184</v>
      </c>
      <c r="AC38" t="s">
        <v>184</v>
      </c>
      <c r="AD38" t="s">
        <v>184</v>
      </c>
      <c r="AE38" t="s">
        <v>184</v>
      </c>
      <c r="AF38" t="s">
        <v>184</v>
      </c>
      <c r="AG38" t="s">
        <v>184</v>
      </c>
      <c r="AH38" t="s">
        <v>184</v>
      </c>
      <c r="AI38" t="s">
        <v>184</v>
      </c>
      <c r="AJ38" t="s">
        <v>184</v>
      </c>
      <c r="AK38" t="s">
        <v>184</v>
      </c>
      <c r="AL38" t="s">
        <v>184</v>
      </c>
      <c r="AM38" t="s">
        <v>184</v>
      </c>
      <c r="AN38" t="s">
        <v>184</v>
      </c>
      <c r="AO38">
        <v>0.98102253513729987</v>
      </c>
      <c r="AP38">
        <v>4.5634704628318676</v>
      </c>
      <c r="AQ38">
        <v>4.1339360591728607</v>
      </c>
      <c r="AR38">
        <v>2.9891125698078178</v>
      </c>
      <c r="AS38">
        <v>3.0808198717353612</v>
      </c>
      <c r="AT38"/>
      <c r="AU38"/>
      <c r="AV38"/>
      <c r="AW38"/>
      <c r="AX38"/>
      <c r="AY38"/>
      <c r="AZ38"/>
      <c r="BA38"/>
      <c r="BB38"/>
      <c r="BC38"/>
      <c r="BD38"/>
      <c r="BE38"/>
      <c r="BF38"/>
      <c r="BG38">
        <v>733.9965380000001</v>
      </c>
      <c r="BH38">
        <v>230.0410399999999</v>
      </c>
      <c r="BI38">
        <v>135.04119</v>
      </c>
      <c r="BJ38">
        <v>106.033863</v>
      </c>
      <c r="BK38">
        <v>33.747283000000003</v>
      </c>
      <c r="BL38">
        <v>4.407846000000001</v>
      </c>
      <c r="BM38">
        <v>12.165694999999999</v>
      </c>
      <c r="BN38">
        <v>0</v>
      </c>
      <c r="BO38">
        <v>0</v>
      </c>
      <c r="BP38">
        <v>0</v>
      </c>
      <c r="BQ38">
        <v>705.93588099999999</v>
      </c>
      <c r="BR38">
        <v>246.89789699999989</v>
      </c>
      <c r="BS38">
        <v>136.43384499999999</v>
      </c>
      <c r="BT38">
        <v>98.521153999999996</v>
      </c>
      <c r="BU38">
        <v>34.497596000000001</v>
      </c>
      <c r="BV38">
        <v>87.716194000000002</v>
      </c>
      <c r="BW38">
        <v>130.69233399999999</v>
      </c>
      <c r="BX38">
        <v>552.59881400000006</v>
      </c>
      <c r="BY38">
        <v>265.76701500000007</v>
      </c>
      <c r="BZ38">
        <v>202.08555699999999</v>
      </c>
      <c r="CA38"/>
      <c r="CB38"/>
      <c r="CC38"/>
      <c r="CD38"/>
      <c r="CE38"/>
      <c r="CF38"/>
      <c r="CG38"/>
      <c r="CH38"/>
      <c r="CI38"/>
      <c r="CJ38"/>
      <c r="CK38"/>
      <c r="CL38"/>
      <c r="CM38"/>
    </row>
    <row r="39">
      <c r="A39" t="s">
        <v>528</v>
      </c>
      <c r="B39">
        <v>2005</v>
      </c>
      <c r="C39" t="s">
        <v>531</v>
      </c>
      <c r="D39">
        <v>128</v>
      </c>
      <c r="E39" t="s">
        <v>168</v>
      </c>
      <c r="F39" t="s">
        <v>49</v>
      </c>
      <c r="G39" t="s">
        <v>553</v>
      </c>
      <c r="H39">
        <v>14.20537545251995</v>
      </c>
      <c r="I39">
        <v>11.68677927718767</v>
      </c>
      <c r="J39">
        <v>11.90777752899767</v>
      </c>
      <c r="K39">
        <v>8.5970636641828762</v>
      </c>
      <c r="L39">
        <v>21.593143701792549</v>
      </c>
      <c r="M39">
        <v>45.634649755413967</v>
      </c>
      <c r="N39">
        <v>80.653464686860744</v>
      </c>
      <c r="O39">
        <v>80.900458024331726</v>
      </c>
      <c r="P39">
        <v>44.420349373021232</v>
      </c>
      <c r="Q39">
        <v>8.9227214458785724</v>
      </c>
      <c r="R39">
        <v>13.625868820291791</v>
      </c>
      <c r="S39">
        <v>12.632262573146701</v>
      </c>
      <c r="T39">
        <v>11.28227676841027</v>
      </c>
      <c r="U39">
        <v>9.4704075770286753</v>
      </c>
      <c r="V39">
        <v>10.584112300560619</v>
      </c>
      <c r="W39" t="s">
        <v>146</v>
      </c>
      <c r="X39" t="s">
        <v>147</v>
      </c>
      <c r="Y39" t="s">
        <v>148</v>
      </c>
      <c r="Z39" t="s">
        <v>149</v>
      </c>
      <c r="AA39" t="s">
        <v>150</v>
      </c>
      <c r="AB39" t="s">
        <v>184</v>
      </c>
      <c r="AC39" t="s">
        <v>184</v>
      </c>
      <c r="AD39" t="s">
        <v>184</v>
      </c>
      <c r="AE39" t="s">
        <v>184</v>
      </c>
      <c r="AF39" t="s">
        <v>184</v>
      </c>
      <c r="AG39" t="s">
        <v>184</v>
      </c>
      <c r="AH39" t="s">
        <v>184</v>
      </c>
      <c r="AI39" t="s">
        <v>184</v>
      </c>
      <c r="AJ39" t="s">
        <v>184</v>
      </c>
      <c r="AK39" t="s">
        <v>184</v>
      </c>
      <c r="AL39" t="s">
        <v>184</v>
      </c>
      <c r="AM39" t="s">
        <v>184</v>
      </c>
      <c r="AN39" t="s">
        <v>184</v>
      </c>
      <c r="AO39">
        <v>5.5455418672110381</v>
      </c>
      <c r="AP39">
        <v>15.299617914924809</v>
      </c>
      <c r="AQ39">
        <v>12.759480902752619</v>
      </c>
      <c r="AR39">
        <v>22.786825508629359</v>
      </c>
      <c r="AS39">
        <v>7.5386812573558224</v>
      </c>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c r="A40" t="s">
        <v>528</v>
      </c>
      <c r="B40">
        <v>2005</v>
      </c>
      <c r="C40" t="s">
        <v>531</v>
      </c>
      <c r="D40">
        <v>129</v>
      </c>
      <c r="E40" t="s">
        <v>168</v>
      </c>
      <c r="F40" t="s">
        <v>48</v>
      </c>
      <c r="G40" t="s">
        <v>184</v>
      </c>
      <c r="H40">
        <v>85.794624547480097</v>
      </c>
      <c r="I40">
        <v>88.313220722812389</v>
      </c>
      <c r="J40">
        <v>88.092222471002316</v>
      </c>
      <c r="K40">
        <v>91.402936335817159</v>
      </c>
      <c r="L40">
        <v>78.406856298207401</v>
      </c>
      <c r="M40">
        <v>54.365350244586033</v>
      </c>
      <c r="N40">
        <v>19.346535313139231</v>
      </c>
      <c r="O40">
        <v>19.09954197566833</v>
      </c>
      <c r="P40">
        <v>55.579650626978797</v>
      </c>
      <c r="Q40">
        <v>91.077278554121392</v>
      </c>
      <c r="R40">
        <v>86.374131179708257</v>
      </c>
      <c r="S40">
        <v>87.36773742685331</v>
      </c>
      <c r="T40">
        <v>88.717723231589773</v>
      </c>
      <c r="U40">
        <v>90.529592422971319</v>
      </c>
      <c r="V40">
        <v>89.415887699439367</v>
      </c>
      <c r="W40" t="s">
        <v>146</v>
      </c>
      <c r="X40" t="s">
        <v>147</v>
      </c>
      <c r="Y40" t="s">
        <v>148</v>
      </c>
      <c r="Z40" t="s">
        <v>149</v>
      </c>
      <c r="AA40" t="s">
        <v>150</v>
      </c>
      <c r="AB40" t="s">
        <v>184</v>
      </c>
      <c r="AC40" t="s">
        <v>184</v>
      </c>
      <c r="AD40" t="s">
        <v>184</v>
      </c>
      <c r="AE40" t="s">
        <v>184</v>
      </c>
      <c r="AF40" t="s">
        <v>184</v>
      </c>
      <c r="AG40" t="s">
        <v>184</v>
      </c>
      <c r="AH40" t="s">
        <v>184</v>
      </c>
      <c r="AI40" t="s">
        <v>184</v>
      </c>
      <c r="AJ40" t="s">
        <v>184</v>
      </c>
      <c r="AK40" t="s">
        <v>184</v>
      </c>
      <c r="AL40" t="s">
        <v>184</v>
      </c>
      <c r="AM40" t="s">
        <v>184</v>
      </c>
      <c r="AN40" t="s">
        <v>184</v>
      </c>
      <c r="AO40">
        <v>94.454458132788886</v>
      </c>
      <c r="AP40">
        <v>84.700382085075091</v>
      </c>
      <c r="AQ40">
        <v>87.240519097247457</v>
      </c>
      <c r="AR40">
        <v>77.213174491370722</v>
      </c>
      <c r="AS40">
        <v>92.461318742644167</v>
      </c>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c r="A41" t="s">
        <v>528</v>
      </c>
      <c r="B41">
        <v>2005</v>
      </c>
      <c r="C41" t="s">
        <v>531</v>
      </c>
      <c r="D41">
        <v>130</v>
      </c>
      <c r="E41" t="s">
        <v>47</v>
      </c>
      <c r="F41" t="s">
        <v>169</v>
      </c>
      <c r="G41" t="s">
        <v>184</v>
      </c>
      <c r="H41">
        <v>82.034035685530256</v>
      </c>
      <c r="I41">
        <v>82.034035685530256</v>
      </c>
      <c r="J41">
        <v>82.034035685530256</v>
      </c>
      <c r="K41">
        <v>82.034035685530256</v>
      </c>
      <c r="L41">
        <v>82.034035685530256</v>
      </c>
      <c r="M41">
        <v>92.239858906525569</v>
      </c>
      <c r="N41">
        <v>92.239858906525569</v>
      </c>
      <c r="O41">
        <v>92.239858906525569</v>
      </c>
      <c r="P41">
        <v>92.239858906525569</v>
      </c>
      <c r="Q41">
        <v>92.239858906525569</v>
      </c>
      <c r="R41">
        <v>80.978260869565219</v>
      </c>
      <c r="S41">
        <v>80.978260869565219</v>
      </c>
      <c r="T41">
        <v>80.978260869565219</v>
      </c>
      <c r="U41">
        <v>80.978260869565219</v>
      </c>
      <c r="V41">
        <v>80.978260869565219</v>
      </c>
      <c r="W41" t="s">
        <v>146</v>
      </c>
      <c r="X41" t="s">
        <v>147</v>
      </c>
      <c r="Y41" t="s">
        <v>148</v>
      </c>
      <c r="Z41" t="s">
        <v>149</v>
      </c>
      <c r="AA41" t="s">
        <v>150</v>
      </c>
      <c r="AB41" t="s">
        <v>184</v>
      </c>
      <c r="AC41" t="s">
        <v>184</v>
      </c>
      <c r="AD41" t="s">
        <v>184</v>
      </c>
      <c r="AE41" t="s">
        <v>184</v>
      </c>
      <c r="AF41" t="s">
        <v>184</v>
      </c>
      <c r="AG41" t="s">
        <v>184</v>
      </c>
      <c r="AH41" t="s">
        <v>184</v>
      </c>
      <c r="AI41" t="s">
        <v>184</v>
      </c>
      <c r="AJ41" t="s">
        <v>184</v>
      </c>
      <c r="AK41" t="s">
        <v>184</v>
      </c>
      <c r="AL41" t="s">
        <v>184</v>
      </c>
      <c r="AM41" t="s">
        <v>184</v>
      </c>
      <c r="AN41" t="s">
        <v>184</v>
      </c>
      <c r="AO41">
        <v>82.034035685530256</v>
      </c>
      <c r="AP41">
        <v>82.034035685530256</v>
      </c>
      <c r="AQ41">
        <v>82.034035685530256</v>
      </c>
      <c r="AR41">
        <v>82.034035685530256</v>
      </c>
      <c r="AS41">
        <v>82.034035685530256</v>
      </c>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c r="A42" t="s">
        <v>528</v>
      </c>
      <c r="B42">
        <v>2005</v>
      </c>
      <c r="C42" t="s">
        <v>531</v>
      </c>
      <c r="D42">
        <v>135</v>
      </c>
      <c r="E42" t="s">
        <v>45</v>
      </c>
      <c r="F42" t="s">
        <v>44</v>
      </c>
      <c r="G42" t="s">
        <v>554</v>
      </c>
      <c r="H42">
        <v>0.096726271829789601</v>
      </c>
      <c r="I42">
        <v>0</v>
      </c>
      <c r="J42">
        <v>0.0027343795162952001</v>
      </c>
      <c r="K42">
        <v>0</v>
      </c>
      <c r="L42">
        <v>3.8007943955701839</v>
      </c>
      <c r="M42">
        <v>0.052043628951332098</v>
      </c>
      <c r="N42">
        <v>1.24448802911191</v>
      </c>
      <c r="O42">
        <v>0.83567819679902688</v>
      </c>
      <c r="P42">
        <v>13.76562931919897</v>
      </c>
      <c r="Q42">
        <v>42.681711292435679</v>
      </c>
      <c r="R42">
        <v>0.1020046771225363</v>
      </c>
      <c r="S42">
        <v>0</v>
      </c>
      <c r="T42">
        <v>0</v>
      </c>
      <c r="U42">
        <v>0</v>
      </c>
      <c r="V42">
        <v>0.76023453145888287</v>
      </c>
      <c r="W42" t="s">
        <v>146</v>
      </c>
      <c r="X42" t="s">
        <v>147</v>
      </c>
      <c r="Y42" t="s">
        <v>148</v>
      </c>
      <c r="Z42" t="s">
        <v>149</v>
      </c>
      <c r="AA42" t="s">
        <v>150</v>
      </c>
      <c r="AB42" t="s">
        <v>184</v>
      </c>
      <c r="AC42" t="s">
        <v>184</v>
      </c>
      <c r="AD42" t="s">
        <v>184</v>
      </c>
      <c r="AE42" t="s">
        <v>184</v>
      </c>
      <c r="AF42" t="s">
        <v>184</v>
      </c>
      <c r="AG42" t="s">
        <v>184</v>
      </c>
      <c r="AH42" t="s">
        <v>184</v>
      </c>
      <c r="AI42" t="s">
        <v>184</v>
      </c>
      <c r="AJ42" t="s">
        <v>184</v>
      </c>
      <c r="AK42" t="s">
        <v>184</v>
      </c>
      <c r="AL42" t="s">
        <v>184</v>
      </c>
      <c r="AM42" t="s">
        <v>184</v>
      </c>
      <c r="AN42" t="s">
        <v>184</v>
      </c>
      <c r="AO42">
        <v>0.121740885165968</v>
      </c>
      <c r="AP42">
        <v>0</v>
      </c>
      <c r="AQ42">
        <v>0.26012846626772179</v>
      </c>
      <c r="AR42">
        <v>2.6977308692736952</v>
      </c>
      <c r="AS42">
        <v>0.4812835046612885</v>
      </c>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c r="A43" t="s">
        <v>528</v>
      </c>
      <c r="B43">
        <v>2005</v>
      </c>
      <c r="C43" t="s">
        <v>531</v>
      </c>
      <c r="D43">
        <v>136</v>
      </c>
      <c r="E43" t="s">
        <v>45</v>
      </c>
      <c r="F43" t="s">
        <v>43</v>
      </c>
      <c r="G43" t="s">
        <v>555</v>
      </c>
      <c r="H43">
        <v>0</v>
      </c>
      <c r="I43">
        <v>0</v>
      </c>
      <c r="J43">
        <v>0</v>
      </c>
      <c r="K43">
        <v>0.047146205126695401</v>
      </c>
      <c r="L43">
        <v>5.7420140860044633</v>
      </c>
      <c r="M43">
        <v>0</v>
      </c>
      <c r="N43">
        <v>2.8186854414894871</v>
      </c>
      <c r="O43">
        <v>12.52491651102817</v>
      </c>
      <c r="P43">
        <v>28.86988845383053</v>
      </c>
      <c r="Q43">
        <v>46.067716215801177</v>
      </c>
      <c r="R43">
        <v>0</v>
      </c>
      <c r="S43">
        <v>0</v>
      </c>
      <c r="T43">
        <v>0</v>
      </c>
      <c r="U43">
        <v>0.049696617410878503</v>
      </c>
      <c r="V43">
        <v>1.047986561999841</v>
      </c>
      <c r="W43" t="s">
        <v>146</v>
      </c>
      <c r="X43" t="s">
        <v>147</v>
      </c>
      <c r="Y43" t="s">
        <v>148</v>
      </c>
      <c r="Z43" t="s">
        <v>149</v>
      </c>
      <c r="AA43" t="s">
        <v>150</v>
      </c>
      <c r="AB43" t="s">
        <v>184</v>
      </c>
      <c r="AC43" t="s">
        <v>184</v>
      </c>
      <c r="AD43" t="s">
        <v>184</v>
      </c>
      <c r="AE43" t="s">
        <v>184</v>
      </c>
      <c r="AF43" t="s">
        <v>184</v>
      </c>
      <c r="AG43" t="s">
        <v>184</v>
      </c>
      <c r="AH43" t="s">
        <v>184</v>
      </c>
      <c r="AI43" t="s">
        <v>184</v>
      </c>
      <c r="AJ43" t="s">
        <v>184</v>
      </c>
      <c r="AK43" t="s">
        <v>184</v>
      </c>
      <c r="AL43" t="s">
        <v>184</v>
      </c>
      <c r="AM43" t="s">
        <v>184</v>
      </c>
      <c r="AN43" t="s">
        <v>184</v>
      </c>
      <c r="AO43">
        <v>0.41426418969278</v>
      </c>
      <c r="AP43">
        <v>0</v>
      </c>
      <c r="AQ43">
        <v>0.28959124936882602</v>
      </c>
      <c r="AR43">
        <v>3.96301988686466</v>
      </c>
      <c r="AS43">
        <v>0.6489055147237629</v>
      </c>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c r="A44" t="s">
        <v>528</v>
      </c>
      <c r="B44">
        <v>2005</v>
      </c>
      <c r="C44" t="s">
        <v>531</v>
      </c>
      <c r="D44">
        <v>137</v>
      </c>
      <c r="E44" t="s">
        <v>45</v>
      </c>
      <c r="F44" t="s">
        <v>42</v>
      </c>
      <c r="G44" t="s">
        <v>556</v>
      </c>
      <c r="H44">
        <v>34.551122298921747</v>
      </c>
      <c r="I44">
        <v>30.023061996963818</v>
      </c>
      <c r="J44">
        <v>30.422874609215349</v>
      </c>
      <c r="K44">
        <v>29.507984908854041</v>
      </c>
      <c r="L44">
        <v>24.199263211328521</v>
      </c>
      <c r="M44">
        <v>12.946401861412561</v>
      </c>
      <c r="N44">
        <v>18.65996074184017</v>
      </c>
      <c r="O44">
        <v>26.51360371792757</v>
      </c>
      <c r="P44">
        <v>23.45079175255292</v>
      </c>
      <c r="Q44">
        <v>7.3582377678256146</v>
      </c>
      <c r="R44">
        <v>34.44086149403303</v>
      </c>
      <c r="S44">
        <v>30.59567797065214</v>
      </c>
      <c r="T44">
        <v>30.261391711730571</v>
      </c>
      <c r="U44">
        <v>29.82874394411553</v>
      </c>
      <c r="V44">
        <v>26.890782717827889</v>
      </c>
      <c r="W44" t="s">
        <v>146</v>
      </c>
      <c r="X44" t="s">
        <v>147</v>
      </c>
      <c r="Y44" t="s">
        <v>148</v>
      </c>
      <c r="Z44" t="s">
        <v>149</v>
      </c>
      <c r="AA44" t="s">
        <v>150</v>
      </c>
      <c r="AB44" t="s">
        <v>184</v>
      </c>
      <c r="AC44" t="s">
        <v>184</v>
      </c>
      <c r="AD44" t="s">
        <v>184</v>
      </c>
      <c r="AE44" t="s">
        <v>184</v>
      </c>
      <c r="AF44" t="s">
        <v>184</v>
      </c>
      <c r="AG44" t="s">
        <v>184</v>
      </c>
      <c r="AH44" t="s">
        <v>184</v>
      </c>
      <c r="AI44" t="s">
        <v>184</v>
      </c>
      <c r="AJ44" t="s">
        <v>184</v>
      </c>
      <c r="AK44" t="s">
        <v>184</v>
      </c>
      <c r="AL44" t="s">
        <v>184</v>
      </c>
      <c r="AM44" t="s">
        <v>184</v>
      </c>
      <c r="AN44" t="s">
        <v>184</v>
      </c>
      <c r="AO44">
        <v>23.84172833397027</v>
      </c>
      <c r="AP44">
        <v>20.794486457099879</v>
      </c>
      <c r="AQ44">
        <v>43.788771947646268</v>
      </c>
      <c r="AR44">
        <v>29.889309063826989</v>
      </c>
      <c r="AS44">
        <v>12.83880561896388</v>
      </c>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c r="A45" t="s">
        <v>528</v>
      </c>
      <c r="B45">
        <v>2005</v>
      </c>
      <c r="C45" t="s">
        <v>531</v>
      </c>
      <c r="D45">
        <v>138</v>
      </c>
      <c r="E45" t="s">
        <v>45</v>
      </c>
      <c r="F45" t="s">
        <v>41</v>
      </c>
      <c r="G45" t="s">
        <v>184</v>
      </c>
      <c r="H45">
        <v>56.309988483447952</v>
      </c>
      <c r="I45">
        <v>67.148606499817006</v>
      </c>
      <c r="J45">
        <v>67.913195485800117</v>
      </c>
      <c r="K45">
        <v>69.139394653079052</v>
      </c>
      <c r="L45">
        <v>65.842867948388687</v>
      </c>
      <c r="M45">
        <v>85.969530766379307</v>
      </c>
      <c r="N45">
        <v>74.438874006580249</v>
      </c>
      <c r="O45">
        <v>60.125801574245273</v>
      </c>
      <c r="P45">
        <v>33.913690474417571</v>
      </c>
      <c r="Q45">
        <v>3.8923347239375432</v>
      </c>
      <c r="R45">
        <v>56.286080670384699</v>
      </c>
      <c r="S45">
        <v>66.198629026046333</v>
      </c>
      <c r="T45">
        <v>67.965451618895315</v>
      </c>
      <c r="U45">
        <v>68.842963563993095</v>
      </c>
      <c r="V45">
        <v>70.852746827371433</v>
      </c>
      <c r="W45" t="s">
        <v>146</v>
      </c>
      <c r="X45" t="s">
        <v>147</v>
      </c>
      <c r="Y45" t="s">
        <v>148</v>
      </c>
      <c r="Z45" t="s">
        <v>149</v>
      </c>
      <c r="AA45" t="s">
        <v>150</v>
      </c>
      <c r="AB45" t="s">
        <v>184</v>
      </c>
      <c r="AC45" t="s">
        <v>184</v>
      </c>
      <c r="AD45" t="s">
        <v>184</v>
      </c>
      <c r="AE45" t="s">
        <v>184</v>
      </c>
      <c r="AF45" t="s">
        <v>184</v>
      </c>
      <c r="AG45" t="s">
        <v>184</v>
      </c>
      <c r="AH45" t="s">
        <v>184</v>
      </c>
      <c r="AI45" t="s">
        <v>184</v>
      </c>
      <c r="AJ45" t="s">
        <v>184</v>
      </c>
      <c r="AK45" t="s">
        <v>184</v>
      </c>
      <c r="AL45" t="s">
        <v>184</v>
      </c>
      <c r="AM45" t="s">
        <v>184</v>
      </c>
      <c r="AN45" t="s">
        <v>184</v>
      </c>
      <c r="AO45">
        <v>74.641244056033841</v>
      </c>
      <c r="AP45">
        <v>74.646734517539628</v>
      </c>
      <c r="AQ45">
        <v>51.529702738039319</v>
      </c>
      <c r="AR45">
        <v>60.460827610227078</v>
      </c>
      <c r="AS45">
        <v>82.950185489915711</v>
      </c>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c r="A46" t="s">
        <v>528</v>
      </c>
      <c r="B46">
        <v>2005</v>
      </c>
      <c r="C46" t="s">
        <v>531</v>
      </c>
      <c r="D46">
        <v>139</v>
      </c>
      <c r="E46" t="s">
        <v>45</v>
      </c>
      <c r="F46" t="s">
        <v>19</v>
      </c>
      <c r="G46" t="s">
        <v>184</v>
      </c>
      <c r="H46">
        <v>9.0421629458006354</v>
      </c>
      <c r="I46">
        <v>2.8283315032192871</v>
      </c>
      <c r="J46">
        <v>1.66119552546821</v>
      </c>
      <c r="K46">
        <v>1.305474232940345</v>
      </c>
      <c r="L46">
        <v>0.4150603587083822</v>
      </c>
      <c r="M46">
        <v>1.0320237432568251</v>
      </c>
      <c r="N46">
        <v>2.8379917809781499</v>
      </c>
      <c r="O46">
        <v>0</v>
      </c>
      <c r="P46">
        <v>0</v>
      </c>
      <c r="Q46">
        <v>0</v>
      </c>
      <c r="R46">
        <v>9.1710531584598503</v>
      </c>
      <c r="S46">
        <v>3.2056930033016391</v>
      </c>
      <c r="T46">
        <v>1.773156669374192</v>
      </c>
      <c r="U46">
        <v>1.2785958744805199</v>
      </c>
      <c r="V46">
        <v>0.44824936134197368</v>
      </c>
      <c r="W46" t="s">
        <v>146</v>
      </c>
      <c r="X46" t="s">
        <v>147</v>
      </c>
      <c r="Y46" t="s">
        <v>148</v>
      </c>
      <c r="Z46" t="s">
        <v>149</v>
      </c>
      <c r="AA46" t="s">
        <v>150</v>
      </c>
      <c r="AB46" t="s">
        <v>184</v>
      </c>
      <c r="AC46" t="s">
        <v>184</v>
      </c>
      <c r="AD46" t="s">
        <v>184</v>
      </c>
      <c r="AE46" t="s">
        <v>184</v>
      </c>
      <c r="AF46" t="s">
        <v>184</v>
      </c>
      <c r="AG46" t="s">
        <v>184</v>
      </c>
      <c r="AH46" t="s">
        <v>184</v>
      </c>
      <c r="AI46" t="s">
        <v>184</v>
      </c>
      <c r="AJ46" t="s">
        <v>184</v>
      </c>
      <c r="AK46" t="s">
        <v>184</v>
      </c>
      <c r="AL46" t="s">
        <v>184</v>
      </c>
      <c r="AM46" t="s">
        <v>184</v>
      </c>
      <c r="AN46" t="s">
        <v>184</v>
      </c>
      <c r="AO46">
        <v>0.98102253513729987</v>
      </c>
      <c r="AP46">
        <v>4.5587790253605034</v>
      </c>
      <c r="AQ46">
        <v>4.1318055986778752</v>
      </c>
      <c r="AR46">
        <v>2.9891125698078178</v>
      </c>
      <c r="AS46">
        <v>3.0808198717353612</v>
      </c>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c r="A47" t="s">
        <v>528</v>
      </c>
      <c r="B47">
        <v>2005</v>
      </c>
      <c r="C47" t="s">
        <v>531</v>
      </c>
      <c r="D47">
        <v>148</v>
      </c>
      <c r="E47" t="s">
        <v>108</v>
      </c>
      <c r="F47" t="s">
        <v>49</v>
      </c>
      <c r="G47" t="s">
        <v>184</v>
      </c>
      <c r="H47">
        <v>4.9166994274973659</v>
      </c>
      <c r="I47">
        <v>3.5087289878383761</v>
      </c>
      <c r="J47">
        <v>3.612917466032624</v>
      </c>
      <c r="K47">
        <v>2.540873437901646</v>
      </c>
      <c r="L47">
        <v>7.2859740286104504</v>
      </c>
      <c r="M47">
        <v>5.9317950731759668</v>
      </c>
      <c r="N47">
        <v>18.326995027779532</v>
      </c>
      <c r="O47">
        <v>32.258409159966448</v>
      </c>
      <c r="P47">
        <v>29.355769578999912</v>
      </c>
      <c r="Q47">
        <v>8.5754192607204178</v>
      </c>
      <c r="R47">
        <v>4.7015485161450066</v>
      </c>
      <c r="S47">
        <v>3.8649263772871789</v>
      </c>
      <c r="T47">
        <v>3.4040674492168881</v>
      </c>
      <c r="U47">
        <v>2.829610098836806</v>
      </c>
      <c r="V47">
        <v>3.037534792528747</v>
      </c>
      <c r="W47" t="s">
        <v>146</v>
      </c>
      <c r="X47" t="s">
        <v>147</v>
      </c>
      <c r="Y47" t="s">
        <v>148</v>
      </c>
      <c r="Z47" t="s">
        <v>149</v>
      </c>
      <c r="AA47" t="s">
        <v>150</v>
      </c>
      <c r="AB47" t="s">
        <v>184</v>
      </c>
      <c r="AC47" t="s">
        <v>184</v>
      </c>
      <c r="AD47" t="s">
        <v>184</v>
      </c>
      <c r="AE47" t="s">
        <v>184</v>
      </c>
      <c r="AF47" t="s">
        <v>184</v>
      </c>
      <c r="AG47" t="s">
        <v>184</v>
      </c>
      <c r="AH47" t="s">
        <v>184</v>
      </c>
      <c r="AI47" t="s">
        <v>184</v>
      </c>
      <c r="AJ47" t="s">
        <v>184</v>
      </c>
      <c r="AK47" t="s">
        <v>184</v>
      </c>
      <c r="AL47" t="s">
        <v>184</v>
      </c>
      <c r="AM47" t="s">
        <v>184</v>
      </c>
      <c r="AN47" t="s">
        <v>184</v>
      </c>
      <c r="AO47">
        <v>1.3518774124637061</v>
      </c>
      <c r="AP47">
        <v>3.1657483316425101</v>
      </c>
      <c r="AQ47">
        <v>5.6507856650591508</v>
      </c>
      <c r="AR47">
        <v>8.328598354475151</v>
      </c>
      <c r="AS47">
        <v>1.053077980642251</v>
      </c>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c r="A48" t="s">
        <v>528</v>
      </c>
      <c r="B48">
        <v>2005</v>
      </c>
      <c r="C48" t="s">
        <v>531</v>
      </c>
      <c r="D48">
        <v>149</v>
      </c>
      <c r="E48" t="s">
        <v>108</v>
      </c>
      <c r="F48" t="s">
        <v>48</v>
      </c>
      <c r="G48" t="s">
        <v>184</v>
      </c>
      <c r="H48">
        <v>29.694842125423548</v>
      </c>
      <c r="I48">
        <v>26.514333009125458</v>
      </c>
      <c r="J48">
        <v>26.727903541367731</v>
      </c>
      <c r="K48">
        <v>27.014257676079101</v>
      </c>
      <c r="L48">
        <v>26.456097664292709</v>
      </c>
      <c r="M48">
        <v>7.0666504171879314</v>
      </c>
      <c r="N48">
        <v>4.3961391846620304</v>
      </c>
      <c r="O48">
        <v>7.6157892657883099</v>
      </c>
      <c r="P48">
        <v>36.73053994658251</v>
      </c>
      <c r="Q48">
        <v>87.532246015342025</v>
      </c>
      <c r="R48">
        <v>29.80302934345843</v>
      </c>
      <c r="S48">
        <v>26.73075159336496</v>
      </c>
      <c r="T48">
        <v>26.767745555300831</v>
      </c>
      <c r="U48">
        <v>27.048830462689601</v>
      </c>
      <c r="V48">
        <v>25.66146901875786</v>
      </c>
      <c r="W48" t="s">
        <v>146</v>
      </c>
      <c r="X48" t="s">
        <v>147</v>
      </c>
      <c r="Y48" t="s">
        <v>148</v>
      </c>
      <c r="Z48" t="s">
        <v>149</v>
      </c>
      <c r="AA48" t="s">
        <v>150</v>
      </c>
      <c r="AB48" t="s">
        <v>184</v>
      </c>
      <c r="AC48" t="s">
        <v>184</v>
      </c>
      <c r="AD48" t="s">
        <v>184</v>
      </c>
      <c r="AE48" t="s">
        <v>184</v>
      </c>
      <c r="AF48" t="s">
        <v>184</v>
      </c>
      <c r="AG48" t="s">
        <v>184</v>
      </c>
      <c r="AH48" t="s">
        <v>184</v>
      </c>
      <c r="AI48" t="s">
        <v>184</v>
      </c>
      <c r="AJ48" t="s">
        <v>184</v>
      </c>
      <c r="AK48" t="s">
        <v>184</v>
      </c>
      <c r="AL48" t="s">
        <v>184</v>
      </c>
      <c r="AM48" t="s">
        <v>184</v>
      </c>
      <c r="AN48" t="s">
        <v>184</v>
      </c>
      <c r="AO48">
        <v>23.025855996365301</v>
      </c>
      <c r="AP48">
        <v>17.525933965562519</v>
      </c>
      <c r="AQ48">
        <v>38.63617011415365</v>
      </c>
      <c r="AR48">
        <v>28.221461465490201</v>
      </c>
      <c r="AS48">
        <v>12.91591665770668</v>
      </c>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c r="A49" t="s">
        <v>528</v>
      </c>
      <c r="B49">
        <v>2005</v>
      </c>
      <c r="C49" t="s">
        <v>531</v>
      </c>
      <c r="D49">
        <v>150</v>
      </c>
      <c r="E49" t="s">
        <v>108</v>
      </c>
      <c r="F49" t="s">
        <v>110</v>
      </c>
      <c r="G49" t="s">
        <v>184</v>
      </c>
      <c r="H49">
        <v>65.388458447079174</v>
      </c>
      <c r="I49">
        <v>69.97693800303621</v>
      </c>
      <c r="J49">
        <v>69.659178992599607</v>
      </c>
      <c r="K49">
        <v>70.444868886019378</v>
      </c>
      <c r="L49">
        <v>66.257928307097046</v>
      </c>
      <c r="M49">
        <v>87.001554509636136</v>
      </c>
      <c r="N49">
        <v>77.276865787558393</v>
      </c>
      <c r="O49">
        <v>60.125801574245273</v>
      </c>
      <c r="P49">
        <v>33.913690474417571</v>
      </c>
      <c r="Q49">
        <v>3.8923347239375432</v>
      </c>
      <c r="R49">
        <v>65.495422140396713</v>
      </c>
      <c r="S49">
        <v>69.404322029347924</v>
      </c>
      <c r="T49">
        <v>69.828186995482369</v>
      </c>
      <c r="U49">
        <v>70.121559438473625</v>
      </c>
      <c r="V49">
        <v>71.300996188713412</v>
      </c>
      <c r="W49" t="s">
        <v>146</v>
      </c>
      <c r="X49" t="s">
        <v>147</v>
      </c>
      <c r="Y49" t="s">
        <v>148</v>
      </c>
      <c r="Z49" t="s">
        <v>149</v>
      </c>
      <c r="AA49" t="s">
        <v>150</v>
      </c>
      <c r="AB49" t="s">
        <v>184</v>
      </c>
      <c r="AC49" t="s">
        <v>184</v>
      </c>
      <c r="AD49" t="s">
        <v>184</v>
      </c>
      <c r="AE49" t="s">
        <v>184</v>
      </c>
      <c r="AF49" t="s">
        <v>184</v>
      </c>
      <c r="AG49" t="s">
        <v>184</v>
      </c>
      <c r="AH49" t="s">
        <v>184</v>
      </c>
      <c r="AI49" t="s">
        <v>184</v>
      </c>
      <c r="AJ49" t="s">
        <v>184</v>
      </c>
      <c r="AK49" t="s">
        <v>184</v>
      </c>
      <c r="AL49" t="s">
        <v>184</v>
      </c>
      <c r="AM49" t="s">
        <v>184</v>
      </c>
      <c r="AN49" t="s">
        <v>184</v>
      </c>
      <c r="AO49">
        <v>75.622266591171126</v>
      </c>
      <c r="AP49">
        <v>79.308317702794966</v>
      </c>
      <c r="AQ49">
        <v>55.713044220787232</v>
      </c>
      <c r="AR49">
        <v>63.449940180034908</v>
      </c>
      <c r="AS49">
        <v>86.031005361651097</v>
      </c>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c r="A50" t="s">
        <v>528</v>
      </c>
      <c r="B50">
        <v>2005</v>
      </c>
      <c r="C50" t="s">
        <v>531</v>
      </c>
      <c r="D50">
        <v>151</v>
      </c>
      <c r="E50" t="s">
        <v>109</v>
      </c>
      <c r="F50" t="s">
        <v>49</v>
      </c>
      <c r="G50" t="s">
        <v>184</v>
      </c>
      <c r="H50">
        <v>14.14260511479911</v>
      </c>
      <c r="I50">
        <v>10.167292642714131</v>
      </c>
      <c r="J50">
        <v>11.486856308083279</v>
      </c>
      <c r="K50">
        <v>8.8039940734287629</v>
      </c>
      <c r="L50">
        <v>18.548085355054059</v>
      </c>
      <c r="M50">
        <v>43.513692058476337</v>
      </c>
      <c r="N50">
        <v>63.524028181329093</v>
      </c>
      <c r="O50">
        <v>77.627779608013412</v>
      </c>
      <c r="P50">
        <v>53.529243610730113</v>
      </c>
      <c r="Q50">
        <v>12.00829581380118</v>
      </c>
      <c r="R50">
        <v>13.57027942644914</v>
      </c>
      <c r="S50">
        <v>10.34525343325582</v>
      </c>
      <c r="T50">
        <v>10.843794107620001</v>
      </c>
      <c r="U50">
        <v>8.6325524619281708</v>
      </c>
      <c r="V50">
        <v>9.3672164330830974</v>
      </c>
      <c r="W50" t="s">
        <v>146</v>
      </c>
      <c r="X50" t="s">
        <v>147</v>
      </c>
      <c r="Y50" t="s">
        <v>148</v>
      </c>
      <c r="Z50" t="s">
        <v>149</v>
      </c>
      <c r="AA50" t="s">
        <v>150</v>
      </c>
      <c r="AB50" t="s">
        <v>184</v>
      </c>
      <c r="AC50" t="s">
        <v>184</v>
      </c>
      <c r="AD50" t="s">
        <v>184</v>
      </c>
      <c r="AE50" t="s">
        <v>184</v>
      </c>
      <c r="AF50" t="s">
        <v>184</v>
      </c>
      <c r="AG50" t="s">
        <v>184</v>
      </c>
      <c r="AH50" t="s">
        <v>184</v>
      </c>
      <c r="AI50" t="s">
        <v>184</v>
      </c>
      <c r="AJ50" t="s">
        <v>184</v>
      </c>
      <c r="AK50" t="s">
        <v>184</v>
      </c>
      <c r="AL50" t="s">
        <v>184</v>
      </c>
      <c r="AM50" t="s">
        <v>184</v>
      </c>
      <c r="AN50" t="s">
        <v>184</v>
      </c>
      <c r="AO50">
        <v>4.663250488662456</v>
      </c>
      <c r="AP50">
        <v>8.907957205625511</v>
      </c>
      <c r="AQ50">
        <v>11.89998908159445</v>
      </c>
      <c r="AR50">
        <v>24.612893780321269</v>
      </c>
      <c r="AS50">
        <v>10.51206053021513</v>
      </c>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c r="A51" t="s">
        <v>528</v>
      </c>
      <c r="B51">
        <v>2005</v>
      </c>
      <c r="C51" t="s">
        <v>531</v>
      </c>
      <c r="D51">
        <v>152</v>
      </c>
      <c r="E51" t="s">
        <v>109</v>
      </c>
      <c r="F51" t="s">
        <v>48</v>
      </c>
      <c r="G51" t="s">
        <v>184</v>
      </c>
      <c r="H51">
        <v>85.77888682934406</v>
      </c>
      <c r="I51">
        <v>89.832707357285855</v>
      </c>
      <c r="J51">
        <v>88.379677597081866</v>
      </c>
      <c r="K51">
        <v>91.147656922550695</v>
      </c>
      <c r="L51">
        <v>81.345950958940094</v>
      </c>
      <c r="M51">
        <v>56.486307941523648</v>
      </c>
      <c r="N51">
        <v>36.475971818670892</v>
      </c>
      <c r="O51">
        <v>22.150499366734579</v>
      </c>
      <c r="P51">
        <v>46.470756389269852</v>
      </c>
      <c r="Q51">
        <v>87.991704186198817</v>
      </c>
      <c r="R51">
        <v>86.346810804522789</v>
      </c>
      <c r="S51">
        <v>89.654746566744194</v>
      </c>
      <c r="T51">
        <v>89.065010141630566</v>
      </c>
      <c r="U51">
        <v>91.266846118542006</v>
      </c>
      <c r="V51">
        <v>90.533125101682302</v>
      </c>
      <c r="W51" t="s">
        <v>146</v>
      </c>
      <c r="X51" t="s">
        <v>147</v>
      </c>
      <c r="Y51" t="s">
        <v>148</v>
      </c>
      <c r="Z51" t="s">
        <v>149</v>
      </c>
      <c r="AA51" t="s">
        <v>150</v>
      </c>
      <c r="AB51" t="s">
        <v>184</v>
      </c>
      <c r="AC51" t="s">
        <v>184</v>
      </c>
      <c r="AD51" t="s">
        <v>184</v>
      </c>
      <c r="AE51" t="s">
        <v>184</v>
      </c>
      <c r="AF51" t="s">
        <v>184</v>
      </c>
      <c r="AG51" t="s">
        <v>184</v>
      </c>
      <c r="AH51" t="s">
        <v>184</v>
      </c>
      <c r="AI51" t="s">
        <v>184</v>
      </c>
      <c r="AJ51" t="s">
        <v>184</v>
      </c>
      <c r="AK51" t="s">
        <v>184</v>
      </c>
      <c r="AL51" t="s">
        <v>184</v>
      </c>
      <c r="AM51" t="s">
        <v>184</v>
      </c>
      <c r="AN51" t="s">
        <v>184</v>
      </c>
      <c r="AO51">
        <v>95.336749511337487</v>
      </c>
      <c r="AP51">
        <v>90.984328162431481</v>
      </c>
      <c r="AQ51">
        <v>87.964479641003294</v>
      </c>
      <c r="AR51">
        <v>75.376157000958372</v>
      </c>
      <c r="AS51">
        <v>89.367565405692062</v>
      </c>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c r="A52" t="s">
        <v>528</v>
      </c>
      <c r="B52">
        <v>2005</v>
      </c>
      <c r="C52" t="s">
        <v>531</v>
      </c>
      <c r="D52">
        <v>153</v>
      </c>
      <c r="E52" t="s">
        <v>170</v>
      </c>
      <c r="F52" t="s">
        <v>171</v>
      </c>
      <c r="G52" t="s">
        <v>184</v>
      </c>
      <c r="H52">
        <v>0.096726271829789601</v>
      </c>
      <c r="I52">
        <v>0</v>
      </c>
      <c r="J52">
        <v>0.0027343795162952001</v>
      </c>
      <c r="K52">
        <v>0</v>
      </c>
      <c r="L52">
        <v>3.8007943955701839</v>
      </c>
      <c r="M52">
        <v>0.052043628951332098</v>
      </c>
      <c r="N52">
        <v>1.24448802911191</v>
      </c>
      <c r="O52">
        <v>0.83567819679902688</v>
      </c>
      <c r="P52">
        <v>13.76562931919897</v>
      </c>
      <c r="Q52">
        <v>42.681711292435679</v>
      </c>
      <c r="R52">
        <v>0.1020046771225363</v>
      </c>
      <c r="S52">
        <v>0</v>
      </c>
      <c r="T52">
        <v>0</v>
      </c>
      <c r="U52">
        <v>0</v>
      </c>
      <c r="V52">
        <v>0.76023453145888287</v>
      </c>
      <c r="W52" t="s">
        <v>146</v>
      </c>
      <c r="X52" t="s">
        <v>147</v>
      </c>
      <c r="Y52" t="s">
        <v>148</v>
      </c>
      <c r="Z52" t="s">
        <v>149</v>
      </c>
      <c r="AA52" t="s">
        <v>150</v>
      </c>
      <c r="AB52" t="s">
        <v>184</v>
      </c>
      <c r="AC52" t="s">
        <v>184</v>
      </c>
      <c r="AD52" t="s">
        <v>184</v>
      </c>
      <c r="AE52" t="s">
        <v>184</v>
      </c>
      <c r="AF52" t="s">
        <v>184</v>
      </c>
      <c r="AG52" t="s">
        <v>184</v>
      </c>
      <c r="AH52" t="s">
        <v>184</v>
      </c>
      <c r="AI52" t="s">
        <v>184</v>
      </c>
      <c r="AJ52" t="s">
        <v>184</v>
      </c>
      <c r="AK52" t="s">
        <v>184</v>
      </c>
      <c r="AL52" t="s">
        <v>184</v>
      </c>
      <c r="AM52" t="s">
        <v>184</v>
      </c>
      <c r="AN52" t="s">
        <v>184</v>
      </c>
      <c r="AO52">
        <v>0.121740885165968</v>
      </c>
      <c r="AP52">
        <v>0</v>
      </c>
      <c r="AQ52">
        <v>0.26012846626772179</v>
      </c>
      <c r="AR52">
        <v>2.6977308692736952</v>
      </c>
      <c r="AS52">
        <v>0.4812835046612885</v>
      </c>
      <c r="AT52"/>
      <c r="AU52"/>
      <c r="AV52"/>
      <c r="AW52"/>
      <c r="AX52"/>
      <c r="AY52"/>
      <c r="AZ52"/>
      <c r="BA52"/>
      <c r="BB52"/>
      <c r="BC52"/>
      <c r="BD52"/>
      <c r="BE52"/>
      <c r="BF52"/>
      <c r="BG52">
        <v>7.8517440000000001</v>
      </c>
      <c r="BH52">
        <v>0</v>
      </c>
      <c r="BI52">
        <v>0.22228200000000001</v>
      </c>
      <c r="BJ52">
        <v>0</v>
      </c>
      <c r="BK52">
        <v>309.03091899999993</v>
      </c>
      <c r="BL52">
        <v>0.22228200000000001</v>
      </c>
      <c r="BM52">
        <v>5.3347799999999994</v>
      </c>
      <c r="BN52">
        <v>3.5595460000000001</v>
      </c>
      <c r="BO52">
        <v>58.926605000000002</v>
      </c>
      <c r="BP52">
        <v>182.701787</v>
      </c>
      <c r="BQ52">
        <v>7.8517440000000001</v>
      </c>
      <c r="BR52">
        <v>0</v>
      </c>
      <c r="BS52">
        <v>0</v>
      </c>
      <c r="BT52">
        <v>0</v>
      </c>
      <c r="BU52">
        <v>58.508201000000007</v>
      </c>
      <c r="BV52">
        <v>10.885221</v>
      </c>
      <c r="BW52">
        <v>0</v>
      </c>
      <c r="BX52">
        <v>34.790281999999998</v>
      </c>
      <c r="BY52">
        <v>239.859779</v>
      </c>
      <c r="BZ52">
        <v>31.569662999999998</v>
      </c>
      <c r="CA52"/>
      <c r="CB52"/>
      <c r="CC52"/>
      <c r="CD52"/>
      <c r="CE52"/>
      <c r="CF52"/>
      <c r="CG52"/>
      <c r="CH52"/>
      <c r="CI52"/>
      <c r="CJ52"/>
      <c r="CK52"/>
      <c r="CL52"/>
      <c r="CM52"/>
    </row>
    <row r="53">
      <c r="A53" t="s">
        <v>528</v>
      </c>
      <c r="B53">
        <v>2005</v>
      </c>
      <c r="C53" t="s">
        <v>531</v>
      </c>
      <c r="D53">
        <v>154</v>
      </c>
      <c r="E53" t="s">
        <v>170</v>
      </c>
      <c r="F53" t="s">
        <v>172</v>
      </c>
      <c r="G53" t="s">
        <v>184</v>
      </c>
      <c r="H53">
        <v>0</v>
      </c>
      <c r="I53">
        <v>0</v>
      </c>
      <c r="J53">
        <v>0</v>
      </c>
      <c r="K53">
        <v>0.047146205126695401</v>
      </c>
      <c r="L53">
        <v>5.7420140860044633</v>
      </c>
      <c r="M53">
        <v>0</v>
      </c>
      <c r="N53">
        <v>2.8186854414894871</v>
      </c>
      <c r="O53">
        <v>12.52491651102817</v>
      </c>
      <c r="P53">
        <v>28.86988845383053</v>
      </c>
      <c r="Q53">
        <v>46.067716215801177</v>
      </c>
      <c r="R53">
        <v>0</v>
      </c>
      <c r="S53">
        <v>0</v>
      </c>
      <c r="T53">
        <v>0</v>
      </c>
      <c r="U53">
        <v>0.049696617410878503</v>
      </c>
      <c r="V53">
        <v>1.047986561999841</v>
      </c>
      <c r="W53" t="s">
        <v>146</v>
      </c>
      <c r="X53" t="s">
        <v>147</v>
      </c>
      <c r="Y53" t="s">
        <v>148</v>
      </c>
      <c r="Z53" t="s">
        <v>149</v>
      </c>
      <c r="AA53" t="s">
        <v>150</v>
      </c>
      <c r="AB53" t="s">
        <v>184</v>
      </c>
      <c r="AC53" t="s">
        <v>184</v>
      </c>
      <c r="AD53" t="s">
        <v>184</v>
      </c>
      <c r="AE53" t="s">
        <v>184</v>
      </c>
      <c r="AF53" t="s">
        <v>184</v>
      </c>
      <c r="AG53" t="s">
        <v>184</v>
      </c>
      <c r="AH53" t="s">
        <v>184</v>
      </c>
      <c r="AI53" t="s">
        <v>184</v>
      </c>
      <c r="AJ53" t="s">
        <v>184</v>
      </c>
      <c r="AK53" t="s">
        <v>184</v>
      </c>
      <c r="AL53" t="s">
        <v>184</v>
      </c>
      <c r="AM53" t="s">
        <v>184</v>
      </c>
      <c r="AN53" t="s">
        <v>184</v>
      </c>
      <c r="AO53">
        <v>0.41426418969278</v>
      </c>
      <c r="AP53">
        <v>0</v>
      </c>
      <c r="AQ53">
        <v>0.28959124936882602</v>
      </c>
      <c r="AR53">
        <v>3.96301988686466</v>
      </c>
      <c r="AS53">
        <v>0.6489055147237629</v>
      </c>
      <c r="AT53"/>
      <c r="AU53"/>
      <c r="AV53"/>
      <c r="AW53"/>
      <c r="AX53"/>
      <c r="AY53"/>
      <c r="AZ53"/>
      <c r="BA53"/>
      <c r="BB53"/>
      <c r="BC53"/>
      <c r="BD53"/>
      <c r="BE53"/>
      <c r="BF53"/>
      <c r="BG53">
        <v>0</v>
      </c>
      <c r="BH53">
        <v>0</v>
      </c>
      <c r="BI53">
        <v>0</v>
      </c>
      <c r="BJ53">
        <v>3.829332</v>
      </c>
      <c r="BK53">
        <v>466.86553000000009</v>
      </c>
      <c r="BL53">
        <v>0</v>
      </c>
      <c r="BM53">
        <v>12.082934</v>
      </c>
      <c r="BN53">
        <v>53.349503000000013</v>
      </c>
      <c r="BO53">
        <v>123.58349</v>
      </c>
      <c r="BP53">
        <v>197.195797</v>
      </c>
      <c r="BQ53">
        <v>0</v>
      </c>
      <c r="BR53">
        <v>0</v>
      </c>
      <c r="BS53">
        <v>0</v>
      </c>
      <c r="BT53">
        <v>3.829332</v>
      </c>
      <c r="BU53">
        <v>80.653805999999989</v>
      </c>
      <c r="BV53">
        <v>37.040615000000003</v>
      </c>
      <c r="BW53">
        <v>0</v>
      </c>
      <c r="BX53">
        <v>38.730713999999999</v>
      </c>
      <c r="BY53">
        <v>352.35874900000027</v>
      </c>
      <c r="BZ53">
        <v>42.564783999999989</v>
      </c>
      <c r="CA53"/>
      <c r="CB53"/>
      <c r="CC53"/>
      <c r="CD53"/>
      <c r="CE53"/>
      <c r="CF53"/>
      <c r="CG53"/>
      <c r="CH53"/>
      <c r="CI53"/>
      <c r="CJ53"/>
      <c r="CK53"/>
      <c r="CL53"/>
      <c r="CM53"/>
    </row>
    <row r="54">
      <c r="A54" t="s">
        <v>528</v>
      </c>
      <c r="B54">
        <v>2005</v>
      </c>
      <c r="C54" t="s">
        <v>531</v>
      </c>
      <c r="D54">
        <v>155</v>
      </c>
      <c r="E54" t="s">
        <v>170</v>
      </c>
      <c r="F54" t="s">
        <v>173</v>
      </c>
      <c r="G54" t="s">
        <v>184</v>
      </c>
      <c r="H54">
        <v>0.34603569776929372</v>
      </c>
      <c r="I54">
        <v>0.71687362406709976</v>
      </c>
      <c r="J54">
        <v>0.68593132064201945</v>
      </c>
      <c r="K54">
        <v>0.74952509795307876</v>
      </c>
      <c r="L54">
        <v>3.2111486943397178</v>
      </c>
      <c r="M54">
        <v>0.29497008939450059</v>
      </c>
      <c r="N54">
        <v>2.2682101738397531</v>
      </c>
      <c r="O54">
        <v>8.1160552906849546</v>
      </c>
      <c r="P54">
        <v>9.9015961502177507</v>
      </c>
      <c r="Q54">
        <v>6.5658225201490232</v>
      </c>
      <c r="R54">
        <v>0.28955423723396601</v>
      </c>
      <c r="S54">
        <v>0.82082301004618563</v>
      </c>
      <c r="T54">
        <v>0.5841294997427543</v>
      </c>
      <c r="U54">
        <v>0.38656628107726099</v>
      </c>
      <c r="V54">
        <v>2.4407292300393881</v>
      </c>
      <c r="W54" t="s">
        <v>146</v>
      </c>
      <c r="X54" t="s">
        <v>147</v>
      </c>
      <c r="Y54" t="s">
        <v>148</v>
      </c>
      <c r="Z54" t="s">
        <v>149</v>
      </c>
      <c r="AA54" t="s">
        <v>150</v>
      </c>
      <c r="AB54" t="s">
        <v>184</v>
      </c>
      <c r="AC54" t="s">
        <v>184</v>
      </c>
      <c r="AD54" t="s">
        <v>184</v>
      </c>
      <c r="AE54" t="s">
        <v>184</v>
      </c>
      <c r="AF54" t="s">
        <v>184</v>
      </c>
      <c r="AG54" t="s">
        <v>184</v>
      </c>
      <c r="AH54" t="s">
        <v>184</v>
      </c>
      <c r="AI54" t="s">
        <v>184</v>
      </c>
      <c r="AJ54" t="s">
        <v>184</v>
      </c>
      <c r="AK54" t="s">
        <v>184</v>
      </c>
      <c r="AL54" t="s">
        <v>184</v>
      </c>
      <c r="AM54" t="s">
        <v>184</v>
      </c>
      <c r="AN54" t="s">
        <v>184</v>
      </c>
      <c r="AO54">
        <v>0.57098578315130721</v>
      </c>
      <c r="AP54">
        <v>0.68536106596555402</v>
      </c>
      <c r="AQ54">
        <v>1.0941897314482201</v>
      </c>
      <c r="AR54">
        <v>2.4144791693693</v>
      </c>
      <c r="AS54">
        <v>0.49403954407709533</v>
      </c>
      <c r="AT54"/>
      <c r="AU54"/>
      <c r="AV54"/>
      <c r="AW54"/>
      <c r="AX54"/>
      <c r="AY54"/>
      <c r="AZ54"/>
      <c r="BA54"/>
      <c r="BB54"/>
      <c r="BC54"/>
      <c r="BD54"/>
      <c r="BE54"/>
      <c r="BF54"/>
      <c r="BG54">
        <v>28.089407999999999</v>
      </c>
      <c r="BH54">
        <v>58.306586000000003</v>
      </c>
      <c r="BI54">
        <v>55.760432999999999</v>
      </c>
      <c r="BJ54">
        <v>60.878292000000023</v>
      </c>
      <c r="BK54">
        <v>261.08863800000012</v>
      </c>
      <c r="BL54">
        <v>1.259838</v>
      </c>
      <c r="BM54">
        <v>9.7231970000000008</v>
      </c>
      <c r="BN54">
        <v>34.570092000000002</v>
      </c>
      <c r="BO54">
        <v>42.385817000000003</v>
      </c>
      <c r="BP54">
        <v>28.105422000000001</v>
      </c>
      <c r="BQ54">
        <v>22.288250000000001</v>
      </c>
      <c r="BR54">
        <v>63.218615999999997</v>
      </c>
      <c r="BS54">
        <v>44.945286000000003</v>
      </c>
      <c r="BT54">
        <v>29.786546999999999</v>
      </c>
      <c r="BU54">
        <v>187.84029200000001</v>
      </c>
      <c r="BV54">
        <v>51.053567000000001</v>
      </c>
      <c r="BW54">
        <v>19.648119999999999</v>
      </c>
      <c r="BX54">
        <v>146.33988299999999</v>
      </c>
      <c r="BY54">
        <v>214.67539500000001</v>
      </c>
      <c r="BZ54">
        <v>32.406391999999997</v>
      </c>
      <c r="CA54"/>
      <c r="CB54"/>
      <c r="CC54"/>
      <c r="CD54"/>
      <c r="CE54"/>
      <c r="CF54"/>
      <c r="CG54"/>
      <c r="CH54"/>
      <c r="CI54"/>
      <c r="CJ54"/>
      <c r="CK54"/>
      <c r="CL54"/>
      <c r="CM54"/>
    </row>
    <row r="55">
      <c r="A55" t="s">
        <v>528</v>
      </c>
      <c r="B55">
        <v>2005</v>
      </c>
      <c r="C55" t="s">
        <v>531</v>
      </c>
      <c r="D55">
        <v>156</v>
      </c>
      <c r="E55" t="s">
        <v>170</v>
      </c>
      <c r="F55" t="s">
        <v>174</v>
      </c>
      <c r="G55" t="s">
        <v>184</v>
      </c>
      <c r="H55">
        <v>31.664498514125881</v>
      </c>
      <c r="I55">
        <v>26.536907932574</v>
      </c>
      <c r="J55">
        <v>26.88165206925057</v>
      </c>
      <c r="K55">
        <v>27.077228673803891</v>
      </c>
      <c r="L55">
        <v>20.106642124312248</v>
      </c>
      <c r="M55">
        <v>11.58981497832227</v>
      </c>
      <c r="N55">
        <v>16.391750568000418</v>
      </c>
      <c r="O55">
        <v>18.078768137747669</v>
      </c>
      <c r="P55">
        <v>13.549195602335169</v>
      </c>
      <c r="Q55">
        <v>0.79241524767659277</v>
      </c>
      <c r="R55">
        <v>31.504403207663941</v>
      </c>
      <c r="S55">
        <v>27.34779484462188</v>
      </c>
      <c r="T55">
        <v>26.684395127423681</v>
      </c>
      <c r="U55">
        <v>27.494560531157241</v>
      </c>
      <c r="V55">
        <v>23.217152634379211</v>
      </c>
      <c r="W55" t="s">
        <v>146</v>
      </c>
      <c r="X55" t="s">
        <v>147</v>
      </c>
      <c r="Y55" t="s">
        <v>148</v>
      </c>
      <c r="Z55" t="s">
        <v>149</v>
      </c>
      <c r="AA55" t="s">
        <v>150</v>
      </c>
      <c r="AB55" t="s">
        <v>184</v>
      </c>
      <c r="AC55" t="s">
        <v>184</v>
      </c>
      <c r="AD55" t="s">
        <v>184</v>
      </c>
      <c r="AE55" t="s">
        <v>184</v>
      </c>
      <c r="AF55" t="s">
        <v>184</v>
      </c>
      <c r="AG55" t="s">
        <v>184</v>
      </c>
      <c r="AH55" t="s">
        <v>184</v>
      </c>
      <c r="AI55" t="s">
        <v>184</v>
      </c>
      <c r="AJ55" t="s">
        <v>184</v>
      </c>
      <c r="AK55" t="s">
        <v>184</v>
      </c>
      <c r="AL55" t="s">
        <v>184</v>
      </c>
      <c r="AM55" t="s">
        <v>184</v>
      </c>
      <c r="AN55" t="s">
        <v>184</v>
      </c>
      <c r="AO55">
        <v>20.785745760937878</v>
      </c>
      <c r="AP55">
        <v>18.76456025614247</v>
      </c>
      <c r="AQ55">
        <v>38.546843493040811</v>
      </c>
      <c r="AR55">
        <v>26.920906968016059</v>
      </c>
      <c r="AS55">
        <v>12.236718299210059</v>
      </c>
      <c r="AT55"/>
      <c r="AU55"/>
      <c r="AV55"/>
      <c r="AW55"/>
      <c r="AX55"/>
      <c r="AY55"/>
      <c r="AZ55"/>
      <c r="BA55"/>
      <c r="BB55"/>
      <c r="BC55"/>
      <c r="BD55"/>
      <c r="BE55"/>
      <c r="BF55"/>
      <c r="BG55">
        <v>2570.3620279999959</v>
      </c>
      <c r="BH55">
        <v>2158.3671830000012</v>
      </c>
      <c r="BI55">
        <v>2185.2516629999982</v>
      </c>
      <c r="BJ55">
        <v>2199.2798350000012</v>
      </c>
      <c r="BK55">
        <v>1634.809318000003</v>
      </c>
      <c r="BL55">
        <v>49.500914999999992</v>
      </c>
      <c r="BM55">
        <v>70.266954000000027</v>
      </c>
      <c r="BN55">
        <v>77.005965999999987</v>
      </c>
      <c r="BO55">
        <v>58.000116000000013</v>
      </c>
      <c r="BP55">
        <v>3.3919839999999999</v>
      </c>
      <c r="BQ55">
        <v>2425.0310459999969</v>
      </c>
      <c r="BR55">
        <v>2106.288102999999</v>
      </c>
      <c r="BS55">
        <v>2053.2052760000001</v>
      </c>
      <c r="BT55">
        <v>2118.5707590000002</v>
      </c>
      <c r="BU55">
        <v>1786.808908</v>
      </c>
      <c r="BV55">
        <v>1858.5164380000001</v>
      </c>
      <c r="BW55">
        <v>537.94758700000045</v>
      </c>
      <c r="BX55">
        <v>5155.3587140000009</v>
      </c>
      <c r="BY55">
        <v>2393.5830179999989</v>
      </c>
      <c r="BZ55">
        <v>802.66427000000033</v>
      </c>
      <c r="CA55"/>
      <c r="CB55"/>
      <c r="CC55"/>
      <c r="CD55"/>
      <c r="CE55"/>
      <c r="CF55"/>
      <c r="CG55"/>
      <c r="CH55"/>
      <c r="CI55"/>
      <c r="CJ55"/>
      <c r="CK55"/>
      <c r="CL55"/>
      <c r="CM55"/>
    </row>
    <row r="56">
      <c r="A56" t="s">
        <v>528</v>
      </c>
      <c r="B56">
        <v>2005</v>
      </c>
      <c r="C56" t="s">
        <v>531</v>
      </c>
      <c r="D56">
        <v>157</v>
      </c>
      <c r="E56" t="s">
        <v>170</v>
      </c>
      <c r="F56" t="s">
        <v>175</v>
      </c>
      <c r="G56" t="s">
        <v>184</v>
      </c>
      <c r="H56">
        <v>56.144171815069107</v>
      </c>
      <c r="I56">
        <v>67.030208189891212</v>
      </c>
      <c r="J56">
        <v>67.846555352094214</v>
      </c>
      <c r="K56">
        <v>68.669409372660468</v>
      </c>
      <c r="L56">
        <v>65.594124547077243</v>
      </c>
      <c r="M56">
        <v>85.969530766379307</v>
      </c>
      <c r="N56">
        <v>74.071827509691985</v>
      </c>
      <c r="O56">
        <v>59.904080548993242</v>
      </c>
      <c r="P56">
        <v>33.913690474417571</v>
      </c>
      <c r="Q56">
        <v>3.8923347239375432</v>
      </c>
      <c r="R56">
        <v>56.111215296174052</v>
      </c>
      <c r="S56">
        <v>66.07359591046216</v>
      </c>
      <c r="T56">
        <v>67.944132294979326</v>
      </c>
      <c r="U56">
        <v>68.668352681582945</v>
      </c>
      <c r="V56">
        <v>70.252408397972928</v>
      </c>
      <c r="W56" t="s">
        <v>146</v>
      </c>
      <c r="X56" t="s">
        <v>147</v>
      </c>
      <c r="Y56" t="s">
        <v>148</v>
      </c>
      <c r="Z56" t="s">
        <v>149</v>
      </c>
      <c r="AA56" t="s">
        <v>150</v>
      </c>
      <c r="AB56" t="s">
        <v>184</v>
      </c>
      <c r="AC56" t="s">
        <v>184</v>
      </c>
      <c r="AD56" t="s">
        <v>184</v>
      </c>
      <c r="AE56" t="s">
        <v>184</v>
      </c>
      <c r="AF56" t="s">
        <v>184</v>
      </c>
      <c r="AG56" t="s">
        <v>184</v>
      </c>
      <c r="AH56" t="s">
        <v>184</v>
      </c>
      <c r="AI56" t="s">
        <v>184</v>
      </c>
      <c r="AJ56" t="s">
        <v>184</v>
      </c>
      <c r="AK56" t="s">
        <v>184</v>
      </c>
      <c r="AL56" t="s">
        <v>184</v>
      </c>
      <c r="AM56" t="s">
        <v>184</v>
      </c>
      <c r="AN56" t="s">
        <v>184</v>
      </c>
      <c r="AO56">
        <v>74.533009133548305</v>
      </c>
      <c r="AP56">
        <v>74.612023465850768</v>
      </c>
      <c r="AQ56">
        <v>51.259583774684671</v>
      </c>
      <c r="AR56">
        <v>60.435752344026042</v>
      </c>
      <c r="AS56">
        <v>82.372751978864173</v>
      </c>
      <c r="AT56"/>
      <c r="AU56"/>
      <c r="AV56"/>
      <c r="AW56"/>
      <c r="AX56"/>
      <c r="AY56"/>
      <c r="AZ56"/>
      <c r="BA56"/>
      <c r="BB56"/>
      <c r="BC56"/>
      <c r="BD56"/>
      <c r="BE56"/>
      <c r="BF56"/>
      <c r="BG56">
        <v>4557.4966950000053</v>
      </c>
      <c r="BH56">
        <v>5451.8711069999936</v>
      </c>
      <c r="BI56">
        <v>5515.352907999998</v>
      </c>
      <c r="BJ56">
        <v>5577.5001619999994</v>
      </c>
      <c r="BK56">
        <v>5333.2568090000032</v>
      </c>
      <c r="BL56">
        <v>367.18191300000012</v>
      </c>
      <c r="BM56">
        <v>317.5256769999998</v>
      </c>
      <c r="BN56">
        <v>255.15961899999999</v>
      </c>
      <c r="BO56">
        <v>145.174521</v>
      </c>
      <c r="BP56">
        <v>16.661387000000001</v>
      </c>
      <c r="BQ56">
        <v>4319.124480000005</v>
      </c>
      <c r="BR56">
        <v>5088.8939959999943</v>
      </c>
      <c r="BS56">
        <v>5227.8963130000047</v>
      </c>
      <c r="BT56">
        <v>5291.183465000001</v>
      </c>
      <c r="BU56">
        <v>5406.6763099999953</v>
      </c>
      <c r="BV56">
        <v>6664.2219259999956</v>
      </c>
      <c r="BW56">
        <v>2138.998059999999</v>
      </c>
      <c r="BX56">
        <v>6855.5948539999927</v>
      </c>
      <c r="BY56">
        <v>5373.4441659999893</v>
      </c>
      <c r="BZ56">
        <v>5403.2186750000028</v>
      </c>
      <c r="CA56"/>
      <c r="CB56"/>
      <c r="CC56"/>
      <c r="CD56"/>
      <c r="CE56"/>
      <c r="CF56"/>
      <c r="CG56"/>
      <c r="CH56"/>
      <c r="CI56"/>
      <c r="CJ56"/>
      <c r="CK56"/>
      <c r="CL56"/>
      <c r="CM56"/>
    </row>
    <row r="57">
      <c r="A57" t="s">
        <v>528</v>
      </c>
      <c r="B57">
        <v>2005</v>
      </c>
      <c r="C57" t="s">
        <v>531</v>
      </c>
      <c r="D57">
        <v>158</v>
      </c>
      <c r="E57" t="s">
        <v>170</v>
      </c>
      <c r="F57" t="s">
        <v>176</v>
      </c>
      <c r="G57" t="s">
        <v>184</v>
      </c>
      <c r="H57">
        <v>2.540588087026586</v>
      </c>
      <c r="I57">
        <v>2.7692804403227358</v>
      </c>
      <c r="J57">
        <v>2.8552912193227491</v>
      </c>
      <c r="K57">
        <v>1.6812311370970701</v>
      </c>
      <c r="L57">
        <v>0.88147239267655031</v>
      </c>
      <c r="M57">
        <v>1.061616793695793</v>
      </c>
      <c r="N57">
        <v>0</v>
      </c>
      <c r="O57">
        <v>0.31878028949495429</v>
      </c>
      <c r="P57">
        <v>0</v>
      </c>
      <c r="Q57">
        <v>0</v>
      </c>
      <c r="R57">
        <v>2.6469040491351339</v>
      </c>
      <c r="S57">
        <v>2.4270601159840708</v>
      </c>
      <c r="T57">
        <v>2.9928670845641538</v>
      </c>
      <c r="U57">
        <v>1.9476171318810169</v>
      </c>
      <c r="V57">
        <v>1.2329008534092909</v>
      </c>
      <c r="W57" t="s">
        <v>146</v>
      </c>
      <c r="X57" t="s">
        <v>147</v>
      </c>
      <c r="Y57" t="s">
        <v>148</v>
      </c>
      <c r="Z57" t="s">
        <v>149</v>
      </c>
      <c r="AA57" t="s">
        <v>150</v>
      </c>
      <c r="AB57" t="s">
        <v>184</v>
      </c>
      <c r="AC57" t="s">
        <v>184</v>
      </c>
      <c r="AD57" t="s">
        <v>184</v>
      </c>
      <c r="AE57" t="s">
        <v>184</v>
      </c>
      <c r="AF57" t="s">
        <v>184</v>
      </c>
      <c r="AG57" t="s">
        <v>184</v>
      </c>
      <c r="AH57" t="s">
        <v>184</v>
      </c>
      <c r="AI57" t="s">
        <v>184</v>
      </c>
      <c r="AJ57" t="s">
        <v>184</v>
      </c>
      <c r="AK57" t="s">
        <v>184</v>
      </c>
      <c r="AL57" t="s">
        <v>184</v>
      </c>
      <c r="AM57" t="s">
        <v>184</v>
      </c>
      <c r="AN57" t="s">
        <v>184</v>
      </c>
      <c r="AO57">
        <v>2.4849967898810661</v>
      </c>
      <c r="AP57">
        <v>1.344565134991859</v>
      </c>
      <c r="AQ57">
        <v>4.1477387231572953</v>
      </c>
      <c r="AR57">
        <v>0.55392292644165286</v>
      </c>
      <c r="AS57">
        <v>0.1080477756767234</v>
      </c>
      <c r="AT57"/>
      <c r="AU57"/>
      <c r="AV57"/>
      <c r="AW57"/>
      <c r="AX57"/>
      <c r="AY57"/>
      <c r="AZ57"/>
      <c r="BA57"/>
      <c r="BB57"/>
      <c r="BC57"/>
      <c r="BD57"/>
      <c r="BE57"/>
      <c r="BF57"/>
      <c r="BG57">
        <v>206.23194599999999</v>
      </c>
      <c r="BH57">
        <v>225.23814900000011</v>
      </c>
      <c r="BI57">
        <v>232.11110199999999</v>
      </c>
      <c r="BJ57">
        <v>136.55377300000001</v>
      </c>
      <c r="BK57">
        <v>71.669813000000005</v>
      </c>
      <c r="BL57">
        <v>4.5342399999999996</v>
      </c>
      <c r="BM57">
        <v>0</v>
      </c>
      <c r="BN57">
        <v>1.3578349999999999</v>
      </c>
      <c r="BO57">
        <v>0</v>
      </c>
      <c r="BP57">
        <v>0</v>
      </c>
      <c r="BQ57">
        <v>203.74372600000001</v>
      </c>
      <c r="BR57">
        <v>186.92870400000001</v>
      </c>
      <c r="BS57">
        <v>230.283297</v>
      </c>
      <c r="BT57">
        <v>150.07203699999999</v>
      </c>
      <c r="BU57">
        <v>94.884944000000004</v>
      </c>
      <c r="BV57">
        <v>222.19108399999999</v>
      </c>
      <c r="BW57">
        <v>38.546363999999997</v>
      </c>
      <c r="BX57">
        <v>554.7297530000003</v>
      </c>
      <c r="BY57">
        <v>49.250216999999999</v>
      </c>
      <c r="BZ57">
        <v>7.0873650000000001</v>
      </c>
      <c r="CA57"/>
      <c r="CB57"/>
      <c r="CC57"/>
      <c r="CD57"/>
      <c r="CE57"/>
      <c r="CF57"/>
      <c r="CG57"/>
      <c r="CH57"/>
      <c r="CI57"/>
      <c r="CJ57"/>
      <c r="CK57"/>
      <c r="CL57"/>
      <c r="CM57"/>
    </row>
    <row r="58">
      <c r="A58" t="s">
        <v>528</v>
      </c>
      <c r="B58">
        <v>2005</v>
      </c>
      <c r="C58" t="s">
        <v>531</v>
      </c>
      <c r="D58">
        <v>159</v>
      </c>
      <c r="E58" t="s">
        <v>170</v>
      </c>
      <c r="F58" t="s">
        <v>177</v>
      </c>
      <c r="G58" t="s">
        <v>184</v>
      </c>
      <c r="H58">
        <v>9.0421629458006354</v>
      </c>
      <c r="I58">
        <v>2.8283315032192871</v>
      </c>
      <c r="J58">
        <v>1.66119552546821</v>
      </c>
      <c r="K58">
        <v>1.305474232940345</v>
      </c>
      <c r="L58">
        <v>0.4150603587083822</v>
      </c>
      <c r="M58">
        <v>1.0320237432568251</v>
      </c>
      <c r="N58">
        <v>2.8379917809781499</v>
      </c>
      <c r="O58">
        <v>0</v>
      </c>
      <c r="P58">
        <v>0</v>
      </c>
      <c r="Q58">
        <v>0</v>
      </c>
      <c r="R58">
        <v>9.1710531584598503</v>
      </c>
      <c r="S58">
        <v>3.2056930033016391</v>
      </c>
      <c r="T58">
        <v>1.773156669374192</v>
      </c>
      <c r="U58">
        <v>1.2785958744805199</v>
      </c>
      <c r="V58">
        <v>0.44824936134197368</v>
      </c>
      <c r="W58" t="s">
        <v>146</v>
      </c>
      <c r="X58" t="s">
        <v>147</v>
      </c>
      <c r="Y58" t="s">
        <v>148</v>
      </c>
      <c r="Z58" t="s">
        <v>149</v>
      </c>
      <c r="AA58" t="s">
        <v>150</v>
      </c>
      <c r="AB58" t="s">
        <v>184</v>
      </c>
      <c r="AC58" t="s">
        <v>184</v>
      </c>
      <c r="AD58" t="s">
        <v>184</v>
      </c>
      <c r="AE58" t="s">
        <v>184</v>
      </c>
      <c r="AF58" t="s">
        <v>184</v>
      </c>
      <c r="AG58" t="s">
        <v>184</v>
      </c>
      <c r="AH58" t="s">
        <v>184</v>
      </c>
      <c r="AI58" t="s">
        <v>184</v>
      </c>
      <c r="AJ58" t="s">
        <v>184</v>
      </c>
      <c r="AK58" t="s">
        <v>184</v>
      </c>
      <c r="AL58" t="s">
        <v>184</v>
      </c>
      <c r="AM58" t="s">
        <v>184</v>
      </c>
      <c r="AN58" t="s">
        <v>184</v>
      </c>
      <c r="AO58">
        <v>0.98102253513729987</v>
      </c>
      <c r="AP58">
        <v>4.5587790253605034</v>
      </c>
      <c r="AQ58">
        <v>4.1318055986778752</v>
      </c>
      <c r="AR58">
        <v>2.9891125698078178</v>
      </c>
      <c r="AS58">
        <v>3.0808198717353612</v>
      </c>
      <c r="AT58"/>
      <c r="AU58"/>
      <c r="AV58"/>
      <c r="AW58"/>
      <c r="AX58"/>
      <c r="AY58"/>
      <c r="AZ58"/>
      <c r="BA58"/>
      <c r="BB58"/>
      <c r="BC58"/>
      <c r="BD58"/>
      <c r="BE58"/>
      <c r="BF58"/>
      <c r="BG58">
        <v>733.9965380000001</v>
      </c>
      <c r="BH58">
        <v>230.0410399999999</v>
      </c>
      <c r="BI58">
        <v>135.04119</v>
      </c>
      <c r="BJ58">
        <v>106.033863</v>
      </c>
      <c r="BK58">
        <v>33.747283000000003</v>
      </c>
      <c r="BL58">
        <v>4.407846000000001</v>
      </c>
      <c r="BM58">
        <v>12.165694999999999</v>
      </c>
      <c r="BN58">
        <v>0</v>
      </c>
      <c r="BO58">
        <v>0</v>
      </c>
      <c r="BP58">
        <v>0</v>
      </c>
      <c r="BQ58">
        <v>705.93588099999999</v>
      </c>
      <c r="BR58">
        <v>246.89789699999989</v>
      </c>
      <c r="BS58">
        <v>136.43384499999999</v>
      </c>
      <c r="BT58">
        <v>98.521153999999996</v>
      </c>
      <c r="BU58">
        <v>34.497596000000001</v>
      </c>
      <c r="BV58">
        <v>87.716194000000002</v>
      </c>
      <c r="BW58">
        <v>130.69233399999999</v>
      </c>
      <c r="BX58">
        <v>552.59881400000006</v>
      </c>
      <c r="BY58">
        <v>265.76701500000007</v>
      </c>
      <c r="BZ58">
        <v>202.08555699999999</v>
      </c>
      <c r="CA58"/>
      <c r="CB58"/>
      <c r="CC58"/>
      <c r="CD58"/>
      <c r="CE58"/>
      <c r="CF58"/>
      <c r="CG58"/>
      <c r="CH58"/>
      <c r="CI58"/>
      <c r="CJ58"/>
      <c r="CK58"/>
      <c r="CL58"/>
      <c r="CM58"/>
    </row>
    <row r="59">
      <c r="A59" t="s">
        <v>528</v>
      </c>
      <c r="B59">
        <v>2005</v>
      </c>
      <c r="C59" t="s">
        <v>531</v>
      </c>
      <c r="D59">
        <v>160</v>
      </c>
      <c r="E59" t="s">
        <v>170</v>
      </c>
      <c r="F59" t="s">
        <v>178</v>
      </c>
      <c r="G59" t="s">
        <v>184</v>
      </c>
      <c r="H59">
        <v>0.090542955407409198</v>
      </c>
      <c r="I59">
        <v>0</v>
      </c>
      <c r="J59">
        <v>0.046460980708208498</v>
      </c>
      <c r="K59">
        <v>0.35413585954213822</v>
      </c>
      <c r="L59">
        <v>0.12741435647724489</v>
      </c>
      <c r="M59">
        <v>0</v>
      </c>
      <c r="N59">
        <v>0.067267643482702602</v>
      </c>
      <c r="O59">
        <v>0</v>
      </c>
      <c r="P59">
        <v>0</v>
      </c>
      <c r="Q59">
        <v>0</v>
      </c>
      <c r="R59">
        <v>0.095483933757990205</v>
      </c>
      <c r="S59">
        <v>0</v>
      </c>
      <c r="T59">
        <v>0</v>
      </c>
      <c r="U59">
        <v>0.17461088241015141</v>
      </c>
      <c r="V59">
        <v>0.37886200858986802</v>
      </c>
      <c r="W59" t="s">
        <v>146</v>
      </c>
      <c r="X59" t="s">
        <v>147</v>
      </c>
      <c r="Y59" t="s">
        <v>148</v>
      </c>
      <c r="Z59" t="s">
        <v>149</v>
      </c>
      <c r="AA59" t="s">
        <v>150</v>
      </c>
      <c r="AB59" t="s">
        <v>184</v>
      </c>
      <c r="AC59" t="s">
        <v>184</v>
      </c>
      <c r="AD59" t="s">
        <v>184</v>
      </c>
      <c r="AE59" t="s">
        <v>184</v>
      </c>
      <c r="AF59" t="s">
        <v>184</v>
      </c>
      <c r="AG59" t="s">
        <v>184</v>
      </c>
      <c r="AH59" t="s">
        <v>184</v>
      </c>
      <c r="AI59" t="s">
        <v>184</v>
      </c>
      <c r="AJ59" t="s">
        <v>184</v>
      </c>
      <c r="AK59" t="s">
        <v>184</v>
      </c>
      <c r="AL59" t="s">
        <v>184</v>
      </c>
      <c r="AM59" t="s">
        <v>184</v>
      </c>
      <c r="AN59" t="s">
        <v>184</v>
      </c>
      <c r="AO59">
        <v>0.1082349224855237</v>
      </c>
      <c r="AP59">
        <v>0.034711051688849602</v>
      </c>
      <c r="AQ59">
        <v>0.12497413828835741</v>
      </c>
      <c r="AR59">
        <v>0</v>
      </c>
      <c r="AS59">
        <v>0.34855037811562511</v>
      </c>
      <c r="AT59"/>
      <c r="AU59"/>
      <c r="AV59"/>
      <c r="AW59"/>
      <c r="AX59"/>
      <c r="AY59"/>
      <c r="AZ59"/>
      <c r="BA59"/>
      <c r="BB59"/>
      <c r="BC59"/>
      <c r="BD59"/>
      <c r="BE59"/>
      <c r="BF59"/>
      <c r="BG59">
        <v>7.3498140000000003</v>
      </c>
      <c r="BH59">
        <v>0</v>
      </c>
      <c r="BI59">
        <v>3.7768860000000002</v>
      </c>
      <c r="BJ59">
        <v>28.763794999999998</v>
      </c>
      <c r="BK59">
        <v>10.359669999999999</v>
      </c>
      <c r="BL59">
        <v>0</v>
      </c>
      <c r="BM59">
        <v>0.288358</v>
      </c>
      <c r="BN59">
        <v>0</v>
      </c>
      <c r="BO59">
        <v>0</v>
      </c>
      <c r="BP59">
        <v>0</v>
      </c>
      <c r="BQ59">
        <v>7.3498140000000003</v>
      </c>
      <c r="BR59">
        <v>0</v>
      </c>
      <c r="BS59">
        <v>0</v>
      </c>
      <c r="BT59">
        <v>13.454497999999999</v>
      </c>
      <c r="BU59">
        <v>29.157495000000001</v>
      </c>
      <c r="BV59">
        <v>9.6776119999999999</v>
      </c>
      <c r="BW59">
        <v>0.99510600000000005</v>
      </c>
      <c r="BX59">
        <v>16.714378</v>
      </c>
      <c r="BY59">
        <v>0</v>
      </c>
      <c r="BZ59">
        <v>22.863068999999999</v>
      </c>
      <c r="CA59"/>
      <c r="CB59"/>
      <c r="CC59"/>
      <c r="CD59"/>
      <c r="CE59"/>
      <c r="CF59"/>
      <c r="CG59"/>
      <c r="CH59"/>
      <c r="CI59"/>
      <c r="CJ59"/>
      <c r="CK59"/>
      <c r="CL59"/>
      <c r="CM59"/>
    </row>
    <row r="60">
      <c r="A60" t="s">
        <v>528</v>
      </c>
      <c r="B60">
        <v>2005</v>
      </c>
      <c r="C60" t="s">
        <v>531</v>
      </c>
      <c r="D60">
        <v>161</v>
      </c>
      <c r="E60" t="s">
        <v>170</v>
      </c>
      <c r="F60" t="s">
        <v>165</v>
      </c>
      <c r="G60" t="s">
        <v>184</v>
      </c>
      <c r="H60">
        <v>0.075273712971421006</v>
      </c>
      <c r="I60">
        <v>0.1183983099257825</v>
      </c>
      <c r="J60">
        <v>0.020179152997692199</v>
      </c>
      <c r="K60">
        <v>0.1158494208764453</v>
      </c>
      <c r="L60">
        <v>0.1213290448342004</v>
      </c>
      <c r="M60">
        <v>0</v>
      </c>
      <c r="N60">
        <v>0.29977885340554672</v>
      </c>
      <c r="O60">
        <v>0.22172102525202819</v>
      </c>
      <c r="P60">
        <v>0</v>
      </c>
      <c r="Q60">
        <v>0</v>
      </c>
      <c r="R60">
        <v>0.079381440452660296</v>
      </c>
      <c r="S60">
        <v>0.12503311558417349</v>
      </c>
      <c r="T60">
        <v>0.021319323915983401</v>
      </c>
      <c r="U60">
        <v>0</v>
      </c>
      <c r="V60">
        <v>0.2214764208086524</v>
      </c>
      <c r="W60" t="s">
        <v>146</v>
      </c>
      <c r="X60" t="s">
        <v>147</v>
      </c>
      <c r="Y60" t="s">
        <v>148</v>
      </c>
      <c r="Z60" t="s">
        <v>149</v>
      </c>
      <c r="AA60" t="s">
        <v>150</v>
      </c>
      <c r="AB60" t="s">
        <v>184</v>
      </c>
      <c r="AC60" t="s">
        <v>184</v>
      </c>
      <c r="AD60" t="s">
        <v>184</v>
      </c>
      <c r="AE60" t="s">
        <v>184</v>
      </c>
      <c r="AF60" t="s">
        <v>184</v>
      </c>
      <c r="AG60" t="s">
        <v>184</v>
      </c>
      <c r="AH60" t="s">
        <v>184</v>
      </c>
      <c r="AI60" t="s">
        <v>184</v>
      </c>
      <c r="AJ60" t="s">
        <v>184</v>
      </c>
      <c r="AK60" t="s">
        <v>184</v>
      </c>
      <c r="AL60" t="s">
        <v>184</v>
      </c>
      <c r="AM60" t="s">
        <v>184</v>
      </c>
      <c r="AN60" t="s">
        <v>184</v>
      </c>
      <c r="AO60">
        <v>0</v>
      </c>
      <c r="AP60">
        <v>0</v>
      </c>
      <c r="AQ60">
        <v>0.1451448250662927</v>
      </c>
      <c r="AR60">
        <v>0.025075266201057399</v>
      </c>
      <c r="AS60">
        <v>0.22888313293589441</v>
      </c>
      <c r="AT60"/>
      <c r="AU60"/>
      <c r="AV60"/>
      <c r="AW60"/>
      <c r="AX60"/>
      <c r="AY60"/>
      <c r="AZ60"/>
      <c r="BA60"/>
      <c r="BB60"/>
      <c r="BC60"/>
      <c r="BD60"/>
      <c r="BE60"/>
      <c r="BF60"/>
      <c r="BG60">
        <v>6.1103350000000001</v>
      </c>
      <c r="BH60">
        <v>9.6298720000000007</v>
      </c>
      <c r="BI60">
        <v>1.640395</v>
      </c>
      <c r="BJ60">
        <v>9.4095779999999998</v>
      </c>
      <c r="BK60">
        <v>9.8648919999999993</v>
      </c>
      <c r="BL60">
        <v>0</v>
      </c>
      <c r="BM60">
        <v>1.2850699999999999</v>
      </c>
      <c r="BN60">
        <v>0.94441399999999998</v>
      </c>
      <c r="BO60">
        <v>0</v>
      </c>
      <c r="BP60">
        <v>0</v>
      </c>
      <c r="BQ60">
        <v>6.1103350000000001</v>
      </c>
      <c r="BR60">
        <v>9.6298720000000007</v>
      </c>
      <c r="BS60">
        <v>1.640395</v>
      </c>
      <c r="BT60">
        <v>0</v>
      </c>
      <c r="BU60">
        <v>17.044986000000002</v>
      </c>
      <c r="BV60">
        <v>0</v>
      </c>
      <c r="BW60">
        <v>0</v>
      </c>
      <c r="BX60">
        <v>19.41206</v>
      </c>
      <c r="BY60">
        <v>2.2294839999999998</v>
      </c>
      <c r="BZ60">
        <v>15.013528000000001</v>
      </c>
      <c r="CA60"/>
      <c r="CB60"/>
      <c r="CC60"/>
      <c r="CD60"/>
      <c r="CE60"/>
      <c r="CF60"/>
      <c r="CG60"/>
      <c r="CH60"/>
      <c r="CI60"/>
      <c r="CJ60"/>
      <c r="CK60"/>
      <c r="CL60"/>
      <c r="CM60"/>
    </row>
    <row r="61">
      <c r="A61" t="s">
        <v>528</v>
      </c>
      <c r="B61">
        <v>2010</v>
      </c>
      <c r="C61" t="s">
        <v>532</v>
      </c>
      <c r="D61">
        <v>16</v>
      </c>
      <c r="E61" t="s">
        <v>13</v>
      </c>
      <c r="F61" t="s">
        <v>14</v>
      </c>
      <c r="G61" t="s">
        <v>539</v>
      </c>
      <c r="H61">
        <v>68.683530252741747</v>
      </c>
      <c r="I61">
        <v>73.132607632107408</v>
      </c>
      <c r="J61">
        <v>75.909950904430772</v>
      </c>
      <c r="K61">
        <v>75.084017014712174</v>
      </c>
      <c r="L61">
        <v>84.958079346669734</v>
      </c>
      <c r="M61">
        <v>73.653464733524132</v>
      </c>
      <c r="N61">
        <v>78.024644476588975</v>
      </c>
      <c r="O61">
        <v>87.652310322728766</v>
      </c>
      <c r="P61">
        <v>94.877904982865942</v>
      </c>
      <c r="Q61">
        <v>97.729286645598108</v>
      </c>
      <c r="R61">
        <v>68.575528358032074</v>
      </c>
      <c r="S61">
        <v>73.142405255738012</v>
      </c>
      <c r="T61">
        <v>74.587501341322238</v>
      </c>
      <c r="U61">
        <v>75.646483398710956</v>
      </c>
      <c r="V61">
        <v>79.83409341569444</v>
      </c>
      <c r="W61" t="s">
        <v>275</v>
      </c>
      <c r="X61" t="s">
        <v>276</v>
      </c>
      <c r="Y61" t="s">
        <v>277</v>
      </c>
      <c r="Z61" t="s">
        <v>278</v>
      </c>
      <c r="AA61" t="s">
        <v>279</v>
      </c>
      <c r="AB61" t="s">
        <v>184</v>
      </c>
      <c r="AC61" t="s">
        <v>184</v>
      </c>
      <c r="AD61" t="s">
        <v>184</v>
      </c>
      <c r="AE61" t="s">
        <v>184</v>
      </c>
      <c r="AF61" t="s">
        <v>184</v>
      </c>
      <c r="AG61" t="s">
        <v>184</v>
      </c>
      <c r="AH61" t="s">
        <v>184</v>
      </c>
      <c r="AI61" t="s">
        <v>184</v>
      </c>
      <c r="AJ61" t="s">
        <v>184</v>
      </c>
      <c r="AK61" t="s">
        <v>184</v>
      </c>
      <c r="AL61" t="s">
        <v>184</v>
      </c>
      <c r="AM61" t="s">
        <v>184</v>
      </c>
      <c r="AN61" t="s">
        <v>184</v>
      </c>
      <c r="AO61">
        <v>90.658248170675151</v>
      </c>
      <c r="AP61">
        <v>78.792731902015618</v>
      </c>
      <c r="AQ61">
        <v>81.899441607813955</v>
      </c>
      <c r="AR61">
        <v>68.135395643930465</v>
      </c>
      <c r="AS61">
        <v>64.685338113717066</v>
      </c>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c r="A62" t="s">
        <v>528</v>
      </c>
      <c r="B62">
        <v>2010</v>
      </c>
      <c r="C62" t="s">
        <v>532</v>
      </c>
      <c r="D62">
        <v>17</v>
      </c>
      <c r="E62" t="s">
        <v>13</v>
      </c>
      <c r="F62" t="s">
        <v>51</v>
      </c>
      <c r="G62" t="s">
        <v>184</v>
      </c>
      <c r="H62">
        <v>31.316469747258211</v>
      </c>
      <c r="I62">
        <v>26.86739236789267</v>
      </c>
      <c r="J62">
        <v>24.090049095569409</v>
      </c>
      <c r="K62">
        <v>24.91598298528784</v>
      </c>
      <c r="L62">
        <v>15.04192065333033</v>
      </c>
      <c r="M62">
        <v>26.346535266475879</v>
      </c>
      <c r="N62">
        <v>21.975355523410979</v>
      </c>
      <c r="O62">
        <v>12.34768967727128</v>
      </c>
      <c r="P62">
        <v>5.1220950171340904</v>
      </c>
      <c r="Q62">
        <v>2.270713354401892</v>
      </c>
      <c r="R62">
        <v>31.424471641967909</v>
      </c>
      <c r="S62">
        <v>26.857594744262119</v>
      </c>
      <c r="T62">
        <v>25.412498658677858</v>
      </c>
      <c r="U62">
        <v>24.353516601289069</v>
      </c>
      <c r="V62">
        <v>20.16590658430556</v>
      </c>
      <c r="W62" t="s">
        <v>275</v>
      </c>
      <c r="X62" t="s">
        <v>276</v>
      </c>
      <c r="Y62" t="s">
        <v>277</v>
      </c>
      <c r="Z62" t="s">
        <v>278</v>
      </c>
      <c r="AA62" t="s">
        <v>279</v>
      </c>
      <c r="AB62" t="s">
        <v>184</v>
      </c>
      <c r="AC62" t="s">
        <v>184</v>
      </c>
      <c r="AD62" t="s">
        <v>184</v>
      </c>
      <c r="AE62" t="s">
        <v>184</v>
      </c>
      <c r="AF62" t="s">
        <v>184</v>
      </c>
      <c r="AG62" t="s">
        <v>184</v>
      </c>
      <c r="AH62" t="s">
        <v>184</v>
      </c>
      <c r="AI62" t="s">
        <v>184</v>
      </c>
      <c r="AJ62" t="s">
        <v>184</v>
      </c>
      <c r="AK62" t="s">
        <v>184</v>
      </c>
      <c r="AL62" t="s">
        <v>184</v>
      </c>
      <c r="AM62" t="s">
        <v>184</v>
      </c>
      <c r="AN62" t="s">
        <v>184</v>
      </c>
      <c r="AO62">
        <v>9.3417518293250073</v>
      </c>
      <c r="AP62">
        <v>21.207268097984539</v>
      </c>
      <c r="AQ62">
        <v>18.100558392185899</v>
      </c>
      <c r="AR62">
        <v>31.864604356069449</v>
      </c>
      <c r="AS62">
        <v>35.314661886283147</v>
      </c>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c r="A63" t="s">
        <v>528</v>
      </c>
      <c r="B63">
        <v>2010</v>
      </c>
      <c r="C63" t="s">
        <v>532</v>
      </c>
      <c r="D63">
        <v>18</v>
      </c>
      <c r="E63" t="s">
        <v>60</v>
      </c>
      <c r="F63" t="s">
        <v>15</v>
      </c>
      <c r="G63" t="s">
        <v>540</v>
      </c>
      <c r="H63">
        <v>45.310876232844777</v>
      </c>
      <c r="I63">
        <v>50.881169939183891</v>
      </c>
      <c r="J63">
        <v>52.248991574098433</v>
      </c>
      <c r="K63">
        <v>51.367373158635537</v>
      </c>
      <c r="L63">
        <v>68.644022338987639</v>
      </c>
      <c r="M63">
        <v>61.025739359437146</v>
      </c>
      <c r="N63">
        <v>68.698404648301349</v>
      </c>
      <c r="O63">
        <v>82.242931067648826</v>
      </c>
      <c r="P63">
        <v>92.432011132793974</v>
      </c>
      <c r="Q63">
        <v>95.447557462295407</v>
      </c>
      <c r="R63">
        <v>44.88636474787387</v>
      </c>
      <c r="S63">
        <v>51.666617010762693</v>
      </c>
      <c r="T63">
        <v>49.806909259659299</v>
      </c>
      <c r="U63">
        <v>52.433458222401264</v>
      </c>
      <c r="V63">
        <v>55.160068503331132</v>
      </c>
      <c r="W63" t="s">
        <v>275</v>
      </c>
      <c r="X63" t="s">
        <v>276</v>
      </c>
      <c r="Y63" t="s">
        <v>277</v>
      </c>
      <c r="Z63" t="s">
        <v>278</v>
      </c>
      <c r="AA63" t="s">
        <v>279</v>
      </c>
      <c r="AB63" t="s">
        <v>184</v>
      </c>
      <c r="AC63" t="s">
        <v>184</v>
      </c>
      <c r="AD63" t="s">
        <v>184</v>
      </c>
      <c r="AE63" t="s">
        <v>184</v>
      </c>
      <c r="AF63" t="s">
        <v>184</v>
      </c>
      <c r="AG63" t="s">
        <v>184</v>
      </c>
      <c r="AH63" t="s">
        <v>184</v>
      </c>
      <c r="AI63" t="s">
        <v>184</v>
      </c>
      <c r="AJ63" t="s">
        <v>184</v>
      </c>
      <c r="AK63" t="s">
        <v>184</v>
      </c>
      <c r="AL63" t="s">
        <v>184</v>
      </c>
      <c r="AM63" t="s">
        <v>184</v>
      </c>
      <c r="AN63" t="s">
        <v>184</v>
      </c>
      <c r="AO63">
        <v>88.143064153729654</v>
      </c>
      <c r="AP63">
        <v>55.27141857163808</v>
      </c>
      <c r="AQ63">
        <v>50.314864845420509</v>
      </c>
      <c r="AR63">
        <v>50.830948475281467</v>
      </c>
      <c r="AS63">
        <v>47.925209920777817</v>
      </c>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c r="A64" t="s">
        <v>528</v>
      </c>
      <c r="B64">
        <v>2010</v>
      </c>
      <c r="C64" t="s">
        <v>532</v>
      </c>
      <c r="D64">
        <v>19</v>
      </c>
      <c r="E64" t="s">
        <v>60</v>
      </c>
      <c r="F64" t="s">
        <v>16</v>
      </c>
      <c r="G64" t="s">
        <v>541</v>
      </c>
      <c r="H64">
        <v>23.372654019897059</v>
      </c>
      <c r="I64">
        <v>22.251437692923531</v>
      </c>
      <c r="J64">
        <v>23.660959330332421</v>
      </c>
      <c r="K64">
        <v>23.716643856076619</v>
      </c>
      <c r="L64">
        <v>16.314057007681999</v>
      </c>
      <c r="M64">
        <v>12.62772537408695</v>
      </c>
      <c r="N64">
        <v>9.3262398282875978</v>
      </c>
      <c r="O64">
        <v>5.4093792550799469</v>
      </c>
      <c r="P64">
        <v>2.4458938500719691</v>
      </c>
      <c r="Q64">
        <v>2.2817291833027009</v>
      </c>
      <c r="R64">
        <v>23.68916361015825</v>
      </c>
      <c r="S64">
        <v>21.475788244975298</v>
      </c>
      <c r="T64">
        <v>24.780592081662999</v>
      </c>
      <c r="U64">
        <v>23.213025176309699</v>
      </c>
      <c r="V64">
        <v>24.674024912363439</v>
      </c>
      <c r="W64" t="s">
        <v>275</v>
      </c>
      <c r="X64" t="s">
        <v>276</v>
      </c>
      <c r="Y64" t="s">
        <v>277</v>
      </c>
      <c r="Z64" t="s">
        <v>278</v>
      </c>
      <c r="AA64" t="s">
        <v>279</v>
      </c>
      <c r="AB64" t="s">
        <v>184</v>
      </c>
      <c r="AC64" t="s">
        <v>184</v>
      </c>
      <c r="AD64" t="s">
        <v>184</v>
      </c>
      <c r="AE64" t="s">
        <v>184</v>
      </c>
      <c r="AF64" t="s">
        <v>184</v>
      </c>
      <c r="AG64" t="s">
        <v>184</v>
      </c>
      <c r="AH64" t="s">
        <v>184</v>
      </c>
      <c r="AI64" t="s">
        <v>184</v>
      </c>
      <c r="AJ64" t="s">
        <v>184</v>
      </c>
      <c r="AK64" t="s">
        <v>184</v>
      </c>
      <c r="AL64" t="s">
        <v>184</v>
      </c>
      <c r="AM64" t="s">
        <v>184</v>
      </c>
      <c r="AN64" t="s">
        <v>184</v>
      </c>
      <c r="AO64">
        <v>2.5151840169454731</v>
      </c>
      <c r="AP64">
        <v>23.521313330377549</v>
      </c>
      <c r="AQ64">
        <v>31.584576762393631</v>
      </c>
      <c r="AR64">
        <v>17.304447168648981</v>
      </c>
      <c r="AS64">
        <v>16.760128192939209</v>
      </c>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c r="A65" t="s">
        <v>528</v>
      </c>
      <c r="B65">
        <v>2010</v>
      </c>
      <c r="C65" t="s">
        <v>532</v>
      </c>
      <c r="D65">
        <v>20</v>
      </c>
      <c r="E65" t="s">
        <v>60</v>
      </c>
      <c r="F65" t="s">
        <v>22</v>
      </c>
      <c r="G65" t="s">
        <v>542</v>
      </c>
      <c r="H65">
        <v>19.74733749623967</v>
      </c>
      <c r="I65">
        <v>17.996329786122281</v>
      </c>
      <c r="J65">
        <v>15.563486678045351</v>
      </c>
      <c r="K65">
        <v>14.61815346166502</v>
      </c>
      <c r="L65">
        <v>11.69042621428534</v>
      </c>
      <c r="M65">
        <v>24.210001022462869</v>
      </c>
      <c r="N65">
        <v>21.64013726996809</v>
      </c>
      <c r="O65">
        <v>12.34768967727123</v>
      </c>
      <c r="P65">
        <v>5.1220950171340576</v>
      </c>
      <c r="Q65">
        <v>2.015709801017044</v>
      </c>
      <c r="R65">
        <v>19.406141416088602</v>
      </c>
      <c r="S65">
        <v>18.61402422890945</v>
      </c>
      <c r="T65">
        <v>15.773154242464001</v>
      </c>
      <c r="U65">
        <v>14.26483249520636</v>
      </c>
      <c r="V65">
        <v>13.13196031262482</v>
      </c>
      <c r="W65" t="s">
        <v>275</v>
      </c>
      <c r="X65" t="s">
        <v>276</v>
      </c>
      <c r="Y65" t="s">
        <v>277</v>
      </c>
      <c r="Z65" t="s">
        <v>278</v>
      </c>
      <c r="AA65" t="s">
        <v>279</v>
      </c>
      <c r="AB65" t="s">
        <v>184</v>
      </c>
      <c r="AC65" t="s">
        <v>184</v>
      </c>
      <c r="AD65" t="s">
        <v>184</v>
      </c>
      <c r="AE65" t="s">
        <v>184</v>
      </c>
      <c r="AF65" t="s">
        <v>184</v>
      </c>
      <c r="AG65" t="s">
        <v>184</v>
      </c>
      <c r="AH65" t="s">
        <v>184</v>
      </c>
      <c r="AI65" t="s">
        <v>184</v>
      </c>
      <c r="AJ65" t="s">
        <v>184</v>
      </c>
      <c r="AK65" t="s">
        <v>184</v>
      </c>
      <c r="AL65" t="s">
        <v>184</v>
      </c>
      <c r="AM65" t="s">
        <v>184</v>
      </c>
      <c r="AN65" t="s">
        <v>184</v>
      </c>
      <c r="AO65">
        <v>8.8894367766044571</v>
      </c>
      <c r="AP65">
        <v>16.55889431800772</v>
      </c>
      <c r="AQ65">
        <v>12.147091962805719</v>
      </c>
      <c r="AR65">
        <v>15.91554608118984</v>
      </c>
      <c r="AS65">
        <v>23.755579773016489</v>
      </c>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c r="A66" t="s">
        <v>528</v>
      </c>
      <c r="B66">
        <v>2010</v>
      </c>
      <c r="C66" t="s">
        <v>532</v>
      </c>
      <c r="D66">
        <v>21</v>
      </c>
      <c r="E66" t="s">
        <v>60</v>
      </c>
      <c r="F66" t="s">
        <v>17</v>
      </c>
      <c r="G66" t="s">
        <v>543</v>
      </c>
      <c r="H66">
        <v>11.569132251018489</v>
      </c>
      <c r="I66">
        <v>8.8710625817702962</v>
      </c>
      <c r="J66">
        <v>8.5265624175238113</v>
      </c>
      <c r="K66">
        <v>10.29782952362282</v>
      </c>
      <c r="L66">
        <v>3.3514944390450179</v>
      </c>
      <c r="M66">
        <v>2.1365342440130348</v>
      </c>
      <c r="N66">
        <v>0.33521825344296741</v>
      </c>
      <c r="O66">
        <v>0</v>
      </c>
      <c r="P66">
        <v>0</v>
      </c>
      <c r="Q66">
        <v>0.25500355338484709</v>
      </c>
      <c r="R66">
        <v>12.018330225879289</v>
      </c>
      <c r="S66">
        <v>8.2435705153525589</v>
      </c>
      <c r="T66">
        <v>9.6393444162136959</v>
      </c>
      <c r="U66">
        <v>10.088684106082679</v>
      </c>
      <c r="V66">
        <v>7.0339462716806107</v>
      </c>
      <c r="W66" t="s">
        <v>275</v>
      </c>
      <c r="X66" t="s">
        <v>276</v>
      </c>
      <c r="Y66" t="s">
        <v>277</v>
      </c>
      <c r="Z66" t="s">
        <v>278</v>
      </c>
      <c r="AA66" t="s">
        <v>279</v>
      </c>
      <c r="AB66" t="s">
        <v>184</v>
      </c>
      <c r="AC66" t="s">
        <v>184</v>
      </c>
      <c r="AD66" t="s">
        <v>184</v>
      </c>
      <c r="AE66" t="s">
        <v>184</v>
      </c>
      <c r="AF66" t="s">
        <v>184</v>
      </c>
      <c r="AG66" t="s">
        <v>184</v>
      </c>
      <c r="AH66" t="s">
        <v>184</v>
      </c>
      <c r="AI66" t="s">
        <v>184</v>
      </c>
      <c r="AJ66" t="s">
        <v>184</v>
      </c>
      <c r="AK66" t="s">
        <v>184</v>
      </c>
      <c r="AL66" t="s">
        <v>184</v>
      </c>
      <c r="AM66" t="s">
        <v>184</v>
      </c>
      <c r="AN66" t="s">
        <v>184</v>
      </c>
      <c r="AO66">
        <v>0.45231505272041678</v>
      </c>
      <c r="AP66">
        <v>4.6483737799766427</v>
      </c>
      <c r="AQ66">
        <v>5.9534664293801409</v>
      </c>
      <c r="AR66">
        <v>15.949058274879709</v>
      </c>
      <c r="AS66">
        <v>11.55908211326647</v>
      </c>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c r="A67" t="s">
        <v>528</v>
      </c>
      <c r="B67">
        <v>2010</v>
      </c>
      <c r="C67" t="s">
        <v>532</v>
      </c>
      <c r="D67">
        <v>22</v>
      </c>
      <c r="E67" t="s">
        <v>54</v>
      </c>
      <c r="F67" t="s">
        <v>49</v>
      </c>
      <c r="G67" t="s">
        <v>184</v>
      </c>
      <c r="H67">
        <v>34.029488487109397</v>
      </c>
      <c r="I67">
        <v>30.42615108825202</v>
      </c>
      <c r="J67">
        <v>31.16977293282817</v>
      </c>
      <c r="K67">
        <v>31.586807417921602</v>
      </c>
      <c r="L67">
        <v>19.20247860255035</v>
      </c>
      <c r="M67">
        <v>17.144781199056489</v>
      </c>
      <c r="N67">
        <v>11.952941139111379</v>
      </c>
      <c r="O67">
        <v>6.1714052204249352</v>
      </c>
      <c r="P67">
        <v>2.5779382992422462</v>
      </c>
      <c r="Q67">
        <v>2.3347445393488648</v>
      </c>
      <c r="R67">
        <v>34.544631557889552</v>
      </c>
      <c r="S67">
        <v>29.36161064144186</v>
      </c>
      <c r="T67">
        <v>33.223518198127792</v>
      </c>
      <c r="U67">
        <v>30.686192051995981</v>
      </c>
      <c r="V67">
        <v>30.906626300478312</v>
      </c>
      <c r="W67" t="s">
        <v>275</v>
      </c>
      <c r="X67" t="s">
        <v>276</v>
      </c>
      <c r="Y67" t="s">
        <v>277</v>
      </c>
      <c r="Z67" t="s">
        <v>278</v>
      </c>
      <c r="AA67" t="s">
        <v>279</v>
      </c>
      <c r="AB67" t="s">
        <v>184</v>
      </c>
      <c r="AC67" t="s">
        <v>184</v>
      </c>
      <c r="AD67" t="s">
        <v>184</v>
      </c>
      <c r="AE67" t="s">
        <v>184</v>
      </c>
      <c r="AF67" t="s">
        <v>184</v>
      </c>
      <c r="AG67" t="s">
        <v>184</v>
      </c>
      <c r="AH67" t="s">
        <v>184</v>
      </c>
      <c r="AI67" t="s">
        <v>184</v>
      </c>
      <c r="AJ67" t="s">
        <v>184</v>
      </c>
      <c r="AK67" t="s">
        <v>184</v>
      </c>
      <c r="AL67" t="s">
        <v>184</v>
      </c>
      <c r="AM67" t="s">
        <v>184</v>
      </c>
      <c r="AN67" t="s">
        <v>184</v>
      </c>
      <c r="AO67">
        <v>2.77435762073224</v>
      </c>
      <c r="AP67">
        <v>29.852135803119481</v>
      </c>
      <c r="AQ67">
        <v>38.565069727386479</v>
      </c>
      <c r="AR67">
        <v>25.39714784820579</v>
      </c>
      <c r="AS67">
        <v>25.910242848966561</v>
      </c>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c r="A68" t="s">
        <v>528</v>
      </c>
      <c r="B68">
        <v>2010</v>
      </c>
      <c r="C68" t="s">
        <v>532</v>
      </c>
      <c r="D68">
        <v>23</v>
      </c>
      <c r="E68" t="s">
        <v>54</v>
      </c>
      <c r="F68" t="s">
        <v>48</v>
      </c>
      <c r="G68" t="s">
        <v>184</v>
      </c>
      <c r="H68">
        <v>65.970511512890738</v>
      </c>
      <c r="I68">
        <v>69.573848911748001</v>
      </c>
      <c r="J68">
        <v>68.830227067171919</v>
      </c>
      <c r="K68">
        <v>68.413192582078381</v>
      </c>
      <c r="L68">
        <v>80.797521397449543</v>
      </c>
      <c r="M68">
        <v>82.855218800943462</v>
      </c>
      <c r="N68">
        <v>88.047058860888583</v>
      </c>
      <c r="O68">
        <v>93.82859477957507</v>
      </c>
      <c r="P68">
        <v>97.422061700757752</v>
      </c>
      <c r="Q68">
        <v>97.665255460651139</v>
      </c>
      <c r="R68">
        <v>65.455368442110512</v>
      </c>
      <c r="S68">
        <v>70.638389358558101</v>
      </c>
      <c r="T68">
        <v>66.776481801872293</v>
      </c>
      <c r="U68">
        <v>69.313807948004026</v>
      </c>
      <c r="V68">
        <v>69.093373699521848</v>
      </c>
      <c r="W68" t="s">
        <v>275</v>
      </c>
      <c r="X68" t="s">
        <v>276</v>
      </c>
      <c r="Y68" t="s">
        <v>277</v>
      </c>
      <c r="Z68" t="s">
        <v>278</v>
      </c>
      <c r="AA68" t="s">
        <v>279</v>
      </c>
      <c r="AB68" t="s">
        <v>184</v>
      </c>
      <c r="AC68" t="s">
        <v>184</v>
      </c>
      <c r="AD68" t="s">
        <v>184</v>
      </c>
      <c r="AE68" t="s">
        <v>184</v>
      </c>
      <c r="AF68" t="s">
        <v>184</v>
      </c>
      <c r="AG68" t="s">
        <v>184</v>
      </c>
      <c r="AH68" t="s">
        <v>184</v>
      </c>
      <c r="AI68" t="s">
        <v>184</v>
      </c>
      <c r="AJ68" t="s">
        <v>184</v>
      </c>
      <c r="AK68" t="s">
        <v>184</v>
      </c>
      <c r="AL68" t="s">
        <v>184</v>
      </c>
      <c r="AM68" t="s">
        <v>184</v>
      </c>
      <c r="AN68" t="s">
        <v>184</v>
      </c>
      <c r="AO68">
        <v>97.225642379267725</v>
      </c>
      <c r="AP68">
        <v>70.147864196880533</v>
      </c>
      <c r="AQ68">
        <v>61.434930272613741</v>
      </c>
      <c r="AR68">
        <v>74.602852151794195</v>
      </c>
      <c r="AS68">
        <v>74.089757151033396</v>
      </c>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c r="A69" t="s">
        <v>528</v>
      </c>
      <c r="B69">
        <v>2010</v>
      </c>
      <c r="C69" t="s">
        <v>532</v>
      </c>
      <c r="D69">
        <v>29</v>
      </c>
      <c r="E69" t="s">
        <v>57</v>
      </c>
      <c r="F69" t="s">
        <v>49</v>
      </c>
      <c r="G69" t="s">
        <v>544</v>
      </c>
      <c r="H69">
        <v>16.28464099234861</v>
      </c>
      <c r="I69">
        <v>17.509135153720731</v>
      </c>
      <c r="J69">
        <v>26.170630481593388</v>
      </c>
      <c r="K69">
        <v>29.345682555141298</v>
      </c>
      <c r="L69">
        <v>59.558650402574699</v>
      </c>
      <c r="M69">
        <v>52.991861882800173</v>
      </c>
      <c r="N69">
        <v>69.722005718617723</v>
      </c>
      <c r="O69">
        <v>77.649747318482483</v>
      </c>
      <c r="P69">
        <v>90.685778681439345</v>
      </c>
      <c r="Q69">
        <v>94.49771714893059</v>
      </c>
      <c r="R69">
        <v>15.313502065438721</v>
      </c>
      <c r="S69">
        <v>17.830844128668389</v>
      </c>
      <c r="T69">
        <v>23.94348783536288</v>
      </c>
      <c r="U69">
        <v>27.062444139177661</v>
      </c>
      <c r="V69">
        <v>38.584087409344377</v>
      </c>
      <c r="W69" t="s">
        <v>275</v>
      </c>
      <c r="X69" t="s">
        <v>276</v>
      </c>
      <c r="Y69" t="s">
        <v>277</v>
      </c>
      <c r="Z69" t="s">
        <v>278</v>
      </c>
      <c r="AA69" t="s">
        <v>279</v>
      </c>
      <c r="AB69" t="s">
        <v>184</v>
      </c>
      <c r="AC69" t="s">
        <v>184</v>
      </c>
      <c r="AD69" t="s">
        <v>184</v>
      </c>
      <c r="AE69" t="s">
        <v>184</v>
      </c>
      <c r="AF69" t="s">
        <v>184</v>
      </c>
      <c r="AG69" t="s">
        <v>184</v>
      </c>
      <c r="AH69" t="s">
        <v>184</v>
      </c>
      <c r="AI69" t="s">
        <v>184</v>
      </c>
      <c r="AJ69" t="s">
        <v>184</v>
      </c>
      <c r="AK69" t="s">
        <v>184</v>
      </c>
      <c r="AL69" t="s">
        <v>184</v>
      </c>
      <c r="AM69" t="s">
        <v>184</v>
      </c>
      <c r="AN69" t="s">
        <v>184</v>
      </c>
      <c r="AO69">
        <v>89.996943514689747</v>
      </c>
      <c r="AP69">
        <v>16.552452937913149</v>
      </c>
      <c r="AQ69">
        <v>14.22133762494691</v>
      </c>
      <c r="AR69">
        <v>35.479741254860613</v>
      </c>
      <c r="AS69">
        <v>43.428312720434157</v>
      </c>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c r="A70" t="s">
        <v>528</v>
      </c>
      <c r="B70">
        <v>2010</v>
      </c>
      <c r="C70" t="s">
        <v>532</v>
      </c>
      <c r="D70">
        <v>30</v>
      </c>
      <c r="E70" t="s">
        <v>57</v>
      </c>
      <c r="F70" t="s">
        <v>48</v>
      </c>
      <c r="G70" t="s">
        <v>184</v>
      </c>
      <c r="H70">
        <v>83.715359007651315</v>
      </c>
      <c r="I70">
        <v>82.490864846279294</v>
      </c>
      <c r="J70">
        <v>73.829369518406807</v>
      </c>
      <c r="K70">
        <v>70.654317444858705</v>
      </c>
      <c r="L70">
        <v>40.441349597425308</v>
      </c>
      <c r="M70">
        <v>47.008138117199763</v>
      </c>
      <c r="N70">
        <v>30.27799428138221</v>
      </c>
      <c r="O70">
        <v>22.3502526815175</v>
      </c>
      <c r="P70">
        <v>9.3142213185607137</v>
      </c>
      <c r="Q70">
        <v>5.5022828510694204</v>
      </c>
      <c r="R70">
        <v>84.686497934561217</v>
      </c>
      <c r="S70">
        <v>82.169155871331597</v>
      </c>
      <c r="T70">
        <v>76.056512164637226</v>
      </c>
      <c r="U70">
        <v>72.937555860822386</v>
      </c>
      <c r="V70">
        <v>61.415912590655672</v>
      </c>
      <c r="W70" t="s">
        <v>275</v>
      </c>
      <c r="X70" t="s">
        <v>276</v>
      </c>
      <c r="Y70" t="s">
        <v>277</v>
      </c>
      <c r="Z70" t="s">
        <v>278</v>
      </c>
      <c r="AA70" t="s">
        <v>279</v>
      </c>
      <c r="AB70" t="s">
        <v>184</v>
      </c>
      <c r="AC70" t="s">
        <v>184</v>
      </c>
      <c r="AD70" t="s">
        <v>184</v>
      </c>
      <c r="AE70" t="s">
        <v>184</v>
      </c>
      <c r="AF70" t="s">
        <v>184</v>
      </c>
      <c r="AG70" t="s">
        <v>184</v>
      </c>
      <c r="AH70" t="s">
        <v>184</v>
      </c>
      <c r="AI70" t="s">
        <v>184</v>
      </c>
      <c r="AJ70" t="s">
        <v>184</v>
      </c>
      <c r="AK70" t="s">
        <v>184</v>
      </c>
      <c r="AL70" t="s">
        <v>184</v>
      </c>
      <c r="AM70" t="s">
        <v>184</v>
      </c>
      <c r="AN70" t="s">
        <v>184</v>
      </c>
      <c r="AO70">
        <v>10.003056485310401</v>
      </c>
      <c r="AP70">
        <v>83.447547062086997</v>
      </c>
      <c r="AQ70">
        <v>85.778662375052974</v>
      </c>
      <c r="AR70">
        <v>64.520258745139358</v>
      </c>
      <c r="AS70">
        <v>56.57168727956612</v>
      </c>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c r="A71" t="s">
        <v>528</v>
      </c>
      <c r="B71">
        <v>2010</v>
      </c>
      <c r="C71" t="s">
        <v>532</v>
      </c>
      <c r="D71">
        <v>31</v>
      </c>
      <c r="E71" t="s">
        <v>103</v>
      </c>
      <c r="F71" t="s">
        <v>49</v>
      </c>
      <c r="G71" t="s">
        <v>545</v>
      </c>
      <c r="H71">
        <v>0</v>
      </c>
      <c r="I71">
        <v>0.30556745750178849</v>
      </c>
      <c r="J71">
        <v>0.52258851424463315</v>
      </c>
      <c r="K71">
        <v>1.4524271002335061</v>
      </c>
      <c r="L71">
        <v>26.421187039518699</v>
      </c>
      <c r="M71">
        <v>4.8733793872215241</v>
      </c>
      <c r="N71">
        <v>15.113754473135611</v>
      </c>
      <c r="O71">
        <v>41.55962521690811</v>
      </c>
      <c r="P71">
        <v>75.430240068536406</v>
      </c>
      <c r="Q71">
        <v>90.059440242042882</v>
      </c>
      <c r="R71">
        <v>0</v>
      </c>
      <c r="S71">
        <v>0.33960907615119867</v>
      </c>
      <c r="T71">
        <v>0.31244830841542298</v>
      </c>
      <c r="U71">
        <v>1.162098652878953</v>
      </c>
      <c r="V71">
        <v>4.9969681281202618</v>
      </c>
      <c r="W71" t="s">
        <v>275</v>
      </c>
      <c r="X71" t="s">
        <v>276</v>
      </c>
      <c r="Y71" t="s">
        <v>277</v>
      </c>
      <c r="Z71" t="s">
        <v>278</v>
      </c>
      <c r="AA71" t="s">
        <v>279</v>
      </c>
      <c r="AB71" t="s">
        <v>184</v>
      </c>
      <c r="AC71" t="s">
        <v>184</v>
      </c>
      <c r="AD71" t="s">
        <v>184</v>
      </c>
      <c r="AE71" t="s">
        <v>184</v>
      </c>
      <c r="AF71" t="s">
        <v>184</v>
      </c>
      <c r="AG71" t="s">
        <v>184</v>
      </c>
      <c r="AH71" t="s">
        <v>184</v>
      </c>
      <c r="AI71" t="s">
        <v>184</v>
      </c>
      <c r="AJ71" t="s">
        <v>184</v>
      </c>
      <c r="AK71" t="s">
        <v>184</v>
      </c>
      <c r="AL71" t="s">
        <v>184</v>
      </c>
      <c r="AM71" t="s">
        <v>184</v>
      </c>
      <c r="AN71" t="s">
        <v>184</v>
      </c>
      <c r="AO71">
        <v>56.793166658991169</v>
      </c>
      <c r="AP71">
        <v>1.8110600909627439</v>
      </c>
      <c r="AQ71">
        <v>1.6556631415838889</v>
      </c>
      <c r="AR71">
        <v>2.9236428215122272</v>
      </c>
      <c r="AS71">
        <v>2.398377442349481</v>
      </c>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c r="A72" t="s">
        <v>528</v>
      </c>
      <c r="B72">
        <v>2010</v>
      </c>
      <c r="C72" t="s">
        <v>532</v>
      </c>
      <c r="D72">
        <v>32</v>
      </c>
      <c r="E72" t="s">
        <v>103</v>
      </c>
      <c r="F72" t="s">
        <v>48</v>
      </c>
      <c r="G72" t="s">
        <v>184</v>
      </c>
      <c r="H72">
        <v>100</v>
      </c>
      <c r="I72">
        <v>99.694432542498191</v>
      </c>
      <c r="J72">
        <v>99.477411485755397</v>
      </c>
      <c r="K72">
        <v>98.547572899766493</v>
      </c>
      <c r="L72">
        <v>73.5788129604814</v>
      </c>
      <c r="M72">
        <v>95.126620612778467</v>
      </c>
      <c r="N72">
        <v>84.886245526864286</v>
      </c>
      <c r="O72">
        <v>58.440374783091919</v>
      </c>
      <c r="P72">
        <v>24.569759931463629</v>
      </c>
      <c r="Q72">
        <v>9.9405597579571534</v>
      </c>
      <c r="R72">
        <v>100</v>
      </c>
      <c r="S72">
        <v>99.66039092384878</v>
      </c>
      <c r="T72">
        <v>99.687551691584574</v>
      </c>
      <c r="U72">
        <v>98.837901347121033</v>
      </c>
      <c r="V72">
        <v>95.003031871879728</v>
      </c>
      <c r="W72" t="s">
        <v>275</v>
      </c>
      <c r="X72" t="s">
        <v>276</v>
      </c>
      <c r="Y72" t="s">
        <v>277</v>
      </c>
      <c r="Z72" t="s">
        <v>278</v>
      </c>
      <c r="AA72" t="s">
        <v>279</v>
      </c>
      <c r="AB72" t="s">
        <v>184</v>
      </c>
      <c r="AC72" t="s">
        <v>184</v>
      </c>
      <c r="AD72" t="s">
        <v>184</v>
      </c>
      <c r="AE72" t="s">
        <v>184</v>
      </c>
      <c r="AF72" t="s">
        <v>184</v>
      </c>
      <c r="AG72" t="s">
        <v>184</v>
      </c>
      <c r="AH72" t="s">
        <v>184</v>
      </c>
      <c r="AI72" t="s">
        <v>184</v>
      </c>
      <c r="AJ72" t="s">
        <v>184</v>
      </c>
      <c r="AK72" t="s">
        <v>184</v>
      </c>
      <c r="AL72" t="s">
        <v>184</v>
      </c>
      <c r="AM72" t="s">
        <v>184</v>
      </c>
      <c r="AN72" t="s">
        <v>184</v>
      </c>
      <c r="AO72">
        <v>43.206833341008952</v>
      </c>
      <c r="AP72">
        <v>98.188939909037202</v>
      </c>
      <c r="AQ72">
        <v>98.344336858416042</v>
      </c>
      <c r="AR72">
        <v>97.076357178487712</v>
      </c>
      <c r="AS72">
        <v>97.601622557650529</v>
      </c>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c r="A73" t="s">
        <v>528</v>
      </c>
      <c r="B73">
        <v>2010</v>
      </c>
      <c r="C73" t="s">
        <v>532</v>
      </c>
      <c r="D73">
        <v>35</v>
      </c>
      <c r="E73" t="s">
        <v>55</v>
      </c>
      <c r="F73" t="s">
        <v>49</v>
      </c>
      <c r="G73" t="s">
        <v>184</v>
      </c>
      <c r="H73">
        <v>0.019709613122904299</v>
      </c>
      <c r="I73">
        <v>0.49572796133332858</v>
      </c>
      <c r="J73">
        <v>0.74648734175506004</v>
      </c>
      <c r="K73">
        <v>1.6813049809442511</v>
      </c>
      <c r="L73">
        <v>26.76270722451644</v>
      </c>
      <c r="M73">
        <v>5.5659096492129976</v>
      </c>
      <c r="N73">
        <v>15.71340682531322</v>
      </c>
      <c r="O73">
        <v>41.72319624640744</v>
      </c>
      <c r="P73">
        <v>75.495377896829439</v>
      </c>
      <c r="Q73">
        <v>90.373725714669746</v>
      </c>
      <c r="R73">
        <v>0.021883242697555799</v>
      </c>
      <c r="S73">
        <v>0.55095433377339753</v>
      </c>
      <c r="T73">
        <v>0.56076967137718636</v>
      </c>
      <c r="U73">
        <v>1.2280334330595051</v>
      </c>
      <c r="V73">
        <v>5.3619023863576887</v>
      </c>
      <c r="W73" t="s">
        <v>275</v>
      </c>
      <c r="X73" t="s">
        <v>276</v>
      </c>
      <c r="Y73" t="s">
        <v>277</v>
      </c>
      <c r="Z73" t="s">
        <v>278</v>
      </c>
      <c r="AA73" t="s">
        <v>279</v>
      </c>
      <c r="AB73" t="s">
        <v>184</v>
      </c>
      <c r="AC73" t="s">
        <v>184</v>
      </c>
      <c r="AD73" t="s">
        <v>184</v>
      </c>
      <c r="AE73" t="s">
        <v>184</v>
      </c>
      <c r="AF73" t="s">
        <v>184</v>
      </c>
      <c r="AG73" t="s">
        <v>184</v>
      </c>
      <c r="AH73" t="s">
        <v>184</v>
      </c>
      <c r="AI73" t="s">
        <v>184</v>
      </c>
      <c r="AJ73" t="s">
        <v>184</v>
      </c>
      <c r="AK73" t="s">
        <v>184</v>
      </c>
      <c r="AL73" t="s">
        <v>184</v>
      </c>
      <c r="AM73" t="s">
        <v>184</v>
      </c>
      <c r="AN73" t="s">
        <v>184</v>
      </c>
      <c r="AO73">
        <v>57.183373320276573</v>
      </c>
      <c r="AP73">
        <v>1.9366154490280829</v>
      </c>
      <c r="AQ73">
        <v>1.9467461460931219</v>
      </c>
      <c r="AR73">
        <v>2.9919658614620719</v>
      </c>
      <c r="AS73">
        <v>2.6518478425977712</v>
      </c>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c r="A74" t="s">
        <v>528</v>
      </c>
      <c r="B74">
        <v>2010</v>
      </c>
      <c r="C74" t="s">
        <v>532</v>
      </c>
      <c r="D74">
        <v>36</v>
      </c>
      <c r="E74" t="s">
        <v>55</v>
      </c>
      <c r="F74" t="s">
        <v>48</v>
      </c>
      <c r="G74" t="s">
        <v>184</v>
      </c>
      <c r="H74">
        <v>99.980290386877087</v>
      </c>
      <c r="I74">
        <v>99.504272038666656</v>
      </c>
      <c r="J74">
        <v>99.253512658245</v>
      </c>
      <c r="K74">
        <v>98.318695019055767</v>
      </c>
      <c r="L74">
        <v>73.237292775483681</v>
      </c>
      <c r="M74">
        <v>94.434090350787002</v>
      </c>
      <c r="N74">
        <v>84.286593174686672</v>
      </c>
      <c r="O74">
        <v>58.276803753592603</v>
      </c>
      <c r="P74">
        <v>24.504622103170579</v>
      </c>
      <c r="Q74">
        <v>9.626274285330279</v>
      </c>
      <c r="R74">
        <v>99.978116757302445</v>
      </c>
      <c r="S74">
        <v>99.44904566622661</v>
      </c>
      <c r="T74">
        <v>99.439230328622813</v>
      </c>
      <c r="U74">
        <v>98.771966566940478</v>
      </c>
      <c r="V74">
        <v>94.63809761364233</v>
      </c>
      <c r="W74" t="s">
        <v>275</v>
      </c>
      <c r="X74" t="s">
        <v>276</v>
      </c>
      <c r="Y74" t="s">
        <v>277</v>
      </c>
      <c r="Z74" t="s">
        <v>278</v>
      </c>
      <c r="AA74" t="s">
        <v>279</v>
      </c>
      <c r="AB74" t="s">
        <v>184</v>
      </c>
      <c r="AC74" t="s">
        <v>184</v>
      </c>
      <c r="AD74" t="s">
        <v>184</v>
      </c>
      <c r="AE74" t="s">
        <v>184</v>
      </c>
      <c r="AF74" t="s">
        <v>184</v>
      </c>
      <c r="AG74" t="s">
        <v>184</v>
      </c>
      <c r="AH74" t="s">
        <v>184</v>
      </c>
      <c r="AI74" t="s">
        <v>184</v>
      </c>
      <c r="AJ74" t="s">
        <v>184</v>
      </c>
      <c r="AK74" t="s">
        <v>184</v>
      </c>
      <c r="AL74" t="s">
        <v>184</v>
      </c>
      <c r="AM74" t="s">
        <v>184</v>
      </c>
      <c r="AN74" t="s">
        <v>184</v>
      </c>
      <c r="AO74">
        <v>42.816626679723583</v>
      </c>
      <c r="AP74">
        <v>98.063384550971861</v>
      </c>
      <c r="AQ74">
        <v>98.053253853906838</v>
      </c>
      <c r="AR74">
        <v>97.008034138537866</v>
      </c>
      <c r="AS74">
        <v>97.348152157402254</v>
      </c>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c r="A75" t="s">
        <v>528</v>
      </c>
      <c r="B75">
        <v>2010</v>
      </c>
      <c r="C75" t="s">
        <v>532</v>
      </c>
      <c r="D75">
        <v>37</v>
      </c>
      <c r="E75" t="s">
        <v>151</v>
      </c>
      <c r="F75" t="s">
        <v>49</v>
      </c>
      <c r="G75" t="s">
        <v>546</v>
      </c>
      <c r="H75">
        <v>0</v>
      </c>
      <c r="I75">
        <v>0.67784805900410583</v>
      </c>
      <c r="J75">
        <v>0.98338535707245267</v>
      </c>
      <c r="K75">
        <v>2.239231527283378</v>
      </c>
      <c r="L75">
        <v>31.449448238774941</v>
      </c>
      <c r="M75">
        <v>7.5568877436387831</v>
      </c>
      <c r="N75">
        <v>19.87385906441795</v>
      </c>
      <c r="O75">
        <v>47.600794654226434</v>
      </c>
      <c r="P75">
        <v>79.571084448442647</v>
      </c>
      <c r="Q75">
        <v>92.473534614447459</v>
      </c>
      <c r="R75">
        <v>0</v>
      </c>
      <c r="S75">
        <v>0.75326253197036519</v>
      </c>
      <c r="T75">
        <v>0.75182793536819315</v>
      </c>
      <c r="U75">
        <v>1.623384694020596</v>
      </c>
      <c r="V75">
        <v>6.6838861833064502</v>
      </c>
      <c r="W75" t="s">
        <v>275</v>
      </c>
      <c r="X75" t="s">
        <v>276</v>
      </c>
      <c r="Y75" t="s">
        <v>277</v>
      </c>
      <c r="Z75" t="s">
        <v>278</v>
      </c>
      <c r="AA75" t="s">
        <v>279</v>
      </c>
      <c r="AB75" t="s">
        <v>184</v>
      </c>
      <c r="AC75" t="s">
        <v>184</v>
      </c>
      <c r="AD75" t="s">
        <v>184</v>
      </c>
      <c r="AE75" t="s">
        <v>184</v>
      </c>
      <c r="AF75" t="s">
        <v>184</v>
      </c>
      <c r="AG75" t="s">
        <v>184</v>
      </c>
      <c r="AH75" t="s">
        <v>184</v>
      </c>
      <c r="AI75" t="s">
        <v>184</v>
      </c>
      <c r="AJ75" t="s">
        <v>184</v>
      </c>
      <c r="AK75" t="s">
        <v>184</v>
      </c>
      <c r="AL75" t="s">
        <v>184</v>
      </c>
      <c r="AM75" t="s">
        <v>184</v>
      </c>
      <c r="AN75" t="s">
        <v>184</v>
      </c>
      <c r="AO75">
        <v>63.006909821215487</v>
      </c>
      <c r="AP75">
        <v>2.4130333595237259</v>
      </c>
      <c r="AQ75">
        <v>2.376995627656862</v>
      </c>
      <c r="AR75">
        <v>4.3912064106853066</v>
      </c>
      <c r="AS75">
        <v>4.0996119366892891</v>
      </c>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c r="A76" t="s">
        <v>528</v>
      </c>
      <c r="B76">
        <v>2010</v>
      </c>
      <c r="C76" t="s">
        <v>532</v>
      </c>
      <c r="D76">
        <v>38</v>
      </c>
      <c r="E76" t="s">
        <v>151</v>
      </c>
      <c r="F76" t="s">
        <v>48</v>
      </c>
      <c r="G76" t="s">
        <v>184</v>
      </c>
      <c r="H76">
        <v>100</v>
      </c>
      <c r="I76">
        <v>99.322151940995866</v>
      </c>
      <c r="J76">
        <v>99.016614642927564</v>
      </c>
      <c r="K76">
        <v>97.760768472716592</v>
      </c>
      <c r="L76">
        <v>68.550551761225094</v>
      </c>
      <c r="M76">
        <v>92.443112256361232</v>
      </c>
      <c r="N76">
        <v>80.126140935581972</v>
      </c>
      <c r="O76">
        <v>52.399205345773566</v>
      </c>
      <c r="P76">
        <v>20.428915551557349</v>
      </c>
      <c r="Q76">
        <v>7.5264653855525641</v>
      </c>
      <c r="R76">
        <v>100</v>
      </c>
      <c r="S76">
        <v>99.24673746802965</v>
      </c>
      <c r="T76">
        <v>99.248172064631817</v>
      </c>
      <c r="U76">
        <v>98.376615305979442</v>
      </c>
      <c r="V76">
        <v>93.316113816693615</v>
      </c>
      <c r="W76" t="s">
        <v>275</v>
      </c>
      <c r="X76" t="s">
        <v>276</v>
      </c>
      <c r="Y76" t="s">
        <v>277</v>
      </c>
      <c r="Z76" t="s">
        <v>278</v>
      </c>
      <c r="AA76" t="s">
        <v>279</v>
      </c>
      <c r="AB76" t="s">
        <v>184</v>
      </c>
      <c r="AC76" t="s">
        <v>184</v>
      </c>
      <c r="AD76" t="s">
        <v>184</v>
      </c>
      <c r="AE76" t="s">
        <v>184</v>
      </c>
      <c r="AF76" t="s">
        <v>184</v>
      </c>
      <c r="AG76" t="s">
        <v>184</v>
      </c>
      <c r="AH76" t="s">
        <v>184</v>
      </c>
      <c r="AI76" t="s">
        <v>184</v>
      </c>
      <c r="AJ76" t="s">
        <v>184</v>
      </c>
      <c r="AK76" t="s">
        <v>184</v>
      </c>
      <c r="AL76" t="s">
        <v>184</v>
      </c>
      <c r="AM76" t="s">
        <v>184</v>
      </c>
      <c r="AN76" t="s">
        <v>184</v>
      </c>
      <c r="AO76">
        <v>36.993090178784477</v>
      </c>
      <c r="AP76">
        <v>97.586966640476319</v>
      </c>
      <c r="AQ76">
        <v>97.623004372343132</v>
      </c>
      <c r="AR76">
        <v>95.608793589314743</v>
      </c>
      <c r="AS76">
        <v>95.900388063310643</v>
      </c>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c r="A77" t="s">
        <v>528</v>
      </c>
      <c r="B77">
        <v>2010</v>
      </c>
      <c r="C77" t="s">
        <v>532</v>
      </c>
      <c r="D77">
        <v>41</v>
      </c>
      <c r="E77" t="s">
        <v>56</v>
      </c>
      <c r="F77" t="s">
        <v>49</v>
      </c>
      <c r="G77" t="s">
        <v>184</v>
      </c>
      <c r="H77">
        <v>35.013700296616477</v>
      </c>
      <c r="I77">
        <v>31.297447702723812</v>
      </c>
      <c r="J77">
        <v>29.83278814126605</v>
      </c>
      <c r="K77">
        <v>31.760054731262031</v>
      </c>
      <c r="L77">
        <v>19.529174946290478</v>
      </c>
      <c r="M77">
        <v>16.267159615449209</v>
      </c>
      <c r="N77">
        <v>13.27359054918136</v>
      </c>
      <c r="O77">
        <v>6.9104304555845859</v>
      </c>
      <c r="P77">
        <v>3.2830415503047541</v>
      </c>
      <c r="Q77">
        <v>2.2817291833027009</v>
      </c>
      <c r="R77">
        <v>35.387185403811188</v>
      </c>
      <c r="S77">
        <v>31.41161095956214</v>
      </c>
      <c r="T77">
        <v>31.467870617602731</v>
      </c>
      <c r="U77">
        <v>31.010125000870211</v>
      </c>
      <c r="V77">
        <v>29.80966618092366</v>
      </c>
      <c r="W77" t="s">
        <v>275</v>
      </c>
      <c r="X77" t="s">
        <v>276</v>
      </c>
      <c r="Y77" t="s">
        <v>277</v>
      </c>
      <c r="Z77" t="s">
        <v>278</v>
      </c>
      <c r="AA77" t="s">
        <v>279</v>
      </c>
      <c r="AB77" t="s">
        <v>184</v>
      </c>
      <c r="AC77" t="s">
        <v>184</v>
      </c>
      <c r="AD77" t="s">
        <v>184</v>
      </c>
      <c r="AE77" t="s">
        <v>184</v>
      </c>
      <c r="AF77" t="s">
        <v>184</v>
      </c>
      <c r="AG77" t="s">
        <v>184</v>
      </c>
      <c r="AH77" t="s">
        <v>184</v>
      </c>
      <c r="AI77" t="s">
        <v>184</v>
      </c>
      <c r="AJ77" t="s">
        <v>184</v>
      </c>
      <c r="AK77" t="s">
        <v>184</v>
      </c>
      <c r="AL77" t="s">
        <v>184</v>
      </c>
      <c r="AM77" t="s">
        <v>184</v>
      </c>
      <c r="AN77" t="s">
        <v>184</v>
      </c>
      <c r="AO77">
        <v>3.7962297206678279</v>
      </c>
      <c r="AP77">
        <v>28.01293130004149</v>
      </c>
      <c r="AQ77">
        <v>41.517104480965997</v>
      </c>
      <c r="AR77">
        <v>25.73432115379347</v>
      </c>
      <c r="AS77">
        <v>26.202299013361529</v>
      </c>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c r="A78" t="s">
        <v>528</v>
      </c>
      <c r="B78">
        <v>2010</v>
      </c>
      <c r="C78" t="s">
        <v>532</v>
      </c>
      <c r="D78">
        <v>42</v>
      </c>
      <c r="E78" t="s">
        <v>56</v>
      </c>
      <c r="F78" t="s">
        <v>48</v>
      </c>
      <c r="G78" t="s">
        <v>547</v>
      </c>
      <c r="H78">
        <v>64.986299703383494</v>
      </c>
      <c r="I78">
        <v>68.702552297276227</v>
      </c>
      <c r="J78">
        <v>70.167211858734163</v>
      </c>
      <c r="K78">
        <v>68.239945268737941</v>
      </c>
      <c r="L78">
        <v>80.47082505370949</v>
      </c>
      <c r="M78">
        <v>83.732840384550755</v>
      </c>
      <c r="N78">
        <v>86.726409450818622</v>
      </c>
      <c r="O78">
        <v>93.089569544415411</v>
      </c>
      <c r="P78">
        <v>96.716958449695227</v>
      </c>
      <c r="Q78">
        <v>97.718270816697284</v>
      </c>
      <c r="R78">
        <v>64.612814596188826</v>
      </c>
      <c r="S78">
        <v>68.588389040437875</v>
      </c>
      <c r="T78">
        <v>68.532129382397329</v>
      </c>
      <c r="U78">
        <v>68.989874999129796</v>
      </c>
      <c r="V78">
        <v>70.190333819076429</v>
      </c>
      <c r="W78" t="s">
        <v>275</v>
      </c>
      <c r="X78" t="s">
        <v>276</v>
      </c>
      <c r="Y78" t="s">
        <v>277</v>
      </c>
      <c r="Z78" t="s">
        <v>278</v>
      </c>
      <c r="AA78" t="s">
        <v>279</v>
      </c>
      <c r="AB78" t="s">
        <v>184</v>
      </c>
      <c r="AC78" t="s">
        <v>184</v>
      </c>
      <c r="AD78" t="s">
        <v>184</v>
      </c>
      <c r="AE78" t="s">
        <v>184</v>
      </c>
      <c r="AF78" t="s">
        <v>184</v>
      </c>
      <c r="AG78" t="s">
        <v>184</v>
      </c>
      <c r="AH78" t="s">
        <v>184</v>
      </c>
      <c r="AI78" t="s">
        <v>184</v>
      </c>
      <c r="AJ78" t="s">
        <v>184</v>
      </c>
      <c r="AK78" t="s">
        <v>184</v>
      </c>
      <c r="AL78" t="s">
        <v>184</v>
      </c>
      <c r="AM78" t="s">
        <v>184</v>
      </c>
      <c r="AN78" t="s">
        <v>184</v>
      </c>
      <c r="AO78">
        <v>96.203770279332261</v>
      </c>
      <c r="AP78">
        <v>71.987068699958797</v>
      </c>
      <c r="AQ78">
        <v>58.482895519033967</v>
      </c>
      <c r="AR78">
        <v>74.265678846206484</v>
      </c>
      <c r="AS78">
        <v>73.797700986638674</v>
      </c>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c r="A79" t="s">
        <v>528</v>
      </c>
      <c r="B79">
        <v>2010</v>
      </c>
      <c r="C79" t="s">
        <v>532</v>
      </c>
      <c r="D79">
        <v>58</v>
      </c>
      <c r="E79" t="s">
        <v>280</v>
      </c>
      <c r="F79" t="s">
        <v>281</v>
      </c>
      <c r="G79" t="s">
        <v>184</v>
      </c>
      <c r="H79">
        <v>0</v>
      </c>
      <c r="I79">
        <v>0</v>
      </c>
      <c r="J79">
        <v>0</v>
      </c>
      <c r="K79">
        <v>0</v>
      </c>
      <c r="L79">
        <v>8.5256578962438301</v>
      </c>
      <c r="M79">
        <v>0.19599215161167549</v>
      </c>
      <c r="N79">
        <v>0.57393431600637979</v>
      </c>
      <c r="O79">
        <v>2.1967753825581311</v>
      </c>
      <c r="P79">
        <v>16.483739185685181</v>
      </c>
      <c r="Q79">
        <v>58.141092477114512</v>
      </c>
      <c r="R79">
        <v>0</v>
      </c>
      <c r="S79">
        <v>0</v>
      </c>
      <c r="T79">
        <v>0</v>
      </c>
      <c r="U79">
        <v>0</v>
      </c>
      <c r="V79">
        <v>0.90561738844153528</v>
      </c>
      <c r="W79" t="s">
        <v>275</v>
      </c>
      <c r="X79" t="s">
        <v>276</v>
      </c>
      <c r="Y79" t="s">
        <v>277</v>
      </c>
      <c r="Z79" t="s">
        <v>278</v>
      </c>
      <c r="AA79" t="s">
        <v>279</v>
      </c>
      <c r="AB79" t="s">
        <v>184</v>
      </c>
      <c r="AC79" t="s">
        <v>184</v>
      </c>
      <c r="AD79" t="s">
        <v>184</v>
      </c>
      <c r="AE79" t="s">
        <v>184</v>
      </c>
      <c r="AF79" t="s">
        <v>184</v>
      </c>
      <c r="AG79" t="s">
        <v>184</v>
      </c>
      <c r="AH79" t="s">
        <v>184</v>
      </c>
      <c r="AI79" t="s">
        <v>184</v>
      </c>
      <c r="AJ79" t="s">
        <v>184</v>
      </c>
      <c r="AK79" t="s">
        <v>184</v>
      </c>
      <c r="AL79" t="s">
        <v>184</v>
      </c>
      <c r="AM79" t="s">
        <v>184</v>
      </c>
      <c r="AN79" t="s">
        <v>184</v>
      </c>
      <c r="AO79">
        <v>19.825960761319759</v>
      </c>
      <c r="AP79">
        <v>0.49432373878732089</v>
      </c>
      <c r="AQ79">
        <v>0.46076611861600719</v>
      </c>
      <c r="AR79">
        <v>0.2300827453596607</v>
      </c>
      <c r="AS79">
        <v>0.53071083122470797</v>
      </c>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c r="A80" t="s">
        <v>528</v>
      </c>
      <c r="B80">
        <v>2010</v>
      </c>
      <c r="C80" t="s">
        <v>532</v>
      </c>
      <c r="D80">
        <v>59</v>
      </c>
      <c r="E80" t="s">
        <v>280</v>
      </c>
      <c r="F80" t="s">
        <v>282</v>
      </c>
      <c r="G80" t="s">
        <v>184</v>
      </c>
      <c r="H80">
        <v>0</v>
      </c>
      <c r="I80">
        <v>0.30556745750178849</v>
      </c>
      <c r="J80">
        <v>0.52258851424463315</v>
      </c>
      <c r="K80">
        <v>1.4524271002335061</v>
      </c>
      <c r="L80">
        <v>17.895529143274821</v>
      </c>
      <c r="M80">
        <v>4.6773872356098476</v>
      </c>
      <c r="N80">
        <v>14.539820157129229</v>
      </c>
      <c r="O80">
        <v>39.362849834349973</v>
      </c>
      <c r="P80">
        <v>58.946500882851197</v>
      </c>
      <c r="Q80">
        <v>31.91834776492853</v>
      </c>
      <c r="R80">
        <v>0</v>
      </c>
      <c r="S80">
        <v>0.33960907615119867</v>
      </c>
      <c r="T80">
        <v>0.31244830841542298</v>
      </c>
      <c r="U80">
        <v>1.162098652878953</v>
      </c>
      <c r="V80">
        <v>4.0913507396787274</v>
      </c>
      <c r="W80" t="s">
        <v>275</v>
      </c>
      <c r="X80" t="s">
        <v>276</v>
      </c>
      <c r="Y80" t="s">
        <v>277</v>
      </c>
      <c r="Z80" t="s">
        <v>278</v>
      </c>
      <c r="AA80" t="s">
        <v>279</v>
      </c>
      <c r="AB80" t="s">
        <v>184</v>
      </c>
      <c r="AC80" t="s">
        <v>184</v>
      </c>
      <c r="AD80" t="s">
        <v>184</v>
      </c>
      <c r="AE80" t="s">
        <v>184</v>
      </c>
      <c r="AF80" t="s">
        <v>184</v>
      </c>
      <c r="AG80" t="s">
        <v>184</v>
      </c>
      <c r="AH80" t="s">
        <v>184</v>
      </c>
      <c r="AI80" t="s">
        <v>184</v>
      </c>
      <c r="AJ80" t="s">
        <v>184</v>
      </c>
      <c r="AK80" t="s">
        <v>184</v>
      </c>
      <c r="AL80" t="s">
        <v>184</v>
      </c>
      <c r="AM80" t="s">
        <v>184</v>
      </c>
      <c r="AN80" t="s">
        <v>184</v>
      </c>
      <c r="AO80">
        <v>36.967205897671342</v>
      </c>
      <c r="AP80">
        <v>1.3167363521754241</v>
      </c>
      <c r="AQ80">
        <v>1.194897022967883</v>
      </c>
      <c r="AR80">
        <v>2.6935600761525662</v>
      </c>
      <c r="AS80">
        <v>1.8676666111247731</v>
      </c>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c r="A81" t="s">
        <v>528</v>
      </c>
      <c r="B81">
        <v>2010</v>
      </c>
      <c r="C81" t="s">
        <v>532</v>
      </c>
      <c r="D81">
        <v>60</v>
      </c>
      <c r="E81" t="s">
        <v>280</v>
      </c>
      <c r="F81" t="s">
        <v>283</v>
      </c>
      <c r="G81" t="s">
        <v>184</v>
      </c>
      <c r="H81">
        <v>16.28464099234861</v>
      </c>
      <c r="I81">
        <v>17.20356769621894</v>
      </c>
      <c r="J81">
        <v>25.64804196734875</v>
      </c>
      <c r="K81">
        <v>27.893255454907791</v>
      </c>
      <c r="L81">
        <v>33.137463363056078</v>
      </c>
      <c r="M81">
        <v>48.118482495578682</v>
      </c>
      <c r="N81">
        <v>54.608251245482073</v>
      </c>
      <c r="O81">
        <v>36.090122101574472</v>
      </c>
      <c r="P81">
        <v>15.255538612902919</v>
      </c>
      <c r="Q81">
        <v>4.4382769068877312</v>
      </c>
      <c r="R81">
        <v>15.313502065438721</v>
      </c>
      <c r="S81">
        <v>17.49123505251719</v>
      </c>
      <c r="T81">
        <v>23.631039526947461</v>
      </c>
      <c r="U81">
        <v>25.900345486298718</v>
      </c>
      <c r="V81">
        <v>33.587119281224098</v>
      </c>
      <c r="W81" t="s">
        <v>275</v>
      </c>
      <c r="X81" t="s">
        <v>276</v>
      </c>
      <c r="Y81" t="s">
        <v>277</v>
      </c>
      <c r="Z81" t="s">
        <v>278</v>
      </c>
      <c r="AA81" t="s">
        <v>279</v>
      </c>
      <c r="AB81" t="s">
        <v>184</v>
      </c>
      <c r="AC81" t="s">
        <v>184</v>
      </c>
      <c r="AD81" t="s">
        <v>184</v>
      </c>
      <c r="AE81" t="s">
        <v>184</v>
      </c>
      <c r="AF81" t="s">
        <v>184</v>
      </c>
      <c r="AG81" t="s">
        <v>184</v>
      </c>
      <c r="AH81" t="s">
        <v>184</v>
      </c>
      <c r="AI81" t="s">
        <v>184</v>
      </c>
      <c r="AJ81" t="s">
        <v>184</v>
      </c>
      <c r="AK81" t="s">
        <v>184</v>
      </c>
      <c r="AL81" t="s">
        <v>184</v>
      </c>
      <c r="AM81" t="s">
        <v>184</v>
      </c>
      <c r="AN81" t="s">
        <v>184</v>
      </c>
      <c r="AO81">
        <v>33.203776855698578</v>
      </c>
      <c r="AP81">
        <v>14.74139284695042</v>
      </c>
      <c r="AQ81">
        <v>12.565674483363001</v>
      </c>
      <c r="AR81">
        <v>32.55609843334836</v>
      </c>
      <c r="AS81">
        <v>41.029935278084643</v>
      </c>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c r="A82" t="s">
        <v>528</v>
      </c>
      <c r="B82">
        <v>2010</v>
      </c>
      <c r="C82" t="s">
        <v>532</v>
      </c>
      <c r="D82">
        <v>61</v>
      </c>
      <c r="E82" t="s">
        <v>280</v>
      </c>
      <c r="F82" t="s">
        <v>284</v>
      </c>
      <c r="G82" t="s">
        <v>184</v>
      </c>
      <c r="H82">
        <v>0.56527096907171615</v>
      </c>
      <c r="I82">
        <v>0.22075778942074051</v>
      </c>
      <c r="J82">
        <v>0.1035292604114158</v>
      </c>
      <c r="K82">
        <v>0.33340828323841332</v>
      </c>
      <c r="L82">
        <v>0.28442939586416199</v>
      </c>
      <c r="M82">
        <v>0</v>
      </c>
      <c r="N82">
        <v>0</v>
      </c>
      <c r="O82">
        <v>0.68499255747083654</v>
      </c>
      <c r="P82">
        <v>0</v>
      </c>
      <c r="Q82">
        <v>0</v>
      </c>
      <c r="R82">
        <v>0.6276105841825943</v>
      </c>
      <c r="S82">
        <v>0.24535122140066151</v>
      </c>
      <c r="T82">
        <v>0.1148220709221395</v>
      </c>
      <c r="U82">
        <v>0.29896109812750821</v>
      </c>
      <c r="V82">
        <v>0.31139135098601439</v>
      </c>
      <c r="W82" t="s">
        <v>275</v>
      </c>
      <c r="X82" t="s">
        <v>276</v>
      </c>
      <c r="Y82" t="s">
        <v>277</v>
      </c>
      <c r="Z82" t="s">
        <v>278</v>
      </c>
      <c r="AA82" t="s">
        <v>279</v>
      </c>
      <c r="AB82" t="s">
        <v>184</v>
      </c>
      <c r="AC82" t="s">
        <v>184</v>
      </c>
      <c r="AD82" t="s">
        <v>184</v>
      </c>
      <c r="AE82" t="s">
        <v>184</v>
      </c>
      <c r="AF82" t="s">
        <v>184</v>
      </c>
      <c r="AG82" t="s">
        <v>184</v>
      </c>
      <c r="AH82" t="s">
        <v>184</v>
      </c>
      <c r="AI82" t="s">
        <v>184</v>
      </c>
      <c r="AJ82" t="s">
        <v>184</v>
      </c>
      <c r="AK82" t="s">
        <v>184</v>
      </c>
      <c r="AL82" t="s">
        <v>184</v>
      </c>
      <c r="AM82" t="s">
        <v>184</v>
      </c>
      <c r="AN82" t="s">
        <v>184</v>
      </c>
      <c r="AO82">
        <v>0</v>
      </c>
      <c r="AP82">
        <v>0.31707395040351072</v>
      </c>
      <c r="AQ82">
        <v>0.77964612557652979</v>
      </c>
      <c r="AR82">
        <v>0</v>
      </c>
      <c r="AS82">
        <v>0</v>
      </c>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c r="A83" t="s">
        <v>528</v>
      </c>
      <c r="B83">
        <v>2010</v>
      </c>
      <c r="C83" t="s">
        <v>532</v>
      </c>
      <c r="D83">
        <v>62</v>
      </c>
      <c r="E83" t="s">
        <v>280</v>
      </c>
      <c r="F83" t="s">
        <v>285</v>
      </c>
      <c r="G83" t="s">
        <v>184</v>
      </c>
      <c r="H83">
        <v>3.7564416577538098</v>
      </c>
      <c r="I83">
        <v>2.8414422619260011</v>
      </c>
      <c r="J83">
        <v>2.6095702686776652</v>
      </c>
      <c r="K83">
        <v>1.8759270762956459</v>
      </c>
      <c r="L83">
        <v>0.77892639197441027</v>
      </c>
      <c r="M83">
        <v>2.68484386009166</v>
      </c>
      <c r="N83">
        <v>1.216589645514264</v>
      </c>
      <c r="O83">
        <v>1.734481543590483</v>
      </c>
      <c r="P83">
        <v>1.660628632106711</v>
      </c>
      <c r="Q83">
        <v>0</v>
      </c>
      <c r="R83">
        <v>3.8825484763624698</v>
      </c>
      <c r="S83">
        <v>2.631151784213023</v>
      </c>
      <c r="T83">
        <v>2.6033231956262939</v>
      </c>
      <c r="U83">
        <v>1.95799569547269</v>
      </c>
      <c r="V83">
        <v>1.290975482571354</v>
      </c>
      <c r="W83" t="s">
        <v>275</v>
      </c>
      <c r="X83" t="s">
        <v>276</v>
      </c>
      <c r="Y83" t="s">
        <v>277</v>
      </c>
      <c r="Z83" t="s">
        <v>278</v>
      </c>
      <c r="AA83" t="s">
        <v>279</v>
      </c>
      <c r="AB83" t="s">
        <v>184</v>
      </c>
      <c r="AC83" t="s">
        <v>184</v>
      </c>
      <c r="AD83" t="s">
        <v>184</v>
      </c>
      <c r="AE83" t="s">
        <v>184</v>
      </c>
      <c r="AF83" t="s">
        <v>184</v>
      </c>
      <c r="AG83" t="s">
        <v>184</v>
      </c>
      <c r="AH83" t="s">
        <v>184</v>
      </c>
      <c r="AI83" t="s">
        <v>184</v>
      </c>
      <c r="AJ83" t="s">
        <v>184</v>
      </c>
      <c r="AK83" t="s">
        <v>184</v>
      </c>
      <c r="AL83" t="s">
        <v>184</v>
      </c>
      <c r="AM83" t="s">
        <v>184</v>
      </c>
      <c r="AN83" t="s">
        <v>184</v>
      </c>
      <c r="AO83">
        <v>0</v>
      </c>
      <c r="AP83">
        <v>1.442134039038891</v>
      </c>
      <c r="AQ83">
        <v>6.1485812835718372</v>
      </c>
      <c r="AR83">
        <v>0.48213937884048202</v>
      </c>
      <c r="AS83">
        <v>0.80565860421294133</v>
      </c>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c r="A84" t="s">
        <v>528</v>
      </c>
      <c r="B84">
        <v>2010</v>
      </c>
      <c r="C84" t="s">
        <v>532</v>
      </c>
      <c r="D84">
        <v>63</v>
      </c>
      <c r="E84" t="s">
        <v>280</v>
      </c>
      <c r="F84" t="s">
        <v>286</v>
      </c>
      <c r="G84" t="s">
        <v>184</v>
      </c>
      <c r="H84">
        <v>1.370719821280574</v>
      </c>
      <c r="I84">
        <v>0.58159176148022262</v>
      </c>
      <c r="J84">
        <v>0.72885430269032359</v>
      </c>
      <c r="K84">
        <v>0.7530254043510739</v>
      </c>
      <c r="L84">
        <v>0.42360315571915058</v>
      </c>
      <c r="M84">
        <v>0.39625412182603431</v>
      </c>
      <c r="N84">
        <v>0</v>
      </c>
      <c r="O84">
        <v>0</v>
      </c>
      <c r="P84">
        <v>0</v>
      </c>
      <c r="Q84">
        <v>0</v>
      </c>
      <c r="R84">
        <v>1.510478405020603</v>
      </c>
      <c r="S84">
        <v>0.6463837557449672</v>
      </c>
      <c r="T84">
        <v>0.7293014363213941</v>
      </c>
      <c r="U84">
        <v>0.7037915004398817</v>
      </c>
      <c r="V84">
        <v>0.64982735013069159</v>
      </c>
      <c r="W84" t="s">
        <v>275</v>
      </c>
      <c r="X84" t="s">
        <v>276</v>
      </c>
      <c r="Y84" t="s">
        <v>277</v>
      </c>
      <c r="Z84" t="s">
        <v>278</v>
      </c>
      <c r="AA84" t="s">
        <v>279</v>
      </c>
      <c r="AB84" t="s">
        <v>184</v>
      </c>
      <c r="AC84" t="s">
        <v>184</v>
      </c>
      <c r="AD84" t="s">
        <v>184</v>
      </c>
      <c r="AE84" t="s">
        <v>184</v>
      </c>
      <c r="AF84" t="s">
        <v>184</v>
      </c>
      <c r="AG84" t="s">
        <v>184</v>
      </c>
      <c r="AH84" t="s">
        <v>184</v>
      </c>
      <c r="AI84" t="s">
        <v>184</v>
      </c>
      <c r="AJ84" t="s">
        <v>184</v>
      </c>
      <c r="AK84" t="s">
        <v>184</v>
      </c>
      <c r="AL84" t="s">
        <v>184</v>
      </c>
      <c r="AM84" t="s">
        <v>184</v>
      </c>
      <c r="AN84" t="s">
        <v>184</v>
      </c>
      <c r="AO84">
        <v>0</v>
      </c>
      <c r="AP84">
        <v>0.68749263555749007</v>
      </c>
      <c r="AQ84">
        <v>0.54142458419872086</v>
      </c>
      <c r="AR84">
        <v>0.8897766186310222</v>
      </c>
      <c r="AS84">
        <v>1.3892869629270239</v>
      </c>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c r="A85" t="s">
        <v>528</v>
      </c>
      <c r="B85">
        <v>2010</v>
      </c>
      <c r="C85" t="s">
        <v>532</v>
      </c>
      <c r="D85">
        <v>64</v>
      </c>
      <c r="E85" t="s">
        <v>280</v>
      </c>
      <c r="F85" t="s">
        <v>287</v>
      </c>
      <c r="G85" t="s">
        <v>184</v>
      </c>
      <c r="H85">
        <v>48.047097328084831</v>
      </c>
      <c r="I85">
        <v>52.561272427040016</v>
      </c>
      <c r="J85">
        <v>47.008151938025769</v>
      </c>
      <c r="K85">
        <v>43.469370225876219</v>
      </c>
      <c r="L85">
        <v>24.033701635801691</v>
      </c>
      <c r="M85">
        <v>17.911163406251951</v>
      </c>
      <c r="N85">
        <v>6.954464509402257</v>
      </c>
      <c r="O85">
        <v>7.2707736436381243</v>
      </c>
      <c r="P85">
        <v>2.1365242858279991</v>
      </c>
      <c r="Q85">
        <v>1.09412460673325</v>
      </c>
      <c r="R85">
        <v>48.718470699201617</v>
      </c>
      <c r="S85">
        <v>52.435058121455917</v>
      </c>
      <c r="T85">
        <v>47.925868239411002</v>
      </c>
      <c r="U85">
        <v>46.240789544857627</v>
      </c>
      <c r="V85">
        <v>39.647639172792758</v>
      </c>
      <c r="W85" t="s">
        <v>275</v>
      </c>
      <c r="X85" t="s">
        <v>276</v>
      </c>
      <c r="Y85" t="s">
        <v>277</v>
      </c>
      <c r="Z85" t="s">
        <v>278</v>
      </c>
      <c r="AA85" t="s">
        <v>279</v>
      </c>
      <c r="AB85" t="s">
        <v>184</v>
      </c>
      <c r="AC85" t="s">
        <v>184</v>
      </c>
      <c r="AD85" t="s">
        <v>184</v>
      </c>
      <c r="AE85" t="s">
        <v>184</v>
      </c>
      <c r="AF85" t="s">
        <v>184</v>
      </c>
      <c r="AG85" t="s">
        <v>184</v>
      </c>
      <c r="AH85" t="s">
        <v>184</v>
      </c>
      <c r="AI85" t="s">
        <v>184</v>
      </c>
      <c r="AJ85" t="s">
        <v>184</v>
      </c>
      <c r="AK85" t="s">
        <v>184</v>
      </c>
      <c r="AL85" t="s">
        <v>184</v>
      </c>
      <c r="AM85" t="s">
        <v>184</v>
      </c>
      <c r="AN85" t="s">
        <v>184</v>
      </c>
      <c r="AO85">
        <v>0</v>
      </c>
      <c r="AP85">
        <v>60.441553924257583</v>
      </c>
      <c r="AQ85">
        <v>60.744998998039492</v>
      </c>
      <c r="AR85">
        <v>32.114838395597907</v>
      </c>
      <c r="AS85">
        <v>20.371450989441389</v>
      </c>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c r="A86" t="s">
        <v>528</v>
      </c>
      <c r="B86">
        <v>2010</v>
      </c>
      <c r="C86" t="s">
        <v>532</v>
      </c>
      <c r="D86">
        <v>65</v>
      </c>
      <c r="E86" t="s">
        <v>280</v>
      </c>
      <c r="F86" t="s">
        <v>288</v>
      </c>
      <c r="G86" t="s">
        <v>184</v>
      </c>
      <c r="H86">
        <v>17.915908135600581</v>
      </c>
      <c r="I86">
        <v>17.131380530222131</v>
      </c>
      <c r="J86">
        <v>14.340150162621811</v>
      </c>
      <c r="K86">
        <v>13.07213672463544</v>
      </c>
      <c r="L86">
        <v>6.6954831238576054</v>
      </c>
      <c r="M86">
        <v>13.11765677911367</v>
      </c>
      <c r="N86">
        <v>2.965634088522672</v>
      </c>
      <c r="O86">
        <v>2.131734405563201</v>
      </c>
      <c r="P86">
        <v>0.48304082393236658</v>
      </c>
      <c r="Q86">
        <v>0</v>
      </c>
      <c r="R86">
        <v>17.563575159846099</v>
      </c>
      <c r="S86">
        <v>17.872569492236821</v>
      </c>
      <c r="T86">
        <v>14.730051734195371</v>
      </c>
      <c r="U86">
        <v>13.37343332249665</v>
      </c>
      <c r="V86">
        <v>11.187605124409551</v>
      </c>
      <c r="W86" t="s">
        <v>275</v>
      </c>
      <c r="X86" t="s">
        <v>276</v>
      </c>
      <c r="Y86" t="s">
        <v>277</v>
      </c>
      <c r="Z86" t="s">
        <v>278</v>
      </c>
      <c r="AA86" t="s">
        <v>279</v>
      </c>
      <c r="AB86" t="s">
        <v>184</v>
      </c>
      <c r="AC86" t="s">
        <v>184</v>
      </c>
      <c r="AD86" t="s">
        <v>184</v>
      </c>
      <c r="AE86" t="s">
        <v>184</v>
      </c>
      <c r="AF86" t="s">
        <v>184</v>
      </c>
      <c r="AG86" t="s">
        <v>184</v>
      </c>
      <c r="AH86" t="s">
        <v>184</v>
      </c>
      <c r="AI86" t="s">
        <v>184</v>
      </c>
      <c r="AJ86" t="s">
        <v>184</v>
      </c>
      <c r="AK86" t="s">
        <v>184</v>
      </c>
      <c r="AL86" t="s">
        <v>184</v>
      </c>
      <c r="AM86" t="s">
        <v>184</v>
      </c>
      <c r="AN86" t="s">
        <v>184</v>
      </c>
      <c r="AO86">
        <v>0</v>
      </c>
      <c r="AP86">
        <v>15.776281948405041</v>
      </c>
      <c r="AQ86">
        <v>11.124617415487201</v>
      </c>
      <c r="AR86">
        <v>13.502789317490731</v>
      </c>
      <c r="AS86">
        <v>20.99719342738311</v>
      </c>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c r="A87" t="s">
        <v>528</v>
      </c>
      <c r="B87">
        <v>2010</v>
      </c>
      <c r="C87" t="s">
        <v>532</v>
      </c>
      <c r="D87">
        <v>66</v>
      </c>
      <c r="E87" t="s">
        <v>280</v>
      </c>
      <c r="F87" t="s">
        <v>289</v>
      </c>
      <c r="G87" t="s">
        <v>184</v>
      </c>
      <c r="H87">
        <v>11.491755590052939</v>
      </c>
      <c r="I87">
        <v>8.784053292428089</v>
      </c>
      <c r="J87">
        <v>8.4455109118282916</v>
      </c>
      <c r="K87">
        <v>10.220137659199469</v>
      </c>
      <c r="L87">
        <v>3.3384523677634221</v>
      </c>
      <c r="M87">
        <v>2.135848496875326</v>
      </c>
      <c r="N87">
        <v>0.33449680600178627</v>
      </c>
      <c r="O87">
        <v>0</v>
      </c>
      <c r="P87">
        <v>0</v>
      </c>
      <c r="Q87">
        <v>0.25077673683615093</v>
      </c>
      <c r="R87">
        <v>11.942758116417689</v>
      </c>
      <c r="S87">
        <v>8.1506994756279827</v>
      </c>
      <c r="T87">
        <v>9.5662763114646818</v>
      </c>
      <c r="U87">
        <v>9.9777389211174832</v>
      </c>
      <c r="V87">
        <v>7.0109540548813882</v>
      </c>
      <c r="W87" t="s">
        <v>275</v>
      </c>
      <c r="X87" t="s">
        <v>276</v>
      </c>
      <c r="Y87" t="s">
        <v>277</v>
      </c>
      <c r="Z87" t="s">
        <v>278</v>
      </c>
      <c r="AA87" t="s">
        <v>279</v>
      </c>
      <c r="AB87" t="s">
        <v>184</v>
      </c>
      <c r="AC87" t="s">
        <v>184</v>
      </c>
      <c r="AD87" t="s">
        <v>184</v>
      </c>
      <c r="AE87" t="s">
        <v>184</v>
      </c>
      <c r="AF87" t="s">
        <v>184</v>
      </c>
      <c r="AG87" t="s">
        <v>184</v>
      </c>
      <c r="AH87" t="s">
        <v>184</v>
      </c>
      <c r="AI87" t="s">
        <v>184</v>
      </c>
      <c r="AJ87" t="s">
        <v>184</v>
      </c>
      <c r="AK87" t="s">
        <v>184</v>
      </c>
      <c r="AL87" t="s">
        <v>184</v>
      </c>
      <c r="AM87" t="s">
        <v>184</v>
      </c>
      <c r="AN87" t="s">
        <v>184</v>
      </c>
      <c r="AO87">
        <v>0.45005163179036362</v>
      </c>
      <c r="AP87">
        <v>4.5525190370650606</v>
      </c>
      <c r="AQ87">
        <v>5.9522691860081336</v>
      </c>
      <c r="AR87">
        <v>15.832730304226381</v>
      </c>
      <c r="AS87">
        <v>11.53015045269977</v>
      </c>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c r="A88" t="s">
        <v>528</v>
      </c>
      <c r="B88">
        <v>2010</v>
      </c>
      <c r="C88" t="s">
        <v>532</v>
      </c>
      <c r="D88">
        <v>67</v>
      </c>
      <c r="E88" t="s">
        <v>280</v>
      </c>
      <c r="F88" t="s">
        <v>290</v>
      </c>
      <c r="G88" t="s">
        <v>184</v>
      </c>
      <c r="H88">
        <v>0</v>
      </c>
      <c r="I88">
        <v>0</v>
      </c>
      <c r="J88">
        <v>0</v>
      </c>
      <c r="K88">
        <v>0</v>
      </c>
      <c r="L88">
        <v>0.071869184739428105</v>
      </c>
      <c r="M88">
        <v>0</v>
      </c>
      <c r="N88">
        <v>0.13158460305470621</v>
      </c>
      <c r="O88">
        <v>0.19653389191161449</v>
      </c>
      <c r="P88">
        <v>0.39497338349191158</v>
      </c>
      <c r="Q88">
        <v>0</v>
      </c>
      <c r="R88">
        <v>0</v>
      </c>
      <c r="S88">
        <v>0</v>
      </c>
      <c r="T88">
        <v>0</v>
      </c>
      <c r="U88">
        <v>0</v>
      </c>
      <c r="V88">
        <v>0</v>
      </c>
      <c r="W88" t="s">
        <v>275</v>
      </c>
      <c r="X88" t="s">
        <v>276</v>
      </c>
      <c r="Y88" t="s">
        <v>277</v>
      </c>
      <c r="Z88" t="s">
        <v>278</v>
      </c>
      <c r="AA88" t="s">
        <v>279</v>
      </c>
      <c r="AB88" t="s">
        <v>184</v>
      </c>
      <c r="AC88" t="s">
        <v>184</v>
      </c>
      <c r="AD88" t="s">
        <v>184</v>
      </c>
      <c r="AE88" t="s">
        <v>184</v>
      </c>
      <c r="AF88" t="s">
        <v>184</v>
      </c>
      <c r="AG88" t="s">
        <v>184</v>
      </c>
      <c r="AH88" t="s">
        <v>184</v>
      </c>
      <c r="AI88" t="s">
        <v>184</v>
      </c>
      <c r="AJ88" t="s">
        <v>184</v>
      </c>
      <c r="AK88" t="s">
        <v>184</v>
      </c>
      <c r="AL88" t="s">
        <v>184</v>
      </c>
      <c r="AM88" t="s">
        <v>184</v>
      </c>
      <c r="AN88" t="s">
        <v>184</v>
      </c>
      <c r="AO88">
        <v>0</v>
      </c>
      <c r="AP88">
        <v>0</v>
      </c>
      <c r="AQ88">
        <v>0</v>
      </c>
      <c r="AR88">
        <v>0</v>
      </c>
      <c r="AS88">
        <v>0.079915799628580003</v>
      </c>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c r="A89" t="s">
        <v>528</v>
      </c>
      <c r="B89">
        <v>2010</v>
      </c>
      <c r="C89" t="s">
        <v>532</v>
      </c>
      <c r="D89">
        <v>68</v>
      </c>
      <c r="E89" t="s">
        <v>280</v>
      </c>
      <c r="F89" t="s">
        <v>291</v>
      </c>
      <c r="G89" t="s">
        <v>184</v>
      </c>
      <c r="H89">
        <v>0.0300793054828386</v>
      </c>
      <c r="I89">
        <v>0</v>
      </c>
      <c r="J89">
        <v>0.0180689557226269</v>
      </c>
      <c r="K89">
        <v>0.059628874160573699</v>
      </c>
      <c r="L89">
        <v>0</v>
      </c>
      <c r="M89">
        <v>0</v>
      </c>
      <c r="N89">
        <v>0</v>
      </c>
      <c r="O89">
        <v>0</v>
      </c>
      <c r="P89">
        <v>0</v>
      </c>
      <c r="Q89">
        <v>0</v>
      </c>
      <c r="R89">
        <v>0.033396532846702798</v>
      </c>
      <c r="S89">
        <v>0</v>
      </c>
      <c r="T89">
        <v>0</v>
      </c>
      <c r="U89">
        <v>0.086292921075484405</v>
      </c>
      <c r="V89">
        <v>0</v>
      </c>
      <c r="W89" t="s">
        <v>275</v>
      </c>
      <c r="X89" t="s">
        <v>276</v>
      </c>
      <c r="Y89" t="s">
        <v>277</v>
      </c>
      <c r="Z89" t="s">
        <v>278</v>
      </c>
      <c r="AA89" t="s">
        <v>279</v>
      </c>
      <c r="AB89" t="s">
        <v>184</v>
      </c>
      <c r="AC89" t="s">
        <v>184</v>
      </c>
      <c r="AD89" t="s">
        <v>184</v>
      </c>
      <c r="AE89" t="s">
        <v>184</v>
      </c>
      <c r="AF89" t="s">
        <v>184</v>
      </c>
      <c r="AG89" t="s">
        <v>184</v>
      </c>
      <c r="AH89" t="s">
        <v>184</v>
      </c>
      <c r="AI89" t="s">
        <v>184</v>
      </c>
      <c r="AJ89" t="s">
        <v>184</v>
      </c>
      <c r="AK89" t="s">
        <v>184</v>
      </c>
      <c r="AL89" t="s">
        <v>184</v>
      </c>
      <c r="AM89" t="s">
        <v>184</v>
      </c>
      <c r="AN89" t="s">
        <v>184</v>
      </c>
      <c r="AO89">
        <v>0</v>
      </c>
      <c r="AP89">
        <v>0.039517050402570801</v>
      </c>
      <c r="AQ89">
        <v>0</v>
      </c>
      <c r="AR89">
        <v>0.053492066799291201</v>
      </c>
      <c r="AS89">
        <v>0</v>
      </c>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c r="A90" t="s">
        <v>528</v>
      </c>
      <c r="B90">
        <v>2010</v>
      </c>
      <c r="C90" t="s">
        <v>532</v>
      </c>
      <c r="D90">
        <v>69</v>
      </c>
      <c r="E90" t="s">
        <v>280</v>
      </c>
      <c r="F90" t="s">
        <v>292</v>
      </c>
      <c r="G90" t="s">
        <v>184</v>
      </c>
      <c r="H90">
        <v>0</v>
      </c>
      <c r="I90">
        <v>0</v>
      </c>
      <c r="J90">
        <v>0</v>
      </c>
      <c r="K90">
        <v>0</v>
      </c>
      <c r="L90">
        <v>0.23050233571530521</v>
      </c>
      <c r="M90">
        <v>0.065595584380305202</v>
      </c>
      <c r="N90">
        <v>0</v>
      </c>
      <c r="O90">
        <v>0.1157813676351553</v>
      </c>
      <c r="P90">
        <v>0</v>
      </c>
      <c r="Q90">
        <v>2.1374448899342782</v>
      </c>
      <c r="R90">
        <v>0</v>
      </c>
      <c r="S90">
        <v>0</v>
      </c>
      <c r="T90">
        <v>0</v>
      </c>
      <c r="U90">
        <v>0</v>
      </c>
      <c r="V90">
        <v>0</v>
      </c>
      <c r="W90" t="s">
        <v>275</v>
      </c>
      <c r="X90" t="s">
        <v>276</v>
      </c>
      <c r="Y90" t="s">
        <v>277</v>
      </c>
      <c r="Z90" t="s">
        <v>278</v>
      </c>
      <c r="AA90" t="s">
        <v>279</v>
      </c>
      <c r="AB90" t="s">
        <v>184</v>
      </c>
      <c r="AC90" t="s">
        <v>184</v>
      </c>
      <c r="AD90" t="s">
        <v>184</v>
      </c>
      <c r="AE90" t="s">
        <v>184</v>
      </c>
      <c r="AF90" t="s">
        <v>184</v>
      </c>
      <c r="AG90" t="s">
        <v>184</v>
      </c>
      <c r="AH90" t="s">
        <v>184</v>
      </c>
      <c r="AI90" t="s">
        <v>184</v>
      </c>
      <c r="AJ90" t="s">
        <v>184</v>
      </c>
      <c r="AK90" t="s">
        <v>184</v>
      </c>
      <c r="AL90" t="s">
        <v>184</v>
      </c>
      <c r="AM90" t="s">
        <v>184</v>
      </c>
      <c r="AN90" t="s">
        <v>184</v>
      </c>
      <c r="AO90">
        <v>0.66130465598539345</v>
      </c>
      <c r="AP90">
        <v>0</v>
      </c>
      <c r="AQ90">
        <v>0.0048775756792723999</v>
      </c>
      <c r="AR90">
        <v>0.0051845478322664999</v>
      </c>
      <c r="AS90">
        <v>0</v>
      </c>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c r="A91" t="s">
        <v>528</v>
      </c>
      <c r="B91">
        <v>2010</v>
      </c>
      <c r="C91" t="s">
        <v>532</v>
      </c>
      <c r="D91">
        <v>70</v>
      </c>
      <c r="E91" t="s">
        <v>280</v>
      </c>
      <c r="F91" t="s">
        <v>46</v>
      </c>
      <c r="G91" t="s">
        <v>184</v>
      </c>
      <c r="H91">
        <v>0.5380862003240916</v>
      </c>
      <c r="I91">
        <v>0.37036678376222099</v>
      </c>
      <c r="J91">
        <v>0.57553371842898671</v>
      </c>
      <c r="K91">
        <v>0.87068319710184827</v>
      </c>
      <c r="L91">
        <v>4.5843820059901539</v>
      </c>
      <c r="M91">
        <v>10.696775868660859</v>
      </c>
      <c r="N91">
        <v>18.675224628886511</v>
      </c>
      <c r="O91">
        <v>10.215955271708079</v>
      </c>
      <c r="P91">
        <v>4.6390541932017237</v>
      </c>
      <c r="Q91">
        <v>2.0199366175657421</v>
      </c>
      <c r="R91">
        <v>0.4076599606835119</v>
      </c>
      <c r="S91">
        <v>0.18794202065231611</v>
      </c>
      <c r="T91">
        <v>0.38686917669639942</v>
      </c>
      <c r="U91">
        <v>0.29855285723501568</v>
      </c>
      <c r="V91">
        <v>1.317520054883933</v>
      </c>
      <c r="W91" t="s">
        <v>275</v>
      </c>
      <c r="X91" t="s">
        <v>276</v>
      </c>
      <c r="Y91" t="s">
        <v>277</v>
      </c>
      <c r="Z91" t="s">
        <v>278</v>
      </c>
      <c r="AA91" t="s">
        <v>279</v>
      </c>
      <c r="AB91" t="s">
        <v>184</v>
      </c>
      <c r="AC91" t="s">
        <v>184</v>
      </c>
      <c r="AD91" t="s">
        <v>184</v>
      </c>
      <c r="AE91" t="s">
        <v>184</v>
      </c>
      <c r="AF91" t="s">
        <v>184</v>
      </c>
      <c r="AG91" t="s">
        <v>184</v>
      </c>
      <c r="AH91" t="s">
        <v>184</v>
      </c>
      <c r="AI91" t="s">
        <v>184</v>
      </c>
      <c r="AJ91" t="s">
        <v>184</v>
      </c>
      <c r="AK91" t="s">
        <v>184</v>
      </c>
      <c r="AL91" t="s">
        <v>184</v>
      </c>
      <c r="AM91" t="s">
        <v>184</v>
      </c>
      <c r="AN91" t="s">
        <v>184</v>
      </c>
      <c r="AO91">
        <v>8.891700197534643</v>
      </c>
      <c r="AP91">
        <v>0.1909744769569508</v>
      </c>
      <c r="AQ91">
        <v>0.48224720649183839</v>
      </c>
      <c r="AR91">
        <v>1.6393081157213101</v>
      </c>
      <c r="AS91">
        <v>1.398031043273261</v>
      </c>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c r="A92" t="s">
        <v>528</v>
      </c>
      <c r="B92">
        <v>2010</v>
      </c>
      <c r="C92" t="s">
        <v>532</v>
      </c>
      <c r="D92">
        <v>122</v>
      </c>
      <c r="E92" t="s">
        <v>18</v>
      </c>
      <c r="F92" t="s">
        <v>14</v>
      </c>
      <c r="G92" t="s">
        <v>548</v>
      </c>
      <c r="H92">
        <v>25.56500564847855</v>
      </c>
      <c r="I92">
        <v>35.168851769052793</v>
      </c>
      <c r="J92">
        <v>38.579529711490913</v>
      </c>
      <c r="K92">
        <v>43.81276821676181</v>
      </c>
      <c r="L92">
        <v>68.227373136513734</v>
      </c>
      <c r="M92">
        <v>36.141049024130183</v>
      </c>
      <c r="N92">
        <v>64.896651043983965</v>
      </c>
      <c r="O92">
        <v>82.694475021300491</v>
      </c>
      <c r="P92">
        <v>88.789485957168196</v>
      </c>
      <c r="Q92">
        <v>99.349428893585312</v>
      </c>
      <c r="R92">
        <v>25.570620553094031</v>
      </c>
      <c r="S92">
        <v>34.234721548345433</v>
      </c>
      <c r="T92">
        <v>38.55831454400095</v>
      </c>
      <c r="U92">
        <v>40.98838923961879</v>
      </c>
      <c r="V92">
        <v>54.29498959301857</v>
      </c>
      <c r="W92" t="s">
        <v>275</v>
      </c>
      <c r="X92" t="s">
        <v>276</v>
      </c>
      <c r="Y92" t="s">
        <v>277</v>
      </c>
      <c r="Z92" t="s">
        <v>278</v>
      </c>
      <c r="AA92" t="s">
        <v>279</v>
      </c>
      <c r="AB92" t="s">
        <v>184</v>
      </c>
      <c r="AC92" t="s">
        <v>184</v>
      </c>
      <c r="AD92" t="s">
        <v>184</v>
      </c>
      <c r="AE92" t="s">
        <v>184</v>
      </c>
      <c r="AF92" t="s">
        <v>184</v>
      </c>
      <c r="AG92" t="s">
        <v>184</v>
      </c>
      <c r="AH92" t="s">
        <v>184</v>
      </c>
      <c r="AI92" t="s">
        <v>184</v>
      </c>
      <c r="AJ92" t="s">
        <v>184</v>
      </c>
      <c r="AK92" t="s">
        <v>184</v>
      </c>
      <c r="AL92" t="s">
        <v>184</v>
      </c>
      <c r="AM92" t="s">
        <v>184</v>
      </c>
      <c r="AN92" t="s">
        <v>184</v>
      </c>
      <c r="AO92">
        <v>86.814319411158323</v>
      </c>
      <c r="AP92">
        <v>44.874760242297363</v>
      </c>
      <c r="AQ92">
        <v>19.652092983563719</v>
      </c>
      <c r="AR92">
        <v>55.406903537494692</v>
      </c>
      <c r="AS92">
        <v>42.366603053317348</v>
      </c>
      <c r="AT92"/>
      <c r="AU92"/>
      <c r="AV92"/>
      <c r="AW92"/>
      <c r="AX92"/>
      <c r="AY92"/>
      <c r="AZ92"/>
      <c r="BA92"/>
      <c r="BB92"/>
      <c r="BC92"/>
      <c r="BD92"/>
      <c r="BE92"/>
      <c r="BF92"/>
      <c r="BG92">
        <v>2123.3162999999972</v>
      </c>
      <c r="BH92">
        <v>2922.118348</v>
      </c>
      <c r="BI92">
        <v>3200.4253560000011</v>
      </c>
      <c r="BJ92">
        <v>3639.095493000003</v>
      </c>
      <c r="BK92">
        <v>5662.8801889999986</v>
      </c>
      <c r="BL92">
        <v>298.68841199999991</v>
      </c>
      <c r="BM92">
        <v>535.28937400000007</v>
      </c>
      <c r="BN92">
        <v>685.01756899999975</v>
      </c>
      <c r="BO92">
        <v>726.65093600000012</v>
      </c>
      <c r="BP92">
        <v>820.11449599999867</v>
      </c>
      <c r="BQ92">
        <v>1912.796659999997</v>
      </c>
      <c r="BR92">
        <v>2560.2245220000009</v>
      </c>
      <c r="BS92">
        <v>2882.8672330000031</v>
      </c>
      <c r="BT92">
        <v>3064.017202</v>
      </c>
      <c r="BU92">
        <v>4062.1692820000021</v>
      </c>
      <c r="BV92">
        <v>2368.6064480000018</v>
      </c>
      <c r="BW92">
        <v>4540.379229999995</v>
      </c>
      <c r="BX92">
        <v>2348.117719000003</v>
      </c>
      <c r="BY92">
        <v>5126.086591000002</v>
      </c>
      <c r="BZ92">
        <v>3164.645698000003</v>
      </c>
      <c r="CA92"/>
      <c r="CB92"/>
      <c r="CC92"/>
      <c r="CD92"/>
      <c r="CE92"/>
      <c r="CF92"/>
      <c r="CG92"/>
      <c r="CH92"/>
      <c r="CI92"/>
      <c r="CJ92"/>
      <c r="CK92"/>
      <c r="CL92"/>
      <c r="CM92"/>
    </row>
    <row r="93">
      <c r="A93" t="s">
        <v>528</v>
      </c>
      <c r="B93">
        <v>2010</v>
      </c>
      <c r="C93" t="s">
        <v>532</v>
      </c>
      <c r="D93">
        <v>123</v>
      </c>
      <c r="E93" t="s">
        <v>18</v>
      </c>
      <c r="F93" t="s">
        <v>51</v>
      </c>
      <c r="G93" t="s">
        <v>184</v>
      </c>
      <c r="H93">
        <v>74.434994351521453</v>
      </c>
      <c r="I93">
        <v>64.831148230947207</v>
      </c>
      <c r="J93">
        <v>61.420470288509087</v>
      </c>
      <c r="K93">
        <v>56.18723178323819</v>
      </c>
      <c r="L93">
        <v>31.77262686348627</v>
      </c>
      <c r="M93">
        <v>63.858950975869817</v>
      </c>
      <c r="N93">
        <v>35.103348956016028</v>
      </c>
      <c r="O93">
        <v>17.305524978699509</v>
      </c>
      <c r="P93">
        <v>11.2105140428318</v>
      </c>
      <c r="Q93">
        <v>0.65057110641468796</v>
      </c>
      <c r="R93">
        <v>74.429379446905969</v>
      </c>
      <c r="S93">
        <v>65.765278451654567</v>
      </c>
      <c r="T93">
        <v>61.44168545599905</v>
      </c>
      <c r="U93">
        <v>59.01161076038121</v>
      </c>
      <c r="V93">
        <v>45.70501040698143</v>
      </c>
      <c r="W93" t="s">
        <v>275</v>
      </c>
      <c r="X93" t="s">
        <v>276</v>
      </c>
      <c r="Y93" t="s">
        <v>277</v>
      </c>
      <c r="Z93" t="s">
        <v>278</v>
      </c>
      <c r="AA93" t="s">
        <v>279</v>
      </c>
      <c r="AB93" t="s">
        <v>184</v>
      </c>
      <c r="AC93" t="s">
        <v>184</v>
      </c>
      <c r="AD93" t="s">
        <v>184</v>
      </c>
      <c r="AE93" t="s">
        <v>184</v>
      </c>
      <c r="AF93" t="s">
        <v>184</v>
      </c>
      <c r="AG93" t="s">
        <v>184</v>
      </c>
      <c r="AH93" t="s">
        <v>184</v>
      </c>
      <c r="AI93" t="s">
        <v>184</v>
      </c>
      <c r="AJ93" t="s">
        <v>184</v>
      </c>
      <c r="AK93" t="s">
        <v>184</v>
      </c>
      <c r="AL93" t="s">
        <v>184</v>
      </c>
      <c r="AM93" t="s">
        <v>184</v>
      </c>
      <c r="AN93" t="s">
        <v>184</v>
      </c>
      <c r="AO93">
        <v>13.185680588841681</v>
      </c>
      <c r="AP93">
        <v>55.125239757702637</v>
      </c>
      <c r="AQ93">
        <v>80.347907016436281</v>
      </c>
      <c r="AR93">
        <v>44.593096462505308</v>
      </c>
      <c r="AS93">
        <v>57.633396946682858</v>
      </c>
      <c r="AT93"/>
      <c r="AU93"/>
      <c r="AV93"/>
      <c r="AW93"/>
      <c r="AX93"/>
      <c r="AY93"/>
      <c r="AZ93"/>
      <c r="BA93"/>
      <c r="BB93"/>
      <c r="BC93"/>
      <c r="BD93"/>
      <c r="BE93"/>
      <c r="BF93"/>
      <c r="BG93">
        <v>6183.5743009999933</v>
      </c>
      <c r="BH93">
        <v>5389.4588100000028</v>
      </c>
      <c r="BI93">
        <v>5099.0968909999974</v>
      </c>
      <c r="BJ93">
        <v>4673.4478340000051</v>
      </c>
      <c r="BK93">
        <v>2643.1093969999988</v>
      </c>
      <c r="BL93">
        <v>527.76355899999976</v>
      </c>
      <c r="BM93">
        <v>289.5442119999999</v>
      </c>
      <c r="BN93">
        <v>143.35405900000001</v>
      </c>
      <c r="BO93">
        <v>97.724106999999989</v>
      </c>
      <c r="BP93">
        <v>5.3703660000000006</v>
      </c>
      <c r="BQ93">
        <v>5568.9829949999958</v>
      </c>
      <c r="BR93">
        <v>4918.2196019999947</v>
      </c>
      <c r="BS93">
        <v>4600.3926759999977</v>
      </c>
      <c r="BT93">
        <v>4417.8398490000091</v>
      </c>
      <c r="BU93">
        <v>3419.4958079999969</v>
      </c>
      <c r="BV93">
        <v>365.7302659999998</v>
      </c>
      <c r="BW93">
        <v>5577.5115519999981</v>
      </c>
      <c r="BX93">
        <v>9600.3181089999944</v>
      </c>
      <c r="BY93">
        <v>4140.1023910000031</v>
      </c>
      <c r="BZ93">
        <v>4305.0249150000054</v>
      </c>
      <c r="CA93"/>
      <c r="CB93"/>
      <c r="CC93"/>
      <c r="CD93"/>
      <c r="CE93"/>
      <c r="CF93"/>
      <c r="CG93"/>
      <c r="CH93"/>
      <c r="CI93"/>
      <c r="CJ93"/>
      <c r="CK93"/>
      <c r="CL93"/>
      <c r="CM93"/>
    </row>
    <row r="94">
      <c r="A94" t="s">
        <v>528</v>
      </c>
      <c r="B94">
        <v>2010</v>
      </c>
      <c r="C94" t="s">
        <v>532</v>
      </c>
      <c r="D94">
        <v>124</v>
      </c>
      <c r="E94" t="s">
        <v>50</v>
      </c>
      <c r="F94" t="s">
        <v>15</v>
      </c>
      <c r="G94" t="s">
        <v>549</v>
      </c>
      <c r="H94">
        <v>22.613306305223801</v>
      </c>
      <c r="I94">
        <v>31.779927341483489</v>
      </c>
      <c r="J94">
        <v>33.871813670443757</v>
      </c>
      <c r="K94">
        <v>38.334558735993333</v>
      </c>
      <c r="L94">
        <v>47.96626703016868</v>
      </c>
      <c r="M94">
        <v>11.00177241878707</v>
      </c>
      <c r="N94">
        <v>15.41932277718864</v>
      </c>
      <c r="O94">
        <v>29.612965329614141</v>
      </c>
      <c r="P94">
        <v>45.186405340242104</v>
      </c>
      <c r="Q94">
        <v>89.771817402509882</v>
      </c>
      <c r="R94">
        <v>22.612495059858869</v>
      </c>
      <c r="S94">
        <v>31.294964676909881</v>
      </c>
      <c r="T94">
        <v>34.39087665112482</v>
      </c>
      <c r="U94">
        <v>37.081460751699034</v>
      </c>
      <c r="V94">
        <v>47.405185860888217</v>
      </c>
      <c r="W94" t="s">
        <v>275</v>
      </c>
      <c r="X94" t="s">
        <v>276</v>
      </c>
      <c r="Y94" t="s">
        <v>277</v>
      </c>
      <c r="Z94" t="s">
        <v>278</v>
      </c>
      <c r="AA94" t="s">
        <v>279</v>
      </c>
      <c r="AB94" t="s">
        <v>184</v>
      </c>
      <c r="AC94" t="s">
        <v>184</v>
      </c>
      <c r="AD94" t="s">
        <v>184</v>
      </c>
      <c r="AE94" t="s">
        <v>184</v>
      </c>
      <c r="AF94" t="s">
        <v>184</v>
      </c>
      <c r="AG94" t="s">
        <v>184</v>
      </c>
      <c r="AH94" t="s">
        <v>184</v>
      </c>
      <c r="AI94" t="s">
        <v>184</v>
      </c>
      <c r="AJ94" t="s">
        <v>184</v>
      </c>
      <c r="AK94" t="s">
        <v>184</v>
      </c>
      <c r="AL94" t="s">
        <v>184</v>
      </c>
      <c r="AM94" t="s">
        <v>184</v>
      </c>
      <c r="AN94" t="s">
        <v>184</v>
      </c>
      <c r="AO94">
        <v>40.093122468046403</v>
      </c>
      <c r="AP94">
        <v>40.668699350318327</v>
      </c>
      <c r="AQ94">
        <v>16.60673678599932</v>
      </c>
      <c r="AR94">
        <v>49.984574080410141</v>
      </c>
      <c r="AS94">
        <v>35.870036241449498</v>
      </c>
      <c r="AT94"/>
      <c r="AU94"/>
      <c r="AV94"/>
      <c r="AW94"/>
      <c r="AX94"/>
      <c r="AY94"/>
      <c r="AZ94"/>
      <c r="BA94"/>
      <c r="BB94"/>
      <c r="BC94"/>
      <c r="BD94"/>
      <c r="BE94"/>
      <c r="BF94"/>
      <c r="BG94">
        <v>1871.874874999997</v>
      </c>
      <c r="BH94">
        <v>2571.8380960000009</v>
      </c>
      <c r="BI94">
        <v>2762.954553</v>
      </c>
      <c r="BJ94">
        <v>3173.1697620000018</v>
      </c>
      <c r="BK94">
        <v>3979.0646310000052</v>
      </c>
      <c r="BL94">
        <v>90.924364999999995</v>
      </c>
      <c r="BM94">
        <v>127.183753</v>
      </c>
      <c r="BN94">
        <v>245.3054030000001</v>
      </c>
      <c r="BO94">
        <v>369.80441300000001</v>
      </c>
      <c r="BP94">
        <v>741.05276299999866</v>
      </c>
      <c r="BQ94">
        <v>1691.515656999997</v>
      </c>
      <c r="BR94">
        <v>2274.3131889999991</v>
      </c>
      <c r="BS94">
        <v>2520.251181000001</v>
      </c>
      <c r="BT94">
        <v>2761.6047440000002</v>
      </c>
      <c r="BU94">
        <v>3536.9464490000032</v>
      </c>
      <c r="BV94">
        <v>1093.8843850000001</v>
      </c>
      <c r="BW94">
        <v>3976.970348000003</v>
      </c>
      <c r="BX94">
        <v>1984.2452880000001</v>
      </c>
      <c r="BY94">
        <v>4624.4283399999986</v>
      </c>
      <c r="BZ94">
        <v>2679.373556</v>
      </c>
      <c r="CA94"/>
      <c r="CB94"/>
      <c r="CC94"/>
      <c r="CD94"/>
      <c r="CE94"/>
      <c r="CF94"/>
      <c r="CG94"/>
      <c r="CH94"/>
      <c r="CI94"/>
      <c r="CJ94"/>
      <c r="CK94"/>
      <c r="CL94"/>
      <c r="CM94"/>
    </row>
    <row r="95">
      <c r="A95" t="s">
        <v>528</v>
      </c>
      <c r="B95">
        <v>2010</v>
      </c>
      <c r="C95" t="s">
        <v>532</v>
      </c>
      <c r="D95">
        <v>125</v>
      </c>
      <c r="E95" t="s">
        <v>50</v>
      </c>
      <c r="F95" t="s">
        <v>16</v>
      </c>
      <c r="G95" t="s">
        <v>550</v>
      </c>
      <c r="H95">
        <v>2.9516993432547549</v>
      </c>
      <c r="I95">
        <v>3.388924427569322</v>
      </c>
      <c r="J95">
        <v>4.7077160410471484</v>
      </c>
      <c r="K95">
        <v>5.47820948076847</v>
      </c>
      <c r="L95">
        <v>20.26110610634511</v>
      </c>
      <c r="M95">
        <v>25.139276605343142</v>
      </c>
      <c r="N95">
        <v>49.477328266795297</v>
      </c>
      <c r="O95">
        <v>53.081509691686392</v>
      </c>
      <c r="P95">
        <v>43.603080616926071</v>
      </c>
      <c r="Q95">
        <v>9.5776114910754373</v>
      </c>
      <c r="R95">
        <v>2.9581254932351611</v>
      </c>
      <c r="S95">
        <v>2.9397568714355491</v>
      </c>
      <c r="T95">
        <v>4.1674378928761158</v>
      </c>
      <c r="U95">
        <v>3.9069284879197621</v>
      </c>
      <c r="V95">
        <v>6.8898037321303693</v>
      </c>
      <c r="W95" t="s">
        <v>275</v>
      </c>
      <c r="X95" t="s">
        <v>276</v>
      </c>
      <c r="Y95" t="s">
        <v>277</v>
      </c>
      <c r="Z95" t="s">
        <v>278</v>
      </c>
      <c r="AA95" t="s">
        <v>279</v>
      </c>
      <c r="AB95" t="s">
        <v>184</v>
      </c>
      <c r="AC95" t="s">
        <v>184</v>
      </c>
      <c r="AD95" t="s">
        <v>184</v>
      </c>
      <c r="AE95" t="s">
        <v>184</v>
      </c>
      <c r="AF95" t="s">
        <v>184</v>
      </c>
      <c r="AG95" t="s">
        <v>184</v>
      </c>
      <c r="AH95" t="s">
        <v>184</v>
      </c>
      <c r="AI95" t="s">
        <v>184</v>
      </c>
      <c r="AJ95" t="s">
        <v>184</v>
      </c>
      <c r="AK95" t="s">
        <v>184</v>
      </c>
      <c r="AL95" t="s">
        <v>184</v>
      </c>
      <c r="AM95" t="s">
        <v>184</v>
      </c>
      <c r="AN95" t="s">
        <v>184</v>
      </c>
      <c r="AO95">
        <v>46.721196943111813</v>
      </c>
      <c r="AP95">
        <v>4.2060608919790834</v>
      </c>
      <c r="AQ95">
        <v>3.0453561975643701</v>
      </c>
      <c r="AR95">
        <v>5.4223294570845226</v>
      </c>
      <c r="AS95">
        <v>6.4965668118678037</v>
      </c>
      <c r="AT95"/>
      <c r="AU95"/>
      <c r="AV95"/>
      <c r="AW95"/>
      <c r="AX95"/>
      <c r="AY95"/>
      <c r="AZ95"/>
      <c r="BA95"/>
      <c r="BB95"/>
      <c r="BC95"/>
      <c r="BD95"/>
      <c r="BE95"/>
      <c r="BF95"/>
      <c r="BG95">
        <v>244.33454199999991</v>
      </c>
      <c r="BH95">
        <v>274.25377200000003</v>
      </c>
      <c r="BI95">
        <v>384.01266600000008</v>
      </c>
      <c r="BJ95">
        <v>453.46259999999978</v>
      </c>
      <c r="BK95">
        <v>1680.7697509999989</v>
      </c>
      <c r="BL95">
        <v>207.76404700000009</v>
      </c>
      <c r="BM95">
        <v>408.10562099999981</v>
      </c>
      <c r="BN95">
        <v>439.71216600000002</v>
      </c>
      <c r="BO95">
        <v>356.84652299999988</v>
      </c>
      <c r="BP95">
        <v>79.061733000000004</v>
      </c>
      <c r="BQ95">
        <v>221.28100299999991</v>
      </c>
      <c r="BR95">
        <v>213.64228700000001</v>
      </c>
      <c r="BS95">
        <v>305.4004809999999</v>
      </c>
      <c r="BT95">
        <v>290.96459599999991</v>
      </c>
      <c r="BU95">
        <v>514.05487400000004</v>
      </c>
      <c r="BV95">
        <v>1274.722062999999</v>
      </c>
      <c r="BW95">
        <v>411.30844400000029</v>
      </c>
      <c r="BX95">
        <v>363.87243099999989</v>
      </c>
      <c r="BY95">
        <v>501.65825099999978</v>
      </c>
      <c r="BZ95">
        <v>485.27214199999969</v>
      </c>
      <c r="CA95"/>
      <c r="CB95"/>
      <c r="CC95"/>
      <c r="CD95"/>
      <c r="CE95"/>
      <c r="CF95"/>
      <c r="CG95"/>
      <c r="CH95"/>
      <c r="CI95"/>
      <c r="CJ95"/>
      <c r="CK95"/>
      <c r="CL95"/>
      <c r="CM95"/>
    </row>
    <row r="96">
      <c r="A96" t="s">
        <v>528</v>
      </c>
      <c r="B96">
        <v>2010</v>
      </c>
      <c r="C96" t="s">
        <v>532</v>
      </c>
      <c r="D96">
        <v>126</v>
      </c>
      <c r="E96" t="s">
        <v>50</v>
      </c>
      <c r="F96" t="s">
        <v>22</v>
      </c>
      <c r="G96" t="s">
        <v>551</v>
      </c>
      <c r="H96">
        <v>65.524536897116718</v>
      </c>
      <c r="I96">
        <v>63.4007112437194</v>
      </c>
      <c r="J96">
        <v>59.510440692583472</v>
      </c>
      <c r="K96">
        <v>54.672921800298852</v>
      </c>
      <c r="L96">
        <v>31.136868132546589</v>
      </c>
      <c r="M96">
        <v>57.030004953548548</v>
      </c>
      <c r="N96">
        <v>34.050100137411327</v>
      </c>
      <c r="O96">
        <v>17.30552497869947</v>
      </c>
      <c r="P96">
        <v>11.21051404283183</v>
      </c>
      <c r="Q96">
        <v>0.65057110641468086</v>
      </c>
      <c r="R96">
        <v>65.616713618671284</v>
      </c>
      <c r="S96">
        <v>63.752159001604227</v>
      </c>
      <c r="T96">
        <v>59.860492418958522</v>
      </c>
      <c r="U96">
        <v>57.300681736731448</v>
      </c>
      <c r="V96">
        <v>44.70731824951153</v>
      </c>
      <c r="W96" t="s">
        <v>275</v>
      </c>
      <c r="X96" t="s">
        <v>276</v>
      </c>
      <c r="Y96" t="s">
        <v>277</v>
      </c>
      <c r="Z96" t="s">
        <v>278</v>
      </c>
      <c r="AA96" t="s">
        <v>279</v>
      </c>
      <c r="AB96" t="s">
        <v>184</v>
      </c>
      <c r="AC96" t="s">
        <v>184</v>
      </c>
      <c r="AD96" t="s">
        <v>184</v>
      </c>
      <c r="AE96" t="s">
        <v>184</v>
      </c>
      <c r="AF96" t="s">
        <v>184</v>
      </c>
      <c r="AG96" t="s">
        <v>184</v>
      </c>
      <c r="AH96" t="s">
        <v>184</v>
      </c>
      <c r="AI96" t="s">
        <v>184</v>
      </c>
      <c r="AJ96" t="s">
        <v>184</v>
      </c>
      <c r="AK96" t="s">
        <v>184</v>
      </c>
      <c r="AL96" t="s">
        <v>184</v>
      </c>
      <c r="AM96" t="s">
        <v>184</v>
      </c>
      <c r="AN96" t="s">
        <v>184</v>
      </c>
      <c r="AO96">
        <v>12.81048089425143</v>
      </c>
      <c r="AP96">
        <v>53.007095890396677</v>
      </c>
      <c r="AQ96">
        <v>75.701798856411799</v>
      </c>
      <c r="AR96">
        <v>42.622423671838959</v>
      </c>
      <c r="AS96">
        <v>54.497536570291558</v>
      </c>
      <c r="AT96"/>
      <c r="AU96"/>
      <c r="AV96"/>
      <c r="AW96"/>
      <c r="AX96"/>
      <c r="AY96"/>
      <c r="AZ96"/>
      <c r="BA96"/>
      <c r="BB96"/>
      <c r="BC96"/>
      <c r="BD96"/>
      <c r="BE96"/>
      <c r="BF96"/>
      <c r="BG96">
        <v>5444.0256039999922</v>
      </c>
      <c r="BH96">
        <v>5271.6544470000026</v>
      </c>
      <c r="BI96">
        <v>4941.5946259999946</v>
      </c>
      <c r="BJ96">
        <v>4547.758891000005</v>
      </c>
      <c r="BK96">
        <v>2590.3227069999998</v>
      </c>
      <c r="BL96">
        <v>471.32559999999961</v>
      </c>
      <c r="BM96">
        <v>280.85666199999991</v>
      </c>
      <c r="BN96">
        <v>143.35405900000001</v>
      </c>
      <c r="BO96">
        <v>97.724106999999989</v>
      </c>
      <c r="BP96">
        <v>5.3703660000000006</v>
      </c>
      <c r="BQ96">
        <v>4909.6387559999948</v>
      </c>
      <c r="BR96">
        <v>4769.1244509999942</v>
      </c>
      <c r="BS96">
        <v>4482.9725799999987</v>
      </c>
      <c r="BT96">
        <v>4290.0264500000067</v>
      </c>
      <c r="BU96">
        <v>3344.9632439999982</v>
      </c>
      <c r="BV96">
        <v>355.47104299999978</v>
      </c>
      <c r="BW96">
        <v>5366.4217750000007</v>
      </c>
      <c r="BX96">
        <v>9045.1808570000103</v>
      </c>
      <c r="BY96">
        <v>3957.4961260000032</v>
      </c>
      <c r="BZ96">
        <v>4070.7864740000068</v>
      </c>
      <c r="CA96"/>
      <c r="CB96"/>
      <c r="CC96"/>
      <c r="CD96"/>
      <c r="CE96"/>
      <c r="CF96"/>
      <c r="CG96"/>
      <c r="CH96"/>
      <c r="CI96"/>
      <c r="CJ96"/>
      <c r="CK96"/>
      <c r="CL96"/>
      <c r="CM96"/>
    </row>
    <row r="97">
      <c r="A97" t="s">
        <v>528</v>
      </c>
      <c r="B97">
        <v>2010</v>
      </c>
      <c r="C97" t="s">
        <v>532</v>
      </c>
      <c r="D97">
        <v>127</v>
      </c>
      <c r="E97" t="s">
        <v>50</v>
      </c>
      <c r="F97" t="s">
        <v>19</v>
      </c>
      <c r="G97" t="s">
        <v>552</v>
      </c>
      <c r="H97">
        <v>8.9104574544047157</v>
      </c>
      <c r="I97">
        <v>1.4304369872277769</v>
      </c>
      <c r="J97">
        <v>1.9100295959256159</v>
      </c>
      <c r="K97">
        <v>1.5143099829393489</v>
      </c>
      <c r="L97">
        <v>0.63575873093961377</v>
      </c>
      <c r="M97">
        <v>6.8289460223212428</v>
      </c>
      <c r="N97">
        <v>1.0532488186047251</v>
      </c>
      <c r="O97">
        <v>0</v>
      </c>
      <c r="P97">
        <v>0</v>
      </c>
      <c r="Q97">
        <v>0</v>
      </c>
      <c r="R97">
        <v>8.8126658282346799</v>
      </c>
      <c r="S97">
        <v>2.013119450050354</v>
      </c>
      <c r="T97">
        <v>1.5811930370405509</v>
      </c>
      <c r="U97">
        <v>1.7109290236497641</v>
      </c>
      <c r="V97">
        <v>0.99769215746988849</v>
      </c>
      <c r="W97" t="s">
        <v>275</v>
      </c>
      <c r="X97" t="s">
        <v>276</v>
      </c>
      <c r="Y97" t="s">
        <v>277</v>
      </c>
      <c r="Z97" t="s">
        <v>278</v>
      </c>
      <c r="AA97" t="s">
        <v>279</v>
      </c>
      <c r="AB97" t="s">
        <v>184</v>
      </c>
      <c r="AC97" t="s">
        <v>184</v>
      </c>
      <c r="AD97" t="s">
        <v>184</v>
      </c>
      <c r="AE97" t="s">
        <v>184</v>
      </c>
      <c r="AF97" t="s">
        <v>184</v>
      </c>
      <c r="AG97" t="s">
        <v>184</v>
      </c>
      <c r="AH97" t="s">
        <v>184</v>
      </c>
      <c r="AI97" t="s">
        <v>184</v>
      </c>
      <c r="AJ97" t="s">
        <v>184</v>
      </c>
      <c r="AK97" t="s">
        <v>184</v>
      </c>
      <c r="AL97" t="s">
        <v>184</v>
      </c>
      <c r="AM97" t="s">
        <v>184</v>
      </c>
      <c r="AN97" t="s">
        <v>184</v>
      </c>
      <c r="AO97">
        <v>0.37519969459035712</v>
      </c>
      <c r="AP97">
        <v>2.1181438673059092</v>
      </c>
      <c r="AQ97">
        <v>4.6461081600245073</v>
      </c>
      <c r="AR97">
        <v>1.970672790666379</v>
      </c>
      <c r="AS97">
        <v>3.135860376391141</v>
      </c>
      <c r="AT97"/>
      <c r="AU97"/>
      <c r="AV97"/>
      <c r="AW97"/>
      <c r="AX97"/>
      <c r="AY97"/>
      <c r="AZ97"/>
      <c r="BA97"/>
      <c r="BB97"/>
      <c r="BC97"/>
      <c r="BD97"/>
      <c r="BE97"/>
      <c r="BF97"/>
      <c r="BG97">
        <v>739.54869700000006</v>
      </c>
      <c r="BH97">
        <v>117.804363</v>
      </c>
      <c r="BI97">
        <v>157.50226499999999</v>
      </c>
      <c r="BJ97">
        <v>125.68894299999999</v>
      </c>
      <c r="BK97">
        <v>52.786689999999993</v>
      </c>
      <c r="BL97">
        <v>56.437958999999992</v>
      </c>
      <c r="BM97">
        <v>8.6875499999999999</v>
      </c>
      <c r="BN97">
        <v>0</v>
      </c>
      <c r="BO97">
        <v>0</v>
      </c>
      <c r="BP97">
        <v>0</v>
      </c>
      <c r="BQ97">
        <v>659.34423899999979</v>
      </c>
      <c r="BR97">
        <v>149.09515099999999</v>
      </c>
      <c r="BS97">
        <v>117.420096</v>
      </c>
      <c r="BT97">
        <v>127.813399</v>
      </c>
      <c r="BU97">
        <v>74.532563999999994</v>
      </c>
      <c r="BV97">
        <v>10.259223</v>
      </c>
      <c r="BW97">
        <v>211.08977699999991</v>
      </c>
      <c r="BX97">
        <v>555.13725199999999</v>
      </c>
      <c r="BY97">
        <v>182.60626500000009</v>
      </c>
      <c r="BZ97">
        <v>234.23844099999999</v>
      </c>
      <c r="CA97"/>
      <c r="CB97"/>
      <c r="CC97"/>
      <c r="CD97"/>
      <c r="CE97"/>
      <c r="CF97"/>
      <c r="CG97"/>
      <c r="CH97"/>
      <c r="CI97"/>
      <c r="CJ97"/>
      <c r="CK97"/>
      <c r="CL97"/>
      <c r="CM97"/>
    </row>
    <row r="98">
      <c r="A98" t="s">
        <v>528</v>
      </c>
      <c r="B98">
        <v>2010</v>
      </c>
      <c r="C98" t="s">
        <v>532</v>
      </c>
      <c r="D98">
        <v>128</v>
      </c>
      <c r="E98" t="s">
        <v>168</v>
      </c>
      <c r="F98" t="s">
        <v>49</v>
      </c>
      <c r="G98" t="s">
        <v>553</v>
      </c>
      <c r="H98">
        <v>11.545858365301861</v>
      </c>
      <c r="I98">
        <v>9.6361531784539025</v>
      </c>
      <c r="J98">
        <v>12.20262682374004</v>
      </c>
      <c r="K98">
        <v>12.503682610661031</v>
      </c>
      <c r="L98">
        <v>29.696447591211498</v>
      </c>
      <c r="M98">
        <v>69.558790583412446</v>
      </c>
      <c r="N98">
        <v>76.240187237492179</v>
      </c>
      <c r="O98">
        <v>64.189910726216738</v>
      </c>
      <c r="P98">
        <v>49.108382762751972</v>
      </c>
      <c r="Q98">
        <v>9.6403286840573212</v>
      </c>
      <c r="R98">
        <v>11.568454066623071</v>
      </c>
      <c r="S98">
        <v>8.5870623112388866</v>
      </c>
      <c r="T98">
        <v>10.808143307510059</v>
      </c>
      <c r="U98">
        <v>9.5317931745982847</v>
      </c>
      <c r="V98">
        <v>12.68957556447581</v>
      </c>
      <c r="W98" t="s">
        <v>275</v>
      </c>
      <c r="X98" t="s">
        <v>276</v>
      </c>
      <c r="Y98" t="s">
        <v>277</v>
      </c>
      <c r="Z98" t="s">
        <v>278</v>
      </c>
      <c r="AA98" t="s">
        <v>279</v>
      </c>
      <c r="AB98" t="s">
        <v>184</v>
      </c>
      <c r="AC98" t="s">
        <v>184</v>
      </c>
      <c r="AD98" t="s">
        <v>184</v>
      </c>
      <c r="AE98" t="s">
        <v>184</v>
      </c>
      <c r="AF98" t="s">
        <v>184</v>
      </c>
      <c r="AG98" t="s">
        <v>184</v>
      </c>
      <c r="AH98" t="s">
        <v>184</v>
      </c>
      <c r="AI98" t="s">
        <v>184</v>
      </c>
      <c r="AJ98" t="s">
        <v>184</v>
      </c>
      <c r="AK98" t="s">
        <v>184</v>
      </c>
      <c r="AL98" t="s">
        <v>184</v>
      </c>
      <c r="AM98" t="s">
        <v>184</v>
      </c>
      <c r="AN98" t="s">
        <v>184</v>
      </c>
      <c r="AO98">
        <v>53.81738549586175</v>
      </c>
      <c r="AP98">
        <v>9.3728877196642895</v>
      </c>
      <c r="AQ98">
        <v>15.49634535167014</v>
      </c>
      <c r="AR98">
        <v>9.7863787919769774</v>
      </c>
      <c r="AS98">
        <v>15.334169708371549</v>
      </c>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c r="A99" t="s">
        <v>528</v>
      </c>
      <c r="B99">
        <v>2010</v>
      </c>
      <c r="C99" t="s">
        <v>532</v>
      </c>
      <c r="D99">
        <v>129</v>
      </c>
      <c r="E99" t="s">
        <v>168</v>
      </c>
      <c r="F99" t="s">
        <v>48</v>
      </c>
      <c r="G99" t="s">
        <v>184</v>
      </c>
      <c r="H99">
        <v>88.454141634698146</v>
      </c>
      <c r="I99">
        <v>90.363846821546161</v>
      </c>
      <c r="J99">
        <v>87.797373176259967</v>
      </c>
      <c r="K99">
        <v>87.496317389338941</v>
      </c>
      <c r="L99">
        <v>70.30355240878859</v>
      </c>
      <c r="M99">
        <v>30.441209416587618</v>
      </c>
      <c r="N99">
        <v>23.759812762507771</v>
      </c>
      <c r="O99">
        <v>35.810089273783298</v>
      </c>
      <c r="P99">
        <v>50.891617237247999</v>
      </c>
      <c r="Q99">
        <v>90.359671315942677</v>
      </c>
      <c r="R99">
        <v>88.431545933376924</v>
      </c>
      <c r="S99">
        <v>91.41293768876109</v>
      </c>
      <c r="T99">
        <v>89.191856692489907</v>
      </c>
      <c r="U99">
        <v>90.468206825401708</v>
      </c>
      <c r="V99">
        <v>87.310424435524212</v>
      </c>
      <c r="W99" t="s">
        <v>275</v>
      </c>
      <c r="X99" t="s">
        <v>276</v>
      </c>
      <c r="Y99" t="s">
        <v>277</v>
      </c>
      <c r="Z99" t="s">
        <v>278</v>
      </c>
      <c r="AA99" t="s">
        <v>279</v>
      </c>
      <c r="AB99" t="s">
        <v>184</v>
      </c>
      <c r="AC99" t="s">
        <v>184</v>
      </c>
      <c r="AD99" t="s">
        <v>184</v>
      </c>
      <c r="AE99" t="s">
        <v>184</v>
      </c>
      <c r="AF99" t="s">
        <v>184</v>
      </c>
      <c r="AG99" t="s">
        <v>184</v>
      </c>
      <c r="AH99" t="s">
        <v>184</v>
      </c>
      <c r="AI99" t="s">
        <v>184</v>
      </c>
      <c r="AJ99" t="s">
        <v>184</v>
      </c>
      <c r="AK99" t="s">
        <v>184</v>
      </c>
      <c r="AL99" t="s">
        <v>184</v>
      </c>
      <c r="AM99" t="s">
        <v>184</v>
      </c>
      <c r="AN99" t="s">
        <v>184</v>
      </c>
      <c r="AO99">
        <v>46.182614504138122</v>
      </c>
      <c r="AP99">
        <v>90.627112280335822</v>
      </c>
      <c r="AQ99">
        <v>84.503654648329743</v>
      </c>
      <c r="AR99">
        <v>90.213621208022971</v>
      </c>
      <c r="AS99">
        <v>84.665830291628353</v>
      </c>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c r="A100" t="s">
        <v>528</v>
      </c>
      <c r="B100">
        <v>2010</v>
      </c>
      <c r="C100" t="s">
        <v>532</v>
      </c>
      <c r="D100">
        <v>130</v>
      </c>
      <c r="E100" t="s">
        <v>47</v>
      </c>
      <c r="F100" t="s">
        <v>42</v>
      </c>
      <c r="G100" t="s">
        <v>184</v>
      </c>
      <c r="H100">
        <v>27.934479557197879</v>
      </c>
      <c r="I100">
        <v>35.485976643769582</v>
      </c>
      <c r="J100">
        <v>39.235460163063912</v>
      </c>
      <c r="K100">
        <v>44.261168337132823</v>
      </c>
      <c r="L100">
        <v>62.285280220528392</v>
      </c>
      <c r="M100">
        <v>37.837524534676518</v>
      </c>
      <c r="N100">
        <v>64.131661762403454</v>
      </c>
      <c r="O100">
        <v>79.236167223190904</v>
      </c>
      <c r="P100">
        <v>80.318524717476237</v>
      </c>
      <c r="Q100">
        <v>94.882620947109515</v>
      </c>
      <c r="R100">
        <v>27.93178177871669</v>
      </c>
      <c r="S100">
        <v>34.739370962121633</v>
      </c>
      <c r="T100">
        <v>39.003744533040738</v>
      </c>
      <c r="U100">
        <v>41.628718741723183</v>
      </c>
      <c r="V100">
        <v>53.808715763285207</v>
      </c>
      <c r="W100" t="s">
        <v>275</v>
      </c>
      <c r="X100" t="s">
        <v>276</v>
      </c>
      <c r="Y100" t="s">
        <v>277</v>
      </c>
      <c r="Z100" t="s">
        <v>278</v>
      </c>
      <c r="AA100" t="s">
        <v>279</v>
      </c>
      <c r="AB100" t="s">
        <v>184</v>
      </c>
      <c r="AC100" t="s">
        <v>184</v>
      </c>
      <c r="AD100" t="s">
        <v>184</v>
      </c>
      <c r="AE100" t="s">
        <v>184</v>
      </c>
      <c r="AF100" t="s">
        <v>184</v>
      </c>
      <c r="AG100" t="s">
        <v>184</v>
      </c>
      <c r="AH100" t="s">
        <v>184</v>
      </c>
      <c r="AI100" t="s">
        <v>184</v>
      </c>
      <c r="AJ100" t="s">
        <v>184</v>
      </c>
      <c r="AK100" t="s">
        <v>184</v>
      </c>
      <c r="AL100" t="s">
        <v>184</v>
      </c>
      <c r="AM100" t="s">
        <v>184</v>
      </c>
      <c r="AN100" t="s">
        <v>184</v>
      </c>
      <c r="AO100">
        <v>78.696738582791525</v>
      </c>
      <c r="AP100">
        <v>45.094338643705832</v>
      </c>
      <c r="AQ100">
        <v>19.43135523345514</v>
      </c>
      <c r="AR100">
        <v>56.402344435219938</v>
      </c>
      <c r="AS100">
        <v>43.361171665748472</v>
      </c>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c r="A101" t="s">
        <v>528</v>
      </c>
      <c r="B101">
        <v>2010</v>
      </c>
      <c r="C101" t="s">
        <v>532</v>
      </c>
      <c r="D101">
        <v>135</v>
      </c>
      <c r="E101" t="s">
        <v>45</v>
      </c>
      <c r="F101" t="s">
        <v>44</v>
      </c>
      <c r="G101" t="s">
        <v>554</v>
      </c>
      <c r="H101">
        <v>0</v>
      </c>
      <c r="I101">
        <v>0.041959798167105003</v>
      </c>
      <c r="J101">
        <v>0.0057218594741602</v>
      </c>
      <c r="K101">
        <v>0.0260866489917304</v>
      </c>
      <c r="L101">
        <v>3.56808448808474</v>
      </c>
      <c r="M101">
        <v>0.31984326890787962</v>
      </c>
      <c r="N101">
        <v>1.6251588474962979</v>
      </c>
      <c r="O101">
        <v>8.0128405846367361</v>
      </c>
      <c r="P101">
        <v>12.274612126995221</v>
      </c>
      <c r="Q101">
        <v>12.44878067794297</v>
      </c>
      <c r="R101">
        <v>0</v>
      </c>
      <c r="S101">
        <v>0.046634312460900301</v>
      </c>
      <c r="T101">
        <v>0</v>
      </c>
      <c r="U101">
        <v>0</v>
      </c>
      <c r="V101">
        <v>0.168841198423652</v>
      </c>
      <c r="W101" t="s">
        <v>275</v>
      </c>
      <c r="X101" t="s">
        <v>276</v>
      </c>
      <c r="Y101" t="s">
        <v>277</v>
      </c>
      <c r="Z101" t="s">
        <v>278</v>
      </c>
      <c r="AA101" t="s">
        <v>279</v>
      </c>
      <c r="AB101" t="s">
        <v>184</v>
      </c>
      <c r="AC101" t="s">
        <v>184</v>
      </c>
      <c r="AD101" t="s">
        <v>184</v>
      </c>
      <c r="AE101" t="s">
        <v>184</v>
      </c>
      <c r="AF101" t="s">
        <v>184</v>
      </c>
      <c r="AG101" t="s">
        <v>184</v>
      </c>
      <c r="AH101" t="s">
        <v>184</v>
      </c>
      <c r="AI101" t="s">
        <v>184</v>
      </c>
      <c r="AJ101" t="s">
        <v>184</v>
      </c>
      <c r="AK101" t="s">
        <v>184</v>
      </c>
      <c r="AL101" t="s">
        <v>184</v>
      </c>
      <c r="AM101" t="s">
        <v>184</v>
      </c>
      <c r="AN101" t="s">
        <v>184</v>
      </c>
      <c r="AO101">
        <v>8.9171325079168824</v>
      </c>
      <c r="AP101">
        <v>0.078165599633372398</v>
      </c>
      <c r="AQ101">
        <v>0.075730021320410706</v>
      </c>
      <c r="AR101">
        <v>0.29164358780611782</v>
      </c>
      <c r="AS101">
        <v>0.19665741317206881</v>
      </c>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c r="A102" t="s">
        <v>528</v>
      </c>
      <c r="B102">
        <v>2010</v>
      </c>
      <c r="C102" t="s">
        <v>532</v>
      </c>
      <c r="D102">
        <v>136</v>
      </c>
      <c r="E102" t="s">
        <v>45</v>
      </c>
      <c r="F102" t="s">
        <v>43</v>
      </c>
      <c r="G102" t="s">
        <v>555</v>
      </c>
      <c r="H102">
        <v>0</v>
      </c>
      <c r="I102">
        <v>0</v>
      </c>
      <c r="J102">
        <v>0</v>
      </c>
      <c r="K102">
        <v>0</v>
      </c>
      <c r="L102">
        <v>11.456647821999789</v>
      </c>
      <c r="M102">
        <v>0.25703151236117028</v>
      </c>
      <c r="N102">
        <v>1.7676570459147121</v>
      </c>
      <c r="O102">
        <v>6.797601474588415</v>
      </c>
      <c r="P102">
        <v>26.96102324873512</v>
      </c>
      <c r="Q102">
        <v>74.190815991002452</v>
      </c>
      <c r="R102">
        <v>0</v>
      </c>
      <c r="S102">
        <v>0</v>
      </c>
      <c r="T102">
        <v>0</v>
      </c>
      <c r="U102">
        <v>0</v>
      </c>
      <c r="V102">
        <v>0.58650313094942375</v>
      </c>
      <c r="W102" t="s">
        <v>275</v>
      </c>
      <c r="X102" t="s">
        <v>276</v>
      </c>
      <c r="Y102" t="s">
        <v>277</v>
      </c>
      <c r="Z102" t="s">
        <v>278</v>
      </c>
      <c r="AA102" t="s">
        <v>279</v>
      </c>
      <c r="AB102" t="s">
        <v>184</v>
      </c>
      <c r="AC102" t="s">
        <v>184</v>
      </c>
      <c r="AD102" t="s">
        <v>184</v>
      </c>
      <c r="AE102" t="s">
        <v>184</v>
      </c>
      <c r="AF102" t="s">
        <v>184</v>
      </c>
      <c r="AG102" t="s">
        <v>184</v>
      </c>
      <c r="AH102" t="s">
        <v>184</v>
      </c>
      <c r="AI102" t="s">
        <v>184</v>
      </c>
      <c r="AJ102" t="s">
        <v>184</v>
      </c>
      <c r="AK102" t="s">
        <v>184</v>
      </c>
      <c r="AL102" t="s">
        <v>184</v>
      </c>
      <c r="AM102" t="s">
        <v>184</v>
      </c>
      <c r="AN102" t="s">
        <v>184</v>
      </c>
      <c r="AO102">
        <v>28.532707987477181</v>
      </c>
      <c r="AP102">
        <v>0.54130647562864864</v>
      </c>
      <c r="AQ102">
        <v>0.45220885627038732</v>
      </c>
      <c r="AR102">
        <v>0.52821525758948717</v>
      </c>
      <c r="AS102">
        <v>0.18289371389715409</v>
      </c>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c r="A103" t="s">
        <v>528</v>
      </c>
      <c r="B103">
        <v>2010</v>
      </c>
      <c r="C103" t="s">
        <v>532</v>
      </c>
      <c r="D103">
        <v>137</v>
      </c>
      <c r="E103" t="s">
        <v>45</v>
      </c>
      <c r="F103" t="s">
        <v>42</v>
      </c>
      <c r="G103" t="s">
        <v>556</v>
      </c>
      <c r="H103">
        <v>25.56090361590158</v>
      </c>
      <c r="I103">
        <v>35.115246739793321</v>
      </c>
      <c r="J103">
        <v>38.555839405776439</v>
      </c>
      <c r="K103">
        <v>43.752277563316703</v>
      </c>
      <c r="L103">
        <v>53.153539891760758</v>
      </c>
      <c r="M103">
        <v>35.564174242861121</v>
      </c>
      <c r="N103">
        <v>61.503835150572947</v>
      </c>
      <c r="O103">
        <v>67.884032962075338</v>
      </c>
      <c r="P103">
        <v>48.910038388922963</v>
      </c>
      <c r="Q103">
        <v>12.709832224639889</v>
      </c>
      <c r="R103">
        <v>25.566065136944971</v>
      </c>
      <c r="S103">
        <v>34.188087235884538</v>
      </c>
      <c r="T103">
        <v>38.524216291523253</v>
      </c>
      <c r="U103">
        <v>40.952629555926542</v>
      </c>
      <c r="V103">
        <v>53.539645263645497</v>
      </c>
      <c r="W103" t="s">
        <v>275</v>
      </c>
      <c r="X103" t="s">
        <v>276</v>
      </c>
      <c r="Y103" t="s">
        <v>277</v>
      </c>
      <c r="Z103" t="s">
        <v>278</v>
      </c>
      <c r="AA103" t="s">
        <v>279</v>
      </c>
      <c r="AB103" t="s">
        <v>184</v>
      </c>
      <c r="AC103" t="s">
        <v>184</v>
      </c>
      <c r="AD103" t="s">
        <v>184</v>
      </c>
      <c r="AE103" t="s">
        <v>184</v>
      </c>
      <c r="AF103" t="s">
        <v>184</v>
      </c>
      <c r="AG103" t="s">
        <v>184</v>
      </c>
      <c r="AH103" t="s">
        <v>184</v>
      </c>
      <c r="AI103" t="s">
        <v>184</v>
      </c>
      <c r="AJ103" t="s">
        <v>184</v>
      </c>
      <c r="AK103" t="s">
        <v>184</v>
      </c>
      <c r="AL103" t="s">
        <v>184</v>
      </c>
      <c r="AM103" t="s">
        <v>184</v>
      </c>
      <c r="AN103" t="s">
        <v>184</v>
      </c>
      <c r="AO103">
        <v>49.174693925424151</v>
      </c>
      <c r="AP103">
        <v>44.255288167035317</v>
      </c>
      <c r="AQ103">
        <v>19.124154105972931</v>
      </c>
      <c r="AR103">
        <v>54.500474043968673</v>
      </c>
      <c r="AS103">
        <v>41.987051926248121</v>
      </c>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c r="A104" t="s">
        <v>528</v>
      </c>
      <c r="B104">
        <v>2010</v>
      </c>
      <c r="C104" t="s">
        <v>532</v>
      </c>
      <c r="D104">
        <v>138</v>
      </c>
      <c r="E104" t="s">
        <v>45</v>
      </c>
      <c r="F104" t="s">
        <v>41</v>
      </c>
      <c r="G104" t="s">
        <v>184</v>
      </c>
      <c r="H104">
        <v>65.536262188701855</v>
      </c>
      <c r="I104">
        <v>63.425440765185812</v>
      </c>
      <c r="J104">
        <v>59.540711849844442</v>
      </c>
      <c r="K104">
        <v>54.709596234264573</v>
      </c>
      <c r="L104">
        <v>31.18620219998914</v>
      </c>
      <c r="M104">
        <v>57.030004953548563</v>
      </c>
      <c r="N104">
        <v>34.050100137411192</v>
      </c>
      <c r="O104">
        <v>17.305524978699559</v>
      </c>
      <c r="P104">
        <v>11.85432623534675</v>
      </c>
      <c r="Q104">
        <v>0.65057110641479088</v>
      </c>
      <c r="R104">
        <v>65.621269034820202</v>
      </c>
      <c r="S104">
        <v>63.771613077843391</v>
      </c>
      <c r="T104">
        <v>59.906680170341303</v>
      </c>
      <c r="U104">
        <v>57.339059283772542</v>
      </c>
      <c r="V104">
        <v>44.708807514932467</v>
      </c>
      <c r="W104" t="s">
        <v>275</v>
      </c>
      <c r="X104" t="s">
        <v>276</v>
      </c>
      <c r="Y104" t="s">
        <v>277</v>
      </c>
      <c r="Z104" t="s">
        <v>278</v>
      </c>
      <c r="AA104" t="s">
        <v>279</v>
      </c>
      <c r="AB104" t="s">
        <v>184</v>
      </c>
      <c r="AC104" t="s">
        <v>184</v>
      </c>
      <c r="AD104" t="s">
        <v>184</v>
      </c>
      <c r="AE104" t="s">
        <v>184</v>
      </c>
      <c r="AF104" t="s">
        <v>184</v>
      </c>
      <c r="AG104" t="s">
        <v>184</v>
      </c>
      <c r="AH104" t="s">
        <v>184</v>
      </c>
      <c r="AI104" t="s">
        <v>184</v>
      </c>
      <c r="AJ104" t="s">
        <v>184</v>
      </c>
      <c r="AK104" t="s">
        <v>184</v>
      </c>
      <c r="AL104" t="s">
        <v>184</v>
      </c>
      <c r="AM104" t="s">
        <v>184</v>
      </c>
      <c r="AN104" t="s">
        <v>184</v>
      </c>
      <c r="AO104">
        <v>13.000265884591419</v>
      </c>
      <c r="AP104">
        <v>53.038937567373416</v>
      </c>
      <c r="AQ104">
        <v>75.701798856411841</v>
      </c>
      <c r="AR104">
        <v>42.7089943199693</v>
      </c>
      <c r="AS104">
        <v>54.497536570291757</v>
      </c>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c r="A105" t="s">
        <v>528</v>
      </c>
      <c r="B105">
        <v>2010</v>
      </c>
      <c r="C105" t="s">
        <v>532</v>
      </c>
      <c r="D105">
        <v>139</v>
      </c>
      <c r="E105" t="s">
        <v>45</v>
      </c>
      <c r="F105" t="s">
        <v>19</v>
      </c>
      <c r="G105" t="s">
        <v>184</v>
      </c>
      <c r="H105">
        <v>8.9028341953964301</v>
      </c>
      <c r="I105">
        <v>1.4173526968538319</v>
      </c>
      <c r="J105">
        <v>1.897726884905117</v>
      </c>
      <c r="K105">
        <v>1.512039553427039</v>
      </c>
      <c r="L105">
        <v>0.63552559816561294</v>
      </c>
      <c r="M105">
        <v>6.8289460223212428</v>
      </c>
      <c r="N105">
        <v>1.0532488186047251</v>
      </c>
      <c r="O105">
        <v>0</v>
      </c>
      <c r="P105">
        <v>0</v>
      </c>
      <c r="Q105">
        <v>0</v>
      </c>
      <c r="R105">
        <v>8.8126658282346799</v>
      </c>
      <c r="S105">
        <v>1.993665373811117</v>
      </c>
      <c r="T105">
        <v>1.569103538135576</v>
      </c>
      <c r="U105">
        <v>1.7083111603009959</v>
      </c>
      <c r="V105">
        <v>0.99620289204899481</v>
      </c>
      <c r="W105" t="s">
        <v>275</v>
      </c>
      <c r="X105" t="s">
        <v>276</v>
      </c>
      <c r="Y105" t="s">
        <v>277</v>
      </c>
      <c r="Z105" t="s">
        <v>278</v>
      </c>
      <c r="AA105" t="s">
        <v>279</v>
      </c>
      <c r="AB105" t="s">
        <v>184</v>
      </c>
      <c r="AC105" t="s">
        <v>184</v>
      </c>
      <c r="AD105" t="s">
        <v>184</v>
      </c>
      <c r="AE105" t="s">
        <v>184</v>
      </c>
      <c r="AF105" t="s">
        <v>184</v>
      </c>
      <c r="AG105" t="s">
        <v>184</v>
      </c>
      <c r="AH105" t="s">
        <v>184</v>
      </c>
      <c r="AI105" t="s">
        <v>184</v>
      </c>
      <c r="AJ105" t="s">
        <v>184</v>
      </c>
      <c r="AK105" t="s">
        <v>184</v>
      </c>
      <c r="AL105" t="s">
        <v>184</v>
      </c>
      <c r="AM105" t="s">
        <v>184</v>
      </c>
      <c r="AN105" t="s">
        <v>184</v>
      </c>
      <c r="AO105">
        <v>0.37519969459035712</v>
      </c>
      <c r="AP105">
        <v>2.0863021903293788</v>
      </c>
      <c r="AQ105">
        <v>4.6461081600245073</v>
      </c>
      <c r="AR105">
        <v>1.970672790666379</v>
      </c>
      <c r="AS105">
        <v>3.135860376391141</v>
      </c>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c r="A106" t="s">
        <v>528</v>
      </c>
      <c r="B106">
        <v>2010</v>
      </c>
      <c r="C106" t="s">
        <v>532</v>
      </c>
      <c r="D106">
        <v>148</v>
      </c>
      <c r="E106" t="s">
        <v>108</v>
      </c>
      <c r="F106" t="s">
        <v>49</v>
      </c>
      <c r="G106" t="s">
        <v>184</v>
      </c>
      <c r="H106">
        <v>2.9413477766348151</v>
      </c>
      <c r="I106">
        <v>3.299659821313544</v>
      </c>
      <c r="J106">
        <v>4.626924955093755</v>
      </c>
      <c r="K106">
        <v>5.4551607391579671</v>
      </c>
      <c r="L106">
        <v>20.23563518347035</v>
      </c>
      <c r="M106">
        <v>25.13927660534312</v>
      </c>
      <c r="N106">
        <v>49.477328266795297</v>
      </c>
      <c r="O106">
        <v>53.081509691686392</v>
      </c>
      <c r="P106">
        <v>43.286914861152603</v>
      </c>
      <c r="Q106">
        <v>9.5776114910754266</v>
      </c>
      <c r="R106">
        <v>2.9575985020104132</v>
      </c>
      <c r="S106">
        <v>2.8567745303381238</v>
      </c>
      <c r="T106">
        <v>4.0811155126751606</v>
      </c>
      <c r="U106">
        <v>3.8889355144938311</v>
      </c>
      <c r="V106">
        <v>6.8708618712041316</v>
      </c>
      <c r="W106" t="s">
        <v>275</v>
      </c>
      <c r="X106" t="s">
        <v>276</v>
      </c>
      <c r="Y106" t="s">
        <v>277</v>
      </c>
      <c r="Z106" t="s">
        <v>278</v>
      </c>
      <c r="AA106" t="s">
        <v>279</v>
      </c>
      <c r="AB106" t="s">
        <v>184</v>
      </c>
      <c r="AC106" t="s">
        <v>184</v>
      </c>
      <c r="AD106" t="s">
        <v>184</v>
      </c>
      <c r="AE106" t="s">
        <v>184</v>
      </c>
      <c r="AF106" t="s">
        <v>184</v>
      </c>
      <c r="AG106" t="s">
        <v>184</v>
      </c>
      <c r="AH106" t="s">
        <v>184</v>
      </c>
      <c r="AI106" t="s">
        <v>184</v>
      </c>
      <c r="AJ106" t="s">
        <v>184</v>
      </c>
      <c r="AK106" t="s">
        <v>184</v>
      </c>
      <c r="AL106" t="s">
        <v>184</v>
      </c>
      <c r="AM106" t="s">
        <v>184</v>
      </c>
      <c r="AN106" t="s">
        <v>184</v>
      </c>
      <c r="AO106">
        <v>46.61905962324726</v>
      </c>
      <c r="AP106">
        <v>4.0651599514370123</v>
      </c>
      <c r="AQ106">
        <v>3.045356197564371</v>
      </c>
      <c r="AR106">
        <v>5.4138573255358136</v>
      </c>
      <c r="AS106">
        <v>6.4965668118678019</v>
      </c>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c r="A107" t="s">
        <v>528</v>
      </c>
      <c r="B107">
        <v>2010</v>
      </c>
      <c r="C107" t="s">
        <v>532</v>
      </c>
      <c r="D107">
        <v>149</v>
      </c>
      <c r="E107" t="s">
        <v>108</v>
      </c>
      <c r="F107" t="s">
        <v>48</v>
      </c>
      <c r="G107" t="s">
        <v>184</v>
      </c>
      <c r="H107">
        <v>22.53400176926198</v>
      </c>
      <c r="I107">
        <v>30.942840896623029</v>
      </c>
      <c r="J107">
        <v>33.290525294979737</v>
      </c>
      <c r="K107">
        <v>38.173271851627128</v>
      </c>
      <c r="L107">
        <v>47.905967010924769</v>
      </c>
      <c r="M107">
        <v>11.001772418787059</v>
      </c>
      <c r="N107">
        <v>15.41932277718864</v>
      </c>
      <c r="O107">
        <v>29.612965329614148</v>
      </c>
      <c r="P107">
        <v>44.858758903500693</v>
      </c>
      <c r="Q107">
        <v>89.771817402509782</v>
      </c>
      <c r="R107">
        <v>22.608466634934562</v>
      </c>
      <c r="S107">
        <v>30.41158229291598</v>
      </c>
      <c r="T107">
        <v>33.67851994515032</v>
      </c>
      <c r="U107">
        <v>36.910685745204027</v>
      </c>
      <c r="V107">
        <v>47.274856685679367</v>
      </c>
      <c r="W107" t="s">
        <v>275</v>
      </c>
      <c r="X107" t="s">
        <v>276</v>
      </c>
      <c r="Y107" t="s">
        <v>277</v>
      </c>
      <c r="Z107" t="s">
        <v>278</v>
      </c>
      <c r="AA107" t="s">
        <v>279</v>
      </c>
      <c r="AB107" t="s">
        <v>184</v>
      </c>
      <c r="AC107" t="s">
        <v>184</v>
      </c>
      <c r="AD107" t="s">
        <v>184</v>
      </c>
      <c r="AE107" t="s">
        <v>184</v>
      </c>
      <c r="AF107" t="s">
        <v>184</v>
      </c>
      <c r="AG107" t="s">
        <v>184</v>
      </c>
      <c r="AH107" t="s">
        <v>184</v>
      </c>
      <c r="AI107" t="s">
        <v>184</v>
      </c>
      <c r="AJ107" t="s">
        <v>184</v>
      </c>
      <c r="AK107" t="s">
        <v>184</v>
      </c>
      <c r="AL107" t="s">
        <v>184</v>
      </c>
      <c r="AM107" t="s">
        <v>184</v>
      </c>
      <c r="AN107" t="s">
        <v>184</v>
      </c>
      <c r="AO107">
        <v>40.005474797570969</v>
      </c>
      <c r="AP107">
        <v>39.306318220741687</v>
      </c>
      <c r="AQ107">
        <v>16.606736785999331</v>
      </c>
      <c r="AR107">
        <v>49.906475563828479</v>
      </c>
      <c r="AS107">
        <v>35.870036241449498</v>
      </c>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c r="A108" t="s">
        <v>528</v>
      </c>
      <c r="B108">
        <v>2010</v>
      </c>
      <c r="C108" t="s">
        <v>532</v>
      </c>
      <c r="D108">
        <v>150</v>
      </c>
      <c r="E108" t="s">
        <v>108</v>
      </c>
      <c r="F108" t="s">
        <v>110</v>
      </c>
      <c r="G108" t="s">
        <v>184</v>
      </c>
      <c r="H108">
        <v>74.524650454103082</v>
      </c>
      <c r="I108">
        <v>65.757499282063492</v>
      </c>
      <c r="J108">
        <v>62.082549749926677</v>
      </c>
      <c r="K108">
        <v>56.37156740921494</v>
      </c>
      <c r="L108">
        <v>31.858397805604959</v>
      </c>
      <c r="M108">
        <v>63.858950975869831</v>
      </c>
      <c r="N108">
        <v>35.103348956015907</v>
      </c>
      <c r="O108">
        <v>17.305524978699559</v>
      </c>
      <c r="P108">
        <v>11.85432623534675</v>
      </c>
      <c r="Q108">
        <v>0.65057110641479088</v>
      </c>
      <c r="R108">
        <v>74.433934863054901</v>
      </c>
      <c r="S108">
        <v>66.73164317674582</v>
      </c>
      <c r="T108">
        <v>62.240364542174561</v>
      </c>
      <c r="U108">
        <v>59.200378740302227</v>
      </c>
      <c r="V108">
        <v>45.854281443116548</v>
      </c>
      <c r="W108" t="s">
        <v>275</v>
      </c>
      <c r="X108" t="s">
        <v>276</v>
      </c>
      <c r="Y108" t="s">
        <v>277</v>
      </c>
      <c r="Z108" t="s">
        <v>278</v>
      </c>
      <c r="AA108" t="s">
        <v>279</v>
      </c>
      <c r="AB108" t="s">
        <v>184</v>
      </c>
      <c r="AC108" t="s">
        <v>184</v>
      </c>
      <c r="AD108" t="s">
        <v>184</v>
      </c>
      <c r="AE108" t="s">
        <v>184</v>
      </c>
      <c r="AF108" t="s">
        <v>184</v>
      </c>
      <c r="AG108" t="s">
        <v>184</v>
      </c>
      <c r="AH108" t="s">
        <v>184</v>
      </c>
      <c r="AI108" t="s">
        <v>184</v>
      </c>
      <c r="AJ108" t="s">
        <v>184</v>
      </c>
      <c r="AK108" t="s">
        <v>184</v>
      </c>
      <c r="AL108" t="s">
        <v>184</v>
      </c>
      <c r="AM108" t="s">
        <v>184</v>
      </c>
      <c r="AN108" t="s">
        <v>184</v>
      </c>
      <c r="AO108">
        <v>13.375465579181769</v>
      </c>
      <c r="AP108">
        <v>56.628521827821437</v>
      </c>
      <c r="AQ108">
        <v>80.34790701643621</v>
      </c>
      <c r="AR108">
        <v>44.679667110635677</v>
      </c>
      <c r="AS108">
        <v>57.633396946682858</v>
      </c>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c r="A109" t="s">
        <v>528</v>
      </c>
      <c r="B109">
        <v>2010</v>
      </c>
      <c r="C109" t="s">
        <v>532</v>
      </c>
      <c r="D109">
        <v>151</v>
      </c>
      <c r="E109" t="s">
        <v>109</v>
      </c>
      <c r="F109" t="s">
        <v>49</v>
      </c>
      <c r="G109" t="s">
        <v>184</v>
      </c>
      <c r="H109">
        <v>14.090867500467571</v>
      </c>
      <c r="I109">
        <v>10.497858026096271</v>
      </c>
      <c r="J109">
        <v>11.96658210313886</v>
      </c>
      <c r="K109">
        <v>13.08582876585335</v>
      </c>
      <c r="L109">
        <v>28.004294625062151</v>
      </c>
      <c r="M109">
        <v>53.998270488615432</v>
      </c>
      <c r="N109">
        <v>69.13768273206432</v>
      </c>
      <c r="O109">
        <v>62.595655316191042</v>
      </c>
      <c r="P109">
        <v>50.426928923902423</v>
      </c>
      <c r="Q109">
        <v>9.601060497703001</v>
      </c>
      <c r="R109">
        <v>13.777132104404499</v>
      </c>
      <c r="S109">
        <v>9.3042961866348524</v>
      </c>
      <c r="T109">
        <v>11.9461432957991</v>
      </c>
      <c r="U109">
        <v>10.70372500149527</v>
      </c>
      <c r="V109">
        <v>13.51196190275914</v>
      </c>
      <c r="W109" t="s">
        <v>275</v>
      </c>
      <c r="X109" t="s">
        <v>276</v>
      </c>
      <c r="Y109" t="s">
        <v>277</v>
      </c>
      <c r="Z109" t="s">
        <v>278</v>
      </c>
      <c r="AA109" t="s">
        <v>279</v>
      </c>
      <c r="AB109" t="s">
        <v>184</v>
      </c>
      <c r="AC109" t="s">
        <v>184</v>
      </c>
      <c r="AD109" t="s">
        <v>184</v>
      </c>
      <c r="AE109" t="s">
        <v>184</v>
      </c>
      <c r="AF109" t="s">
        <v>184</v>
      </c>
      <c r="AG109" t="s">
        <v>184</v>
      </c>
      <c r="AH109" t="s">
        <v>184</v>
      </c>
      <c r="AI109" t="s">
        <v>184</v>
      </c>
      <c r="AJ109" t="s">
        <v>184</v>
      </c>
      <c r="AK109" t="s">
        <v>184</v>
      </c>
      <c r="AL109" t="s">
        <v>184</v>
      </c>
      <c r="AM109" t="s">
        <v>184</v>
      </c>
      <c r="AN109" t="s">
        <v>184</v>
      </c>
      <c r="AO109">
        <v>57.025988288965323</v>
      </c>
      <c r="AP109">
        <v>6.5968381687505353</v>
      </c>
      <c r="AQ109">
        <v>14.03257451154505</v>
      </c>
      <c r="AR109">
        <v>11.974848888250619</v>
      </c>
      <c r="AS109">
        <v>19.20934469372293</v>
      </c>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c r="A110" t="s">
        <v>528</v>
      </c>
      <c r="B110">
        <v>2010</v>
      </c>
      <c r="C110" t="s">
        <v>532</v>
      </c>
      <c r="D110">
        <v>152</v>
      </c>
      <c r="E110" t="s">
        <v>109</v>
      </c>
      <c r="F110" t="s">
        <v>48</v>
      </c>
      <c r="G110" t="s">
        <v>184</v>
      </c>
      <c r="H110">
        <v>85.619423718323404</v>
      </c>
      <c r="I110">
        <v>88.57428515016565</v>
      </c>
      <c r="J110">
        <v>87.326968967392077</v>
      </c>
      <c r="K110">
        <v>86.724734152789551</v>
      </c>
      <c r="L110">
        <v>71.958800829655573</v>
      </c>
      <c r="M110">
        <v>45.726517896144422</v>
      </c>
      <c r="N110">
        <v>30.86231726793557</v>
      </c>
      <c r="O110">
        <v>37.404344683809008</v>
      </c>
      <c r="P110">
        <v>49.573071076097598</v>
      </c>
      <c r="Q110">
        <v>90.398939502296997</v>
      </c>
      <c r="R110">
        <v>86.036758358080135</v>
      </c>
      <c r="S110">
        <v>89.709681094754984</v>
      </c>
      <c r="T110">
        <v>87.221953641472766</v>
      </c>
      <c r="U110">
        <v>89.099190650276057</v>
      </c>
      <c r="V110">
        <v>86.337265055705686</v>
      </c>
      <c r="W110" t="s">
        <v>275</v>
      </c>
      <c r="X110" t="s">
        <v>276</v>
      </c>
      <c r="Y110" t="s">
        <v>277</v>
      </c>
      <c r="Z110" t="s">
        <v>278</v>
      </c>
      <c r="AA110" t="s">
        <v>279</v>
      </c>
      <c r="AB110" t="s">
        <v>184</v>
      </c>
      <c r="AC110" t="s">
        <v>184</v>
      </c>
      <c r="AD110" t="s">
        <v>184</v>
      </c>
      <c r="AE110" t="s">
        <v>184</v>
      </c>
      <c r="AF110" t="s">
        <v>184</v>
      </c>
      <c r="AG110" t="s">
        <v>184</v>
      </c>
      <c r="AH110" t="s">
        <v>184</v>
      </c>
      <c r="AI110" t="s">
        <v>184</v>
      </c>
      <c r="AJ110" t="s">
        <v>184</v>
      </c>
      <c r="AK110" t="s">
        <v>184</v>
      </c>
      <c r="AL110" t="s">
        <v>184</v>
      </c>
      <c r="AM110" t="s">
        <v>184</v>
      </c>
      <c r="AN110" t="s">
        <v>184</v>
      </c>
      <c r="AO110">
        <v>42.974011711034727</v>
      </c>
      <c r="AP110">
        <v>91.711496530660568</v>
      </c>
      <c r="AQ110">
        <v>85.929555779597479</v>
      </c>
      <c r="AR110">
        <v>88.025151111749352</v>
      </c>
      <c r="AS110">
        <v>80.7613665513055</v>
      </c>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c r="A111" t="s">
        <v>528</v>
      </c>
      <c r="B111">
        <v>2010</v>
      </c>
      <c r="C111" t="s">
        <v>532</v>
      </c>
      <c r="D111">
        <v>153</v>
      </c>
      <c r="E111" t="s">
        <v>62</v>
      </c>
      <c r="F111" t="s">
        <v>293</v>
      </c>
      <c r="G111" t="s">
        <v>184</v>
      </c>
      <c r="H111">
        <v>0</v>
      </c>
      <c r="I111">
        <v>0.041973696641823599</v>
      </c>
      <c r="J111">
        <v>0.0057245256764865996</v>
      </c>
      <c r="K111">
        <v>0.026107149647801801</v>
      </c>
      <c r="L111">
        <v>3.5706541672168539</v>
      </c>
      <c r="M111">
        <v>0.31984326890787962</v>
      </c>
      <c r="N111">
        <v>1.6251588474962979</v>
      </c>
      <c r="O111">
        <v>8.0128405846367361</v>
      </c>
      <c r="P111">
        <v>12.36426536360046</v>
      </c>
      <c r="Q111">
        <v>12.44878067794297</v>
      </c>
      <c r="R111">
        <v>0</v>
      </c>
      <c r="S111">
        <v>0.046634312460900301</v>
      </c>
      <c r="T111">
        <v>0</v>
      </c>
      <c r="U111">
        <v>0</v>
      </c>
      <c r="V111">
        <v>0.168841198423652</v>
      </c>
      <c r="W111" t="s">
        <v>275</v>
      </c>
      <c r="X111" t="s">
        <v>276</v>
      </c>
      <c r="Y111" t="s">
        <v>277</v>
      </c>
      <c r="Z111" t="s">
        <v>278</v>
      </c>
      <c r="AA111" t="s">
        <v>279</v>
      </c>
      <c r="AB111" t="s">
        <v>184</v>
      </c>
      <c r="AC111" t="s">
        <v>184</v>
      </c>
      <c r="AD111" t="s">
        <v>184</v>
      </c>
      <c r="AE111" t="s">
        <v>184</v>
      </c>
      <c r="AF111" t="s">
        <v>184</v>
      </c>
      <c r="AG111" t="s">
        <v>184</v>
      </c>
      <c r="AH111" t="s">
        <v>184</v>
      </c>
      <c r="AI111" t="s">
        <v>184</v>
      </c>
      <c r="AJ111" t="s">
        <v>184</v>
      </c>
      <c r="AK111" t="s">
        <v>184</v>
      </c>
      <c r="AL111" t="s">
        <v>184</v>
      </c>
      <c r="AM111" t="s">
        <v>184</v>
      </c>
      <c r="AN111" t="s">
        <v>184</v>
      </c>
      <c r="AO111">
        <v>8.9366689812519642</v>
      </c>
      <c r="AP111">
        <v>0.078165599633372398</v>
      </c>
      <c r="AQ111">
        <v>0.075730021320410706</v>
      </c>
      <c r="AR111">
        <v>0.29209998011434829</v>
      </c>
      <c r="AS111">
        <v>0.19665741317206881</v>
      </c>
      <c r="AT111"/>
      <c r="AU111"/>
      <c r="AV111"/>
      <c r="AW111"/>
      <c r="AX111"/>
      <c r="AY111"/>
      <c r="AZ111"/>
      <c r="BA111"/>
      <c r="BB111"/>
      <c r="BC111"/>
      <c r="BD111"/>
      <c r="BE111"/>
      <c r="BF111"/>
      <c r="BG111">
        <v>0</v>
      </c>
      <c r="BH111">
        <v>3.4875210000000001</v>
      </c>
      <c r="BI111">
        <v>0.474887</v>
      </c>
      <c r="BJ111">
        <v>2.1684640000000002</v>
      </c>
      <c r="BK111">
        <v>296.36472599999979</v>
      </c>
      <c r="BL111">
        <v>2.643351</v>
      </c>
      <c r="BM111">
        <v>13.404856000000001</v>
      </c>
      <c r="BN111">
        <v>66.376097999999999</v>
      </c>
      <c r="BO111">
        <v>101.188839</v>
      </c>
      <c r="BP111">
        <v>102.7628</v>
      </c>
      <c r="BQ111">
        <v>0</v>
      </c>
      <c r="BR111">
        <v>3.4875210000000001</v>
      </c>
      <c r="BS111">
        <v>0</v>
      </c>
      <c r="BT111">
        <v>0</v>
      </c>
      <c r="BU111">
        <v>12.632133</v>
      </c>
      <c r="BV111">
        <v>243.8244280000001</v>
      </c>
      <c r="BW111">
        <v>7.9087100000000001</v>
      </c>
      <c r="BX111">
        <v>9.0485530000000001</v>
      </c>
      <c r="BY111">
        <v>27.024246000000002</v>
      </c>
      <c r="BZ111">
        <v>14.689660999999999</v>
      </c>
      <c r="CA111"/>
      <c r="CB111"/>
      <c r="CC111"/>
      <c r="CD111"/>
      <c r="CE111"/>
      <c r="CF111"/>
      <c r="CG111"/>
      <c r="CH111"/>
      <c r="CI111"/>
      <c r="CJ111"/>
      <c r="CK111"/>
      <c r="CL111"/>
      <c r="CM111"/>
    </row>
    <row r="112">
      <c r="A112" t="s">
        <v>528</v>
      </c>
      <c r="B112">
        <v>2010</v>
      </c>
      <c r="C112" t="s">
        <v>532</v>
      </c>
      <c r="D112">
        <v>154</v>
      </c>
      <c r="E112" t="s">
        <v>62</v>
      </c>
      <c r="F112" t="s">
        <v>294</v>
      </c>
      <c r="G112" t="s">
        <v>184</v>
      </c>
      <c r="H112">
        <v>0</v>
      </c>
      <c r="I112">
        <v>0</v>
      </c>
      <c r="J112">
        <v>0</v>
      </c>
      <c r="K112">
        <v>0</v>
      </c>
      <c r="L112">
        <v>11.464898722148179</v>
      </c>
      <c r="M112">
        <v>0.25703151236117028</v>
      </c>
      <c r="N112">
        <v>1.7676570459147121</v>
      </c>
      <c r="O112">
        <v>6.797601474588415</v>
      </c>
      <c r="P112">
        <v>27.15794539759246</v>
      </c>
      <c r="Q112">
        <v>74.190815991002452</v>
      </c>
      <c r="R112">
        <v>0</v>
      </c>
      <c r="S112">
        <v>0</v>
      </c>
      <c r="T112">
        <v>0</v>
      </c>
      <c r="U112">
        <v>0</v>
      </c>
      <c r="V112">
        <v>0.58650313094942375</v>
      </c>
      <c r="W112" t="s">
        <v>275</v>
      </c>
      <c r="X112" t="s">
        <v>276</v>
      </c>
      <c r="Y112" t="s">
        <v>277</v>
      </c>
      <c r="Z112" t="s">
        <v>278</v>
      </c>
      <c r="AA112" t="s">
        <v>279</v>
      </c>
      <c r="AB112" t="s">
        <v>184</v>
      </c>
      <c r="AC112" t="s">
        <v>184</v>
      </c>
      <c r="AD112" t="s">
        <v>184</v>
      </c>
      <c r="AE112" t="s">
        <v>184</v>
      </c>
      <c r="AF112" t="s">
        <v>184</v>
      </c>
      <c r="AG112" t="s">
        <v>184</v>
      </c>
      <c r="AH112" t="s">
        <v>184</v>
      </c>
      <c r="AI112" t="s">
        <v>184</v>
      </c>
      <c r="AJ112" t="s">
        <v>184</v>
      </c>
      <c r="AK112" t="s">
        <v>184</v>
      </c>
      <c r="AL112" t="s">
        <v>184</v>
      </c>
      <c r="AM112" t="s">
        <v>184</v>
      </c>
      <c r="AN112" t="s">
        <v>184</v>
      </c>
      <c r="AO112">
        <v>28.595220066139259</v>
      </c>
      <c r="AP112">
        <v>0.54130647562864864</v>
      </c>
      <c r="AQ112">
        <v>0.45220885627038732</v>
      </c>
      <c r="AR112">
        <v>0.52904186030161027</v>
      </c>
      <c r="AS112">
        <v>0.18289371389715409</v>
      </c>
      <c r="AT112"/>
      <c r="AU112"/>
      <c r="AV112"/>
      <c r="AW112"/>
      <c r="AX112"/>
      <c r="AY112"/>
      <c r="AZ112"/>
      <c r="BA112"/>
      <c r="BB112"/>
      <c r="BC112"/>
      <c r="BD112"/>
      <c r="BE112"/>
      <c r="BF112"/>
      <c r="BG112">
        <v>0</v>
      </c>
      <c r="BH112">
        <v>0</v>
      </c>
      <c r="BI112">
        <v>0</v>
      </c>
      <c r="BJ112">
        <v>0</v>
      </c>
      <c r="BK112">
        <v>951.58797499999832</v>
      </c>
      <c r="BL112">
        <v>2.1242420000000002</v>
      </c>
      <c r="BM112">
        <v>14.580228999999999</v>
      </c>
      <c r="BN112">
        <v>56.309402000000013</v>
      </c>
      <c r="BO112">
        <v>222.25994700000001</v>
      </c>
      <c r="BP112">
        <v>612.43395499999951</v>
      </c>
      <c r="BQ112">
        <v>0</v>
      </c>
      <c r="BR112">
        <v>0</v>
      </c>
      <c r="BS112">
        <v>0</v>
      </c>
      <c r="BT112">
        <v>0</v>
      </c>
      <c r="BU112">
        <v>43.880200000000002</v>
      </c>
      <c r="BV112">
        <v>780.18030999999849</v>
      </c>
      <c r="BW112">
        <v>54.768797999999997</v>
      </c>
      <c r="BX112">
        <v>54.031885000000003</v>
      </c>
      <c r="BY112">
        <v>48.945424000000003</v>
      </c>
      <c r="BZ112">
        <v>13.661557999999999</v>
      </c>
      <c r="CA112"/>
      <c r="CB112"/>
      <c r="CC112"/>
      <c r="CD112"/>
      <c r="CE112"/>
      <c r="CF112"/>
      <c r="CG112"/>
      <c r="CH112"/>
      <c r="CI112"/>
      <c r="CJ112"/>
      <c r="CK112"/>
      <c r="CL112"/>
      <c r="CM112"/>
    </row>
    <row r="113">
      <c r="A113" t="s">
        <v>528</v>
      </c>
      <c r="B113">
        <v>2010</v>
      </c>
      <c r="C113" t="s">
        <v>532</v>
      </c>
      <c r="D113">
        <v>155</v>
      </c>
      <c r="E113" t="s">
        <v>62</v>
      </c>
      <c r="F113" t="s">
        <v>295</v>
      </c>
      <c r="G113" t="s">
        <v>184</v>
      </c>
      <c r="H113">
        <v>0</v>
      </c>
      <c r="I113">
        <v>0</v>
      </c>
      <c r="J113">
        <v>0</v>
      </c>
      <c r="K113">
        <v>0.047786147404721202</v>
      </c>
      <c r="L113">
        <v>0.35764297491960539</v>
      </c>
      <c r="M113">
        <v>0.85072057986537286</v>
      </c>
      <c r="N113">
        <v>0.015392923148985301</v>
      </c>
      <c r="O113">
        <v>0.73854666108868783</v>
      </c>
      <c r="P113">
        <v>1.8683628608285241</v>
      </c>
      <c r="Q113">
        <v>0</v>
      </c>
      <c r="R113">
        <v>0</v>
      </c>
      <c r="S113">
        <v>0</v>
      </c>
      <c r="T113">
        <v>0</v>
      </c>
      <c r="U113">
        <v>0</v>
      </c>
      <c r="V113">
        <v>0.067995906510164295</v>
      </c>
      <c r="W113" t="s">
        <v>275</v>
      </c>
      <c r="X113" t="s">
        <v>276</v>
      </c>
      <c r="Y113" t="s">
        <v>277</v>
      </c>
      <c r="Z113" t="s">
        <v>278</v>
      </c>
      <c r="AA113" t="s">
        <v>279</v>
      </c>
      <c r="AB113" t="s">
        <v>184</v>
      </c>
      <c r="AC113" t="s">
        <v>184</v>
      </c>
      <c r="AD113" t="s">
        <v>184</v>
      </c>
      <c r="AE113" t="s">
        <v>184</v>
      </c>
      <c r="AF113" t="s">
        <v>184</v>
      </c>
      <c r="AG113" t="s">
        <v>184</v>
      </c>
      <c r="AH113" t="s">
        <v>184</v>
      </c>
      <c r="AI113" t="s">
        <v>184</v>
      </c>
      <c r="AJ113" t="s">
        <v>184</v>
      </c>
      <c r="AK113" t="s">
        <v>184</v>
      </c>
      <c r="AL113" t="s">
        <v>184</v>
      </c>
      <c r="AM113" t="s">
        <v>184</v>
      </c>
      <c r="AN113" t="s">
        <v>184</v>
      </c>
      <c r="AO113">
        <v>1.047014237429724</v>
      </c>
      <c r="AP113">
        <v>0</v>
      </c>
      <c r="AQ113">
        <v>0.042576501838663898</v>
      </c>
      <c r="AR113">
        <v>0</v>
      </c>
      <c r="AS113">
        <v>0</v>
      </c>
      <c r="AT113"/>
      <c r="AU113"/>
      <c r="AV113"/>
      <c r="AW113"/>
      <c r="AX113"/>
      <c r="AY113"/>
      <c r="AZ113"/>
      <c r="BA113"/>
      <c r="BB113"/>
      <c r="BC113"/>
      <c r="BD113"/>
      <c r="BE113"/>
      <c r="BF113"/>
      <c r="BG113">
        <v>0</v>
      </c>
      <c r="BH113">
        <v>0</v>
      </c>
      <c r="BI113">
        <v>0</v>
      </c>
      <c r="BJ113">
        <v>3.969125</v>
      </c>
      <c r="BK113">
        <v>29.68441</v>
      </c>
      <c r="BL113">
        <v>7.0307970000000006</v>
      </c>
      <c r="BM113">
        <v>0.126966</v>
      </c>
      <c r="BN113">
        <v>6.1179110000000003</v>
      </c>
      <c r="BO113">
        <v>15.290635</v>
      </c>
      <c r="BP113">
        <v>0</v>
      </c>
      <c r="BQ113">
        <v>0</v>
      </c>
      <c r="BR113">
        <v>0</v>
      </c>
      <c r="BS113">
        <v>0</v>
      </c>
      <c r="BT113">
        <v>0</v>
      </c>
      <c r="BU113">
        <v>5.0872260000000002</v>
      </c>
      <c r="BV113">
        <v>28.566309</v>
      </c>
      <c r="BW113">
        <v>0</v>
      </c>
      <c r="BX113">
        <v>5.0872260000000002</v>
      </c>
      <c r="BY113">
        <v>0</v>
      </c>
      <c r="BZ113">
        <v>0</v>
      </c>
      <c r="CA113"/>
      <c r="CB113"/>
      <c r="CC113"/>
      <c r="CD113"/>
      <c r="CE113"/>
      <c r="CF113"/>
      <c r="CG113"/>
      <c r="CH113"/>
      <c r="CI113"/>
      <c r="CJ113"/>
      <c r="CK113"/>
      <c r="CL113"/>
      <c r="CM113"/>
    </row>
    <row r="114">
      <c r="A114" t="s">
        <v>528</v>
      </c>
      <c r="B114">
        <v>2010</v>
      </c>
      <c r="C114" t="s">
        <v>532</v>
      </c>
      <c r="D114">
        <v>156</v>
      </c>
      <c r="E114" t="s">
        <v>62</v>
      </c>
      <c r="F114" t="s">
        <v>296</v>
      </c>
      <c r="G114" t="s">
        <v>184</v>
      </c>
      <c r="H114">
        <v>0</v>
      </c>
      <c r="I114">
        <v>0</v>
      </c>
      <c r="J114">
        <v>0</v>
      </c>
      <c r="K114">
        <v>0</v>
      </c>
      <c r="L114">
        <v>0.24894808447847891</v>
      </c>
      <c r="M114">
        <v>0</v>
      </c>
      <c r="N114">
        <v>0</v>
      </c>
      <c r="O114">
        <v>0</v>
      </c>
      <c r="P114">
        <v>0.7573691240844368</v>
      </c>
      <c r="Q114">
        <v>0</v>
      </c>
      <c r="R114">
        <v>0</v>
      </c>
      <c r="S114">
        <v>0</v>
      </c>
      <c r="T114">
        <v>0</v>
      </c>
      <c r="U114">
        <v>0</v>
      </c>
      <c r="V114">
        <v>0.1933317092652701</v>
      </c>
      <c r="W114" t="s">
        <v>275</v>
      </c>
      <c r="X114" t="s">
        <v>276</v>
      </c>
      <c r="Y114" t="s">
        <v>277</v>
      </c>
      <c r="Z114" t="s">
        <v>278</v>
      </c>
      <c r="AA114" t="s">
        <v>279</v>
      </c>
      <c r="AB114" t="s">
        <v>184</v>
      </c>
      <c r="AC114" t="s">
        <v>184</v>
      </c>
      <c r="AD114" t="s">
        <v>184</v>
      </c>
      <c r="AE114" t="s">
        <v>184</v>
      </c>
      <c r="AF114" t="s">
        <v>184</v>
      </c>
      <c r="AG114" t="s">
        <v>184</v>
      </c>
      <c r="AH114" t="s">
        <v>184</v>
      </c>
      <c r="AI114" t="s">
        <v>184</v>
      </c>
      <c r="AJ114" t="s">
        <v>184</v>
      </c>
      <c r="AK114" t="s">
        <v>184</v>
      </c>
      <c r="AL114" t="s">
        <v>184</v>
      </c>
      <c r="AM114" t="s">
        <v>184</v>
      </c>
      <c r="AN114" t="s">
        <v>184</v>
      </c>
      <c r="AO114">
        <v>0.22718013299227019</v>
      </c>
      <c r="AP114">
        <v>0</v>
      </c>
      <c r="AQ114">
        <v>0.12105710913309679</v>
      </c>
      <c r="AR114">
        <v>0</v>
      </c>
      <c r="AS114">
        <v>0</v>
      </c>
      <c r="AT114"/>
      <c r="AU114"/>
      <c r="AV114"/>
      <c r="AW114"/>
      <c r="AX114"/>
      <c r="AY114"/>
      <c r="AZ114"/>
      <c r="BA114"/>
      <c r="BB114"/>
      <c r="BC114"/>
      <c r="BD114"/>
      <c r="BE114"/>
      <c r="BF114"/>
      <c r="BG114">
        <v>0</v>
      </c>
      <c r="BH114">
        <v>0</v>
      </c>
      <c r="BI114">
        <v>0</v>
      </c>
      <c r="BJ114">
        <v>0</v>
      </c>
      <c r="BK114">
        <v>20.662721000000001</v>
      </c>
      <c r="BL114">
        <v>0</v>
      </c>
      <c r="BM114">
        <v>0</v>
      </c>
      <c r="BN114">
        <v>0</v>
      </c>
      <c r="BO114">
        <v>6.1982900000000001</v>
      </c>
      <c r="BP114">
        <v>0</v>
      </c>
      <c r="BQ114">
        <v>0</v>
      </c>
      <c r="BR114">
        <v>0</v>
      </c>
      <c r="BS114">
        <v>0</v>
      </c>
      <c r="BT114">
        <v>0</v>
      </c>
      <c r="BU114">
        <v>14.464430999999999</v>
      </c>
      <c r="BV114">
        <v>6.1982900000000001</v>
      </c>
      <c r="BW114">
        <v>0</v>
      </c>
      <c r="BX114">
        <v>14.464430999999999</v>
      </c>
      <c r="BY114">
        <v>0</v>
      </c>
      <c r="BZ114">
        <v>0</v>
      </c>
      <c r="CA114"/>
      <c r="CB114"/>
      <c r="CC114"/>
      <c r="CD114"/>
      <c r="CE114"/>
      <c r="CF114"/>
      <c r="CG114"/>
      <c r="CH114"/>
      <c r="CI114"/>
      <c r="CJ114"/>
      <c r="CK114"/>
      <c r="CL114"/>
      <c r="CM114"/>
    </row>
    <row r="115">
      <c r="A115" t="s">
        <v>528</v>
      </c>
      <c r="B115">
        <v>2010</v>
      </c>
      <c r="C115" t="s">
        <v>532</v>
      </c>
      <c r="D115">
        <v>157</v>
      </c>
      <c r="E115" t="s">
        <v>62</v>
      </c>
      <c r="F115" t="s">
        <v>297</v>
      </c>
      <c r="G115" t="s">
        <v>184</v>
      </c>
      <c r="H115">
        <v>0.1132283383990772</v>
      </c>
      <c r="I115">
        <v>0.32580597136177508</v>
      </c>
      <c r="J115">
        <v>0.15154707333070019</v>
      </c>
      <c r="K115">
        <v>0.46208442743123701</v>
      </c>
      <c r="L115">
        <v>1.58358318363337</v>
      </c>
      <c r="M115">
        <v>0</v>
      </c>
      <c r="N115">
        <v>0.60774319633487794</v>
      </c>
      <c r="O115">
        <v>1.106451704789678</v>
      </c>
      <c r="P115">
        <v>1.1983909975346061</v>
      </c>
      <c r="Q115">
        <v>0.64742858967170358</v>
      </c>
      <c r="R115">
        <v>0.083970853487951094</v>
      </c>
      <c r="S115">
        <v>0.29527545614914602</v>
      </c>
      <c r="T115">
        <v>0.2408780896166359</v>
      </c>
      <c r="U115">
        <v>0.27314859725568208</v>
      </c>
      <c r="V115">
        <v>1.64058311249535</v>
      </c>
      <c r="W115" t="s">
        <v>275</v>
      </c>
      <c r="X115" t="s">
        <v>276</v>
      </c>
      <c r="Y115" t="s">
        <v>277</v>
      </c>
      <c r="Z115" t="s">
        <v>278</v>
      </c>
      <c r="AA115" t="s">
        <v>279</v>
      </c>
      <c r="AB115" t="s">
        <v>184</v>
      </c>
      <c r="AC115" t="s">
        <v>184</v>
      </c>
      <c r="AD115" t="s">
        <v>184</v>
      </c>
      <c r="AE115" t="s">
        <v>184</v>
      </c>
      <c r="AF115" t="s">
        <v>184</v>
      </c>
      <c r="AG115" t="s">
        <v>184</v>
      </c>
      <c r="AH115" t="s">
        <v>184</v>
      </c>
      <c r="AI115" t="s">
        <v>184</v>
      </c>
      <c r="AJ115" t="s">
        <v>184</v>
      </c>
      <c r="AK115" t="s">
        <v>184</v>
      </c>
      <c r="AL115" t="s">
        <v>184</v>
      </c>
      <c r="AM115" t="s">
        <v>184</v>
      </c>
      <c r="AN115" t="s">
        <v>184</v>
      </c>
      <c r="AO115">
        <v>0.68785833547295328</v>
      </c>
      <c r="AP115">
        <v>0.69575197555240953</v>
      </c>
      <c r="AQ115">
        <v>0.70293965008521753</v>
      </c>
      <c r="AR115">
        <v>0.27019135154453311</v>
      </c>
      <c r="AS115">
        <v>0.27731921624426809</v>
      </c>
      <c r="AT115"/>
      <c r="AU115"/>
      <c r="AV115"/>
      <c r="AW115"/>
      <c r="AX115"/>
      <c r="AY115"/>
      <c r="AZ115"/>
      <c r="BA115"/>
      <c r="BB115"/>
      <c r="BC115"/>
      <c r="BD115"/>
      <c r="BE115"/>
      <c r="BF115"/>
      <c r="BG115">
        <v>9.4042449999999995</v>
      </c>
      <c r="BH115">
        <v>27.070647999999998</v>
      </c>
      <c r="BI115">
        <v>12.571825</v>
      </c>
      <c r="BJ115">
        <v>38.380806</v>
      </c>
      <c r="BK115">
        <v>131.43759499999999</v>
      </c>
      <c r="BL115">
        <v>0</v>
      </c>
      <c r="BM115">
        <v>5.0128699999999986</v>
      </c>
      <c r="BN115">
        <v>9.1655319999999989</v>
      </c>
      <c r="BO115">
        <v>9.807602000000001</v>
      </c>
      <c r="BP115">
        <v>5.3444250000000002</v>
      </c>
      <c r="BQ115">
        <v>6.2813949999999998</v>
      </c>
      <c r="BR115">
        <v>22.08201</v>
      </c>
      <c r="BS115">
        <v>18.009592999999999</v>
      </c>
      <c r="BT115">
        <v>20.418758</v>
      </c>
      <c r="BU115">
        <v>122.74293400000001</v>
      </c>
      <c r="BV115">
        <v>18.767246</v>
      </c>
      <c r="BW115">
        <v>70.395425000000003</v>
      </c>
      <c r="BX115">
        <v>83.990292999999994</v>
      </c>
      <c r="BY115">
        <v>24.997323000000002</v>
      </c>
      <c r="BZ115">
        <v>20.714832000000001</v>
      </c>
      <c r="CA115"/>
      <c r="CB115"/>
      <c r="CC115"/>
      <c r="CD115"/>
      <c r="CE115"/>
      <c r="CF115"/>
      <c r="CG115"/>
      <c r="CH115"/>
      <c r="CI115"/>
      <c r="CJ115"/>
      <c r="CK115"/>
      <c r="CL115"/>
      <c r="CM115"/>
    </row>
    <row r="116">
      <c r="A116" t="s">
        <v>528</v>
      </c>
      <c r="B116">
        <v>2010</v>
      </c>
      <c r="C116" t="s">
        <v>532</v>
      </c>
      <c r="D116">
        <v>158</v>
      </c>
      <c r="E116" t="s">
        <v>62</v>
      </c>
      <c r="F116" t="s">
        <v>298</v>
      </c>
      <c r="G116" t="s">
        <v>184</v>
      </c>
      <c r="H116">
        <v>25.358454064823238</v>
      </c>
      <c r="I116">
        <v>34.740280051631864</v>
      </c>
      <c r="J116">
        <v>38.360652176252167</v>
      </c>
      <c r="K116">
        <v>43.276790492278053</v>
      </c>
      <c r="L116">
        <v>51.001646004117241</v>
      </c>
      <c r="M116">
        <v>34.713453662995761</v>
      </c>
      <c r="N116">
        <v>60.880699031089087</v>
      </c>
      <c r="O116">
        <v>66.03903459619697</v>
      </c>
      <c r="P116">
        <v>45.443152213527711</v>
      </c>
      <c r="Q116">
        <v>12.06240363496819</v>
      </c>
      <c r="R116">
        <v>25.383032679991999</v>
      </c>
      <c r="S116">
        <v>33.825269588923398</v>
      </c>
      <c r="T116">
        <v>38.249082013519264</v>
      </c>
      <c r="U116">
        <v>40.715240642363113</v>
      </c>
      <c r="V116">
        <v>51.637734535374712</v>
      </c>
      <c r="W116" t="s">
        <v>275</v>
      </c>
      <c r="X116" t="s">
        <v>276</v>
      </c>
      <c r="Y116" t="s">
        <v>277</v>
      </c>
      <c r="Z116" t="s">
        <v>278</v>
      </c>
      <c r="AA116" t="s">
        <v>279</v>
      </c>
      <c r="AB116" t="s">
        <v>184</v>
      </c>
      <c r="AC116" t="s">
        <v>184</v>
      </c>
      <c r="AD116" t="s">
        <v>184</v>
      </c>
      <c r="AE116" t="s">
        <v>184</v>
      </c>
      <c r="AF116" t="s">
        <v>184</v>
      </c>
      <c r="AG116" t="s">
        <v>184</v>
      </c>
      <c r="AH116" t="s">
        <v>184</v>
      </c>
      <c r="AI116" t="s">
        <v>184</v>
      </c>
      <c r="AJ116" t="s">
        <v>184</v>
      </c>
      <c r="AK116" t="s">
        <v>184</v>
      </c>
      <c r="AL116" t="s">
        <v>184</v>
      </c>
      <c r="AM116" t="s">
        <v>184</v>
      </c>
      <c r="AN116" t="s">
        <v>184</v>
      </c>
      <c r="AO116">
        <v>47.32037765787215</v>
      </c>
      <c r="AP116">
        <v>43.528994499873683</v>
      </c>
      <c r="AQ116">
        <v>18.257580844915939</v>
      </c>
      <c r="AR116">
        <v>54.155356056575179</v>
      </c>
      <c r="AS116">
        <v>41.709732710003863</v>
      </c>
      <c r="AT116"/>
      <c r="AU116"/>
      <c r="AV116"/>
      <c r="AW116"/>
      <c r="AX116"/>
      <c r="AY116"/>
      <c r="AZ116"/>
      <c r="BA116"/>
      <c r="BB116"/>
      <c r="BC116"/>
      <c r="BD116"/>
      <c r="BE116"/>
      <c r="BF116"/>
      <c r="BG116">
        <v>2106.1610389999969</v>
      </c>
      <c r="BH116">
        <v>2886.5090740000001</v>
      </c>
      <c r="BI116">
        <v>3182.2680270000001</v>
      </c>
      <c r="BJ116">
        <v>3594.577098000002</v>
      </c>
      <c r="BK116">
        <v>4233.1427620000068</v>
      </c>
      <c r="BL116">
        <v>286.89002199999999</v>
      </c>
      <c r="BM116">
        <v>502.16445299999998</v>
      </c>
      <c r="BN116">
        <v>547.04862599999956</v>
      </c>
      <c r="BO116">
        <v>371.90562299999988</v>
      </c>
      <c r="BP116">
        <v>99.573315999999977</v>
      </c>
      <c r="BQ116">
        <v>1898.764248999998</v>
      </c>
      <c r="BR116">
        <v>2529.6038859999999</v>
      </c>
      <c r="BS116">
        <v>2859.7470230000022</v>
      </c>
      <c r="BT116">
        <v>3043.5984440000011</v>
      </c>
      <c r="BU116">
        <v>3863.3623580000021</v>
      </c>
      <c r="BV116">
        <v>1291.0698649999999</v>
      </c>
      <c r="BW116">
        <v>4404.2161219999971</v>
      </c>
      <c r="BX116">
        <v>2181.4953310000019</v>
      </c>
      <c r="BY116">
        <v>5010.2970349999969</v>
      </c>
      <c r="BZ116">
        <v>3115.5796470000032</v>
      </c>
      <c r="CA116"/>
      <c r="CB116"/>
      <c r="CC116"/>
      <c r="CD116"/>
      <c r="CE116"/>
      <c r="CF116"/>
      <c r="CG116"/>
      <c r="CH116"/>
      <c r="CI116"/>
      <c r="CJ116"/>
      <c r="CK116"/>
      <c r="CL116"/>
      <c r="CM116"/>
    </row>
    <row r="117">
      <c r="A117" t="s">
        <v>528</v>
      </c>
      <c r="B117">
        <v>2010</v>
      </c>
      <c r="C117" t="s">
        <v>532</v>
      </c>
      <c r="D117">
        <v>159</v>
      </c>
      <c r="E117" t="s">
        <v>62</v>
      </c>
      <c r="F117" t="s">
        <v>299</v>
      </c>
      <c r="G117" t="s">
        <v>184</v>
      </c>
      <c r="H117">
        <v>65.419876037586434</v>
      </c>
      <c r="I117">
        <v>63.158336070383051</v>
      </c>
      <c r="J117">
        <v>59.409711716063597</v>
      </c>
      <c r="K117">
        <v>54.499188132242523</v>
      </c>
      <c r="L117">
        <v>30.882301252024</v>
      </c>
      <c r="M117">
        <v>57.030004953548563</v>
      </c>
      <c r="N117">
        <v>34.050100137411192</v>
      </c>
      <c r="O117">
        <v>17.305524978699559</v>
      </c>
      <c r="P117">
        <v>11.13551674656075</v>
      </c>
      <c r="Q117">
        <v>0.65057110641479088</v>
      </c>
      <c r="R117">
        <v>65.492060363063473</v>
      </c>
      <c r="S117">
        <v>63.543418018589932</v>
      </c>
      <c r="T117">
        <v>59.816071656836179</v>
      </c>
      <c r="U117">
        <v>57.090413418172467</v>
      </c>
      <c r="V117">
        <v>44.327637993750393</v>
      </c>
      <c r="W117" t="s">
        <v>275</v>
      </c>
      <c r="X117" t="s">
        <v>276</v>
      </c>
      <c r="Y117" t="s">
        <v>277</v>
      </c>
      <c r="Z117" t="s">
        <v>278</v>
      </c>
      <c r="AA117" t="s">
        <v>279</v>
      </c>
      <c r="AB117" t="s">
        <v>184</v>
      </c>
      <c r="AC117" t="s">
        <v>184</v>
      </c>
      <c r="AD117" t="s">
        <v>184</v>
      </c>
      <c r="AE117" t="s">
        <v>184</v>
      </c>
      <c r="AF117" t="s">
        <v>184</v>
      </c>
      <c r="AG117" t="s">
        <v>184</v>
      </c>
      <c r="AH117" t="s">
        <v>184</v>
      </c>
      <c r="AI117" t="s">
        <v>184</v>
      </c>
      <c r="AJ117" t="s">
        <v>184</v>
      </c>
      <c r="AK117" t="s">
        <v>184</v>
      </c>
      <c r="AL117" t="s">
        <v>184</v>
      </c>
      <c r="AM117" t="s">
        <v>184</v>
      </c>
      <c r="AN117" t="s">
        <v>184</v>
      </c>
      <c r="AO117">
        <v>12.809658872281609</v>
      </c>
      <c r="AP117">
        <v>52.999740168573133</v>
      </c>
      <c r="AQ117">
        <v>75.701798856411841</v>
      </c>
      <c r="AR117">
        <v>41.86078759641515</v>
      </c>
      <c r="AS117">
        <v>54.481701025978182</v>
      </c>
      <c r="AT117"/>
      <c r="AU117"/>
      <c r="AV117"/>
      <c r="AW117"/>
      <c r="AX117"/>
      <c r="AY117"/>
      <c r="AZ117"/>
      <c r="BA117"/>
      <c r="BB117"/>
      <c r="BC117"/>
      <c r="BD117"/>
      <c r="BE117"/>
      <c r="BF117"/>
      <c r="BG117">
        <v>5433.4855639999923</v>
      </c>
      <c r="BH117">
        <v>5247.7156170000026</v>
      </c>
      <c r="BI117">
        <v>4928.4257529999941</v>
      </c>
      <c r="BJ117">
        <v>4526.7112300000044</v>
      </c>
      <c r="BK117">
        <v>2563.2347239999999</v>
      </c>
      <c r="BL117">
        <v>471.32559999999961</v>
      </c>
      <c r="BM117">
        <v>280.85666199999991</v>
      </c>
      <c r="BN117">
        <v>143.35405900000001</v>
      </c>
      <c r="BO117">
        <v>91.132790999999997</v>
      </c>
      <c r="BP117">
        <v>5.3703660000000006</v>
      </c>
      <c r="BQ117">
        <v>4899.0987159999959</v>
      </c>
      <c r="BR117">
        <v>4752.0590109999948</v>
      </c>
      <c r="BS117">
        <v>4472.2336809999988</v>
      </c>
      <c r="BT117">
        <v>4267.6965850000061</v>
      </c>
      <c r="BU117">
        <v>3316.445416999999</v>
      </c>
      <c r="BV117">
        <v>349.49350299999992</v>
      </c>
      <c r="BW117">
        <v>5362.4558250000009</v>
      </c>
      <c r="BX117">
        <v>9045.1808570000103</v>
      </c>
      <c r="BY117">
        <v>3872.8390920000029</v>
      </c>
      <c r="BZ117">
        <v>4069.6036110000068</v>
      </c>
      <c r="CA117"/>
      <c r="CB117"/>
      <c r="CC117"/>
      <c r="CD117"/>
      <c r="CE117"/>
      <c r="CF117"/>
      <c r="CG117"/>
      <c r="CH117"/>
      <c r="CI117"/>
      <c r="CJ117"/>
      <c r="CK117"/>
      <c r="CL117"/>
      <c r="CM117"/>
    </row>
    <row r="118">
      <c r="A118" t="s">
        <v>528</v>
      </c>
      <c r="B118">
        <v>2010</v>
      </c>
      <c r="C118" t="s">
        <v>532</v>
      </c>
      <c r="D118">
        <v>160</v>
      </c>
      <c r="E118" t="s">
        <v>62</v>
      </c>
      <c r="F118" t="s">
        <v>300</v>
      </c>
      <c r="G118" t="s">
        <v>184</v>
      </c>
      <c r="H118">
        <v>8.9042629287638313</v>
      </c>
      <c r="I118">
        <v>1.4178221710049259</v>
      </c>
      <c r="J118">
        <v>1.898611164545033</v>
      </c>
      <c r="K118">
        <v>1.513227816544352</v>
      </c>
      <c r="L118">
        <v>0.63598329384882457</v>
      </c>
      <c r="M118">
        <v>6.8289460223212428</v>
      </c>
      <c r="N118">
        <v>1.0532488186047251</v>
      </c>
      <c r="O118">
        <v>0</v>
      </c>
      <c r="P118">
        <v>0</v>
      </c>
      <c r="Q118">
        <v>0</v>
      </c>
      <c r="R118">
        <v>8.8142360878743666</v>
      </c>
      <c r="S118">
        <v>1.993665373811117</v>
      </c>
      <c r="T118">
        <v>1.5704923707649581</v>
      </c>
      <c r="U118">
        <v>1.7098028512474071</v>
      </c>
      <c r="V118">
        <v>0.99620289204899481</v>
      </c>
      <c r="W118" t="s">
        <v>275</v>
      </c>
      <c r="X118" t="s">
        <v>276</v>
      </c>
      <c r="Y118" t="s">
        <v>277</v>
      </c>
      <c r="Z118" t="s">
        <v>278</v>
      </c>
      <c r="AA118" t="s">
        <v>279</v>
      </c>
      <c r="AB118" t="s">
        <v>184</v>
      </c>
      <c r="AC118" t="s">
        <v>184</v>
      </c>
      <c r="AD118" t="s">
        <v>184</v>
      </c>
      <c r="AE118" t="s">
        <v>184</v>
      </c>
      <c r="AF118" t="s">
        <v>184</v>
      </c>
      <c r="AG118" t="s">
        <v>184</v>
      </c>
      <c r="AH118" t="s">
        <v>184</v>
      </c>
      <c r="AI118" t="s">
        <v>184</v>
      </c>
      <c r="AJ118" t="s">
        <v>184</v>
      </c>
      <c r="AK118" t="s">
        <v>184</v>
      </c>
      <c r="AL118" t="s">
        <v>184</v>
      </c>
      <c r="AM118" t="s">
        <v>184</v>
      </c>
      <c r="AN118" t="s">
        <v>184</v>
      </c>
      <c r="AO118">
        <v>0.37602171656010902</v>
      </c>
      <c r="AP118">
        <v>2.0863021903293788</v>
      </c>
      <c r="AQ118">
        <v>4.6461081600245073</v>
      </c>
      <c r="AR118">
        <v>1.9737566915004929</v>
      </c>
      <c r="AS118">
        <v>3.135860376391141</v>
      </c>
      <c r="AT118"/>
      <c r="AU118"/>
      <c r="AV118"/>
      <c r="AW118"/>
      <c r="AX118"/>
      <c r="AY118"/>
      <c r="AZ118"/>
      <c r="BA118"/>
      <c r="BB118"/>
      <c r="BC118"/>
      <c r="BD118"/>
      <c r="BE118"/>
      <c r="BF118"/>
      <c r="BG118">
        <v>739.54869700000006</v>
      </c>
      <c r="BH118">
        <v>117.804363</v>
      </c>
      <c r="BI118">
        <v>157.50226499999999</v>
      </c>
      <c r="BJ118">
        <v>125.68894299999999</v>
      </c>
      <c r="BK118">
        <v>52.786689999999993</v>
      </c>
      <c r="BL118">
        <v>56.437958999999992</v>
      </c>
      <c r="BM118">
        <v>8.6875499999999999</v>
      </c>
      <c r="BN118">
        <v>0</v>
      </c>
      <c r="BO118">
        <v>0</v>
      </c>
      <c r="BP118">
        <v>0</v>
      </c>
      <c r="BQ118">
        <v>659.34423899999979</v>
      </c>
      <c r="BR118">
        <v>149.09515099999999</v>
      </c>
      <c r="BS118">
        <v>117.420096</v>
      </c>
      <c r="BT118">
        <v>127.813399</v>
      </c>
      <c r="BU118">
        <v>74.532563999999994</v>
      </c>
      <c r="BV118">
        <v>10.259223</v>
      </c>
      <c r="BW118">
        <v>211.08977699999991</v>
      </c>
      <c r="BX118">
        <v>555.13725199999999</v>
      </c>
      <c r="BY118">
        <v>182.60626500000009</v>
      </c>
      <c r="BZ118">
        <v>234.23844099999999</v>
      </c>
      <c r="CA118"/>
      <c r="CB118"/>
      <c r="CC118"/>
      <c r="CD118"/>
      <c r="CE118"/>
      <c r="CF118"/>
      <c r="CG118"/>
      <c r="CH118"/>
      <c r="CI118"/>
      <c r="CJ118"/>
      <c r="CK118"/>
      <c r="CL118"/>
      <c r="CM118"/>
    </row>
    <row r="119">
      <c r="A119" t="s">
        <v>528</v>
      </c>
      <c r="B119">
        <v>2010</v>
      </c>
      <c r="C119" t="s">
        <v>532</v>
      </c>
      <c r="D119">
        <v>161</v>
      </c>
      <c r="E119" t="s">
        <v>62</v>
      </c>
      <c r="F119" t="s">
        <v>301</v>
      </c>
      <c r="G119" t="s">
        <v>184</v>
      </c>
      <c r="H119">
        <v>0.093323245256228607</v>
      </c>
      <c r="I119">
        <v>0.060792049417336402</v>
      </c>
      <c r="J119">
        <v>0.061605936231543403</v>
      </c>
      <c r="K119">
        <v>0</v>
      </c>
      <c r="L119">
        <v>0</v>
      </c>
      <c r="M119">
        <v>0</v>
      </c>
      <c r="N119">
        <v>0</v>
      </c>
      <c r="O119">
        <v>0</v>
      </c>
      <c r="P119">
        <v>0</v>
      </c>
      <c r="Q119">
        <v>0</v>
      </c>
      <c r="R119">
        <v>0.10361701961407691</v>
      </c>
      <c r="S119">
        <v>0.067542190811988201</v>
      </c>
      <c r="T119">
        <v>0.068354440865060206</v>
      </c>
      <c r="U119">
        <v>0</v>
      </c>
      <c r="V119">
        <v>0</v>
      </c>
      <c r="W119" t="s">
        <v>275</v>
      </c>
      <c r="X119" t="s">
        <v>276</v>
      </c>
      <c r="Y119" t="s">
        <v>277</v>
      </c>
      <c r="Z119" t="s">
        <v>278</v>
      </c>
      <c r="AA119" t="s">
        <v>279</v>
      </c>
      <c r="AB119" t="s">
        <v>184</v>
      </c>
      <c r="AC119" t="s">
        <v>184</v>
      </c>
      <c r="AD119" t="s">
        <v>184</v>
      </c>
      <c r="AE119" t="s">
        <v>184</v>
      </c>
      <c r="AF119" t="s">
        <v>184</v>
      </c>
      <c r="AG119" t="s">
        <v>184</v>
      </c>
      <c r="AH119" t="s">
        <v>184</v>
      </c>
      <c r="AI119" t="s">
        <v>184</v>
      </c>
      <c r="AJ119" t="s">
        <v>184</v>
      </c>
      <c r="AK119" t="s">
        <v>184</v>
      </c>
      <c r="AL119" t="s">
        <v>184</v>
      </c>
      <c r="AM119" t="s">
        <v>184</v>
      </c>
      <c r="AN119" t="s">
        <v>184</v>
      </c>
      <c r="AO119">
        <v>0</v>
      </c>
      <c r="AP119">
        <v>0.030541691609258199</v>
      </c>
      <c r="AQ119">
        <v>0</v>
      </c>
      <c r="AR119">
        <v>0.16021428895902129</v>
      </c>
      <c r="AS119">
        <v>0</v>
      </c>
      <c r="AT119"/>
      <c r="AU119"/>
      <c r="AV119"/>
      <c r="AW119"/>
      <c r="AX119"/>
      <c r="AY119"/>
      <c r="AZ119"/>
      <c r="BA119"/>
      <c r="BB119"/>
      <c r="BC119"/>
      <c r="BD119"/>
      <c r="BE119"/>
      <c r="BF119"/>
      <c r="BG119">
        <v>7.7510159999999999</v>
      </c>
      <c r="BH119">
        <v>5.0511049999999997</v>
      </c>
      <c r="BI119">
        <v>5.1106170000000004</v>
      </c>
      <c r="BJ119">
        <v>0</v>
      </c>
      <c r="BK119">
        <v>0</v>
      </c>
      <c r="BL119">
        <v>0</v>
      </c>
      <c r="BM119">
        <v>0</v>
      </c>
      <c r="BN119">
        <v>0</v>
      </c>
      <c r="BO119">
        <v>0</v>
      </c>
      <c r="BP119">
        <v>0</v>
      </c>
      <c r="BQ119">
        <v>7.7510159999999999</v>
      </c>
      <c r="BR119">
        <v>5.0511049999999997</v>
      </c>
      <c r="BS119">
        <v>5.1106170000000004</v>
      </c>
      <c r="BT119">
        <v>0</v>
      </c>
      <c r="BU119">
        <v>0</v>
      </c>
      <c r="BV119">
        <v>0</v>
      </c>
      <c r="BW119">
        <v>3.0901749999999999</v>
      </c>
      <c r="BX119">
        <v>0</v>
      </c>
      <c r="BY119">
        <v>14.822563000000001</v>
      </c>
      <c r="BZ119">
        <v>0</v>
      </c>
      <c r="CA119"/>
      <c r="CB119"/>
      <c r="CC119"/>
      <c r="CD119"/>
      <c r="CE119"/>
      <c r="CF119"/>
      <c r="CG119"/>
      <c r="CH119"/>
      <c r="CI119"/>
      <c r="CJ119"/>
      <c r="CK119"/>
      <c r="CL119"/>
      <c r="CM119"/>
    </row>
    <row r="120">
      <c r="A120" t="s">
        <v>528</v>
      </c>
      <c r="B120">
        <v>2010</v>
      </c>
      <c r="C120" t="s">
        <v>532</v>
      </c>
      <c r="D120">
        <v>162</v>
      </c>
      <c r="E120" t="s">
        <v>62</v>
      </c>
      <c r="F120" t="s">
        <v>302</v>
      </c>
      <c r="G120" t="s">
        <v>184</v>
      </c>
      <c r="H120">
        <v>0.0344796231257158</v>
      </c>
      <c r="I120">
        <v>0</v>
      </c>
      <c r="J120">
        <v>0</v>
      </c>
      <c r="K120">
        <v>0</v>
      </c>
      <c r="L120">
        <v>0</v>
      </c>
      <c r="M120">
        <v>0</v>
      </c>
      <c r="N120">
        <v>0</v>
      </c>
      <c r="O120">
        <v>0</v>
      </c>
      <c r="P120">
        <v>0</v>
      </c>
      <c r="Q120">
        <v>0</v>
      </c>
      <c r="R120">
        <v>0.038282806988699597</v>
      </c>
      <c r="S120">
        <v>0</v>
      </c>
      <c r="T120">
        <v>0</v>
      </c>
      <c r="U120">
        <v>0</v>
      </c>
      <c r="V120">
        <v>0</v>
      </c>
      <c r="W120" t="s">
        <v>275</v>
      </c>
      <c r="X120" t="s">
        <v>276</v>
      </c>
      <c r="Y120" t="s">
        <v>277</v>
      </c>
      <c r="Z120" t="s">
        <v>278</v>
      </c>
      <c r="AA120" t="s">
        <v>279</v>
      </c>
      <c r="AB120" t="s">
        <v>184</v>
      </c>
      <c r="AC120" t="s">
        <v>184</v>
      </c>
      <c r="AD120" t="s">
        <v>184</v>
      </c>
      <c r="AE120" t="s">
        <v>184</v>
      </c>
      <c r="AF120" t="s">
        <v>184</v>
      </c>
      <c r="AG120" t="s">
        <v>184</v>
      </c>
      <c r="AH120" t="s">
        <v>184</v>
      </c>
      <c r="AI120" t="s">
        <v>184</v>
      </c>
      <c r="AJ120" t="s">
        <v>184</v>
      </c>
      <c r="AK120" t="s">
        <v>184</v>
      </c>
      <c r="AL120" t="s">
        <v>184</v>
      </c>
      <c r="AM120" t="s">
        <v>184</v>
      </c>
      <c r="AN120" t="s">
        <v>184</v>
      </c>
      <c r="AO120">
        <v>0</v>
      </c>
      <c r="AP120">
        <v>0.0283035769183697</v>
      </c>
      <c r="AQ120">
        <v>0</v>
      </c>
      <c r="AR120">
        <v>0</v>
      </c>
      <c r="AS120">
        <v>0</v>
      </c>
      <c r="AT120"/>
      <c r="AU120"/>
      <c r="AV120"/>
      <c r="AW120"/>
      <c r="AX120"/>
      <c r="AY120"/>
      <c r="AZ120"/>
      <c r="BA120"/>
      <c r="BB120"/>
      <c r="BC120"/>
      <c r="BD120"/>
      <c r="BE120"/>
      <c r="BF120"/>
      <c r="BG120">
        <v>2.8637250000000001</v>
      </c>
      <c r="BH120">
        <v>0</v>
      </c>
      <c r="BI120">
        <v>0</v>
      </c>
      <c r="BJ120">
        <v>0</v>
      </c>
      <c r="BK120">
        <v>0</v>
      </c>
      <c r="BL120">
        <v>0</v>
      </c>
      <c r="BM120">
        <v>0</v>
      </c>
      <c r="BN120">
        <v>0</v>
      </c>
      <c r="BO120">
        <v>0</v>
      </c>
      <c r="BP120">
        <v>0</v>
      </c>
      <c r="BQ120">
        <v>2.8637250000000001</v>
      </c>
      <c r="BR120">
        <v>0</v>
      </c>
      <c r="BS120">
        <v>0</v>
      </c>
      <c r="BT120">
        <v>0</v>
      </c>
      <c r="BU120">
        <v>0</v>
      </c>
      <c r="BV120">
        <v>0</v>
      </c>
      <c r="BW120">
        <v>2.8637250000000001</v>
      </c>
      <c r="BX120">
        <v>0</v>
      </c>
      <c r="BY120">
        <v>0</v>
      </c>
      <c r="BZ120">
        <v>0</v>
      </c>
      <c r="CA120"/>
      <c r="CB120"/>
      <c r="CC120"/>
      <c r="CD120"/>
      <c r="CE120"/>
      <c r="CF120"/>
      <c r="CG120"/>
      <c r="CH120"/>
      <c r="CI120"/>
      <c r="CJ120"/>
      <c r="CK120"/>
      <c r="CL120"/>
      <c r="CM120"/>
    </row>
    <row r="121">
      <c r="A121" t="s">
        <v>528</v>
      </c>
      <c r="B121">
        <v>2010</v>
      </c>
      <c r="C121" t="s">
        <v>532</v>
      </c>
      <c r="D121">
        <v>163</v>
      </c>
      <c r="E121" t="s">
        <v>62</v>
      </c>
      <c r="F121" t="s">
        <v>46</v>
      </c>
      <c r="G121" t="s">
        <v>184</v>
      </c>
      <c r="H121">
        <v>0.076375762045318193</v>
      </c>
      <c r="I121">
        <v>0.25498998955929397</v>
      </c>
      <c r="J121">
        <v>0.1121474079006187</v>
      </c>
      <c r="K121">
        <v>0.17481583445132179</v>
      </c>
      <c r="L121">
        <v>0.25434231761354731</v>
      </c>
      <c r="M121">
        <v>0</v>
      </c>
      <c r="N121">
        <v>0</v>
      </c>
      <c r="O121">
        <v>0</v>
      </c>
      <c r="P121">
        <v>0.074997296271076305</v>
      </c>
      <c r="Q121">
        <v>0</v>
      </c>
      <c r="R121">
        <v>0.084800188979300695</v>
      </c>
      <c r="S121">
        <v>0.22819505925347741</v>
      </c>
      <c r="T121">
        <v>0.055121428398018098</v>
      </c>
      <c r="U121">
        <v>0.21139449096140389</v>
      </c>
      <c r="V121">
        <v>0.38116952118208242</v>
      </c>
      <c r="W121" t="s">
        <v>275</v>
      </c>
      <c r="X121" t="s">
        <v>276</v>
      </c>
      <c r="Y121" t="s">
        <v>277</v>
      </c>
      <c r="Z121" t="s">
        <v>278</v>
      </c>
      <c r="AA121" t="s">
        <v>279</v>
      </c>
      <c r="AB121" t="s">
        <v>184</v>
      </c>
      <c r="AC121" t="s">
        <v>184</v>
      </c>
      <c r="AD121" t="s">
        <v>184</v>
      </c>
      <c r="AE121" t="s">
        <v>184</v>
      </c>
      <c r="AF121" t="s">
        <v>184</v>
      </c>
      <c r="AG121" t="s">
        <v>184</v>
      </c>
      <c r="AH121" t="s">
        <v>184</v>
      </c>
      <c r="AI121" t="s">
        <v>184</v>
      </c>
      <c r="AJ121" t="s">
        <v>184</v>
      </c>
      <c r="AK121" t="s">
        <v>184</v>
      </c>
      <c r="AL121" t="s">
        <v>184</v>
      </c>
      <c r="AM121" t="s">
        <v>184</v>
      </c>
      <c r="AN121" t="s">
        <v>184</v>
      </c>
      <c r="AO121">
        <v>0</v>
      </c>
      <c r="AP121">
        <v>0.010893821881937001</v>
      </c>
      <c r="AQ121">
        <v>0</v>
      </c>
      <c r="AR121">
        <v>0.75855217458958002</v>
      </c>
      <c r="AS121">
        <v>0.015835544313579</v>
      </c>
      <c r="AT121"/>
      <c r="AU121"/>
      <c r="AV121"/>
      <c r="AW121"/>
      <c r="AX121"/>
      <c r="AY121"/>
      <c r="AZ121"/>
      <c r="BA121"/>
      <c r="BB121"/>
      <c r="BC121"/>
      <c r="BD121"/>
      <c r="BE121"/>
      <c r="BF121"/>
      <c r="BG121">
        <v>6.3434330000000001</v>
      </c>
      <c r="BH121">
        <v>21.186672000000002</v>
      </c>
      <c r="BI121">
        <v>9.3033640000000002</v>
      </c>
      <c r="BJ121">
        <v>14.520231000000001</v>
      </c>
      <c r="BK121">
        <v>21.110443</v>
      </c>
      <c r="BL121">
        <v>0</v>
      </c>
      <c r="BM121">
        <v>0</v>
      </c>
      <c r="BN121">
        <v>0</v>
      </c>
      <c r="BO121">
        <v>0.61377599999999999</v>
      </c>
      <c r="BP121">
        <v>0</v>
      </c>
      <c r="BQ121">
        <v>6.3434330000000001</v>
      </c>
      <c r="BR121">
        <v>17.065439999999999</v>
      </c>
      <c r="BS121">
        <v>4.121232</v>
      </c>
      <c r="BT121">
        <v>15.802434999999999</v>
      </c>
      <c r="BU121">
        <v>28.517827</v>
      </c>
      <c r="BV121">
        <v>0</v>
      </c>
      <c r="BW121">
        <v>1.102225</v>
      </c>
      <c r="BX121">
        <v>0</v>
      </c>
      <c r="BY121">
        <v>70.179055000000005</v>
      </c>
      <c r="BZ121">
        <v>1.182863</v>
      </c>
      <c r="CA121"/>
      <c r="CB121"/>
      <c r="CC121"/>
      <c r="CD121"/>
      <c r="CE121"/>
      <c r="CF121"/>
      <c r="CG121"/>
      <c r="CH121"/>
      <c r="CI121"/>
      <c r="CJ121"/>
      <c r="CK121"/>
      <c r="CL121"/>
      <c r="CM121"/>
    </row>
    <row r="122">
      <c r="A122" t="s">
        <v>528</v>
      </c>
      <c r="B122">
        <v>2010</v>
      </c>
      <c r="C122" t="s">
        <v>532</v>
      </c>
      <c r="D122">
        <v>222</v>
      </c>
      <c r="E122" t="s">
        <v>36</v>
      </c>
      <c r="F122" t="s">
        <v>15</v>
      </c>
      <c r="G122" t="s">
        <v>557</v>
      </c>
      <c r="H122">
        <v>1.0943283150166769</v>
      </c>
      <c r="I122">
        <v>2.3769992899512098</v>
      </c>
      <c r="J122">
        <v>3.507416915021071</v>
      </c>
      <c r="K122">
        <v>5.5640571629206441</v>
      </c>
      <c r="L122">
        <v>17.356987415793789</v>
      </c>
      <c r="M122">
        <v>5.4519912325310456</v>
      </c>
      <c r="N122">
        <v>10.36287494238867</v>
      </c>
      <c r="O122">
        <v>13.109319094159041</v>
      </c>
      <c r="P122">
        <v>25.838656851043421</v>
      </c>
      <c r="Q122">
        <v>63.940300734306007</v>
      </c>
      <c r="R122">
        <v>1.0738393736977629</v>
      </c>
      <c r="S122">
        <v>1.8581420704417151</v>
      </c>
      <c r="T122">
        <v>3.5832804341921811</v>
      </c>
      <c r="U122">
        <v>5.4719367600608537</v>
      </c>
      <c r="V122">
        <v>8.1547456716505451</v>
      </c>
      <c r="W122" t="s">
        <v>275</v>
      </c>
      <c r="X122" t="s">
        <v>276</v>
      </c>
      <c r="Y122" t="s">
        <v>277</v>
      </c>
      <c r="Z122" t="s">
        <v>278</v>
      </c>
      <c r="AA122" t="s">
        <v>279</v>
      </c>
      <c r="AB122" t="s">
        <v>184</v>
      </c>
      <c r="AC122" t="s">
        <v>184</v>
      </c>
      <c r="AD122" t="s">
        <v>184</v>
      </c>
      <c r="AE122" t="s">
        <v>184</v>
      </c>
      <c r="AF122" t="s">
        <v>184</v>
      </c>
      <c r="AG122" t="s">
        <v>184</v>
      </c>
      <c r="AH122" t="s">
        <v>184</v>
      </c>
      <c r="AI122" t="s">
        <v>184</v>
      </c>
      <c r="AJ122" t="s">
        <v>184</v>
      </c>
      <c r="AK122" t="s">
        <v>184</v>
      </c>
      <c r="AL122" t="s">
        <v>184</v>
      </c>
      <c r="AM122" t="s">
        <v>184</v>
      </c>
      <c r="AN122" t="s">
        <v>184</v>
      </c>
      <c r="AO122">
        <v>27.057013213426739</v>
      </c>
      <c r="AP122">
        <v>4.3108535203549447</v>
      </c>
      <c r="AQ122">
        <v>1.5416568433571409</v>
      </c>
      <c r="AR122">
        <v>6.2624235639068369</v>
      </c>
      <c r="AS122">
        <v>7.1739637913486431</v>
      </c>
      <c r="AT122"/>
      <c r="AU122"/>
      <c r="AV122"/>
      <c r="AW122"/>
      <c r="AX122"/>
      <c r="AY122"/>
      <c r="AZ122"/>
      <c r="BA122"/>
      <c r="BB122"/>
      <c r="BC122"/>
      <c r="BD122"/>
      <c r="BE122"/>
      <c r="BF122"/>
      <c r="BG122">
        <v>90.695438000000024</v>
      </c>
      <c r="BH122">
        <v>196.94643499999989</v>
      </c>
      <c r="BI122">
        <v>290.07085899999998</v>
      </c>
      <c r="BJ122">
        <v>460.54465599999992</v>
      </c>
      <c r="BK122">
        <v>1427.365652000002</v>
      </c>
      <c r="BL122">
        <v>45.058089000000002</v>
      </c>
      <c r="BM122">
        <v>85.476472999999999</v>
      </c>
      <c r="BN122">
        <v>108.59388</v>
      </c>
      <c r="BO122">
        <v>210.87452200000001</v>
      </c>
      <c r="BP122">
        <v>518.12737500000026</v>
      </c>
      <c r="BQ122">
        <v>80.136995000000013</v>
      </c>
      <c r="BR122">
        <v>138.47568999999999</v>
      </c>
      <c r="BS122">
        <v>267.61228499999999</v>
      </c>
      <c r="BT122">
        <v>408.12137299999989</v>
      </c>
      <c r="BU122">
        <v>603.14635799999985</v>
      </c>
      <c r="BV122">
        <v>735.99919199999886</v>
      </c>
      <c r="BW122">
        <v>433.81891400000012</v>
      </c>
      <c r="BX122">
        <v>183.137258</v>
      </c>
      <c r="BY122">
        <v>577.42111399999987</v>
      </c>
      <c r="BZ122">
        <v>535.24656199999993</v>
      </c>
      <c r="CA122"/>
      <c r="CB122"/>
      <c r="CC122"/>
      <c r="CD122"/>
      <c r="CE122"/>
      <c r="CF122"/>
      <c r="CG122"/>
      <c r="CH122"/>
      <c r="CI122"/>
      <c r="CJ122"/>
      <c r="CK122"/>
      <c r="CL122"/>
      <c r="CM122"/>
    </row>
    <row r="123">
      <c r="A123" t="s">
        <v>528</v>
      </c>
      <c r="B123">
        <v>2010</v>
      </c>
      <c r="C123" t="s">
        <v>532</v>
      </c>
      <c r="D123">
        <v>223</v>
      </c>
      <c r="E123" t="s">
        <v>36</v>
      </c>
      <c r="F123" t="s">
        <v>16</v>
      </c>
      <c r="G123" t="s">
        <v>558</v>
      </c>
      <c r="H123">
        <v>87.429796061581186</v>
      </c>
      <c r="I123">
        <v>91.048306356311187</v>
      </c>
      <c r="J123">
        <v>91.124269950597977</v>
      </c>
      <c r="K123">
        <v>89.878305346139058</v>
      </c>
      <c r="L123">
        <v>77.914698279087474</v>
      </c>
      <c r="M123">
        <v>86.068936485118442</v>
      </c>
      <c r="N123">
        <v>86.727378121094077</v>
      </c>
      <c r="O123">
        <v>81.599353255493199</v>
      </c>
      <c r="P123">
        <v>66.295107797301156</v>
      </c>
      <c r="Q123">
        <v>33.520686698096718</v>
      </c>
      <c r="R123">
        <v>87.525456270655823</v>
      </c>
      <c r="S123">
        <v>91.314211852840813</v>
      </c>
      <c r="T123">
        <v>90.805160852832429</v>
      </c>
      <c r="U123">
        <v>89.669425905137473</v>
      </c>
      <c r="V123">
        <v>87.219638341874912</v>
      </c>
      <c r="W123" t="s">
        <v>275</v>
      </c>
      <c r="X123" t="s">
        <v>276</v>
      </c>
      <c r="Y123" t="s">
        <v>277</v>
      </c>
      <c r="Z123" t="s">
        <v>278</v>
      </c>
      <c r="AA123" t="s">
        <v>279</v>
      </c>
      <c r="AB123" t="s">
        <v>184</v>
      </c>
      <c r="AC123" t="s">
        <v>184</v>
      </c>
      <c r="AD123" t="s">
        <v>184</v>
      </c>
      <c r="AE123" t="s">
        <v>184</v>
      </c>
      <c r="AF123" t="s">
        <v>184</v>
      </c>
      <c r="AG123" t="s">
        <v>184</v>
      </c>
      <c r="AH123" t="s">
        <v>184</v>
      </c>
      <c r="AI123" t="s">
        <v>184</v>
      </c>
      <c r="AJ123" t="s">
        <v>184</v>
      </c>
      <c r="AK123" t="s">
        <v>184</v>
      </c>
      <c r="AL123" t="s">
        <v>184</v>
      </c>
      <c r="AM123" t="s">
        <v>184</v>
      </c>
      <c r="AN123" t="s">
        <v>184</v>
      </c>
      <c r="AO123">
        <v>68.886310997264331</v>
      </c>
      <c r="AP123">
        <v>92.406508525727503</v>
      </c>
      <c r="AQ123">
        <v>87.57698752658996</v>
      </c>
      <c r="AR123">
        <v>89.373628562578077</v>
      </c>
      <c r="AS123">
        <v>85.18359741610017</v>
      </c>
      <c r="AT123"/>
      <c r="AU123"/>
      <c r="AV123"/>
      <c r="AW123"/>
      <c r="AX123"/>
      <c r="AY123"/>
      <c r="AZ123"/>
      <c r="BA123"/>
      <c r="BB123"/>
      <c r="BC123"/>
      <c r="BD123"/>
      <c r="BE123"/>
      <c r="BF123"/>
      <c r="BG123">
        <v>7245.9823429999979</v>
      </c>
      <c r="BH123">
        <v>7543.8135069999908</v>
      </c>
      <c r="BI123">
        <v>7536.171461999993</v>
      </c>
      <c r="BJ123">
        <v>7439.3508200000006</v>
      </c>
      <c r="BK123">
        <v>6407.3771240000042</v>
      </c>
      <c r="BL123">
        <v>711.31842199999926</v>
      </c>
      <c r="BM123">
        <v>715.35654300000044</v>
      </c>
      <c r="BN123">
        <v>675.94589099999951</v>
      </c>
      <c r="BO123">
        <v>541.04782799999975</v>
      </c>
      <c r="BP123">
        <v>271.62814700000001</v>
      </c>
      <c r="BQ123">
        <v>6531.728323000003</v>
      </c>
      <c r="BR123">
        <v>6805.076261000002</v>
      </c>
      <c r="BS123">
        <v>6781.6563709999973</v>
      </c>
      <c r="BT123">
        <v>6687.9444740000026</v>
      </c>
      <c r="BU123">
        <v>6450.9929960000009</v>
      </c>
      <c r="BV123">
        <v>1873.8309670000001</v>
      </c>
      <c r="BW123">
        <v>9299.246885999999</v>
      </c>
      <c r="BX123">
        <v>10403.488576999989</v>
      </c>
      <c r="BY123">
        <v>8240.6147779999901</v>
      </c>
      <c r="BZ123">
        <v>6355.5140480000064</v>
      </c>
      <c r="CA123"/>
      <c r="CB123"/>
      <c r="CC123"/>
      <c r="CD123"/>
      <c r="CE123"/>
      <c r="CF123"/>
      <c r="CG123"/>
      <c r="CH123"/>
      <c r="CI123"/>
      <c r="CJ123"/>
      <c r="CK123"/>
      <c r="CL123"/>
      <c r="CM123"/>
    </row>
    <row r="124">
      <c r="A124" t="s">
        <v>528</v>
      </c>
      <c r="B124">
        <v>2010</v>
      </c>
      <c r="C124" t="s">
        <v>532</v>
      </c>
      <c r="D124">
        <v>224</v>
      </c>
      <c r="E124" t="s">
        <v>36</v>
      </c>
      <c r="F124" t="s">
        <v>20</v>
      </c>
      <c r="G124" t="s">
        <v>559</v>
      </c>
      <c r="H124">
        <v>11.475875623402089</v>
      </c>
      <c r="I124">
        <v>6.5746943537375344</v>
      </c>
      <c r="J124">
        <v>5.3683131343810384</v>
      </c>
      <c r="K124">
        <v>4.5576374909402189</v>
      </c>
      <c r="L124">
        <v>4.7283143051189098</v>
      </c>
      <c r="M124">
        <v>8.4790722823504545</v>
      </c>
      <c r="N124">
        <v>2.9097469365172008</v>
      </c>
      <c r="O124">
        <v>5.2913276503477791</v>
      </c>
      <c r="P124">
        <v>7.8662353516554502</v>
      </c>
      <c r="Q124">
        <v>2.5390125675974731</v>
      </c>
      <c r="R124">
        <v>11.400704355646409</v>
      </c>
      <c r="S124">
        <v>6.8276460767174889</v>
      </c>
      <c r="T124">
        <v>5.6115587129754294</v>
      </c>
      <c r="U124">
        <v>4.8586373348016787</v>
      </c>
      <c r="V124">
        <v>4.6256159864746129</v>
      </c>
      <c r="W124" t="s">
        <v>275</v>
      </c>
      <c r="X124" t="s">
        <v>276</v>
      </c>
      <c r="Y124" t="s">
        <v>277</v>
      </c>
      <c r="Z124" t="s">
        <v>278</v>
      </c>
      <c r="AA124" t="s">
        <v>279</v>
      </c>
      <c r="AB124" t="s">
        <v>184</v>
      </c>
      <c r="AC124" t="s">
        <v>184</v>
      </c>
      <c r="AD124" t="s">
        <v>184</v>
      </c>
      <c r="AE124" t="s">
        <v>184</v>
      </c>
      <c r="AF124" t="s">
        <v>184</v>
      </c>
      <c r="AG124" t="s">
        <v>184</v>
      </c>
      <c r="AH124" t="s">
        <v>184</v>
      </c>
      <c r="AI124" t="s">
        <v>184</v>
      </c>
      <c r="AJ124" t="s">
        <v>184</v>
      </c>
      <c r="AK124" t="s">
        <v>184</v>
      </c>
      <c r="AL124" t="s">
        <v>184</v>
      </c>
      <c r="AM124" t="s">
        <v>184</v>
      </c>
      <c r="AN124" t="s">
        <v>184</v>
      </c>
      <c r="AO124">
        <v>4.0566757893089607</v>
      </c>
      <c r="AP124">
        <v>3.2826379539177961</v>
      </c>
      <c r="AQ124">
        <v>10.88135563005279</v>
      </c>
      <c r="AR124">
        <v>4.36394787351494</v>
      </c>
      <c r="AS124">
        <v>7.6424387925513857</v>
      </c>
      <c r="AT124"/>
      <c r="AU124"/>
      <c r="AV124"/>
      <c r="AW124"/>
      <c r="AX124"/>
      <c r="AY124"/>
      <c r="AZ124"/>
      <c r="BA124"/>
      <c r="BB124"/>
      <c r="BC124"/>
      <c r="BD124"/>
      <c r="BE124"/>
      <c r="BF124"/>
      <c r="BG124">
        <v>951.09443100000033</v>
      </c>
      <c r="BH124">
        <v>544.74673999999982</v>
      </c>
      <c r="BI124">
        <v>443.9709450000002</v>
      </c>
      <c r="BJ124">
        <v>377.24191700000011</v>
      </c>
      <c r="BK124">
        <v>388.83668399999999</v>
      </c>
      <c r="BL124">
        <v>70.075459999999993</v>
      </c>
      <c r="BM124">
        <v>24.00057</v>
      </c>
      <c r="BN124">
        <v>43.831857000000007</v>
      </c>
      <c r="BO124">
        <v>64.197943000000009</v>
      </c>
      <c r="BP124">
        <v>20.574377999999999</v>
      </c>
      <c r="BQ124">
        <v>850.79594800000018</v>
      </c>
      <c r="BR124">
        <v>508.82169699999997</v>
      </c>
      <c r="BS124">
        <v>419.09141000000011</v>
      </c>
      <c r="BT124">
        <v>362.37877500000008</v>
      </c>
      <c r="BU124">
        <v>342.12267900000001</v>
      </c>
      <c r="BV124">
        <v>110.348843</v>
      </c>
      <c r="BW124">
        <v>330.34535399999999</v>
      </c>
      <c r="BX124">
        <v>1292.6233499999989</v>
      </c>
      <c r="BY124">
        <v>402.373876</v>
      </c>
      <c r="BZ124">
        <v>570.19929400000001</v>
      </c>
      <c r="CA124"/>
      <c r="CB124"/>
      <c r="CC124"/>
      <c r="CD124"/>
      <c r="CE124"/>
      <c r="CF124"/>
      <c r="CG124"/>
      <c r="CH124"/>
      <c r="CI124"/>
      <c r="CJ124"/>
      <c r="CK124"/>
      <c r="CL124"/>
      <c r="CM124"/>
    </row>
    <row r="125">
      <c r="A125" t="s">
        <v>528</v>
      </c>
      <c r="B125">
        <v>2010</v>
      </c>
      <c r="C125" t="s">
        <v>532</v>
      </c>
      <c r="D125">
        <v>225</v>
      </c>
      <c r="E125" t="s">
        <v>303</v>
      </c>
      <c r="F125" t="s">
        <v>304</v>
      </c>
      <c r="G125" t="s">
        <v>184</v>
      </c>
      <c r="H125">
        <v>88.320385248805323</v>
      </c>
      <c r="I125">
        <v>93.132263526536789</v>
      </c>
      <c r="J125">
        <v>94.297503977761295</v>
      </c>
      <c r="K125">
        <v>95.035841200855131</v>
      </c>
      <c r="L125">
        <v>94.326421853522419</v>
      </c>
      <c r="M125">
        <v>91.520927717649514</v>
      </c>
      <c r="N125">
        <v>97.090253063482763</v>
      </c>
      <c r="O125">
        <v>94.708672349652247</v>
      </c>
      <c r="P125">
        <v>91.211197668437961</v>
      </c>
      <c r="Q125">
        <v>95.671714692207146</v>
      </c>
      <c r="R125">
        <v>88.372895526017757</v>
      </c>
      <c r="S125">
        <v>92.847547375751446</v>
      </c>
      <c r="T125">
        <v>94.20050541772514</v>
      </c>
      <c r="U125">
        <v>94.843643745526592</v>
      </c>
      <c r="V125">
        <v>94.285687332203196</v>
      </c>
      <c r="W125" t="s">
        <v>275</v>
      </c>
      <c r="X125" t="s">
        <v>276</v>
      </c>
      <c r="Y125" t="s">
        <v>277</v>
      </c>
      <c r="Z125" t="s">
        <v>278</v>
      </c>
      <c r="AA125" t="s">
        <v>279</v>
      </c>
      <c r="AB125" t="s">
        <v>184</v>
      </c>
      <c r="AC125" t="s">
        <v>184</v>
      </c>
      <c r="AD125" t="s">
        <v>184</v>
      </c>
      <c r="AE125" t="s">
        <v>184</v>
      </c>
      <c r="AF125" t="s">
        <v>184</v>
      </c>
      <c r="AG125" t="s">
        <v>184</v>
      </c>
      <c r="AH125" t="s">
        <v>184</v>
      </c>
      <c r="AI125" t="s">
        <v>184</v>
      </c>
      <c r="AJ125" t="s">
        <v>184</v>
      </c>
      <c r="AK125" t="s">
        <v>184</v>
      </c>
      <c r="AL125" t="s">
        <v>184</v>
      </c>
      <c r="AM125" t="s">
        <v>184</v>
      </c>
      <c r="AN125" t="s">
        <v>184</v>
      </c>
      <c r="AO125">
        <v>95.446553660984236</v>
      </c>
      <c r="AP125">
        <v>96.196588890990938</v>
      </c>
      <c r="AQ125">
        <v>88.602608637619781</v>
      </c>
      <c r="AR125">
        <v>95.163566263643418</v>
      </c>
      <c r="AS125">
        <v>92.249859023335418</v>
      </c>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c r="A126" t="s">
        <v>528</v>
      </c>
      <c r="B126">
        <v>2010</v>
      </c>
      <c r="C126" t="s">
        <v>532</v>
      </c>
      <c r="D126">
        <v>226</v>
      </c>
      <c r="E126" t="s">
        <v>303</v>
      </c>
      <c r="F126" t="s">
        <v>305</v>
      </c>
      <c r="G126" t="s">
        <v>184</v>
      </c>
      <c r="H126">
        <v>9.7045641350200782</v>
      </c>
      <c r="I126">
        <v>5.1658959044461064</v>
      </c>
      <c r="J126">
        <v>4.2184504792014286</v>
      </c>
      <c r="K126">
        <v>4.0864832414966106</v>
      </c>
      <c r="L126">
        <v>3.7834808332734662</v>
      </c>
      <c r="M126">
        <v>1.8221170168883301</v>
      </c>
      <c r="N126">
        <v>2.5175165454525978</v>
      </c>
      <c r="O126">
        <v>4.1313288436286273</v>
      </c>
      <c r="P126">
        <v>5.3627984465803413</v>
      </c>
      <c r="Q126">
        <v>0.41664543571000162</v>
      </c>
      <c r="R126">
        <v>10.02285463591349</v>
      </c>
      <c r="S126">
        <v>5.5847436722788579</v>
      </c>
      <c r="T126">
        <v>4.451464589641855</v>
      </c>
      <c r="U126">
        <v>4.2088979093487353</v>
      </c>
      <c r="V126">
        <v>4.0942524867816577</v>
      </c>
      <c r="W126" t="s">
        <v>275</v>
      </c>
      <c r="X126" t="s">
        <v>276</v>
      </c>
      <c r="Y126" t="s">
        <v>277</v>
      </c>
      <c r="Z126" t="s">
        <v>278</v>
      </c>
      <c r="AA126" t="s">
        <v>279</v>
      </c>
      <c r="AB126" t="s">
        <v>184</v>
      </c>
      <c r="AC126" t="s">
        <v>184</v>
      </c>
      <c r="AD126" t="s">
        <v>184</v>
      </c>
      <c r="AE126" t="s">
        <v>184</v>
      </c>
      <c r="AF126" t="s">
        <v>184</v>
      </c>
      <c r="AG126" t="s">
        <v>184</v>
      </c>
      <c r="AH126" t="s">
        <v>184</v>
      </c>
      <c r="AI126" t="s">
        <v>184</v>
      </c>
      <c r="AJ126" t="s">
        <v>184</v>
      </c>
      <c r="AK126" t="s">
        <v>184</v>
      </c>
      <c r="AL126" t="s">
        <v>184</v>
      </c>
      <c r="AM126" t="s">
        <v>184</v>
      </c>
      <c r="AN126" t="s">
        <v>184</v>
      </c>
      <c r="AO126">
        <v>3.602692034804023</v>
      </c>
      <c r="AP126">
        <v>3.246443859468819</v>
      </c>
      <c r="AQ126">
        <v>10.7190188275412</v>
      </c>
      <c r="AR126">
        <v>3.5520503913676782</v>
      </c>
      <c r="AS126">
        <v>2.7135900296223712</v>
      </c>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c r="A127" t="s">
        <v>528</v>
      </c>
      <c r="B127">
        <v>2010</v>
      </c>
      <c r="C127" t="s">
        <v>532</v>
      </c>
      <c r="D127">
        <v>227</v>
      </c>
      <c r="E127" t="s">
        <v>303</v>
      </c>
      <c r="F127" t="s">
        <v>306</v>
      </c>
      <c r="G127" t="s">
        <v>184</v>
      </c>
      <c r="H127">
        <v>0.23015096644824579</v>
      </c>
      <c r="I127">
        <v>0.2201082135463466</v>
      </c>
      <c r="J127">
        <v>0.35314057999656878</v>
      </c>
      <c r="K127">
        <v>0.33871997886068861</v>
      </c>
      <c r="L127">
        <v>0.62514824347385134</v>
      </c>
      <c r="M127">
        <v>0</v>
      </c>
      <c r="N127">
        <v>0</v>
      </c>
      <c r="O127">
        <v>0</v>
      </c>
      <c r="P127">
        <v>0.61726759479301729</v>
      </c>
      <c r="Q127">
        <v>1.8358861194961591</v>
      </c>
      <c r="R127">
        <v>0.25553263904562279</v>
      </c>
      <c r="S127">
        <v>0.2446292797894816</v>
      </c>
      <c r="T127">
        <v>0.19910898700819149</v>
      </c>
      <c r="U127">
        <v>0.21602577929285269</v>
      </c>
      <c r="V127">
        <v>0.7763489584375397</v>
      </c>
      <c r="W127" t="s">
        <v>275</v>
      </c>
      <c r="X127" t="s">
        <v>276</v>
      </c>
      <c r="Y127" t="s">
        <v>277</v>
      </c>
      <c r="Z127" t="s">
        <v>278</v>
      </c>
      <c r="AA127" t="s">
        <v>279</v>
      </c>
      <c r="AB127" t="s">
        <v>184</v>
      </c>
      <c r="AC127" t="s">
        <v>184</v>
      </c>
      <c r="AD127" t="s">
        <v>184</v>
      </c>
      <c r="AE127" t="s">
        <v>184</v>
      </c>
      <c r="AF127" t="s">
        <v>184</v>
      </c>
      <c r="AG127" t="s">
        <v>184</v>
      </c>
      <c r="AH127" t="s">
        <v>184</v>
      </c>
      <c r="AI127" t="s">
        <v>184</v>
      </c>
      <c r="AJ127" t="s">
        <v>184</v>
      </c>
      <c r="AK127" t="s">
        <v>184</v>
      </c>
      <c r="AL127" t="s">
        <v>184</v>
      </c>
      <c r="AM127" t="s">
        <v>184</v>
      </c>
      <c r="AN127" t="s">
        <v>184</v>
      </c>
      <c r="AO127">
        <v>0.40198275302827269</v>
      </c>
      <c r="AP127">
        <v>0.49117817211875991</v>
      </c>
      <c r="AQ127">
        <v>0.51396376801129162</v>
      </c>
      <c r="AR127">
        <v>0.26660111344575632</v>
      </c>
      <c r="AS127">
        <v>0</v>
      </c>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c r="A128" t="s">
        <v>528</v>
      </c>
      <c r="B128">
        <v>2010</v>
      </c>
      <c r="C128" t="s">
        <v>532</v>
      </c>
      <c r="D128">
        <v>228</v>
      </c>
      <c r="E128" t="s">
        <v>303</v>
      </c>
      <c r="F128" t="s">
        <v>307</v>
      </c>
      <c r="G128" t="s">
        <v>184</v>
      </c>
      <c r="H128">
        <v>1.744899649726348</v>
      </c>
      <c r="I128">
        <v>1.388175959949381</v>
      </c>
      <c r="J128">
        <v>1.130904963040823</v>
      </c>
      <c r="K128">
        <v>0.4517417296103553</v>
      </c>
      <c r="L128">
        <v>0.89792022043597186</v>
      </c>
      <c r="M128">
        <v>6.656955265462126</v>
      </c>
      <c r="N128">
        <v>0.392230391064604</v>
      </c>
      <c r="O128">
        <v>1.1599988067191509</v>
      </c>
      <c r="P128">
        <v>2.4246695930119282</v>
      </c>
      <c r="Q128">
        <v>2.075753752586686</v>
      </c>
      <c r="R128">
        <v>1.348717199023151</v>
      </c>
      <c r="S128">
        <v>1.219100664367015</v>
      </c>
      <c r="T128">
        <v>1.1489210056247969</v>
      </c>
      <c r="U128">
        <v>0.63453564638280047</v>
      </c>
      <c r="V128">
        <v>0.47856218594783451</v>
      </c>
      <c r="W128" t="s">
        <v>275</v>
      </c>
      <c r="X128" t="s">
        <v>276</v>
      </c>
      <c r="Y128" t="s">
        <v>277</v>
      </c>
      <c r="Z128" t="s">
        <v>278</v>
      </c>
      <c r="AA128" t="s">
        <v>279</v>
      </c>
      <c r="AB128" t="s">
        <v>184</v>
      </c>
      <c r="AC128" t="s">
        <v>184</v>
      </c>
      <c r="AD128" t="s">
        <v>184</v>
      </c>
      <c r="AE128" t="s">
        <v>184</v>
      </c>
      <c r="AF128" t="s">
        <v>184</v>
      </c>
      <c r="AG128" t="s">
        <v>184</v>
      </c>
      <c r="AH128" t="s">
        <v>184</v>
      </c>
      <c r="AI128" t="s">
        <v>184</v>
      </c>
      <c r="AJ128" t="s">
        <v>184</v>
      </c>
      <c r="AK128" t="s">
        <v>184</v>
      </c>
      <c r="AL128" t="s">
        <v>184</v>
      </c>
      <c r="AM128" t="s">
        <v>184</v>
      </c>
      <c r="AN128" t="s">
        <v>184</v>
      </c>
      <c r="AO128">
        <v>0.43297930131950851</v>
      </c>
      <c r="AP128">
        <v>0.018518780646786401</v>
      </c>
      <c r="AQ128">
        <v>0.099329018214985701</v>
      </c>
      <c r="AR128">
        <v>0.79033758260554277</v>
      </c>
      <c r="AS128">
        <v>4.9199365814124194</v>
      </c>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c r="A129" t="s">
        <v>528</v>
      </c>
      <c r="B129">
        <v>2010</v>
      </c>
      <c r="C129" t="s">
        <v>532</v>
      </c>
      <c r="D129">
        <v>229</v>
      </c>
      <c r="E129" t="s">
        <v>303</v>
      </c>
      <c r="F129" t="s">
        <v>525</v>
      </c>
      <c r="G129" t="s">
        <v>184</v>
      </c>
      <c r="H129">
        <v>0</v>
      </c>
      <c r="I129">
        <v>0.093556395521342095</v>
      </c>
      <c r="J129">
        <v>0</v>
      </c>
      <c r="K129">
        <v>0.087213849177209798</v>
      </c>
      <c r="L129">
        <v>0.36702884929429791</v>
      </c>
      <c r="M129">
        <v>0</v>
      </c>
      <c r="N129">
        <v>0</v>
      </c>
      <c r="O129">
        <v>0</v>
      </c>
      <c r="P129">
        <v>0.3840666971768093</v>
      </c>
      <c r="Q129">
        <v>0</v>
      </c>
      <c r="R129">
        <v>0</v>
      </c>
      <c r="S129">
        <v>0.10397900781320329</v>
      </c>
      <c r="T129">
        <v>0</v>
      </c>
      <c r="U129">
        <v>0.096896919449042801</v>
      </c>
      <c r="V129">
        <v>0.36514903662975928</v>
      </c>
      <c r="W129" t="s">
        <v>275</v>
      </c>
      <c r="X129" t="s">
        <v>276</v>
      </c>
      <c r="Y129" t="s">
        <v>277</v>
      </c>
      <c r="Z129" t="s">
        <v>278</v>
      </c>
      <c r="AA129" t="s">
        <v>279</v>
      </c>
      <c r="AB129" t="s">
        <v>184</v>
      </c>
      <c r="AC129" t="s">
        <v>184</v>
      </c>
      <c r="AD129" t="s">
        <v>184</v>
      </c>
      <c r="AE129" t="s">
        <v>184</v>
      </c>
      <c r="AF129" t="s">
        <v>184</v>
      </c>
      <c r="AG129" t="s">
        <v>184</v>
      </c>
      <c r="AH129" t="s">
        <v>184</v>
      </c>
      <c r="AI129" t="s">
        <v>184</v>
      </c>
      <c r="AJ129" t="s">
        <v>184</v>
      </c>
      <c r="AK129" t="s">
        <v>184</v>
      </c>
      <c r="AL129" t="s">
        <v>184</v>
      </c>
      <c r="AM129" t="s">
        <v>184</v>
      </c>
      <c r="AN129" t="s">
        <v>184</v>
      </c>
      <c r="AO129">
        <v>0.1157922498640744</v>
      </c>
      <c r="AP129">
        <v>0.047270296774784899</v>
      </c>
      <c r="AQ129">
        <v>0.065079748612598007</v>
      </c>
      <c r="AR129">
        <v>0.22744464893755159</v>
      </c>
      <c r="AS129">
        <v>0.11661436562999369</v>
      </c>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c r="A130" t="s">
        <v>528</v>
      </c>
      <c r="B130">
        <v>2012</v>
      </c>
      <c r="C130" t="s">
        <v>533</v>
      </c>
      <c r="D130">
        <v>16</v>
      </c>
      <c r="E130" t="s">
        <v>13</v>
      </c>
      <c r="F130" t="s">
        <v>14</v>
      </c>
      <c r="G130" t="s">
        <v>539</v>
      </c>
      <c r="H130">
        <v>75.703751608053366</v>
      </c>
      <c r="I130">
        <v>77.11830221759746</v>
      </c>
      <c r="J130">
        <v>77.6052420854178</v>
      </c>
      <c r="K130">
        <v>73.723955174276909</v>
      </c>
      <c r="L130">
        <v>91.032220015590539</v>
      </c>
      <c r="M130">
        <v>88.595477773331979</v>
      </c>
      <c r="N130">
        <v>99.600849477224941</v>
      </c>
      <c r="O130">
        <v>99.981339948468289</v>
      </c>
      <c r="P130">
        <v>99.217958217095287</v>
      </c>
      <c r="Q130">
        <v>100</v>
      </c>
      <c r="R130">
        <v>75.821651599616445</v>
      </c>
      <c r="S130">
        <v>76.040846730217979</v>
      </c>
      <c r="T130">
        <v>78.305444770870906</v>
      </c>
      <c r="U130">
        <v>73.730409396888092</v>
      </c>
      <c r="V130">
        <v>81.543695054149637</v>
      </c>
      <c r="W130" t="s">
        <v>366</v>
      </c>
      <c r="X130" t="s">
        <v>367</v>
      </c>
      <c r="Y130" t="s">
        <v>148</v>
      </c>
      <c r="Z130" t="s">
        <v>149</v>
      </c>
      <c r="AA130" t="s">
        <v>150</v>
      </c>
      <c r="AB130" t="s">
        <v>184</v>
      </c>
      <c r="AC130" t="s">
        <v>184</v>
      </c>
      <c r="AD130" t="s">
        <v>184</v>
      </c>
      <c r="AE130" t="s">
        <v>184</v>
      </c>
      <c r="AF130" t="s">
        <v>184</v>
      </c>
      <c r="AG130" t="s">
        <v>184</v>
      </c>
      <c r="AH130" t="s">
        <v>184</v>
      </c>
      <c r="AI130" t="s">
        <v>184</v>
      </c>
      <c r="AJ130" t="s">
        <v>184</v>
      </c>
      <c r="AK130" t="s">
        <v>184</v>
      </c>
      <c r="AL130" t="s">
        <v>184</v>
      </c>
      <c r="AM130" t="s">
        <v>184</v>
      </c>
      <c r="AN130" t="s">
        <v>184</v>
      </c>
      <c r="AO130">
        <v>97.828700156545594</v>
      </c>
      <c r="AP130">
        <v>80.014113623321762</v>
      </c>
      <c r="AQ130">
        <v>82.413521293021404</v>
      </c>
      <c r="AR130">
        <v>69.390038920602507</v>
      </c>
      <c r="AS130">
        <v>75.839212497879132</v>
      </c>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c r="A131" t="s">
        <v>528</v>
      </c>
      <c r="B131">
        <v>2012</v>
      </c>
      <c r="C131" t="s">
        <v>533</v>
      </c>
      <c r="D131">
        <v>17</v>
      </c>
      <c r="E131" t="s">
        <v>13</v>
      </c>
      <c r="F131" t="s">
        <v>51</v>
      </c>
      <c r="G131" t="s">
        <v>184</v>
      </c>
      <c r="H131">
        <v>24.296248391946762</v>
      </c>
      <c r="I131">
        <v>22.881697782402512</v>
      </c>
      <c r="J131">
        <v>22.394757914582151</v>
      </c>
      <c r="K131">
        <v>26.276044825723162</v>
      </c>
      <c r="L131">
        <v>8.967779984409443</v>
      </c>
      <c r="M131">
        <v>11.404522226668</v>
      </c>
      <c r="N131">
        <v>0.39915052277505791</v>
      </c>
      <c r="O131">
        <v>0.018660051531713601</v>
      </c>
      <c r="P131">
        <v>0.78204178290471904</v>
      </c>
      <c r="Q131">
        <v>0</v>
      </c>
      <c r="R131">
        <v>24.178348400383548</v>
      </c>
      <c r="S131">
        <v>23.959153269782089</v>
      </c>
      <c r="T131">
        <v>21.69455522912904</v>
      </c>
      <c r="U131">
        <v>26.269590603111869</v>
      </c>
      <c r="V131">
        <v>18.456304945850452</v>
      </c>
      <c r="W131" t="s">
        <v>366</v>
      </c>
      <c r="X131" t="s">
        <v>367</v>
      </c>
      <c r="Y131" t="s">
        <v>148</v>
      </c>
      <c r="Z131" t="s">
        <v>149</v>
      </c>
      <c r="AA131" t="s">
        <v>150</v>
      </c>
      <c r="AB131" t="s">
        <v>184</v>
      </c>
      <c r="AC131" t="s">
        <v>184</v>
      </c>
      <c r="AD131" t="s">
        <v>184</v>
      </c>
      <c r="AE131" t="s">
        <v>184</v>
      </c>
      <c r="AF131" t="s">
        <v>184</v>
      </c>
      <c r="AG131" t="s">
        <v>184</v>
      </c>
      <c r="AH131" t="s">
        <v>184</v>
      </c>
      <c r="AI131" t="s">
        <v>184</v>
      </c>
      <c r="AJ131" t="s">
        <v>184</v>
      </c>
      <c r="AK131" t="s">
        <v>184</v>
      </c>
      <c r="AL131" t="s">
        <v>184</v>
      </c>
      <c r="AM131" t="s">
        <v>184</v>
      </c>
      <c r="AN131" t="s">
        <v>184</v>
      </c>
      <c r="AO131">
        <v>2.171299843454416</v>
      </c>
      <c r="AP131">
        <v>19.985886376678291</v>
      </c>
      <c r="AQ131">
        <v>17.586478706978362</v>
      </c>
      <c r="AR131">
        <v>30.609961079397561</v>
      </c>
      <c r="AS131">
        <v>24.1607875021209</v>
      </c>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c r="A132" t="s">
        <v>528</v>
      </c>
      <c r="B132">
        <v>2012</v>
      </c>
      <c r="C132" t="s">
        <v>533</v>
      </c>
      <c r="D132">
        <v>18</v>
      </c>
      <c r="E132" t="s">
        <v>60</v>
      </c>
      <c r="F132" t="s">
        <v>15</v>
      </c>
      <c r="G132" t="s">
        <v>540</v>
      </c>
      <c r="H132">
        <v>55.927890631210367</v>
      </c>
      <c r="I132">
        <v>54.438508155460887</v>
      </c>
      <c r="J132">
        <v>59.855429337690211</v>
      </c>
      <c r="K132">
        <v>57.231138025255888</v>
      </c>
      <c r="L132">
        <v>78.01286270789322</v>
      </c>
      <c r="M132">
        <v>76.224016475607797</v>
      </c>
      <c r="N132">
        <v>91.065226642146555</v>
      </c>
      <c r="O132">
        <v>95.567476360024514</v>
      </c>
      <c r="P132">
        <v>96.342110868018111</v>
      </c>
      <c r="Q132">
        <v>100</v>
      </c>
      <c r="R132">
        <v>56.025464503199117</v>
      </c>
      <c r="S132">
        <v>53.226366223426588</v>
      </c>
      <c r="T132">
        <v>59.689632412689598</v>
      </c>
      <c r="U132">
        <v>57.999369847462937</v>
      </c>
      <c r="V132">
        <v>62.281188691956388</v>
      </c>
      <c r="W132" t="s">
        <v>366</v>
      </c>
      <c r="X132" t="s">
        <v>367</v>
      </c>
      <c r="Y132" t="s">
        <v>148</v>
      </c>
      <c r="Z132" t="s">
        <v>149</v>
      </c>
      <c r="AA132" t="s">
        <v>150</v>
      </c>
      <c r="AB132" t="s">
        <v>184</v>
      </c>
      <c r="AC132" t="s">
        <v>184</v>
      </c>
      <c r="AD132" t="s">
        <v>184</v>
      </c>
      <c r="AE132" t="s">
        <v>184</v>
      </c>
      <c r="AF132" t="s">
        <v>184</v>
      </c>
      <c r="AG132" t="s">
        <v>184</v>
      </c>
      <c r="AH132" t="s">
        <v>184</v>
      </c>
      <c r="AI132" t="s">
        <v>184</v>
      </c>
      <c r="AJ132" t="s">
        <v>184</v>
      </c>
      <c r="AK132" t="s">
        <v>184</v>
      </c>
      <c r="AL132" t="s">
        <v>184</v>
      </c>
      <c r="AM132" t="s">
        <v>184</v>
      </c>
      <c r="AN132" t="s">
        <v>184</v>
      </c>
      <c r="AO132">
        <v>91.934240434215226</v>
      </c>
      <c r="AP132">
        <v>64.239538344325425</v>
      </c>
      <c r="AQ132">
        <v>55.98721575627642</v>
      </c>
      <c r="AR132">
        <v>57.831818699724472</v>
      </c>
      <c r="AS132">
        <v>58.604249796704828</v>
      </c>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c r="A133" t="s">
        <v>528</v>
      </c>
      <c r="B133">
        <v>2012</v>
      </c>
      <c r="C133" t="s">
        <v>533</v>
      </c>
      <c r="D133">
        <v>19</v>
      </c>
      <c r="E133" t="s">
        <v>60</v>
      </c>
      <c r="F133" t="s">
        <v>16</v>
      </c>
      <c r="G133" t="s">
        <v>541</v>
      </c>
      <c r="H133">
        <v>19.77226858728077</v>
      </c>
      <c r="I133">
        <v>22.658640426006951</v>
      </c>
      <c r="J133">
        <v>17.74981274772756</v>
      </c>
      <c r="K133">
        <v>16.444121936563619</v>
      </c>
      <c r="L133">
        <v>13.01791692209447</v>
      </c>
      <c r="M133">
        <v>12.37146129772422</v>
      </c>
      <c r="N133">
        <v>8.534951954898057</v>
      </c>
      <c r="O133">
        <v>4.4138635884437942</v>
      </c>
      <c r="P133">
        <v>2.875847349077171</v>
      </c>
      <c r="Q133">
        <v>0</v>
      </c>
      <c r="R133">
        <v>19.792236833178752</v>
      </c>
      <c r="S133">
        <v>22.789974773469101</v>
      </c>
      <c r="T133">
        <v>18.61581235818123</v>
      </c>
      <c r="U133">
        <v>15.67726511982173</v>
      </c>
      <c r="V133">
        <v>19.26250636219325</v>
      </c>
      <c r="W133" t="s">
        <v>366</v>
      </c>
      <c r="X133" t="s">
        <v>367</v>
      </c>
      <c r="Y133" t="s">
        <v>148</v>
      </c>
      <c r="Z133" t="s">
        <v>149</v>
      </c>
      <c r="AA133" t="s">
        <v>150</v>
      </c>
      <c r="AB133" t="s">
        <v>184</v>
      </c>
      <c r="AC133" t="s">
        <v>184</v>
      </c>
      <c r="AD133" t="s">
        <v>184</v>
      </c>
      <c r="AE133" t="s">
        <v>184</v>
      </c>
      <c r="AF133" t="s">
        <v>184</v>
      </c>
      <c r="AG133" t="s">
        <v>184</v>
      </c>
      <c r="AH133" t="s">
        <v>184</v>
      </c>
      <c r="AI133" t="s">
        <v>184</v>
      </c>
      <c r="AJ133" t="s">
        <v>184</v>
      </c>
      <c r="AK133" t="s">
        <v>184</v>
      </c>
      <c r="AL133" t="s">
        <v>184</v>
      </c>
      <c r="AM133" t="s">
        <v>184</v>
      </c>
      <c r="AN133" t="s">
        <v>184</v>
      </c>
      <c r="AO133">
        <v>5.8944597223304021</v>
      </c>
      <c r="AP133">
        <v>15.772291422707969</v>
      </c>
      <c r="AQ133">
        <v>26.3940912419122</v>
      </c>
      <c r="AR133">
        <v>11.55822022087807</v>
      </c>
      <c r="AS133">
        <v>17.231039213480589</v>
      </c>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c r="A134" t="s">
        <v>528</v>
      </c>
      <c r="B134">
        <v>2012</v>
      </c>
      <c r="C134" t="s">
        <v>533</v>
      </c>
      <c r="D134">
        <v>20</v>
      </c>
      <c r="E134" t="s">
        <v>60</v>
      </c>
      <c r="F134" t="s">
        <v>22</v>
      </c>
      <c r="G134" t="s">
        <v>542</v>
      </c>
      <c r="H134">
        <v>16.901031653386319</v>
      </c>
      <c r="I134">
        <v>17.050450437253069</v>
      </c>
      <c r="J134">
        <v>17.5891274896697</v>
      </c>
      <c r="K134">
        <v>19.243423895827981</v>
      </c>
      <c r="L134">
        <v>7.8004423888706489</v>
      </c>
      <c r="M134">
        <v>5.0899616002642691</v>
      </c>
      <c r="N134">
        <v>0</v>
      </c>
      <c r="O134">
        <v>0.018660051531713601</v>
      </c>
      <c r="P134">
        <v>0.78204178290471904</v>
      </c>
      <c r="Q134">
        <v>0</v>
      </c>
      <c r="R134">
        <v>16.54717213164238</v>
      </c>
      <c r="S134">
        <v>17.744611060780851</v>
      </c>
      <c r="T134">
        <v>17.644864051102662</v>
      </c>
      <c r="U134">
        <v>19.08413118246251</v>
      </c>
      <c r="V134">
        <v>15.2434515974539</v>
      </c>
      <c r="W134" t="s">
        <v>366</v>
      </c>
      <c r="X134" t="s">
        <v>367</v>
      </c>
      <c r="Y134" t="s">
        <v>148</v>
      </c>
      <c r="Z134" t="s">
        <v>149</v>
      </c>
      <c r="AA134" t="s">
        <v>150</v>
      </c>
      <c r="AB134" t="s">
        <v>184</v>
      </c>
      <c r="AC134" t="s">
        <v>184</v>
      </c>
      <c r="AD134" t="s">
        <v>184</v>
      </c>
      <c r="AE134" t="s">
        <v>184</v>
      </c>
      <c r="AF134" t="s">
        <v>184</v>
      </c>
      <c r="AG134" t="s">
        <v>184</v>
      </c>
      <c r="AH134" t="s">
        <v>184</v>
      </c>
      <c r="AI134" t="s">
        <v>184</v>
      </c>
      <c r="AJ134" t="s">
        <v>184</v>
      </c>
      <c r="AK134" t="s">
        <v>184</v>
      </c>
      <c r="AL134" t="s">
        <v>184</v>
      </c>
      <c r="AM134" t="s">
        <v>184</v>
      </c>
      <c r="AN134" t="s">
        <v>184</v>
      </c>
      <c r="AO134">
        <v>0</v>
      </c>
      <c r="AP134">
        <v>15.5147199464999</v>
      </c>
      <c r="AQ134">
        <v>14.04524592942524</v>
      </c>
      <c r="AR134">
        <v>22.938023496581319</v>
      </c>
      <c r="AS134">
        <v>16.588530239286101</v>
      </c>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c r="A135" t="s">
        <v>528</v>
      </c>
      <c r="B135">
        <v>2012</v>
      </c>
      <c r="C135" t="s">
        <v>533</v>
      </c>
      <c r="D135">
        <v>21</v>
      </c>
      <c r="E135" t="s">
        <v>60</v>
      </c>
      <c r="F135" t="s">
        <v>17</v>
      </c>
      <c r="G135" t="s">
        <v>543</v>
      </c>
      <c r="H135">
        <v>7.3988091281227382</v>
      </c>
      <c r="I135">
        <v>5.8524009812790752</v>
      </c>
      <c r="J135">
        <v>4.8056304249124322</v>
      </c>
      <c r="K135">
        <v>7.0813161423526454</v>
      </c>
      <c r="L135">
        <v>1.168777981141609</v>
      </c>
      <c r="M135">
        <v>6.3145606264037299</v>
      </c>
      <c r="N135">
        <v>0.39982140295539448</v>
      </c>
      <c r="O135">
        <v>0</v>
      </c>
      <c r="P135">
        <v>0</v>
      </c>
      <c r="Q135">
        <v>0</v>
      </c>
      <c r="R135">
        <v>7.6351265319797452</v>
      </c>
      <c r="S135">
        <v>6.239047942323479</v>
      </c>
      <c r="T135">
        <v>4.0496911780263716</v>
      </c>
      <c r="U135">
        <v>7.2392338502528286</v>
      </c>
      <c r="V135">
        <v>3.2128533483965378</v>
      </c>
      <c r="W135" t="s">
        <v>366</v>
      </c>
      <c r="X135" t="s">
        <v>367</v>
      </c>
      <c r="Y135" t="s">
        <v>148</v>
      </c>
      <c r="Z135" t="s">
        <v>149</v>
      </c>
      <c r="AA135" t="s">
        <v>150</v>
      </c>
      <c r="AB135" t="s">
        <v>184</v>
      </c>
      <c r="AC135" t="s">
        <v>184</v>
      </c>
      <c r="AD135" t="s">
        <v>184</v>
      </c>
      <c r="AE135" t="s">
        <v>184</v>
      </c>
      <c r="AF135" t="s">
        <v>184</v>
      </c>
      <c r="AG135" t="s">
        <v>184</v>
      </c>
      <c r="AH135" t="s">
        <v>184</v>
      </c>
      <c r="AI135" t="s">
        <v>184</v>
      </c>
      <c r="AJ135" t="s">
        <v>184</v>
      </c>
      <c r="AK135" t="s">
        <v>184</v>
      </c>
      <c r="AL135" t="s">
        <v>184</v>
      </c>
      <c r="AM135" t="s">
        <v>184</v>
      </c>
      <c r="AN135" t="s">
        <v>184</v>
      </c>
      <c r="AO135">
        <v>2.171299843454416</v>
      </c>
      <c r="AP135">
        <v>4.473450286466699</v>
      </c>
      <c r="AQ135">
        <v>3.5734470723857399</v>
      </c>
      <c r="AR135">
        <v>7.6719375828162821</v>
      </c>
      <c r="AS135">
        <v>7.5761807505284589</v>
      </c>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c r="A136" t="s">
        <v>528</v>
      </c>
      <c r="B136">
        <v>2012</v>
      </c>
      <c r="C136" t="s">
        <v>533</v>
      </c>
      <c r="D136">
        <v>22</v>
      </c>
      <c r="E136" t="s">
        <v>54</v>
      </c>
      <c r="F136" t="s">
        <v>49</v>
      </c>
      <c r="G136" t="s">
        <v>184</v>
      </c>
      <c r="H136">
        <v>26.119190225495672</v>
      </c>
      <c r="I136">
        <v>29.389725616199399</v>
      </c>
      <c r="J136">
        <v>22.87192497665411</v>
      </c>
      <c r="K136">
        <v>22.31973384971484</v>
      </c>
      <c r="L136">
        <v>14.300566220577609</v>
      </c>
      <c r="M136">
        <v>13.963987337340299</v>
      </c>
      <c r="N136">
        <v>8.5692135045542095</v>
      </c>
      <c r="O136">
        <v>4.4146873713822581</v>
      </c>
      <c r="P136">
        <v>2.8985149470468161</v>
      </c>
      <c r="Q136">
        <v>0</v>
      </c>
      <c r="R136">
        <v>26.105034159987522</v>
      </c>
      <c r="S136">
        <v>29.98036274121608</v>
      </c>
      <c r="T136">
        <v>23.77333072132193</v>
      </c>
      <c r="U136">
        <v>21.278476041669201</v>
      </c>
      <c r="V136">
        <v>23.622312368113629</v>
      </c>
      <c r="W136" t="s">
        <v>366</v>
      </c>
      <c r="X136" t="s">
        <v>367</v>
      </c>
      <c r="Y136" t="s">
        <v>148</v>
      </c>
      <c r="Z136" t="s">
        <v>149</v>
      </c>
      <c r="AA136" t="s">
        <v>150</v>
      </c>
      <c r="AB136" t="s">
        <v>184</v>
      </c>
      <c r="AC136" t="s">
        <v>184</v>
      </c>
      <c r="AD136" t="s">
        <v>184</v>
      </c>
      <c r="AE136" t="s">
        <v>184</v>
      </c>
      <c r="AF136" t="s">
        <v>184</v>
      </c>
      <c r="AG136" t="s">
        <v>184</v>
      </c>
      <c r="AH136" t="s">
        <v>184</v>
      </c>
      <c r="AI136" t="s">
        <v>184</v>
      </c>
      <c r="AJ136" t="s">
        <v>184</v>
      </c>
      <c r="AK136" t="s">
        <v>184</v>
      </c>
      <c r="AL136" t="s">
        <v>184</v>
      </c>
      <c r="AM136" t="s">
        <v>184</v>
      </c>
      <c r="AN136" t="s">
        <v>184</v>
      </c>
      <c r="AO136">
        <v>6.0252867644137984</v>
      </c>
      <c r="AP136">
        <v>19.71244935734051</v>
      </c>
      <c r="AQ136">
        <v>32.038932378788907</v>
      </c>
      <c r="AR136">
        <v>16.656886781837979</v>
      </c>
      <c r="AS136">
        <v>22.72166353999954</v>
      </c>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c r="A137" t="s">
        <v>528</v>
      </c>
      <c r="B137">
        <v>2012</v>
      </c>
      <c r="C137" t="s">
        <v>533</v>
      </c>
      <c r="D137">
        <v>23</v>
      </c>
      <c r="E137" t="s">
        <v>54</v>
      </c>
      <c r="F137" t="s">
        <v>48</v>
      </c>
      <c r="G137" t="s">
        <v>184</v>
      </c>
      <c r="H137">
        <v>73.880809774504442</v>
      </c>
      <c r="I137">
        <v>70.610274383800643</v>
      </c>
      <c r="J137">
        <v>77.128075023345843</v>
      </c>
      <c r="K137">
        <v>77.680266150285249</v>
      </c>
      <c r="L137">
        <v>85.699433779422364</v>
      </c>
      <c r="M137">
        <v>86.036012662659729</v>
      </c>
      <c r="N137">
        <v>91.430786495445801</v>
      </c>
      <c r="O137">
        <v>95.585312628617757</v>
      </c>
      <c r="P137">
        <v>97.10148505295318</v>
      </c>
      <c r="Q137">
        <v>100</v>
      </c>
      <c r="R137">
        <v>73.894965840012489</v>
      </c>
      <c r="S137">
        <v>70.019637258783845</v>
      </c>
      <c r="T137">
        <v>76.226669278677988</v>
      </c>
      <c r="U137">
        <v>78.721523958330877</v>
      </c>
      <c r="V137">
        <v>76.377687631886388</v>
      </c>
      <c r="W137" t="s">
        <v>366</v>
      </c>
      <c r="X137" t="s">
        <v>367</v>
      </c>
      <c r="Y137" t="s">
        <v>148</v>
      </c>
      <c r="Z137" t="s">
        <v>149</v>
      </c>
      <c r="AA137" t="s">
        <v>150</v>
      </c>
      <c r="AB137" t="s">
        <v>184</v>
      </c>
      <c r="AC137" t="s">
        <v>184</v>
      </c>
      <c r="AD137" t="s">
        <v>184</v>
      </c>
      <c r="AE137" t="s">
        <v>184</v>
      </c>
      <c r="AF137" t="s">
        <v>184</v>
      </c>
      <c r="AG137" t="s">
        <v>184</v>
      </c>
      <c r="AH137" t="s">
        <v>184</v>
      </c>
      <c r="AI137" t="s">
        <v>184</v>
      </c>
      <c r="AJ137" t="s">
        <v>184</v>
      </c>
      <c r="AK137" t="s">
        <v>184</v>
      </c>
      <c r="AL137" t="s">
        <v>184</v>
      </c>
      <c r="AM137" t="s">
        <v>184</v>
      </c>
      <c r="AN137" t="s">
        <v>184</v>
      </c>
      <c r="AO137">
        <v>93.974713235586236</v>
      </c>
      <c r="AP137">
        <v>80.28755064265944</v>
      </c>
      <c r="AQ137">
        <v>67.961067621210887</v>
      </c>
      <c r="AR137">
        <v>83.343113218162074</v>
      </c>
      <c r="AS137">
        <v>77.278336460000418</v>
      </c>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c r="A138" t="s">
        <v>528</v>
      </c>
      <c r="B138">
        <v>2012</v>
      </c>
      <c r="C138" t="s">
        <v>533</v>
      </c>
      <c r="D138">
        <v>29</v>
      </c>
      <c r="E138" t="s">
        <v>57</v>
      </c>
      <c r="F138" t="s">
        <v>49</v>
      </c>
      <c r="G138" t="s">
        <v>544</v>
      </c>
      <c r="H138">
        <v>22.350115345754642</v>
      </c>
      <c r="I138">
        <v>19.260750966596991</v>
      </c>
      <c r="J138">
        <v>25.041733185385279</v>
      </c>
      <c r="K138">
        <v>22.493763307534199</v>
      </c>
      <c r="L138">
        <v>62.13116049214532</v>
      </c>
      <c r="M138">
        <v>71.688547719552162</v>
      </c>
      <c r="N138">
        <v>92.990686243413975</v>
      </c>
      <c r="O138">
        <v>97.864821684833473</v>
      </c>
      <c r="P138">
        <v>98.475364210306452</v>
      </c>
      <c r="Q138">
        <v>99.558344367234085</v>
      </c>
      <c r="R138">
        <v>22.224940323930479</v>
      </c>
      <c r="S138">
        <v>17.465785374624019</v>
      </c>
      <c r="T138">
        <v>26.01546849494391</v>
      </c>
      <c r="U138">
        <v>21.284627903283649</v>
      </c>
      <c r="V138">
        <v>31.60727274736487</v>
      </c>
      <c r="W138" t="s">
        <v>366</v>
      </c>
      <c r="X138" t="s">
        <v>367</v>
      </c>
      <c r="Y138" t="s">
        <v>148</v>
      </c>
      <c r="Z138" t="s">
        <v>149</v>
      </c>
      <c r="AA138" t="s">
        <v>150</v>
      </c>
      <c r="AB138" t="s">
        <v>184</v>
      </c>
      <c r="AC138" t="s">
        <v>184</v>
      </c>
      <c r="AD138" t="s">
        <v>184</v>
      </c>
      <c r="AE138" t="s">
        <v>184</v>
      </c>
      <c r="AF138" t="s">
        <v>184</v>
      </c>
      <c r="AG138" t="s">
        <v>184</v>
      </c>
      <c r="AH138" t="s">
        <v>184</v>
      </c>
      <c r="AI138" t="s">
        <v>184</v>
      </c>
      <c r="AJ138" t="s">
        <v>184</v>
      </c>
      <c r="AK138" t="s">
        <v>184</v>
      </c>
      <c r="AL138" t="s">
        <v>184</v>
      </c>
      <c r="AM138" t="s">
        <v>184</v>
      </c>
      <c r="AN138" t="s">
        <v>184</v>
      </c>
      <c r="AO138">
        <v>97.452939707768266</v>
      </c>
      <c r="AP138">
        <v>20.478764793308759</v>
      </c>
      <c r="AQ138">
        <v>9.3487308350756955</v>
      </c>
      <c r="AR138">
        <v>43.456008473215618</v>
      </c>
      <c r="AS138">
        <v>42.948805107374113</v>
      </c>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c r="A139" t="s">
        <v>528</v>
      </c>
      <c r="B139">
        <v>2012</v>
      </c>
      <c r="C139" t="s">
        <v>533</v>
      </c>
      <c r="D139">
        <v>30</v>
      </c>
      <c r="E139" t="s">
        <v>57</v>
      </c>
      <c r="F139" t="s">
        <v>48</v>
      </c>
      <c r="G139" t="s">
        <v>184</v>
      </c>
      <c r="H139">
        <v>77.649884654245525</v>
      </c>
      <c r="I139">
        <v>80.739249033402956</v>
      </c>
      <c r="J139">
        <v>74.958266814614632</v>
      </c>
      <c r="K139">
        <v>77.506236692465862</v>
      </c>
      <c r="L139">
        <v>37.868839507854602</v>
      </c>
      <c r="M139">
        <v>28.311452280447789</v>
      </c>
      <c r="N139">
        <v>7.009313756586022</v>
      </c>
      <c r="O139">
        <v>2.1351783151665491</v>
      </c>
      <c r="P139">
        <v>1.5246357896935561</v>
      </c>
      <c r="Q139">
        <v>0.44165563276591407</v>
      </c>
      <c r="R139">
        <v>77.77505967606956</v>
      </c>
      <c r="S139">
        <v>82.534214625375967</v>
      </c>
      <c r="T139">
        <v>73.984531505055983</v>
      </c>
      <c r="U139">
        <v>78.715372096716322</v>
      </c>
      <c r="V139">
        <v>68.39272725263524</v>
      </c>
      <c r="W139" t="s">
        <v>366</v>
      </c>
      <c r="X139" t="s">
        <v>367</v>
      </c>
      <c r="Y139" t="s">
        <v>148</v>
      </c>
      <c r="Z139" t="s">
        <v>149</v>
      </c>
      <c r="AA139" t="s">
        <v>150</v>
      </c>
      <c r="AB139" t="s">
        <v>184</v>
      </c>
      <c r="AC139" t="s">
        <v>184</v>
      </c>
      <c r="AD139" t="s">
        <v>184</v>
      </c>
      <c r="AE139" t="s">
        <v>184</v>
      </c>
      <c r="AF139" t="s">
        <v>184</v>
      </c>
      <c r="AG139" t="s">
        <v>184</v>
      </c>
      <c r="AH139" t="s">
        <v>184</v>
      </c>
      <c r="AI139" t="s">
        <v>184</v>
      </c>
      <c r="AJ139" t="s">
        <v>184</v>
      </c>
      <c r="AK139" t="s">
        <v>184</v>
      </c>
      <c r="AL139" t="s">
        <v>184</v>
      </c>
      <c r="AM139" t="s">
        <v>184</v>
      </c>
      <c r="AN139" t="s">
        <v>184</v>
      </c>
      <c r="AO139">
        <v>2.547060292231754</v>
      </c>
      <c r="AP139">
        <v>79.521235206691173</v>
      </c>
      <c r="AQ139">
        <v>90.65126916492413</v>
      </c>
      <c r="AR139">
        <v>56.543991526784502</v>
      </c>
      <c r="AS139">
        <v>57.051194892625837</v>
      </c>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c r="A140" t="s">
        <v>528</v>
      </c>
      <c r="B140">
        <v>2012</v>
      </c>
      <c r="C140" t="s">
        <v>533</v>
      </c>
      <c r="D140">
        <v>31</v>
      </c>
      <c r="E140" t="s">
        <v>103</v>
      </c>
      <c r="F140" t="s">
        <v>49</v>
      </c>
      <c r="G140" t="s">
        <v>545</v>
      </c>
      <c r="H140">
        <v>0.1396339965000214</v>
      </c>
      <c r="I140">
        <v>0</v>
      </c>
      <c r="J140">
        <v>0.092022171298343405</v>
      </c>
      <c r="K140">
        <v>0.2694613682348268</v>
      </c>
      <c r="L140">
        <v>27.534920954780642</v>
      </c>
      <c r="M140">
        <v>4.8458466347349001</v>
      </c>
      <c r="N140">
        <v>23.569084803024669</v>
      </c>
      <c r="O140">
        <v>57.492390044158569</v>
      </c>
      <c r="P140">
        <v>83.476579543506048</v>
      </c>
      <c r="Q140">
        <v>95.944442360262769</v>
      </c>
      <c r="R140">
        <v>0.1013132910060168</v>
      </c>
      <c r="S140">
        <v>0</v>
      </c>
      <c r="T140">
        <v>0.10195245100763151</v>
      </c>
      <c r="U140">
        <v>0.1083960656674728</v>
      </c>
      <c r="V140">
        <v>2.6353220907952251</v>
      </c>
      <c r="W140" t="s">
        <v>366</v>
      </c>
      <c r="X140" t="s">
        <v>367</v>
      </c>
      <c r="Y140" t="s">
        <v>148</v>
      </c>
      <c r="Z140" t="s">
        <v>149</v>
      </c>
      <c r="AA140" t="s">
        <v>150</v>
      </c>
      <c r="AB140" t="s">
        <v>184</v>
      </c>
      <c r="AC140" t="s">
        <v>184</v>
      </c>
      <c r="AD140" t="s">
        <v>184</v>
      </c>
      <c r="AE140" t="s">
        <v>184</v>
      </c>
      <c r="AF140" t="s">
        <v>184</v>
      </c>
      <c r="AG140" t="s">
        <v>184</v>
      </c>
      <c r="AH140" t="s">
        <v>184</v>
      </c>
      <c r="AI140" t="s">
        <v>184</v>
      </c>
      <c r="AJ140" t="s">
        <v>184</v>
      </c>
      <c r="AK140" t="s">
        <v>184</v>
      </c>
      <c r="AL140" t="s">
        <v>184</v>
      </c>
      <c r="AM140" t="s">
        <v>184</v>
      </c>
      <c r="AN140" t="s">
        <v>184</v>
      </c>
      <c r="AO140">
        <v>61.494477135337767</v>
      </c>
      <c r="AP140">
        <v>3.5313152965275649</v>
      </c>
      <c r="AQ140">
        <v>1.0476228126475711</v>
      </c>
      <c r="AR140">
        <v>0.83587567488990644</v>
      </c>
      <c r="AS140">
        <v>3.0320358688937352</v>
      </c>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c r="A141" t="s">
        <v>528</v>
      </c>
      <c r="B141">
        <v>2012</v>
      </c>
      <c r="C141" t="s">
        <v>533</v>
      </c>
      <c r="D141">
        <v>32</v>
      </c>
      <c r="E141" t="s">
        <v>103</v>
      </c>
      <c r="F141" t="s">
        <v>48</v>
      </c>
      <c r="G141" t="s">
        <v>184</v>
      </c>
      <c r="H141">
        <v>99.860366003499976</v>
      </c>
      <c r="I141">
        <v>100</v>
      </c>
      <c r="J141">
        <v>99.907977828701661</v>
      </c>
      <c r="K141">
        <v>99.730538631765171</v>
      </c>
      <c r="L141">
        <v>72.465079045219355</v>
      </c>
      <c r="M141">
        <v>95.154153365265088</v>
      </c>
      <c r="N141">
        <v>76.430915196975363</v>
      </c>
      <c r="O141">
        <v>42.50760995584146</v>
      </c>
      <c r="P141">
        <v>16.523420456493991</v>
      </c>
      <c r="Q141">
        <v>4.0555576397372208</v>
      </c>
      <c r="R141">
        <v>99.898686708994006</v>
      </c>
      <c r="S141">
        <v>100</v>
      </c>
      <c r="T141">
        <v>99.898047548992352</v>
      </c>
      <c r="U141">
        <v>99.891603934332508</v>
      </c>
      <c r="V141">
        <v>97.364677909204815</v>
      </c>
      <c r="W141" t="s">
        <v>366</v>
      </c>
      <c r="X141" t="s">
        <v>367</v>
      </c>
      <c r="Y141" t="s">
        <v>148</v>
      </c>
      <c r="Z141" t="s">
        <v>149</v>
      </c>
      <c r="AA141" t="s">
        <v>150</v>
      </c>
      <c r="AB141" t="s">
        <v>184</v>
      </c>
      <c r="AC141" t="s">
        <v>184</v>
      </c>
      <c r="AD141" t="s">
        <v>184</v>
      </c>
      <c r="AE141" t="s">
        <v>184</v>
      </c>
      <c r="AF141" t="s">
        <v>184</v>
      </c>
      <c r="AG141" t="s">
        <v>184</v>
      </c>
      <c r="AH141" t="s">
        <v>184</v>
      </c>
      <c r="AI141" t="s">
        <v>184</v>
      </c>
      <c r="AJ141" t="s">
        <v>184</v>
      </c>
      <c r="AK141" t="s">
        <v>184</v>
      </c>
      <c r="AL141" t="s">
        <v>184</v>
      </c>
      <c r="AM141" t="s">
        <v>184</v>
      </c>
      <c r="AN141" t="s">
        <v>184</v>
      </c>
      <c r="AO141">
        <v>38.505522864662403</v>
      </c>
      <c r="AP141">
        <v>96.468684703472434</v>
      </c>
      <c r="AQ141">
        <v>98.952377187352397</v>
      </c>
      <c r="AR141">
        <v>99.164124325110109</v>
      </c>
      <c r="AS141">
        <v>96.967964131106328</v>
      </c>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c r="A142" t="s">
        <v>528</v>
      </c>
      <c r="B142">
        <v>2012</v>
      </c>
      <c r="C142" t="s">
        <v>533</v>
      </c>
      <c r="D142">
        <v>35</v>
      </c>
      <c r="E142" t="s">
        <v>55</v>
      </c>
      <c r="F142" t="s">
        <v>49</v>
      </c>
      <c r="G142" t="s">
        <v>184</v>
      </c>
      <c r="H142">
        <v>0.27774725175270959</v>
      </c>
      <c r="I142">
        <v>0</v>
      </c>
      <c r="J142">
        <v>0.092022171298343405</v>
      </c>
      <c r="K142">
        <v>0.2694613682348268</v>
      </c>
      <c r="L142">
        <v>27.570965084187581</v>
      </c>
      <c r="M142">
        <v>5.1634033916586262</v>
      </c>
      <c r="N142">
        <v>23.587728687946431</v>
      </c>
      <c r="O142">
        <v>57.604350353348842</v>
      </c>
      <c r="P142">
        <v>83.628461008883122</v>
      </c>
      <c r="Q142">
        <v>95.944442360262769</v>
      </c>
      <c r="R142">
        <v>0.2307255588182478</v>
      </c>
      <c r="S142">
        <v>0</v>
      </c>
      <c r="T142">
        <v>0.10195245100763151</v>
      </c>
      <c r="U142">
        <v>0.1083960656674728</v>
      </c>
      <c r="V142">
        <v>2.6353220907952251</v>
      </c>
      <c r="W142" t="s">
        <v>366</v>
      </c>
      <c r="X142" t="s">
        <v>367</v>
      </c>
      <c r="Y142" t="s">
        <v>148</v>
      </c>
      <c r="Z142" t="s">
        <v>149</v>
      </c>
      <c r="AA142" t="s">
        <v>150</v>
      </c>
      <c r="AB142" t="s">
        <v>184</v>
      </c>
      <c r="AC142" t="s">
        <v>184</v>
      </c>
      <c r="AD142" t="s">
        <v>184</v>
      </c>
      <c r="AE142" t="s">
        <v>184</v>
      </c>
      <c r="AF142" t="s">
        <v>184</v>
      </c>
      <c r="AG142" t="s">
        <v>184</v>
      </c>
      <c r="AH142" t="s">
        <v>184</v>
      </c>
      <c r="AI142" t="s">
        <v>184</v>
      </c>
      <c r="AJ142" t="s">
        <v>184</v>
      </c>
      <c r="AK142" t="s">
        <v>184</v>
      </c>
      <c r="AL142" t="s">
        <v>184</v>
      </c>
      <c r="AM142" t="s">
        <v>184</v>
      </c>
      <c r="AN142" t="s">
        <v>184</v>
      </c>
      <c r="AO142">
        <v>61.494477135337767</v>
      </c>
      <c r="AP142">
        <v>3.6328789890893511</v>
      </c>
      <c r="AQ142">
        <v>1.067589219863915</v>
      </c>
      <c r="AR142">
        <v>0.83587567488990644</v>
      </c>
      <c r="AS142">
        <v>3.0446642075517718</v>
      </c>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c r="A143" t="s">
        <v>528</v>
      </c>
      <c r="B143">
        <v>2012</v>
      </c>
      <c r="C143" t="s">
        <v>533</v>
      </c>
      <c r="D143">
        <v>36</v>
      </c>
      <c r="E143" t="s">
        <v>55</v>
      </c>
      <c r="F143" t="s">
        <v>48</v>
      </c>
      <c r="G143" t="s">
        <v>184</v>
      </c>
      <c r="H143">
        <v>99.722252748247314</v>
      </c>
      <c r="I143">
        <v>100</v>
      </c>
      <c r="J143">
        <v>99.907977828701661</v>
      </c>
      <c r="K143">
        <v>99.730538631765171</v>
      </c>
      <c r="L143">
        <v>72.429034915812409</v>
      </c>
      <c r="M143">
        <v>94.836596608341353</v>
      </c>
      <c r="N143">
        <v>76.412271312053576</v>
      </c>
      <c r="O143">
        <v>42.395649646651179</v>
      </c>
      <c r="P143">
        <v>16.37153899111691</v>
      </c>
      <c r="Q143">
        <v>4.0555576397372208</v>
      </c>
      <c r="R143">
        <v>99.769274441181778</v>
      </c>
      <c r="S143">
        <v>100</v>
      </c>
      <c r="T143">
        <v>99.898047548992352</v>
      </c>
      <c r="U143">
        <v>99.891603934332508</v>
      </c>
      <c r="V143">
        <v>97.364677909204815</v>
      </c>
      <c r="W143" t="s">
        <v>366</v>
      </c>
      <c r="X143" t="s">
        <v>367</v>
      </c>
      <c r="Y143" t="s">
        <v>148</v>
      </c>
      <c r="Z143" t="s">
        <v>149</v>
      </c>
      <c r="AA143" t="s">
        <v>150</v>
      </c>
      <c r="AB143" t="s">
        <v>184</v>
      </c>
      <c r="AC143" t="s">
        <v>184</v>
      </c>
      <c r="AD143" t="s">
        <v>184</v>
      </c>
      <c r="AE143" t="s">
        <v>184</v>
      </c>
      <c r="AF143" t="s">
        <v>184</v>
      </c>
      <c r="AG143" t="s">
        <v>184</v>
      </c>
      <c r="AH143" t="s">
        <v>184</v>
      </c>
      <c r="AI143" t="s">
        <v>184</v>
      </c>
      <c r="AJ143" t="s">
        <v>184</v>
      </c>
      <c r="AK143" t="s">
        <v>184</v>
      </c>
      <c r="AL143" t="s">
        <v>184</v>
      </c>
      <c r="AM143" t="s">
        <v>184</v>
      </c>
      <c r="AN143" t="s">
        <v>184</v>
      </c>
      <c r="AO143">
        <v>38.505522864662403</v>
      </c>
      <c r="AP143">
        <v>96.367121010910637</v>
      </c>
      <c r="AQ143">
        <v>98.932410780136038</v>
      </c>
      <c r="AR143">
        <v>99.164124325110109</v>
      </c>
      <c r="AS143">
        <v>96.955335792448295</v>
      </c>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c r="A144" t="s">
        <v>528</v>
      </c>
      <c r="B144">
        <v>2012</v>
      </c>
      <c r="C144" t="s">
        <v>533</v>
      </c>
      <c r="D144">
        <v>37</v>
      </c>
      <c r="E144" t="s">
        <v>151</v>
      </c>
      <c r="F144" t="s">
        <v>49</v>
      </c>
      <c r="G144" t="s">
        <v>546</v>
      </c>
      <c r="H144">
        <v>0.3668870377662537</v>
      </c>
      <c r="I144">
        <v>0</v>
      </c>
      <c r="J144">
        <v>0.1185772620837356</v>
      </c>
      <c r="K144">
        <v>0.36550042329910798</v>
      </c>
      <c r="L144">
        <v>30.27686197056013</v>
      </c>
      <c r="M144">
        <v>5.7183082902326268</v>
      </c>
      <c r="N144">
        <v>23.682256538725689</v>
      </c>
      <c r="O144">
        <v>57.615101360952849</v>
      </c>
      <c r="P144">
        <v>84.287625457781203</v>
      </c>
      <c r="Q144">
        <v>95.944442360262769</v>
      </c>
      <c r="R144">
        <v>0.3043003600562757</v>
      </c>
      <c r="S144">
        <v>0</v>
      </c>
      <c r="T144">
        <v>0.13019841890427161</v>
      </c>
      <c r="U144">
        <v>0.1470167690022996</v>
      </c>
      <c r="V144">
        <v>3.2317913592770382</v>
      </c>
      <c r="W144" t="s">
        <v>366</v>
      </c>
      <c r="X144" t="s">
        <v>367</v>
      </c>
      <c r="Y144" t="s">
        <v>148</v>
      </c>
      <c r="Z144" t="s">
        <v>149</v>
      </c>
      <c r="AA144" t="s">
        <v>150</v>
      </c>
      <c r="AB144" t="s">
        <v>184</v>
      </c>
      <c r="AC144" t="s">
        <v>184</v>
      </c>
      <c r="AD144" t="s">
        <v>184</v>
      </c>
      <c r="AE144" t="s">
        <v>184</v>
      </c>
      <c r="AF144" t="s">
        <v>184</v>
      </c>
      <c r="AG144" t="s">
        <v>184</v>
      </c>
      <c r="AH144" t="s">
        <v>184</v>
      </c>
      <c r="AI144" t="s">
        <v>184</v>
      </c>
      <c r="AJ144" t="s">
        <v>184</v>
      </c>
      <c r="AK144" t="s">
        <v>184</v>
      </c>
      <c r="AL144" t="s">
        <v>184</v>
      </c>
      <c r="AM144" t="s">
        <v>184</v>
      </c>
      <c r="AN144" t="s">
        <v>184</v>
      </c>
      <c r="AO144">
        <v>62.85934192822171</v>
      </c>
      <c r="AP144">
        <v>4.5402977357115573</v>
      </c>
      <c r="AQ144">
        <v>1.2879867008577091</v>
      </c>
      <c r="AR144">
        <v>1.2046047068028489</v>
      </c>
      <c r="AS144">
        <v>4.0146305681073846</v>
      </c>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c r="A145" t="s">
        <v>528</v>
      </c>
      <c r="B145">
        <v>2012</v>
      </c>
      <c r="C145" t="s">
        <v>533</v>
      </c>
      <c r="D145">
        <v>38</v>
      </c>
      <c r="E145" t="s">
        <v>151</v>
      </c>
      <c r="F145" t="s">
        <v>48</v>
      </c>
      <c r="G145" t="s">
        <v>184</v>
      </c>
      <c r="H145">
        <v>99.633112962233767</v>
      </c>
      <c r="I145">
        <v>100</v>
      </c>
      <c r="J145">
        <v>99.881422737916253</v>
      </c>
      <c r="K145">
        <v>99.634499576700904</v>
      </c>
      <c r="L145">
        <v>69.723138029439809</v>
      </c>
      <c r="M145">
        <v>94.281691709767372</v>
      </c>
      <c r="N145">
        <v>76.317743461274333</v>
      </c>
      <c r="O145">
        <v>42.384898639047179</v>
      </c>
      <c r="P145">
        <v>15.71237454221883</v>
      </c>
      <c r="Q145">
        <v>4.0555576397372208</v>
      </c>
      <c r="R145">
        <v>99.695699639943726</v>
      </c>
      <c r="S145">
        <v>100</v>
      </c>
      <c r="T145">
        <v>99.869801581095729</v>
      </c>
      <c r="U145">
        <v>99.852983230997708</v>
      </c>
      <c r="V145">
        <v>96.768208640722946</v>
      </c>
      <c r="W145" t="s">
        <v>366</v>
      </c>
      <c r="X145" t="s">
        <v>367</v>
      </c>
      <c r="Y145" t="s">
        <v>148</v>
      </c>
      <c r="Z145" t="s">
        <v>149</v>
      </c>
      <c r="AA145" t="s">
        <v>150</v>
      </c>
      <c r="AB145" t="s">
        <v>184</v>
      </c>
      <c r="AC145" t="s">
        <v>184</v>
      </c>
      <c r="AD145" t="s">
        <v>184</v>
      </c>
      <c r="AE145" t="s">
        <v>184</v>
      </c>
      <c r="AF145" t="s">
        <v>184</v>
      </c>
      <c r="AG145" t="s">
        <v>184</v>
      </c>
      <c r="AH145" t="s">
        <v>184</v>
      </c>
      <c r="AI145" t="s">
        <v>184</v>
      </c>
      <c r="AJ145" t="s">
        <v>184</v>
      </c>
      <c r="AK145" t="s">
        <v>184</v>
      </c>
      <c r="AL145" t="s">
        <v>184</v>
      </c>
      <c r="AM145" t="s">
        <v>184</v>
      </c>
      <c r="AN145" t="s">
        <v>184</v>
      </c>
      <c r="AO145">
        <v>37.140658071778439</v>
      </c>
      <c r="AP145">
        <v>95.459702264288296</v>
      </c>
      <c r="AQ145">
        <v>98.712013299142271</v>
      </c>
      <c r="AR145">
        <v>98.795395293197188</v>
      </c>
      <c r="AS145">
        <v>95.985369431892593</v>
      </c>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c r="A146" t="s">
        <v>528</v>
      </c>
      <c r="B146">
        <v>2012</v>
      </c>
      <c r="C146" t="s">
        <v>533</v>
      </c>
      <c r="D146">
        <v>41</v>
      </c>
      <c r="E146" t="s">
        <v>56</v>
      </c>
      <c r="F146" t="s">
        <v>49</v>
      </c>
      <c r="G146" t="s">
        <v>184</v>
      </c>
      <c r="H146">
        <v>29.478164276992921</v>
      </c>
      <c r="I146">
        <v>30.45936653677888</v>
      </c>
      <c r="J146">
        <v>25.558901813257371</v>
      </c>
      <c r="K146">
        <v>26.55811782952474</v>
      </c>
      <c r="L146">
        <v>17.67640199462959</v>
      </c>
      <c r="M146">
        <v>21.550252238918969</v>
      </c>
      <c r="N146">
        <v>8.9247730313281863</v>
      </c>
      <c r="O146">
        <v>4.4325236399755079</v>
      </c>
      <c r="P146">
        <v>3.0519383074463842</v>
      </c>
      <c r="Q146">
        <v>0</v>
      </c>
      <c r="R146">
        <v>29.858176402941979</v>
      </c>
      <c r="S146">
        <v>30.335199654915971</v>
      </c>
      <c r="T146">
        <v>26.340198314766141</v>
      </c>
      <c r="U146">
        <v>25.550778288302531</v>
      </c>
      <c r="V146">
        <v>27.343811443202359</v>
      </c>
      <c r="W146" t="s">
        <v>366</v>
      </c>
      <c r="X146" t="s">
        <v>367</v>
      </c>
      <c r="Y146" t="s">
        <v>148</v>
      </c>
      <c r="Z146" t="s">
        <v>149</v>
      </c>
      <c r="AA146" t="s">
        <v>150</v>
      </c>
      <c r="AB146" t="s">
        <v>184</v>
      </c>
      <c r="AC146" t="s">
        <v>184</v>
      </c>
      <c r="AD146" t="s">
        <v>184</v>
      </c>
      <c r="AE146" t="s">
        <v>184</v>
      </c>
      <c r="AF146" t="s">
        <v>184</v>
      </c>
      <c r="AG146" t="s">
        <v>184</v>
      </c>
      <c r="AH146" t="s">
        <v>184</v>
      </c>
      <c r="AI146" t="s">
        <v>184</v>
      </c>
      <c r="AJ146" t="s">
        <v>184</v>
      </c>
      <c r="AK146" t="s">
        <v>184</v>
      </c>
      <c r="AL146" t="s">
        <v>184</v>
      </c>
      <c r="AM146" t="s">
        <v>184</v>
      </c>
      <c r="AN146" t="s">
        <v>184</v>
      </c>
      <c r="AO146">
        <v>8.065759565784818</v>
      </c>
      <c r="AP146">
        <v>19.978189748678918</v>
      </c>
      <c r="AQ146">
        <v>37.088550062694537</v>
      </c>
      <c r="AR146">
        <v>21.01552501890184</v>
      </c>
      <c r="AS146">
        <v>26.518723692241871</v>
      </c>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c r="A147" t="s">
        <v>528</v>
      </c>
      <c r="B147">
        <v>2012</v>
      </c>
      <c r="C147" t="s">
        <v>533</v>
      </c>
      <c r="D147">
        <v>42</v>
      </c>
      <c r="E147" t="s">
        <v>56</v>
      </c>
      <c r="F147" t="s">
        <v>48</v>
      </c>
      <c r="G147" t="s">
        <v>547</v>
      </c>
      <c r="H147">
        <v>70.521835723007243</v>
      </c>
      <c r="I147">
        <v>69.540633463221042</v>
      </c>
      <c r="J147">
        <v>74.441098186742565</v>
      </c>
      <c r="K147">
        <v>73.441882170475395</v>
      </c>
      <c r="L147">
        <v>82.323598005370428</v>
      </c>
      <c r="M147">
        <v>78.449747761081014</v>
      </c>
      <c r="N147">
        <v>91.075226968671814</v>
      </c>
      <c r="O147">
        <v>95.567476360024514</v>
      </c>
      <c r="P147">
        <v>96.948061692553608</v>
      </c>
      <c r="Q147">
        <v>100</v>
      </c>
      <c r="R147">
        <v>70.141823597058021</v>
      </c>
      <c r="S147">
        <v>69.664800345084117</v>
      </c>
      <c r="T147">
        <v>73.659801685233745</v>
      </c>
      <c r="U147">
        <v>74.449221711697518</v>
      </c>
      <c r="V147">
        <v>72.656188556797701</v>
      </c>
      <c r="W147" t="s">
        <v>366</v>
      </c>
      <c r="X147" t="s">
        <v>367</v>
      </c>
      <c r="Y147" t="s">
        <v>148</v>
      </c>
      <c r="Z147" t="s">
        <v>149</v>
      </c>
      <c r="AA147" t="s">
        <v>150</v>
      </c>
      <c r="AB147" t="s">
        <v>184</v>
      </c>
      <c r="AC147" t="s">
        <v>184</v>
      </c>
      <c r="AD147" t="s">
        <v>184</v>
      </c>
      <c r="AE147" t="s">
        <v>184</v>
      </c>
      <c r="AF147" t="s">
        <v>184</v>
      </c>
      <c r="AG147" t="s">
        <v>184</v>
      </c>
      <c r="AH147" t="s">
        <v>184</v>
      </c>
      <c r="AI147" t="s">
        <v>184</v>
      </c>
      <c r="AJ147" t="s">
        <v>184</v>
      </c>
      <c r="AK147" t="s">
        <v>184</v>
      </c>
      <c r="AL147" t="s">
        <v>184</v>
      </c>
      <c r="AM147" t="s">
        <v>184</v>
      </c>
      <c r="AN147" t="s">
        <v>184</v>
      </c>
      <c r="AO147">
        <v>91.934240434215226</v>
      </c>
      <c r="AP147">
        <v>80.021810251321057</v>
      </c>
      <c r="AQ147">
        <v>62.911449937305122</v>
      </c>
      <c r="AR147">
        <v>78.984474981098217</v>
      </c>
      <c r="AS147">
        <v>73.481276307758193</v>
      </c>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c r="A148" t="s">
        <v>528</v>
      </c>
      <c r="B148">
        <v>2012</v>
      </c>
      <c r="C148" t="s">
        <v>533</v>
      </c>
      <c r="D148">
        <v>58</v>
      </c>
      <c r="E148" t="s">
        <v>280</v>
      </c>
      <c r="F148" t="s">
        <v>281</v>
      </c>
      <c r="G148" t="s">
        <v>184</v>
      </c>
      <c r="H148">
        <v>0</v>
      </c>
      <c r="I148">
        <v>0</v>
      </c>
      <c r="J148">
        <v>0</v>
      </c>
      <c r="K148">
        <v>0</v>
      </c>
      <c r="L148">
        <v>5.3552486669416766</v>
      </c>
      <c r="M148">
        <v>0.17186518726509381</v>
      </c>
      <c r="N148">
        <v>2.8460291443198291</v>
      </c>
      <c r="O148">
        <v>3.1582773401446338</v>
      </c>
      <c r="P148">
        <v>8.2108787326982053</v>
      </c>
      <c r="Q148">
        <v>40.309094476710463</v>
      </c>
      <c r="R148">
        <v>0</v>
      </c>
      <c r="S148">
        <v>0</v>
      </c>
      <c r="T148">
        <v>0</v>
      </c>
      <c r="U148">
        <v>0</v>
      </c>
      <c r="V148">
        <v>0.093764829516922998</v>
      </c>
      <c r="W148" t="s">
        <v>366</v>
      </c>
      <c r="X148" t="s">
        <v>367</v>
      </c>
      <c r="Y148" t="s">
        <v>148</v>
      </c>
      <c r="Z148" t="s">
        <v>149</v>
      </c>
      <c r="AA148" t="s">
        <v>150</v>
      </c>
      <c r="AB148" t="s">
        <v>184</v>
      </c>
      <c r="AC148" t="s">
        <v>184</v>
      </c>
      <c r="AD148" t="s">
        <v>184</v>
      </c>
      <c r="AE148" t="s">
        <v>184</v>
      </c>
      <c r="AF148" t="s">
        <v>184</v>
      </c>
      <c r="AG148" t="s">
        <v>184</v>
      </c>
      <c r="AH148" t="s">
        <v>184</v>
      </c>
      <c r="AI148" t="s">
        <v>184</v>
      </c>
      <c r="AJ148" t="s">
        <v>184</v>
      </c>
      <c r="AK148" t="s">
        <v>184</v>
      </c>
      <c r="AL148" t="s">
        <v>184</v>
      </c>
      <c r="AM148" t="s">
        <v>184</v>
      </c>
      <c r="AN148" t="s">
        <v>184</v>
      </c>
      <c r="AO148">
        <v>11.611518589970791</v>
      </c>
      <c r="AP148">
        <v>1.111906545271595</v>
      </c>
      <c r="AQ148">
        <v>0.20567593496837269</v>
      </c>
      <c r="AR148">
        <v>0</v>
      </c>
      <c r="AS148">
        <v>0.18524685858411449</v>
      </c>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c r="A149" t="s">
        <v>528</v>
      </c>
      <c r="B149">
        <v>2012</v>
      </c>
      <c r="C149" t="s">
        <v>533</v>
      </c>
      <c r="D149">
        <v>59</v>
      </c>
      <c r="E149" t="s">
        <v>280</v>
      </c>
      <c r="F149" t="s">
        <v>282</v>
      </c>
      <c r="G149" t="s">
        <v>184</v>
      </c>
      <c r="H149">
        <v>0.1396339965000214</v>
      </c>
      <c r="I149">
        <v>0</v>
      </c>
      <c r="J149">
        <v>0.092022171298343405</v>
      </c>
      <c r="K149">
        <v>0.2694613682348268</v>
      </c>
      <c r="L149">
        <v>22.179672287838979</v>
      </c>
      <c r="M149">
        <v>4.6739814474698074</v>
      </c>
      <c r="N149">
        <v>20.72305565870483</v>
      </c>
      <c r="O149">
        <v>54.33411270401394</v>
      </c>
      <c r="P149">
        <v>75.265700810807843</v>
      </c>
      <c r="Q149">
        <v>55.635347883552363</v>
      </c>
      <c r="R149">
        <v>0.1013132910060168</v>
      </c>
      <c r="S149">
        <v>0</v>
      </c>
      <c r="T149">
        <v>0.10195245100763151</v>
      </c>
      <c r="U149">
        <v>0.1083960656674728</v>
      </c>
      <c r="V149">
        <v>2.5415572612783022</v>
      </c>
      <c r="W149" t="s">
        <v>366</v>
      </c>
      <c r="X149" t="s">
        <v>367</v>
      </c>
      <c r="Y149" t="s">
        <v>148</v>
      </c>
      <c r="Z149" t="s">
        <v>149</v>
      </c>
      <c r="AA149" t="s">
        <v>150</v>
      </c>
      <c r="AB149" t="s">
        <v>184</v>
      </c>
      <c r="AC149" t="s">
        <v>184</v>
      </c>
      <c r="AD149" t="s">
        <v>184</v>
      </c>
      <c r="AE149" t="s">
        <v>184</v>
      </c>
      <c r="AF149" t="s">
        <v>184</v>
      </c>
      <c r="AG149" t="s">
        <v>184</v>
      </c>
      <c r="AH149" t="s">
        <v>184</v>
      </c>
      <c r="AI149" t="s">
        <v>184</v>
      </c>
      <c r="AJ149" t="s">
        <v>184</v>
      </c>
      <c r="AK149" t="s">
        <v>184</v>
      </c>
      <c r="AL149" t="s">
        <v>184</v>
      </c>
      <c r="AM149" t="s">
        <v>184</v>
      </c>
      <c r="AN149" t="s">
        <v>184</v>
      </c>
      <c r="AO149">
        <v>49.882958545366947</v>
      </c>
      <c r="AP149">
        <v>2.4194087512559701</v>
      </c>
      <c r="AQ149">
        <v>0.84194687767919807</v>
      </c>
      <c r="AR149">
        <v>0.83587567488990644</v>
      </c>
      <c r="AS149">
        <v>2.8480050881815449</v>
      </c>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c r="A150" t="s">
        <v>528</v>
      </c>
      <c r="B150">
        <v>2012</v>
      </c>
      <c r="C150" t="s">
        <v>533</v>
      </c>
      <c r="D150">
        <v>60</v>
      </c>
      <c r="E150" t="s">
        <v>280</v>
      </c>
      <c r="F150" t="s">
        <v>283</v>
      </c>
      <c r="G150" t="s">
        <v>184</v>
      </c>
      <c r="H150">
        <v>21.420506220113609</v>
      </c>
      <c r="I150">
        <v>18.907331357195591</v>
      </c>
      <c r="J150">
        <v>24.016227665687801</v>
      </c>
      <c r="K150">
        <v>21.48216928117553</v>
      </c>
      <c r="L150">
        <v>28.482289431467141</v>
      </c>
      <c r="M150">
        <v>53.871854687955768</v>
      </c>
      <c r="N150">
        <v>50.016122989713871</v>
      </c>
      <c r="O150">
        <v>22.23722833593073</v>
      </c>
      <c r="P150">
        <v>8.5426367196017754</v>
      </c>
      <c r="Q150">
        <v>2.2085296529517868</v>
      </c>
      <c r="R150">
        <v>21.916453506733738</v>
      </c>
      <c r="S150">
        <v>16.656377115244609</v>
      </c>
      <c r="T150">
        <v>25.361315255386</v>
      </c>
      <c r="U150">
        <v>20.108956961763379</v>
      </c>
      <c r="V150">
        <v>27.889550109334881</v>
      </c>
      <c r="W150" t="s">
        <v>366</v>
      </c>
      <c r="X150" t="s">
        <v>367</v>
      </c>
      <c r="Y150" t="s">
        <v>148</v>
      </c>
      <c r="Z150" t="s">
        <v>149</v>
      </c>
      <c r="AA150" t="s">
        <v>150</v>
      </c>
      <c r="AB150" t="s">
        <v>184</v>
      </c>
      <c r="AC150" t="s">
        <v>184</v>
      </c>
      <c r="AD150" t="s">
        <v>184</v>
      </c>
      <c r="AE150" t="s">
        <v>184</v>
      </c>
      <c r="AF150" t="s">
        <v>184</v>
      </c>
      <c r="AG150" t="s">
        <v>184</v>
      </c>
      <c r="AH150" t="s">
        <v>184</v>
      </c>
      <c r="AI150" t="s">
        <v>184</v>
      </c>
      <c r="AJ150" t="s">
        <v>184</v>
      </c>
      <c r="AK150" t="s">
        <v>184</v>
      </c>
      <c r="AL150" t="s">
        <v>184</v>
      </c>
      <c r="AM150" t="s">
        <v>184</v>
      </c>
      <c r="AN150" t="s">
        <v>184</v>
      </c>
      <c r="AO150">
        <v>26.387449306706721</v>
      </c>
      <c r="AP150">
        <v>16.643328857765479</v>
      </c>
      <c r="AQ150">
        <v>7.7418784335021602</v>
      </c>
      <c r="AR150">
        <v>39.490578935127047</v>
      </c>
      <c r="AS150">
        <v>37.869328786408843</v>
      </c>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c r="A151" t="s">
        <v>528</v>
      </c>
      <c r="B151">
        <v>2012</v>
      </c>
      <c r="C151" t="s">
        <v>533</v>
      </c>
      <c r="D151">
        <v>61</v>
      </c>
      <c r="E151" t="s">
        <v>280</v>
      </c>
      <c r="F151" t="s">
        <v>368</v>
      </c>
      <c r="G151" t="s">
        <v>184</v>
      </c>
      <c r="H151">
        <v>0.78997512914099988</v>
      </c>
      <c r="I151">
        <v>0.36106030382230903</v>
      </c>
      <c r="J151">
        <v>0.93348334839915581</v>
      </c>
      <c r="K151">
        <v>0.74213265812383744</v>
      </c>
      <c r="L151">
        <v>6.1139501058974908</v>
      </c>
      <c r="M151">
        <v>12.970846396861511</v>
      </c>
      <c r="N151">
        <v>19.405478450675449</v>
      </c>
      <c r="O151">
        <v>18.135203304744191</v>
      </c>
      <c r="P151">
        <v>6.4561479471986623</v>
      </c>
      <c r="Q151">
        <v>1.40537235401952</v>
      </c>
      <c r="R151">
        <v>0.2071735261907251</v>
      </c>
      <c r="S151">
        <v>0.81707344770393953</v>
      </c>
      <c r="T151">
        <v>0.55220078855027455</v>
      </c>
      <c r="U151">
        <v>1.0672748758527939</v>
      </c>
      <c r="V151">
        <v>1.0824005472347631</v>
      </c>
      <c r="W151" t="s">
        <v>366</v>
      </c>
      <c r="X151" t="s">
        <v>367</v>
      </c>
      <c r="Y151" t="s">
        <v>148</v>
      </c>
      <c r="Z151" t="s">
        <v>149</v>
      </c>
      <c r="AA151" t="s">
        <v>150</v>
      </c>
      <c r="AB151" t="s">
        <v>184</v>
      </c>
      <c r="AC151" t="s">
        <v>184</v>
      </c>
      <c r="AD151" t="s">
        <v>184</v>
      </c>
      <c r="AE151" t="s">
        <v>184</v>
      </c>
      <c r="AF151" t="s">
        <v>184</v>
      </c>
      <c r="AG151" t="s">
        <v>184</v>
      </c>
      <c r="AH151" t="s">
        <v>184</v>
      </c>
      <c r="AI151" t="s">
        <v>184</v>
      </c>
      <c r="AJ151" t="s">
        <v>184</v>
      </c>
      <c r="AK151" t="s">
        <v>184</v>
      </c>
      <c r="AL151" t="s">
        <v>184</v>
      </c>
      <c r="AM151" t="s">
        <v>184</v>
      </c>
      <c r="AN151" t="s">
        <v>184</v>
      </c>
      <c r="AO151">
        <v>9.5710132657239235</v>
      </c>
      <c r="AP151">
        <v>0.30412063901571418</v>
      </c>
      <c r="AQ151">
        <v>0.55922958892595775</v>
      </c>
      <c r="AR151">
        <v>3.1295538631986628</v>
      </c>
      <c r="AS151">
        <v>2.0634501240835599</v>
      </c>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c r="A152" t="s">
        <v>528</v>
      </c>
      <c r="B152">
        <v>2012</v>
      </c>
      <c r="C152" t="s">
        <v>533</v>
      </c>
      <c r="D152">
        <v>62</v>
      </c>
      <c r="E152" t="s">
        <v>280</v>
      </c>
      <c r="F152" t="s">
        <v>284</v>
      </c>
      <c r="G152" t="s">
        <v>184</v>
      </c>
      <c r="H152">
        <v>0</v>
      </c>
      <c r="I152">
        <v>0</v>
      </c>
      <c r="J152">
        <v>0.19910711010611479</v>
      </c>
      <c r="K152">
        <v>0.63245160052861371</v>
      </c>
      <c r="L152">
        <v>0</v>
      </c>
      <c r="M152">
        <v>0</v>
      </c>
      <c r="N152">
        <v>0</v>
      </c>
      <c r="O152">
        <v>0</v>
      </c>
      <c r="P152">
        <v>0</v>
      </c>
      <c r="Q152">
        <v>0</v>
      </c>
      <c r="R152">
        <v>0</v>
      </c>
      <c r="S152">
        <v>0</v>
      </c>
      <c r="T152">
        <v>0.22059312013571461</v>
      </c>
      <c r="U152">
        <v>0.18380441189582769</v>
      </c>
      <c r="V152">
        <v>0.51402490636155984</v>
      </c>
      <c r="W152" t="s">
        <v>366</v>
      </c>
      <c r="X152" t="s">
        <v>367</v>
      </c>
      <c r="Y152" t="s">
        <v>148</v>
      </c>
      <c r="Z152" t="s">
        <v>149</v>
      </c>
      <c r="AA152" t="s">
        <v>150</v>
      </c>
      <c r="AB152" t="s">
        <v>184</v>
      </c>
      <c r="AC152" t="s">
        <v>184</v>
      </c>
      <c r="AD152" t="s">
        <v>184</v>
      </c>
      <c r="AE152" t="s">
        <v>184</v>
      </c>
      <c r="AF152" t="s">
        <v>184</v>
      </c>
      <c r="AG152" t="s">
        <v>184</v>
      </c>
      <c r="AH152" t="s">
        <v>184</v>
      </c>
      <c r="AI152" t="s">
        <v>184</v>
      </c>
      <c r="AJ152" t="s">
        <v>184</v>
      </c>
      <c r="AK152" t="s">
        <v>184</v>
      </c>
      <c r="AL152" t="s">
        <v>184</v>
      </c>
      <c r="AM152" t="s">
        <v>184</v>
      </c>
      <c r="AN152" t="s">
        <v>184</v>
      </c>
      <c r="AO152">
        <v>0</v>
      </c>
      <c r="AP152">
        <v>0</v>
      </c>
      <c r="AQ152">
        <v>0.548371924436445</v>
      </c>
      <c r="AR152">
        <v>0</v>
      </c>
      <c r="AS152">
        <v>0</v>
      </c>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c r="A153" t="s">
        <v>528</v>
      </c>
      <c r="B153">
        <v>2012</v>
      </c>
      <c r="C153" t="s">
        <v>533</v>
      </c>
      <c r="D153">
        <v>63</v>
      </c>
      <c r="E153" t="s">
        <v>280</v>
      </c>
      <c r="F153" t="s">
        <v>285</v>
      </c>
      <c r="G153" t="s">
        <v>184</v>
      </c>
      <c r="H153">
        <v>2.903483880336676</v>
      </c>
      <c r="I153">
        <v>4.2185511743782067</v>
      </c>
      <c r="J153">
        <v>3.2695082303187148</v>
      </c>
      <c r="K153">
        <v>4.4504652517055581</v>
      </c>
      <c r="L153">
        <v>4.3360023959547949</v>
      </c>
      <c r="M153">
        <v>1.1897799915576279</v>
      </c>
      <c r="N153">
        <v>1.5766371660606151</v>
      </c>
      <c r="O153">
        <v>0</v>
      </c>
      <c r="P153">
        <v>0</v>
      </c>
      <c r="Q153">
        <v>0</v>
      </c>
      <c r="R153">
        <v>2.9650775937304559</v>
      </c>
      <c r="S153">
        <v>3.8845588626748868</v>
      </c>
      <c r="T153">
        <v>3.5897172235637438</v>
      </c>
      <c r="U153">
        <v>3.9949807345741202</v>
      </c>
      <c r="V153">
        <v>6.4727236895372338</v>
      </c>
      <c r="W153" t="s">
        <v>366</v>
      </c>
      <c r="X153" t="s">
        <v>367</v>
      </c>
      <c r="Y153" t="s">
        <v>148</v>
      </c>
      <c r="Z153" t="s">
        <v>149</v>
      </c>
      <c r="AA153" t="s">
        <v>150</v>
      </c>
      <c r="AB153" t="s">
        <v>184</v>
      </c>
      <c r="AC153" t="s">
        <v>184</v>
      </c>
      <c r="AD153" t="s">
        <v>184</v>
      </c>
      <c r="AE153" t="s">
        <v>184</v>
      </c>
      <c r="AF153" t="s">
        <v>184</v>
      </c>
      <c r="AG153" t="s">
        <v>184</v>
      </c>
      <c r="AH153" t="s">
        <v>184</v>
      </c>
      <c r="AI153" t="s">
        <v>184</v>
      </c>
      <c r="AJ153" t="s">
        <v>184</v>
      </c>
      <c r="AK153" t="s">
        <v>184</v>
      </c>
      <c r="AL153" t="s">
        <v>184</v>
      </c>
      <c r="AM153" t="s">
        <v>184</v>
      </c>
      <c r="AN153" t="s">
        <v>184</v>
      </c>
      <c r="AO153">
        <v>0</v>
      </c>
      <c r="AP153">
        <v>5.3981248556704244</v>
      </c>
      <c r="AQ153">
        <v>4.3054017384216756</v>
      </c>
      <c r="AR153">
        <v>0.17583047902818749</v>
      </c>
      <c r="AS153">
        <v>5.5706482830340347</v>
      </c>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c r="A154" t="s">
        <v>528</v>
      </c>
      <c r="B154">
        <v>2012</v>
      </c>
      <c r="C154" t="s">
        <v>533</v>
      </c>
      <c r="D154">
        <v>64</v>
      </c>
      <c r="E154" t="s">
        <v>280</v>
      </c>
      <c r="F154" t="s">
        <v>286</v>
      </c>
      <c r="G154" t="s">
        <v>184</v>
      </c>
      <c r="H154">
        <v>1.7791565027707701</v>
      </c>
      <c r="I154">
        <v>2.4671298775318622</v>
      </c>
      <c r="J154">
        <v>2.2914968238311491</v>
      </c>
      <c r="K154">
        <v>2.1962592349293182</v>
      </c>
      <c r="L154">
        <v>1.610056704129025</v>
      </c>
      <c r="M154">
        <v>0.88126366219498198</v>
      </c>
      <c r="N154">
        <v>0</v>
      </c>
      <c r="O154">
        <v>0</v>
      </c>
      <c r="P154">
        <v>0</v>
      </c>
      <c r="Q154">
        <v>0</v>
      </c>
      <c r="R154">
        <v>1.6755210909301439</v>
      </c>
      <c r="S154">
        <v>1.964618804334257</v>
      </c>
      <c r="T154">
        <v>2.4603051067074051</v>
      </c>
      <c r="U154">
        <v>2.686073049844115</v>
      </c>
      <c r="V154">
        <v>2.557198977557904</v>
      </c>
      <c r="W154" t="s">
        <v>366</v>
      </c>
      <c r="X154" t="s">
        <v>367</v>
      </c>
      <c r="Y154" t="s">
        <v>148</v>
      </c>
      <c r="Z154" t="s">
        <v>149</v>
      </c>
      <c r="AA154" t="s">
        <v>150</v>
      </c>
      <c r="AB154" t="s">
        <v>184</v>
      </c>
      <c r="AC154" t="s">
        <v>184</v>
      </c>
      <c r="AD154" t="s">
        <v>184</v>
      </c>
      <c r="AE154" t="s">
        <v>184</v>
      </c>
      <c r="AF154" t="s">
        <v>184</v>
      </c>
      <c r="AG154" t="s">
        <v>184</v>
      </c>
      <c r="AH154" t="s">
        <v>184</v>
      </c>
      <c r="AI154" t="s">
        <v>184</v>
      </c>
      <c r="AJ154" t="s">
        <v>184</v>
      </c>
      <c r="AK154" t="s">
        <v>184</v>
      </c>
      <c r="AL154" t="s">
        <v>184</v>
      </c>
      <c r="AM154" t="s">
        <v>184</v>
      </c>
      <c r="AN154" t="s">
        <v>184</v>
      </c>
      <c r="AO154">
        <v>0</v>
      </c>
      <c r="AP154">
        <v>2.0707263065229649</v>
      </c>
      <c r="AQ154">
        <v>1.122183252810425</v>
      </c>
      <c r="AR154">
        <v>0.50458426414502389</v>
      </c>
      <c r="AS154">
        <v>5.5694669793421312</v>
      </c>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c r="A155" t="s">
        <v>528</v>
      </c>
      <c r="B155">
        <v>2012</v>
      </c>
      <c r="C155" t="s">
        <v>533</v>
      </c>
      <c r="D155">
        <v>65</v>
      </c>
      <c r="E155" t="s">
        <v>280</v>
      </c>
      <c r="F155" t="s">
        <v>287</v>
      </c>
      <c r="G155" t="s">
        <v>184</v>
      </c>
      <c r="H155">
        <v>50.45015238196212</v>
      </c>
      <c r="I155">
        <v>53.661952030563079</v>
      </c>
      <c r="J155">
        <v>49.094893559607613</v>
      </c>
      <c r="K155">
        <v>46.147275014508573</v>
      </c>
      <c r="L155">
        <v>24.488950279684111</v>
      </c>
      <c r="M155">
        <v>15.717150062222149</v>
      </c>
      <c r="N155">
        <v>4.7966213336234951</v>
      </c>
      <c r="O155">
        <v>2.0054198884216721</v>
      </c>
      <c r="P155">
        <v>0.74259400678883647</v>
      </c>
      <c r="Q155">
        <v>0</v>
      </c>
      <c r="R155">
        <v>50.631633681955407</v>
      </c>
      <c r="S155">
        <v>54.716209259994272</v>
      </c>
      <c r="T155">
        <v>48.479665932227469</v>
      </c>
      <c r="U155">
        <v>48.26699634713453</v>
      </c>
      <c r="V155">
        <v>42.94967371088601</v>
      </c>
      <c r="W155" t="s">
        <v>366</v>
      </c>
      <c r="X155" t="s">
        <v>367</v>
      </c>
      <c r="Y155" t="s">
        <v>148</v>
      </c>
      <c r="Z155" t="s">
        <v>149</v>
      </c>
      <c r="AA155" t="s">
        <v>150</v>
      </c>
      <c r="AB155" t="s">
        <v>184</v>
      </c>
      <c r="AC155" t="s">
        <v>184</v>
      </c>
      <c r="AD155" t="s">
        <v>184</v>
      </c>
      <c r="AE155" t="s">
        <v>184</v>
      </c>
      <c r="AF155" t="s">
        <v>184</v>
      </c>
      <c r="AG155" t="s">
        <v>184</v>
      </c>
      <c r="AH155" t="s">
        <v>184</v>
      </c>
      <c r="AI155" t="s">
        <v>184</v>
      </c>
      <c r="AJ155" t="s">
        <v>184</v>
      </c>
      <c r="AK155" t="s">
        <v>184</v>
      </c>
      <c r="AL155" t="s">
        <v>184</v>
      </c>
      <c r="AM155" t="s">
        <v>184</v>
      </c>
      <c r="AN155" t="s">
        <v>184</v>
      </c>
      <c r="AO155">
        <v>0.19444476210039549</v>
      </c>
      <c r="AP155">
        <v>54.137223974342419</v>
      </c>
      <c r="AQ155">
        <v>68.211016795087502</v>
      </c>
      <c r="AR155">
        <v>25.758199968358831</v>
      </c>
      <c r="AS155">
        <v>27.310017736091631</v>
      </c>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c r="A156" t="s">
        <v>528</v>
      </c>
      <c r="B156">
        <v>2012</v>
      </c>
      <c r="C156" t="s">
        <v>533</v>
      </c>
      <c r="D156">
        <v>66</v>
      </c>
      <c r="E156" t="s">
        <v>280</v>
      </c>
      <c r="F156" t="s">
        <v>288</v>
      </c>
      <c r="G156" t="s">
        <v>184</v>
      </c>
      <c r="H156">
        <v>15.07409855667596</v>
      </c>
      <c r="I156">
        <v>14.534660207197881</v>
      </c>
      <c r="J156">
        <v>15.297630665838559</v>
      </c>
      <c r="K156">
        <v>16.739549517362789</v>
      </c>
      <c r="L156">
        <v>6.0361014110323019</v>
      </c>
      <c r="M156">
        <v>4.1114570966943074</v>
      </c>
      <c r="N156">
        <v>0</v>
      </c>
      <c r="O156">
        <v>0.018660051531713601</v>
      </c>
      <c r="P156">
        <v>0.78204178290471904</v>
      </c>
      <c r="Q156">
        <v>0</v>
      </c>
      <c r="R156">
        <v>14.818917388459701</v>
      </c>
      <c r="S156">
        <v>15.725754100973131</v>
      </c>
      <c r="T156">
        <v>15.184558944395249</v>
      </c>
      <c r="U156">
        <v>16.058664458697141</v>
      </c>
      <c r="V156">
        <v>12.527457659868389</v>
      </c>
      <c r="W156" t="s">
        <v>366</v>
      </c>
      <c r="X156" t="s">
        <v>367</v>
      </c>
      <c r="Y156" t="s">
        <v>148</v>
      </c>
      <c r="Z156" t="s">
        <v>149</v>
      </c>
      <c r="AA156" t="s">
        <v>150</v>
      </c>
      <c r="AB156" t="s">
        <v>184</v>
      </c>
      <c r="AC156" t="s">
        <v>184</v>
      </c>
      <c r="AD156" t="s">
        <v>184</v>
      </c>
      <c r="AE156" t="s">
        <v>184</v>
      </c>
      <c r="AF156" t="s">
        <v>184</v>
      </c>
      <c r="AG156" t="s">
        <v>184</v>
      </c>
      <c r="AH156" t="s">
        <v>184</v>
      </c>
      <c r="AI156" t="s">
        <v>184</v>
      </c>
      <c r="AJ156" t="s">
        <v>184</v>
      </c>
      <c r="AK156" t="s">
        <v>184</v>
      </c>
      <c r="AL156" t="s">
        <v>184</v>
      </c>
      <c r="AM156" t="s">
        <v>184</v>
      </c>
      <c r="AN156" t="s">
        <v>184</v>
      </c>
      <c r="AO156">
        <v>0</v>
      </c>
      <c r="AP156">
        <v>13.442220921899279</v>
      </c>
      <c r="AQ156">
        <v>12.796400966441039</v>
      </c>
      <c r="AR156">
        <v>22.433439232436299</v>
      </c>
      <c r="AS156">
        <v>10.662369574866119</v>
      </c>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c r="A157" t="s">
        <v>528</v>
      </c>
      <c r="B157">
        <v>2012</v>
      </c>
      <c r="C157" t="s">
        <v>533</v>
      </c>
      <c r="D157">
        <v>67</v>
      </c>
      <c r="E157" t="s">
        <v>280</v>
      </c>
      <c r="F157" t="s">
        <v>289</v>
      </c>
      <c r="G157" t="s">
        <v>184</v>
      </c>
      <c r="H157">
        <v>7.3977153182939253</v>
      </c>
      <c r="I157">
        <v>5.849315049311044</v>
      </c>
      <c r="J157">
        <v>4.8056304249124322</v>
      </c>
      <c r="K157">
        <v>7.0682172022100183</v>
      </c>
      <c r="L157">
        <v>1.1685902846744169</v>
      </c>
      <c r="M157">
        <v>6.3145606264037299</v>
      </c>
      <c r="N157">
        <v>0.39915052277505791</v>
      </c>
      <c r="O157">
        <v>0</v>
      </c>
      <c r="P157">
        <v>0</v>
      </c>
      <c r="Q157">
        <v>0</v>
      </c>
      <c r="R157">
        <v>7.6338793073018616</v>
      </c>
      <c r="S157">
        <v>6.2354084090749096</v>
      </c>
      <c r="T157">
        <v>4.0496911780263716</v>
      </c>
      <c r="U157">
        <v>7.2244452519645908</v>
      </c>
      <c r="V157">
        <v>3.2128533483965378</v>
      </c>
      <c r="W157" t="s">
        <v>366</v>
      </c>
      <c r="X157" t="s">
        <v>367</v>
      </c>
      <c r="Y157" t="s">
        <v>148</v>
      </c>
      <c r="Z157" t="s">
        <v>149</v>
      </c>
      <c r="AA157" t="s">
        <v>150</v>
      </c>
      <c r="AB157" t="s">
        <v>184</v>
      </c>
      <c r="AC157" t="s">
        <v>184</v>
      </c>
      <c r="AD157" t="s">
        <v>184</v>
      </c>
      <c r="AE157" t="s">
        <v>184</v>
      </c>
      <c r="AF157" t="s">
        <v>184</v>
      </c>
      <c r="AG157" t="s">
        <v>184</v>
      </c>
      <c r="AH157" t="s">
        <v>184</v>
      </c>
      <c r="AI157" t="s">
        <v>184</v>
      </c>
      <c r="AJ157" t="s">
        <v>184</v>
      </c>
      <c r="AK157" t="s">
        <v>184</v>
      </c>
      <c r="AL157" t="s">
        <v>184</v>
      </c>
      <c r="AM157" t="s">
        <v>184</v>
      </c>
      <c r="AN157" t="s">
        <v>184</v>
      </c>
      <c r="AO157">
        <v>2.171299843454416</v>
      </c>
      <c r="AP157">
        <v>4.4729391482560414</v>
      </c>
      <c r="AQ157">
        <v>3.5669133256687311</v>
      </c>
      <c r="AR157">
        <v>7.6719375828162821</v>
      </c>
      <c r="AS157">
        <v>7.5779887823728629</v>
      </c>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c r="A158" t="s">
        <v>528</v>
      </c>
      <c r="B158">
        <v>2012</v>
      </c>
      <c r="C158" t="s">
        <v>533</v>
      </c>
      <c r="D158">
        <v>68</v>
      </c>
      <c r="E158" t="s">
        <v>280</v>
      </c>
      <c r="F158" t="s">
        <v>292</v>
      </c>
      <c r="G158" t="s">
        <v>184</v>
      </c>
      <c r="H158">
        <v>0</v>
      </c>
      <c r="I158">
        <v>0</v>
      </c>
      <c r="J158">
        <v>0</v>
      </c>
      <c r="K158">
        <v>0</v>
      </c>
      <c r="L158">
        <v>0.076106847806217501</v>
      </c>
      <c r="M158">
        <v>0</v>
      </c>
      <c r="N158">
        <v>0.23690473412685381</v>
      </c>
      <c r="O158">
        <v>0.1110983752131629</v>
      </c>
      <c r="P158">
        <v>0</v>
      </c>
      <c r="Q158">
        <v>0.44165563276591407</v>
      </c>
      <c r="R158">
        <v>0</v>
      </c>
      <c r="S158">
        <v>0</v>
      </c>
      <c r="T158">
        <v>0</v>
      </c>
      <c r="U158">
        <v>0</v>
      </c>
      <c r="V158">
        <v>0</v>
      </c>
      <c r="W158" t="s">
        <v>366</v>
      </c>
      <c r="X158" t="s">
        <v>367</v>
      </c>
      <c r="Y158" t="s">
        <v>148</v>
      </c>
      <c r="Z158" t="s">
        <v>149</v>
      </c>
      <c r="AA158" t="s">
        <v>150</v>
      </c>
      <c r="AB158" t="s">
        <v>184</v>
      </c>
      <c r="AC158" t="s">
        <v>184</v>
      </c>
      <c r="AD158" t="s">
        <v>184</v>
      </c>
      <c r="AE158" t="s">
        <v>184</v>
      </c>
      <c r="AF158" t="s">
        <v>184</v>
      </c>
      <c r="AG158" t="s">
        <v>184</v>
      </c>
      <c r="AH158" t="s">
        <v>184</v>
      </c>
      <c r="AI158" t="s">
        <v>184</v>
      </c>
      <c r="AJ158" t="s">
        <v>184</v>
      </c>
      <c r="AK158" t="s">
        <v>184</v>
      </c>
      <c r="AL158" t="s">
        <v>184</v>
      </c>
      <c r="AM158" t="s">
        <v>184</v>
      </c>
      <c r="AN158" t="s">
        <v>184</v>
      </c>
      <c r="AO158">
        <v>0.18131568667694201</v>
      </c>
      <c r="AP158">
        <v>0</v>
      </c>
      <c r="AQ158">
        <v>0</v>
      </c>
      <c r="AR158">
        <v>0</v>
      </c>
      <c r="AS158">
        <v>0.022932935844738898</v>
      </c>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c r="A159" t="s">
        <v>528</v>
      </c>
      <c r="B159">
        <v>2012</v>
      </c>
      <c r="C159" t="s">
        <v>533</v>
      </c>
      <c r="D159">
        <v>69</v>
      </c>
      <c r="E159" t="s">
        <v>280</v>
      </c>
      <c r="F159" t="s">
        <v>46</v>
      </c>
      <c r="G159" t="s">
        <v>184</v>
      </c>
      <c r="H159">
        <v>0.0452780142060831</v>
      </c>
      <c r="I159">
        <v>0</v>
      </c>
      <c r="J159">
        <v>0</v>
      </c>
      <c r="K159">
        <v>0.27201887122103652</v>
      </c>
      <c r="L159">
        <v>0.15303158457369789</v>
      </c>
      <c r="M159">
        <v>0.097240841374979695</v>
      </c>
      <c r="N159">
        <v>0</v>
      </c>
      <c r="O159">
        <v>0</v>
      </c>
      <c r="P159">
        <v>0</v>
      </c>
      <c r="Q159">
        <v>0</v>
      </c>
      <c r="R159">
        <v>0.050030613691850398</v>
      </c>
      <c r="S159">
        <v>0</v>
      </c>
      <c r="T159">
        <v>0</v>
      </c>
      <c r="U159">
        <v>0.30040784260602471</v>
      </c>
      <c r="V159">
        <v>0.15879496002760549</v>
      </c>
      <c r="W159" t="s">
        <v>366</v>
      </c>
      <c r="X159" t="s">
        <v>367</v>
      </c>
      <c r="Y159" t="s">
        <v>148</v>
      </c>
      <c r="Z159" t="s">
        <v>149</v>
      </c>
      <c r="AA159" t="s">
        <v>150</v>
      </c>
      <c r="AB159" t="s">
        <v>184</v>
      </c>
      <c r="AC159" t="s">
        <v>184</v>
      </c>
      <c r="AD159" t="s">
        <v>184</v>
      </c>
      <c r="AE159" t="s">
        <v>184</v>
      </c>
      <c r="AF159" t="s">
        <v>184</v>
      </c>
      <c r="AG159" t="s">
        <v>184</v>
      </c>
      <c r="AH159" t="s">
        <v>184</v>
      </c>
      <c r="AI159" t="s">
        <v>184</v>
      </c>
      <c r="AJ159" t="s">
        <v>184</v>
      </c>
      <c r="AK159" t="s">
        <v>184</v>
      </c>
      <c r="AL159" t="s">
        <v>184</v>
      </c>
      <c r="AM159" t="s">
        <v>184</v>
      </c>
      <c r="AN159" t="s">
        <v>184</v>
      </c>
      <c r="AO159">
        <v>0</v>
      </c>
      <c r="AP159">
        <v>0</v>
      </c>
      <c r="AQ159">
        <v>0.1009811620581673</v>
      </c>
      <c r="AR159">
        <v>0</v>
      </c>
      <c r="AS159">
        <v>0.32054485119035342</v>
      </c>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c r="A160" t="s">
        <v>528</v>
      </c>
      <c r="B160">
        <v>2012</v>
      </c>
      <c r="C160" t="s">
        <v>533</v>
      </c>
      <c r="D160">
        <v>122</v>
      </c>
      <c r="E160" t="s">
        <v>18</v>
      </c>
      <c r="F160" t="s">
        <v>14</v>
      </c>
      <c r="G160" t="s">
        <v>548</v>
      </c>
      <c r="H160">
        <v>66.352734730756893</v>
      </c>
      <c r="I160">
        <v>73.771755629127256</v>
      </c>
      <c r="J160">
        <v>74.261398912783278</v>
      </c>
      <c r="K160">
        <v>73.915794349983301</v>
      </c>
      <c r="L160">
        <v>88.188048340339151</v>
      </c>
      <c r="M160">
        <v>77.163763926537101</v>
      </c>
      <c r="N160">
        <v>92.427009982434555</v>
      </c>
      <c r="O160">
        <v>98.765062467357879</v>
      </c>
      <c r="P160">
        <v>96.840267348258479</v>
      </c>
      <c r="Q160">
        <v>98.659484166853701</v>
      </c>
      <c r="R160">
        <v>65.624200066099817</v>
      </c>
      <c r="S160">
        <v>73.209774542211704</v>
      </c>
      <c r="T160">
        <v>73.205019284891108</v>
      </c>
      <c r="U160">
        <v>76.075495328312854</v>
      </c>
      <c r="V160">
        <v>79.139334147575838</v>
      </c>
      <c r="W160" t="s">
        <v>366</v>
      </c>
      <c r="X160" t="s">
        <v>367</v>
      </c>
      <c r="Y160" t="s">
        <v>148</v>
      </c>
      <c r="Z160" t="s">
        <v>149</v>
      </c>
      <c r="AA160" t="s">
        <v>150</v>
      </c>
      <c r="AB160" t="s">
        <v>184</v>
      </c>
      <c r="AC160" t="s">
        <v>184</v>
      </c>
      <c r="AD160" t="s">
        <v>184</v>
      </c>
      <c r="AE160" t="s">
        <v>184</v>
      </c>
      <c r="AF160" t="s">
        <v>184</v>
      </c>
      <c r="AG160" t="s">
        <v>184</v>
      </c>
      <c r="AH160" t="s">
        <v>184</v>
      </c>
      <c r="AI160" t="s">
        <v>184</v>
      </c>
      <c r="AJ160" t="s">
        <v>184</v>
      </c>
      <c r="AK160" t="s">
        <v>184</v>
      </c>
      <c r="AL160" t="s">
        <v>184</v>
      </c>
      <c r="AM160" t="s">
        <v>184</v>
      </c>
      <c r="AN160" t="s">
        <v>184</v>
      </c>
      <c r="AO160">
        <v>93.215908572177099</v>
      </c>
      <c r="AP160">
        <v>91.856885901728475</v>
      </c>
      <c r="AQ160">
        <v>74.625324235613348</v>
      </c>
      <c r="AR160">
        <v>78.781066418999217</v>
      </c>
      <c r="AS160">
        <v>46.136532993921413</v>
      </c>
      <c r="AT160"/>
      <c r="AU160"/>
      <c r="AV160"/>
      <c r="AW160"/>
      <c r="AX160"/>
      <c r="AY160"/>
      <c r="AZ160"/>
      <c r="BA160"/>
      <c r="BB160"/>
      <c r="BC160"/>
      <c r="BD160"/>
      <c r="BE160"/>
      <c r="BF160"/>
      <c r="BG160">
        <v>3091.8828890000059</v>
      </c>
      <c r="BH160">
        <v>3437.8792569999978</v>
      </c>
      <c r="BI160">
        <v>3466.6109060000058</v>
      </c>
      <c r="BJ160">
        <v>3439.8621980000012</v>
      </c>
      <c r="BK160">
        <v>4102.54890600001</v>
      </c>
      <c r="BL160">
        <v>340.4921310000002</v>
      </c>
      <c r="BM160">
        <v>407.29825</v>
      </c>
      <c r="BN160">
        <v>440.12257899999969</v>
      </c>
      <c r="BO160">
        <v>424.55006299999962</v>
      </c>
      <c r="BP160">
        <v>445.65416199999981</v>
      </c>
      <c r="BQ160">
        <v>2767.4499330000081</v>
      </c>
      <c r="BR160">
        <v>3083.9887259999982</v>
      </c>
      <c r="BS160">
        <v>3084.4493120000038</v>
      </c>
      <c r="BT160">
        <v>3205.7994710000012</v>
      </c>
      <c r="BU160">
        <v>3338.979529000002</v>
      </c>
      <c r="BV160">
        <v>1275.192835999999</v>
      </c>
      <c r="BW160">
        <v>5538.0923280000052</v>
      </c>
      <c r="BX160">
        <v>5270.2172670000064</v>
      </c>
      <c r="BY160">
        <v>3328.7105599999932</v>
      </c>
      <c r="BZ160">
        <v>2126.5711650000021</v>
      </c>
      <c r="CA160"/>
      <c r="CB160"/>
      <c r="CC160"/>
      <c r="CD160"/>
      <c r="CE160"/>
      <c r="CF160"/>
      <c r="CG160"/>
      <c r="CH160"/>
      <c r="CI160"/>
      <c r="CJ160"/>
      <c r="CK160"/>
      <c r="CL160"/>
      <c r="CM160"/>
    </row>
    <row r="161">
      <c r="A161" t="s">
        <v>528</v>
      </c>
      <c r="B161">
        <v>2012</v>
      </c>
      <c r="C161" t="s">
        <v>533</v>
      </c>
      <c r="D161">
        <v>123</v>
      </c>
      <c r="E161" t="s">
        <v>18</v>
      </c>
      <c r="F161" t="s">
        <v>51</v>
      </c>
      <c r="G161" t="s">
        <v>184</v>
      </c>
      <c r="H161">
        <v>33.647265269243107</v>
      </c>
      <c r="I161">
        <v>26.228244370872741</v>
      </c>
      <c r="J161">
        <v>25.738601087216718</v>
      </c>
      <c r="K161">
        <v>26.084205650016699</v>
      </c>
      <c r="L161">
        <v>11.811951659660849</v>
      </c>
      <c r="M161">
        <v>22.836236073462899</v>
      </c>
      <c r="N161">
        <v>7.572990017565445</v>
      </c>
      <c r="O161">
        <v>1.234937532642121</v>
      </c>
      <c r="P161">
        <v>3.1597326517415212</v>
      </c>
      <c r="Q161">
        <v>1.340515833146299</v>
      </c>
      <c r="R161">
        <v>34.375799933900183</v>
      </c>
      <c r="S161">
        <v>26.790225457788299</v>
      </c>
      <c r="T161">
        <v>26.794980715108888</v>
      </c>
      <c r="U161">
        <v>23.924504671687149</v>
      </c>
      <c r="V161">
        <v>20.860665852424159</v>
      </c>
      <c r="W161" t="s">
        <v>366</v>
      </c>
      <c r="X161" t="s">
        <v>367</v>
      </c>
      <c r="Y161" t="s">
        <v>148</v>
      </c>
      <c r="Z161" t="s">
        <v>149</v>
      </c>
      <c r="AA161" t="s">
        <v>150</v>
      </c>
      <c r="AB161" t="s">
        <v>184</v>
      </c>
      <c r="AC161" t="s">
        <v>184</v>
      </c>
      <c r="AD161" t="s">
        <v>184</v>
      </c>
      <c r="AE161" t="s">
        <v>184</v>
      </c>
      <c r="AF161" t="s">
        <v>184</v>
      </c>
      <c r="AG161" t="s">
        <v>184</v>
      </c>
      <c r="AH161" t="s">
        <v>184</v>
      </c>
      <c r="AI161" t="s">
        <v>184</v>
      </c>
      <c r="AJ161" t="s">
        <v>184</v>
      </c>
      <c r="AK161" t="s">
        <v>184</v>
      </c>
      <c r="AL161" t="s">
        <v>184</v>
      </c>
      <c r="AM161" t="s">
        <v>184</v>
      </c>
      <c r="AN161" t="s">
        <v>184</v>
      </c>
      <c r="AO161">
        <v>6.7840914278229008</v>
      </c>
      <c r="AP161">
        <v>8.1431140982715249</v>
      </c>
      <c r="AQ161">
        <v>25.374675764386652</v>
      </c>
      <c r="AR161">
        <v>21.21893358100078</v>
      </c>
      <c r="AS161">
        <v>53.863467006078572</v>
      </c>
      <c r="AT161"/>
      <c r="AU161"/>
      <c r="AV161"/>
      <c r="AW161"/>
      <c r="AX161"/>
      <c r="AY161"/>
      <c r="AZ161"/>
      <c r="BA161"/>
      <c r="BB161"/>
      <c r="BC161"/>
      <c r="BD161"/>
      <c r="BE161"/>
      <c r="BF161"/>
      <c r="BG161">
        <v>1567.884190000002</v>
      </c>
      <c r="BH161">
        <v>1222.2772319999999</v>
      </c>
      <c r="BI161">
        <v>1201.5086780000011</v>
      </c>
      <c r="BJ161">
        <v>1213.895809000001</v>
      </c>
      <c r="BK161">
        <v>557.61913700000002</v>
      </c>
      <c r="BL161">
        <v>103.54660199999999</v>
      </c>
      <c r="BM161">
        <v>38.713943</v>
      </c>
      <c r="BN161">
        <v>5.5031999999999996</v>
      </c>
      <c r="BO161">
        <v>13.852344</v>
      </c>
      <c r="BP161">
        <v>6.0552359999999998</v>
      </c>
      <c r="BQ161">
        <v>1449.6680360000009</v>
      </c>
      <c r="BR161">
        <v>1128.5481179999999</v>
      </c>
      <c r="BS161">
        <v>1128.9903430000011</v>
      </c>
      <c r="BT161">
        <v>1008.171739</v>
      </c>
      <c r="BU161">
        <v>880.13548500000036</v>
      </c>
      <c r="BV161">
        <v>98.148348999999968</v>
      </c>
      <c r="BW161">
        <v>490.95195499999988</v>
      </c>
      <c r="BX161">
        <v>1792.0197430000001</v>
      </c>
      <c r="BY161">
        <v>899.33627300000023</v>
      </c>
      <c r="BZ161">
        <v>2482.728726000003</v>
      </c>
      <c r="CA161"/>
      <c r="CB161"/>
      <c r="CC161"/>
      <c r="CD161"/>
      <c r="CE161"/>
      <c r="CF161"/>
      <c r="CG161"/>
      <c r="CH161"/>
      <c r="CI161"/>
      <c r="CJ161"/>
      <c r="CK161"/>
      <c r="CL161"/>
      <c r="CM161"/>
    </row>
    <row r="162">
      <c r="A162" t="s">
        <v>528</v>
      </c>
      <c r="B162">
        <v>2012</v>
      </c>
      <c r="C162" t="s">
        <v>533</v>
      </c>
      <c r="D162">
        <v>124</v>
      </c>
      <c r="E162" t="s">
        <v>50</v>
      </c>
      <c r="F162" t="s">
        <v>15</v>
      </c>
      <c r="G162" t="s">
        <v>549</v>
      </c>
      <c r="H162">
        <v>54.995145842138491</v>
      </c>
      <c r="I162">
        <v>60.749504628920583</v>
      </c>
      <c r="J162">
        <v>63.613190963729423</v>
      </c>
      <c r="K162">
        <v>66.561871187557912</v>
      </c>
      <c r="L162">
        <v>63.189916158133563</v>
      </c>
      <c r="M162">
        <v>32.856592118198577</v>
      </c>
      <c r="N162">
        <v>32.613712482463377</v>
      </c>
      <c r="O162">
        <v>28.671152572616339</v>
      </c>
      <c r="P162">
        <v>54.826020150021733</v>
      </c>
      <c r="Q162">
        <v>79.261764662244232</v>
      </c>
      <c r="R162">
        <v>54.611813682464309</v>
      </c>
      <c r="S162">
        <v>60.043800248361691</v>
      </c>
      <c r="T162">
        <v>62.417048174424032</v>
      </c>
      <c r="U162">
        <v>69.983944645886638</v>
      </c>
      <c r="V162">
        <v>70.492897281325497</v>
      </c>
      <c r="W162" t="s">
        <v>366</v>
      </c>
      <c r="X162" t="s">
        <v>367</v>
      </c>
      <c r="Y162" t="s">
        <v>148</v>
      </c>
      <c r="Z162" t="s">
        <v>149</v>
      </c>
      <c r="AA162" t="s">
        <v>150</v>
      </c>
      <c r="AB162" t="s">
        <v>184</v>
      </c>
      <c r="AC162" t="s">
        <v>184</v>
      </c>
      <c r="AD162" t="s">
        <v>184</v>
      </c>
      <c r="AE162" t="s">
        <v>184</v>
      </c>
      <c r="AF162" t="s">
        <v>184</v>
      </c>
      <c r="AG162" t="s">
        <v>184</v>
      </c>
      <c r="AH162" t="s">
        <v>184</v>
      </c>
      <c r="AI162" t="s">
        <v>184</v>
      </c>
      <c r="AJ162" t="s">
        <v>184</v>
      </c>
      <c r="AK162" t="s">
        <v>184</v>
      </c>
      <c r="AL162" t="s">
        <v>184</v>
      </c>
      <c r="AM162" t="s">
        <v>184</v>
      </c>
      <c r="AN162" t="s">
        <v>184</v>
      </c>
      <c r="AO162">
        <v>39.069829275164288</v>
      </c>
      <c r="AP162">
        <v>87.342970093092518</v>
      </c>
      <c r="AQ162">
        <v>61.677789287334988</v>
      </c>
      <c r="AR162">
        <v>55.837105933599339</v>
      </c>
      <c r="AS162">
        <v>40.882380842265029</v>
      </c>
      <c r="AT162"/>
      <c r="AU162"/>
      <c r="AV162"/>
      <c r="AW162"/>
      <c r="AX162"/>
      <c r="AY162"/>
      <c r="AZ162"/>
      <c r="BA162"/>
      <c r="BB162"/>
      <c r="BC162"/>
      <c r="BD162"/>
      <c r="BE162"/>
      <c r="BF162"/>
      <c r="BG162">
        <v>2562.645701000004</v>
      </c>
      <c r="BH162">
        <v>2831.0219819999979</v>
      </c>
      <c r="BI162">
        <v>2968.4901230000009</v>
      </c>
      <c r="BJ162">
        <v>3097.6284100000012</v>
      </c>
      <c r="BK162">
        <v>2939.624204000002</v>
      </c>
      <c r="BL162">
        <v>144.98270299999999</v>
      </c>
      <c r="BM162">
        <v>143.718898</v>
      </c>
      <c r="BN162">
        <v>127.766047</v>
      </c>
      <c r="BO162">
        <v>240.3585919999999</v>
      </c>
      <c r="BP162">
        <v>358.03283999999991</v>
      </c>
      <c r="BQ162">
        <v>2303.0446080000052</v>
      </c>
      <c r="BR162">
        <v>2529.3672079999978</v>
      </c>
      <c r="BS162">
        <v>2628.8598320000028</v>
      </c>
      <c r="BT162">
        <v>2949.1032790000008</v>
      </c>
      <c r="BU162">
        <v>2974.176413000002</v>
      </c>
      <c r="BV162">
        <v>534.47493199999974</v>
      </c>
      <c r="BW162">
        <v>5265.9463450000048</v>
      </c>
      <c r="BX162">
        <v>4355.8316620000041</v>
      </c>
      <c r="BY162">
        <v>2359.2669229999942</v>
      </c>
      <c r="BZ162">
        <v>1883.8905580000021</v>
      </c>
      <c r="CA162"/>
      <c r="CB162"/>
      <c r="CC162"/>
      <c r="CD162"/>
      <c r="CE162"/>
      <c r="CF162"/>
      <c r="CG162"/>
      <c r="CH162"/>
      <c r="CI162"/>
      <c r="CJ162"/>
      <c r="CK162"/>
      <c r="CL162"/>
      <c r="CM162"/>
    </row>
    <row r="163">
      <c r="A163" t="s">
        <v>528</v>
      </c>
      <c r="B163">
        <v>2012</v>
      </c>
      <c r="C163" t="s">
        <v>533</v>
      </c>
      <c r="D163">
        <v>125</v>
      </c>
      <c r="E163" t="s">
        <v>50</v>
      </c>
      <c r="F163" t="s">
        <v>16</v>
      </c>
      <c r="G163" t="s">
        <v>550</v>
      </c>
      <c r="H163">
        <v>11.357588888618359</v>
      </c>
      <c r="I163">
        <v>13.022251000206699</v>
      </c>
      <c r="J163">
        <v>10.64820794905375</v>
      </c>
      <c r="K163">
        <v>7.35392316242541</v>
      </c>
      <c r="L163">
        <v>24.998132182205399</v>
      </c>
      <c r="M163">
        <v>44.307171808338467</v>
      </c>
      <c r="N163">
        <v>59.813297499971192</v>
      </c>
      <c r="O163">
        <v>70.093909894741586</v>
      </c>
      <c r="P163">
        <v>42.014247198236824</v>
      </c>
      <c r="Q163">
        <v>19.397719504609491</v>
      </c>
      <c r="R163">
        <v>11.012386383635439</v>
      </c>
      <c r="S163">
        <v>13.16597429385001</v>
      </c>
      <c r="T163">
        <v>10.787971110467041</v>
      </c>
      <c r="U163">
        <v>6.09155068242623</v>
      </c>
      <c r="V163">
        <v>8.6464368662503617</v>
      </c>
      <c r="W163" t="s">
        <v>366</v>
      </c>
      <c r="X163" t="s">
        <v>367</v>
      </c>
      <c r="Y163" t="s">
        <v>148</v>
      </c>
      <c r="Z163" t="s">
        <v>149</v>
      </c>
      <c r="AA163" t="s">
        <v>150</v>
      </c>
      <c r="AB163" t="s">
        <v>184</v>
      </c>
      <c r="AC163" t="s">
        <v>184</v>
      </c>
      <c r="AD163" t="s">
        <v>184</v>
      </c>
      <c r="AE163" t="s">
        <v>184</v>
      </c>
      <c r="AF163" t="s">
        <v>184</v>
      </c>
      <c r="AG163" t="s">
        <v>184</v>
      </c>
      <c r="AH163" t="s">
        <v>184</v>
      </c>
      <c r="AI163" t="s">
        <v>184</v>
      </c>
      <c r="AJ163" t="s">
        <v>184</v>
      </c>
      <c r="AK163" t="s">
        <v>184</v>
      </c>
      <c r="AL163" t="s">
        <v>184</v>
      </c>
      <c r="AM163" t="s">
        <v>184</v>
      </c>
      <c r="AN163" t="s">
        <v>184</v>
      </c>
      <c r="AO163">
        <v>54.146079297012903</v>
      </c>
      <c r="AP163">
        <v>4.5139158086359554</v>
      </c>
      <c r="AQ163">
        <v>12.94753494827833</v>
      </c>
      <c r="AR163">
        <v>22.94396048539992</v>
      </c>
      <c r="AS163">
        <v>5.2398283947094084</v>
      </c>
      <c r="AT163"/>
      <c r="AU163"/>
      <c r="AV163"/>
      <c r="AW163"/>
      <c r="AX163"/>
      <c r="AY163"/>
      <c r="AZ163"/>
      <c r="BA163"/>
      <c r="BB163"/>
      <c r="BC163"/>
      <c r="BD163"/>
      <c r="BE163"/>
      <c r="BF163"/>
      <c r="BG163">
        <v>529.23718799999995</v>
      </c>
      <c r="BH163">
        <v>606.85727499999996</v>
      </c>
      <c r="BI163">
        <v>496.89537099999973</v>
      </c>
      <c r="BJ163">
        <v>342.23378800000012</v>
      </c>
      <c r="BK163">
        <v>1162.9247019999989</v>
      </c>
      <c r="BL163">
        <v>195.50942800000001</v>
      </c>
      <c r="BM163">
        <v>263.57935200000009</v>
      </c>
      <c r="BN163">
        <v>312.35653200000002</v>
      </c>
      <c r="BO163">
        <v>184.19147100000001</v>
      </c>
      <c r="BP163">
        <v>87.621322000000021</v>
      </c>
      <c r="BQ163">
        <v>464.40532499999989</v>
      </c>
      <c r="BR163">
        <v>554.62151799999992</v>
      </c>
      <c r="BS163">
        <v>454.36406799999969</v>
      </c>
      <c r="BT163">
        <v>256.696192</v>
      </c>
      <c r="BU163">
        <v>364.80311600000022</v>
      </c>
      <c r="BV163">
        <v>740.71790400000066</v>
      </c>
      <c r="BW163">
        <v>272.14598299999977</v>
      </c>
      <c r="BX163">
        <v>914.38560499999994</v>
      </c>
      <c r="BY163">
        <v>969.44363700000122</v>
      </c>
      <c r="BZ163">
        <v>241.4551949999998</v>
      </c>
      <c r="CA163"/>
      <c r="CB163"/>
      <c r="CC163"/>
      <c r="CD163"/>
      <c r="CE163"/>
      <c r="CF163"/>
      <c r="CG163"/>
      <c r="CH163"/>
      <c r="CI163"/>
      <c r="CJ163"/>
      <c r="CK163"/>
      <c r="CL163"/>
      <c r="CM163"/>
    </row>
    <row r="164">
      <c r="A164" t="s">
        <v>528</v>
      </c>
      <c r="B164">
        <v>2012</v>
      </c>
      <c r="C164" t="s">
        <v>533</v>
      </c>
      <c r="D164">
        <v>126</v>
      </c>
      <c r="E164" t="s">
        <v>50</v>
      </c>
      <c r="F164" t="s">
        <v>22</v>
      </c>
      <c r="G164" t="s">
        <v>551</v>
      </c>
      <c r="H164">
        <v>26.769679296238341</v>
      </c>
      <c r="I164">
        <v>23.86097174257365</v>
      </c>
      <c r="J164">
        <v>23.784539170880109</v>
      </c>
      <c r="K164">
        <v>25.451912287195938</v>
      </c>
      <c r="L164">
        <v>11.297053417701891</v>
      </c>
      <c r="M164">
        <v>21.428847991058259</v>
      </c>
      <c r="N164">
        <v>7.5729900175654166</v>
      </c>
      <c r="O164">
        <v>1.234937532642078</v>
      </c>
      <c r="P164">
        <v>0.63403666485787369</v>
      </c>
      <c r="Q164">
        <v>0</v>
      </c>
      <c r="R164">
        <v>26.916552331334561</v>
      </c>
      <c r="S164">
        <v>24.149087561072491</v>
      </c>
      <c r="T164">
        <v>24.769811566222671</v>
      </c>
      <c r="U164">
        <v>23.428475440391079</v>
      </c>
      <c r="V164">
        <v>20.386618855989269</v>
      </c>
      <c r="W164" t="s">
        <v>366</v>
      </c>
      <c r="X164" t="s">
        <v>367</v>
      </c>
      <c r="Y164" t="s">
        <v>148</v>
      </c>
      <c r="Z164" t="s">
        <v>149</v>
      </c>
      <c r="AA164" t="s">
        <v>150</v>
      </c>
      <c r="AB164" t="s">
        <v>184</v>
      </c>
      <c r="AC164" t="s">
        <v>184</v>
      </c>
      <c r="AD164" t="s">
        <v>184</v>
      </c>
      <c r="AE164" t="s">
        <v>184</v>
      </c>
      <c r="AF164" t="s">
        <v>184</v>
      </c>
      <c r="AG164" t="s">
        <v>184</v>
      </c>
      <c r="AH164" t="s">
        <v>184</v>
      </c>
      <c r="AI164" t="s">
        <v>184</v>
      </c>
      <c r="AJ164" t="s">
        <v>184</v>
      </c>
      <c r="AK164" t="s">
        <v>184</v>
      </c>
      <c r="AL164" t="s">
        <v>184</v>
      </c>
      <c r="AM164" t="s">
        <v>184</v>
      </c>
      <c r="AN164" t="s">
        <v>184</v>
      </c>
      <c r="AO164">
        <v>5.2188471061686386</v>
      </c>
      <c r="AP164">
        <v>7.6276426314649228</v>
      </c>
      <c r="AQ164">
        <v>20.36996567749031</v>
      </c>
      <c r="AR164">
        <v>17.950788457129789</v>
      </c>
      <c r="AS164">
        <v>53.196988680876743</v>
      </c>
      <c r="AT164"/>
      <c r="AU164"/>
      <c r="AV164"/>
      <c r="AW164"/>
      <c r="AX164"/>
      <c r="AY164"/>
      <c r="AZ164"/>
      <c r="BA164"/>
      <c r="BB164"/>
      <c r="BC164"/>
      <c r="BD164"/>
      <c r="BE164"/>
      <c r="BF164"/>
      <c r="BG164">
        <v>1247.4047030000011</v>
      </c>
      <c r="BH164">
        <v>1111.958623</v>
      </c>
      <c r="BI164">
        <v>1110.290731000001</v>
      </c>
      <c r="BJ164">
        <v>1184.470406000001</v>
      </c>
      <c r="BK164">
        <v>533.66583199999991</v>
      </c>
      <c r="BL164">
        <v>97.336373999999964</v>
      </c>
      <c r="BM164">
        <v>38.713943</v>
      </c>
      <c r="BN164">
        <v>5.5031999999999996</v>
      </c>
      <c r="BO164">
        <v>2.7796319999999999</v>
      </c>
      <c r="BP164">
        <v>0</v>
      </c>
      <c r="BQ164">
        <v>1135.1027650000001</v>
      </c>
      <c r="BR164">
        <v>1017.289211</v>
      </c>
      <c r="BS164">
        <v>1043.661063</v>
      </c>
      <c r="BT164">
        <v>987.26921000000027</v>
      </c>
      <c r="BU164">
        <v>860.13489700000025</v>
      </c>
      <c r="BV164">
        <v>76.73581999999999</v>
      </c>
      <c r="BW164">
        <v>459.87395200000009</v>
      </c>
      <c r="BX164">
        <v>1438.575255</v>
      </c>
      <c r="BY164">
        <v>761.24840899999992</v>
      </c>
      <c r="BZ164">
        <v>2451.3568590000018</v>
      </c>
      <c r="CA164"/>
      <c r="CB164"/>
      <c r="CC164"/>
      <c r="CD164"/>
      <c r="CE164"/>
      <c r="CF164"/>
      <c r="CG164"/>
      <c r="CH164"/>
      <c r="CI164"/>
      <c r="CJ164"/>
      <c r="CK164"/>
      <c r="CL164"/>
      <c r="CM164"/>
    </row>
    <row r="165">
      <c r="A165" t="s">
        <v>528</v>
      </c>
      <c r="B165">
        <v>2012</v>
      </c>
      <c r="C165" t="s">
        <v>533</v>
      </c>
      <c r="D165">
        <v>127</v>
      </c>
      <c r="E165" t="s">
        <v>50</v>
      </c>
      <c r="F165" t="s">
        <v>19</v>
      </c>
      <c r="G165" t="s">
        <v>552</v>
      </c>
      <c r="H165">
        <v>6.877585973004817</v>
      </c>
      <c r="I165">
        <v>2.3672726282990699</v>
      </c>
      <c r="J165">
        <v>1.954061916336715</v>
      </c>
      <c r="K165">
        <v>0.63229336282074566</v>
      </c>
      <c r="L165">
        <v>0.51489824195916289</v>
      </c>
      <c r="M165">
        <v>1.4073880824046729</v>
      </c>
      <c r="N165">
        <v>0</v>
      </c>
      <c r="O165">
        <v>0</v>
      </c>
      <c r="P165">
        <v>2.5256959868835782</v>
      </c>
      <c r="Q165">
        <v>1.3405158331463369</v>
      </c>
      <c r="R165">
        <v>7.4592476025656937</v>
      </c>
      <c r="S165">
        <v>2.641137896715807</v>
      </c>
      <c r="T165">
        <v>2.0251691488862651</v>
      </c>
      <c r="U165">
        <v>0.49602923129605309</v>
      </c>
      <c r="V165">
        <v>0.47404699643487858</v>
      </c>
      <c r="W165" t="s">
        <v>366</v>
      </c>
      <c r="X165" t="s">
        <v>367</v>
      </c>
      <c r="Y165" t="s">
        <v>148</v>
      </c>
      <c r="Z165" t="s">
        <v>149</v>
      </c>
      <c r="AA165" t="s">
        <v>150</v>
      </c>
      <c r="AB165" t="s">
        <v>184</v>
      </c>
      <c r="AC165" t="s">
        <v>184</v>
      </c>
      <c r="AD165" t="s">
        <v>184</v>
      </c>
      <c r="AE165" t="s">
        <v>184</v>
      </c>
      <c r="AF165" t="s">
        <v>184</v>
      </c>
      <c r="AG165" t="s">
        <v>184</v>
      </c>
      <c r="AH165" t="s">
        <v>184</v>
      </c>
      <c r="AI165" t="s">
        <v>184</v>
      </c>
      <c r="AJ165" t="s">
        <v>184</v>
      </c>
      <c r="AK165" t="s">
        <v>184</v>
      </c>
      <c r="AL165" t="s">
        <v>184</v>
      </c>
      <c r="AM165" t="s">
        <v>184</v>
      </c>
      <c r="AN165" t="s">
        <v>184</v>
      </c>
      <c r="AO165">
        <v>1.5652443216541809</v>
      </c>
      <c r="AP165">
        <v>0.51547146680660683</v>
      </c>
      <c r="AQ165">
        <v>5.0047100868963712</v>
      </c>
      <c r="AR165">
        <v>3.2681451238709531</v>
      </c>
      <c r="AS165">
        <v>0.68080208214881088</v>
      </c>
      <c r="AT165"/>
      <c r="AU165"/>
      <c r="AV165"/>
      <c r="AW165"/>
      <c r="AX165"/>
      <c r="AY165"/>
      <c r="AZ165"/>
      <c r="BA165"/>
      <c r="BB165"/>
      <c r="BC165"/>
      <c r="BD165"/>
      <c r="BE165"/>
      <c r="BF165"/>
      <c r="BG165">
        <v>320.47948699999989</v>
      </c>
      <c r="BH165">
        <v>110.318609</v>
      </c>
      <c r="BI165">
        <v>91.217947000000009</v>
      </c>
      <c r="BJ165">
        <v>29.425402999999999</v>
      </c>
      <c r="BK165">
        <v>23.953305</v>
      </c>
      <c r="BL165">
        <v>6.2102280000000007</v>
      </c>
      <c r="BM165">
        <v>0</v>
      </c>
      <c r="BN165">
        <v>0</v>
      </c>
      <c r="BO165">
        <v>11.072711999999999</v>
      </c>
      <c r="BP165">
        <v>6.0552359999999998</v>
      </c>
      <c r="BQ165">
        <v>314.56527099999988</v>
      </c>
      <c r="BR165">
        <v>111.25890699999999</v>
      </c>
      <c r="BS165">
        <v>85.329279999999997</v>
      </c>
      <c r="BT165">
        <v>20.902529000000001</v>
      </c>
      <c r="BU165">
        <v>20.000588</v>
      </c>
      <c r="BV165">
        <v>21.412528999999999</v>
      </c>
      <c r="BW165">
        <v>31.078002999999999</v>
      </c>
      <c r="BX165">
        <v>353.44448799999998</v>
      </c>
      <c r="BY165">
        <v>138.087864</v>
      </c>
      <c r="BZ165">
        <v>31.371867000000002</v>
      </c>
      <c r="CA165"/>
      <c r="CB165"/>
      <c r="CC165"/>
      <c r="CD165"/>
      <c r="CE165"/>
      <c r="CF165"/>
      <c r="CG165"/>
      <c r="CH165"/>
      <c r="CI165"/>
      <c r="CJ165"/>
      <c r="CK165"/>
      <c r="CL165"/>
      <c r="CM165"/>
    </row>
    <row r="166">
      <c r="A166" t="s">
        <v>528</v>
      </c>
      <c r="B166">
        <v>2012</v>
      </c>
      <c r="C166" t="s">
        <v>533</v>
      </c>
      <c r="D166">
        <v>128</v>
      </c>
      <c r="E166" t="s">
        <v>168</v>
      </c>
      <c r="F166" t="s">
        <v>49</v>
      </c>
      <c r="G166" t="s">
        <v>553</v>
      </c>
      <c r="H166">
        <v>17.116986865280939</v>
      </c>
      <c r="I166">
        <v>17.65208227614028</v>
      </c>
      <c r="J166">
        <v>14.33881950104333</v>
      </c>
      <c r="K166">
        <v>9.9490551743317255</v>
      </c>
      <c r="L166">
        <v>28.346394610901829</v>
      </c>
      <c r="M166">
        <v>57.419661190349167</v>
      </c>
      <c r="N166">
        <v>64.714088999891388</v>
      </c>
      <c r="O166">
        <v>70.970349376235973</v>
      </c>
      <c r="P166">
        <v>43.385100380965</v>
      </c>
      <c r="Q166">
        <v>19.66128210421606</v>
      </c>
      <c r="R166">
        <v>16.780983802535111</v>
      </c>
      <c r="S166">
        <v>17.983902253733479</v>
      </c>
      <c r="T166">
        <v>14.736654966900041</v>
      </c>
      <c r="U166">
        <v>8.0072441935966605</v>
      </c>
      <c r="V166">
        <v>10.925587079273161</v>
      </c>
      <c r="W166" t="s">
        <v>366</v>
      </c>
      <c r="X166" t="s">
        <v>367</v>
      </c>
      <c r="Y166" t="s">
        <v>148</v>
      </c>
      <c r="Z166" t="s">
        <v>149</v>
      </c>
      <c r="AA166" t="s">
        <v>150</v>
      </c>
      <c r="AB166" t="s">
        <v>184</v>
      </c>
      <c r="AC166" t="s">
        <v>184</v>
      </c>
      <c r="AD166" t="s">
        <v>184</v>
      </c>
      <c r="AE166" t="s">
        <v>184</v>
      </c>
      <c r="AF166" t="s">
        <v>184</v>
      </c>
      <c r="AG166" t="s">
        <v>184</v>
      </c>
      <c r="AH166" t="s">
        <v>184</v>
      </c>
      <c r="AI166" t="s">
        <v>184</v>
      </c>
      <c r="AJ166" t="s">
        <v>184</v>
      </c>
      <c r="AK166" t="s">
        <v>184</v>
      </c>
      <c r="AL166" t="s">
        <v>184</v>
      </c>
      <c r="AM166" t="s">
        <v>184</v>
      </c>
      <c r="AN166" t="s">
        <v>184</v>
      </c>
      <c r="AO166">
        <v>58.086736616516021</v>
      </c>
      <c r="AP166">
        <v>4.9140745022263124</v>
      </c>
      <c r="AQ166">
        <v>17.35005520029539</v>
      </c>
      <c r="AR166">
        <v>29.123698787436879</v>
      </c>
      <c r="AS166">
        <v>11.36074893504632</v>
      </c>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c r="A167" t="s">
        <v>528</v>
      </c>
      <c r="B167">
        <v>2012</v>
      </c>
      <c r="C167" t="s">
        <v>533</v>
      </c>
      <c r="D167">
        <v>129</v>
      </c>
      <c r="E167" t="s">
        <v>168</v>
      </c>
      <c r="F167" t="s">
        <v>48</v>
      </c>
      <c r="G167" t="s">
        <v>184</v>
      </c>
      <c r="H167">
        <v>82.883013134718993</v>
      </c>
      <c r="I167">
        <v>82.347917723859737</v>
      </c>
      <c r="J167">
        <v>85.661180498956526</v>
      </c>
      <c r="K167">
        <v>90.050944825668296</v>
      </c>
      <c r="L167">
        <v>71.653605389097947</v>
      </c>
      <c r="M167">
        <v>42.580338809650769</v>
      </c>
      <c r="N167">
        <v>35.285911000108641</v>
      </c>
      <c r="O167">
        <v>29.029650623764081</v>
      </c>
      <c r="P167">
        <v>56.614899619035057</v>
      </c>
      <c r="Q167">
        <v>80.338717895783958</v>
      </c>
      <c r="R167">
        <v>83.219016197464796</v>
      </c>
      <c r="S167">
        <v>82.016097746266524</v>
      </c>
      <c r="T167">
        <v>85.26334503309991</v>
      </c>
      <c r="U167">
        <v>91.992755806403352</v>
      </c>
      <c r="V167">
        <v>89.074412920726857</v>
      </c>
      <c r="W167" t="s">
        <v>366</v>
      </c>
      <c r="X167" t="s">
        <v>367</v>
      </c>
      <c r="Y167" t="s">
        <v>148</v>
      </c>
      <c r="Z167" t="s">
        <v>149</v>
      </c>
      <c r="AA167" t="s">
        <v>150</v>
      </c>
      <c r="AB167" t="s">
        <v>184</v>
      </c>
      <c r="AC167" t="s">
        <v>184</v>
      </c>
      <c r="AD167" t="s">
        <v>184</v>
      </c>
      <c r="AE167" t="s">
        <v>184</v>
      </c>
      <c r="AF167" t="s">
        <v>184</v>
      </c>
      <c r="AG167" t="s">
        <v>184</v>
      </c>
      <c r="AH167" t="s">
        <v>184</v>
      </c>
      <c r="AI167" t="s">
        <v>184</v>
      </c>
      <c r="AJ167" t="s">
        <v>184</v>
      </c>
      <c r="AK167" t="s">
        <v>184</v>
      </c>
      <c r="AL167" t="s">
        <v>184</v>
      </c>
      <c r="AM167" t="s">
        <v>184</v>
      </c>
      <c r="AN167" t="s">
        <v>184</v>
      </c>
      <c r="AO167">
        <v>41.913263383484058</v>
      </c>
      <c r="AP167">
        <v>95.085925497773687</v>
      </c>
      <c r="AQ167">
        <v>82.649944799704571</v>
      </c>
      <c r="AR167">
        <v>70.876301212563178</v>
      </c>
      <c r="AS167">
        <v>88.639251064953655</v>
      </c>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c r="A168" t="s">
        <v>528</v>
      </c>
      <c r="B168">
        <v>2012</v>
      </c>
      <c r="C168" t="s">
        <v>533</v>
      </c>
      <c r="D168">
        <v>135</v>
      </c>
      <c r="E168" t="s">
        <v>45</v>
      </c>
      <c r="F168" t="s">
        <v>44</v>
      </c>
      <c r="G168" t="s">
        <v>554</v>
      </c>
      <c r="H168">
        <v>0</v>
      </c>
      <c r="I168">
        <v>0</v>
      </c>
      <c r="J168">
        <v>0</v>
      </c>
      <c r="K168">
        <v>0</v>
      </c>
      <c r="L168">
        <v>5.5190186840221482</v>
      </c>
      <c r="M168">
        <v>0</v>
      </c>
      <c r="N168">
        <v>1.3014747334497201</v>
      </c>
      <c r="O168">
        <v>10.607475426146751</v>
      </c>
      <c r="P168">
        <v>10.90362398489296</v>
      </c>
      <c r="Q168">
        <v>32.541078988133002</v>
      </c>
      <c r="R168">
        <v>0</v>
      </c>
      <c r="S168">
        <v>0</v>
      </c>
      <c r="T168">
        <v>0</v>
      </c>
      <c r="U168">
        <v>0</v>
      </c>
      <c r="V168">
        <v>0.2210961770192692</v>
      </c>
      <c r="W168" t="s">
        <v>366</v>
      </c>
      <c r="X168" t="s">
        <v>367</v>
      </c>
      <c r="Y168" t="s">
        <v>148</v>
      </c>
      <c r="Z168" t="s">
        <v>149</v>
      </c>
      <c r="AA168" t="s">
        <v>150</v>
      </c>
      <c r="AB168" t="s">
        <v>184</v>
      </c>
      <c r="AC168" t="s">
        <v>184</v>
      </c>
      <c r="AD168" t="s">
        <v>184</v>
      </c>
      <c r="AE168" t="s">
        <v>184</v>
      </c>
      <c r="AF168" t="s">
        <v>184</v>
      </c>
      <c r="AG168" t="s">
        <v>184</v>
      </c>
      <c r="AH168" t="s">
        <v>184</v>
      </c>
      <c r="AI168" t="s">
        <v>184</v>
      </c>
      <c r="AJ168" t="s">
        <v>184</v>
      </c>
      <c r="AK168" t="s">
        <v>184</v>
      </c>
      <c r="AL168" t="s">
        <v>184</v>
      </c>
      <c r="AM168" t="s">
        <v>184</v>
      </c>
      <c r="AN168" t="s">
        <v>184</v>
      </c>
      <c r="AO168">
        <v>17.535184528817581</v>
      </c>
      <c r="AP168">
        <v>0.1668631300049781</v>
      </c>
      <c r="AQ168">
        <v>0.033436091094880903</v>
      </c>
      <c r="AR168">
        <v>0</v>
      </c>
      <c r="AS168">
        <v>0.085827481256415303</v>
      </c>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c r="A169" t="s">
        <v>528</v>
      </c>
      <c r="B169">
        <v>2012</v>
      </c>
      <c r="C169" t="s">
        <v>533</v>
      </c>
      <c r="D169">
        <v>136</v>
      </c>
      <c r="E169" t="s">
        <v>45</v>
      </c>
      <c r="F169" t="s">
        <v>43</v>
      </c>
      <c r="G169" t="s">
        <v>555</v>
      </c>
      <c r="H169">
        <v>0</v>
      </c>
      <c r="I169">
        <v>0</v>
      </c>
      <c r="J169">
        <v>0</v>
      </c>
      <c r="K169">
        <v>0</v>
      </c>
      <c r="L169">
        <v>10.79108262534384</v>
      </c>
      <c r="M169">
        <v>0.093633723614826997</v>
      </c>
      <c r="N169">
        <v>8.0712253084076568</v>
      </c>
      <c r="O169">
        <v>17.97996497864187</v>
      </c>
      <c r="P169">
        <v>37.706773357200127</v>
      </c>
      <c r="Q169">
        <v>44.488388749441093</v>
      </c>
      <c r="R169">
        <v>0</v>
      </c>
      <c r="S169">
        <v>0</v>
      </c>
      <c r="T169">
        <v>0</v>
      </c>
      <c r="U169">
        <v>0</v>
      </c>
      <c r="V169">
        <v>0.47590954343203912</v>
      </c>
      <c r="W169" t="s">
        <v>366</v>
      </c>
      <c r="X169" t="s">
        <v>367</v>
      </c>
      <c r="Y169" t="s">
        <v>148</v>
      </c>
      <c r="Z169" t="s">
        <v>149</v>
      </c>
      <c r="AA169" t="s">
        <v>150</v>
      </c>
      <c r="AB169" t="s">
        <v>184</v>
      </c>
      <c r="AC169" t="s">
        <v>184</v>
      </c>
      <c r="AD169" t="s">
        <v>184</v>
      </c>
      <c r="AE169" t="s">
        <v>184</v>
      </c>
      <c r="AF169" t="s">
        <v>184</v>
      </c>
      <c r="AG169" t="s">
        <v>184</v>
      </c>
      <c r="AH169" t="s">
        <v>184</v>
      </c>
      <c r="AI169" t="s">
        <v>184</v>
      </c>
      <c r="AJ169" t="s">
        <v>184</v>
      </c>
      <c r="AK169" t="s">
        <v>184</v>
      </c>
      <c r="AL169" t="s">
        <v>184</v>
      </c>
      <c r="AM169" t="s">
        <v>184</v>
      </c>
      <c r="AN169" t="s">
        <v>184</v>
      </c>
      <c r="AO169">
        <v>20.839096367739099</v>
      </c>
      <c r="AP169">
        <v>2.182234560309662</v>
      </c>
      <c r="AQ169">
        <v>0.12467689752598619</v>
      </c>
      <c r="AR169">
        <v>0.17976879869627529</v>
      </c>
      <c r="AS169">
        <v>1.490836301065487</v>
      </c>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c r="A170" t="s">
        <v>528</v>
      </c>
      <c r="B170">
        <v>2012</v>
      </c>
      <c r="C170" t="s">
        <v>533</v>
      </c>
      <c r="D170">
        <v>137</v>
      </c>
      <c r="E170" t="s">
        <v>45</v>
      </c>
      <c r="F170" t="s">
        <v>42</v>
      </c>
      <c r="G170" t="s">
        <v>556</v>
      </c>
      <c r="H170">
        <v>66.352734730756907</v>
      </c>
      <c r="I170">
        <v>73.77175562912727</v>
      </c>
      <c r="J170">
        <v>74.261398912783321</v>
      </c>
      <c r="K170">
        <v>73.915794349983315</v>
      </c>
      <c r="L170">
        <v>71.72425427921425</v>
      </c>
      <c r="M170">
        <v>76.587093811025724</v>
      </c>
      <c r="N170">
        <v>81.947280979379002</v>
      </c>
      <c r="O170">
        <v>70.177622062569284</v>
      </c>
      <c r="P170">
        <v>48.229870006165378</v>
      </c>
      <c r="Q170">
        <v>21.630016429279621</v>
      </c>
      <c r="R170">
        <v>65.624200066099803</v>
      </c>
      <c r="S170">
        <v>73.209774542211676</v>
      </c>
      <c r="T170">
        <v>73.205019284891108</v>
      </c>
      <c r="U170">
        <v>76.075495328312854</v>
      </c>
      <c r="V170">
        <v>78.442328427124579</v>
      </c>
      <c r="W170" t="s">
        <v>366</v>
      </c>
      <c r="X170" t="s">
        <v>367</v>
      </c>
      <c r="Y170" t="s">
        <v>148</v>
      </c>
      <c r="Z170" t="s">
        <v>149</v>
      </c>
      <c r="AA170" t="s">
        <v>150</v>
      </c>
      <c r="AB170" t="s">
        <v>184</v>
      </c>
      <c r="AC170" t="s">
        <v>184</v>
      </c>
      <c r="AD170" t="s">
        <v>184</v>
      </c>
      <c r="AE170" t="s">
        <v>184</v>
      </c>
      <c r="AF170" t="s">
        <v>184</v>
      </c>
      <c r="AG170" t="s">
        <v>184</v>
      </c>
      <c r="AH170" t="s">
        <v>184</v>
      </c>
      <c r="AI170" t="s">
        <v>184</v>
      </c>
      <c r="AJ170" t="s">
        <v>184</v>
      </c>
      <c r="AK170" t="s">
        <v>184</v>
      </c>
      <c r="AL170" t="s">
        <v>184</v>
      </c>
      <c r="AM170" t="s">
        <v>184</v>
      </c>
      <c r="AN170" t="s">
        <v>184</v>
      </c>
      <c r="AO170">
        <v>54.479035520951108</v>
      </c>
      <c r="AP170">
        <v>89.507788211413924</v>
      </c>
      <c r="AQ170">
        <v>74.467211246992505</v>
      </c>
      <c r="AR170">
        <v>78.549504822857259</v>
      </c>
      <c r="AS170">
        <v>44.559869211599498</v>
      </c>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c r="A171" t="s">
        <v>528</v>
      </c>
      <c r="B171">
        <v>2012</v>
      </c>
      <c r="C171" t="s">
        <v>533</v>
      </c>
      <c r="D171">
        <v>138</v>
      </c>
      <c r="E171" t="s">
        <v>45</v>
      </c>
      <c r="F171" t="s">
        <v>41</v>
      </c>
      <c r="G171" t="s">
        <v>184</v>
      </c>
      <c r="H171">
        <v>26.769679296238539</v>
      </c>
      <c r="I171">
        <v>23.860971742573589</v>
      </c>
      <c r="J171">
        <v>23.784539170879981</v>
      </c>
      <c r="K171">
        <v>25.451912287196009</v>
      </c>
      <c r="L171">
        <v>11.451643526065849</v>
      </c>
      <c r="M171">
        <v>21.92069447238962</v>
      </c>
      <c r="N171">
        <v>8.680018978763659</v>
      </c>
      <c r="O171">
        <v>1.2349375326421601</v>
      </c>
      <c r="P171">
        <v>0.63403666485800159</v>
      </c>
      <c r="Q171">
        <v>0</v>
      </c>
      <c r="R171">
        <v>26.916552331334579</v>
      </c>
      <c r="S171">
        <v>24.149087561072498</v>
      </c>
      <c r="T171">
        <v>24.769811566222579</v>
      </c>
      <c r="U171">
        <v>23.42847544039105</v>
      </c>
      <c r="V171">
        <v>20.38661885598933</v>
      </c>
      <c r="W171" t="s">
        <v>366</v>
      </c>
      <c r="X171" t="s">
        <v>367</v>
      </c>
      <c r="Y171" t="s">
        <v>148</v>
      </c>
      <c r="Z171" t="s">
        <v>149</v>
      </c>
      <c r="AA171" t="s">
        <v>150</v>
      </c>
      <c r="AB171" t="s">
        <v>184</v>
      </c>
      <c r="AC171" t="s">
        <v>184</v>
      </c>
      <c r="AD171" t="s">
        <v>184</v>
      </c>
      <c r="AE171" t="s">
        <v>184</v>
      </c>
      <c r="AF171" t="s">
        <v>184</v>
      </c>
      <c r="AG171" t="s">
        <v>184</v>
      </c>
      <c r="AH171" t="s">
        <v>184</v>
      </c>
      <c r="AI171" t="s">
        <v>184</v>
      </c>
      <c r="AJ171" t="s">
        <v>184</v>
      </c>
      <c r="AK171" t="s">
        <v>184</v>
      </c>
      <c r="AL171" t="s">
        <v>184</v>
      </c>
      <c r="AM171" t="s">
        <v>184</v>
      </c>
      <c r="AN171" t="s">
        <v>184</v>
      </c>
      <c r="AO171">
        <v>5.587527763539696</v>
      </c>
      <c r="AP171">
        <v>7.6276426314648056</v>
      </c>
      <c r="AQ171">
        <v>20.369965677489979</v>
      </c>
      <c r="AR171">
        <v>18.004729821307571</v>
      </c>
      <c r="AS171">
        <v>53.182845919538778</v>
      </c>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c r="A172" t="s">
        <v>528</v>
      </c>
      <c r="B172">
        <v>2012</v>
      </c>
      <c r="C172" t="s">
        <v>533</v>
      </c>
      <c r="D172">
        <v>139</v>
      </c>
      <c r="E172" t="s">
        <v>45</v>
      </c>
      <c r="F172" t="s">
        <v>19</v>
      </c>
      <c r="G172" t="s">
        <v>184</v>
      </c>
      <c r="H172">
        <v>6.877585973004817</v>
      </c>
      <c r="I172">
        <v>2.3672726282990699</v>
      </c>
      <c r="J172">
        <v>1.954061916336715</v>
      </c>
      <c r="K172">
        <v>0.63229336282074566</v>
      </c>
      <c r="L172">
        <v>0.51400088535390953</v>
      </c>
      <c r="M172">
        <v>1.3985779929698161</v>
      </c>
      <c r="N172">
        <v>0</v>
      </c>
      <c r="O172">
        <v>0</v>
      </c>
      <c r="P172">
        <v>2.5256959868835782</v>
      </c>
      <c r="Q172">
        <v>1.3405158331463369</v>
      </c>
      <c r="R172">
        <v>7.4592476025656937</v>
      </c>
      <c r="S172">
        <v>2.641137896715807</v>
      </c>
      <c r="T172">
        <v>2.0251691488862651</v>
      </c>
      <c r="U172">
        <v>0.49602923129605309</v>
      </c>
      <c r="V172">
        <v>0.47404699643487858</v>
      </c>
      <c r="W172" t="s">
        <v>366</v>
      </c>
      <c r="X172" t="s">
        <v>367</v>
      </c>
      <c r="Y172" t="s">
        <v>148</v>
      </c>
      <c r="Z172" t="s">
        <v>149</v>
      </c>
      <c r="AA172" t="s">
        <v>150</v>
      </c>
      <c r="AB172" t="s">
        <v>184</v>
      </c>
      <c r="AC172" t="s">
        <v>184</v>
      </c>
      <c r="AD172" t="s">
        <v>184</v>
      </c>
      <c r="AE172" t="s">
        <v>184</v>
      </c>
      <c r="AF172" t="s">
        <v>184</v>
      </c>
      <c r="AG172" t="s">
        <v>184</v>
      </c>
      <c r="AH172" t="s">
        <v>184</v>
      </c>
      <c r="AI172" t="s">
        <v>184</v>
      </c>
      <c r="AJ172" t="s">
        <v>184</v>
      </c>
      <c r="AK172" t="s">
        <v>184</v>
      </c>
      <c r="AL172" t="s">
        <v>184</v>
      </c>
      <c r="AM172" t="s">
        <v>184</v>
      </c>
      <c r="AN172" t="s">
        <v>184</v>
      </c>
      <c r="AO172">
        <v>1.559155818952594</v>
      </c>
      <c r="AP172">
        <v>0.51547146680660683</v>
      </c>
      <c r="AQ172">
        <v>5.0047100868963712</v>
      </c>
      <c r="AR172">
        <v>3.265996557138898</v>
      </c>
      <c r="AS172">
        <v>0.6806210865397555</v>
      </c>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c r="A173" t="s">
        <v>528</v>
      </c>
      <c r="B173">
        <v>2012</v>
      </c>
      <c r="C173" t="s">
        <v>533</v>
      </c>
      <c r="D173">
        <v>148</v>
      </c>
      <c r="E173" t="s">
        <v>108</v>
      </c>
      <c r="F173" t="s">
        <v>49</v>
      </c>
      <c r="G173" t="s">
        <v>184</v>
      </c>
      <c r="H173">
        <v>11.35758888861837</v>
      </c>
      <c r="I173">
        <v>13.022251000206699</v>
      </c>
      <c r="J173">
        <v>10.644443914914049</v>
      </c>
      <c r="K173">
        <v>7.3539231624254118</v>
      </c>
      <c r="L173">
        <v>24.95456582830348</v>
      </c>
      <c r="M173">
        <v>44.029813948685387</v>
      </c>
      <c r="N173">
        <v>59.096893792766799</v>
      </c>
      <c r="O173">
        <v>70.093909894741572</v>
      </c>
      <c r="P173">
        <v>42.014247198236788</v>
      </c>
      <c r="Q173">
        <v>19.39771950460948</v>
      </c>
      <c r="R173">
        <v>11.012386383635439</v>
      </c>
      <c r="S173">
        <v>13.165974293850001</v>
      </c>
      <c r="T173">
        <v>10.783685188437779</v>
      </c>
      <c r="U173">
        <v>6.09155068242623</v>
      </c>
      <c r="V173">
        <v>8.646436866250367</v>
      </c>
      <c r="W173" t="s">
        <v>366</v>
      </c>
      <c r="X173" t="s">
        <v>367</v>
      </c>
      <c r="Y173" t="s">
        <v>148</v>
      </c>
      <c r="Z173" t="s">
        <v>149</v>
      </c>
      <c r="AA173" t="s">
        <v>150</v>
      </c>
      <c r="AB173" t="s">
        <v>184</v>
      </c>
      <c r="AC173" t="s">
        <v>184</v>
      </c>
      <c r="AD173" t="s">
        <v>184</v>
      </c>
      <c r="AE173" t="s">
        <v>184</v>
      </c>
      <c r="AF173" t="s">
        <v>184</v>
      </c>
      <c r="AG173" t="s">
        <v>184</v>
      </c>
      <c r="AH173" t="s">
        <v>184</v>
      </c>
      <c r="AI173" t="s">
        <v>184</v>
      </c>
      <c r="AJ173" t="s">
        <v>184</v>
      </c>
      <c r="AK173" t="s">
        <v>184</v>
      </c>
      <c r="AL173" t="s">
        <v>184</v>
      </c>
      <c r="AM173" t="s">
        <v>184</v>
      </c>
      <c r="AN173" t="s">
        <v>184</v>
      </c>
      <c r="AO173">
        <v>53.935461347137952</v>
      </c>
      <c r="AP173">
        <v>4.513915808635959</v>
      </c>
      <c r="AQ173">
        <v>12.94753494827833</v>
      </c>
      <c r="AR173">
        <v>22.92887650707825</v>
      </c>
      <c r="AS173">
        <v>5.2384353526542879</v>
      </c>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c r="A174" t="s">
        <v>528</v>
      </c>
      <c r="B174">
        <v>2012</v>
      </c>
      <c r="C174" t="s">
        <v>533</v>
      </c>
      <c r="D174">
        <v>149</v>
      </c>
      <c r="E174" t="s">
        <v>108</v>
      </c>
      <c r="F174" t="s">
        <v>48</v>
      </c>
      <c r="G174" t="s">
        <v>184</v>
      </c>
      <c r="H174">
        <v>54.995145842138491</v>
      </c>
      <c r="I174">
        <v>60.749504628920583</v>
      </c>
      <c r="J174">
        <v>63.590704342161871</v>
      </c>
      <c r="K174">
        <v>66.561871187557927</v>
      </c>
      <c r="L174">
        <v>63.079789760276618</v>
      </c>
      <c r="M174">
        <v>32.650913585955109</v>
      </c>
      <c r="N174">
        <v>32.223087228469559</v>
      </c>
      <c r="O174">
        <v>28.671152572616329</v>
      </c>
      <c r="P174">
        <v>54.826020150021691</v>
      </c>
      <c r="Q174">
        <v>79.261764662244218</v>
      </c>
      <c r="R174">
        <v>54.611813682464302</v>
      </c>
      <c r="S174">
        <v>60.043800248361677</v>
      </c>
      <c r="T174">
        <v>62.392250684791151</v>
      </c>
      <c r="U174">
        <v>69.983944645886638</v>
      </c>
      <c r="V174">
        <v>70.492897281325526</v>
      </c>
      <c r="W174" t="s">
        <v>366</v>
      </c>
      <c r="X174" t="s">
        <v>367</v>
      </c>
      <c r="Y174" t="s">
        <v>148</v>
      </c>
      <c r="Z174" t="s">
        <v>149</v>
      </c>
      <c r="AA174" t="s">
        <v>150</v>
      </c>
      <c r="AB174" t="s">
        <v>184</v>
      </c>
      <c r="AC174" t="s">
        <v>184</v>
      </c>
      <c r="AD174" t="s">
        <v>184</v>
      </c>
      <c r="AE174" t="s">
        <v>184</v>
      </c>
      <c r="AF174" t="s">
        <v>184</v>
      </c>
      <c r="AG174" t="s">
        <v>184</v>
      </c>
      <c r="AH174" t="s">
        <v>184</v>
      </c>
      <c r="AI174" t="s">
        <v>184</v>
      </c>
      <c r="AJ174" t="s">
        <v>184</v>
      </c>
      <c r="AK174" t="s">
        <v>184</v>
      </c>
      <c r="AL174" t="s">
        <v>184</v>
      </c>
      <c r="AM174" t="s">
        <v>184</v>
      </c>
      <c r="AN174" t="s">
        <v>184</v>
      </c>
      <c r="AO174">
        <v>38.917855070369868</v>
      </c>
      <c r="AP174">
        <v>87.342970093092603</v>
      </c>
      <c r="AQ174">
        <v>61.677789287335003</v>
      </c>
      <c r="AR174">
        <v>55.800397114475331</v>
      </c>
      <c r="AS174">
        <v>40.87151199856698</v>
      </c>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c r="A175" t="s">
        <v>528</v>
      </c>
      <c r="B175">
        <v>2012</v>
      </c>
      <c r="C175" t="s">
        <v>533</v>
      </c>
      <c r="D175">
        <v>150</v>
      </c>
      <c r="E175" t="s">
        <v>108</v>
      </c>
      <c r="F175" t="s">
        <v>110</v>
      </c>
      <c r="G175" t="s">
        <v>184</v>
      </c>
      <c r="H175">
        <v>33.64726526924337</v>
      </c>
      <c r="I175">
        <v>26.228244370872659</v>
      </c>
      <c r="J175">
        <v>25.76485174292398</v>
      </c>
      <c r="K175">
        <v>26.084205650016759</v>
      </c>
      <c r="L175">
        <v>11.96564441141976</v>
      </c>
      <c r="M175">
        <v>23.31927246535944</v>
      </c>
      <c r="N175">
        <v>8.680018978763659</v>
      </c>
      <c r="O175">
        <v>1.2349375326421601</v>
      </c>
      <c r="P175">
        <v>3.1597326517415789</v>
      </c>
      <c r="Q175">
        <v>1.3405158331463369</v>
      </c>
      <c r="R175">
        <v>34.375799933900289</v>
      </c>
      <c r="S175">
        <v>26.79022545778831</v>
      </c>
      <c r="T175">
        <v>26.82406412677102</v>
      </c>
      <c r="U175">
        <v>23.92450467168711</v>
      </c>
      <c r="V175">
        <v>20.860665852424209</v>
      </c>
      <c r="W175" t="s">
        <v>366</v>
      </c>
      <c r="X175" t="s">
        <v>367</v>
      </c>
      <c r="Y175" t="s">
        <v>148</v>
      </c>
      <c r="Z175" t="s">
        <v>149</v>
      </c>
      <c r="AA175" t="s">
        <v>150</v>
      </c>
      <c r="AB175" t="s">
        <v>184</v>
      </c>
      <c r="AC175" t="s">
        <v>184</v>
      </c>
      <c r="AD175" t="s">
        <v>184</v>
      </c>
      <c r="AE175" t="s">
        <v>184</v>
      </c>
      <c r="AF175" t="s">
        <v>184</v>
      </c>
      <c r="AG175" t="s">
        <v>184</v>
      </c>
      <c r="AH175" t="s">
        <v>184</v>
      </c>
      <c r="AI175" t="s">
        <v>184</v>
      </c>
      <c r="AJ175" t="s">
        <v>184</v>
      </c>
      <c r="AK175" t="s">
        <v>184</v>
      </c>
      <c r="AL175" t="s">
        <v>184</v>
      </c>
      <c r="AM175" t="s">
        <v>184</v>
      </c>
      <c r="AN175" t="s">
        <v>184</v>
      </c>
      <c r="AO175">
        <v>7.1466835824922894</v>
      </c>
      <c r="AP175">
        <v>8.1431140982714094</v>
      </c>
      <c r="AQ175">
        <v>25.37467576438636</v>
      </c>
      <c r="AR175">
        <v>21.270726378446469</v>
      </c>
      <c r="AS175">
        <v>53.89005264877872</v>
      </c>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c r="A176" t="s">
        <v>528</v>
      </c>
      <c r="B176">
        <v>2012</v>
      </c>
      <c r="C176" t="s">
        <v>533</v>
      </c>
      <c r="D176">
        <v>151</v>
      </c>
      <c r="E176" t="s">
        <v>109</v>
      </c>
      <c r="F176" t="s">
        <v>49</v>
      </c>
      <c r="G176" t="s">
        <v>184</v>
      </c>
      <c r="H176">
        <v>18.130987732882222</v>
      </c>
      <c r="I176">
        <v>16.678919645374279</v>
      </c>
      <c r="J176">
        <v>15.163039476087381</v>
      </c>
      <c r="K176">
        <v>9.3738745051565964</v>
      </c>
      <c r="L176">
        <v>27.313974666028461</v>
      </c>
      <c r="M176">
        <v>52.156571212740012</v>
      </c>
      <c r="N176">
        <v>66.878824095286589</v>
      </c>
      <c r="O176">
        <v>70.607669221039444</v>
      </c>
      <c r="P176">
        <v>43.753360739416927</v>
      </c>
      <c r="Q176">
        <v>19.66128210421606</v>
      </c>
      <c r="R176">
        <v>18.374371199842791</v>
      </c>
      <c r="S176">
        <v>16.451481278870489</v>
      </c>
      <c r="T176">
        <v>15.219334536325221</v>
      </c>
      <c r="U176">
        <v>8.4474904407128619</v>
      </c>
      <c r="V176">
        <v>10.69934213314529</v>
      </c>
      <c r="W176" t="s">
        <v>366</v>
      </c>
      <c r="X176" t="s">
        <v>367</v>
      </c>
      <c r="Y176" t="s">
        <v>148</v>
      </c>
      <c r="Z176" t="s">
        <v>149</v>
      </c>
      <c r="AA176" t="s">
        <v>150</v>
      </c>
      <c r="AB176" t="s">
        <v>184</v>
      </c>
      <c r="AC176" t="s">
        <v>184</v>
      </c>
      <c r="AD176" t="s">
        <v>184</v>
      </c>
      <c r="AE176" t="s">
        <v>184</v>
      </c>
      <c r="AF176" t="s">
        <v>184</v>
      </c>
      <c r="AG176" t="s">
        <v>184</v>
      </c>
      <c r="AH176" t="s">
        <v>184</v>
      </c>
      <c r="AI176" t="s">
        <v>184</v>
      </c>
      <c r="AJ176" t="s">
        <v>184</v>
      </c>
      <c r="AK176" t="s">
        <v>184</v>
      </c>
      <c r="AL176" t="s">
        <v>184</v>
      </c>
      <c r="AM176" t="s">
        <v>184</v>
      </c>
      <c r="AN176" t="s">
        <v>184</v>
      </c>
      <c r="AO176">
        <v>57.009065942899959</v>
      </c>
      <c r="AP176">
        <v>5.555786352303393</v>
      </c>
      <c r="AQ176">
        <v>17.30308602022372</v>
      </c>
      <c r="AR176">
        <v>29.02489990725385</v>
      </c>
      <c r="AS176">
        <v>10.649792426705901</v>
      </c>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c r="A177" t="s">
        <v>528</v>
      </c>
      <c r="B177">
        <v>2012</v>
      </c>
      <c r="C177" t="s">
        <v>533</v>
      </c>
      <c r="D177">
        <v>152</v>
      </c>
      <c r="E177" t="s">
        <v>109</v>
      </c>
      <c r="F177" t="s">
        <v>48</v>
      </c>
      <c r="G177" t="s">
        <v>184</v>
      </c>
      <c r="H177">
        <v>81.819439360174201</v>
      </c>
      <c r="I177">
        <v>83.321080354625778</v>
      </c>
      <c r="J177">
        <v>84.810186690931502</v>
      </c>
      <c r="K177">
        <v>90.626125494843492</v>
      </c>
      <c r="L177">
        <v>72.686025333971472</v>
      </c>
      <c r="M177">
        <v>47.843428787259953</v>
      </c>
      <c r="N177">
        <v>33.121175904713439</v>
      </c>
      <c r="O177">
        <v>29.392330778960631</v>
      </c>
      <c r="P177">
        <v>56.246639260583123</v>
      </c>
      <c r="Q177">
        <v>80.338717895783958</v>
      </c>
      <c r="R177">
        <v>81.57050818638308</v>
      </c>
      <c r="S177">
        <v>83.548518721129611</v>
      </c>
      <c r="T177">
        <v>84.750980889167735</v>
      </c>
      <c r="U177">
        <v>91.552509559287159</v>
      </c>
      <c r="V177">
        <v>89.300657866854706</v>
      </c>
      <c r="W177" t="s">
        <v>366</v>
      </c>
      <c r="X177" t="s">
        <v>367</v>
      </c>
      <c r="Y177" t="s">
        <v>148</v>
      </c>
      <c r="Z177" t="s">
        <v>149</v>
      </c>
      <c r="AA177" t="s">
        <v>150</v>
      </c>
      <c r="AB177" t="s">
        <v>184</v>
      </c>
      <c r="AC177" t="s">
        <v>184</v>
      </c>
      <c r="AD177" t="s">
        <v>184</v>
      </c>
      <c r="AE177" t="s">
        <v>184</v>
      </c>
      <c r="AF177" t="s">
        <v>184</v>
      </c>
      <c r="AG177" t="s">
        <v>184</v>
      </c>
      <c r="AH177" t="s">
        <v>184</v>
      </c>
      <c r="AI177" t="s">
        <v>184</v>
      </c>
      <c r="AJ177" t="s">
        <v>184</v>
      </c>
      <c r="AK177" t="s">
        <v>184</v>
      </c>
      <c r="AL177" t="s">
        <v>184</v>
      </c>
      <c r="AM177" t="s">
        <v>184</v>
      </c>
      <c r="AN177" t="s">
        <v>184</v>
      </c>
      <c r="AO177">
        <v>42.990934057100162</v>
      </c>
      <c r="AP177">
        <v>94.444213647696657</v>
      </c>
      <c r="AQ177">
        <v>82.696913979775957</v>
      </c>
      <c r="AR177">
        <v>70.922505164134307</v>
      </c>
      <c r="AS177">
        <v>89.323439743097239</v>
      </c>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c r="A178" t="s">
        <v>528</v>
      </c>
      <c r="B178">
        <v>2012</v>
      </c>
      <c r="C178" t="s">
        <v>533</v>
      </c>
      <c r="D178">
        <v>153</v>
      </c>
      <c r="E178" t="s">
        <v>62</v>
      </c>
      <c r="F178" t="s">
        <v>293</v>
      </c>
      <c r="G178" t="s">
        <v>184</v>
      </c>
      <c r="H178">
        <v>0</v>
      </c>
      <c r="I178">
        <v>0</v>
      </c>
      <c r="J178">
        <v>0</v>
      </c>
      <c r="K178">
        <v>0</v>
      </c>
      <c r="L178">
        <v>5.528653935656421</v>
      </c>
      <c r="M178">
        <v>0</v>
      </c>
      <c r="N178">
        <v>1.3172518964110389</v>
      </c>
      <c r="O178">
        <v>10.607475426146751</v>
      </c>
      <c r="P178">
        <v>10.90362398489296</v>
      </c>
      <c r="Q178">
        <v>32.541078988133002</v>
      </c>
      <c r="R178">
        <v>0</v>
      </c>
      <c r="S178">
        <v>0</v>
      </c>
      <c r="T178">
        <v>0</v>
      </c>
      <c r="U178">
        <v>0</v>
      </c>
      <c r="V178">
        <v>0.2210961770192692</v>
      </c>
      <c r="W178" t="s">
        <v>366</v>
      </c>
      <c r="X178" t="s">
        <v>367</v>
      </c>
      <c r="Y178" t="s">
        <v>148</v>
      </c>
      <c r="Z178" t="s">
        <v>149</v>
      </c>
      <c r="AA178" t="s">
        <v>150</v>
      </c>
      <c r="AB178" t="s">
        <v>184</v>
      </c>
      <c r="AC178" t="s">
        <v>184</v>
      </c>
      <c r="AD178" t="s">
        <v>184</v>
      </c>
      <c r="AE178" t="s">
        <v>184</v>
      </c>
      <c r="AF178" t="s">
        <v>184</v>
      </c>
      <c r="AG178" t="s">
        <v>184</v>
      </c>
      <c r="AH178" t="s">
        <v>184</v>
      </c>
      <c r="AI178" t="s">
        <v>184</v>
      </c>
      <c r="AJ178" t="s">
        <v>184</v>
      </c>
      <c r="AK178" t="s">
        <v>184</v>
      </c>
      <c r="AL178" t="s">
        <v>184</v>
      </c>
      <c r="AM178" t="s">
        <v>184</v>
      </c>
      <c r="AN178" t="s">
        <v>184</v>
      </c>
      <c r="AO178">
        <v>17.603659415726732</v>
      </c>
      <c r="AP178">
        <v>0.1668631300049781</v>
      </c>
      <c r="AQ178">
        <v>0.033436091094880903</v>
      </c>
      <c r="AR178">
        <v>0</v>
      </c>
      <c r="AS178">
        <v>0.085827481256415303</v>
      </c>
      <c r="AT178"/>
      <c r="AU178"/>
      <c r="AV178"/>
      <c r="AW178"/>
      <c r="AX178"/>
      <c r="AY178"/>
      <c r="AZ178"/>
      <c r="BA178"/>
      <c r="BB178"/>
      <c r="BC178"/>
      <c r="BD178"/>
      <c r="BE178"/>
      <c r="BF178"/>
      <c r="BG178">
        <v>0</v>
      </c>
      <c r="BH178">
        <v>0</v>
      </c>
      <c r="BI178">
        <v>0</v>
      </c>
      <c r="BJ178">
        <v>0</v>
      </c>
      <c r="BK178">
        <v>257.19554499999981</v>
      </c>
      <c r="BL178">
        <v>0</v>
      </c>
      <c r="BM178">
        <v>5.804736000000001</v>
      </c>
      <c r="BN178">
        <v>47.269644999999997</v>
      </c>
      <c r="BO178">
        <v>47.801749999999998</v>
      </c>
      <c r="BP178">
        <v>146.99111199999999</v>
      </c>
      <c r="BQ178">
        <v>0</v>
      </c>
      <c r="BR178">
        <v>0</v>
      </c>
      <c r="BS178">
        <v>0</v>
      </c>
      <c r="BT178">
        <v>0</v>
      </c>
      <c r="BU178">
        <v>9.3283020000000008</v>
      </c>
      <c r="BV178">
        <v>240.81791099999981</v>
      </c>
      <c r="BW178">
        <v>10.060252</v>
      </c>
      <c r="BX178">
        <v>2.3613360000000001</v>
      </c>
      <c r="BY178">
        <v>0</v>
      </c>
      <c r="BZ178">
        <v>3.9560460000000002</v>
      </c>
      <c r="CA178"/>
      <c r="CB178"/>
      <c r="CC178"/>
      <c r="CD178"/>
      <c r="CE178"/>
      <c r="CF178"/>
      <c r="CG178"/>
      <c r="CH178"/>
      <c r="CI178"/>
      <c r="CJ178"/>
      <c r="CK178"/>
      <c r="CL178"/>
      <c r="CM178"/>
    </row>
    <row r="179">
      <c r="A179" t="s">
        <v>528</v>
      </c>
      <c r="B179">
        <v>2012</v>
      </c>
      <c r="C179" t="s">
        <v>533</v>
      </c>
      <c r="D179">
        <v>154</v>
      </c>
      <c r="E179" t="s">
        <v>62</v>
      </c>
      <c r="F179" t="s">
        <v>294</v>
      </c>
      <c r="G179" t="s">
        <v>184</v>
      </c>
      <c r="H179">
        <v>0</v>
      </c>
      <c r="I179">
        <v>0</v>
      </c>
      <c r="J179">
        <v>0</v>
      </c>
      <c r="K179">
        <v>0</v>
      </c>
      <c r="L179">
        <v>10.80992198836365</v>
      </c>
      <c r="M179">
        <v>0.094223552343229697</v>
      </c>
      <c r="N179">
        <v>8.1690689573970872</v>
      </c>
      <c r="O179">
        <v>17.97996497864187</v>
      </c>
      <c r="P179">
        <v>37.706773357200127</v>
      </c>
      <c r="Q179">
        <v>44.488388749441093</v>
      </c>
      <c r="R179">
        <v>0</v>
      </c>
      <c r="S179">
        <v>0</v>
      </c>
      <c r="T179">
        <v>0</v>
      </c>
      <c r="U179">
        <v>0</v>
      </c>
      <c r="V179">
        <v>0.47590954343203912</v>
      </c>
      <c r="W179" t="s">
        <v>366</v>
      </c>
      <c r="X179" t="s">
        <v>367</v>
      </c>
      <c r="Y179" t="s">
        <v>148</v>
      </c>
      <c r="Z179" t="s">
        <v>149</v>
      </c>
      <c r="AA179" t="s">
        <v>150</v>
      </c>
      <c r="AB179" t="s">
        <v>184</v>
      </c>
      <c r="AC179" t="s">
        <v>184</v>
      </c>
      <c r="AD179" t="s">
        <v>184</v>
      </c>
      <c r="AE179" t="s">
        <v>184</v>
      </c>
      <c r="AF179" t="s">
        <v>184</v>
      </c>
      <c r="AG179" t="s">
        <v>184</v>
      </c>
      <c r="AH179" t="s">
        <v>184</v>
      </c>
      <c r="AI179" t="s">
        <v>184</v>
      </c>
      <c r="AJ179" t="s">
        <v>184</v>
      </c>
      <c r="AK179" t="s">
        <v>184</v>
      </c>
      <c r="AL179" t="s">
        <v>184</v>
      </c>
      <c r="AM179" t="s">
        <v>184</v>
      </c>
      <c r="AN179" t="s">
        <v>184</v>
      </c>
      <c r="AO179">
        <v>20.920473028744571</v>
      </c>
      <c r="AP179">
        <v>2.182234560309662</v>
      </c>
      <c r="AQ179">
        <v>0.12467689752598619</v>
      </c>
      <c r="AR179">
        <v>0.17988706130114429</v>
      </c>
      <c r="AS179">
        <v>1.490836301065487</v>
      </c>
      <c r="AT179"/>
      <c r="AU179"/>
      <c r="AV179"/>
      <c r="AW179"/>
      <c r="AX179"/>
      <c r="AY179"/>
      <c r="AZ179"/>
      <c r="BA179"/>
      <c r="BB179"/>
      <c r="BC179"/>
      <c r="BD179"/>
      <c r="BE179"/>
      <c r="BF179"/>
      <c r="BG179">
        <v>0</v>
      </c>
      <c r="BH179">
        <v>0</v>
      </c>
      <c r="BI179">
        <v>0</v>
      </c>
      <c r="BJ179">
        <v>0</v>
      </c>
      <c r="BK179">
        <v>502.88258399999978</v>
      </c>
      <c r="BL179">
        <v>0.41576999999999997</v>
      </c>
      <c r="BM179">
        <v>35.998649</v>
      </c>
      <c r="BN179">
        <v>80.123358999999994</v>
      </c>
      <c r="BO179">
        <v>165.30740199999991</v>
      </c>
      <c r="BP179">
        <v>200.95823300000001</v>
      </c>
      <c r="BQ179">
        <v>0</v>
      </c>
      <c r="BR179">
        <v>0</v>
      </c>
      <c r="BS179">
        <v>0</v>
      </c>
      <c r="BT179">
        <v>0</v>
      </c>
      <c r="BU179">
        <v>20.079170999999999</v>
      </c>
      <c r="BV179">
        <v>286.19189299999988</v>
      </c>
      <c r="BW179">
        <v>131.56788800000001</v>
      </c>
      <c r="BX179">
        <v>8.8049780000000002</v>
      </c>
      <c r="BY179">
        <v>7.6007090000000002</v>
      </c>
      <c r="BZ179">
        <v>68.717115999999976</v>
      </c>
      <c r="CA179"/>
      <c r="CB179"/>
      <c r="CC179"/>
      <c r="CD179"/>
      <c r="CE179"/>
      <c r="CF179"/>
      <c r="CG179"/>
      <c r="CH179"/>
      <c r="CI179"/>
      <c r="CJ179"/>
      <c r="CK179"/>
      <c r="CL179"/>
      <c r="CM179"/>
    </row>
    <row r="180">
      <c r="A180" t="s">
        <v>528</v>
      </c>
      <c r="B180">
        <v>2012</v>
      </c>
      <c r="C180" t="s">
        <v>533</v>
      </c>
      <c r="D180">
        <v>155</v>
      </c>
      <c r="E180" t="s">
        <v>62</v>
      </c>
      <c r="F180" t="s">
        <v>295</v>
      </c>
      <c r="G180" t="s">
        <v>184</v>
      </c>
      <c r="H180">
        <v>0</v>
      </c>
      <c r="I180">
        <v>0</v>
      </c>
      <c r="J180">
        <v>0</v>
      </c>
      <c r="K180">
        <v>0.23822753532358321</v>
      </c>
      <c r="L180">
        <v>0.99877996164644722</v>
      </c>
      <c r="M180">
        <v>1.290951277172637</v>
      </c>
      <c r="N180">
        <v>0.29197461628879939</v>
      </c>
      <c r="O180">
        <v>2.5023260604499291</v>
      </c>
      <c r="P180">
        <v>3.232888728186206</v>
      </c>
      <c r="Q180">
        <v>0.80867013530677123</v>
      </c>
      <c r="R180">
        <v>0</v>
      </c>
      <c r="S180">
        <v>0</v>
      </c>
      <c r="T180">
        <v>0</v>
      </c>
      <c r="U180">
        <v>0.26308990848563468</v>
      </c>
      <c r="V180">
        <v>0.24895531326228981</v>
      </c>
      <c r="W180" t="s">
        <v>366</v>
      </c>
      <c r="X180" t="s">
        <v>367</v>
      </c>
      <c r="Y180" t="s">
        <v>148</v>
      </c>
      <c r="Z180" t="s">
        <v>149</v>
      </c>
      <c r="AA180" t="s">
        <v>150</v>
      </c>
      <c r="AB180" t="s">
        <v>184</v>
      </c>
      <c r="AC180" t="s">
        <v>184</v>
      </c>
      <c r="AD180" t="s">
        <v>184</v>
      </c>
      <c r="AE180" t="s">
        <v>184</v>
      </c>
      <c r="AF180" t="s">
        <v>184</v>
      </c>
      <c r="AG180" t="s">
        <v>184</v>
      </c>
      <c r="AH180" t="s">
        <v>184</v>
      </c>
      <c r="AI180" t="s">
        <v>184</v>
      </c>
      <c r="AJ180" t="s">
        <v>184</v>
      </c>
      <c r="AK180" t="s">
        <v>184</v>
      </c>
      <c r="AL180" t="s">
        <v>184</v>
      </c>
      <c r="AM180" t="s">
        <v>184</v>
      </c>
      <c r="AN180" t="s">
        <v>184</v>
      </c>
      <c r="AO180">
        <v>0.97215199364133598</v>
      </c>
      <c r="AP180">
        <v>0</v>
      </c>
      <c r="AQ180">
        <v>0.20769273219279771</v>
      </c>
      <c r="AR180">
        <v>0.39395844589569262</v>
      </c>
      <c r="AS180">
        <v>0.28068598932479361</v>
      </c>
      <c r="AT180"/>
      <c r="AU180"/>
      <c r="AV180"/>
      <c r="AW180"/>
      <c r="AX180"/>
      <c r="AY180"/>
      <c r="AZ180"/>
      <c r="BA180"/>
      <c r="BB180"/>
      <c r="BC180"/>
      <c r="BD180"/>
      <c r="BE180"/>
      <c r="BF180"/>
      <c r="BG180">
        <v>0</v>
      </c>
      <c r="BH180">
        <v>0</v>
      </c>
      <c r="BI180">
        <v>0</v>
      </c>
      <c r="BJ180">
        <v>11.086532999999999</v>
      </c>
      <c r="BK180">
        <v>46.463707000000007</v>
      </c>
      <c r="BL180">
        <v>5.6964399999999999</v>
      </c>
      <c r="BM180">
        <v>1.286645</v>
      </c>
      <c r="BN180">
        <v>11.151009999999999</v>
      </c>
      <c r="BO180">
        <v>14.173062</v>
      </c>
      <c r="BP180">
        <v>3.6528390000000002</v>
      </c>
      <c r="BQ180">
        <v>0</v>
      </c>
      <c r="BR180">
        <v>0</v>
      </c>
      <c r="BS180">
        <v>0</v>
      </c>
      <c r="BT180">
        <v>11.086532999999999</v>
      </c>
      <c r="BU180">
        <v>10.503710999999999</v>
      </c>
      <c r="BV180">
        <v>13.299030999999999</v>
      </c>
      <c r="BW180">
        <v>0</v>
      </c>
      <c r="BX180">
        <v>14.667752999999999</v>
      </c>
      <c r="BY180">
        <v>16.645797000000002</v>
      </c>
      <c r="BZ180">
        <v>12.937659</v>
      </c>
      <c r="CA180"/>
      <c r="CB180"/>
      <c r="CC180"/>
      <c r="CD180"/>
      <c r="CE180"/>
      <c r="CF180"/>
      <c r="CG180"/>
      <c r="CH180"/>
      <c r="CI180"/>
      <c r="CJ180"/>
      <c r="CK180"/>
      <c r="CL180"/>
      <c r="CM180"/>
    </row>
    <row r="181">
      <c r="A181" t="s">
        <v>528</v>
      </c>
      <c r="B181">
        <v>2012</v>
      </c>
      <c r="C181" t="s">
        <v>533</v>
      </c>
      <c r="D181">
        <v>156</v>
      </c>
      <c r="E181" t="s">
        <v>62</v>
      </c>
      <c r="F181" t="s">
        <v>296</v>
      </c>
      <c r="G181" t="s">
        <v>184</v>
      </c>
      <c r="H181">
        <v>0</v>
      </c>
      <c r="I181">
        <v>0</v>
      </c>
      <c r="J181">
        <v>0</v>
      </c>
      <c r="K181">
        <v>0</v>
      </c>
      <c r="L181">
        <v>0.026859018575454301</v>
      </c>
      <c r="M181">
        <v>0</v>
      </c>
      <c r="N181">
        <v>0</v>
      </c>
      <c r="O181">
        <v>0</v>
      </c>
      <c r="P181">
        <v>0</v>
      </c>
      <c r="Q181">
        <v>0.27661456802366569</v>
      </c>
      <c r="R181">
        <v>0</v>
      </c>
      <c r="S181">
        <v>0</v>
      </c>
      <c r="T181">
        <v>0</v>
      </c>
      <c r="U181">
        <v>0</v>
      </c>
      <c r="V181">
        <v>0</v>
      </c>
      <c r="W181" t="s">
        <v>366</v>
      </c>
      <c r="X181" t="s">
        <v>367</v>
      </c>
      <c r="Y181" t="s">
        <v>148</v>
      </c>
      <c r="Z181" t="s">
        <v>149</v>
      </c>
      <c r="AA181" t="s">
        <v>150</v>
      </c>
      <c r="AB181" t="s">
        <v>184</v>
      </c>
      <c r="AC181" t="s">
        <v>184</v>
      </c>
      <c r="AD181" t="s">
        <v>184</v>
      </c>
      <c r="AE181" t="s">
        <v>184</v>
      </c>
      <c r="AF181" t="s">
        <v>184</v>
      </c>
      <c r="AG181" t="s">
        <v>184</v>
      </c>
      <c r="AH181" t="s">
        <v>184</v>
      </c>
      <c r="AI181" t="s">
        <v>184</v>
      </c>
      <c r="AJ181" t="s">
        <v>184</v>
      </c>
      <c r="AK181" t="s">
        <v>184</v>
      </c>
      <c r="AL181" t="s">
        <v>184</v>
      </c>
      <c r="AM181" t="s">
        <v>184</v>
      </c>
      <c r="AN181" t="s">
        <v>184</v>
      </c>
      <c r="AO181">
        <v>0.091337337520522199</v>
      </c>
      <c r="AP181">
        <v>0</v>
      </c>
      <c r="AQ181">
        <v>0</v>
      </c>
      <c r="AR181">
        <v>0</v>
      </c>
      <c r="AS181">
        <v>0</v>
      </c>
      <c r="AT181"/>
      <c r="AU181"/>
      <c r="AV181"/>
      <c r="AW181"/>
      <c r="AX181"/>
      <c r="AY181"/>
      <c r="AZ181"/>
      <c r="BA181"/>
      <c r="BB181"/>
      <c r="BC181"/>
      <c r="BD181"/>
      <c r="BE181"/>
      <c r="BF181"/>
      <c r="BG181">
        <v>0</v>
      </c>
      <c r="BH181">
        <v>0</v>
      </c>
      <c r="BI181">
        <v>0</v>
      </c>
      <c r="BJ181">
        <v>0</v>
      </c>
      <c r="BK181">
        <v>1.2494940000000001</v>
      </c>
      <c r="BL181">
        <v>0</v>
      </c>
      <c r="BM181">
        <v>0</v>
      </c>
      <c r="BN181">
        <v>0</v>
      </c>
      <c r="BO181">
        <v>0</v>
      </c>
      <c r="BP181">
        <v>1.2494940000000001</v>
      </c>
      <c r="BQ181">
        <v>0</v>
      </c>
      <c r="BR181">
        <v>0</v>
      </c>
      <c r="BS181">
        <v>0</v>
      </c>
      <c r="BT181">
        <v>0</v>
      </c>
      <c r="BU181">
        <v>0</v>
      </c>
      <c r="BV181">
        <v>1.2494940000000001</v>
      </c>
      <c r="BW181">
        <v>0</v>
      </c>
      <c r="BX181">
        <v>0</v>
      </c>
      <c r="BY181">
        <v>0</v>
      </c>
      <c r="BZ181">
        <v>0</v>
      </c>
      <c r="CA181"/>
      <c r="CB181"/>
      <c r="CC181"/>
      <c r="CD181"/>
      <c r="CE181"/>
      <c r="CF181"/>
      <c r="CG181"/>
      <c r="CH181"/>
      <c r="CI181"/>
      <c r="CJ181"/>
      <c r="CK181"/>
      <c r="CL181"/>
      <c r="CM181"/>
    </row>
    <row r="182">
      <c r="A182" t="s">
        <v>528</v>
      </c>
      <c r="B182">
        <v>2012</v>
      </c>
      <c r="C182" t="s">
        <v>533</v>
      </c>
      <c r="D182">
        <v>157</v>
      </c>
      <c r="E182" t="s">
        <v>62</v>
      </c>
      <c r="F182" t="s">
        <v>369</v>
      </c>
      <c r="G182" t="s">
        <v>184</v>
      </c>
      <c r="H182">
        <v>2.438268309848286</v>
      </c>
      <c r="I182">
        <v>2.1330360307563478</v>
      </c>
      <c r="J182">
        <v>3.485521976722346</v>
      </c>
      <c r="K182">
        <v>3.8979719557214212</v>
      </c>
      <c r="L182">
        <v>23.351627056813211</v>
      </c>
      <c r="M182">
        <v>15.2806686246682</v>
      </c>
      <c r="N182">
        <v>45.217130734813978</v>
      </c>
      <c r="O182">
        <v>53.286573216851551</v>
      </c>
      <c r="P182">
        <v>32.891477030599447</v>
      </c>
      <c r="Q182">
        <v>16.763026258754088</v>
      </c>
      <c r="R182">
        <v>2.4330704228397622</v>
      </c>
      <c r="S182">
        <v>1.750114378346789</v>
      </c>
      <c r="T182">
        <v>3.8023613275173331</v>
      </c>
      <c r="U182">
        <v>2.463572004327955</v>
      </c>
      <c r="V182">
        <v>11.35412892064857</v>
      </c>
      <c r="W182" t="s">
        <v>366</v>
      </c>
      <c r="X182" t="s">
        <v>367</v>
      </c>
      <c r="Y182" t="s">
        <v>148</v>
      </c>
      <c r="Z182" t="s">
        <v>149</v>
      </c>
      <c r="AA182" t="s">
        <v>150</v>
      </c>
      <c r="AB182" t="s">
        <v>184</v>
      </c>
      <c r="AC182" t="s">
        <v>184</v>
      </c>
      <c r="AD182" t="s">
        <v>184</v>
      </c>
      <c r="AE182" t="s">
        <v>184</v>
      </c>
      <c r="AF182" t="s">
        <v>184</v>
      </c>
      <c r="AG182" t="s">
        <v>184</v>
      </c>
      <c r="AH182" t="s">
        <v>184</v>
      </c>
      <c r="AI182" t="s">
        <v>184</v>
      </c>
      <c r="AJ182" t="s">
        <v>184</v>
      </c>
      <c r="AK182" t="s">
        <v>184</v>
      </c>
      <c r="AL182" t="s">
        <v>184</v>
      </c>
      <c r="AM182" t="s">
        <v>184</v>
      </c>
      <c r="AN182" t="s">
        <v>184</v>
      </c>
      <c r="AO182">
        <v>37.221630464625413</v>
      </c>
      <c r="AP182">
        <v>4.1936978919350176</v>
      </c>
      <c r="AQ182">
        <v>5.654282494832306</v>
      </c>
      <c r="AR182">
        <v>6.7474690578746301</v>
      </c>
      <c r="AS182">
        <v>4.2741970073302769</v>
      </c>
      <c r="AT182"/>
      <c r="AU182"/>
      <c r="AV182"/>
      <c r="AW182"/>
      <c r="AX182"/>
      <c r="AY182"/>
      <c r="AZ182"/>
      <c r="BA182"/>
      <c r="BB182"/>
      <c r="BC182"/>
      <c r="BD182"/>
      <c r="BE182"/>
      <c r="BF182"/>
      <c r="BG182">
        <v>113.61762400000001</v>
      </c>
      <c r="BH182">
        <v>99.402817000000027</v>
      </c>
      <c r="BI182">
        <v>162.70833400000001</v>
      </c>
      <c r="BJ182">
        <v>181.40218200000001</v>
      </c>
      <c r="BK182">
        <v>1086.32852</v>
      </c>
      <c r="BL182">
        <v>67.427340999999984</v>
      </c>
      <c r="BM182">
        <v>199.25840099999999</v>
      </c>
      <c r="BN182">
        <v>237.45870699999989</v>
      </c>
      <c r="BO182">
        <v>144.19702699999999</v>
      </c>
      <c r="BP182">
        <v>75.720165000000009</v>
      </c>
      <c r="BQ182">
        <v>102.60545</v>
      </c>
      <c r="BR182">
        <v>73.724213000000006</v>
      </c>
      <c r="BS182">
        <v>160.21019999999999</v>
      </c>
      <c r="BT182">
        <v>103.814215</v>
      </c>
      <c r="BU182">
        <v>479.04375799999991</v>
      </c>
      <c r="BV182">
        <v>509.19158799999991</v>
      </c>
      <c r="BW182">
        <v>252.83990299999999</v>
      </c>
      <c r="BX182">
        <v>399.31883099999999</v>
      </c>
      <c r="BY182">
        <v>285.09859699999993</v>
      </c>
      <c r="BZ182">
        <v>197.01055799999989</v>
      </c>
      <c r="CA182"/>
      <c r="CB182"/>
      <c r="CC182"/>
      <c r="CD182"/>
      <c r="CE182"/>
      <c r="CF182"/>
      <c r="CG182"/>
      <c r="CH182"/>
      <c r="CI182"/>
      <c r="CJ182"/>
      <c r="CK182"/>
      <c r="CL182"/>
      <c r="CM182"/>
    </row>
    <row r="183">
      <c r="A183" t="s">
        <v>528</v>
      </c>
      <c r="B183">
        <v>2012</v>
      </c>
      <c r="C183" t="s">
        <v>533</v>
      </c>
      <c r="D183">
        <v>158</v>
      </c>
      <c r="E183" t="s">
        <v>62</v>
      </c>
      <c r="F183" t="s">
        <v>370</v>
      </c>
      <c r="G183" t="s">
        <v>184</v>
      </c>
      <c r="H183">
        <v>63.914466420908603</v>
      </c>
      <c r="I183">
        <v>71.638719598370912</v>
      </c>
      <c r="J183">
        <v>70.775876936060939</v>
      </c>
      <c r="K183">
        <v>69.779594858938296</v>
      </c>
      <c r="L183">
        <v>47.472206379283968</v>
      </c>
      <c r="M183">
        <v>60.497920472353037</v>
      </c>
      <c r="N183">
        <v>37.431583777523663</v>
      </c>
      <c r="O183">
        <v>14.388722785267779</v>
      </c>
      <c r="P183">
        <v>12.10550424737975</v>
      </c>
      <c r="Q183">
        <v>3.7817054671950849</v>
      </c>
      <c r="R183">
        <v>63.191129643260062</v>
      </c>
      <c r="S183">
        <v>71.45966016386491</v>
      </c>
      <c r="T183">
        <v>69.402657957373776</v>
      </c>
      <c r="U183">
        <v>73.348833415499271</v>
      </c>
      <c r="V183">
        <v>66.839244193213673</v>
      </c>
      <c r="W183" t="s">
        <v>366</v>
      </c>
      <c r="X183" t="s">
        <v>367</v>
      </c>
      <c r="Y183" t="s">
        <v>148</v>
      </c>
      <c r="Z183" t="s">
        <v>149</v>
      </c>
      <c r="AA183" t="s">
        <v>150</v>
      </c>
      <c r="AB183" t="s">
        <v>184</v>
      </c>
      <c r="AC183" t="s">
        <v>184</v>
      </c>
      <c r="AD183" t="s">
        <v>184</v>
      </c>
      <c r="AE183" t="s">
        <v>184</v>
      </c>
      <c r="AF183" t="s">
        <v>184</v>
      </c>
      <c r="AG183" t="s">
        <v>184</v>
      </c>
      <c r="AH183" t="s">
        <v>184</v>
      </c>
      <c r="AI183" t="s">
        <v>184</v>
      </c>
      <c r="AJ183" t="s">
        <v>184</v>
      </c>
      <c r="AK183" t="s">
        <v>184</v>
      </c>
      <c r="AL183" t="s">
        <v>184</v>
      </c>
      <c r="AM183" t="s">
        <v>184</v>
      </c>
      <c r="AN183" t="s">
        <v>184</v>
      </c>
      <c r="AO183">
        <v>16.406656331918541</v>
      </c>
      <c r="AP183">
        <v>85.314090319478822</v>
      </c>
      <c r="AQ183">
        <v>68.605236019967379</v>
      </c>
      <c r="AR183">
        <v>71.459751853927756</v>
      </c>
      <c r="AS183">
        <v>40.004986214944438</v>
      </c>
      <c r="AT183"/>
      <c r="AU183"/>
      <c r="AV183"/>
      <c r="AW183"/>
      <c r="AX183"/>
      <c r="AY183"/>
      <c r="AZ183"/>
      <c r="BA183"/>
      <c r="BB183"/>
      <c r="BC183"/>
      <c r="BD183"/>
      <c r="BE183"/>
      <c r="BF183"/>
      <c r="BG183">
        <v>2978.265265000005</v>
      </c>
      <c r="BH183">
        <v>3338.4764399999981</v>
      </c>
      <c r="BI183">
        <v>3303.902572000005</v>
      </c>
      <c r="BJ183">
        <v>3247.3734829999999</v>
      </c>
      <c r="BK183">
        <v>2208.4290560000022</v>
      </c>
      <c r="BL183">
        <v>266.95258000000013</v>
      </c>
      <c r="BM183">
        <v>164.94981899999999</v>
      </c>
      <c r="BN183">
        <v>64.119857999999994</v>
      </c>
      <c r="BO183">
        <v>53.070822000000007</v>
      </c>
      <c r="BP183">
        <v>17.082318999999998</v>
      </c>
      <c r="BQ183">
        <v>2664.844483000008</v>
      </c>
      <c r="BR183">
        <v>3010.2645129999992</v>
      </c>
      <c r="BS183">
        <v>2924.2391120000038</v>
      </c>
      <c r="BT183">
        <v>3090.8987230000012</v>
      </c>
      <c r="BU183">
        <v>2820.0245869999999</v>
      </c>
      <c r="BV183">
        <v>224.44291899999999</v>
      </c>
      <c r="BW183">
        <v>5143.6242849999999</v>
      </c>
      <c r="BX183">
        <v>4845.0643690000052</v>
      </c>
      <c r="BY183">
        <v>3019.365456999994</v>
      </c>
      <c r="BZ183">
        <v>1843.949786000001</v>
      </c>
      <c r="CA183"/>
      <c r="CB183"/>
      <c r="CC183"/>
      <c r="CD183"/>
      <c r="CE183"/>
      <c r="CF183"/>
      <c r="CG183"/>
      <c r="CH183"/>
      <c r="CI183"/>
      <c r="CJ183"/>
      <c r="CK183"/>
      <c r="CL183"/>
      <c r="CM183"/>
    </row>
    <row r="184">
      <c r="A184" t="s">
        <v>528</v>
      </c>
      <c r="B184">
        <v>2012</v>
      </c>
      <c r="C184" t="s">
        <v>533</v>
      </c>
      <c r="D184">
        <v>159</v>
      </c>
      <c r="E184" t="s">
        <v>62</v>
      </c>
      <c r="F184" t="s">
        <v>299</v>
      </c>
      <c r="G184" t="s">
        <v>184</v>
      </c>
      <c r="H184">
        <v>26.494635183888821</v>
      </c>
      <c r="I184">
        <v>23.860971742573589</v>
      </c>
      <c r="J184">
        <v>23.522172970108709</v>
      </c>
      <c r="K184">
        <v>25.3028026001525</v>
      </c>
      <c r="L184">
        <v>10.70485983708619</v>
      </c>
      <c r="M184">
        <v>21.428847991058191</v>
      </c>
      <c r="N184">
        <v>6.8799582904362664</v>
      </c>
      <c r="O184">
        <v>1.2349375326421601</v>
      </c>
      <c r="P184">
        <v>0.63403666485800159</v>
      </c>
      <c r="Q184">
        <v>0</v>
      </c>
      <c r="R184">
        <v>26.61263825792679</v>
      </c>
      <c r="S184">
        <v>24.149087561072498</v>
      </c>
      <c r="T184">
        <v>24.624472259114349</v>
      </c>
      <c r="U184">
        <v>23.118483099460938</v>
      </c>
      <c r="V184">
        <v>19.806043642497411</v>
      </c>
      <c r="W184" t="s">
        <v>366</v>
      </c>
      <c r="X184" t="s">
        <v>367</v>
      </c>
      <c r="Y184" t="s">
        <v>148</v>
      </c>
      <c r="Z184" t="s">
        <v>149</v>
      </c>
      <c r="AA184" t="s">
        <v>150</v>
      </c>
      <c r="AB184" t="s">
        <v>184</v>
      </c>
      <c r="AC184" t="s">
        <v>184</v>
      </c>
      <c r="AD184" t="s">
        <v>184</v>
      </c>
      <c r="AE184" t="s">
        <v>184</v>
      </c>
      <c r="AF184" t="s">
        <v>184</v>
      </c>
      <c r="AG184" t="s">
        <v>184</v>
      </c>
      <c r="AH184" t="s">
        <v>184</v>
      </c>
      <c r="AI184" t="s">
        <v>184</v>
      </c>
      <c r="AJ184" t="s">
        <v>184</v>
      </c>
      <c r="AK184" t="s">
        <v>184</v>
      </c>
      <c r="AL184" t="s">
        <v>184</v>
      </c>
      <c r="AM184" t="s">
        <v>184</v>
      </c>
      <c r="AN184" t="s">
        <v>184</v>
      </c>
      <c r="AO184">
        <v>4.9956025228492331</v>
      </c>
      <c r="AP184">
        <v>7.6276426314648056</v>
      </c>
      <c r="AQ184">
        <v>19.569959632379931</v>
      </c>
      <c r="AR184">
        <v>17.95078845712985</v>
      </c>
      <c r="AS184">
        <v>53.182845919538778</v>
      </c>
      <c r="AT184"/>
      <c r="AU184"/>
      <c r="AV184"/>
      <c r="AW184"/>
      <c r="AX184"/>
      <c r="AY184"/>
      <c r="AZ184"/>
      <c r="BA184"/>
      <c r="BB184"/>
      <c r="BC184"/>
      <c r="BD184"/>
      <c r="BE184"/>
      <c r="BF184"/>
      <c r="BG184">
        <v>1234.5882880000011</v>
      </c>
      <c r="BH184">
        <v>1111.958623</v>
      </c>
      <c r="BI184">
        <v>1098.043163000001</v>
      </c>
      <c r="BJ184">
        <v>1177.531202000001</v>
      </c>
      <c r="BK184">
        <v>497.99504400000001</v>
      </c>
      <c r="BL184">
        <v>94.556741999999957</v>
      </c>
      <c r="BM184">
        <v>30.317923</v>
      </c>
      <c r="BN184">
        <v>5.5031999999999996</v>
      </c>
      <c r="BO184">
        <v>2.7796319999999999</v>
      </c>
      <c r="BP184">
        <v>0</v>
      </c>
      <c r="BQ184">
        <v>1122.2863500000001</v>
      </c>
      <c r="BR184">
        <v>1017.289211</v>
      </c>
      <c r="BS184">
        <v>1037.5372789999999</v>
      </c>
      <c r="BT184">
        <v>974.20622200000014</v>
      </c>
      <c r="BU184">
        <v>835.63976100000014</v>
      </c>
      <c r="BV184">
        <v>68.339799999999983</v>
      </c>
      <c r="BW184">
        <v>459.87395200000009</v>
      </c>
      <c r="BX184">
        <v>1382.0769319999999</v>
      </c>
      <c r="BY184">
        <v>758.46877699999993</v>
      </c>
      <c r="BZ184">
        <v>2451.3568590000018</v>
      </c>
      <c r="CA184"/>
      <c r="CB184"/>
      <c r="CC184"/>
      <c r="CD184"/>
      <c r="CE184"/>
      <c r="CF184"/>
      <c r="CG184"/>
      <c r="CH184"/>
      <c r="CI184"/>
      <c r="CJ184"/>
      <c r="CK184"/>
      <c r="CL184"/>
      <c r="CM184"/>
    </row>
    <row r="185">
      <c r="A185" t="s">
        <v>528</v>
      </c>
      <c r="B185">
        <v>2012</v>
      </c>
      <c r="C185" t="s">
        <v>533</v>
      </c>
      <c r="D185">
        <v>160</v>
      </c>
      <c r="E185" t="s">
        <v>62</v>
      </c>
      <c r="F185" t="s">
        <v>300</v>
      </c>
      <c r="G185" t="s">
        <v>184</v>
      </c>
      <c r="H185">
        <v>6.877585973004817</v>
      </c>
      <c r="I185">
        <v>2.3672726282990699</v>
      </c>
      <c r="J185">
        <v>1.954061916336715</v>
      </c>
      <c r="K185">
        <v>0.63229336282074566</v>
      </c>
      <c r="L185">
        <v>0.51489824195916289</v>
      </c>
      <c r="M185">
        <v>1.4073880824046729</v>
      </c>
      <c r="N185">
        <v>0</v>
      </c>
      <c r="O185">
        <v>0</v>
      </c>
      <c r="P185">
        <v>2.5256959868835782</v>
      </c>
      <c r="Q185">
        <v>1.3405158331463369</v>
      </c>
      <c r="R185">
        <v>7.4592476025656937</v>
      </c>
      <c r="S185">
        <v>2.641137896715807</v>
      </c>
      <c r="T185">
        <v>2.0251691488862651</v>
      </c>
      <c r="U185">
        <v>0.49602923129605309</v>
      </c>
      <c r="V185">
        <v>0.47404699643487858</v>
      </c>
      <c r="W185" t="s">
        <v>366</v>
      </c>
      <c r="X185" t="s">
        <v>367</v>
      </c>
      <c r="Y185" t="s">
        <v>148</v>
      </c>
      <c r="Z185" t="s">
        <v>149</v>
      </c>
      <c r="AA185" t="s">
        <v>150</v>
      </c>
      <c r="AB185" t="s">
        <v>184</v>
      </c>
      <c r="AC185" t="s">
        <v>184</v>
      </c>
      <c r="AD185" t="s">
        <v>184</v>
      </c>
      <c r="AE185" t="s">
        <v>184</v>
      </c>
      <c r="AF185" t="s">
        <v>184</v>
      </c>
      <c r="AG185" t="s">
        <v>184</v>
      </c>
      <c r="AH185" t="s">
        <v>184</v>
      </c>
      <c r="AI185" t="s">
        <v>184</v>
      </c>
      <c r="AJ185" t="s">
        <v>184</v>
      </c>
      <c r="AK185" t="s">
        <v>184</v>
      </c>
      <c r="AL185" t="s">
        <v>184</v>
      </c>
      <c r="AM185" t="s">
        <v>184</v>
      </c>
      <c r="AN185" t="s">
        <v>184</v>
      </c>
      <c r="AO185">
        <v>1.5652443216541809</v>
      </c>
      <c r="AP185">
        <v>0.51547146680660683</v>
      </c>
      <c r="AQ185">
        <v>5.0047100868963712</v>
      </c>
      <c r="AR185">
        <v>3.2681451238709531</v>
      </c>
      <c r="AS185">
        <v>0.6806210865397555</v>
      </c>
      <c r="AT185"/>
      <c r="AU185"/>
      <c r="AV185"/>
      <c r="AW185"/>
      <c r="AX185"/>
      <c r="AY185"/>
      <c r="AZ185"/>
      <c r="BA185"/>
      <c r="BB185"/>
      <c r="BC185"/>
      <c r="BD185"/>
      <c r="BE185"/>
      <c r="BF185"/>
      <c r="BG185">
        <v>320.47948699999989</v>
      </c>
      <c r="BH185">
        <v>110.318609</v>
      </c>
      <c r="BI185">
        <v>91.217947000000009</v>
      </c>
      <c r="BJ185">
        <v>29.425402999999999</v>
      </c>
      <c r="BK185">
        <v>23.953305</v>
      </c>
      <c r="BL185">
        <v>6.2102280000000007</v>
      </c>
      <c r="BM185">
        <v>0</v>
      </c>
      <c r="BN185">
        <v>0</v>
      </c>
      <c r="BO185">
        <v>11.072711999999999</v>
      </c>
      <c r="BP185">
        <v>6.0552359999999998</v>
      </c>
      <c r="BQ185">
        <v>314.56527099999988</v>
      </c>
      <c r="BR185">
        <v>111.25890699999999</v>
      </c>
      <c r="BS185">
        <v>85.329279999999997</v>
      </c>
      <c r="BT185">
        <v>20.902529000000001</v>
      </c>
      <c r="BU185">
        <v>20.000588</v>
      </c>
      <c r="BV185">
        <v>21.412528999999999</v>
      </c>
      <c r="BW185">
        <v>31.078002999999999</v>
      </c>
      <c r="BX185">
        <v>353.44448799999998</v>
      </c>
      <c r="BY185">
        <v>138.087864</v>
      </c>
      <c r="BZ185">
        <v>31.371867000000002</v>
      </c>
      <c r="CA185"/>
      <c r="CB185"/>
      <c r="CC185"/>
      <c r="CD185"/>
      <c r="CE185"/>
      <c r="CF185"/>
      <c r="CG185"/>
      <c r="CH185"/>
      <c r="CI185"/>
      <c r="CJ185"/>
      <c r="CK185"/>
      <c r="CL185"/>
      <c r="CM185"/>
    </row>
    <row r="186">
      <c r="A186" t="s">
        <v>528</v>
      </c>
      <c r="B186">
        <v>2012</v>
      </c>
      <c r="C186" t="s">
        <v>533</v>
      </c>
      <c r="D186">
        <v>161</v>
      </c>
      <c r="E186" t="s">
        <v>62</v>
      </c>
      <c r="F186" t="s">
        <v>302</v>
      </c>
      <c r="G186" t="s">
        <v>184</v>
      </c>
      <c r="H186">
        <v>0.27504411234971982</v>
      </c>
      <c r="I186">
        <v>0</v>
      </c>
      <c r="J186">
        <v>0.26236620077126083</v>
      </c>
      <c r="K186">
        <v>0.1491096870435103</v>
      </c>
      <c r="L186">
        <v>0.59219358061536864</v>
      </c>
      <c r="M186">
        <v>0</v>
      </c>
      <c r="N186">
        <v>0.69303172712918704</v>
      </c>
      <c r="O186">
        <v>0</v>
      </c>
      <c r="P186">
        <v>0</v>
      </c>
      <c r="Q186">
        <v>0</v>
      </c>
      <c r="R186">
        <v>0.3039140734077953</v>
      </c>
      <c r="S186">
        <v>0</v>
      </c>
      <c r="T186">
        <v>0.14533930710822041</v>
      </c>
      <c r="U186">
        <v>0.30999234093011258</v>
      </c>
      <c r="V186">
        <v>0.58057521349191665</v>
      </c>
      <c r="W186" t="s">
        <v>366</v>
      </c>
      <c r="X186" t="s">
        <v>367</v>
      </c>
      <c r="Y186" t="s">
        <v>148</v>
      </c>
      <c r="Z186" t="s">
        <v>149</v>
      </c>
      <c r="AA186" t="s">
        <v>150</v>
      </c>
      <c r="AB186" t="s">
        <v>184</v>
      </c>
      <c r="AC186" t="s">
        <v>184</v>
      </c>
      <c r="AD186" t="s">
        <v>184</v>
      </c>
      <c r="AE186" t="s">
        <v>184</v>
      </c>
      <c r="AF186" t="s">
        <v>184</v>
      </c>
      <c r="AG186" t="s">
        <v>184</v>
      </c>
      <c r="AH186" t="s">
        <v>184</v>
      </c>
      <c r="AI186" t="s">
        <v>184</v>
      </c>
      <c r="AJ186" t="s">
        <v>184</v>
      </c>
      <c r="AK186" t="s">
        <v>184</v>
      </c>
      <c r="AL186" t="s">
        <v>184</v>
      </c>
      <c r="AM186" t="s">
        <v>184</v>
      </c>
      <c r="AN186" t="s">
        <v>184</v>
      </c>
      <c r="AO186">
        <v>0.2232445833195473</v>
      </c>
      <c r="AP186">
        <v>0</v>
      </c>
      <c r="AQ186">
        <v>0.80000604511005791</v>
      </c>
      <c r="AR186">
        <v>0</v>
      </c>
      <c r="AS186">
        <v>0</v>
      </c>
      <c r="AT186"/>
      <c r="AU186"/>
      <c r="AV186"/>
      <c r="AW186"/>
      <c r="AX186"/>
      <c r="AY186"/>
      <c r="AZ186"/>
      <c r="BA186"/>
      <c r="BB186"/>
      <c r="BC186"/>
      <c r="BD186"/>
      <c r="BE186"/>
      <c r="BF186"/>
      <c r="BG186">
        <v>12.816414999999999</v>
      </c>
      <c r="BH186">
        <v>0</v>
      </c>
      <c r="BI186">
        <v>12.247567999999999</v>
      </c>
      <c r="BJ186">
        <v>6.9392040000000001</v>
      </c>
      <c r="BK186">
        <v>27.549119999999998</v>
      </c>
      <c r="BL186">
        <v>0</v>
      </c>
      <c r="BM186">
        <v>3.0539839999999998</v>
      </c>
      <c r="BN186">
        <v>0</v>
      </c>
      <c r="BO186">
        <v>0</v>
      </c>
      <c r="BP186">
        <v>0</v>
      </c>
      <c r="BQ186">
        <v>12.816414999999999</v>
      </c>
      <c r="BR186">
        <v>0</v>
      </c>
      <c r="BS186">
        <v>6.1237839999999997</v>
      </c>
      <c r="BT186">
        <v>13.062988000000001</v>
      </c>
      <c r="BU186">
        <v>24.495135999999999</v>
      </c>
      <c r="BV186">
        <v>3.0539839999999998</v>
      </c>
      <c r="BW186">
        <v>0</v>
      </c>
      <c r="BX186">
        <v>56.498323000000013</v>
      </c>
      <c r="BY186">
        <v>0</v>
      </c>
      <c r="BZ186">
        <v>0</v>
      </c>
      <c r="CA186"/>
      <c r="CB186"/>
      <c r="CC186"/>
      <c r="CD186"/>
      <c r="CE186"/>
      <c r="CF186"/>
      <c r="CG186"/>
      <c r="CH186"/>
      <c r="CI186"/>
      <c r="CJ186"/>
      <c r="CK186"/>
      <c r="CL186"/>
      <c r="CM186"/>
    </row>
    <row r="187">
      <c r="A187" t="s">
        <v>528</v>
      </c>
      <c r="B187">
        <v>2017</v>
      </c>
      <c r="C187" t="s">
        <v>534</v>
      </c>
      <c r="D187">
        <v>16</v>
      </c>
      <c r="E187" t="s">
        <v>13</v>
      </c>
      <c r="F187" t="s">
        <v>14</v>
      </c>
      <c r="G187" t="s">
        <v>539</v>
      </c>
      <c r="H187">
        <v>76.764475210447912</v>
      </c>
      <c r="I187">
        <v>80.393026235537775</v>
      </c>
      <c r="J187">
        <v>80.146173753567638</v>
      </c>
      <c r="K187">
        <v>82.882360320180737</v>
      </c>
      <c r="L187">
        <v>94.283047585845267</v>
      </c>
      <c r="M187">
        <v>94.317706300514558</v>
      </c>
      <c r="N187">
        <v>98.698045346856674</v>
      </c>
      <c r="O187">
        <v>99.502113937192334</v>
      </c>
      <c r="P187">
        <v>99.567599540309686</v>
      </c>
      <c r="Q187">
        <v>99.942503250217371</v>
      </c>
      <c r="R187">
        <v>76.245822732712796</v>
      </c>
      <c r="S187">
        <v>79.919284221809249</v>
      </c>
      <c r="T187">
        <v>80.986220538560275</v>
      </c>
      <c r="U187">
        <v>80.106232487890097</v>
      </c>
      <c r="V187">
        <v>87.598424056155423</v>
      </c>
      <c r="W187" t="s">
        <v>435</v>
      </c>
      <c r="X187" t="s">
        <v>366</v>
      </c>
      <c r="Y187" t="s">
        <v>436</v>
      </c>
      <c r="Z187" t="s">
        <v>437</v>
      </c>
      <c r="AA187" t="s">
        <v>438</v>
      </c>
      <c r="AB187" t="s">
        <v>439</v>
      </c>
      <c r="AC187" t="s">
        <v>440</v>
      </c>
      <c r="AD187" t="s">
        <v>441</v>
      </c>
      <c r="AE187" t="s">
        <v>442</v>
      </c>
      <c r="AF187" t="s">
        <v>443</v>
      </c>
      <c r="AG187" t="s">
        <v>444</v>
      </c>
      <c r="AH187" t="s">
        <v>445</v>
      </c>
      <c r="AI187" t="s">
        <v>446</v>
      </c>
      <c r="AJ187" t="s">
        <v>447</v>
      </c>
      <c r="AK187" t="s">
        <v>448</v>
      </c>
      <c r="AL187" t="s">
        <v>449</v>
      </c>
      <c r="AM187" t="s">
        <v>450</v>
      </c>
      <c r="AN187" t="s">
        <v>451</v>
      </c>
      <c r="AO187">
        <v>78.503434176740498</v>
      </c>
      <c r="AP187">
        <v>98.320919491441231</v>
      </c>
      <c r="AQ187">
        <v>91.938571091424279</v>
      </c>
      <c r="AR187">
        <v>73.529138134110113</v>
      </c>
      <c r="AS187">
        <v>67.131566957782354</v>
      </c>
      <c r="AT187">
        <v>81.300047272738368</v>
      </c>
      <c r="AU187">
        <v>79.038274261135939</v>
      </c>
      <c r="AV187">
        <v>93.856480007687523</v>
      </c>
      <c r="AW187">
        <v>95.940697337432567</v>
      </c>
      <c r="AX187">
        <v>75.397443523825629</v>
      </c>
      <c r="AY187">
        <v>84.940822993928222</v>
      </c>
      <c r="AZ187">
        <v>95.374917425770192</v>
      </c>
      <c r="BA187">
        <v>80.403998992484318</v>
      </c>
      <c r="BB187">
        <v>90.161085631072652</v>
      </c>
      <c r="BC187">
        <v>84.641130908177217</v>
      </c>
      <c r="BD187">
        <v>82.472937656595533</v>
      </c>
      <c r="BE187">
        <v>54.267714071952831</v>
      </c>
      <c r="BF187">
        <v>73.184351334382285</v>
      </c>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c r="A188" t="s">
        <v>528</v>
      </c>
      <c r="B188">
        <v>2017</v>
      </c>
      <c r="C188" t="s">
        <v>534</v>
      </c>
      <c r="D188">
        <v>17</v>
      </c>
      <c r="E188" t="s">
        <v>13</v>
      </c>
      <c r="F188" t="s">
        <v>51</v>
      </c>
      <c r="G188" t="s">
        <v>184</v>
      </c>
      <c r="H188">
        <v>23.235524789552159</v>
      </c>
      <c r="I188">
        <v>19.606973764462349</v>
      </c>
      <c r="J188">
        <v>19.853826246432408</v>
      </c>
      <c r="K188">
        <v>17.117639679819369</v>
      </c>
      <c r="L188">
        <v>5.7169524141545942</v>
      </c>
      <c r="M188">
        <v>5.6822936994854354</v>
      </c>
      <c r="N188">
        <v>1.301954653143333</v>
      </c>
      <c r="O188">
        <v>0.49788606280765801</v>
      </c>
      <c r="P188">
        <v>0.43240045969031532</v>
      </c>
      <c r="Q188">
        <v>0.057496749782628802</v>
      </c>
      <c r="R188">
        <v>23.754177267287371</v>
      </c>
      <c r="S188">
        <v>20.080715778190779</v>
      </c>
      <c r="T188">
        <v>19.013779461439881</v>
      </c>
      <c r="U188">
        <v>19.89376751211001</v>
      </c>
      <c r="V188">
        <v>12.401575943844559</v>
      </c>
      <c r="W188" t="s">
        <v>435</v>
      </c>
      <c r="X188" t="s">
        <v>366</v>
      </c>
      <c r="Y188" t="s">
        <v>436</v>
      </c>
      <c r="Z188" t="s">
        <v>437</v>
      </c>
      <c r="AA188" t="s">
        <v>438</v>
      </c>
      <c r="AB188" t="s">
        <v>439</v>
      </c>
      <c r="AC188" t="s">
        <v>440</v>
      </c>
      <c r="AD188" t="s">
        <v>441</v>
      </c>
      <c r="AE188" t="s">
        <v>442</v>
      </c>
      <c r="AF188" t="s">
        <v>443</v>
      </c>
      <c r="AG188" t="s">
        <v>444</v>
      </c>
      <c r="AH188" t="s">
        <v>445</v>
      </c>
      <c r="AI188" t="s">
        <v>446</v>
      </c>
      <c r="AJ188" t="s">
        <v>447</v>
      </c>
      <c r="AK188" t="s">
        <v>448</v>
      </c>
      <c r="AL188" t="s">
        <v>449</v>
      </c>
      <c r="AM188" t="s">
        <v>450</v>
      </c>
      <c r="AN188" t="s">
        <v>451</v>
      </c>
      <c r="AO188">
        <v>21.49656582325953</v>
      </c>
      <c r="AP188">
        <v>1.679080508558827</v>
      </c>
      <c r="AQ188">
        <v>8.0614289085758593</v>
      </c>
      <c r="AR188">
        <v>26.470861865889809</v>
      </c>
      <c r="AS188">
        <v>32.868433042217418</v>
      </c>
      <c r="AT188">
        <v>18.699952727261401</v>
      </c>
      <c r="AU188">
        <v>20.961725738864061</v>
      </c>
      <c r="AV188">
        <v>6.1435199923124717</v>
      </c>
      <c r="AW188">
        <v>4.0593026625674433</v>
      </c>
      <c r="AX188">
        <v>24.602556476174389</v>
      </c>
      <c r="AY188">
        <v>15.059177006071771</v>
      </c>
      <c r="AZ188">
        <v>4.6250825742297126</v>
      </c>
      <c r="BA188">
        <v>19.59600100751592</v>
      </c>
      <c r="BB188">
        <v>9.8389143689273979</v>
      </c>
      <c r="BC188">
        <v>15.358869091822809</v>
      </c>
      <c r="BD188">
        <v>17.52706234340457</v>
      </c>
      <c r="BE188">
        <v>45.732285928046963</v>
      </c>
      <c r="BF188">
        <v>26.815648665617669</v>
      </c>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c r="A189" t="s">
        <v>528</v>
      </c>
      <c r="B189">
        <v>2017</v>
      </c>
      <c r="C189" t="s">
        <v>534</v>
      </c>
      <c r="D189">
        <v>18</v>
      </c>
      <c r="E189" t="s">
        <v>60</v>
      </c>
      <c r="F189" t="s">
        <v>15</v>
      </c>
      <c r="G189" t="s">
        <v>540</v>
      </c>
      <c r="H189">
        <v>53.612410303879862</v>
      </c>
      <c r="I189">
        <v>59.457033002577788</v>
      </c>
      <c r="J189">
        <v>58.552612174769727</v>
      </c>
      <c r="K189">
        <v>63.145137212665361</v>
      </c>
      <c r="L189">
        <v>80.269772541745539</v>
      </c>
      <c r="M189">
        <v>76.878350662695837</v>
      </c>
      <c r="N189">
        <v>86.865220307983463</v>
      </c>
      <c r="O189">
        <v>92.987968473757334</v>
      </c>
      <c r="P189">
        <v>96.439362893943866</v>
      </c>
      <c r="Q189">
        <v>94.703182156565418</v>
      </c>
      <c r="R189">
        <v>53.281019847512397</v>
      </c>
      <c r="S189">
        <v>59.084686544310429</v>
      </c>
      <c r="T189">
        <v>59.322010682255069</v>
      </c>
      <c r="U189">
        <v>59.056306213433018</v>
      </c>
      <c r="V189">
        <v>67.827089368590663</v>
      </c>
      <c r="W189" t="s">
        <v>435</v>
      </c>
      <c r="X189" t="s">
        <v>366</v>
      </c>
      <c r="Y189" t="s">
        <v>436</v>
      </c>
      <c r="Z189" t="s">
        <v>437</v>
      </c>
      <c r="AA189" t="s">
        <v>438</v>
      </c>
      <c r="AB189" t="s">
        <v>439</v>
      </c>
      <c r="AC189" t="s">
        <v>440</v>
      </c>
      <c r="AD189" t="s">
        <v>441</v>
      </c>
      <c r="AE189" t="s">
        <v>442</v>
      </c>
      <c r="AF189" t="s">
        <v>443</v>
      </c>
      <c r="AG189" t="s">
        <v>444</v>
      </c>
      <c r="AH189" t="s">
        <v>445</v>
      </c>
      <c r="AI189" t="s">
        <v>446</v>
      </c>
      <c r="AJ189" t="s">
        <v>447</v>
      </c>
      <c r="AK189" t="s">
        <v>448</v>
      </c>
      <c r="AL189" t="s">
        <v>449</v>
      </c>
      <c r="AM189" t="s">
        <v>450</v>
      </c>
      <c r="AN189" t="s">
        <v>451</v>
      </c>
      <c r="AO189">
        <v>52.343736479748998</v>
      </c>
      <c r="AP189">
        <v>93.354435531456133</v>
      </c>
      <c r="AQ189">
        <v>77.531100305107799</v>
      </c>
      <c r="AR189">
        <v>63.500708665050567</v>
      </c>
      <c r="AS189">
        <v>48.811278675538489</v>
      </c>
      <c r="AT189">
        <v>65.817471562615651</v>
      </c>
      <c r="AU189">
        <v>63.874265508783111</v>
      </c>
      <c r="AV189">
        <v>70.235495812630603</v>
      </c>
      <c r="AW189">
        <v>76.447583752773241</v>
      </c>
      <c r="AX189">
        <v>49.756073774701918</v>
      </c>
      <c r="AY189">
        <v>63.863636138839027</v>
      </c>
      <c r="AZ189">
        <v>81.940152426552942</v>
      </c>
      <c r="BA189">
        <v>36.907910130037138</v>
      </c>
      <c r="BB189">
        <v>74.548311249208325</v>
      </c>
      <c r="BC189">
        <v>55.85575379508947</v>
      </c>
      <c r="BD189">
        <v>59.461291591927711</v>
      </c>
      <c r="BE189">
        <v>43.09427873983396</v>
      </c>
      <c r="BF189">
        <v>64.939636964593788</v>
      </c>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c r="A190" t="s">
        <v>528</v>
      </c>
      <c r="B190">
        <v>2017</v>
      </c>
      <c r="C190" t="s">
        <v>534</v>
      </c>
      <c r="D190">
        <v>19</v>
      </c>
      <c r="E190" t="s">
        <v>60</v>
      </c>
      <c r="F190" t="s">
        <v>16</v>
      </c>
      <c r="G190" t="s">
        <v>541</v>
      </c>
      <c r="H190">
        <v>23.152064906568182</v>
      </c>
      <c r="I190">
        <v>20.935993232960051</v>
      </c>
      <c r="J190">
        <v>21.593561578797871</v>
      </c>
      <c r="K190">
        <v>19.737223107515621</v>
      </c>
      <c r="L190">
        <v>14.01327504409956</v>
      </c>
      <c r="M190">
        <v>17.439355637818672</v>
      </c>
      <c r="N190">
        <v>11.83282503887318</v>
      </c>
      <c r="O190">
        <v>6.5141454634349349</v>
      </c>
      <c r="P190">
        <v>3.1282366463658109</v>
      </c>
      <c r="Q190">
        <v>5.2393210936519221</v>
      </c>
      <c r="R190">
        <v>22.964802885200431</v>
      </c>
      <c r="S190">
        <v>20.834597677498891</v>
      </c>
      <c r="T190">
        <v>21.66420985630527</v>
      </c>
      <c r="U190">
        <v>21.049926274457281</v>
      </c>
      <c r="V190">
        <v>19.771334687564689</v>
      </c>
      <c r="W190" t="s">
        <v>435</v>
      </c>
      <c r="X190" t="s">
        <v>366</v>
      </c>
      <c r="Y190" t="s">
        <v>436</v>
      </c>
      <c r="Z190" t="s">
        <v>437</v>
      </c>
      <c r="AA190" t="s">
        <v>438</v>
      </c>
      <c r="AB190" t="s">
        <v>439</v>
      </c>
      <c r="AC190" t="s">
        <v>440</v>
      </c>
      <c r="AD190" t="s">
        <v>441</v>
      </c>
      <c r="AE190" t="s">
        <v>442</v>
      </c>
      <c r="AF190" t="s">
        <v>443</v>
      </c>
      <c r="AG190" t="s">
        <v>444</v>
      </c>
      <c r="AH190" t="s">
        <v>445</v>
      </c>
      <c r="AI190" t="s">
        <v>446</v>
      </c>
      <c r="AJ190" t="s">
        <v>447</v>
      </c>
      <c r="AK190" t="s">
        <v>448</v>
      </c>
      <c r="AL190" t="s">
        <v>449</v>
      </c>
      <c r="AM190" t="s">
        <v>450</v>
      </c>
      <c r="AN190" t="s">
        <v>451</v>
      </c>
      <c r="AO190">
        <v>26.159697696991412</v>
      </c>
      <c r="AP190">
        <v>4.9664839599851742</v>
      </c>
      <c r="AQ190">
        <v>14.407470786316489</v>
      </c>
      <c r="AR190">
        <v>10.02842946905953</v>
      </c>
      <c r="AS190">
        <v>18.320288282243901</v>
      </c>
      <c r="AT190">
        <v>15.48257571012271</v>
      </c>
      <c r="AU190">
        <v>15.16400875235278</v>
      </c>
      <c r="AV190">
        <v>23.62098419505703</v>
      </c>
      <c r="AW190">
        <v>19.493113584659412</v>
      </c>
      <c r="AX190">
        <v>25.641369749123889</v>
      </c>
      <c r="AY190">
        <v>21.077186855089451</v>
      </c>
      <c r="AZ190">
        <v>13.43476499921716</v>
      </c>
      <c r="BA190">
        <v>43.496088862447223</v>
      </c>
      <c r="BB190">
        <v>15.61277438186435</v>
      </c>
      <c r="BC190">
        <v>28.78537711308746</v>
      </c>
      <c r="BD190">
        <v>23.01164606466773</v>
      </c>
      <c r="BE190">
        <v>11.173435332118929</v>
      </c>
      <c r="BF190">
        <v>8.2447143697884862</v>
      </c>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c r="A191" t="s">
        <v>528</v>
      </c>
      <c r="B191">
        <v>2017</v>
      </c>
      <c r="C191" t="s">
        <v>534</v>
      </c>
      <c r="D191">
        <v>20</v>
      </c>
      <c r="E191" t="s">
        <v>60</v>
      </c>
      <c r="F191" t="s">
        <v>22</v>
      </c>
      <c r="G191" t="s">
        <v>542</v>
      </c>
      <c r="H191">
        <v>16.446528513924129</v>
      </c>
      <c r="I191">
        <v>14.025096561662229</v>
      </c>
      <c r="J191">
        <v>14.80831765800793</v>
      </c>
      <c r="K191">
        <v>13.526858756202101</v>
      </c>
      <c r="L191">
        <v>4.7561033056739381</v>
      </c>
      <c r="M191">
        <v>4.4068112367573198</v>
      </c>
      <c r="N191">
        <v>1.301954653143333</v>
      </c>
      <c r="O191">
        <v>0.38055992176079051</v>
      </c>
      <c r="P191">
        <v>0.43240045969031532</v>
      </c>
      <c r="Q191">
        <v>0.057496749782628802</v>
      </c>
      <c r="R191">
        <v>16.705590961914151</v>
      </c>
      <c r="S191">
        <v>14.526374730844299</v>
      </c>
      <c r="T191">
        <v>13.99002939125816</v>
      </c>
      <c r="U191">
        <v>14.90414573319279</v>
      </c>
      <c r="V191">
        <v>10.49959360175974</v>
      </c>
      <c r="W191" t="s">
        <v>435</v>
      </c>
      <c r="X191" t="s">
        <v>366</v>
      </c>
      <c r="Y191" t="s">
        <v>436</v>
      </c>
      <c r="Z191" t="s">
        <v>437</v>
      </c>
      <c r="AA191" t="s">
        <v>438</v>
      </c>
      <c r="AB191" t="s">
        <v>439</v>
      </c>
      <c r="AC191" t="s">
        <v>440</v>
      </c>
      <c r="AD191" t="s">
        <v>441</v>
      </c>
      <c r="AE191" t="s">
        <v>442</v>
      </c>
      <c r="AF191" t="s">
        <v>443</v>
      </c>
      <c r="AG191" t="s">
        <v>444</v>
      </c>
      <c r="AH191" t="s">
        <v>445</v>
      </c>
      <c r="AI191" t="s">
        <v>446</v>
      </c>
      <c r="AJ191" t="s">
        <v>447</v>
      </c>
      <c r="AK191" t="s">
        <v>448</v>
      </c>
      <c r="AL191" t="s">
        <v>449</v>
      </c>
      <c r="AM191" t="s">
        <v>450</v>
      </c>
      <c r="AN191" t="s">
        <v>451</v>
      </c>
      <c r="AO191">
        <v>20.578920805388439</v>
      </c>
      <c r="AP191">
        <v>1.231240212568059</v>
      </c>
      <c r="AQ191">
        <v>7.1485129588484781</v>
      </c>
      <c r="AR191">
        <v>18.50319874384812</v>
      </c>
      <c r="AS191">
        <v>12.92228283988617</v>
      </c>
      <c r="AT191">
        <v>14.255100977391489</v>
      </c>
      <c r="AU191">
        <v>19.956146922004901</v>
      </c>
      <c r="AV191">
        <v>5.96338345411327</v>
      </c>
      <c r="AW191">
        <v>3.761490044409443</v>
      </c>
      <c r="AX191">
        <v>8.2937369312607014</v>
      </c>
      <c r="AY191">
        <v>12.307434605184429</v>
      </c>
      <c r="AZ191">
        <v>4.4935132461484137</v>
      </c>
      <c r="BA191">
        <v>15.58339790632342</v>
      </c>
      <c r="BB191">
        <v>8.9685800381780307</v>
      </c>
      <c r="BC191">
        <v>15.358869091822809</v>
      </c>
      <c r="BD191">
        <v>15.617934687585461</v>
      </c>
      <c r="BE191">
        <v>34.897882308987413</v>
      </c>
      <c r="BF191">
        <v>12.0326584710762</v>
      </c>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row>
    <row r="192">
      <c r="A192" t="s">
        <v>528</v>
      </c>
      <c r="B192">
        <v>2017</v>
      </c>
      <c r="C192" t="s">
        <v>534</v>
      </c>
      <c r="D192">
        <v>21</v>
      </c>
      <c r="E192" t="s">
        <v>60</v>
      </c>
      <c r="F192" t="s">
        <v>17</v>
      </c>
      <c r="G192" t="s">
        <v>543</v>
      </c>
      <c r="H192">
        <v>6.788996275628012</v>
      </c>
      <c r="I192">
        <v>5.5818772028001353</v>
      </c>
      <c r="J192">
        <v>5.0455085884244877</v>
      </c>
      <c r="K192">
        <v>3.590780923617273</v>
      </c>
      <c r="L192">
        <v>0.96084910848065819</v>
      </c>
      <c r="M192">
        <v>1.2754824627281141</v>
      </c>
      <c r="N192">
        <v>0</v>
      </c>
      <c r="O192">
        <v>0.1173261410468675</v>
      </c>
      <c r="P192">
        <v>0</v>
      </c>
      <c r="Q192">
        <v>0</v>
      </c>
      <c r="R192">
        <v>7.0485863053732087</v>
      </c>
      <c r="S192">
        <v>5.5543410473464947</v>
      </c>
      <c r="T192">
        <v>5.0237500701817508</v>
      </c>
      <c r="U192">
        <v>4.9896217789172121</v>
      </c>
      <c r="V192">
        <v>1.901982342084827</v>
      </c>
      <c r="W192" t="s">
        <v>435</v>
      </c>
      <c r="X192" t="s">
        <v>366</v>
      </c>
      <c r="Y192" t="s">
        <v>436</v>
      </c>
      <c r="Z192" t="s">
        <v>437</v>
      </c>
      <c r="AA192" t="s">
        <v>438</v>
      </c>
      <c r="AB192" t="s">
        <v>439</v>
      </c>
      <c r="AC192" t="s">
        <v>440</v>
      </c>
      <c r="AD192" t="s">
        <v>441</v>
      </c>
      <c r="AE192" t="s">
        <v>442</v>
      </c>
      <c r="AF192" t="s">
        <v>443</v>
      </c>
      <c r="AG192" t="s">
        <v>444</v>
      </c>
      <c r="AH192" t="s">
        <v>445</v>
      </c>
      <c r="AI192" t="s">
        <v>446</v>
      </c>
      <c r="AJ192" t="s">
        <v>447</v>
      </c>
      <c r="AK192" t="s">
        <v>448</v>
      </c>
      <c r="AL192" t="s">
        <v>449</v>
      </c>
      <c r="AM192" t="s">
        <v>450</v>
      </c>
      <c r="AN192" t="s">
        <v>451</v>
      </c>
      <c r="AO192">
        <v>0.91764501787108443</v>
      </c>
      <c r="AP192">
        <v>0.44784029599076752</v>
      </c>
      <c r="AQ192">
        <v>0.91291594972738177</v>
      </c>
      <c r="AR192">
        <v>7.9676631220416754</v>
      </c>
      <c r="AS192">
        <v>19.946150202331239</v>
      </c>
      <c r="AT192">
        <v>4.4448517498699136</v>
      </c>
      <c r="AU192">
        <v>1.00557881685916</v>
      </c>
      <c r="AV192">
        <v>0.1801365381992012</v>
      </c>
      <c r="AW192">
        <v>0.29781261815800059</v>
      </c>
      <c r="AX192">
        <v>16.308819544913689</v>
      </c>
      <c r="AY192">
        <v>2.7517424008873319</v>
      </c>
      <c r="AZ192">
        <v>0.13156932808129879</v>
      </c>
      <c r="BA192">
        <v>4.0126031011924956</v>
      </c>
      <c r="BB192">
        <v>0.87033433074936806</v>
      </c>
      <c r="BC192">
        <v>0</v>
      </c>
      <c r="BD192">
        <v>1.9091276558191239</v>
      </c>
      <c r="BE192">
        <v>10.834403619059509</v>
      </c>
      <c r="BF192">
        <v>14.782990194541471</v>
      </c>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row>
    <row r="193">
      <c r="A193" t="s">
        <v>528</v>
      </c>
      <c r="B193">
        <v>2017</v>
      </c>
      <c r="C193" t="s">
        <v>534</v>
      </c>
      <c r="D193">
        <v>22</v>
      </c>
      <c r="E193" t="s">
        <v>54</v>
      </c>
      <c r="F193" t="s">
        <v>49</v>
      </c>
      <c r="G193" t="s">
        <v>184</v>
      </c>
      <c r="H193">
        <v>30.159868667241408</v>
      </c>
      <c r="I193">
        <v>26.042051423243091</v>
      </c>
      <c r="J193">
        <v>26.942722986618751</v>
      </c>
      <c r="K193">
        <v>23.813538889661508</v>
      </c>
      <c r="L193">
        <v>14.86298481319284</v>
      </c>
      <c r="M193">
        <v>18.49001245031711</v>
      </c>
      <c r="N193">
        <v>11.988915279212289</v>
      </c>
      <c r="O193">
        <v>6.5467407733134104</v>
      </c>
      <c r="P193">
        <v>3.1418218986984341</v>
      </c>
      <c r="Q193">
        <v>5.2423352660426046</v>
      </c>
      <c r="R193">
        <v>30.119424333193699</v>
      </c>
      <c r="S193">
        <v>26.069549896961309</v>
      </c>
      <c r="T193">
        <v>26.750488801968739</v>
      </c>
      <c r="U193">
        <v>26.277513772276659</v>
      </c>
      <c r="V193">
        <v>22.570422813645798</v>
      </c>
      <c r="W193" t="s">
        <v>435</v>
      </c>
      <c r="X193" t="s">
        <v>366</v>
      </c>
      <c r="Y193" t="s">
        <v>436</v>
      </c>
      <c r="Z193" t="s">
        <v>437</v>
      </c>
      <c r="AA193" t="s">
        <v>438</v>
      </c>
      <c r="AB193" t="s">
        <v>439</v>
      </c>
      <c r="AC193" t="s">
        <v>440</v>
      </c>
      <c r="AD193" t="s">
        <v>441</v>
      </c>
      <c r="AE193" t="s">
        <v>442</v>
      </c>
      <c r="AF193" t="s">
        <v>443</v>
      </c>
      <c r="AG193" t="s">
        <v>444</v>
      </c>
      <c r="AH193" t="s">
        <v>445</v>
      </c>
      <c r="AI193" t="s">
        <v>446</v>
      </c>
      <c r="AJ193" t="s">
        <v>447</v>
      </c>
      <c r="AK193" t="s">
        <v>448</v>
      </c>
      <c r="AL193" t="s">
        <v>449</v>
      </c>
      <c r="AM193" t="s">
        <v>450</v>
      </c>
      <c r="AN193" t="s">
        <v>451</v>
      </c>
      <c r="AO193">
        <v>33.322997867961007</v>
      </c>
      <c r="AP193">
        <v>5.0512993426770212</v>
      </c>
      <c r="AQ193">
        <v>15.670757784553359</v>
      </c>
      <c r="AR193">
        <v>13.6387148327084</v>
      </c>
      <c r="AS193">
        <v>27.29012462015843</v>
      </c>
      <c r="AT193">
        <v>19.043747487849679</v>
      </c>
      <c r="AU193">
        <v>19.185652639950291</v>
      </c>
      <c r="AV193">
        <v>25.167131979722981</v>
      </c>
      <c r="AW193">
        <v>20.317877736598341</v>
      </c>
      <c r="AX193">
        <v>34.008274751412763</v>
      </c>
      <c r="AY193">
        <v>24.813965902586212</v>
      </c>
      <c r="AZ193">
        <v>14.08626645435722</v>
      </c>
      <c r="BA193">
        <v>54.096922301729009</v>
      </c>
      <c r="BB193">
        <v>17.316533261089798</v>
      </c>
      <c r="BC193">
        <v>34.00873405663166</v>
      </c>
      <c r="BD193">
        <v>27.90205698805666</v>
      </c>
      <c r="BE193">
        <v>20.589471149096539</v>
      </c>
      <c r="BF193">
        <v>11.265679369238439</v>
      </c>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c r="A194" t="s">
        <v>528</v>
      </c>
      <c r="B194">
        <v>2017</v>
      </c>
      <c r="C194" t="s">
        <v>534</v>
      </c>
      <c r="D194">
        <v>23</v>
      </c>
      <c r="E194" t="s">
        <v>54</v>
      </c>
      <c r="F194" t="s">
        <v>48</v>
      </c>
      <c r="G194" t="s">
        <v>184</v>
      </c>
      <c r="H194">
        <v>69.840131332758759</v>
      </c>
      <c r="I194">
        <v>73.957948576757019</v>
      </c>
      <c r="J194">
        <v>73.057277013381196</v>
      </c>
      <c r="K194">
        <v>76.186461110338783</v>
      </c>
      <c r="L194">
        <v>85.137015186806977</v>
      </c>
      <c r="M194">
        <v>81.509987549682833</v>
      </c>
      <c r="N194">
        <v>88.011084720787679</v>
      </c>
      <c r="O194">
        <v>93.453259226686527</v>
      </c>
      <c r="P194">
        <v>96.858178101301561</v>
      </c>
      <c r="Q194">
        <v>94.75766473395737</v>
      </c>
      <c r="R194">
        <v>69.880575666806351</v>
      </c>
      <c r="S194">
        <v>73.930450103038766</v>
      </c>
      <c r="T194">
        <v>73.249511198031342</v>
      </c>
      <c r="U194">
        <v>73.722486227723593</v>
      </c>
      <c r="V194">
        <v>77.429577186354123</v>
      </c>
      <c r="W194" t="s">
        <v>435</v>
      </c>
      <c r="X194" t="s">
        <v>366</v>
      </c>
      <c r="Y194" t="s">
        <v>436</v>
      </c>
      <c r="Z194" t="s">
        <v>437</v>
      </c>
      <c r="AA194" t="s">
        <v>438</v>
      </c>
      <c r="AB194" t="s">
        <v>439</v>
      </c>
      <c r="AC194" t="s">
        <v>440</v>
      </c>
      <c r="AD194" t="s">
        <v>441</v>
      </c>
      <c r="AE194" t="s">
        <v>442</v>
      </c>
      <c r="AF194" t="s">
        <v>443</v>
      </c>
      <c r="AG194" t="s">
        <v>444</v>
      </c>
      <c r="AH194" t="s">
        <v>445</v>
      </c>
      <c r="AI194" t="s">
        <v>446</v>
      </c>
      <c r="AJ194" t="s">
        <v>447</v>
      </c>
      <c r="AK194" t="s">
        <v>448</v>
      </c>
      <c r="AL194" t="s">
        <v>449</v>
      </c>
      <c r="AM194" t="s">
        <v>450</v>
      </c>
      <c r="AN194" t="s">
        <v>451</v>
      </c>
      <c r="AO194">
        <v>66.677002132038893</v>
      </c>
      <c r="AP194">
        <v>94.948700657323059</v>
      </c>
      <c r="AQ194">
        <v>84.329242215446669</v>
      </c>
      <c r="AR194">
        <v>86.361285167291555</v>
      </c>
      <c r="AS194">
        <v>72.70987537984162</v>
      </c>
      <c r="AT194">
        <v>80.956252512150314</v>
      </c>
      <c r="AU194">
        <v>80.814347360049638</v>
      </c>
      <c r="AV194">
        <v>74.832868020277132</v>
      </c>
      <c r="AW194">
        <v>79.682122263401752</v>
      </c>
      <c r="AX194">
        <v>65.991725248587471</v>
      </c>
      <c r="AY194">
        <v>75.186034097414094</v>
      </c>
      <c r="AZ194">
        <v>85.9137335456427</v>
      </c>
      <c r="BA194">
        <v>45.903077698271041</v>
      </c>
      <c r="BB194">
        <v>82.683466738910212</v>
      </c>
      <c r="BC194">
        <v>65.991265943367978</v>
      </c>
      <c r="BD194">
        <v>72.097943011943215</v>
      </c>
      <c r="BE194">
        <v>79.41052885090356</v>
      </c>
      <c r="BF194">
        <v>88.73432063076153</v>
      </c>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row>
    <row r="195">
      <c r="A195" t="s">
        <v>528</v>
      </c>
      <c r="B195">
        <v>2017</v>
      </c>
      <c r="C195" t="s">
        <v>534</v>
      </c>
      <c r="D195">
        <v>29</v>
      </c>
      <c r="E195" t="s">
        <v>57</v>
      </c>
      <c r="F195" t="s">
        <v>49</v>
      </c>
      <c r="G195" t="s">
        <v>544</v>
      </c>
      <c r="H195">
        <v>15.777913281517121</v>
      </c>
      <c r="I195">
        <v>20.881994778107671</v>
      </c>
      <c r="J195">
        <v>25.895146906901068</v>
      </c>
      <c r="K195">
        <v>37.471025897699228</v>
      </c>
      <c r="L195">
        <v>69.609843635499999</v>
      </c>
      <c r="M195">
        <v>77.346411391841045</v>
      </c>
      <c r="N195">
        <v>87.890359015874324</v>
      </c>
      <c r="O195">
        <v>94.074536195057561</v>
      </c>
      <c r="P195">
        <v>95.735558946518069</v>
      </c>
      <c r="Q195">
        <v>95.710070944729779</v>
      </c>
      <c r="R195">
        <v>15.162528492510161</v>
      </c>
      <c r="S195">
        <v>19.273529044421458</v>
      </c>
      <c r="T195">
        <v>24.915794337933669</v>
      </c>
      <c r="U195">
        <v>29.064743922708111</v>
      </c>
      <c r="V195">
        <v>46.373228808661331</v>
      </c>
      <c r="W195" t="s">
        <v>435</v>
      </c>
      <c r="X195" t="s">
        <v>366</v>
      </c>
      <c r="Y195" t="s">
        <v>436</v>
      </c>
      <c r="Z195" t="s">
        <v>437</v>
      </c>
      <c r="AA195" t="s">
        <v>438</v>
      </c>
      <c r="AB195" t="s">
        <v>439</v>
      </c>
      <c r="AC195" t="s">
        <v>440</v>
      </c>
      <c r="AD195" t="s">
        <v>441</v>
      </c>
      <c r="AE195" t="s">
        <v>442</v>
      </c>
      <c r="AF195" t="s">
        <v>443</v>
      </c>
      <c r="AG195" t="s">
        <v>444</v>
      </c>
      <c r="AH195" t="s">
        <v>445</v>
      </c>
      <c r="AI195" t="s">
        <v>446</v>
      </c>
      <c r="AJ195" t="s">
        <v>447</v>
      </c>
      <c r="AK195" t="s">
        <v>448</v>
      </c>
      <c r="AL195" t="s">
        <v>449</v>
      </c>
      <c r="AM195" t="s">
        <v>450</v>
      </c>
      <c r="AN195" t="s">
        <v>451</v>
      </c>
      <c r="AO195">
        <v>56.570611606019717</v>
      </c>
      <c r="AP195">
        <v>97.756705646665779</v>
      </c>
      <c r="AQ195">
        <v>57.820771559818063</v>
      </c>
      <c r="AR195">
        <v>41.173390924900559</v>
      </c>
      <c r="AS195">
        <v>19.51624716827682</v>
      </c>
      <c r="AT195">
        <v>53.155118171165881</v>
      </c>
      <c r="AU195">
        <v>15.756701967893621</v>
      </c>
      <c r="AV195">
        <v>14.23673130531963</v>
      </c>
      <c r="AW195">
        <v>16.39941584627109</v>
      </c>
      <c r="AX195">
        <v>13.043839452871021</v>
      </c>
      <c r="AY195">
        <v>60.316292762624983</v>
      </c>
      <c r="AZ195">
        <v>10.402675153090041</v>
      </c>
      <c r="BA195">
        <v>3.0292346141343152</v>
      </c>
      <c r="BB195">
        <v>16.839845848445041</v>
      </c>
      <c r="BC195">
        <v>15.28860494759429</v>
      </c>
      <c r="BD195">
        <v>65.922014158540406</v>
      </c>
      <c r="BE195">
        <v>35.497114078239548</v>
      </c>
      <c r="BF195">
        <v>24.346448595067599</v>
      </c>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c r="A196" t="s">
        <v>528</v>
      </c>
      <c r="B196">
        <v>2017</v>
      </c>
      <c r="C196" t="s">
        <v>534</v>
      </c>
      <c r="D196">
        <v>30</v>
      </c>
      <c r="E196" t="s">
        <v>57</v>
      </c>
      <c r="F196" t="s">
        <v>48</v>
      </c>
      <c r="G196" t="s">
        <v>184</v>
      </c>
      <c r="H196">
        <v>84.222086718482871</v>
      </c>
      <c r="I196">
        <v>79.118005221892446</v>
      </c>
      <c r="J196">
        <v>74.104853093098939</v>
      </c>
      <c r="K196">
        <v>62.528974102301049</v>
      </c>
      <c r="L196">
        <v>30.390156364499489</v>
      </c>
      <c r="M196">
        <v>22.65358860815887</v>
      </c>
      <c r="N196">
        <v>12.10964098412567</v>
      </c>
      <c r="O196">
        <v>5.9254638049423569</v>
      </c>
      <c r="P196">
        <v>4.2644410534819457</v>
      </c>
      <c r="Q196">
        <v>4.2899290552701981</v>
      </c>
      <c r="R196">
        <v>84.837471507489937</v>
      </c>
      <c r="S196">
        <v>80.726470955578677</v>
      </c>
      <c r="T196">
        <v>75.084205662066537</v>
      </c>
      <c r="U196">
        <v>70.935256077292024</v>
      </c>
      <c r="V196">
        <v>53.626771191338563</v>
      </c>
      <c r="W196" t="s">
        <v>435</v>
      </c>
      <c r="X196" t="s">
        <v>366</v>
      </c>
      <c r="Y196" t="s">
        <v>436</v>
      </c>
      <c r="Z196" t="s">
        <v>437</v>
      </c>
      <c r="AA196" t="s">
        <v>438</v>
      </c>
      <c r="AB196" t="s">
        <v>439</v>
      </c>
      <c r="AC196" t="s">
        <v>440</v>
      </c>
      <c r="AD196" t="s">
        <v>441</v>
      </c>
      <c r="AE196" t="s">
        <v>442</v>
      </c>
      <c r="AF196" t="s">
        <v>443</v>
      </c>
      <c r="AG196" t="s">
        <v>444</v>
      </c>
      <c r="AH196" t="s">
        <v>445</v>
      </c>
      <c r="AI196" t="s">
        <v>446</v>
      </c>
      <c r="AJ196" t="s">
        <v>447</v>
      </c>
      <c r="AK196" t="s">
        <v>448</v>
      </c>
      <c r="AL196" t="s">
        <v>449</v>
      </c>
      <c r="AM196" t="s">
        <v>450</v>
      </c>
      <c r="AN196" t="s">
        <v>451</v>
      </c>
      <c r="AO196">
        <v>43.429388393980247</v>
      </c>
      <c r="AP196">
        <v>2.243294353334278</v>
      </c>
      <c r="AQ196">
        <v>42.179228440182122</v>
      </c>
      <c r="AR196">
        <v>58.826609075099299</v>
      </c>
      <c r="AS196">
        <v>80.483752831722924</v>
      </c>
      <c r="AT196">
        <v>46.844881828833927</v>
      </c>
      <c r="AU196">
        <v>84.243298032106338</v>
      </c>
      <c r="AV196">
        <v>85.76326869468042</v>
      </c>
      <c r="AW196">
        <v>83.60058415372896</v>
      </c>
      <c r="AX196">
        <v>86.956160547129059</v>
      </c>
      <c r="AY196">
        <v>39.683707237375273</v>
      </c>
      <c r="AZ196">
        <v>89.597324846909927</v>
      </c>
      <c r="BA196">
        <v>96.970765385865647</v>
      </c>
      <c r="BB196">
        <v>83.160154151555048</v>
      </c>
      <c r="BC196">
        <v>84.711395052405663</v>
      </c>
      <c r="BD196">
        <v>34.077985841459693</v>
      </c>
      <c r="BE196">
        <v>64.502885921760281</v>
      </c>
      <c r="BF196">
        <v>75.653551404932372</v>
      </c>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c r="A197" t="s">
        <v>528</v>
      </c>
      <c r="B197">
        <v>2017</v>
      </c>
      <c r="C197" t="s">
        <v>534</v>
      </c>
      <c r="D197">
        <v>31</v>
      </c>
      <c r="E197" t="s">
        <v>103</v>
      </c>
      <c r="F197" t="s">
        <v>49</v>
      </c>
      <c r="G197" t="s">
        <v>545</v>
      </c>
      <c r="H197">
        <v>0.1152042377053428</v>
      </c>
      <c r="I197">
        <v>0.321162065094862</v>
      </c>
      <c r="J197">
        <v>0.35990463504900633</v>
      </c>
      <c r="K197">
        <v>1.334265942074123</v>
      </c>
      <c r="L197">
        <v>31.09506697255927</v>
      </c>
      <c r="M197">
        <v>4.1074068893348032</v>
      </c>
      <c r="N197">
        <v>20.25763281129721</v>
      </c>
      <c r="O197">
        <v>48.279307910340421</v>
      </c>
      <c r="P197">
        <v>68.871838539061997</v>
      </c>
      <c r="Q197">
        <v>87.139474675625323</v>
      </c>
      <c r="R197">
        <v>0.099281670913136902</v>
      </c>
      <c r="S197">
        <v>0.1596926041217881</v>
      </c>
      <c r="T197">
        <v>0.23820742454842081</v>
      </c>
      <c r="U197">
        <v>0.91075122872876046</v>
      </c>
      <c r="V197">
        <v>7.5882119515481463</v>
      </c>
      <c r="W197" t="s">
        <v>435</v>
      </c>
      <c r="X197" t="s">
        <v>366</v>
      </c>
      <c r="Y197" t="s">
        <v>436</v>
      </c>
      <c r="Z197" t="s">
        <v>437</v>
      </c>
      <c r="AA197" t="s">
        <v>438</v>
      </c>
      <c r="AB197" t="s">
        <v>439</v>
      </c>
      <c r="AC197" t="s">
        <v>440</v>
      </c>
      <c r="AD197" t="s">
        <v>441</v>
      </c>
      <c r="AE197" t="s">
        <v>442</v>
      </c>
      <c r="AF197" t="s">
        <v>443</v>
      </c>
      <c r="AG197" t="s">
        <v>444</v>
      </c>
      <c r="AH197" t="s">
        <v>445</v>
      </c>
      <c r="AI197" t="s">
        <v>446</v>
      </c>
      <c r="AJ197" t="s">
        <v>447</v>
      </c>
      <c r="AK197" t="s">
        <v>448</v>
      </c>
      <c r="AL197" t="s">
        <v>449</v>
      </c>
      <c r="AM197" t="s">
        <v>450</v>
      </c>
      <c r="AN197" t="s">
        <v>451</v>
      </c>
      <c r="AO197">
        <v>4.5060368003254752</v>
      </c>
      <c r="AP197">
        <v>54.401507728655929</v>
      </c>
      <c r="AQ197">
        <v>3.712112122179088</v>
      </c>
      <c r="AR197">
        <v>4.3380323760268391</v>
      </c>
      <c r="AS197">
        <v>1.7168603012430601</v>
      </c>
      <c r="AT197">
        <v>3.4859065989638589</v>
      </c>
      <c r="AU197">
        <v>7.2639568774659136</v>
      </c>
      <c r="AV197">
        <v>1.303623144063397</v>
      </c>
      <c r="AW197">
        <v>3.059700150251556</v>
      </c>
      <c r="AX197">
        <v>1.6325483528949261</v>
      </c>
      <c r="AY197">
        <v>5.3609514974577399</v>
      </c>
      <c r="AZ197">
        <v>2.029362103285866</v>
      </c>
      <c r="BA197">
        <v>0.57621153006636694</v>
      </c>
      <c r="BB197">
        <v>2.6910111626338629</v>
      </c>
      <c r="BC197">
        <v>3.7113929924648761</v>
      </c>
      <c r="BD197">
        <v>4.6167534197286653</v>
      </c>
      <c r="BE197">
        <v>4.2620464310039843</v>
      </c>
      <c r="BF197">
        <v>3.8774895375654581</v>
      </c>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row>
    <row r="198">
      <c r="A198" t="s">
        <v>528</v>
      </c>
      <c r="B198">
        <v>2017</v>
      </c>
      <c r="C198" t="s">
        <v>534</v>
      </c>
      <c r="D198">
        <v>32</v>
      </c>
      <c r="E198" t="s">
        <v>103</v>
      </c>
      <c r="F198" t="s">
        <v>48</v>
      </c>
      <c r="G198" t="s">
        <v>184</v>
      </c>
      <c r="H198">
        <v>99.884795762294658</v>
      </c>
      <c r="I198">
        <v>99.678837934905133</v>
      </c>
      <c r="J198">
        <v>99.640095364951009</v>
      </c>
      <c r="K198">
        <v>98.665734057925889</v>
      </c>
      <c r="L198">
        <v>68.904933027440109</v>
      </c>
      <c r="M198">
        <v>95.892593110665317</v>
      </c>
      <c r="N198">
        <v>79.742367188702701</v>
      </c>
      <c r="O198">
        <v>51.720692089659437</v>
      </c>
      <c r="P198">
        <v>31.12816146093801</v>
      </c>
      <c r="Q198">
        <v>12.86052532437466</v>
      </c>
      <c r="R198">
        <v>99.900718329086857</v>
      </c>
      <c r="S198">
        <v>99.840307395878213</v>
      </c>
      <c r="T198">
        <v>99.761792575451608</v>
      </c>
      <c r="U198">
        <v>99.089248771271272</v>
      </c>
      <c r="V198">
        <v>92.411788048451839</v>
      </c>
      <c r="W198" t="s">
        <v>435</v>
      </c>
      <c r="X198" t="s">
        <v>366</v>
      </c>
      <c r="Y198" t="s">
        <v>436</v>
      </c>
      <c r="Z198" t="s">
        <v>437</v>
      </c>
      <c r="AA198" t="s">
        <v>438</v>
      </c>
      <c r="AB198" t="s">
        <v>439</v>
      </c>
      <c r="AC198" t="s">
        <v>440</v>
      </c>
      <c r="AD198" t="s">
        <v>441</v>
      </c>
      <c r="AE198" t="s">
        <v>442</v>
      </c>
      <c r="AF198" t="s">
        <v>443</v>
      </c>
      <c r="AG198" t="s">
        <v>444</v>
      </c>
      <c r="AH198" t="s">
        <v>445</v>
      </c>
      <c r="AI198" t="s">
        <v>446</v>
      </c>
      <c r="AJ198" t="s">
        <v>447</v>
      </c>
      <c r="AK198" t="s">
        <v>448</v>
      </c>
      <c r="AL198" t="s">
        <v>449</v>
      </c>
      <c r="AM198" t="s">
        <v>450</v>
      </c>
      <c r="AN198" t="s">
        <v>451</v>
      </c>
      <c r="AO198">
        <v>95.493963199674525</v>
      </c>
      <c r="AP198">
        <v>45.598492271344277</v>
      </c>
      <c r="AQ198">
        <v>96.287887877820992</v>
      </c>
      <c r="AR198">
        <v>95.661967623973112</v>
      </c>
      <c r="AS198">
        <v>98.283139698756884</v>
      </c>
      <c r="AT198">
        <v>96.514093401036135</v>
      </c>
      <c r="AU198">
        <v>92.736043122534099</v>
      </c>
      <c r="AV198">
        <v>98.696376855936606</v>
      </c>
      <c r="AW198">
        <v>96.940299849748513</v>
      </c>
      <c r="AX198">
        <v>98.367451647105142</v>
      </c>
      <c r="AY198">
        <v>94.639048502542295</v>
      </c>
      <c r="AZ198">
        <v>97.970637896714138</v>
      </c>
      <c r="BA198">
        <v>99.423788469933626</v>
      </c>
      <c r="BB198">
        <v>97.308988837366101</v>
      </c>
      <c r="BC198">
        <v>96.288607007535234</v>
      </c>
      <c r="BD198">
        <v>95.383246580271276</v>
      </c>
      <c r="BE198">
        <v>95.737953568996119</v>
      </c>
      <c r="BF198">
        <v>96.122510462434548</v>
      </c>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c r="A199" t="s">
        <v>528</v>
      </c>
      <c r="B199">
        <v>2017</v>
      </c>
      <c r="C199" t="s">
        <v>534</v>
      </c>
      <c r="D199">
        <v>35</v>
      </c>
      <c r="E199" t="s">
        <v>55</v>
      </c>
      <c r="F199" t="s">
        <v>49</v>
      </c>
      <c r="G199" t="s">
        <v>184</v>
      </c>
      <c r="H199">
        <v>1.3871464201452799</v>
      </c>
      <c r="I199">
        <v>1.6806904669425999</v>
      </c>
      <c r="J199">
        <v>3.317940403111487</v>
      </c>
      <c r="K199">
        <v>5.3192625641724698</v>
      </c>
      <c r="L199">
        <v>38.636973275727577</v>
      </c>
      <c r="M199">
        <v>19.323592593882388</v>
      </c>
      <c r="N199">
        <v>37.06106932454685</v>
      </c>
      <c r="O199">
        <v>59.15150212362343</v>
      </c>
      <c r="P199">
        <v>78.344060911226407</v>
      </c>
      <c r="Q199">
        <v>89.409752771828437</v>
      </c>
      <c r="R199">
        <v>1.1540390875479949</v>
      </c>
      <c r="S199">
        <v>1.719250582794172</v>
      </c>
      <c r="T199">
        <v>2.2723609740154358</v>
      </c>
      <c r="U199">
        <v>4.0337246538682381</v>
      </c>
      <c r="V199">
        <v>12.283415621592869</v>
      </c>
      <c r="W199" t="s">
        <v>435</v>
      </c>
      <c r="X199" t="s">
        <v>366</v>
      </c>
      <c r="Y199" t="s">
        <v>436</v>
      </c>
      <c r="Z199" t="s">
        <v>437</v>
      </c>
      <c r="AA199" t="s">
        <v>438</v>
      </c>
      <c r="AB199" t="s">
        <v>439</v>
      </c>
      <c r="AC199" t="s">
        <v>440</v>
      </c>
      <c r="AD199" t="s">
        <v>441</v>
      </c>
      <c r="AE199" t="s">
        <v>442</v>
      </c>
      <c r="AF199" t="s">
        <v>443</v>
      </c>
      <c r="AG199" t="s">
        <v>444</v>
      </c>
      <c r="AH199" t="s">
        <v>445</v>
      </c>
      <c r="AI199" t="s">
        <v>446</v>
      </c>
      <c r="AJ199" t="s">
        <v>447</v>
      </c>
      <c r="AK199" t="s">
        <v>448</v>
      </c>
      <c r="AL199" t="s">
        <v>449</v>
      </c>
      <c r="AM199" t="s">
        <v>450</v>
      </c>
      <c r="AN199" t="s">
        <v>451</v>
      </c>
      <c r="AO199">
        <v>9.5626966737492953</v>
      </c>
      <c r="AP199">
        <v>63.652423246369572</v>
      </c>
      <c r="AQ199">
        <v>8.9823323515843914</v>
      </c>
      <c r="AR199">
        <v>8.3789123744787659</v>
      </c>
      <c r="AS199">
        <v>3.2447414564015258</v>
      </c>
      <c r="AT199">
        <v>10.881832944859051</v>
      </c>
      <c r="AU199">
        <v>9.155720244159621</v>
      </c>
      <c r="AV199">
        <v>2.0892602653904269</v>
      </c>
      <c r="AW199">
        <v>4.9494710784076794</v>
      </c>
      <c r="AX199">
        <v>2.8659911742488711</v>
      </c>
      <c r="AY199">
        <v>10.347465467362859</v>
      </c>
      <c r="AZ199">
        <v>2.446734977573342</v>
      </c>
      <c r="BA199">
        <v>1.3277178292219971</v>
      </c>
      <c r="BB199">
        <v>7.2305359668262366</v>
      </c>
      <c r="BC199">
        <v>6.1886999244910799</v>
      </c>
      <c r="BD199">
        <v>10.615834280800041</v>
      </c>
      <c r="BE199">
        <v>6.7587371581412148</v>
      </c>
      <c r="BF199">
        <v>5.8771794110452387</v>
      </c>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c r="A200" t="s">
        <v>528</v>
      </c>
      <c r="B200">
        <v>2017</v>
      </c>
      <c r="C200" t="s">
        <v>534</v>
      </c>
      <c r="D200">
        <v>36</v>
      </c>
      <c r="E200" t="s">
        <v>55</v>
      </c>
      <c r="F200" t="s">
        <v>48</v>
      </c>
      <c r="G200" t="s">
        <v>184</v>
      </c>
      <c r="H200">
        <v>98.612853579854757</v>
      </c>
      <c r="I200">
        <v>98.319309533057364</v>
      </c>
      <c r="J200">
        <v>96.682059596888536</v>
      </c>
      <c r="K200">
        <v>94.680737435827609</v>
      </c>
      <c r="L200">
        <v>61.363026724271698</v>
      </c>
      <c r="M200">
        <v>80.676407406117562</v>
      </c>
      <c r="N200">
        <v>62.938930675453179</v>
      </c>
      <c r="O200">
        <v>40.848497876376463</v>
      </c>
      <c r="P200">
        <v>21.655939088773561</v>
      </c>
      <c r="Q200">
        <v>10.59024722817154</v>
      </c>
      <c r="R200">
        <v>98.845960912452028</v>
      </c>
      <c r="S200">
        <v>98.280749417205868</v>
      </c>
      <c r="T200">
        <v>97.727639025984573</v>
      </c>
      <c r="U200">
        <v>95.966275346131809</v>
      </c>
      <c r="V200">
        <v>87.716584378407077</v>
      </c>
      <c r="W200" t="s">
        <v>435</v>
      </c>
      <c r="X200" t="s">
        <v>366</v>
      </c>
      <c r="Y200" t="s">
        <v>436</v>
      </c>
      <c r="Z200" t="s">
        <v>437</v>
      </c>
      <c r="AA200" t="s">
        <v>438</v>
      </c>
      <c r="AB200" t="s">
        <v>439</v>
      </c>
      <c r="AC200" t="s">
        <v>440</v>
      </c>
      <c r="AD200" t="s">
        <v>441</v>
      </c>
      <c r="AE200" t="s">
        <v>442</v>
      </c>
      <c r="AF200" t="s">
        <v>443</v>
      </c>
      <c r="AG200" t="s">
        <v>444</v>
      </c>
      <c r="AH200" t="s">
        <v>445</v>
      </c>
      <c r="AI200" t="s">
        <v>446</v>
      </c>
      <c r="AJ200" t="s">
        <v>447</v>
      </c>
      <c r="AK200" t="s">
        <v>448</v>
      </c>
      <c r="AL200" t="s">
        <v>449</v>
      </c>
      <c r="AM200" t="s">
        <v>450</v>
      </c>
      <c r="AN200" t="s">
        <v>451</v>
      </c>
      <c r="AO200">
        <v>90.437303326250671</v>
      </c>
      <c r="AP200">
        <v>36.347576753630626</v>
      </c>
      <c r="AQ200">
        <v>91.017667648415795</v>
      </c>
      <c r="AR200">
        <v>91.621087625521199</v>
      </c>
      <c r="AS200">
        <v>96.755258543598359</v>
      </c>
      <c r="AT200">
        <v>89.11816705514083</v>
      </c>
      <c r="AU200">
        <v>90.844279755840361</v>
      </c>
      <c r="AV200">
        <v>97.910739734609592</v>
      </c>
      <c r="AW200">
        <v>95.050528921592331</v>
      </c>
      <c r="AX200">
        <v>97.134008825751224</v>
      </c>
      <c r="AY200">
        <v>89.652534532637176</v>
      </c>
      <c r="AZ200">
        <v>97.553265022426658</v>
      </c>
      <c r="BA200">
        <v>98.672282170777976</v>
      </c>
      <c r="BB200">
        <v>92.769464033173804</v>
      </c>
      <c r="BC200">
        <v>93.811300075509024</v>
      </c>
      <c r="BD200">
        <v>89.384165719199913</v>
      </c>
      <c r="BE200">
        <v>93.24126284185887</v>
      </c>
      <c r="BF200">
        <v>94.122820588954752</v>
      </c>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c r="A201" t="s">
        <v>528</v>
      </c>
      <c r="B201">
        <v>2017</v>
      </c>
      <c r="C201" t="s">
        <v>534</v>
      </c>
      <c r="D201">
        <v>37</v>
      </c>
      <c r="E201" t="s">
        <v>151</v>
      </c>
      <c r="F201" t="s">
        <v>49</v>
      </c>
      <c r="G201" t="s">
        <v>546</v>
      </c>
      <c r="H201">
        <v>1.7075092994961609</v>
      </c>
      <c r="I201">
        <v>1.8516907501283191</v>
      </c>
      <c r="J201">
        <v>3.8765943347653971</v>
      </c>
      <c r="K201">
        <v>6.328353875884984</v>
      </c>
      <c r="L201">
        <v>40.887465901955117</v>
      </c>
      <c r="M201">
        <v>20.443097951653311</v>
      </c>
      <c r="N201">
        <v>37.387219306776878</v>
      </c>
      <c r="O201">
        <v>59.447482855450708</v>
      </c>
      <c r="P201">
        <v>78.684292152196576</v>
      </c>
      <c r="Q201">
        <v>89.461190048423134</v>
      </c>
      <c r="R201">
        <v>1.4009720392785601</v>
      </c>
      <c r="S201">
        <v>1.881082276690301</v>
      </c>
      <c r="T201">
        <v>2.6429219251027471</v>
      </c>
      <c r="U201">
        <v>4.8387786830918058</v>
      </c>
      <c r="V201">
        <v>13.904125695125019</v>
      </c>
      <c r="W201" t="s">
        <v>435</v>
      </c>
      <c r="X201" t="s">
        <v>366</v>
      </c>
      <c r="Y201" t="s">
        <v>436</v>
      </c>
      <c r="Z201" t="s">
        <v>437</v>
      </c>
      <c r="AA201" t="s">
        <v>438</v>
      </c>
      <c r="AB201" t="s">
        <v>439</v>
      </c>
      <c r="AC201" t="s">
        <v>440</v>
      </c>
      <c r="AD201" t="s">
        <v>441</v>
      </c>
      <c r="AE201" t="s">
        <v>442</v>
      </c>
      <c r="AF201" t="s">
        <v>443</v>
      </c>
      <c r="AG201" t="s">
        <v>444</v>
      </c>
      <c r="AH201" t="s">
        <v>445</v>
      </c>
      <c r="AI201" t="s">
        <v>446</v>
      </c>
      <c r="AJ201" t="s">
        <v>447</v>
      </c>
      <c r="AK201" t="s">
        <v>448</v>
      </c>
      <c r="AL201" t="s">
        <v>449</v>
      </c>
      <c r="AM201" t="s">
        <v>450</v>
      </c>
      <c r="AN201" t="s">
        <v>451</v>
      </c>
      <c r="AO201">
        <v>11.74204427759082</v>
      </c>
      <c r="AP201">
        <v>64.739450745179894</v>
      </c>
      <c r="AQ201">
        <v>9.5493553903630133</v>
      </c>
      <c r="AR201">
        <v>11.19159159046168</v>
      </c>
      <c r="AS201">
        <v>4.8011072546115869</v>
      </c>
      <c r="AT201">
        <v>13.38478058733917</v>
      </c>
      <c r="AU201">
        <v>11.35317607062891</v>
      </c>
      <c r="AV201">
        <v>2.2260160036039092</v>
      </c>
      <c r="AW201">
        <v>5.1588858698826394</v>
      </c>
      <c r="AX201">
        <v>3.644016830120155</v>
      </c>
      <c r="AY201">
        <v>11.722687858328859</v>
      </c>
      <c r="AZ201">
        <v>2.565386208043245</v>
      </c>
      <c r="BA201">
        <v>1.249471180998226</v>
      </c>
      <c r="BB201">
        <v>8.0195750929759679</v>
      </c>
      <c r="BC201">
        <v>7.1838778180682832</v>
      </c>
      <c r="BD201">
        <v>12.67164053245123</v>
      </c>
      <c r="BE201">
        <v>12.249322823906869</v>
      </c>
      <c r="BF201">
        <v>8.0306504107581222</v>
      </c>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c r="A202" t="s">
        <v>528</v>
      </c>
      <c r="B202">
        <v>2017</v>
      </c>
      <c r="C202" t="s">
        <v>534</v>
      </c>
      <c r="D202">
        <v>38</v>
      </c>
      <c r="E202" t="s">
        <v>151</v>
      </c>
      <c r="F202" t="s">
        <v>48</v>
      </c>
      <c r="G202" t="s">
        <v>184</v>
      </c>
      <c r="H202">
        <v>98.292490700503947</v>
      </c>
      <c r="I202">
        <v>98.148309249871716</v>
      </c>
      <c r="J202">
        <v>96.123405665234557</v>
      </c>
      <c r="K202">
        <v>93.671646124115043</v>
      </c>
      <c r="L202">
        <v>59.112534098044208</v>
      </c>
      <c r="M202">
        <v>79.556902048346629</v>
      </c>
      <c r="N202">
        <v>62.612780693223122</v>
      </c>
      <c r="O202">
        <v>40.552517144549213</v>
      </c>
      <c r="P202">
        <v>21.315707847803399</v>
      </c>
      <c r="Q202">
        <v>10.538809951576839</v>
      </c>
      <c r="R202">
        <v>98.599027960721457</v>
      </c>
      <c r="S202">
        <v>98.118917723309735</v>
      </c>
      <c r="T202">
        <v>97.35707807489726</v>
      </c>
      <c r="U202">
        <v>95.161221316908168</v>
      </c>
      <c r="V202">
        <v>86.095874304874968</v>
      </c>
      <c r="W202" t="s">
        <v>435</v>
      </c>
      <c r="X202" t="s">
        <v>366</v>
      </c>
      <c r="Y202" t="s">
        <v>436</v>
      </c>
      <c r="Z202" t="s">
        <v>437</v>
      </c>
      <c r="AA202" t="s">
        <v>438</v>
      </c>
      <c r="AB202" t="s">
        <v>439</v>
      </c>
      <c r="AC202" t="s">
        <v>440</v>
      </c>
      <c r="AD202" t="s">
        <v>441</v>
      </c>
      <c r="AE202" t="s">
        <v>442</v>
      </c>
      <c r="AF202" t="s">
        <v>443</v>
      </c>
      <c r="AG202" t="s">
        <v>444</v>
      </c>
      <c r="AH202" t="s">
        <v>445</v>
      </c>
      <c r="AI202" t="s">
        <v>446</v>
      </c>
      <c r="AJ202" t="s">
        <v>447</v>
      </c>
      <c r="AK202" t="s">
        <v>448</v>
      </c>
      <c r="AL202" t="s">
        <v>449</v>
      </c>
      <c r="AM202" t="s">
        <v>450</v>
      </c>
      <c r="AN202" t="s">
        <v>451</v>
      </c>
      <c r="AO202">
        <v>88.257955722409122</v>
      </c>
      <c r="AP202">
        <v>35.260549254820248</v>
      </c>
      <c r="AQ202">
        <v>90.450644609636967</v>
      </c>
      <c r="AR202">
        <v>88.808408409538316</v>
      </c>
      <c r="AS202">
        <v>95.198892745388434</v>
      </c>
      <c r="AT202">
        <v>86.615219412660821</v>
      </c>
      <c r="AU202">
        <v>88.646823929371024</v>
      </c>
      <c r="AV202">
        <v>97.773983996396097</v>
      </c>
      <c r="AW202">
        <v>94.841114130117347</v>
      </c>
      <c r="AX202">
        <v>96.355983169879906</v>
      </c>
      <c r="AY202">
        <v>88.277312141671231</v>
      </c>
      <c r="AZ202">
        <v>97.434613791956764</v>
      </c>
      <c r="BA202">
        <v>98.750528819001786</v>
      </c>
      <c r="BB202">
        <v>91.980424907024059</v>
      </c>
      <c r="BC202">
        <v>92.816122181931533</v>
      </c>
      <c r="BD202">
        <v>87.328359467548779</v>
      </c>
      <c r="BE202">
        <v>87.75067717609322</v>
      </c>
      <c r="BF202">
        <v>91.969349589241844</v>
      </c>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c r="A203" t="s">
        <v>528</v>
      </c>
      <c r="B203">
        <v>2017</v>
      </c>
      <c r="C203" t="s">
        <v>534</v>
      </c>
      <c r="D203">
        <v>41</v>
      </c>
      <c r="E203" t="s">
        <v>56</v>
      </c>
      <c r="F203" t="s">
        <v>49</v>
      </c>
      <c r="G203" t="s">
        <v>184</v>
      </c>
      <c r="H203">
        <v>30.828460038203701</v>
      </c>
      <c r="I203">
        <v>27.175526518165899</v>
      </c>
      <c r="J203">
        <v>28.360987955709032</v>
      </c>
      <c r="K203">
        <v>25.150598000983411</v>
      </c>
      <c r="L203">
        <v>15.810402294660999</v>
      </c>
      <c r="M203">
        <v>19.480165724885289</v>
      </c>
      <c r="N203">
        <v>12.337626589237249</v>
      </c>
      <c r="O203">
        <v>6.5423045730759011</v>
      </c>
      <c r="P203">
        <v>3.2145343583871049</v>
      </c>
      <c r="Q203">
        <v>5.2968178434345514</v>
      </c>
      <c r="R203">
        <v>30.722670526640659</v>
      </c>
      <c r="S203">
        <v>27.551982153522271</v>
      </c>
      <c r="T203">
        <v>27.976779762653958</v>
      </c>
      <c r="U203">
        <v>27.17552786977765</v>
      </c>
      <c r="V203">
        <v>23.872415707890671</v>
      </c>
      <c r="W203" t="s">
        <v>435</v>
      </c>
      <c r="X203" t="s">
        <v>366</v>
      </c>
      <c r="Y203" t="s">
        <v>436</v>
      </c>
      <c r="Z203" t="s">
        <v>437</v>
      </c>
      <c r="AA203" t="s">
        <v>438</v>
      </c>
      <c r="AB203" t="s">
        <v>439</v>
      </c>
      <c r="AC203" t="s">
        <v>440</v>
      </c>
      <c r="AD203" t="s">
        <v>441</v>
      </c>
      <c r="AE203" t="s">
        <v>442</v>
      </c>
      <c r="AF203" t="s">
        <v>443</v>
      </c>
      <c r="AG203" t="s">
        <v>444</v>
      </c>
      <c r="AH203" t="s">
        <v>445</v>
      </c>
      <c r="AI203" t="s">
        <v>446</v>
      </c>
      <c r="AJ203" t="s">
        <v>447</v>
      </c>
      <c r="AK203" t="s">
        <v>448</v>
      </c>
      <c r="AL203" t="s">
        <v>449</v>
      </c>
      <c r="AM203" t="s">
        <v>450</v>
      </c>
      <c r="AN203" t="s">
        <v>451</v>
      </c>
      <c r="AO203">
        <v>36.177520342628121</v>
      </c>
      <c r="AP203">
        <v>5.7117293063906791</v>
      </c>
      <c r="AQ203">
        <v>15.97469003977619</v>
      </c>
      <c r="AR203">
        <v>14.392173168151601</v>
      </c>
      <c r="AS203">
        <v>28.393701984329461</v>
      </c>
      <c r="AT203">
        <v>20.42124892365392</v>
      </c>
      <c r="AU203">
        <v>21.294759704653849</v>
      </c>
      <c r="AV203">
        <v>25.205651994973461</v>
      </c>
      <c r="AW203">
        <v>20.494143453755129</v>
      </c>
      <c r="AX203">
        <v>37.838742162476493</v>
      </c>
      <c r="AY203">
        <v>25.843317981766941</v>
      </c>
      <c r="AZ203">
        <v>13.88184791464859</v>
      </c>
      <c r="BA203">
        <v>53.147778737741923</v>
      </c>
      <c r="BB203">
        <v>18.003478911895471</v>
      </c>
      <c r="BC203">
        <v>33.405317518047518</v>
      </c>
      <c r="BD203">
        <v>26.478881485358858</v>
      </c>
      <c r="BE203">
        <v>26.349583687484639</v>
      </c>
      <c r="BF203">
        <v>15.14867853527781</v>
      </c>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c r="A204" t="s">
        <v>528</v>
      </c>
      <c r="B204">
        <v>2017</v>
      </c>
      <c r="C204" t="s">
        <v>534</v>
      </c>
      <c r="D204">
        <v>42</v>
      </c>
      <c r="E204" t="s">
        <v>56</v>
      </c>
      <c r="F204" t="s">
        <v>48</v>
      </c>
      <c r="G204" t="s">
        <v>547</v>
      </c>
      <c r="H204">
        <v>69.171539961796526</v>
      </c>
      <c r="I204">
        <v>72.82447348183419</v>
      </c>
      <c r="J204">
        <v>71.639012044291078</v>
      </c>
      <c r="K204">
        <v>74.849401999016692</v>
      </c>
      <c r="L204">
        <v>84.189597705338741</v>
      </c>
      <c r="M204">
        <v>80.519834275114732</v>
      </c>
      <c r="N204">
        <v>87.662373410762726</v>
      </c>
      <c r="O204">
        <v>93.457695426924033</v>
      </c>
      <c r="P204">
        <v>96.785465641612873</v>
      </c>
      <c r="Q204">
        <v>94.703182156565418</v>
      </c>
      <c r="R204">
        <v>69.277329473359615</v>
      </c>
      <c r="S204">
        <v>72.448017846477796</v>
      </c>
      <c r="T204">
        <v>72.023220237346152</v>
      </c>
      <c r="U204">
        <v>72.82447213022256</v>
      </c>
      <c r="V204">
        <v>76.127584292109248</v>
      </c>
      <c r="W204" t="s">
        <v>435</v>
      </c>
      <c r="X204" t="s">
        <v>366</v>
      </c>
      <c r="Y204" t="s">
        <v>436</v>
      </c>
      <c r="Z204" t="s">
        <v>437</v>
      </c>
      <c r="AA204" t="s">
        <v>438</v>
      </c>
      <c r="AB204" t="s">
        <v>439</v>
      </c>
      <c r="AC204" t="s">
        <v>440</v>
      </c>
      <c r="AD204" t="s">
        <v>441</v>
      </c>
      <c r="AE204" t="s">
        <v>442</v>
      </c>
      <c r="AF204" t="s">
        <v>443</v>
      </c>
      <c r="AG204" t="s">
        <v>444</v>
      </c>
      <c r="AH204" t="s">
        <v>445</v>
      </c>
      <c r="AI204" t="s">
        <v>446</v>
      </c>
      <c r="AJ204" t="s">
        <v>447</v>
      </c>
      <c r="AK204" t="s">
        <v>448</v>
      </c>
      <c r="AL204" t="s">
        <v>449</v>
      </c>
      <c r="AM204" t="s">
        <v>450</v>
      </c>
      <c r="AN204" t="s">
        <v>451</v>
      </c>
      <c r="AO204">
        <v>63.822479657371858</v>
      </c>
      <c r="AP204">
        <v>94.288270693609462</v>
      </c>
      <c r="AQ204">
        <v>84.025309960223964</v>
      </c>
      <c r="AR204">
        <v>85.607826831848428</v>
      </c>
      <c r="AS204">
        <v>71.606298015670362</v>
      </c>
      <c r="AT204">
        <v>79.578751076345881</v>
      </c>
      <c r="AU204">
        <v>78.705240295346144</v>
      </c>
      <c r="AV204">
        <v>74.794348005026663</v>
      </c>
      <c r="AW204">
        <v>79.505856546244971</v>
      </c>
      <c r="AX204">
        <v>62.161257837523657</v>
      </c>
      <c r="AY204">
        <v>74.156682018233099</v>
      </c>
      <c r="AZ204">
        <v>86.118152085351255</v>
      </c>
      <c r="BA204">
        <v>46.852221262258197</v>
      </c>
      <c r="BB204">
        <v>81.996521088104572</v>
      </c>
      <c r="BC204">
        <v>66.594682481952233</v>
      </c>
      <c r="BD204">
        <v>73.521118514640989</v>
      </c>
      <c r="BE204">
        <v>73.650416312515233</v>
      </c>
      <c r="BF204">
        <v>84.851321464722119</v>
      </c>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c r="A205" t="s">
        <v>528</v>
      </c>
      <c r="B205">
        <v>2017</v>
      </c>
      <c r="C205" t="s">
        <v>534</v>
      </c>
      <c r="D205">
        <v>43</v>
      </c>
      <c r="E205" t="s">
        <v>53</v>
      </c>
      <c r="F205" t="s">
        <v>49</v>
      </c>
      <c r="G205" t="s">
        <v>560</v>
      </c>
      <c r="H205">
        <v>59.422513639689328</v>
      </c>
      <c r="I205">
        <v>57.763031200887553</v>
      </c>
      <c r="J205">
        <v>54.227571431213427</v>
      </c>
      <c r="K205">
        <v>53.918850238281543</v>
      </c>
      <c r="L205">
        <v>52.884587470603371</v>
      </c>
      <c r="M205">
        <v>40.104337259938333</v>
      </c>
      <c r="N205">
        <v>45.237746044781026</v>
      </c>
      <c r="O205">
        <v>50.185548690045557</v>
      </c>
      <c r="P205">
        <v>54.41166691985179</v>
      </c>
      <c r="Q205">
        <v>63.165013578840082</v>
      </c>
      <c r="R205">
        <v>59.8402113496753</v>
      </c>
      <c r="S205">
        <v>56.80868508265506</v>
      </c>
      <c r="T205">
        <v>55.300043028108817</v>
      </c>
      <c r="U205">
        <v>56.274260326852577</v>
      </c>
      <c r="V205">
        <v>54.344822742149702</v>
      </c>
      <c r="W205" t="s">
        <v>435</v>
      </c>
      <c r="X205" t="s">
        <v>366</v>
      </c>
      <c r="Y205" t="s">
        <v>436</v>
      </c>
      <c r="Z205" t="s">
        <v>437</v>
      </c>
      <c r="AA205" t="s">
        <v>438</v>
      </c>
      <c r="AB205" t="s">
        <v>439</v>
      </c>
      <c r="AC205" t="s">
        <v>440</v>
      </c>
      <c r="AD205" t="s">
        <v>441</v>
      </c>
      <c r="AE205" t="s">
        <v>442</v>
      </c>
      <c r="AF205" t="s">
        <v>443</v>
      </c>
      <c r="AG205" t="s">
        <v>444</v>
      </c>
      <c r="AH205" t="s">
        <v>445</v>
      </c>
      <c r="AI205" t="s">
        <v>446</v>
      </c>
      <c r="AJ205" t="s">
        <v>447</v>
      </c>
      <c r="AK205" t="s">
        <v>448</v>
      </c>
      <c r="AL205" t="s">
        <v>449</v>
      </c>
      <c r="AM205" t="s">
        <v>450</v>
      </c>
      <c r="AN205" t="s">
        <v>451</v>
      </c>
      <c r="AO205">
        <v>46.056624066932393</v>
      </c>
      <c r="AP205">
        <v>58.623836180942732</v>
      </c>
      <c r="AQ205">
        <v>70.649577797323403</v>
      </c>
      <c r="AR205">
        <v>76.04155286111552</v>
      </c>
      <c r="AS205">
        <v>49.292189259658016</v>
      </c>
      <c r="AT205">
        <v>39.295130646014222</v>
      </c>
      <c r="AU205">
        <v>52.5404110512278</v>
      </c>
      <c r="AV205">
        <v>53.643390226397628</v>
      </c>
      <c r="AW205">
        <v>53.038929377596247</v>
      </c>
      <c r="AX205">
        <v>54.952581723415669</v>
      </c>
      <c r="AY205">
        <v>51.284600127078157</v>
      </c>
      <c r="AZ205">
        <v>63.991184589186481</v>
      </c>
      <c r="BA205">
        <v>36.119682269185653</v>
      </c>
      <c r="BB205">
        <v>72.407960271395481</v>
      </c>
      <c r="BC205">
        <v>44.642811663846167</v>
      </c>
      <c r="BD205">
        <v>45.524500165331823</v>
      </c>
      <c r="BE205">
        <v>50.477940237500071</v>
      </c>
      <c r="BF205">
        <v>74.391157143724016</v>
      </c>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row>
    <row r="206">
      <c r="A206" t="s">
        <v>528</v>
      </c>
      <c r="B206">
        <v>2017</v>
      </c>
      <c r="C206" t="s">
        <v>534</v>
      </c>
      <c r="D206">
        <v>44</v>
      </c>
      <c r="E206" t="s">
        <v>53</v>
      </c>
      <c r="F206" t="s">
        <v>48</v>
      </c>
      <c r="G206" t="s">
        <v>184</v>
      </c>
      <c r="H206">
        <v>40.577486360310843</v>
      </c>
      <c r="I206">
        <v>42.236968799112411</v>
      </c>
      <c r="J206">
        <v>45.772428568786687</v>
      </c>
      <c r="K206">
        <v>46.081149761718478</v>
      </c>
      <c r="L206">
        <v>47.115412529396458</v>
      </c>
      <c r="M206">
        <v>59.895662740061681</v>
      </c>
      <c r="N206">
        <v>54.762253955218952</v>
      </c>
      <c r="O206">
        <v>49.8144513099544</v>
      </c>
      <c r="P206">
        <v>45.58833308014821</v>
      </c>
      <c r="Q206">
        <v>36.834986421159897</v>
      </c>
      <c r="R206">
        <v>40.159788650324778</v>
      </c>
      <c r="S206">
        <v>43.191314917344727</v>
      </c>
      <c r="T206">
        <v>44.699956971891297</v>
      </c>
      <c r="U206">
        <v>43.725739673147473</v>
      </c>
      <c r="V206">
        <v>45.655177257850383</v>
      </c>
      <c r="W206" t="s">
        <v>435</v>
      </c>
      <c r="X206" t="s">
        <v>366</v>
      </c>
      <c r="Y206" t="s">
        <v>436</v>
      </c>
      <c r="Z206" t="s">
        <v>437</v>
      </c>
      <c r="AA206" t="s">
        <v>438</v>
      </c>
      <c r="AB206" t="s">
        <v>439</v>
      </c>
      <c r="AC206" t="s">
        <v>440</v>
      </c>
      <c r="AD206" t="s">
        <v>441</v>
      </c>
      <c r="AE206" t="s">
        <v>442</v>
      </c>
      <c r="AF206" t="s">
        <v>443</v>
      </c>
      <c r="AG206" t="s">
        <v>444</v>
      </c>
      <c r="AH206" t="s">
        <v>445</v>
      </c>
      <c r="AI206" t="s">
        <v>446</v>
      </c>
      <c r="AJ206" t="s">
        <v>447</v>
      </c>
      <c r="AK206" t="s">
        <v>448</v>
      </c>
      <c r="AL206" t="s">
        <v>449</v>
      </c>
      <c r="AM206" t="s">
        <v>450</v>
      </c>
      <c r="AN206" t="s">
        <v>451</v>
      </c>
      <c r="AO206">
        <v>53.943375933067557</v>
      </c>
      <c r="AP206">
        <v>41.376163819057354</v>
      </c>
      <c r="AQ206">
        <v>29.35042220267654</v>
      </c>
      <c r="AR206">
        <v>23.958447138884569</v>
      </c>
      <c r="AS206">
        <v>50.707810740341998</v>
      </c>
      <c r="AT206">
        <v>60.704869353985963</v>
      </c>
      <c r="AU206">
        <v>47.459588948772151</v>
      </c>
      <c r="AV206">
        <v>46.356609773602308</v>
      </c>
      <c r="AW206">
        <v>46.96107062240371</v>
      </c>
      <c r="AX206">
        <v>45.047418276584359</v>
      </c>
      <c r="AY206">
        <v>48.715399872921971</v>
      </c>
      <c r="AZ206">
        <v>36.008815410813447</v>
      </c>
      <c r="BA206">
        <v>63.880317730814362</v>
      </c>
      <c r="BB206">
        <v>27.592039728604519</v>
      </c>
      <c r="BC206">
        <v>55.357188336153882</v>
      </c>
      <c r="BD206">
        <v>54.475499834667971</v>
      </c>
      <c r="BE206">
        <v>49.522059762499808</v>
      </c>
      <c r="BF206">
        <v>25.608842856275981</v>
      </c>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row>
    <row r="207">
      <c r="A207" t="s">
        <v>528</v>
      </c>
      <c r="B207">
        <v>2017</v>
      </c>
      <c r="C207" t="s">
        <v>534</v>
      </c>
      <c r="D207">
        <v>45</v>
      </c>
      <c r="E207" t="s">
        <v>52</v>
      </c>
      <c r="F207" t="s">
        <v>49</v>
      </c>
      <c r="G207" t="s">
        <v>184</v>
      </c>
      <c r="H207">
        <v>59.422513639689328</v>
      </c>
      <c r="I207">
        <v>57.763031200887553</v>
      </c>
      <c r="J207">
        <v>54.227571431213427</v>
      </c>
      <c r="K207">
        <v>53.918850238281543</v>
      </c>
      <c r="L207">
        <v>52.884587470603371</v>
      </c>
      <c r="M207">
        <v>40.104337259938333</v>
      </c>
      <c r="N207">
        <v>45.237746044781026</v>
      </c>
      <c r="O207">
        <v>50.185548690045557</v>
      </c>
      <c r="P207">
        <v>54.41166691985179</v>
      </c>
      <c r="Q207">
        <v>63.165013578840082</v>
      </c>
      <c r="R207">
        <v>59.8402113496753</v>
      </c>
      <c r="S207">
        <v>56.80868508265506</v>
      </c>
      <c r="T207">
        <v>55.300043028108817</v>
      </c>
      <c r="U207">
        <v>56.274260326852577</v>
      </c>
      <c r="V207">
        <v>54.344822742149702</v>
      </c>
      <c r="W207" t="s">
        <v>435</v>
      </c>
      <c r="X207" t="s">
        <v>366</v>
      </c>
      <c r="Y207" t="s">
        <v>436</v>
      </c>
      <c r="Z207" t="s">
        <v>437</v>
      </c>
      <c r="AA207" t="s">
        <v>438</v>
      </c>
      <c r="AB207" t="s">
        <v>439</v>
      </c>
      <c r="AC207" t="s">
        <v>440</v>
      </c>
      <c r="AD207" t="s">
        <v>441</v>
      </c>
      <c r="AE207" t="s">
        <v>442</v>
      </c>
      <c r="AF207" t="s">
        <v>443</v>
      </c>
      <c r="AG207" t="s">
        <v>444</v>
      </c>
      <c r="AH207" t="s">
        <v>445</v>
      </c>
      <c r="AI207" t="s">
        <v>446</v>
      </c>
      <c r="AJ207" t="s">
        <v>447</v>
      </c>
      <c r="AK207" t="s">
        <v>448</v>
      </c>
      <c r="AL207" t="s">
        <v>449</v>
      </c>
      <c r="AM207" t="s">
        <v>450</v>
      </c>
      <c r="AN207" t="s">
        <v>451</v>
      </c>
      <c r="AO207">
        <v>46.056624066932393</v>
      </c>
      <c r="AP207">
        <v>58.623836180942732</v>
      </c>
      <c r="AQ207">
        <v>70.649577797323403</v>
      </c>
      <c r="AR207">
        <v>76.04155286111552</v>
      </c>
      <c r="AS207">
        <v>49.292189259658016</v>
      </c>
      <c r="AT207">
        <v>39.295130646014222</v>
      </c>
      <c r="AU207">
        <v>52.5404110512278</v>
      </c>
      <c r="AV207">
        <v>53.643390226397628</v>
      </c>
      <c r="AW207">
        <v>53.038929377596247</v>
      </c>
      <c r="AX207">
        <v>54.952581723415669</v>
      </c>
      <c r="AY207">
        <v>51.284600127078157</v>
      </c>
      <c r="AZ207">
        <v>63.991184589186481</v>
      </c>
      <c r="BA207">
        <v>36.119682269185653</v>
      </c>
      <c r="BB207">
        <v>72.407960271395481</v>
      </c>
      <c r="BC207">
        <v>44.642811663846167</v>
      </c>
      <c r="BD207">
        <v>45.524500165331823</v>
      </c>
      <c r="BE207">
        <v>50.477940237500071</v>
      </c>
      <c r="BF207">
        <v>74.391157143724016</v>
      </c>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row>
    <row r="208">
      <c r="A208" t="s">
        <v>528</v>
      </c>
      <c r="B208">
        <v>2017</v>
      </c>
      <c r="C208" t="s">
        <v>534</v>
      </c>
      <c r="D208">
        <v>46</v>
      </c>
      <c r="E208" t="s">
        <v>52</v>
      </c>
      <c r="F208" t="s">
        <v>48</v>
      </c>
      <c r="G208" t="s">
        <v>184</v>
      </c>
      <c r="H208">
        <v>40.577486360310843</v>
      </c>
      <c r="I208">
        <v>42.236968799112411</v>
      </c>
      <c r="J208">
        <v>45.772428568786687</v>
      </c>
      <c r="K208">
        <v>46.081149761718478</v>
      </c>
      <c r="L208">
        <v>47.115412529396458</v>
      </c>
      <c r="M208">
        <v>59.895662740061681</v>
      </c>
      <c r="N208">
        <v>54.762253955218952</v>
      </c>
      <c r="O208">
        <v>49.8144513099544</v>
      </c>
      <c r="P208">
        <v>45.58833308014821</v>
      </c>
      <c r="Q208">
        <v>36.834986421159897</v>
      </c>
      <c r="R208">
        <v>40.159788650324778</v>
      </c>
      <c r="S208">
        <v>43.191314917344727</v>
      </c>
      <c r="T208">
        <v>44.699956971891297</v>
      </c>
      <c r="U208">
        <v>43.725739673147473</v>
      </c>
      <c r="V208">
        <v>45.655177257850383</v>
      </c>
      <c r="W208" t="s">
        <v>435</v>
      </c>
      <c r="X208" t="s">
        <v>366</v>
      </c>
      <c r="Y208" t="s">
        <v>436</v>
      </c>
      <c r="Z208" t="s">
        <v>437</v>
      </c>
      <c r="AA208" t="s">
        <v>438</v>
      </c>
      <c r="AB208" t="s">
        <v>439</v>
      </c>
      <c r="AC208" t="s">
        <v>440</v>
      </c>
      <c r="AD208" t="s">
        <v>441</v>
      </c>
      <c r="AE208" t="s">
        <v>442</v>
      </c>
      <c r="AF208" t="s">
        <v>443</v>
      </c>
      <c r="AG208" t="s">
        <v>444</v>
      </c>
      <c r="AH208" t="s">
        <v>445</v>
      </c>
      <c r="AI208" t="s">
        <v>446</v>
      </c>
      <c r="AJ208" t="s">
        <v>447</v>
      </c>
      <c r="AK208" t="s">
        <v>448</v>
      </c>
      <c r="AL208" t="s">
        <v>449</v>
      </c>
      <c r="AM208" t="s">
        <v>450</v>
      </c>
      <c r="AN208" t="s">
        <v>451</v>
      </c>
      <c r="AO208">
        <v>53.943375933067557</v>
      </c>
      <c r="AP208">
        <v>41.376163819057354</v>
      </c>
      <c r="AQ208">
        <v>29.35042220267654</v>
      </c>
      <c r="AR208">
        <v>23.958447138884569</v>
      </c>
      <c r="AS208">
        <v>50.707810740341998</v>
      </c>
      <c r="AT208">
        <v>60.704869353985963</v>
      </c>
      <c r="AU208">
        <v>47.459588948772151</v>
      </c>
      <c r="AV208">
        <v>46.356609773602308</v>
      </c>
      <c r="AW208">
        <v>46.96107062240371</v>
      </c>
      <c r="AX208">
        <v>45.047418276584359</v>
      </c>
      <c r="AY208">
        <v>48.715399872921971</v>
      </c>
      <c r="AZ208">
        <v>36.008815410813447</v>
      </c>
      <c r="BA208">
        <v>63.880317730814362</v>
      </c>
      <c r="BB208">
        <v>27.592039728604519</v>
      </c>
      <c r="BC208">
        <v>55.357188336153882</v>
      </c>
      <c r="BD208">
        <v>54.475499834667971</v>
      </c>
      <c r="BE208">
        <v>49.522059762499808</v>
      </c>
      <c r="BF208">
        <v>25.608842856275981</v>
      </c>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row>
    <row r="209">
      <c r="A209" t="s">
        <v>528</v>
      </c>
      <c r="B209">
        <v>2017</v>
      </c>
      <c r="C209" t="s">
        <v>534</v>
      </c>
      <c r="D209">
        <v>58</v>
      </c>
      <c r="E209" t="s">
        <v>280</v>
      </c>
      <c r="F209" t="s">
        <v>281</v>
      </c>
      <c r="G209" t="s">
        <v>184</v>
      </c>
      <c r="H209">
        <v>0.0056340747424976001</v>
      </c>
      <c r="I209">
        <v>0.037127285152580999</v>
      </c>
      <c r="J209">
        <v>0</v>
      </c>
      <c r="K209">
        <v>0.0166561957334476</v>
      </c>
      <c r="L209">
        <v>7.0968688188342162</v>
      </c>
      <c r="M209">
        <v>0.2023992339400148</v>
      </c>
      <c r="N209">
        <v>0.17481699273572041</v>
      </c>
      <c r="O209">
        <v>1.79803453507274</v>
      </c>
      <c r="P209">
        <v>10.096367739592059</v>
      </c>
      <c r="Q209">
        <v>40.760569884955267</v>
      </c>
      <c r="R209">
        <v>0</v>
      </c>
      <c r="S209">
        <v>0</v>
      </c>
      <c r="T209">
        <v>0.041725852905010699</v>
      </c>
      <c r="U209">
        <v>0</v>
      </c>
      <c r="V209">
        <v>1.4238636425598481</v>
      </c>
      <c r="W209" t="s">
        <v>435</v>
      </c>
      <c r="X209" t="s">
        <v>366</v>
      </c>
      <c r="Y209" t="s">
        <v>436</v>
      </c>
      <c r="Z209" t="s">
        <v>437</v>
      </c>
      <c r="AA209" t="s">
        <v>438</v>
      </c>
      <c r="AB209" t="s">
        <v>439</v>
      </c>
      <c r="AC209" t="s">
        <v>440</v>
      </c>
      <c r="AD209" t="s">
        <v>441</v>
      </c>
      <c r="AE209" t="s">
        <v>442</v>
      </c>
      <c r="AF209" t="s">
        <v>443</v>
      </c>
      <c r="AG209" t="s">
        <v>444</v>
      </c>
      <c r="AH209" t="s">
        <v>445</v>
      </c>
      <c r="AI209" t="s">
        <v>446</v>
      </c>
      <c r="AJ209" t="s">
        <v>447</v>
      </c>
      <c r="AK209" t="s">
        <v>448</v>
      </c>
      <c r="AL209" t="s">
        <v>449</v>
      </c>
      <c r="AM209" t="s">
        <v>450</v>
      </c>
      <c r="AN209" t="s">
        <v>451</v>
      </c>
      <c r="AO209">
        <v>0.32634751014768892</v>
      </c>
      <c r="AP209">
        <v>15.07535738116627</v>
      </c>
      <c r="AQ209">
        <v>0.7249489595986387</v>
      </c>
      <c r="AR209">
        <v>0.59673296592149006</v>
      </c>
      <c r="AS209">
        <v>0.078937073056651694</v>
      </c>
      <c r="AT209">
        <v>0</v>
      </c>
      <c r="AU209">
        <v>0.77631856591098736</v>
      </c>
      <c r="AV209">
        <v>0.32462828446573039</v>
      </c>
      <c r="AW209">
        <v>0.55365149187294638</v>
      </c>
      <c r="AX209">
        <v>0.43337361831244209</v>
      </c>
      <c r="AY209">
        <v>0.33021775541197412</v>
      </c>
      <c r="AZ209">
        <v>0.20569480522338199</v>
      </c>
      <c r="BA209">
        <v>0.057980957960935303</v>
      </c>
      <c r="BB209">
        <v>0.15404220531538579</v>
      </c>
      <c r="BC209">
        <v>1.0618366566203989</v>
      </c>
      <c r="BD209">
        <v>0.76503492839689635</v>
      </c>
      <c r="BE209">
        <v>1.3525456520770469</v>
      </c>
      <c r="BF209">
        <v>0.91769501198255399</v>
      </c>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c r="A210" t="s">
        <v>528</v>
      </c>
      <c r="B210">
        <v>2017</v>
      </c>
      <c r="C210" t="s">
        <v>534</v>
      </c>
      <c r="D210">
        <v>59</v>
      </c>
      <c r="E210" t="s">
        <v>280</v>
      </c>
      <c r="F210" t="s">
        <v>282</v>
      </c>
      <c r="G210" t="s">
        <v>184</v>
      </c>
      <c r="H210">
        <v>0.10957016296284521</v>
      </c>
      <c r="I210">
        <v>0.28403477994228099</v>
      </c>
      <c r="J210">
        <v>0.35990463504900633</v>
      </c>
      <c r="K210">
        <v>1.317609746340676</v>
      </c>
      <c r="L210">
        <v>23.762857027621639</v>
      </c>
      <c r="M210">
        <v>3.905007655394789</v>
      </c>
      <c r="N210">
        <v>20.073790876887049</v>
      </c>
      <c r="O210">
        <v>46.458315830946248</v>
      </c>
      <c r="P210">
        <v>58.398349142920289</v>
      </c>
      <c r="Q210">
        <v>44.655656740047363</v>
      </c>
      <c r="R210">
        <v>0.099281670913136902</v>
      </c>
      <c r="S210">
        <v>0.1596926041217881</v>
      </c>
      <c r="T210">
        <v>0.19648157164341001</v>
      </c>
      <c r="U210">
        <v>0.91075122872876046</v>
      </c>
      <c r="V210">
        <v>6.164348308988294</v>
      </c>
      <c r="W210" t="s">
        <v>435</v>
      </c>
      <c r="X210" t="s">
        <v>366</v>
      </c>
      <c r="Y210" t="s">
        <v>436</v>
      </c>
      <c r="Z210" t="s">
        <v>437</v>
      </c>
      <c r="AA210" t="s">
        <v>438</v>
      </c>
      <c r="AB210" t="s">
        <v>439</v>
      </c>
      <c r="AC210" t="s">
        <v>440</v>
      </c>
      <c r="AD210" t="s">
        <v>441</v>
      </c>
      <c r="AE210" t="s">
        <v>442</v>
      </c>
      <c r="AF210" t="s">
        <v>443</v>
      </c>
      <c r="AG210" t="s">
        <v>444</v>
      </c>
      <c r="AH210" t="s">
        <v>445</v>
      </c>
      <c r="AI210" t="s">
        <v>446</v>
      </c>
      <c r="AJ210" t="s">
        <v>447</v>
      </c>
      <c r="AK210" t="s">
        <v>448</v>
      </c>
      <c r="AL210" t="s">
        <v>449</v>
      </c>
      <c r="AM210" t="s">
        <v>450</v>
      </c>
      <c r="AN210" t="s">
        <v>451</v>
      </c>
      <c r="AO210">
        <v>4.1796892901777856</v>
      </c>
      <c r="AP210">
        <v>38.67961288935112</v>
      </c>
      <c r="AQ210">
        <v>2.987163162580448</v>
      </c>
      <c r="AR210">
        <v>3.7412994101053489</v>
      </c>
      <c r="AS210">
        <v>1.637923228186408</v>
      </c>
      <c r="AT210">
        <v>3.4859065989638589</v>
      </c>
      <c r="AU210">
        <v>6.473553352276844</v>
      </c>
      <c r="AV210">
        <v>0.97899485959766719</v>
      </c>
      <c r="AW210">
        <v>2.5060486583786088</v>
      </c>
      <c r="AX210">
        <v>1.1220784382515889</v>
      </c>
      <c r="AY210">
        <v>5.0307337420457658</v>
      </c>
      <c r="AZ210">
        <v>1.823667298062484</v>
      </c>
      <c r="BA210">
        <v>0.51823057210543166</v>
      </c>
      <c r="BB210">
        <v>2.5305681155804391</v>
      </c>
      <c r="BC210">
        <v>2.6495563358444771</v>
      </c>
      <c r="BD210">
        <v>3.851718491331769</v>
      </c>
      <c r="BE210">
        <v>2.9058677259906611</v>
      </c>
      <c r="BF210">
        <v>2.959794525582903</v>
      </c>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row>
    <row r="211">
      <c r="A211" t="s">
        <v>528</v>
      </c>
      <c r="B211">
        <v>2017</v>
      </c>
      <c r="C211" t="s">
        <v>534</v>
      </c>
      <c r="D211">
        <v>60</v>
      </c>
      <c r="E211" t="s">
        <v>280</v>
      </c>
      <c r="F211" t="s">
        <v>452</v>
      </c>
      <c r="G211" t="s">
        <v>184</v>
      </c>
      <c r="H211">
        <v>0.55941541103003667</v>
      </c>
      <c r="I211">
        <v>0.59450705970963158</v>
      </c>
      <c r="J211">
        <v>1.7007135752215561</v>
      </c>
      <c r="K211">
        <v>2.58995099713988</v>
      </c>
      <c r="L211">
        <v>6.1235789997320866</v>
      </c>
      <c r="M211">
        <v>14.55984206317984</v>
      </c>
      <c r="N211">
        <v>15.328312105639</v>
      </c>
      <c r="O211">
        <v>9.98767883118113</v>
      </c>
      <c r="P211">
        <v>9.0047994255584562</v>
      </c>
      <c r="Q211">
        <v>1.3207079354112889</v>
      </c>
      <c r="R211">
        <v>0.40182239127466868</v>
      </c>
      <c r="S211">
        <v>0.63656748174820865</v>
      </c>
      <c r="T211">
        <v>1.1413795617710361</v>
      </c>
      <c r="U211">
        <v>1.5171067597768899</v>
      </c>
      <c r="V211">
        <v>3.0835186178793892</v>
      </c>
      <c r="W211" t="s">
        <v>435</v>
      </c>
      <c r="X211" t="s">
        <v>366</v>
      </c>
      <c r="Y211" t="s">
        <v>436</v>
      </c>
      <c r="Z211" t="s">
        <v>437</v>
      </c>
      <c r="AA211" t="s">
        <v>438</v>
      </c>
      <c r="AB211" t="s">
        <v>439</v>
      </c>
      <c r="AC211" t="s">
        <v>440</v>
      </c>
      <c r="AD211" t="s">
        <v>441</v>
      </c>
      <c r="AE211" t="s">
        <v>442</v>
      </c>
      <c r="AF211" t="s">
        <v>443</v>
      </c>
      <c r="AG211" t="s">
        <v>444</v>
      </c>
      <c r="AH211" t="s">
        <v>445</v>
      </c>
      <c r="AI211" t="s">
        <v>446</v>
      </c>
      <c r="AJ211" t="s">
        <v>447</v>
      </c>
      <c r="AK211" t="s">
        <v>448</v>
      </c>
      <c r="AL211" t="s">
        <v>449</v>
      </c>
      <c r="AM211" t="s">
        <v>450</v>
      </c>
      <c r="AN211" t="s">
        <v>451</v>
      </c>
      <c r="AO211">
        <v>3.883090134301022</v>
      </c>
      <c r="AP211">
        <v>8.8372000760284877</v>
      </c>
      <c r="AQ211">
        <v>2.1698423206406421</v>
      </c>
      <c r="AR211">
        <v>3.203977790478084</v>
      </c>
      <c r="AS211">
        <v>1.09488500486647</v>
      </c>
      <c r="AT211">
        <v>6.6170084120694517</v>
      </c>
      <c r="AU211">
        <v>0.83820567426924031</v>
      </c>
      <c r="AV211">
        <v>0.51274114595532949</v>
      </c>
      <c r="AW211">
        <v>1.4379220663122181</v>
      </c>
      <c r="AX211">
        <v>0.76815967774306904</v>
      </c>
      <c r="AY211">
        <v>3.2072759260467141</v>
      </c>
      <c r="AZ211">
        <v>0.37657365786624097</v>
      </c>
      <c r="BA211">
        <v>0.34350181117357198</v>
      </c>
      <c r="BB211">
        <v>0.94203216528618761</v>
      </c>
      <c r="BC211">
        <v>1.1815203723732961</v>
      </c>
      <c r="BD211">
        <v>3.8507829442778001</v>
      </c>
      <c r="BE211">
        <v>1.8524455339424879</v>
      </c>
      <c r="BF211">
        <v>0.26614173159571081</v>
      </c>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row>
    <row r="212">
      <c r="A212" t="s">
        <v>528</v>
      </c>
      <c r="B212">
        <v>2017</v>
      </c>
      <c r="C212" t="s">
        <v>534</v>
      </c>
      <c r="D212">
        <v>61</v>
      </c>
      <c r="E212" t="s">
        <v>280</v>
      </c>
      <c r="F212" t="s">
        <v>283</v>
      </c>
      <c r="G212" t="s">
        <v>184</v>
      </c>
      <c r="H212">
        <v>15.103293632781741</v>
      </c>
      <c r="I212">
        <v>19.96632565330318</v>
      </c>
      <c r="J212">
        <v>23.83452869663051</v>
      </c>
      <c r="K212">
        <v>33.546808958485222</v>
      </c>
      <c r="L212">
        <v>32.371890835620619</v>
      </c>
      <c r="M212">
        <v>58.67916243932634</v>
      </c>
      <c r="N212">
        <v>52.282984471890039</v>
      </c>
      <c r="O212">
        <v>35.731882994129784</v>
      </c>
      <c r="P212">
        <v>17.85892098189758</v>
      </c>
      <c r="Q212">
        <v>7.171878983879056</v>
      </c>
      <c r="R212">
        <v>14.66142443032235</v>
      </c>
      <c r="S212">
        <v>18.477268958551459</v>
      </c>
      <c r="T212">
        <v>23.53620735161422</v>
      </c>
      <c r="U212">
        <v>26.636885934202471</v>
      </c>
      <c r="V212">
        <v>35.701498239233828</v>
      </c>
      <c r="W212" t="s">
        <v>435</v>
      </c>
      <c r="X212" t="s">
        <v>366</v>
      </c>
      <c r="Y212" t="s">
        <v>436</v>
      </c>
      <c r="Z212" t="s">
        <v>437</v>
      </c>
      <c r="AA212" t="s">
        <v>438</v>
      </c>
      <c r="AB212" t="s">
        <v>439</v>
      </c>
      <c r="AC212" t="s">
        <v>440</v>
      </c>
      <c r="AD212" t="s">
        <v>441</v>
      </c>
      <c r="AE212" t="s">
        <v>442</v>
      </c>
      <c r="AF212" t="s">
        <v>443</v>
      </c>
      <c r="AG212" t="s">
        <v>444</v>
      </c>
      <c r="AH212" t="s">
        <v>445</v>
      </c>
      <c r="AI212" t="s">
        <v>446</v>
      </c>
      <c r="AJ212" t="s">
        <v>447</v>
      </c>
      <c r="AK212" t="s">
        <v>448</v>
      </c>
      <c r="AL212" t="s">
        <v>449</v>
      </c>
      <c r="AM212" t="s">
        <v>450</v>
      </c>
      <c r="AN212" t="s">
        <v>451</v>
      </c>
      <c r="AO212">
        <v>48.181484671393207</v>
      </c>
      <c r="AP212">
        <v>34.51799784198144</v>
      </c>
      <c r="AQ212">
        <v>51.938817116998337</v>
      </c>
      <c r="AR212">
        <v>33.631380758395679</v>
      </c>
      <c r="AS212">
        <v>16.704501862167302</v>
      </c>
      <c r="AT212">
        <v>43.052203160132713</v>
      </c>
      <c r="AU212">
        <v>7.6545394161584586</v>
      </c>
      <c r="AV212">
        <v>12.420367015300901</v>
      </c>
      <c r="AW212">
        <v>11.90179362970731</v>
      </c>
      <c r="AX212">
        <v>10.64313142223302</v>
      </c>
      <c r="AY212">
        <v>51.748065339120522</v>
      </c>
      <c r="AZ212">
        <v>7.9967393919379282</v>
      </c>
      <c r="BA212">
        <v>2.109521272894376</v>
      </c>
      <c r="BB212">
        <v>13.206802520524979</v>
      </c>
      <c r="BC212">
        <v>10.395691582756131</v>
      </c>
      <c r="BD212">
        <v>57.38954616477222</v>
      </c>
      <c r="BE212">
        <v>29.37898906035678</v>
      </c>
      <c r="BF212">
        <v>20.20281732590643</v>
      </c>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row>
    <row r="213">
      <c r="A213" t="s">
        <v>528</v>
      </c>
      <c r="B213">
        <v>2017</v>
      </c>
      <c r="C213" t="s">
        <v>534</v>
      </c>
      <c r="D213">
        <v>62</v>
      </c>
      <c r="E213" t="s">
        <v>280</v>
      </c>
      <c r="F213" t="s">
        <v>284</v>
      </c>
      <c r="G213" t="s">
        <v>184</v>
      </c>
      <c r="H213">
        <v>0.96000588989922209</v>
      </c>
      <c r="I213">
        <v>0.44028346567487819</v>
      </c>
      <c r="J213">
        <v>0.76300913539926163</v>
      </c>
      <c r="K213">
        <v>0.48094803094089561</v>
      </c>
      <c r="L213">
        <v>0.50619011952793835</v>
      </c>
      <c r="M213">
        <v>0.11027932546518961</v>
      </c>
      <c r="N213">
        <v>0</v>
      </c>
      <c r="O213">
        <v>0</v>
      </c>
      <c r="P213">
        <v>0</v>
      </c>
      <c r="Q213">
        <v>0</v>
      </c>
      <c r="R213">
        <v>0.93398385703181241</v>
      </c>
      <c r="S213">
        <v>0.61548682070211114</v>
      </c>
      <c r="T213">
        <v>0.79220247781168174</v>
      </c>
      <c r="U213">
        <v>0.49097001764505421</v>
      </c>
      <c r="V213">
        <v>0.6947273442230556</v>
      </c>
      <c r="W213" t="s">
        <v>435</v>
      </c>
      <c r="X213" t="s">
        <v>366</v>
      </c>
      <c r="Y213" t="s">
        <v>436</v>
      </c>
      <c r="Z213" t="s">
        <v>437</v>
      </c>
      <c r="AA213" t="s">
        <v>438</v>
      </c>
      <c r="AB213" t="s">
        <v>439</v>
      </c>
      <c r="AC213" t="s">
        <v>440</v>
      </c>
      <c r="AD213" t="s">
        <v>441</v>
      </c>
      <c r="AE213" t="s">
        <v>442</v>
      </c>
      <c r="AF213" t="s">
        <v>443</v>
      </c>
      <c r="AG213" t="s">
        <v>444</v>
      </c>
      <c r="AH213" t="s">
        <v>445</v>
      </c>
      <c r="AI213" t="s">
        <v>446</v>
      </c>
      <c r="AJ213" t="s">
        <v>447</v>
      </c>
      <c r="AK213" t="s">
        <v>448</v>
      </c>
      <c r="AL213" t="s">
        <v>449</v>
      </c>
      <c r="AM213" t="s">
        <v>450</v>
      </c>
      <c r="AN213" t="s">
        <v>451</v>
      </c>
      <c r="AO213">
        <v>1.429607334723094</v>
      </c>
      <c r="AP213">
        <v>0</v>
      </c>
      <c r="AQ213">
        <v>0.32920527985127601</v>
      </c>
      <c r="AR213">
        <v>0</v>
      </c>
      <c r="AS213">
        <v>3.034227089284482</v>
      </c>
      <c r="AT213">
        <v>0</v>
      </c>
      <c r="AU213">
        <v>0</v>
      </c>
      <c r="AV213">
        <v>0</v>
      </c>
      <c r="AW213">
        <v>0</v>
      </c>
      <c r="AX213">
        <v>4.718322823141925</v>
      </c>
      <c r="AY213">
        <v>1.0380887938469061</v>
      </c>
      <c r="AZ213">
        <v>0.21051092493007811</v>
      </c>
      <c r="BA213">
        <v>0</v>
      </c>
      <c r="BB213">
        <v>0.1024976210196625</v>
      </c>
      <c r="BC213">
        <v>0.088518606718473197</v>
      </c>
      <c r="BD213">
        <v>0</v>
      </c>
      <c r="BE213">
        <v>0.51804366889148779</v>
      </c>
      <c r="BF213">
        <v>0</v>
      </c>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row>
    <row r="214">
      <c r="A214" t="s">
        <v>528</v>
      </c>
      <c r="B214">
        <v>2017</v>
      </c>
      <c r="C214" t="s">
        <v>534</v>
      </c>
      <c r="D214">
        <v>63</v>
      </c>
      <c r="E214" t="s">
        <v>280</v>
      </c>
      <c r="F214" t="s">
        <v>285</v>
      </c>
      <c r="G214" t="s">
        <v>184</v>
      </c>
      <c r="H214">
        <v>2.622345661165586</v>
      </c>
      <c r="I214">
        <v>1.6170434252655239</v>
      </c>
      <c r="J214">
        <v>1.8049541741819559</v>
      </c>
      <c r="K214">
        <v>1.4350021457443281</v>
      </c>
      <c r="L214">
        <v>0.85537936702678274</v>
      </c>
      <c r="M214">
        <v>0.50492603300583871</v>
      </c>
      <c r="N214">
        <v>0.093029731129779303</v>
      </c>
      <c r="O214">
        <v>0.18673520859849571</v>
      </c>
      <c r="P214">
        <v>0</v>
      </c>
      <c r="Q214">
        <v>0.097928208478590004</v>
      </c>
      <c r="R214">
        <v>2.6736327311602959</v>
      </c>
      <c r="S214">
        <v>1.693197656191658</v>
      </c>
      <c r="T214">
        <v>1.697964453673579</v>
      </c>
      <c r="U214">
        <v>1.988719037594268</v>
      </c>
      <c r="V214">
        <v>1.204910757512037</v>
      </c>
      <c r="W214" t="s">
        <v>435</v>
      </c>
      <c r="X214" t="s">
        <v>366</v>
      </c>
      <c r="Y214" t="s">
        <v>436</v>
      </c>
      <c r="Z214" t="s">
        <v>437</v>
      </c>
      <c r="AA214" t="s">
        <v>438</v>
      </c>
      <c r="AB214" t="s">
        <v>439</v>
      </c>
      <c r="AC214" t="s">
        <v>440</v>
      </c>
      <c r="AD214" t="s">
        <v>441</v>
      </c>
      <c r="AE214" t="s">
        <v>442</v>
      </c>
      <c r="AF214" t="s">
        <v>443</v>
      </c>
      <c r="AG214" t="s">
        <v>444</v>
      </c>
      <c r="AH214" t="s">
        <v>445</v>
      </c>
      <c r="AI214" t="s">
        <v>446</v>
      </c>
      <c r="AJ214" t="s">
        <v>447</v>
      </c>
      <c r="AK214" t="s">
        <v>448</v>
      </c>
      <c r="AL214" t="s">
        <v>449</v>
      </c>
      <c r="AM214" t="s">
        <v>450</v>
      </c>
      <c r="AN214" t="s">
        <v>451</v>
      </c>
      <c r="AO214">
        <v>0.42661764346584202</v>
      </c>
      <c r="AP214">
        <v>0</v>
      </c>
      <c r="AQ214">
        <v>2.589319393261285</v>
      </c>
      <c r="AR214">
        <v>2.460151281656981</v>
      </c>
      <c r="AS214">
        <v>5.456835457554857</v>
      </c>
      <c r="AT214">
        <v>1.0133637779842799</v>
      </c>
      <c r="AU214">
        <v>0.24514753398247091</v>
      </c>
      <c r="AV214">
        <v>0.35739269865706302</v>
      </c>
      <c r="AW214">
        <v>0.95461879268861749</v>
      </c>
      <c r="AX214">
        <v>2.0847377153873392</v>
      </c>
      <c r="AY214">
        <v>0.97549710669228595</v>
      </c>
      <c r="AZ214">
        <v>2.7155535516416198</v>
      </c>
      <c r="BA214">
        <v>1.244198005168651</v>
      </c>
      <c r="BB214">
        <v>1.8345598428709751</v>
      </c>
      <c r="BC214">
        <v>4.1387551790807846</v>
      </c>
      <c r="BD214">
        <v>1.270856807069656</v>
      </c>
      <c r="BE214">
        <v>1.031708194114435</v>
      </c>
      <c r="BF214">
        <v>3.4593330591184661</v>
      </c>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row>
    <row r="215">
      <c r="A215" t="s">
        <v>528</v>
      </c>
      <c r="B215">
        <v>2017</v>
      </c>
      <c r="C215" t="s">
        <v>534</v>
      </c>
      <c r="D215">
        <v>64</v>
      </c>
      <c r="E215" t="s">
        <v>280</v>
      </c>
      <c r="F215" t="s">
        <v>286</v>
      </c>
      <c r="G215" t="s">
        <v>184</v>
      </c>
      <c r="H215">
        <v>1.914717420944209</v>
      </c>
      <c r="I215">
        <v>2.4143404366311052</v>
      </c>
      <c r="J215">
        <v>2.1594282215245242</v>
      </c>
      <c r="K215">
        <v>1.5511050917595699</v>
      </c>
      <c r="L215">
        <v>0.39825315921978782</v>
      </c>
      <c r="M215">
        <v>0.30152032827490061</v>
      </c>
      <c r="N215">
        <v>0</v>
      </c>
      <c r="O215">
        <v>0.078452464039903705</v>
      </c>
      <c r="P215">
        <v>0</v>
      </c>
      <c r="Q215">
        <v>0</v>
      </c>
      <c r="R215">
        <v>1.915643516327532</v>
      </c>
      <c r="S215">
        <v>2.4117147624208308</v>
      </c>
      <c r="T215">
        <v>2.1622985983729852</v>
      </c>
      <c r="U215">
        <v>1.904193694679734</v>
      </c>
      <c r="V215">
        <v>1.0427693854721689</v>
      </c>
      <c r="W215" t="s">
        <v>435</v>
      </c>
      <c r="X215" t="s">
        <v>366</v>
      </c>
      <c r="Y215" t="s">
        <v>436</v>
      </c>
      <c r="Z215" t="s">
        <v>437</v>
      </c>
      <c r="AA215" t="s">
        <v>438</v>
      </c>
      <c r="AB215" t="s">
        <v>439</v>
      </c>
      <c r="AC215" t="s">
        <v>440</v>
      </c>
      <c r="AD215" t="s">
        <v>441</v>
      </c>
      <c r="AE215" t="s">
        <v>442</v>
      </c>
      <c r="AF215" t="s">
        <v>443</v>
      </c>
      <c r="AG215" t="s">
        <v>444</v>
      </c>
      <c r="AH215" t="s">
        <v>445</v>
      </c>
      <c r="AI215" t="s">
        <v>446</v>
      </c>
      <c r="AJ215" t="s">
        <v>447</v>
      </c>
      <c r="AK215" t="s">
        <v>448</v>
      </c>
      <c r="AL215" t="s">
        <v>449</v>
      </c>
      <c r="AM215" t="s">
        <v>450</v>
      </c>
      <c r="AN215" t="s">
        <v>451</v>
      </c>
      <c r="AO215">
        <v>5.2202780663518116</v>
      </c>
      <c r="AP215">
        <v>0</v>
      </c>
      <c r="AQ215">
        <v>0.86247002075814794</v>
      </c>
      <c r="AR215">
        <v>1.063593301145082</v>
      </c>
      <c r="AS215">
        <v>3.2461238750973309</v>
      </c>
      <c r="AT215">
        <v>3.0445661242337652</v>
      </c>
      <c r="AU215">
        <v>0.16742374390053</v>
      </c>
      <c r="AV215">
        <v>0.77787531180157665</v>
      </c>
      <c r="AW215">
        <v>0.25630349978465339</v>
      </c>
      <c r="AX215">
        <v>0.13166182528925111</v>
      </c>
      <c r="AY215">
        <v>2.93223512656611</v>
      </c>
      <c r="AZ215">
        <v>0</v>
      </c>
      <c r="BA215">
        <v>2.510536002783879</v>
      </c>
      <c r="BB215">
        <v>0.5753668481235138</v>
      </c>
      <c r="BC215">
        <v>2.7659698528446648</v>
      </c>
      <c r="BD215">
        <v>2.6617191324248548</v>
      </c>
      <c r="BE215">
        <v>3.6033863135070758</v>
      </c>
      <c r="BF215">
        <v>1.590793635012181</v>
      </c>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row>
    <row r="216">
      <c r="A216" t="s">
        <v>528</v>
      </c>
      <c r="B216">
        <v>2017</v>
      </c>
      <c r="C216" t="s">
        <v>534</v>
      </c>
      <c r="D216">
        <v>65</v>
      </c>
      <c r="E216" t="s">
        <v>280</v>
      </c>
      <c r="F216" t="s">
        <v>287</v>
      </c>
      <c r="G216" t="s">
        <v>184</v>
      </c>
      <c r="H216">
        <v>57.392131980482219</v>
      </c>
      <c r="I216">
        <v>57.376705709379351</v>
      </c>
      <c r="J216">
        <v>51.511481343819021</v>
      </c>
      <c r="K216">
        <v>43.435746859505002</v>
      </c>
      <c r="L216">
        <v>23.148688610096102</v>
      </c>
      <c r="M216">
        <v>16.004226136426851</v>
      </c>
      <c r="N216">
        <v>9.4760118258923356</v>
      </c>
      <c r="O216">
        <v>5.2408425335362061</v>
      </c>
      <c r="P216">
        <v>3.8320405937916289</v>
      </c>
      <c r="Q216">
        <v>4.1345040970089801</v>
      </c>
      <c r="R216">
        <v>57.462101736509332</v>
      </c>
      <c r="S216">
        <v>58.250513005807903</v>
      </c>
      <c r="T216">
        <v>53.435870148324639</v>
      </c>
      <c r="U216">
        <v>48.513355338124299</v>
      </c>
      <c r="V216">
        <v>39.272719324111428</v>
      </c>
      <c r="W216" t="s">
        <v>435</v>
      </c>
      <c r="X216" t="s">
        <v>366</v>
      </c>
      <c r="Y216" t="s">
        <v>436</v>
      </c>
      <c r="Z216" t="s">
        <v>437</v>
      </c>
      <c r="AA216" t="s">
        <v>438</v>
      </c>
      <c r="AB216" t="s">
        <v>439</v>
      </c>
      <c r="AC216" t="s">
        <v>440</v>
      </c>
      <c r="AD216" t="s">
        <v>441</v>
      </c>
      <c r="AE216" t="s">
        <v>442</v>
      </c>
      <c r="AF216" t="s">
        <v>443</v>
      </c>
      <c r="AG216" t="s">
        <v>444</v>
      </c>
      <c r="AH216" t="s">
        <v>445</v>
      </c>
      <c r="AI216" t="s">
        <v>446</v>
      </c>
      <c r="AJ216" t="s">
        <v>447</v>
      </c>
      <c r="AK216" t="s">
        <v>448</v>
      </c>
      <c r="AL216" t="s">
        <v>449</v>
      </c>
      <c r="AM216" t="s">
        <v>450</v>
      </c>
      <c r="AN216" t="s">
        <v>451</v>
      </c>
      <c r="AO216">
        <v>20.07659759253179</v>
      </c>
      <c r="AP216">
        <v>0.12090296673759671</v>
      </c>
      <c r="AQ216">
        <v>30.992762854772621</v>
      </c>
      <c r="AR216">
        <v>29.89559592755257</v>
      </c>
      <c r="AS216">
        <v>39.124257242666289</v>
      </c>
      <c r="AT216">
        <v>27.131565323588241</v>
      </c>
      <c r="AU216">
        <v>63.036424759259837</v>
      </c>
      <c r="AV216">
        <v>79.262356003710849</v>
      </c>
      <c r="AW216">
        <v>78.586662698472978</v>
      </c>
      <c r="AX216">
        <v>55.550543532425444</v>
      </c>
      <c r="AY216">
        <v>22.570092613392571</v>
      </c>
      <c r="AZ216">
        <v>81.902671060708386</v>
      </c>
      <c r="BA216">
        <v>75.629337041596926</v>
      </c>
      <c r="BB216">
        <v>71.25011759070577</v>
      </c>
      <c r="BC216">
        <v>65.12525217478327</v>
      </c>
      <c r="BD216">
        <v>15.14418206405418</v>
      </c>
      <c r="BE216">
        <v>17.22084813070742</v>
      </c>
      <c r="BF216">
        <v>45.378569680196193</v>
      </c>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row>
    <row r="217">
      <c r="A217" t="s">
        <v>528</v>
      </c>
      <c r="B217">
        <v>2017</v>
      </c>
      <c r="C217" t="s">
        <v>534</v>
      </c>
      <c r="D217">
        <v>66</v>
      </c>
      <c r="E217" t="s">
        <v>280</v>
      </c>
      <c r="F217" t="s">
        <v>288</v>
      </c>
      <c r="G217" t="s">
        <v>184</v>
      </c>
      <c r="H217">
        <v>14.52359157204474</v>
      </c>
      <c r="I217">
        <v>11.4824364000423</v>
      </c>
      <c r="J217">
        <v>12.59245433647504</v>
      </c>
      <c r="K217">
        <v>11.88789197105052</v>
      </c>
      <c r="L217">
        <v>3.9840581184104771</v>
      </c>
      <c r="M217">
        <v>1.5889730836097291</v>
      </c>
      <c r="N217">
        <v>0.69276015544843417</v>
      </c>
      <c r="O217">
        <v>0.30210745772088682</v>
      </c>
      <c r="P217">
        <v>0.43240045969031532</v>
      </c>
      <c r="Q217">
        <v>0.057496749782628802</v>
      </c>
      <c r="R217">
        <v>14.780708842307501</v>
      </c>
      <c r="S217">
        <v>12.02528618508515</v>
      </c>
      <c r="T217">
        <v>11.82773079288517</v>
      </c>
      <c r="U217">
        <v>12.93653780604266</v>
      </c>
      <c r="V217">
        <v>9.2701399981322119</v>
      </c>
      <c r="W217" t="s">
        <v>435</v>
      </c>
      <c r="X217" t="s">
        <v>366</v>
      </c>
      <c r="Y217" t="s">
        <v>436</v>
      </c>
      <c r="Z217" t="s">
        <v>437</v>
      </c>
      <c r="AA217" t="s">
        <v>438</v>
      </c>
      <c r="AB217" t="s">
        <v>439</v>
      </c>
      <c r="AC217" t="s">
        <v>440</v>
      </c>
      <c r="AD217" t="s">
        <v>441</v>
      </c>
      <c r="AE217" t="s">
        <v>442</v>
      </c>
      <c r="AF217" t="s">
        <v>443</v>
      </c>
      <c r="AG217" t="s">
        <v>444</v>
      </c>
      <c r="AH217" t="s">
        <v>445</v>
      </c>
      <c r="AI217" t="s">
        <v>446</v>
      </c>
      <c r="AJ217" t="s">
        <v>447</v>
      </c>
      <c r="AK217" t="s">
        <v>448</v>
      </c>
      <c r="AL217" t="s">
        <v>449</v>
      </c>
      <c r="AM217" t="s">
        <v>450</v>
      </c>
      <c r="AN217" t="s">
        <v>451</v>
      </c>
      <c r="AO217">
        <v>15.192766302291639</v>
      </c>
      <c r="AP217">
        <v>0.15524683231821579</v>
      </c>
      <c r="AQ217">
        <v>5.9993393776403989</v>
      </c>
      <c r="AR217">
        <v>17.43960544270303</v>
      </c>
      <c r="AS217">
        <v>9.282434061875577</v>
      </c>
      <c r="AT217">
        <v>11.21053485315772</v>
      </c>
      <c r="AU217">
        <v>19.78872317810438</v>
      </c>
      <c r="AV217">
        <v>5.1819554420865188</v>
      </c>
      <c r="AW217">
        <v>3.4806504640911489</v>
      </c>
      <c r="AX217">
        <v>8.0435794632111239</v>
      </c>
      <c r="AY217">
        <v>9.3751994786183204</v>
      </c>
      <c r="AZ217">
        <v>4.4787950736320754</v>
      </c>
      <c r="BA217">
        <v>13.0508258222126</v>
      </c>
      <c r="BB217">
        <v>8.2862640291766692</v>
      </c>
      <c r="BC217">
        <v>12.59289923897815</v>
      </c>
      <c r="BD217">
        <v>12.75831260821713</v>
      </c>
      <c r="BE217">
        <v>31.294495995480329</v>
      </c>
      <c r="BF217">
        <v>10.44186483606402</v>
      </c>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row>
    <row r="218">
      <c r="A218" t="s">
        <v>528</v>
      </c>
      <c r="B218">
        <v>2017</v>
      </c>
      <c r="C218" t="s">
        <v>534</v>
      </c>
      <c r="D218">
        <v>67</v>
      </c>
      <c r="E218" t="s">
        <v>280</v>
      </c>
      <c r="F218" t="s">
        <v>289</v>
      </c>
      <c r="G218" t="s">
        <v>184</v>
      </c>
      <c r="H218">
        <v>6.788996275628012</v>
      </c>
      <c r="I218">
        <v>5.5818772028001353</v>
      </c>
      <c r="J218">
        <v>5.0455085884244877</v>
      </c>
      <c r="K218">
        <v>3.590780923617273</v>
      </c>
      <c r="L218">
        <v>0.96084910848065819</v>
      </c>
      <c r="M218">
        <v>1.2754824627281141</v>
      </c>
      <c r="N218">
        <v>0</v>
      </c>
      <c r="O218">
        <v>0.1173261410468675</v>
      </c>
      <c r="P218">
        <v>0</v>
      </c>
      <c r="Q218">
        <v>0</v>
      </c>
      <c r="R218">
        <v>7.0485863053732087</v>
      </c>
      <c r="S218">
        <v>5.5543410473464947</v>
      </c>
      <c r="T218">
        <v>5.0237500701817508</v>
      </c>
      <c r="U218">
        <v>4.9896217789172121</v>
      </c>
      <c r="V218">
        <v>1.901982342084827</v>
      </c>
      <c r="W218" t="s">
        <v>435</v>
      </c>
      <c r="X218" t="s">
        <v>366</v>
      </c>
      <c r="Y218" t="s">
        <v>436</v>
      </c>
      <c r="Z218" t="s">
        <v>437</v>
      </c>
      <c r="AA218" t="s">
        <v>438</v>
      </c>
      <c r="AB218" t="s">
        <v>439</v>
      </c>
      <c r="AC218" t="s">
        <v>440</v>
      </c>
      <c r="AD218" t="s">
        <v>441</v>
      </c>
      <c r="AE218" t="s">
        <v>442</v>
      </c>
      <c r="AF218" t="s">
        <v>443</v>
      </c>
      <c r="AG218" t="s">
        <v>444</v>
      </c>
      <c r="AH218" t="s">
        <v>445</v>
      </c>
      <c r="AI218" t="s">
        <v>446</v>
      </c>
      <c r="AJ218" t="s">
        <v>447</v>
      </c>
      <c r="AK218" t="s">
        <v>448</v>
      </c>
      <c r="AL218" t="s">
        <v>449</v>
      </c>
      <c r="AM218" t="s">
        <v>450</v>
      </c>
      <c r="AN218" t="s">
        <v>451</v>
      </c>
      <c r="AO218">
        <v>0.91764501787108443</v>
      </c>
      <c r="AP218">
        <v>0.44784029599076752</v>
      </c>
      <c r="AQ218">
        <v>0.91291594972738177</v>
      </c>
      <c r="AR218">
        <v>7.9676631220416754</v>
      </c>
      <c r="AS218">
        <v>19.946150202331239</v>
      </c>
      <c r="AT218">
        <v>4.4448517498699136</v>
      </c>
      <c r="AU218">
        <v>1.00557881685916</v>
      </c>
      <c r="AV218">
        <v>0.1801365381992012</v>
      </c>
      <c r="AW218">
        <v>0.29781261815800059</v>
      </c>
      <c r="AX218">
        <v>16.308819544913689</v>
      </c>
      <c r="AY218">
        <v>2.7517424008873319</v>
      </c>
      <c r="AZ218">
        <v>0.13156932808129879</v>
      </c>
      <c r="BA218">
        <v>4.0126031011924956</v>
      </c>
      <c r="BB218">
        <v>0.87033433074936806</v>
      </c>
      <c r="BC218">
        <v>0</v>
      </c>
      <c r="BD218">
        <v>1.9091276558191239</v>
      </c>
      <c r="BE218">
        <v>10.834403619059509</v>
      </c>
      <c r="BF218">
        <v>14.782990194541471</v>
      </c>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row>
    <row r="219">
      <c r="A219" t="s">
        <v>528</v>
      </c>
      <c r="B219">
        <v>2017</v>
      </c>
      <c r="C219" t="s">
        <v>534</v>
      </c>
      <c r="D219">
        <v>68</v>
      </c>
      <c r="E219" t="s">
        <v>280</v>
      </c>
      <c r="F219" t="s">
        <v>453</v>
      </c>
      <c r="G219" t="s">
        <v>184</v>
      </c>
      <c r="H219">
        <v>0</v>
      </c>
      <c r="I219">
        <v>0</v>
      </c>
      <c r="J219">
        <v>0</v>
      </c>
      <c r="K219">
        <v>0</v>
      </c>
      <c r="L219">
        <v>0.0261212885049611</v>
      </c>
      <c r="M219">
        <v>0</v>
      </c>
      <c r="N219">
        <v>0</v>
      </c>
      <c r="O219">
        <v>0</v>
      </c>
      <c r="P219">
        <v>0</v>
      </c>
      <c r="Q219">
        <v>0</v>
      </c>
      <c r="R219">
        <v>0</v>
      </c>
      <c r="S219">
        <v>0</v>
      </c>
      <c r="T219">
        <v>0</v>
      </c>
      <c r="U219">
        <v>0</v>
      </c>
      <c r="V219">
        <v>0.029364721897094201</v>
      </c>
      <c r="W219" t="s">
        <v>435</v>
      </c>
      <c r="X219" t="s">
        <v>366</v>
      </c>
      <c r="Y219" t="s">
        <v>436</v>
      </c>
      <c r="Z219" t="s">
        <v>437</v>
      </c>
      <c r="AA219" t="s">
        <v>438</v>
      </c>
      <c r="AB219" t="s">
        <v>439</v>
      </c>
      <c r="AC219" t="s">
        <v>440</v>
      </c>
      <c r="AD219" t="s">
        <v>441</v>
      </c>
      <c r="AE219" t="s">
        <v>442</v>
      </c>
      <c r="AF219" t="s">
        <v>443</v>
      </c>
      <c r="AG219" t="s">
        <v>444</v>
      </c>
      <c r="AH219" t="s">
        <v>445</v>
      </c>
      <c r="AI219" t="s">
        <v>446</v>
      </c>
      <c r="AJ219" t="s">
        <v>447</v>
      </c>
      <c r="AK219" t="s">
        <v>448</v>
      </c>
      <c r="AL219" t="s">
        <v>449</v>
      </c>
      <c r="AM219" t="s">
        <v>450</v>
      </c>
      <c r="AN219" t="s">
        <v>451</v>
      </c>
      <c r="AO219">
        <v>0</v>
      </c>
      <c r="AP219">
        <v>0</v>
      </c>
      <c r="AQ219">
        <v>0</v>
      </c>
      <c r="AR219">
        <v>0</v>
      </c>
      <c r="AS219">
        <v>0</v>
      </c>
      <c r="AT219">
        <v>0</v>
      </c>
      <c r="AU219">
        <v>0</v>
      </c>
      <c r="AV219">
        <v>0</v>
      </c>
      <c r="AW219">
        <v>0</v>
      </c>
      <c r="AX219">
        <v>0</v>
      </c>
      <c r="AY219">
        <v>0</v>
      </c>
      <c r="AZ219">
        <v>0.1435067354000972</v>
      </c>
      <c r="BA219">
        <v>0</v>
      </c>
      <c r="BB219">
        <v>0</v>
      </c>
      <c r="BC219">
        <v>0</v>
      </c>
      <c r="BD219">
        <v>0</v>
      </c>
      <c r="BE219">
        <v>0</v>
      </c>
      <c r="BF219">
        <v>0</v>
      </c>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row>
    <row r="220">
      <c r="A220" t="s">
        <v>528</v>
      </c>
      <c r="B220">
        <v>2017</v>
      </c>
      <c r="C220" t="s">
        <v>534</v>
      </c>
      <c r="D220">
        <v>69</v>
      </c>
      <c r="E220" t="s">
        <v>280</v>
      </c>
      <c r="F220" t="s">
        <v>290</v>
      </c>
      <c r="G220" t="s">
        <v>184</v>
      </c>
      <c r="H220">
        <v>0.0120783973838534</v>
      </c>
      <c r="I220">
        <v>0</v>
      </c>
      <c r="J220">
        <v>0</v>
      </c>
      <c r="K220">
        <v>0.020884248233781301</v>
      </c>
      <c r="L220">
        <v>0.1368245651891262</v>
      </c>
      <c r="M220">
        <v>0</v>
      </c>
      <c r="N220">
        <v>1.2386447739602131</v>
      </c>
      <c r="O220">
        <v>0</v>
      </c>
      <c r="P220">
        <v>0</v>
      </c>
      <c r="Q220">
        <v>0</v>
      </c>
      <c r="R220">
        <v>0.0135759155012275</v>
      </c>
      <c r="S220">
        <v>0</v>
      </c>
      <c r="T220">
        <v>0</v>
      </c>
      <c r="U220">
        <v>0</v>
      </c>
      <c r="V220">
        <v>0.023473099750475901</v>
      </c>
      <c r="W220" t="s">
        <v>435</v>
      </c>
      <c r="X220" t="s">
        <v>366</v>
      </c>
      <c r="Y220" t="s">
        <v>436</v>
      </c>
      <c r="Z220" t="s">
        <v>437</v>
      </c>
      <c r="AA220" t="s">
        <v>438</v>
      </c>
      <c r="AB220" t="s">
        <v>439</v>
      </c>
      <c r="AC220" t="s">
        <v>440</v>
      </c>
      <c r="AD220" t="s">
        <v>441</v>
      </c>
      <c r="AE220" t="s">
        <v>442</v>
      </c>
      <c r="AF220" t="s">
        <v>443</v>
      </c>
      <c r="AG220" t="s">
        <v>444</v>
      </c>
      <c r="AH220" t="s">
        <v>445</v>
      </c>
      <c r="AI220" t="s">
        <v>446</v>
      </c>
      <c r="AJ220" t="s">
        <v>447</v>
      </c>
      <c r="AK220" t="s">
        <v>448</v>
      </c>
      <c r="AL220" t="s">
        <v>449</v>
      </c>
      <c r="AM220" t="s">
        <v>450</v>
      </c>
      <c r="AN220" t="s">
        <v>451</v>
      </c>
      <c r="AO220">
        <v>0</v>
      </c>
      <c r="AP220">
        <v>0.44331087803785463</v>
      </c>
      <c r="AQ220">
        <v>0</v>
      </c>
      <c r="AR220">
        <v>0</v>
      </c>
      <c r="AS220">
        <v>0</v>
      </c>
      <c r="AT220">
        <v>0</v>
      </c>
      <c r="AU220">
        <v>0</v>
      </c>
      <c r="AV220">
        <v>0</v>
      </c>
      <c r="AW220">
        <v>0</v>
      </c>
      <c r="AX220">
        <v>0</v>
      </c>
      <c r="AY220">
        <v>0.0408517173717396</v>
      </c>
      <c r="AZ220">
        <v>0</v>
      </c>
      <c r="BA220">
        <v>0</v>
      </c>
      <c r="BB220">
        <v>0.13406472803128899</v>
      </c>
      <c r="BC220">
        <v>0</v>
      </c>
      <c r="BD220">
        <v>0</v>
      </c>
      <c r="BE220">
        <v>0</v>
      </c>
      <c r="BF220">
        <v>0</v>
      </c>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row>
    <row r="221">
      <c r="A221" t="s">
        <v>528</v>
      </c>
      <c r="B221">
        <v>2017</v>
      </c>
      <c r="C221" t="s">
        <v>534</v>
      </c>
      <c r="D221">
        <v>70</v>
      </c>
      <c r="E221" t="s">
        <v>280</v>
      </c>
      <c r="F221" t="s">
        <v>291</v>
      </c>
      <c r="G221" t="s">
        <v>184</v>
      </c>
      <c r="H221">
        <v>0</v>
      </c>
      <c r="I221">
        <v>0.076998857110407701</v>
      </c>
      <c r="J221">
        <v>0.17158219326623991</v>
      </c>
      <c r="K221">
        <v>0</v>
      </c>
      <c r="L221">
        <v>0</v>
      </c>
      <c r="M221">
        <v>0</v>
      </c>
      <c r="N221">
        <v>0</v>
      </c>
      <c r="O221">
        <v>0</v>
      </c>
      <c r="P221">
        <v>0</v>
      </c>
      <c r="Q221">
        <v>0</v>
      </c>
      <c r="R221">
        <v>0</v>
      </c>
      <c r="S221">
        <v>0.086557694686184503</v>
      </c>
      <c r="T221">
        <v>0.14438912081671229</v>
      </c>
      <c r="U221">
        <v>0.048444171818431601</v>
      </c>
      <c r="V221">
        <v>0</v>
      </c>
      <c r="W221" t="s">
        <v>435</v>
      </c>
      <c r="X221" t="s">
        <v>366</v>
      </c>
      <c r="Y221" t="s">
        <v>436</v>
      </c>
      <c r="Z221" t="s">
        <v>437</v>
      </c>
      <c r="AA221" t="s">
        <v>438</v>
      </c>
      <c r="AB221" t="s">
        <v>439</v>
      </c>
      <c r="AC221" t="s">
        <v>440</v>
      </c>
      <c r="AD221" t="s">
        <v>441</v>
      </c>
      <c r="AE221" t="s">
        <v>442</v>
      </c>
      <c r="AF221" t="s">
        <v>443</v>
      </c>
      <c r="AG221" t="s">
        <v>444</v>
      </c>
      <c r="AH221" t="s">
        <v>445</v>
      </c>
      <c r="AI221" t="s">
        <v>446</v>
      </c>
      <c r="AJ221" t="s">
        <v>447</v>
      </c>
      <c r="AK221" t="s">
        <v>448</v>
      </c>
      <c r="AL221" t="s">
        <v>449</v>
      </c>
      <c r="AM221" t="s">
        <v>450</v>
      </c>
      <c r="AN221" t="s">
        <v>451</v>
      </c>
      <c r="AO221">
        <v>0</v>
      </c>
      <c r="AP221">
        <v>0</v>
      </c>
      <c r="AQ221">
        <v>0.20651200372106029</v>
      </c>
      <c r="AR221">
        <v>0</v>
      </c>
      <c r="AS221">
        <v>0</v>
      </c>
      <c r="AT221">
        <v>0</v>
      </c>
      <c r="AU221">
        <v>0</v>
      </c>
      <c r="AV221">
        <v>0</v>
      </c>
      <c r="AW221">
        <v>0</v>
      </c>
      <c r="AX221">
        <v>0</v>
      </c>
      <c r="AY221">
        <v>0</v>
      </c>
      <c r="AZ221">
        <v>0</v>
      </c>
      <c r="BA221">
        <v>0.50122933158441252</v>
      </c>
      <c r="BB221">
        <v>0</v>
      </c>
      <c r="BC221">
        <v>0</v>
      </c>
      <c r="BD221">
        <v>0</v>
      </c>
      <c r="BE221">
        <v>0</v>
      </c>
      <c r="BF221">
        <v>0</v>
      </c>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row>
    <row r="222">
      <c r="A222" t="s">
        <v>528</v>
      </c>
      <c r="B222">
        <v>2017</v>
      </c>
      <c r="C222" t="s">
        <v>534</v>
      </c>
      <c r="D222">
        <v>71</v>
      </c>
      <c r="E222" t="s">
        <v>280</v>
      </c>
      <c r="F222" t="s">
        <v>292</v>
      </c>
      <c r="G222" t="s">
        <v>184</v>
      </c>
      <c r="H222">
        <v>0</v>
      </c>
      <c r="I222">
        <v>0</v>
      </c>
      <c r="J222">
        <v>0</v>
      </c>
      <c r="K222">
        <v>0.038753138057697901</v>
      </c>
      <c r="L222">
        <v>0.25464795369141469</v>
      </c>
      <c r="M222">
        <v>0.35186341377555291</v>
      </c>
      <c r="N222">
        <v>0.0304545687224449</v>
      </c>
      <c r="O222">
        <v>0.098624003727640699</v>
      </c>
      <c r="P222">
        <v>0.37712165654968077</v>
      </c>
      <c r="Q222">
        <v>1.801257400436783</v>
      </c>
      <c r="R222">
        <v>0</v>
      </c>
      <c r="S222">
        <v>0</v>
      </c>
      <c r="T222">
        <v>0</v>
      </c>
      <c r="U222">
        <v>0</v>
      </c>
      <c r="V222">
        <v>0</v>
      </c>
      <c r="W222" t="s">
        <v>435</v>
      </c>
      <c r="X222" t="s">
        <v>366</v>
      </c>
      <c r="Y222" t="s">
        <v>436</v>
      </c>
      <c r="Z222" t="s">
        <v>437</v>
      </c>
      <c r="AA222" t="s">
        <v>438</v>
      </c>
      <c r="AB222" t="s">
        <v>439</v>
      </c>
      <c r="AC222" t="s">
        <v>440</v>
      </c>
      <c r="AD222" t="s">
        <v>441</v>
      </c>
      <c r="AE222" t="s">
        <v>442</v>
      </c>
      <c r="AF222" t="s">
        <v>443</v>
      </c>
      <c r="AG222" t="s">
        <v>444</v>
      </c>
      <c r="AH222" t="s">
        <v>445</v>
      </c>
      <c r="AI222" t="s">
        <v>446</v>
      </c>
      <c r="AJ222" t="s">
        <v>447</v>
      </c>
      <c r="AK222" t="s">
        <v>448</v>
      </c>
      <c r="AL222" t="s">
        <v>449</v>
      </c>
      <c r="AM222" t="s">
        <v>450</v>
      </c>
      <c r="AN222" t="s">
        <v>451</v>
      </c>
      <c r="AO222">
        <v>0</v>
      </c>
      <c r="AP222">
        <v>0.64653745813846453</v>
      </c>
      <c r="AQ222">
        <v>0</v>
      </c>
      <c r="AR222">
        <v>0</v>
      </c>
      <c r="AS222">
        <v>0</v>
      </c>
      <c r="AT222">
        <v>0</v>
      </c>
      <c r="AU222">
        <v>0.014084959278082799</v>
      </c>
      <c r="AV222">
        <v>0</v>
      </c>
      <c r="AW222">
        <v>0</v>
      </c>
      <c r="AX222">
        <v>0.077096296330895195</v>
      </c>
      <c r="AY222">
        <v>0</v>
      </c>
      <c r="AZ222">
        <v>0</v>
      </c>
      <c r="BA222">
        <v>0</v>
      </c>
      <c r="BB222">
        <v>0.0064008417380384004</v>
      </c>
      <c r="BC222">
        <v>0</v>
      </c>
      <c r="BD222">
        <v>0.20081625669291289</v>
      </c>
      <c r="BE222">
        <v>0.0072661058725545999</v>
      </c>
      <c r="BF222">
        <v>0</v>
      </c>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row>
    <row r="223">
      <c r="A223" t="s">
        <v>528</v>
      </c>
      <c r="B223">
        <v>2017</v>
      </c>
      <c r="C223" t="s">
        <v>534</v>
      </c>
      <c r="D223">
        <v>72</v>
      </c>
      <c r="E223" t="s">
        <v>280</v>
      </c>
      <c r="F223" t="s">
        <v>46</v>
      </c>
      <c r="G223" t="s">
        <v>184</v>
      </c>
      <c r="H223">
        <v>0.0082195209351831004</v>
      </c>
      <c r="I223">
        <v>0.12831972498882849</v>
      </c>
      <c r="J223">
        <v>0.0564351000083749</v>
      </c>
      <c r="K223">
        <v>0.087861693392010401</v>
      </c>
      <c r="L223">
        <v>0.37379202804367362</v>
      </c>
      <c r="M223">
        <v>2.516317824872691</v>
      </c>
      <c r="N223">
        <v>0.60919449769489842</v>
      </c>
      <c r="O223">
        <v>0</v>
      </c>
      <c r="P223">
        <v>0</v>
      </c>
      <c r="Q223">
        <v>0</v>
      </c>
      <c r="R223">
        <v>0.0092386032790897007</v>
      </c>
      <c r="S223">
        <v>0.089373783338324797</v>
      </c>
      <c r="T223">
        <v>0</v>
      </c>
      <c r="U223">
        <v>0.063414232470399706</v>
      </c>
      <c r="V223">
        <v>0.18668421815535549</v>
      </c>
      <c r="W223" t="s">
        <v>435</v>
      </c>
      <c r="X223" t="s">
        <v>366</v>
      </c>
      <c r="Y223" t="s">
        <v>436</v>
      </c>
      <c r="Z223" t="s">
        <v>437</v>
      </c>
      <c r="AA223" t="s">
        <v>438</v>
      </c>
      <c r="AB223" t="s">
        <v>439</v>
      </c>
      <c r="AC223" t="s">
        <v>440</v>
      </c>
      <c r="AD223" t="s">
        <v>441</v>
      </c>
      <c r="AE223" t="s">
        <v>442</v>
      </c>
      <c r="AF223" t="s">
        <v>443</v>
      </c>
      <c r="AG223" t="s">
        <v>444</v>
      </c>
      <c r="AH223" t="s">
        <v>445</v>
      </c>
      <c r="AI223" t="s">
        <v>446</v>
      </c>
      <c r="AJ223" t="s">
        <v>447</v>
      </c>
      <c r="AK223" t="s">
        <v>448</v>
      </c>
      <c r="AL223" t="s">
        <v>449</v>
      </c>
      <c r="AM223" t="s">
        <v>450</v>
      </c>
      <c r="AN223" t="s">
        <v>451</v>
      </c>
      <c r="AO223">
        <v>0.165876436744993</v>
      </c>
      <c r="AP223">
        <v>1.0759933802498429</v>
      </c>
      <c r="AQ223">
        <v>0.28670356044993389</v>
      </c>
      <c r="AR223">
        <v>0</v>
      </c>
      <c r="AS223">
        <v>0.39372490291325779</v>
      </c>
      <c r="AT223">
        <v>0</v>
      </c>
      <c r="AU223">
        <v>0</v>
      </c>
      <c r="AV223">
        <v>0.0035527002251755</v>
      </c>
      <c r="AW223">
        <v>0.0245360805336408</v>
      </c>
      <c r="AX223">
        <v>0.11849564276032599</v>
      </c>
      <c r="AY223">
        <v>0</v>
      </c>
      <c r="AZ223">
        <v>0.014718172516338999</v>
      </c>
      <c r="BA223">
        <v>0.022036081326936099</v>
      </c>
      <c r="BB223">
        <v>0.10694916087784791</v>
      </c>
      <c r="BC223">
        <v>0</v>
      </c>
      <c r="BD223">
        <v>0.1979029469434771</v>
      </c>
      <c r="BE223">
        <v>0</v>
      </c>
      <c r="BF223">
        <v>0</v>
      </c>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row>
    <row r="224">
      <c r="A224" t="s">
        <v>528</v>
      </c>
      <c r="B224">
        <v>2017</v>
      </c>
      <c r="C224" t="s">
        <v>534</v>
      </c>
      <c r="D224">
        <v>122</v>
      </c>
      <c r="E224" t="s">
        <v>18</v>
      </c>
      <c r="F224" t="s">
        <v>14</v>
      </c>
      <c r="G224" t="s">
        <v>548</v>
      </c>
      <c r="H224">
        <v>30.41487050221216</v>
      </c>
      <c r="I224">
        <v>42.040146694111137</v>
      </c>
      <c r="J224">
        <v>48.381285982761497</v>
      </c>
      <c r="K224">
        <v>59.307158711719332</v>
      </c>
      <c r="L224">
        <v>82.389481464848345</v>
      </c>
      <c r="M224">
        <v>48.559635012592139</v>
      </c>
      <c r="N224">
        <v>74.953376747425011</v>
      </c>
      <c r="O224">
        <v>86.111858651018906</v>
      </c>
      <c r="P224">
        <v>95.764963894444605</v>
      </c>
      <c r="Q224">
        <v>99.800924107795112</v>
      </c>
      <c r="R224">
        <v>30.475423756540732</v>
      </c>
      <c r="S224">
        <v>40.76917921503555</v>
      </c>
      <c r="T224">
        <v>45.781030196044888</v>
      </c>
      <c r="U224">
        <v>55.348011379841807</v>
      </c>
      <c r="V224">
        <v>72.470040576478425</v>
      </c>
      <c r="W224" t="s">
        <v>435</v>
      </c>
      <c r="X224" t="s">
        <v>366</v>
      </c>
      <c r="Y224" t="s">
        <v>436</v>
      </c>
      <c r="Z224" t="s">
        <v>437</v>
      </c>
      <c r="AA224" t="s">
        <v>438</v>
      </c>
      <c r="AB224" t="s">
        <v>439</v>
      </c>
      <c r="AC224" t="s">
        <v>440</v>
      </c>
      <c r="AD224" t="s">
        <v>441</v>
      </c>
      <c r="AE224" t="s">
        <v>442</v>
      </c>
      <c r="AF224" t="s">
        <v>443</v>
      </c>
      <c r="AG224" t="s">
        <v>444</v>
      </c>
      <c r="AH224" t="s">
        <v>445</v>
      </c>
      <c r="AI224" t="s">
        <v>446</v>
      </c>
      <c r="AJ224" t="s">
        <v>447</v>
      </c>
      <c r="AK224" t="s">
        <v>448</v>
      </c>
      <c r="AL224" t="s">
        <v>449</v>
      </c>
      <c r="AM224" t="s">
        <v>450</v>
      </c>
      <c r="AN224" t="s">
        <v>451</v>
      </c>
      <c r="AO224">
        <v>55.117074961593318</v>
      </c>
      <c r="AP224">
        <v>82.301605446445038</v>
      </c>
      <c r="AQ224">
        <v>46.950242997147001</v>
      </c>
      <c r="AR224">
        <v>76.308093595695752</v>
      </c>
      <c r="AS224">
        <v>56.768348561737568</v>
      </c>
      <c r="AT224">
        <v>60.227210931455353</v>
      </c>
      <c r="AU224">
        <v>45.839714571563768</v>
      </c>
      <c r="AV224">
        <v>86.630193132156251</v>
      </c>
      <c r="AW224">
        <v>43.023599140997383</v>
      </c>
      <c r="AX224">
        <v>23.248488087538799</v>
      </c>
      <c r="AY224">
        <v>77.177291262744689</v>
      </c>
      <c r="AZ224">
        <v>75.607123627971333</v>
      </c>
      <c r="BA224">
        <v>32.554786069955441</v>
      </c>
      <c r="BB224">
        <v>65.676845996656127</v>
      </c>
      <c r="BC224">
        <v>18.855172921950711</v>
      </c>
      <c r="BD224">
        <v>65.923561889551692</v>
      </c>
      <c r="BE224">
        <v>57.024869333900021</v>
      </c>
      <c r="BF224">
        <v>34.109284579033357</v>
      </c>
      <c r="BG224">
        <v>4734.1839989999917</v>
      </c>
      <c r="BH224">
        <v>6542.3962010000141</v>
      </c>
      <c r="BI224">
        <v>7529.6030150000024</v>
      </c>
      <c r="BJ224">
        <v>9229.1621969999997</v>
      </c>
      <c r="BK224">
        <v>12823.501540000039</v>
      </c>
      <c r="BL224">
        <v>832.26826999999969</v>
      </c>
      <c r="BM224">
        <v>1288.674883000001</v>
      </c>
      <c r="BN224">
        <v>1475.3972090000011</v>
      </c>
      <c r="BO224">
        <v>1644.7763450000009</v>
      </c>
      <c r="BP224">
        <v>1714.499751000001</v>
      </c>
      <c r="BQ224">
        <v>4220.356153999991</v>
      </c>
      <c r="BR224">
        <v>5643.9503440000071</v>
      </c>
      <c r="BS224">
        <v>6339.3707310000082</v>
      </c>
      <c r="BT224">
        <v>7665.8311970000141</v>
      </c>
      <c r="BU224">
        <v>10033.722067999979</v>
      </c>
      <c r="BV224">
        <v>2111.9178290000018</v>
      </c>
      <c r="BW224">
        <v>3953.6557700000071</v>
      </c>
      <c r="BX224">
        <v>2179.1808300000012</v>
      </c>
      <c r="BY224">
        <v>2034.4335099999989</v>
      </c>
      <c r="BZ224">
        <v>1322.8932409999991</v>
      </c>
      <c r="CA224">
        <v>2748.1853940000001</v>
      </c>
      <c r="CB224">
        <v>2849.054709999999</v>
      </c>
      <c r="CC224">
        <v>3413.293279999999</v>
      </c>
      <c r="CD224">
        <v>2376.1658019999991</v>
      </c>
      <c r="CE224">
        <v>1331.9454410000001</v>
      </c>
      <c r="CF224">
        <v>3551.7933409999891</v>
      </c>
      <c r="CG224">
        <v>2142.0020689999992</v>
      </c>
      <c r="CH224">
        <v>1890.1059390000009</v>
      </c>
      <c r="CI224">
        <v>1592.105210999998</v>
      </c>
      <c r="CJ224">
        <v>1156.697437</v>
      </c>
      <c r="CK224">
        <v>2925.717395000006</v>
      </c>
      <c r="CL224">
        <v>1935.5525119999991</v>
      </c>
      <c r="CM224">
        <v>1344.147241000001</v>
      </c>
    </row>
    <row r="225">
      <c r="A225" t="s">
        <v>528</v>
      </c>
      <c r="B225">
        <v>2017</v>
      </c>
      <c r="C225" t="s">
        <v>534</v>
      </c>
      <c r="D225">
        <v>123</v>
      </c>
      <c r="E225" t="s">
        <v>18</v>
      </c>
      <c r="F225" t="s">
        <v>51</v>
      </c>
      <c r="G225" t="s">
        <v>184</v>
      </c>
      <c r="H225">
        <v>69.585129497788074</v>
      </c>
      <c r="I225">
        <v>57.959853305888977</v>
      </c>
      <c r="J225">
        <v>51.618714017238553</v>
      </c>
      <c r="K225">
        <v>40.692841288280917</v>
      </c>
      <c r="L225">
        <v>17.61051853515135</v>
      </c>
      <c r="M225">
        <v>51.440364987407769</v>
      </c>
      <c r="N225">
        <v>25.046623252574971</v>
      </c>
      <c r="O225">
        <v>13.88814134898106</v>
      </c>
      <c r="P225">
        <v>4.2350361055554444</v>
      </c>
      <c r="Q225">
        <v>0.19907589220489261</v>
      </c>
      <c r="R225">
        <v>69.524576243459506</v>
      </c>
      <c r="S225">
        <v>59.230820784964507</v>
      </c>
      <c r="T225">
        <v>54.21896980395536</v>
      </c>
      <c r="U225">
        <v>44.651988620158498</v>
      </c>
      <c r="V225">
        <v>27.52995942352149</v>
      </c>
      <c r="W225" t="s">
        <v>435</v>
      </c>
      <c r="X225" t="s">
        <v>366</v>
      </c>
      <c r="Y225" t="s">
        <v>436</v>
      </c>
      <c r="Z225" t="s">
        <v>437</v>
      </c>
      <c r="AA225" t="s">
        <v>438</v>
      </c>
      <c r="AB225" t="s">
        <v>439</v>
      </c>
      <c r="AC225" t="s">
        <v>440</v>
      </c>
      <c r="AD225" t="s">
        <v>441</v>
      </c>
      <c r="AE225" t="s">
        <v>442</v>
      </c>
      <c r="AF225" t="s">
        <v>443</v>
      </c>
      <c r="AG225" t="s">
        <v>444</v>
      </c>
      <c r="AH225" t="s">
        <v>445</v>
      </c>
      <c r="AI225" t="s">
        <v>446</v>
      </c>
      <c r="AJ225" t="s">
        <v>447</v>
      </c>
      <c r="AK225" t="s">
        <v>448</v>
      </c>
      <c r="AL225" t="s">
        <v>449</v>
      </c>
      <c r="AM225" t="s">
        <v>450</v>
      </c>
      <c r="AN225" t="s">
        <v>451</v>
      </c>
      <c r="AO225">
        <v>44.882925038406682</v>
      </c>
      <c r="AP225">
        <v>17.69839455355509</v>
      </c>
      <c r="AQ225">
        <v>53.049757002853148</v>
      </c>
      <c r="AR225">
        <v>23.69190640430411</v>
      </c>
      <c r="AS225">
        <v>43.231651438262261</v>
      </c>
      <c r="AT225">
        <v>39.772789068544519</v>
      </c>
      <c r="AU225">
        <v>54.160285428436097</v>
      </c>
      <c r="AV225">
        <v>13.36980686784384</v>
      </c>
      <c r="AW225">
        <v>56.976400859002688</v>
      </c>
      <c r="AX225">
        <v>76.751511912461325</v>
      </c>
      <c r="AY225">
        <v>22.82270873725539</v>
      </c>
      <c r="AZ225">
        <v>24.392876372028429</v>
      </c>
      <c r="BA225">
        <v>67.445213930044744</v>
      </c>
      <c r="BB225">
        <v>34.323154003343923</v>
      </c>
      <c r="BC225">
        <v>81.144827078049246</v>
      </c>
      <c r="BD225">
        <v>34.076438110448372</v>
      </c>
      <c r="BE225">
        <v>42.975130666099787</v>
      </c>
      <c r="BF225">
        <v>65.890715420966657</v>
      </c>
      <c r="BG225">
        <v>10831.175711</v>
      </c>
      <c r="BH225">
        <v>9019.8620579999751</v>
      </c>
      <c r="BI225">
        <v>8033.4455109999917</v>
      </c>
      <c r="BJ225">
        <v>6332.4704919999931</v>
      </c>
      <c r="BK225">
        <v>2740.9871689999991</v>
      </c>
      <c r="BL225">
        <v>881.64137900000014</v>
      </c>
      <c r="BM225">
        <v>430.62708700000002</v>
      </c>
      <c r="BN225">
        <v>237.95241799999999</v>
      </c>
      <c r="BO225">
        <v>72.737324000000001</v>
      </c>
      <c r="BP225">
        <v>3.4199639999999998</v>
      </c>
      <c r="BQ225">
        <v>9628.0358739999974</v>
      </c>
      <c r="BR225">
        <v>8199.7189489999819</v>
      </c>
      <c r="BS225">
        <v>7507.7854029999971</v>
      </c>
      <c r="BT225">
        <v>6184.4066089999951</v>
      </c>
      <c r="BU225">
        <v>3811.615933999999</v>
      </c>
      <c r="BV225">
        <v>1719.776488</v>
      </c>
      <c r="BW225">
        <v>850.2064979999999</v>
      </c>
      <c r="BX225">
        <v>2462.2878630000018</v>
      </c>
      <c r="BY225">
        <v>631.64477100000067</v>
      </c>
      <c r="BZ225">
        <v>1007.442720000001</v>
      </c>
      <c r="CA225">
        <v>1814.844093000002</v>
      </c>
      <c r="CB225">
        <v>3366.1993259999958</v>
      </c>
      <c r="CC225">
        <v>526.78021700000022</v>
      </c>
      <c r="CD225">
        <v>3146.7700970000019</v>
      </c>
      <c r="CE225">
        <v>4397.2247139999936</v>
      </c>
      <c r="CF225">
        <v>1050.3289709999999</v>
      </c>
      <c r="CG225">
        <v>691.06704700000012</v>
      </c>
      <c r="CH225">
        <v>3915.8174509999972</v>
      </c>
      <c r="CI225">
        <v>832.04471100000058</v>
      </c>
      <c r="CJ225">
        <v>4977.9449860000132</v>
      </c>
      <c r="CK225">
        <v>1512.327685</v>
      </c>
      <c r="CL225">
        <v>1458.672735000001</v>
      </c>
      <c r="CM225">
        <v>2596.5605680000008</v>
      </c>
    </row>
    <row r="226">
      <c r="A226" t="s">
        <v>528</v>
      </c>
      <c r="B226">
        <v>2017</v>
      </c>
      <c r="C226" t="s">
        <v>534</v>
      </c>
      <c r="D226">
        <v>124</v>
      </c>
      <c r="E226" t="s">
        <v>50</v>
      </c>
      <c r="F226" t="s">
        <v>15</v>
      </c>
      <c r="G226" t="s">
        <v>549</v>
      </c>
      <c r="H226">
        <v>26.201171678543918</v>
      </c>
      <c r="I226">
        <v>36.097294875255443</v>
      </c>
      <c r="J226">
        <v>43.073805063325587</v>
      </c>
      <c r="K226">
        <v>52.412536068695459</v>
      </c>
      <c r="L226">
        <v>61.391832463309029</v>
      </c>
      <c r="M226">
        <v>20.650495153376649</v>
      </c>
      <c r="N226">
        <v>29.39224253898804</v>
      </c>
      <c r="O226">
        <v>31.95160324390692</v>
      </c>
      <c r="P226">
        <v>58.860859523092422</v>
      </c>
      <c r="Q226">
        <v>90.820393024012731</v>
      </c>
      <c r="R226">
        <v>26.22053027281623</v>
      </c>
      <c r="S226">
        <v>35.02375457243599</v>
      </c>
      <c r="T226">
        <v>41.020469575359627</v>
      </c>
      <c r="U226">
        <v>50.391355670272631</v>
      </c>
      <c r="V226">
        <v>64.96023380361521</v>
      </c>
      <c r="W226" t="s">
        <v>435</v>
      </c>
      <c r="X226" t="s">
        <v>366</v>
      </c>
      <c r="Y226" t="s">
        <v>436</v>
      </c>
      <c r="Z226" t="s">
        <v>437</v>
      </c>
      <c r="AA226" t="s">
        <v>438</v>
      </c>
      <c r="AB226" t="s">
        <v>439</v>
      </c>
      <c r="AC226" t="s">
        <v>440</v>
      </c>
      <c r="AD226" t="s">
        <v>441</v>
      </c>
      <c r="AE226" t="s">
        <v>442</v>
      </c>
      <c r="AF226" t="s">
        <v>443</v>
      </c>
      <c r="AG226" t="s">
        <v>444</v>
      </c>
      <c r="AH226" t="s">
        <v>445</v>
      </c>
      <c r="AI226" t="s">
        <v>446</v>
      </c>
      <c r="AJ226" t="s">
        <v>447</v>
      </c>
      <c r="AK226" t="s">
        <v>448</v>
      </c>
      <c r="AL226" t="s">
        <v>449</v>
      </c>
      <c r="AM226" t="s">
        <v>450</v>
      </c>
      <c r="AN226" t="s">
        <v>451</v>
      </c>
      <c r="AO226">
        <v>34.600954285884349</v>
      </c>
      <c r="AP226">
        <v>37.793278443760727</v>
      </c>
      <c r="AQ226">
        <v>36.087044743533362</v>
      </c>
      <c r="AR226">
        <v>72.619726839896074</v>
      </c>
      <c r="AS226">
        <v>50.473884138802852</v>
      </c>
      <c r="AT226">
        <v>46.297812999427528</v>
      </c>
      <c r="AU226">
        <v>40.425949920094283</v>
      </c>
      <c r="AV226">
        <v>83.407721645350932</v>
      </c>
      <c r="AW226">
        <v>37.879862219273619</v>
      </c>
      <c r="AX226">
        <v>19.219922680058769</v>
      </c>
      <c r="AY226">
        <v>69.840211582798958</v>
      </c>
      <c r="AZ226">
        <v>71.804489961479462</v>
      </c>
      <c r="BA226">
        <v>28.554096594788248</v>
      </c>
      <c r="BB226">
        <v>62.141731925439892</v>
      </c>
      <c r="BC226">
        <v>16.326839609181199</v>
      </c>
      <c r="BD226">
        <v>57.569852197175123</v>
      </c>
      <c r="BE226">
        <v>54.893989361690551</v>
      </c>
      <c r="BF226">
        <v>31.600131102234698</v>
      </c>
      <c r="BG226">
        <v>4078.3066199999939</v>
      </c>
      <c r="BH226">
        <v>5617.5542530000112</v>
      </c>
      <c r="BI226">
        <v>6703.5971840000002</v>
      </c>
      <c r="BJ226">
        <v>8156.2463460000045</v>
      </c>
      <c r="BK226">
        <v>9555.3248319999821</v>
      </c>
      <c r="BL226">
        <v>353.93082900000007</v>
      </c>
      <c r="BM226">
        <v>505.3414049999999</v>
      </c>
      <c r="BN226">
        <v>547.44267499999955</v>
      </c>
      <c r="BO226">
        <v>1010.943308</v>
      </c>
      <c r="BP226">
        <v>1560.2214369999999</v>
      </c>
      <c r="BQ226">
        <v>3631.121823999998</v>
      </c>
      <c r="BR226">
        <v>4848.5727569999981</v>
      </c>
      <c r="BS226">
        <v>5680.1684690000029</v>
      </c>
      <c r="BT226">
        <v>6979.3225940000084</v>
      </c>
      <c r="BU226">
        <v>8993.9639369999804</v>
      </c>
      <c r="BV226">
        <v>1325.8027989999989</v>
      </c>
      <c r="BW226">
        <v>1815.537043</v>
      </c>
      <c r="BX226">
        <v>1674.9688840000019</v>
      </c>
      <c r="BY226">
        <v>1936.098765</v>
      </c>
      <c r="BZ226">
        <v>1176.2110729999999</v>
      </c>
      <c r="CA226">
        <v>2112.582859000001</v>
      </c>
      <c r="CB226">
        <v>2512.575484</v>
      </c>
      <c r="CC226">
        <v>3286.3255350000009</v>
      </c>
      <c r="CD226">
        <v>2092.080508999999</v>
      </c>
      <c r="CE226">
        <v>1101.142074000001</v>
      </c>
      <c r="CF226">
        <v>3214.1319599999888</v>
      </c>
      <c r="CG226">
        <v>2034.2708289999989</v>
      </c>
      <c r="CH226">
        <v>1657.828973000001</v>
      </c>
      <c r="CI226">
        <v>1506.408745999998</v>
      </c>
      <c r="CJ226">
        <v>1001.593229</v>
      </c>
      <c r="CK226">
        <v>2554.9759930000041</v>
      </c>
      <c r="CL226">
        <v>1863.225645999999</v>
      </c>
      <c r="CM226">
        <v>1245.2688340000011</v>
      </c>
    </row>
    <row r="227">
      <c r="A227" t="s">
        <v>528</v>
      </c>
      <c r="B227">
        <v>2017</v>
      </c>
      <c r="C227" t="s">
        <v>534</v>
      </c>
      <c r="D227">
        <v>125</v>
      </c>
      <c r="E227" t="s">
        <v>50</v>
      </c>
      <c r="F227" t="s">
        <v>16</v>
      </c>
      <c r="G227" t="s">
        <v>550</v>
      </c>
      <c r="H227">
        <v>4.2136988236682518</v>
      </c>
      <c r="I227">
        <v>5.9428518188556909</v>
      </c>
      <c r="J227">
        <v>5.3074809194359007</v>
      </c>
      <c r="K227">
        <v>6.8946226430239026</v>
      </c>
      <c r="L227">
        <v>20.997649001538999</v>
      </c>
      <c r="M227">
        <v>27.909139859215529</v>
      </c>
      <c r="N227">
        <v>45.561134208436933</v>
      </c>
      <c r="O227">
        <v>54.160255407111848</v>
      </c>
      <c r="P227">
        <v>36.90410437135219</v>
      </c>
      <c r="Q227">
        <v>8.9805310837823384</v>
      </c>
      <c r="R227">
        <v>4.2548934837245476</v>
      </c>
      <c r="S227">
        <v>5.7454246425994908</v>
      </c>
      <c r="T227">
        <v>4.7605606206852178</v>
      </c>
      <c r="U227">
        <v>4.956655709569131</v>
      </c>
      <c r="V227">
        <v>7.5098067728632163</v>
      </c>
      <c r="W227" t="s">
        <v>435</v>
      </c>
      <c r="X227" t="s">
        <v>366</v>
      </c>
      <c r="Y227" t="s">
        <v>436</v>
      </c>
      <c r="Z227" t="s">
        <v>437</v>
      </c>
      <c r="AA227" t="s">
        <v>438</v>
      </c>
      <c r="AB227" t="s">
        <v>439</v>
      </c>
      <c r="AC227" t="s">
        <v>440</v>
      </c>
      <c r="AD227" t="s">
        <v>441</v>
      </c>
      <c r="AE227" t="s">
        <v>442</v>
      </c>
      <c r="AF227" t="s">
        <v>443</v>
      </c>
      <c r="AG227" t="s">
        <v>444</v>
      </c>
      <c r="AH227" t="s">
        <v>445</v>
      </c>
      <c r="AI227" t="s">
        <v>446</v>
      </c>
      <c r="AJ227" t="s">
        <v>447</v>
      </c>
      <c r="AK227" t="s">
        <v>448</v>
      </c>
      <c r="AL227" t="s">
        <v>449</v>
      </c>
      <c r="AM227" t="s">
        <v>450</v>
      </c>
      <c r="AN227" t="s">
        <v>451</v>
      </c>
      <c r="AO227">
        <v>20.516120675708901</v>
      </c>
      <c r="AP227">
        <v>44.508327002684332</v>
      </c>
      <c r="AQ227">
        <v>10.86319825361366</v>
      </c>
      <c r="AR227">
        <v>3.6883667557996889</v>
      </c>
      <c r="AS227">
        <v>6.2944644229347562</v>
      </c>
      <c r="AT227">
        <v>13.92939793202785</v>
      </c>
      <c r="AU227">
        <v>5.4137646514695081</v>
      </c>
      <c r="AV227">
        <v>3.2224714868053672</v>
      </c>
      <c r="AW227">
        <v>5.1437369217237787</v>
      </c>
      <c r="AX227">
        <v>4.0285654074800377</v>
      </c>
      <c r="AY227">
        <v>7.3370796799457381</v>
      </c>
      <c r="AZ227">
        <v>3.8026336664918752</v>
      </c>
      <c r="BA227">
        <v>4.0006894751671958</v>
      </c>
      <c r="BB227">
        <v>3.535114071216265</v>
      </c>
      <c r="BC227">
        <v>2.5283333127695089</v>
      </c>
      <c r="BD227">
        <v>8.3537096923765279</v>
      </c>
      <c r="BE227">
        <v>2.130879972209454</v>
      </c>
      <c r="BF227">
        <v>2.509153476798665</v>
      </c>
      <c r="BG227">
        <v>655.87737900000002</v>
      </c>
      <c r="BH227">
        <v>924.84194799999955</v>
      </c>
      <c r="BI227">
        <v>826.00583099999949</v>
      </c>
      <c r="BJ227">
        <v>1072.915851</v>
      </c>
      <c r="BK227">
        <v>3268.1767080000068</v>
      </c>
      <c r="BL227">
        <v>478.3374410000003</v>
      </c>
      <c r="BM227">
        <v>783.3334780000007</v>
      </c>
      <c r="BN227">
        <v>927.95453399999917</v>
      </c>
      <c r="BO227">
        <v>633.83303700000033</v>
      </c>
      <c r="BP227">
        <v>154.27831399999999</v>
      </c>
      <c r="BQ227">
        <v>589.23432999999989</v>
      </c>
      <c r="BR227">
        <v>795.37758699999961</v>
      </c>
      <c r="BS227">
        <v>659.20226200000013</v>
      </c>
      <c r="BT227">
        <v>686.50860299999965</v>
      </c>
      <c r="BU227">
        <v>1039.758131</v>
      </c>
      <c r="BV227">
        <v>786.11503000000039</v>
      </c>
      <c r="BW227">
        <v>2138.1187270000082</v>
      </c>
      <c r="BX227">
        <v>504.21194600000018</v>
      </c>
      <c r="BY227">
        <v>98.33474499999997</v>
      </c>
      <c r="BZ227">
        <v>146.68216799999999</v>
      </c>
      <c r="CA227">
        <v>635.6025350000001</v>
      </c>
      <c r="CB227">
        <v>336.47922600000021</v>
      </c>
      <c r="CC227">
        <v>126.96774499999999</v>
      </c>
      <c r="CD227">
        <v>284.08529299999992</v>
      </c>
      <c r="CE227">
        <v>230.80336700000001</v>
      </c>
      <c r="CF227">
        <v>337.66138099999989</v>
      </c>
      <c r="CG227">
        <v>107.73124</v>
      </c>
      <c r="CH227">
        <v>232.27696599999999</v>
      </c>
      <c r="CI227">
        <v>85.696464999999989</v>
      </c>
      <c r="CJ227">
        <v>155.104208</v>
      </c>
      <c r="CK227">
        <v>370.74140199999982</v>
      </c>
      <c r="CL227">
        <v>72.32686600000001</v>
      </c>
      <c r="CM227">
        <v>98.87840700000001</v>
      </c>
    </row>
    <row r="228">
      <c r="A228" t="s">
        <v>528</v>
      </c>
      <c r="B228">
        <v>2017</v>
      </c>
      <c r="C228" t="s">
        <v>534</v>
      </c>
      <c r="D228">
        <v>126</v>
      </c>
      <c r="E228" t="s">
        <v>50</v>
      </c>
      <c r="F228" t="s">
        <v>22</v>
      </c>
      <c r="G228" t="s">
        <v>551</v>
      </c>
      <c r="H228">
        <v>62.432608619746631</v>
      </c>
      <c r="I228">
        <v>55.811312647873343</v>
      </c>
      <c r="J228">
        <v>50.388413079217813</v>
      </c>
      <c r="K228">
        <v>40.249190841186113</v>
      </c>
      <c r="L228">
        <v>17.568753430485611</v>
      </c>
      <c r="M228">
        <v>49.01865127430645</v>
      </c>
      <c r="N228">
        <v>25.046623252574971</v>
      </c>
      <c r="O228">
        <v>13.88814134898106</v>
      </c>
      <c r="P228">
        <v>4.1847312948517796</v>
      </c>
      <c r="Q228">
        <v>0.19907589220489261</v>
      </c>
      <c r="R228">
        <v>61.874851857710631</v>
      </c>
      <c r="S228">
        <v>56.814963544217569</v>
      </c>
      <c r="T228">
        <v>52.949927133391952</v>
      </c>
      <c r="U228">
        <v>44.066601147859103</v>
      </c>
      <c r="V228">
        <v>27.373168769534821</v>
      </c>
      <c r="W228" t="s">
        <v>435</v>
      </c>
      <c r="X228" t="s">
        <v>366</v>
      </c>
      <c r="Y228" t="s">
        <v>436</v>
      </c>
      <c r="Z228" t="s">
        <v>437</v>
      </c>
      <c r="AA228" t="s">
        <v>438</v>
      </c>
      <c r="AB228" t="s">
        <v>439</v>
      </c>
      <c r="AC228" t="s">
        <v>440</v>
      </c>
      <c r="AD228" t="s">
        <v>441</v>
      </c>
      <c r="AE228" t="s">
        <v>442</v>
      </c>
      <c r="AF228" t="s">
        <v>443</v>
      </c>
      <c r="AG228" t="s">
        <v>444</v>
      </c>
      <c r="AH228" t="s">
        <v>445</v>
      </c>
      <c r="AI228" t="s">
        <v>446</v>
      </c>
      <c r="AJ228" t="s">
        <v>447</v>
      </c>
      <c r="AK228" t="s">
        <v>448</v>
      </c>
      <c r="AL228" t="s">
        <v>449</v>
      </c>
      <c r="AM228" t="s">
        <v>450</v>
      </c>
      <c r="AN228" t="s">
        <v>451</v>
      </c>
      <c r="AO228">
        <v>41.653479817502863</v>
      </c>
      <c r="AP228">
        <v>17.422755156309989</v>
      </c>
      <c r="AQ228">
        <v>51.968969663370387</v>
      </c>
      <c r="AR228">
        <v>22.79956418879059</v>
      </c>
      <c r="AS228">
        <v>41.61118363310532</v>
      </c>
      <c r="AT228">
        <v>38.492999333098517</v>
      </c>
      <c r="AU228">
        <v>53.548038627587879</v>
      </c>
      <c r="AV228">
        <v>11.064763292663031</v>
      </c>
      <c r="AW228">
        <v>55.302782195118922</v>
      </c>
      <c r="AX228">
        <v>66.682830840097523</v>
      </c>
      <c r="AY228">
        <v>21.166615443053519</v>
      </c>
      <c r="AZ228">
        <v>23.890116276287799</v>
      </c>
      <c r="BA228">
        <v>64.164480664978313</v>
      </c>
      <c r="BB228">
        <v>33.552286334211367</v>
      </c>
      <c r="BC228">
        <v>77.949869385565634</v>
      </c>
      <c r="BD228">
        <v>33.058196898711969</v>
      </c>
      <c r="BE228">
        <v>41.93185747639918</v>
      </c>
      <c r="BF228">
        <v>65.047975649087292</v>
      </c>
      <c r="BG228">
        <v>9717.8601080000008</v>
      </c>
      <c r="BH228">
        <v>8685.5006119999634</v>
      </c>
      <c r="BI228">
        <v>7841.9731789999914</v>
      </c>
      <c r="BJ228">
        <v>6263.4312389999941</v>
      </c>
      <c r="BK228">
        <v>2734.4866439999992</v>
      </c>
      <c r="BL228">
        <v>840.13539400000025</v>
      </c>
      <c r="BM228">
        <v>430.62708700000002</v>
      </c>
      <c r="BN228">
        <v>237.95241799999999</v>
      </c>
      <c r="BO228">
        <v>71.873332000000005</v>
      </c>
      <c r="BP228">
        <v>3.4199639999999998</v>
      </c>
      <c r="BQ228">
        <v>8568.6720519999817</v>
      </c>
      <c r="BR228">
        <v>7865.2756619999809</v>
      </c>
      <c r="BS228">
        <v>7332.0590829999974</v>
      </c>
      <c r="BT228">
        <v>6103.3290519999964</v>
      </c>
      <c r="BU228">
        <v>3789.907737999999</v>
      </c>
      <c r="BV228">
        <v>1596.0340189999999</v>
      </c>
      <c r="BW228">
        <v>836.96516099999997</v>
      </c>
      <c r="BX228">
        <v>2412.123457000002</v>
      </c>
      <c r="BY228">
        <v>607.85422900000071</v>
      </c>
      <c r="BZ228">
        <v>969.68037600000139</v>
      </c>
      <c r="CA228">
        <v>1756.4469100000019</v>
      </c>
      <c r="CB228">
        <v>3328.1466319999972</v>
      </c>
      <c r="CC228">
        <v>435.95980600000019</v>
      </c>
      <c r="CD228">
        <v>3054.3372110000009</v>
      </c>
      <c r="CE228">
        <v>3820.372842999996</v>
      </c>
      <c r="CF228">
        <v>974.11353200000065</v>
      </c>
      <c r="CG228">
        <v>676.82350600000018</v>
      </c>
      <c r="CH228">
        <v>3725.3405909999951</v>
      </c>
      <c r="CI228">
        <v>813.35772300000042</v>
      </c>
      <c r="CJ228">
        <v>4781.945756000011</v>
      </c>
      <c r="CK228">
        <v>1467.1376809999999</v>
      </c>
      <c r="CL228">
        <v>1423.2616930000011</v>
      </c>
      <c r="CM228">
        <v>2563.3506560000019</v>
      </c>
    </row>
    <row r="229">
      <c r="A229" t="s">
        <v>528</v>
      </c>
      <c r="B229">
        <v>2017</v>
      </c>
      <c r="C229" t="s">
        <v>534</v>
      </c>
      <c r="D229">
        <v>127</v>
      </c>
      <c r="E229" t="s">
        <v>50</v>
      </c>
      <c r="F229" t="s">
        <v>19</v>
      </c>
      <c r="G229" t="s">
        <v>552</v>
      </c>
      <c r="H229">
        <v>7.1525208780414591</v>
      </c>
      <c r="I229">
        <v>2.148540658015567</v>
      </c>
      <c r="J229">
        <v>1.230300938020735</v>
      </c>
      <c r="K229">
        <v>0.44365044709480739</v>
      </c>
      <c r="L229">
        <v>0.041765104665732501</v>
      </c>
      <c r="M229">
        <v>2.4217137131013349</v>
      </c>
      <c r="N229">
        <v>0</v>
      </c>
      <c r="O229">
        <v>0</v>
      </c>
      <c r="P229">
        <v>0.050304810703663799</v>
      </c>
      <c r="Q229">
        <v>0</v>
      </c>
      <c r="R229">
        <v>7.6497243857487627</v>
      </c>
      <c r="S229">
        <v>2.415857240746933</v>
      </c>
      <c r="T229">
        <v>1.2690426705634219</v>
      </c>
      <c r="U229">
        <v>0.5853874722994068</v>
      </c>
      <c r="V229">
        <v>0.1567906539866647</v>
      </c>
      <c r="W229" t="s">
        <v>435</v>
      </c>
      <c r="X229" t="s">
        <v>366</v>
      </c>
      <c r="Y229" t="s">
        <v>436</v>
      </c>
      <c r="Z229" t="s">
        <v>437</v>
      </c>
      <c r="AA229" t="s">
        <v>438</v>
      </c>
      <c r="AB229" t="s">
        <v>439</v>
      </c>
      <c r="AC229" t="s">
        <v>440</v>
      </c>
      <c r="AD229" t="s">
        <v>441</v>
      </c>
      <c r="AE229" t="s">
        <v>442</v>
      </c>
      <c r="AF229" t="s">
        <v>443</v>
      </c>
      <c r="AG229" t="s">
        <v>444</v>
      </c>
      <c r="AH229" t="s">
        <v>445</v>
      </c>
      <c r="AI229" t="s">
        <v>446</v>
      </c>
      <c r="AJ229" t="s">
        <v>447</v>
      </c>
      <c r="AK229" t="s">
        <v>448</v>
      </c>
      <c r="AL229" t="s">
        <v>449</v>
      </c>
      <c r="AM229" t="s">
        <v>450</v>
      </c>
      <c r="AN229" t="s">
        <v>451</v>
      </c>
      <c r="AO229">
        <v>3.2294452209038229</v>
      </c>
      <c r="AP229">
        <v>0.27563939724510023</v>
      </c>
      <c r="AQ229">
        <v>1.080787339482763</v>
      </c>
      <c r="AR229">
        <v>0.89234221551351256</v>
      </c>
      <c r="AS229">
        <v>1.620467805156955</v>
      </c>
      <c r="AT229">
        <v>1.2797897354459919</v>
      </c>
      <c r="AU229">
        <v>0.6122468008482217</v>
      </c>
      <c r="AV229">
        <v>2.3050435751808029</v>
      </c>
      <c r="AW229">
        <v>1.6736186638837549</v>
      </c>
      <c r="AX229">
        <v>10.068681072363811</v>
      </c>
      <c r="AY229">
        <v>1.656093294201874</v>
      </c>
      <c r="AZ229">
        <v>0.5027600957406354</v>
      </c>
      <c r="BA229">
        <v>3.280733265066393</v>
      </c>
      <c r="BB229">
        <v>0.77086766913255378</v>
      </c>
      <c r="BC229">
        <v>3.1949576924835781</v>
      </c>
      <c r="BD229">
        <v>1.018241211736407</v>
      </c>
      <c r="BE229">
        <v>1.0432731897005989</v>
      </c>
      <c r="BF229">
        <v>0.8427397718793922</v>
      </c>
      <c r="BG229">
        <v>1113.315603</v>
      </c>
      <c r="BH229">
        <v>334.36144599999989</v>
      </c>
      <c r="BI229">
        <v>191.47233199999999</v>
      </c>
      <c r="BJ229">
        <v>69.039253000000002</v>
      </c>
      <c r="BK229">
        <v>6.5005249999999997</v>
      </c>
      <c r="BL229">
        <v>41.505984999999988</v>
      </c>
      <c r="BM229">
        <v>0</v>
      </c>
      <c r="BN229">
        <v>0</v>
      </c>
      <c r="BO229">
        <v>0.86399199999999998</v>
      </c>
      <c r="BP229">
        <v>0</v>
      </c>
      <c r="BQ229">
        <v>1059.363822</v>
      </c>
      <c r="BR229">
        <v>334.44328699999988</v>
      </c>
      <c r="BS229">
        <v>175.72631999999999</v>
      </c>
      <c r="BT229">
        <v>81.077557000000027</v>
      </c>
      <c r="BU229">
        <v>21.708196000000001</v>
      </c>
      <c r="BV229">
        <v>123.742469</v>
      </c>
      <c r="BW229">
        <v>13.241337</v>
      </c>
      <c r="BX229">
        <v>50.164406000000007</v>
      </c>
      <c r="BY229">
        <v>23.790541999999999</v>
      </c>
      <c r="BZ229">
        <v>37.762343999999999</v>
      </c>
      <c r="CA229">
        <v>58.397183000000012</v>
      </c>
      <c r="CB229">
        <v>38.052694000000002</v>
      </c>
      <c r="CC229">
        <v>90.820411000000007</v>
      </c>
      <c r="CD229">
        <v>92.432886000000011</v>
      </c>
      <c r="CE229">
        <v>576.85187100000007</v>
      </c>
      <c r="CF229">
        <v>76.215439000000003</v>
      </c>
      <c r="CG229">
        <v>14.243541</v>
      </c>
      <c r="CH229">
        <v>190.47685999999999</v>
      </c>
      <c r="CI229">
        <v>18.686987999999999</v>
      </c>
      <c r="CJ229">
        <v>195.99923000000001</v>
      </c>
      <c r="CK229">
        <v>45.190004000000002</v>
      </c>
      <c r="CL229">
        <v>35.411042000000002</v>
      </c>
      <c r="CM229">
        <v>33.209912000000003</v>
      </c>
    </row>
    <row r="230">
      <c r="A230" t="s">
        <v>528</v>
      </c>
      <c r="B230">
        <v>2017</v>
      </c>
      <c r="C230" t="s">
        <v>534</v>
      </c>
      <c r="D230">
        <v>128</v>
      </c>
      <c r="E230" t="s">
        <v>168</v>
      </c>
      <c r="F230" t="s">
        <v>49</v>
      </c>
      <c r="G230" t="s">
        <v>553</v>
      </c>
      <c r="H230">
        <v>13.85407451714048</v>
      </c>
      <c r="I230">
        <v>14.136134828683049</v>
      </c>
      <c r="J230">
        <v>10.970111297428071</v>
      </c>
      <c r="K230">
        <v>11.625278959218621</v>
      </c>
      <c r="L230">
        <v>25.48583706100602</v>
      </c>
      <c r="M230">
        <v>57.473948994835581</v>
      </c>
      <c r="N230">
        <v>60.785966137279011</v>
      </c>
      <c r="O230">
        <v>62.895234472413762</v>
      </c>
      <c r="P230">
        <v>38.536123098244097</v>
      </c>
      <c r="Q230">
        <v>8.9984448180885135</v>
      </c>
      <c r="R230">
        <v>13.961720492274861</v>
      </c>
      <c r="S230">
        <v>14.09256883072249</v>
      </c>
      <c r="T230">
        <v>10.3985441137943</v>
      </c>
      <c r="U230">
        <v>8.9554359515333637</v>
      </c>
      <c r="V230">
        <v>10.36263635721031</v>
      </c>
      <c r="W230" t="s">
        <v>435</v>
      </c>
      <c r="X230" t="s">
        <v>366</v>
      </c>
      <c r="Y230" t="s">
        <v>436</v>
      </c>
      <c r="Z230" t="s">
        <v>437</v>
      </c>
      <c r="AA230" t="s">
        <v>438</v>
      </c>
      <c r="AB230" t="s">
        <v>439</v>
      </c>
      <c r="AC230" t="s">
        <v>440</v>
      </c>
      <c r="AD230" t="s">
        <v>441</v>
      </c>
      <c r="AE230" t="s">
        <v>442</v>
      </c>
      <c r="AF230" t="s">
        <v>443</v>
      </c>
      <c r="AG230" t="s">
        <v>444</v>
      </c>
      <c r="AH230" t="s">
        <v>445</v>
      </c>
      <c r="AI230" t="s">
        <v>446</v>
      </c>
      <c r="AJ230" t="s">
        <v>447</v>
      </c>
      <c r="AK230" t="s">
        <v>448</v>
      </c>
      <c r="AL230" t="s">
        <v>449</v>
      </c>
      <c r="AM230" t="s">
        <v>450</v>
      </c>
      <c r="AN230" t="s">
        <v>451</v>
      </c>
      <c r="AO230">
        <v>37.222803804456142</v>
      </c>
      <c r="AP230">
        <v>54.079536797914109</v>
      </c>
      <c r="AQ230">
        <v>23.13768270437658</v>
      </c>
      <c r="AR230">
        <v>4.8335197251051971</v>
      </c>
      <c r="AS230">
        <v>11.087982269009119</v>
      </c>
      <c r="AT230">
        <v>23.128080674167219</v>
      </c>
      <c r="AU230">
        <v>11.8102058489428</v>
      </c>
      <c r="AV230">
        <v>3.7198018038461682</v>
      </c>
      <c r="AW230">
        <v>11.95561743885413</v>
      </c>
      <c r="AX230">
        <v>17.328289875500982</v>
      </c>
      <c r="AY230">
        <v>9.5067856877318526</v>
      </c>
      <c r="AZ230">
        <v>5.0294647964693464</v>
      </c>
      <c r="BA230">
        <v>12.28909772765916</v>
      </c>
      <c r="BB230">
        <v>5.3825880606328926</v>
      </c>
      <c r="BC230">
        <v>13.409228985781869</v>
      </c>
      <c r="BD230">
        <v>12.671811796778099</v>
      </c>
      <c r="BE230">
        <v>3.7367555543747519</v>
      </c>
      <c r="BF230">
        <v>7.3562184248831084</v>
      </c>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row>
    <row r="231">
      <c r="A231" t="s">
        <v>528</v>
      </c>
      <c r="B231">
        <v>2017</v>
      </c>
      <c r="C231" t="s">
        <v>534</v>
      </c>
      <c r="D231">
        <v>129</v>
      </c>
      <c r="E231" t="s">
        <v>168</v>
      </c>
      <c r="F231" t="s">
        <v>48</v>
      </c>
      <c r="G231" t="s">
        <v>184</v>
      </c>
      <c r="H231">
        <v>86.145925482859568</v>
      </c>
      <c r="I231">
        <v>85.863865171316903</v>
      </c>
      <c r="J231">
        <v>89.029888702571895</v>
      </c>
      <c r="K231">
        <v>88.374721040781438</v>
      </c>
      <c r="L231">
        <v>74.514162938993593</v>
      </c>
      <c r="M231">
        <v>42.526051005164497</v>
      </c>
      <c r="N231">
        <v>39.214033862720939</v>
      </c>
      <c r="O231">
        <v>37.104765527586089</v>
      </c>
      <c r="P231">
        <v>61.463876901755903</v>
      </c>
      <c r="Q231">
        <v>91.001555181911442</v>
      </c>
      <c r="R231">
        <v>86.038279507725306</v>
      </c>
      <c r="S231">
        <v>85.907431169277345</v>
      </c>
      <c r="T231">
        <v>89.601455886205613</v>
      </c>
      <c r="U231">
        <v>91.044564048466555</v>
      </c>
      <c r="V231">
        <v>89.637363642789694</v>
      </c>
      <c r="W231" t="s">
        <v>435</v>
      </c>
      <c r="X231" t="s">
        <v>366</v>
      </c>
      <c r="Y231" t="s">
        <v>436</v>
      </c>
      <c r="Z231" t="s">
        <v>437</v>
      </c>
      <c r="AA231" t="s">
        <v>438</v>
      </c>
      <c r="AB231" t="s">
        <v>439</v>
      </c>
      <c r="AC231" t="s">
        <v>440</v>
      </c>
      <c r="AD231" t="s">
        <v>441</v>
      </c>
      <c r="AE231" t="s">
        <v>442</v>
      </c>
      <c r="AF231" t="s">
        <v>443</v>
      </c>
      <c r="AG231" t="s">
        <v>444</v>
      </c>
      <c r="AH231" t="s">
        <v>445</v>
      </c>
      <c r="AI231" t="s">
        <v>446</v>
      </c>
      <c r="AJ231" t="s">
        <v>447</v>
      </c>
      <c r="AK231" t="s">
        <v>448</v>
      </c>
      <c r="AL231" t="s">
        <v>449</v>
      </c>
      <c r="AM231" t="s">
        <v>450</v>
      </c>
      <c r="AN231" t="s">
        <v>451</v>
      </c>
      <c r="AO231">
        <v>62.777196195543738</v>
      </c>
      <c r="AP231">
        <v>45.920463202085919</v>
      </c>
      <c r="AQ231">
        <v>76.862317295623455</v>
      </c>
      <c r="AR231">
        <v>95.166480274894809</v>
      </c>
      <c r="AS231">
        <v>88.912017730990939</v>
      </c>
      <c r="AT231">
        <v>76.871919325832835</v>
      </c>
      <c r="AU231">
        <v>88.189794151057228</v>
      </c>
      <c r="AV231">
        <v>96.28019819615389</v>
      </c>
      <c r="AW231">
        <v>88.044382561145909</v>
      </c>
      <c r="AX231">
        <v>82.671710124499029</v>
      </c>
      <c r="AY231">
        <v>90.493214312268165</v>
      </c>
      <c r="AZ231">
        <v>94.970535203530673</v>
      </c>
      <c r="BA231">
        <v>87.710902272340846</v>
      </c>
      <c r="BB231">
        <v>94.617411939367145</v>
      </c>
      <c r="BC231">
        <v>86.59077101421812</v>
      </c>
      <c r="BD231">
        <v>87.328188203221814</v>
      </c>
      <c r="BE231">
        <v>96.263244445625233</v>
      </c>
      <c r="BF231">
        <v>92.643781575116904</v>
      </c>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row>
    <row r="232">
      <c r="A232" t="s">
        <v>528</v>
      </c>
      <c r="B232">
        <v>2017</v>
      </c>
      <c r="C232" t="s">
        <v>534</v>
      </c>
      <c r="D232">
        <v>130</v>
      </c>
      <c r="E232" t="s">
        <v>47</v>
      </c>
      <c r="F232" t="s">
        <v>42</v>
      </c>
      <c r="G232" t="s">
        <v>184</v>
      </c>
      <c r="H232">
        <v>32.405515239735102</v>
      </c>
      <c r="I232">
        <v>42.722965310441083</v>
      </c>
      <c r="J232">
        <v>48.901691220363922</v>
      </c>
      <c r="K232">
        <v>59.431130316537683</v>
      </c>
      <c r="L232">
        <v>77.95269453406155</v>
      </c>
      <c r="M232">
        <v>48.596965934672077</v>
      </c>
      <c r="N232">
        <v>72.018434296340388</v>
      </c>
      <c r="O232">
        <v>81.344885054774579</v>
      </c>
      <c r="P232">
        <v>91.909129004783651</v>
      </c>
      <c r="Q232">
        <v>98.994126267923448</v>
      </c>
      <c r="R232">
        <v>32.647102639032497</v>
      </c>
      <c r="S232">
        <v>41.498899273161904</v>
      </c>
      <c r="T232">
        <v>46.297099321371967</v>
      </c>
      <c r="U232">
        <v>55.643775532410743</v>
      </c>
      <c r="V232">
        <v>71.846537675940411</v>
      </c>
      <c r="W232" t="s">
        <v>435</v>
      </c>
      <c r="X232" t="s">
        <v>366</v>
      </c>
      <c r="Y232" t="s">
        <v>436</v>
      </c>
      <c r="Z232" t="s">
        <v>437</v>
      </c>
      <c r="AA232" t="s">
        <v>438</v>
      </c>
      <c r="AB232" t="s">
        <v>439</v>
      </c>
      <c r="AC232" t="s">
        <v>440</v>
      </c>
      <c r="AD232" t="s">
        <v>441</v>
      </c>
      <c r="AE232" t="s">
        <v>442</v>
      </c>
      <c r="AF232" t="s">
        <v>443</v>
      </c>
      <c r="AG232" t="s">
        <v>444</v>
      </c>
      <c r="AH232" t="s">
        <v>445</v>
      </c>
      <c r="AI232" t="s">
        <v>446</v>
      </c>
      <c r="AJ232" t="s">
        <v>447</v>
      </c>
      <c r="AK232" t="s">
        <v>448</v>
      </c>
      <c r="AL232" t="s">
        <v>449</v>
      </c>
      <c r="AM232" t="s">
        <v>450</v>
      </c>
      <c r="AN232" t="s">
        <v>451</v>
      </c>
      <c r="AO232">
        <v>55.918631164508817</v>
      </c>
      <c r="AP232">
        <v>68.791633717878852</v>
      </c>
      <c r="AQ232">
        <v>46.283490415119928</v>
      </c>
      <c r="AR232">
        <v>76.649498920978857</v>
      </c>
      <c r="AS232">
        <v>57.69914739151433</v>
      </c>
      <c r="AT232">
        <v>60.394740106565713</v>
      </c>
      <c r="AU232">
        <v>44.138308291376497</v>
      </c>
      <c r="AV232">
        <v>88.619882275694309</v>
      </c>
      <c r="AW232">
        <v>43.094425517518907</v>
      </c>
      <c r="AX232">
        <v>24.73856941463254</v>
      </c>
      <c r="AY232">
        <v>78.323836532301712</v>
      </c>
      <c r="AZ232">
        <v>75.709773984572635</v>
      </c>
      <c r="BA232">
        <v>32.744074128953677</v>
      </c>
      <c r="BB232">
        <v>65.591850102463539</v>
      </c>
      <c r="BC232">
        <v>17.28803242267929</v>
      </c>
      <c r="BD232">
        <v>65.932881317089326</v>
      </c>
      <c r="BE232">
        <v>56.426038708259703</v>
      </c>
      <c r="BF232">
        <v>32.80625479289899</v>
      </c>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row>
    <row r="233">
      <c r="A233" t="s">
        <v>528</v>
      </c>
      <c r="B233">
        <v>2017</v>
      </c>
      <c r="C233" t="s">
        <v>534</v>
      </c>
      <c r="D233">
        <v>135</v>
      </c>
      <c r="E233" t="s">
        <v>45</v>
      </c>
      <c r="F233" t="s">
        <v>44</v>
      </c>
      <c r="G233" t="s">
        <v>554</v>
      </c>
      <c r="H233">
        <v>0</v>
      </c>
      <c r="I233">
        <v>0.046734836801682597</v>
      </c>
      <c r="J233">
        <v>0</v>
      </c>
      <c r="K233">
        <v>0.042620084489516499</v>
      </c>
      <c r="L233">
        <v>1.879869274670166</v>
      </c>
      <c r="M233">
        <v>0.42435119052182868</v>
      </c>
      <c r="N233">
        <v>2.585726520164457</v>
      </c>
      <c r="O233">
        <v>3.868408289559218</v>
      </c>
      <c r="P233">
        <v>4.5240573861191198</v>
      </c>
      <c r="Q233">
        <v>4.6252283681370967</v>
      </c>
      <c r="R233">
        <v>0</v>
      </c>
      <c r="S233">
        <v>0</v>
      </c>
      <c r="T233">
        <v>0</v>
      </c>
      <c r="U233">
        <v>0.047886405222059301</v>
      </c>
      <c r="V233">
        <v>0.17837932881401969</v>
      </c>
      <c r="W233" t="s">
        <v>435</v>
      </c>
      <c r="X233" t="s">
        <v>366</v>
      </c>
      <c r="Y233" t="s">
        <v>436</v>
      </c>
      <c r="Z233" t="s">
        <v>437</v>
      </c>
      <c r="AA233" t="s">
        <v>438</v>
      </c>
      <c r="AB233" t="s">
        <v>439</v>
      </c>
      <c r="AC233" t="s">
        <v>440</v>
      </c>
      <c r="AD233" t="s">
        <v>441</v>
      </c>
      <c r="AE233" t="s">
        <v>442</v>
      </c>
      <c r="AF233" t="s">
        <v>443</v>
      </c>
      <c r="AG233" t="s">
        <v>444</v>
      </c>
      <c r="AH233" t="s">
        <v>445</v>
      </c>
      <c r="AI233" t="s">
        <v>446</v>
      </c>
      <c r="AJ233" t="s">
        <v>447</v>
      </c>
      <c r="AK233" t="s">
        <v>448</v>
      </c>
      <c r="AL233" t="s">
        <v>449</v>
      </c>
      <c r="AM233" t="s">
        <v>450</v>
      </c>
      <c r="AN233" t="s">
        <v>451</v>
      </c>
      <c r="AO233">
        <v>0.50200017038572098</v>
      </c>
      <c r="AP233">
        <v>5.6029850979066413</v>
      </c>
      <c r="AQ233">
        <v>0</v>
      </c>
      <c r="AR233">
        <v>0</v>
      </c>
      <c r="AS233">
        <v>0</v>
      </c>
      <c r="AT233">
        <v>0</v>
      </c>
      <c r="AU233">
        <v>0.060338901326928797</v>
      </c>
      <c r="AV233">
        <v>0.024868901576228699</v>
      </c>
      <c r="AW233">
        <v>0</v>
      </c>
      <c r="AX233">
        <v>0</v>
      </c>
      <c r="AY233">
        <v>0</v>
      </c>
      <c r="AZ233">
        <v>0</v>
      </c>
      <c r="BA233">
        <v>0</v>
      </c>
      <c r="BB233">
        <v>0</v>
      </c>
      <c r="BC233">
        <v>0</v>
      </c>
      <c r="BD233">
        <v>0.30131622727906121</v>
      </c>
      <c r="BE233">
        <v>0</v>
      </c>
      <c r="BF233">
        <v>0</v>
      </c>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row>
    <row r="234">
      <c r="A234" t="s">
        <v>528</v>
      </c>
      <c r="B234">
        <v>2017</v>
      </c>
      <c r="C234" t="s">
        <v>534</v>
      </c>
      <c r="D234">
        <v>136</v>
      </c>
      <c r="E234" t="s">
        <v>45</v>
      </c>
      <c r="F234" t="s">
        <v>43</v>
      </c>
      <c r="G234" t="s">
        <v>555</v>
      </c>
      <c r="H234">
        <v>0</v>
      </c>
      <c r="I234">
        <v>0</v>
      </c>
      <c r="J234">
        <v>0.017600831838465201</v>
      </c>
      <c r="K234">
        <v>0.1366234213652186</v>
      </c>
      <c r="L234">
        <v>16.586420153379109</v>
      </c>
      <c r="M234">
        <v>1.3534560012270509</v>
      </c>
      <c r="N234">
        <v>6.1564151525982327</v>
      </c>
      <c r="O234">
        <v>16.9956504738539</v>
      </c>
      <c r="P234">
        <v>40.809534424730103</v>
      </c>
      <c r="Q234">
        <v>71.790806359073599</v>
      </c>
      <c r="R234">
        <v>0</v>
      </c>
      <c r="S234">
        <v>0</v>
      </c>
      <c r="T234">
        <v>0</v>
      </c>
      <c r="U234">
        <v>0.039471993741737002</v>
      </c>
      <c r="V234">
        <v>1.77437015957655</v>
      </c>
      <c r="W234" t="s">
        <v>435</v>
      </c>
      <c r="X234" t="s">
        <v>366</v>
      </c>
      <c r="Y234" t="s">
        <v>436</v>
      </c>
      <c r="Z234" t="s">
        <v>437</v>
      </c>
      <c r="AA234" t="s">
        <v>438</v>
      </c>
      <c r="AB234" t="s">
        <v>439</v>
      </c>
      <c r="AC234" t="s">
        <v>440</v>
      </c>
      <c r="AD234" t="s">
        <v>441</v>
      </c>
      <c r="AE234" t="s">
        <v>442</v>
      </c>
      <c r="AF234" t="s">
        <v>443</v>
      </c>
      <c r="AG234" t="s">
        <v>444</v>
      </c>
      <c r="AH234" t="s">
        <v>445</v>
      </c>
      <c r="AI234" t="s">
        <v>446</v>
      </c>
      <c r="AJ234" t="s">
        <v>447</v>
      </c>
      <c r="AK234" t="s">
        <v>448</v>
      </c>
      <c r="AL234" t="s">
        <v>449</v>
      </c>
      <c r="AM234" t="s">
        <v>450</v>
      </c>
      <c r="AN234" t="s">
        <v>451</v>
      </c>
      <c r="AO234">
        <v>1.091528225893182</v>
      </c>
      <c r="AP234">
        <v>35.027949847957643</v>
      </c>
      <c r="AQ234">
        <v>1.676725453677429</v>
      </c>
      <c r="AR234">
        <v>1.439174508619762</v>
      </c>
      <c r="AS234">
        <v>0.45936651105904552</v>
      </c>
      <c r="AT234">
        <v>0.65460517152252951</v>
      </c>
      <c r="AU234">
        <v>3.0118457092137429</v>
      </c>
      <c r="AV234">
        <v>0.36810721959991938</v>
      </c>
      <c r="AW234">
        <v>0.67710936146789469</v>
      </c>
      <c r="AX234">
        <v>1.3297200456424589</v>
      </c>
      <c r="AY234">
        <v>0.99263754639644519</v>
      </c>
      <c r="AZ234">
        <v>1.017224812386115</v>
      </c>
      <c r="BA234">
        <v>0.65466113565098349</v>
      </c>
      <c r="BB234">
        <v>0.51772903507739476</v>
      </c>
      <c r="BC234">
        <v>1.8208814189592699</v>
      </c>
      <c r="BD234">
        <v>0.85377233256945584</v>
      </c>
      <c r="BE234">
        <v>1.9548540586293</v>
      </c>
      <c r="BF234">
        <v>1.7260910805072069</v>
      </c>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row>
    <row r="235">
      <c r="A235" t="s">
        <v>528</v>
      </c>
      <c r="B235">
        <v>2017</v>
      </c>
      <c r="C235" t="s">
        <v>534</v>
      </c>
      <c r="D235">
        <v>137</v>
      </c>
      <c r="E235" t="s">
        <v>45</v>
      </c>
      <c r="F235" t="s">
        <v>42</v>
      </c>
      <c r="G235" t="s">
        <v>556</v>
      </c>
      <c r="H235">
        <v>30.41487050221216</v>
      </c>
      <c r="I235">
        <v>41.993411857309461</v>
      </c>
      <c r="J235">
        <v>48.363685150923033</v>
      </c>
      <c r="K235">
        <v>59.127915205864589</v>
      </c>
      <c r="L235">
        <v>63.923192036798767</v>
      </c>
      <c r="M235">
        <v>46.781827820843262</v>
      </c>
      <c r="N235">
        <v>66.211235074662312</v>
      </c>
      <c r="O235">
        <v>65.247799887605751</v>
      </c>
      <c r="P235">
        <v>50.431372083595363</v>
      </c>
      <c r="Q235">
        <v>23.38488938058434</v>
      </c>
      <c r="R235">
        <v>30.475423756540732</v>
      </c>
      <c r="S235">
        <v>40.76917921503555</v>
      </c>
      <c r="T235">
        <v>45.781030196044888</v>
      </c>
      <c r="U235">
        <v>55.260652980878007</v>
      </c>
      <c r="V235">
        <v>70.517291088087859</v>
      </c>
      <c r="W235" t="s">
        <v>435</v>
      </c>
      <c r="X235" t="s">
        <v>366</v>
      </c>
      <c r="Y235" t="s">
        <v>436</v>
      </c>
      <c r="Z235" t="s">
        <v>437</v>
      </c>
      <c r="AA235" t="s">
        <v>438</v>
      </c>
      <c r="AB235" t="s">
        <v>439</v>
      </c>
      <c r="AC235" t="s">
        <v>440</v>
      </c>
      <c r="AD235" t="s">
        <v>441</v>
      </c>
      <c r="AE235" t="s">
        <v>442</v>
      </c>
      <c r="AF235" t="s">
        <v>443</v>
      </c>
      <c r="AG235" t="s">
        <v>444</v>
      </c>
      <c r="AH235" t="s">
        <v>445</v>
      </c>
      <c r="AI235" t="s">
        <v>446</v>
      </c>
      <c r="AJ235" t="s">
        <v>447</v>
      </c>
      <c r="AK235" t="s">
        <v>448</v>
      </c>
      <c r="AL235" t="s">
        <v>449</v>
      </c>
      <c r="AM235" t="s">
        <v>450</v>
      </c>
      <c r="AN235" t="s">
        <v>451</v>
      </c>
      <c r="AO235">
        <v>53.523546565314398</v>
      </c>
      <c r="AP235">
        <v>41.670670500580741</v>
      </c>
      <c r="AQ235">
        <v>45.273517543469552</v>
      </c>
      <c r="AR235">
        <v>74.868919087076009</v>
      </c>
      <c r="AS235">
        <v>56.308982050678523</v>
      </c>
      <c r="AT235">
        <v>59.57260575993282</v>
      </c>
      <c r="AU235">
        <v>42.767529961023087</v>
      </c>
      <c r="AV235">
        <v>86.237217010980103</v>
      </c>
      <c r="AW235">
        <v>42.346489779529477</v>
      </c>
      <c r="AX235">
        <v>21.918768041896339</v>
      </c>
      <c r="AY235">
        <v>76.184653716348265</v>
      </c>
      <c r="AZ235">
        <v>74.589898815585244</v>
      </c>
      <c r="BA235">
        <v>31.900124934304451</v>
      </c>
      <c r="BB235">
        <v>65.159116961578718</v>
      </c>
      <c r="BC235">
        <v>17.03429150299144</v>
      </c>
      <c r="BD235">
        <v>64.768473329703184</v>
      </c>
      <c r="BE235">
        <v>55.070015275270727</v>
      </c>
      <c r="BF235">
        <v>32.383193498526147</v>
      </c>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row>
    <row r="236">
      <c r="A236" t="s">
        <v>528</v>
      </c>
      <c r="B236">
        <v>2017</v>
      </c>
      <c r="C236" t="s">
        <v>534</v>
      </c>
      <c r="D236">
        <v>138</v>
      </c>
      <c r="E236" t="s">
        <v>45</v>
      </c>
      <c r="F236" t="s">
        <v>41</v>
      </c>
      <c r="G236" t="s">
        <v>184</v>
      </c>
      <c r="H236">
        <v>62.432608619746631</v>
      </c>
      <c r="I236">
        <v>55.811312647873343</v>
      </c>
      <c r="J236">
        <v>50.388413079217813</v>
      </c>
      <c r="K236">
        <v>40.249190841186113</v>
      </c>
      <c r="L236">
        <v>17.568753430485611</v>
      </c>
      <c r="M236">
        <v>49.01865127430645</v>
      </c>
      <c r="N236">
        <v>25.046623252574971</v>
      </c>
      <c r="O236">
        <v>13.88814134898106</v>
      </c>
      <c r="P236">
        <v>4.1847312948517796</v>
      </c>
      <c r="Q236">
        <v>0.19907589220489261</v>
      </c>
      <c r="R236">
        <v>61.874851857710631</v>
      </c>
      <c r="S236">
        <v>56.814963544217569</v>
      </c>
      <c r="T236">
        <v>52.949927133391952</v>
      </c>
      <c r="U236">
        <v>44.066601147859103</v>
      </c>
      <c r="V236">
        <v>27.373168769534821</v>
      </c>
      <c r="W236" t="s">
        <v>435</v>
      </c>
      <c r="X236" t="s">
        <v>366</v>
      </c>
      <c r="Y236" t="s">
        <v>436</v>
      </c>
      <c r="Z236" t="s">
        <v>437</v>
      </c>
      <c r="AA236" t="s">
        <v>438</v>
      </c>
      <c r="AB236" t="s">
        <v>439</v>
      </c>
      <c r="AC236" t="s">
        <v>440</v>
      </c>
      <c r="AD236" t="s">
        <v>441</v>
      </c>
      <c r="AE236" t="s">
        <v>442</v>
      </c>
      <c r="AF236" t="s">
        <v>443</v>
      </c>
      <c r="AG236" t="s">
        <v>444</v>
      </c>
      <c r="AH236" t="s">
        <v>445</v>
      </c>
      <c r="AI236" t="s">
        <v>446</v>
      </c>
      <c r="AJ236" t="s">
        <v>447</v>
      </c>
      <c r="AK236" t="s">
        <v>448</v>
      </c>
      <c r="AL236" t="s">
        <v>449</v>
      </c>
      <c r="AM236" t="s">
        <v>450</v>
      </c>
      <c r="AN236" t="s">
        <v>451</v>
      </c>
      <c r="AO236">
        <v>41.653479817502863</v>
      </c>
      <c r="AP236">
        <v>17.422755156309989</v>
      </c>
      <c r="AQ236">
        <v>51.968969663370387</v>
      </c>
      <c r="AR236">
        <v>22.79956418879059</v>
      </c>
      <c r="AS236">
        <v>41.61118363310532</v>
      </c>
      <c r="AT236">
        <v>38.492999333098517</v>
      </c>
      <c r="AU236">
        <v>53.548038627587879</v>
      </c>
      <c r="AV236">
        <v>11.064763292663031</v>
      </c>
      <c r="AW236">
        <v>55.302782195118922</v>
      </c>
      <c r="AX236">
        <v>66.682830840097523</v>
      </c>
      <c r="AY236">
        <v>21.166615443053519</v>
      </c>
      <c r="AZ236">
        <v>23.890116276287799</v>
      </c>
      <c r="BA236">
        <v>64.164480664978313</v>
      </c>
      <c r="BB236">
        <v>33.552286334211367</v>
      </c>
      <c r="BC236">
        <v>77.949869385565634</v>
      </c>
      <c r="BD236">
        <v>33.058196898711969</v>
      </c>
      <c r="BE236">
        <v>41.93185747639918</v>
      </c>
      <c r="BF236">
        <v>65.047975649087292</v>
      </c>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row>
    <row r="237">
      <c r="A237" t="s">
        <v>528</v>
      </c>
      <c r="B237">
        <v>2017</v>
      </c>
      <c r="C237" t="s">
        <v>534</v>
      </c>
      <c r="D237">
        <v>139</v>
      </c>
      <c r="E237" t="s">
        <v>45</v>
      </c>
      <c r="F237" t="s">
        <v>19</v>
      </c>
      <c r="G237" t="s">
        <v>184</v>
      </c>
      <c r="H237">
        <v>7.1525208780414591</v>
      </c>
      <c r="I237">
        <v>2.148540658015567</v>
      </c>
      <c r="J237">
        <v>1.230300938020735</v>
      </c>
      <c r="K237">
        <v>0.44365044709480739</v>
      </c>
      <c r="L237">
        <v>0.041765104665732501</v>
      </c>
      <c r="M237">
        <v>2.4217137131013349</v>
      </c>
      <c r="N237">
        <v>0</v>
      </c>
      <c r="O237">
        <v>0</v>
      </c>
      <c r="P237">
        <v>0.050304810703663799</v>
      </c>
      <c r="Q237">
        <v>0</v>
      </c>
      <c r="R237">
        <v>7.6497243857487627</v>
      </c>
      <c r="S237">
        <v>2.415857240746933</v>
      </c>
      <c r="T237">
        <v>1.2690426705634219</v>
      </c>
      <c r="U237">
        <v>0.5853874722994068</v>
      </c>
      <c r="V237">
        <v>0.1567906539866647</v>
      </c>
      <c r="W237" t="s">
        <v>435</v>
      </c>
      <c r="X237" t="s">
        <v>366</v>
      </c>
      <c r="Y237" t="s">
        <v>436</v>
      </c>
      <c r="Z237" t="s">
        <v>437</v>
      </c>
      <c r="AA237" t="s">
        <v>438</v>
      </c>
      <c r="AB237" t="s">
        <v>439</v>
      </c>
      <c r="AC237" t="s">
        <v>440</v>
      </c>
      <c r="AD237" t="s">
        <v>441</v>
      </c>
      <c r="AE237" t="s">
        <v>442</v>
      </c>
      <c r="AF237" t="s">
        <v>443</v>
      </c>
      <c r="AG237" t="s">
        <v>444</v>
      </c>
      <c r="AH237" t="s">
        <v>445</v>
      </c>
      <c r="AI237" t="s">
        <v>446</v>
      </c>
      <c r="AJ237" t="s">
        <v>447</v>
      </c>
      <c r="AK237" t="s">
        <v>448</v>
      </c>
      <c r="AL237" t="s">
        <v>449</v>
      </c>
      <c r="AM237" t="s">
        <v>450</v>
      </c>
      <c r="AN237" t="s">
        <v>451</v>
      </c>
      <c r="AO237">
        <v>3.2294452209038229</v>
      </c>
      <c r="AP237">
        <v>0.27563939724510023</v>
      </c>
      <c r="AQ237">
        <v>1.080787339482763</v>
      </c>
      <c r="AR237">
        <v>0.89234221551351256</v>
      </c>
      <c r="AS237">
        <v>1.620467805156955</v>
      </c>
      <c r="AT237">
        <v>1.2797897354459919</v>
      </c>
      <c r="AU237">
        <v>0.6122468008482217</v>
      </c>
      <c r="AV237">
        <v>2.3050435751808029</v>
      </c>
      <c r="AW237">
        <v>1.6736186638837549</v>
      </c>
      <c r="AX237">
        <v>10.068681072363811</v>
      </c>
      <c r="AY237">
        <v>1.656093294201874</v>
      </c>
      <c r="AZ237">
        <v>0.5027600957406354</v>
      </c>
      <c r="BA237">
        <v>3.280733265066393</v>
      </c>
      <c r="BB237">
        <v>0.77086766913255378</v>
      </c>
      <c r="BC237">
        <v>3.1949576924835781</v>
      </c>
      <c r="BD237">
        <v>1.018241211736407</v>
      </c>
      <c r="BE237">
        <v>1.0432731897005989</v>
      </c>
      <c r="BF237">
        <v>0.8427397718793922</v>
      </c>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row>
    <row r="238">
      <c r="A238" t="s">
        <v>528</v>
      </c>
      <c r="B238">
        <v>2017</v>
      </c>
      <c r="C238" t="s">
        <v>534</v>
      </c>
      <c r="D238">
        <v>148</v>
      </c>
      <c r="E238" t="s">
        <v>108</v>
      </c>
      <c r="F238" t="s">
        <v>49</v>
      </c>
      <c r="G238" t="s">
        <v>184</v>
      </c>
      <c r="H238">
        <v>4.2136988236682518</v>
      </c>
      <c r="I238">
        <v>5.9428518188556909</v>
      </c>
      <c r="J238">
        <v>5.3074809194359007</v>
      </c>
      <c r="K238">
        <v>6.8946226430239026</v>
      </c>
      <c r="L238">
        <v>20.997649001538999</v>
      </c>
      <c r="M238">
        <v>27.909139859215529</v>
      </c>
      <c r="N238">
        <v>45.561134208436933</v>
      </c>
      <c r="O238">
        <v>54.160255407111848</v>
      </c>
      <c r="P238">
        <v>36.90410437135219</v>
      </c>
      <c r="Q238">
        <v>8.9805310837823384</v>
      </c>
      <c r="R238">
        <v>4.2548934837245476</v>
      </c>
      <c r="S238">
        <v>5.7454246425994908</v>
      </c>
      <c r="T238">
        <v>4.7605606206852178</v>
      </c>
      <c r="U238">
        <v>4.956655709569131</v>
      </c>
      <c r="V238">
        <v>7.5098067728632163</v>
      </c>
      <c r="W238" t="s">
        <v>435</v>
      </c>
      <c r="X238" t="s">
        <v>366</v>
      </c>
      <c r="Y238" t="s">
        <v>436</v>
      </c>
      <c r="Z238" t="s">
        <v>437</v>
      </c>
      <c r="AA238" t="s">
        <v>438</v>
      </c>
      <c r="AB238" t="s">
        <v>439</v>
      </c>
      <c r="AC238" t="s">
        <v>440</v>
      </c>
      <c r="AD238" t="s">
        <v>441</v>
      </c>
      <c r="AE238" t="s">
        <v>442</v>
      </c>
      <c r="AF238" t="s">
        <v>443</v>
      </c>
      <c r="AG238" t="s">
        <v>444</v>
      </c>
      <c r="AH238" t="s">
        <v>445</v>
      </c>
      <c r="AI238" t="s">
        <v>446</v>
      </c>
      <c r="AJ238" t="s">
        <v>447</v>
      </c>
      <c r="AK238" t="s">
        <v>448</v>
      </c>
      <c r="AL238" t="s">
        <v>449</v>
      </c>
      <c r="AM238" t="s">
        <v>450</v>
      </c>
      <c r="AN238" t="s">
        <v>451</v>
      </c>
      <c r="AO238">
        <v>20.516120675708901</v>
      </c>
      <c r="AP238">
        <v>44.508327002684332</v>
      </c>
      <c r="AQ238">
        <v>10.86319825361366</v>
      </c>
      <c r="AR238">
        <v>3.6883667557996889</v>
      </c>
      <c r="AS238">
        <v>6.2944644229347562</v>
      </c>
      <c r="AT238">
        <v>13.92939793202785</v>
      </c>
      <c r="AU238">
        <v>5.4137646514695081</v>
      </c>
      <c r="AV238">
        <v>3.2224714868053672</v>
      </c>
      <c r="AW238">
        <v>5.1437369217237787</v>
      </c>
      <c r="AX238">
        <v>4.0285654074800377</v>
      </c>
      <c r="AY238">
        <v>7.3370796799457381</v>
      </c>
      <c r="AZ238">
        <v>3.8026336664918752</v>
      </c>
      <c r="BA238">
        <v>4.0006894751671958</v>
      </c>
      <c r="BB238">
        <v>3.535114071216265</v>
      </c>
      <c r="BC238">
        <v>2.5283333127695089</v>
      </c>
      <c r="BD238">
        <v>8.3537096923765279</v>
      </c>
      <c r="BE238">
        <v>2.130879972209454</v>
      </c>
      <c r="BF238">
        <v>2.509153476798665</v>
      </c>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row>
    <row r="239">
      <c r="A239" t="s">
        <v>528</v>
      </c>
      <c r="B239">
        <v>2017</v>
      </c>
      <c r="C239" t="s">
        <v>534</v>
      </c>
      <c r="D239">
        <v>149</v>
      </c>
      <c r="E239" t="s">
        <v>108</v>
      </c>
      <c r="F239" t="s">
        <v>48</v>
      </c>
      <c r="G239" t="s">
        <v>184</v>
      </c>
      <c r="H239">
        <v>26.201171678543918</v>
      </c>
      <c r="I239">
        <v>36.097294875255443</v>
      </c>
      <c r="J239">
        <v>43.073805063325587</v>
      </c>
      <c r="K239">
        <v>52.412536068695459</v>
      </c>
      <c r="L239">
        <v>61.391832463309029</v>
      </c>
      <c r="M239">
        <v>20.650495153376649</v>
      </c>
      <c r="N239">
        <v>29.39224253898804</v>
      </c>
      <c r="O239">
        <v>31.95160324390692</v>
      </c>
      <c r="P239">
        <v>58.860859523092422</v>
      </c>
      <c r="Q239">
        <v>90.820393024012731</v>
      </c>
      <c r="R239">
        <v>26.22053027281623</v>
      </c>
      <c r="S239">
        <v>35.02375457243599</v>
      </c>
      <c r="T239">
        <v>41.020469575359627</v>
      </c>
      <c r="U239">
        <v>50.391355670272631</v>
      </c>
      <c r="V239">
        <v>64.96023380361521</v>
      </c>
      <c r="W239" t="s">
        <v>435</v>
      </c>
      <c r="X239" t="s">
        <v>366</v>
      </c>
      <c r="Y239" t="s">
        <v>436</v>
      </c>
      <c r="Z239" t="s">
        <v>437</v>
      </c>
      <c r="AA239" t="s">
        <v>438</v>
      </c>
      <c r="AB239" t="s">
        <v>439</v>
      </c>
      <c r="AC239" t="s">
        <v>440</v>
      </c>
      <c r="AD239" t="s">
        <v>441</v>
      </c>
      <c r="AE239" t="s">
        <v>442</v>
      </c>
      <c r="AF239" t="s">
        <v>443</v>
      </c>
      <c r="AG239" t="s">
        <v>444</v>
      </c>
      <c r="AH239" t="s">
        <v>445</v>
      </c>
      <c r="AI239" t="s">
        <v>446</v>
      </c>
      <c r="AJ239" t="s">
        <v>447</v>
      </c>
      <c r="AK239" t="s">
        <v>448</v>
      </c>
      <c r="AL239" t="s">
        <v>449</v>
      </c>
      <c r="AM239" t="s">
        <v>450</v>
      </c>
      <c r="AN239" t="s">
        <v>451</v>
      </c>
      <c r="AO239">
        <v>34.600954285884349</v>
      </c>
      <c r="AP239">
        <v>37.793278443760727</v>
      </c>
      <c r="AQ239">
        <v>36.087044743533362</v>
      </c>
      <c r="AR239">
        <v>72.619726839896074</v>
      </c>
      <c r="AS239">
        <v>50.473884138802852</v>
      </c>
      <c r="AT239">
        <v>46.297812999427528</v>
      </c>
      <c r="AU239">
        <v>40.425949920094283</v>
      </c>
      <c r="AV239">
        <v>83.407721645350932</v>
      </c>
      <c r="AW239">
        <v>37.879862219273619</v>
      </c>
      <c r="AX239">
        <v>19.219922680058769</v>
      </c>
      <c r="AY239">
        <v>69.840211582798958</v>
      </c>
      <c r="AZ239">
        <v>71.804489961479462</v>
      </c>
      <c r="BA239">
        <v>28.554096594788248</v>
      </c>
      <c r="BB239">
        <v>62.141731925439892</v>
      </c>
      <c r="BC239">
        <v>16.326839609181199</v>
      </c>
      <c r="BD239">
        <v>57.569852197175123</v>
      </c>
      <c r="BE239">
        <v>54.893989361690551</v>
      </c>
      <c r="BF239">
        <v>31.600131102234698</v>
      </c>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row>
    <row r="240">
      <c r="A240" t="s">
        <v>528</v>
      </c>
      <c r="B240">
        <v>2017</v>
      </c>
      <c r="C240" t="s">
        <v>534</v>
      </c>
      <c r="D240">
        <v>150</v>
      </c>
      <c r="E240" t="s">
        <v>108</v>
      </c>
      <c r="F240" t="s">
        <v>110</v>
      </c>
      <c r="G240" t="s">
        <v>184</v>
      </c>
      <c r="H240">
        <v>69.585129497788074</v>
      </c>
      <c r="I240">
        <v>57.959853305888977</v>
      </c>
      <c r="J240">
        <v>51.618714017238553</v>
      </c>
      <c r="K240">
        <v>40.692841288280917</v>
      </c>
      <c r="L240">
        <v>17.61051853515135</v>
      </c>
      <c r="M240">
        <v>51.440364987407769</v>
      </c>
      <c r="N240">
        <v>25.046623252574971</v>
      </c>
      <c r="O240">
        <v>13.88814134898106</v>
      </c>
      <c r="P240">
        <v>4.2350361055554444</v>
      </c>
      <c r="Q240">
        <v>0.19907589220489261</v>
      </c>
      <c r="R240">
        <v>69.524576243459506</v>
      </c>
      <c r="S240">
        <v>59.230820784964507</v>
      </c>
      <c r="T240">
        <v>54.21896980395536</v>
      </c>
      <c r="U240">
        <v>44.651988620158498</v>
      </c>
      <c r="V240">
        <v>27.52995942352149</v>
      </c>
      <c r="W240" t="s">
        <v>435</v>
      </c>
      <c r="X240" t="s">
        <v>366</v>
      </c>
      <c r="Y240" t="s">
        <v>436</v>
      </c>
      <c r="Z240" t="s">
        <v>437</v>
      </c>
      <c r="AA240" t="s">
        <v>438</v>
      </c>
      <c r="AB240" t="s">
        <v>439</v>
      </c>
      <c r="AC240" t="s">
        <v>440</v>
      </c>
      <c r="AD240" t="s">
        <v>441</v>
      </c>
      <c r="AE240" t="s">
        <v>442</v>
      </c>
      <c r="AF240" t="s">
        <v>443</v>
      </c>
      <c r="AG240" t="s">
        <v>444</v>
      </c>
      <c r="AH240" t="s">
        <v>445</v>
      </c>
      <c r="AI240" t="s">
        <v>446</v>
      </c>
      <c r="AJ240" t="s">
        <v>447</v>
      </c>
      <c r="AK240" t="s">
        <v>448</v>
      </c>
      <c r="AL240" t="s">
        <v>449</v>
      </c>
      <c r="AM240" t="s">
        <v>450</v>
      </c>
      <c r="AN240" t="s">
        <v>451</v>
      </c>
      <c r="AO240">
        <v>44.882925038406682</v>
      </c>
      <c r="AP240">
        <v>17.69839455355509</v>
      </c>
      <c r="AQ240">
        <v>53.049757002853148</v>
      </c>
      <c r="AR240">
        <v>23.69190640430411</v>
      </c>
      <c r="AS240">
        <v>43.231651438262261</v>
      </c>
      <c r="AT240">
        <v>39.772789068544519</v>
      </c>
      <c r="AU240">
        <v>54.160285428436097</v>
      </c>
      <c r="AV240">
        <v>13.36980686784384</v>
      </c>
      <c r="AW240">
        <v>56.976400859002688</v>
      </c>
      <c r="AX240">
        <v>76.751511912461325</v>
      </c>
      <c r="AY240">
        <v>22.82270873725539</v>
      </c>
      <c r="AZ240">
        <v>24.392876372028429</v>
      </c>
      <c r="BA240">
        <v>67.445213930044744</v>
      </c>
      <c r="BB240">
        <v>34.323154003343923</v>
      </c>
      <c r="BC240">
        <v>81.144827078049246</v>
      </c>
      <c r="BD240">
        <v>34.076438110448372</v>
      </c>
      <c r="BE240">
        <v>42.975130666099787</v>
      </c>
      <c r="BF240">
        <v>65.890715420966657</v>
      </c>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row>
    <row r="241">
      <c r="A241" t="s">
        <v>528</v>
      </c>
      <c r="B241">
        <v>2017</v>
      </c>
      <c r="C241" t="s">
        <v>534</v>
      </c>
      <c r="D241">
        <v>151</v>
      </c>
      <c r="E241" t="s">
        <v>109</v>
      </c>
      <c r="F241" t="s">
        <v>49</v>
      </c>
      <c r="G241" t="s">
        <v>184</v>
      </c>
      <c r="H241">
        <v>15.392983266100719</v>
      </c>
      <c r="I241">
        <v>13.01188348812858</v>
      </c>
      <c r="J241">
        <v>11.23922526353776</v>
      </c>
      <c r="K241">
        <v>12.09489432315344</v>
      </c>
      <c r="L241">
        <v>24.684634475744922</v>
      </c>
      <c r="M241">
        <v>52.640311603622422</v>
      </c>
      <c r="N241">
        <v>58.562176486077092</v>
      </c>
      <c r="O241">
        <v>60.693496506069401</v>
      </c>
      <c r="P241">
        <v>38.743861482694378</v>
      </c>
      <c r="Q241">
        <v>9.1180625399598476</v>
      </c>
      <c r="R241">
        <v>15.43149956518287</v>
      </c>
      <c r="S241">
        <v>12.755109354412291</v>
      </c>
      <c r="T241">
        <v>11.62031270769617</v>
      </c>
      <c r="U241">
        <v>8.7685546624943136</v>
      </c>
      <c r="V241">
        <v>10.17392246274974</v>
      </c>
      <c r="W241" t="s">
        <v>435</v>
      </c>
      <c r="X241" t="s">
        <v>366</v>
      </c>
      <c r="Y241" t="s">
        <v>436</v>
      </c>
      <c r="Z241" t="s">
        <v>437</v>
      </c>
      <c r="AA241" t="s">
        <v>438</v>
      </c>
      <c r="AB241" t="s">
        <v>439</v>
      </c>
      <c r="AC241" t="s">
        <v>440</v>
      </c>
      <c r="AD241" t="s">
        <v>441</v>
      </c>
      <c r="AE241" t="s">
        <v>442</v>
      </c>
      <c r="AF241" t="s">
        <v>443</v>
      </c>
      <c r="AG241" t="s">
        <v>444</v>
      </c>
      <c r="AH241" t="s">
        <v>445</v>
      </c>
      <c r="AI241" t="s">
        <v>446</v>
      </c>
      <c r="AJ241" t="s">
        <v>447</v>
      </c>
      <c r="AK241" t="s">
        <v>448</v>
      </c>
      <c r="AL241" t="s">
        <v>449</v>
      </c>
      <c r="AM241" t="s">
        <v>450</v>
      </c>
      <c r="AN241" t="s">
        <v>451</v>
      </c>
      <c r="AO241">
        <v>32.540359758199322</v>
      </c>
      <c r="AP241">
        <v>55.620324742408677</v>
      </c>
      <c r="AQ241">
        <v>18.546584255176839</v>
      </c>
      <c r="AR241">
        <v>5.297886900575735</v>
      </c>
      <c r="AS241">
        <v>9.1599617758315901</v>
      </c>
      <c r="AT241">
        <v>23.020812710488389</v>
      </c>
      <c r="AU241">
        <v>8.5170132212277778</v>
      </c>
      <c r="AV241">
        <v>3.9445909533005969</v>
      </c>
      <c r="AW241">
        <v>10.530722708946231</v>
      </c>
      <c r="AX241">
        <v>20.81439076328617</v>
      </c>
      <c r="AY241">
        <v>9.0806782492981544</v>
      </c>
      <c r="AZ241">
        <v>4.4672378141027664</v>
      </c>
      <c r="BA241">
        <v>10.962414773451711</v>
      </c>
      <c r="BB241">
        <v>5.4765935545278346</v>
      </c>
      <c r="BC241">
        <v>14.405644912433729</v>
      </c>
      <c r="BD241">
        <v>14.244330262990889</v>
      </c>
      <c r="BE241">
        <v>6.6352871102020146</v>
      </c>
      <c r="BF241">
        <v>5.8270968533294107</v>
      </c>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row>
    <row r="242">
      <c r="A242" t="s">
        <v>528</v>
      </c>
      <c r="B242">
        <v>2017</v>
      </c>
      <c r="C242" t="s">
        <v>534</v>
      </c>
      <c r="D242">
        <v>152</v>
      </c>
      <c r="E242" t="s">
        <v>109</v>
      </c>
      <c r="F242" t="s">
        <v>48</v>
      </c>
      <c r="G242" t="s">
        <v>184</v>
      </c>
      <c r="H242">
        <v>84.607016733899314</v>
      </c>
      <c r="I242">
        <v>86.988116511871524</v>
      </c>
      <c r="J242">
        <v>88.760774736462196</v>
      </c>
      <c r="K242">
        <v>87.905105676846645</v>
      </c>
      <c r="L242">
        <v>75.315365524254659</v>
      </c>
      <c r="M242">
        <v>47.359688396377408</v>
      </c>
      <c r="N242">
        <v>41.437823513922893</v>
      </c>
      <c r="O242">
        <v>39.30650349393045</v>
      </c>
      <c r="P242">
        <v>61.256138517305672</v>
      </c>
      <c r="Q242">
        <v>90.881937460040106</v>
      </c>
      <c r="R242">
        <v>84.568500434817224</v>
      </c>
      <c r="S242">
        <v>87.244890645587802</v>
      </c>
      <c r="T242">
        <v>88.379687292303956</v>
      </c>
      <c r="U242">
        <v>91.231445337505633</v>
      </c>
      <c r="V242">
        <v>89.826077537250271</v>
      </c>
      <c r="W242" t="s">
        <v>435</v>
      </c>
      <c r="X242" t="s">
        <v>366</v>
      </c>
      <c r="Y242" t="s">
        <v>436</v>
      </c>
      <c r="Z242" t="s">
        <v>437</v>
      </c>
      <c r="AA242" t="s">
        <v>438</v>
      </c>
      <c r="AB242" t="s">
        <v>439</v>
      </c>
      <c r="AC242" t="s">
        <v>440</v>
      </c>
      <c r="AD242" t="s">
        <v>441</v>
      </c>
      <c r="AE242" t="s">
        <v>442</v>
      </c>
      <c r="AF242" t="s">
        <v>443</v>
      </c>
      <c r="AG242" t="s">
        <v>444</v>
      </c>
      <c r="AH242" t="s">
        <v>445</v>
      </c>
      <c r="AI242" t="s">
        <v>446</v>
      </c>
      <c r="AJ242" t="s">
        <v>447</v>
      </c>
      <c r="AK242" t="s">
        <v>448</v>
      </c>
      <c r="AL242" t="s">
        <v>449</v>
      </c>
      <c r="AM242" t="s">
        <v>450</v>
      </c>
      <c r="AN242" t="s">
        <v>451</v>
      </c>
      <c r="AO242">
        <v>67.459640241800642</v>
      </c>
      <c r="AP242">
        <v>44.37967525759138</v>
      </c>
      <c r="AQ242">
        <v>81.453415744823388</v>
      </c>
      <c r="AR242">
        <v>94.702113099424267</v>
      </c>
      <c r="AS242">
        <v>90.840038224168268</v>
      </c>
      <c r="AT242">
        <v>76.979187289511401</v>
      </c>
      <c r="AU242">
        <v>91.482986778772272</v>
      </c>
      <c r="AV242">
        <v>96.055409046699424</v>
      </c>
      <c r="AW242">
        <v>89.469277291053828</v>
      </c>
      <c r="AX242">
        <v>79.185609236713844</v>
      </c>
      <c r="AY242">
        <v>90.91932175070184</v>
      </c>
      <c r="AZ242">
        <v>95.532762185897184</v>
      </c>
      <c r="BA242">
        <v>89.037585226548416</v>
      </c>
      <c r="BB242">
        <v>94.523406445472219</v>
      </c>
      <c r="BC242">
        <v>85.594355087566171</v>
      </c>
      <c r="BD242">
        <v>85.755669737009029</v>
      </c>
      <c r="BE242">
        <v>93.364712889797957</v>
      </c>
      <c r="BF242">
        <v>94.172903146670578</v>
      </c>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row>
    <row r="243">
      <c r="A243" t="s">
        <v>528</v>
      </c>
      <c r="B243">
        <v>2017</v>
      </c>
      <c r="C243" t="s">
        <v>534</v>
      </c>
      <c r="D243">
        <v>153</v>
      </c>
      <c r="E243" t="s">
        <v>62</v>
      </c>
      <c r="F243" t="s">
        <v>293</v>
      </c>
      <c r="G243" t="s">
        <v>184</v>
      </c>
      <c r="H243">
        <v>0</v>
      </c>
      <c r="I243">
        <v>0.046734836801682597</v>
      </c>
      <c r="J243">
        <v>0</v>
      </c>
      <c r="K243">
        <v>0.042620084489516499</v>
      </c>
      <c r="L243">
        <v>1.879869274670166</v>
      </c>
      <c r="M243">
        <v>0.42435119052182868</v>
      </c>
      <c r="N243">
        <v>2.585726520164457</v>
      </c>
      <c r="O243">
        <v>3.868408289559218</v>
      </c>
      <c r="P243">
        <v>4.5240573861191198</v>
      </c>
      <c r="Q243">
        <v>4.6252283681370967</v>
      </c>
      <c r="R243">
        <v>0</v>
      </c>
      <c r="S243">
        <v>0</v>
      </c>
      <c r="T243">
        <v>0</v>
      </c>
      <c r="U243">
        <v>0.047886405222059301</v>
      </c>
      <c r="V243">
        <v>0.17837932881401969</v>
      </c>
      <c r="W243" t="s">
        <v>435</v>
      </c>
      <c r="X243" t="s">
        <v>366</v>
      </c>
      <c r="Y243" t="s">
        <v>436</v>
      </c>
      <c r="Z243" t="s">
        <v>437</v>
      </c>
      <c r="AA243" t="s">
        <v>438</v>
      </c>
      <c r="AB243" t="s">
        <v>439</v>
      </c>
      <c r="AC243" t="s">
        <v>440</v>
      </c>
      <c r="AD243" t="s">
        <v>441</v>
      </c>
      <c r="AE243" t="s">
        <v>442</v>
      </c>
      <c r="AF243" t="s">
        <v>443</v>
      </c>
      <c r="AG243" t="s">
        <v>444</v>
      </c>
      <c r="AH243" t="s">
        <v>445</v>
      </c>
      <c r="AI243" t="s">
        <v>446</v>
      </c>
      <c r="AJ243" t="s">
        <v>447</v>
      </c>
      <c r="AK243" t="s">
        <v>448</v>
      </c>
      <c r="AL243" t="s">
        <v>449</v>
      </c>
      <c r="AM243" t="s">
        <v>450</v>
      </c>
      <c r="AN243" t="s">
        <v>451</v>
      </c>
      <c r="AO243">
        <v>0.50200017038572098</v>
      </c>
      <c r="AP243">
        <v>5.6029850979066413</v>
      </c>
      <c r="AQ243">
        <v>0</v>
      </c>
      <c r="AR243">
        <v>0</v>
      </c>
      <c r="AS243">
        <v>0</v>
      </c>
      <c r="AT243">
        <v>0</v>
      </c>
      <c r="AU243">
        <v>0.060338901326928797</v>
      </c>
      <c r="AV243">
        <v>0.024868901576228699</v>
      </c>
      <c r="AW243">
        <v>0</v>
      </c>
      <c r="AX243">
        <v>0</v>
      </c>
      <c r="AY243">
        <v>0</v>
      </c>
      <c r="AZ243">
        <v>0</v>
      </c>
      <c r="BA243">
        <v>0</v>
      </c>
      <c r="BB243">
        <v>0</v>
      </c>
      <c r="BC243">
        <v>0</v>
      </c>
      <c r="BD243">
        <v>0.30131622727906121</v>
      </c>
      <c r="BE243">
        <v>0</v>
      </c>
      <c r="BF243">
        <v>0</v>
      </c>
      <c r="BG243">
        <v>0</v>
      </c>
      <c r="BH243">
        <v>7.272996</v>
      </c>
      <c r="BI243">
        <v>0</v>
      </c>
      <c r="BJ243">
        <v>6.6323809999999996</v>
      </c>
      <c r="BK243">
        <v>292.59204099999982</v>
      </c>
      <c r="BL243">
        <v>7.272996</v>
      </c>
      <c r="BM243">
        <v>44.45644699999999</v>
      </c>
      <c r="BN243">
        <v>66.279358999999999</v>
      </c>
      <c r="BO243">
        <v>77.701303999999993</v>
      </c>
      <c r="BP243">
        <v>79.457709999999992</v>
      </c>
      <c r="BQ243">
        <v>0</v>
      </c>
      <c r="BR243">
        <v>0</v>
      </c>
      <c r="BS243">
        <v>0</v>
      </c>
      <c r="BT243">
        <v>6.6323809999999996</v>
      </c>
      <c r="BU243">
        <v>24.697220999999999</v>
      </c>
      <c r="BV243">
        <v>19.235112000000001</v>
      </c>
      <c r="BW243">
        <v>269.15968700000002</v>
      </c>
      <c r="BX243">
        <v>0</v>
      </c>
      <c r="BY243">
        <v>0</v>
      </c>
      <c r="BZ243">
        <v>0</v>
      </c>
      <c r="CA243">
        <v>0</v>
      </c>
      <c r="CB243">
        <v>3.750216</v>
      </c>
      <c r="CC243">
        <v>0.97985299999999997</v>
      </c>
      <c r="CD243">
        <v>0</v>
      </c>
      <c r="CE243">
        <v>0</v>
      </c>
      <c r="CF243">
        <v>0</v>
      </c>
      <c r="CG243">
        <v>0</v>
      </c>
      <c r="CH243">
        <v>0</v>
      </c>
      <c r="CI243">
        <v>0</v>
      </c>
      <c r="CJ243">
        <v>0</v>
      </c>
      <c r="CK243">
        <v>13.37255</v>
      </c>
      <c r="CL243">
        <v>0</v>
      </c>
      <c r="CM243">
        <v>0</v>
      </c>
    </row>
    <row r="244">
      <c r="A244" t="s">
        <v>528</v>
      </c>
      <c r="B244">
        <v>2017</v>
      </c>
      <c r="C244" t="s">
        <v>534</v>
      </c>
      <c r="D244">
        <v>154</v>
      </c>
      <c r="E244" t="s">
        <v>62</v>
      </c>
      <c r="F244" t="s">
        <v>294</v>
      </c>
      <c r="G244" t="s">
        <v>184</v>
      </c>
      <c r="H244">
        <v>0</v>
      </c>
      <c r="I244">
        <v>0</v>
      </c>
      <c r="J244">
        <v>0.017600831838465201</v>
      </c>
      <c r="K244">
        <v>0.1366234213652186</v>
      </c>
      <c r="L244">
        <v>16.586420153379109</v>
      </c>
      <c r="M244">
        <v>1.3534560012270509</v>
      </c>
      <c r="N244">
        <v>6.1564151525982327</v>
      </c>
      <c r="O244">
        <v>16.9956504738539</v>
      </c>
      <c r="P244">
        <v>40.809534424730103</v>
      </c>
      <c r="Q244">
        <v>71.790806359073599</v>
      </c>
      <c r="R244">
        <v>0</v>
      </c>
      <c r="S244">
        <v>0</v>
      </c>
      <c r="T244">
        <v>0</v>
      </c>
      <c r="U244">
        <v>0.039471993741737002</v>
      </c>
      <c r="V244">
        <v>1.77437015957655</v>
      </c>
      <c r="W244" t="s">
        <v>435</v>
      </c>
      <c r="X244" t="s">
        <v>366</v>
      </c>
      <c r="Y244" t="s">
        <v>436</v>
      </c>
      <c r="Z244" t="s">
        <v>437</v>
      </c>
      <c r="AA244" t="s">
        <v>438</v>
      </c>
      <c r="AB244" t="s">
        <v>439</v>
      </c>
      <c r="AC244" t="s">
        <v>440</v>
      </c>
      <c r="AD244" t="s">
        <v>441</v>
      </c>
      <c r="AE244" t="s">
        <v>442</v>
      </c>
      <c r="AF244" t="s">
        <v>443</v>
      </c>
      <c r="AG244" t="s">
        <v>444</v>
      </c>
      <c r="AH244" t="s">
        <v>445</v>
      </c>
      <c r="AI244" t="s">
        <v>446</v>
      </c>
      <c r="AJ244" t="s">
        <v>447</v>
      </c>
      <c r="AK244" t="s">
        <v>448</v>
      </c>
      <c r="AL244" t="s">
        <v>449</v>
      </c>
      <c r="AM244" t="s">
        <v>450</v>
      </c>
      <c r="AN244" t="s">
        <v>451</v>
      </c>
      <c r="AO244">
        <v>1.091528225893182</v>
      </c>
      <c r="AP244">
        <v>35.027949847957643</v>
      </c>
      <c r="AQ244">
        <v>1.676725453677429</v>
      </c>
      <c r="AR244">
        <v>1.439174508619762</v>
      </c>
      <c r="AS244">
        <v>0.45936651105904552</v>
      </c>
      <c r="AT244">
        <v>0.65460517152252951</v>
      </c>
      <c r="AU244">
        <v>3.0118457092137429</v>
      </c>
      <c r="AV244">
        <v>0.36810721959991938</v>
      </c>
      <c r="AW244">
        <v>0.67710936146789469</v>
      </c>
      <c r="AX244">
        <v>1.3297200456424589</v>
      </c>
      <c r="AY244">
        <v>0.99263754639644519</v>
      </c>
      <c r="AZ244">
        <v>1.017224812386115</v>
      </c>
      <c r="BA244">
        <v>0.65466113565098349</v>
      </c>
      <c r="BB244">
        <v>0.51772903507739476</v>
      </c>
      <c r="BC244">
        <v>1.8208814189592699</v>
      </c>
      <c r="BD244">
        <v>0.85377233256945584</v>
      </c>
      <c r="BE244">
        <v>1.9548540586293</v>
      </c>
      <c r="BF244">
        <v>1.7260910805072069</v>
      </c>
      <c r="BG244">
        <v>0</v>
      </c>
      <c r="BH244">
        <v>0</v>
      </c>
      <c r="BI244">
        <v>2.7392259999999999</v>
      </c>
      <c r="BJ244">
        <v>21.260835</v>
      </c>
      <c r="BK244">
        <v>2581.5914920000059</v>
      </c>
      <c r="BL244">
        <v>23.197012999999998</v>
      </c>
      <c r="BM244">
        <v>105.84736700000001</v>
      </c>
      <c r="BN244">
        <v>291.19491399999981</v>
      </c>
      <c r="BO244">
        <v>700.90933200000006</v>
      </c>
      <c r="BP244">
        <v>1233.3084160000001</v>
      </c>
      <c r="BQ244">
        <v>0</v>
      </c>
      <c r="BR244">
        <v>0</v>
      </c>
      <c r="BS244">
        <v>0</v>
      </c>
      <c r="BT244">
        <v>5.4669650000000001</v>
      </c>
      <c r="BU244">
        <v>245.66754599999999</v>
      </c>
      <c r="BV244">
        <v>41.824025000000013</v>
      </c>
      <c r="BW244">
        <v>1682.6944659999999</v>
      </c>
      <c r="BX244">
        <v>77.824687000000011</v>
      </c>
      <c r="BY244">
        <v>38.369518999999997</v>
      </c>
      <c r="BZ244">
        <v>10.704783000000001</v>
      </c>
      <c r="CA244">
        <v>29.869827000000001</v>
      </c>
      <c r="CB244">
        <v>187.19386200000011</v>
      </c>
      <c r="CC244">
        <v>14.503695</v>
      </c>
      <c r="CD244">
        <v>37.396316000000013</v>
      </c>
      <c r="CE244">
        <v>76.181923999999995</v>
      </c>
      <c r="CF244">
        <v>45.682394000000023</v>
      </c>
      <c r="CG244">
        <v>28.81868200000001</v>
      </c>
      <c r="CH244">
        <v>38.009124</v>
      </c>
      <c r="CI244">
        <v>12.550528</v>
      </c>
      <c r="CJ244">
        <v>111.704564</v>
      </c>
      <c r="CK244">
        <v>37.890801000000003</v>
      </c>
      <c r="CL244">
        <v>66.352150000000023</v>
      </c>
      <c r="CM244">
        <v>68.020206000000002</v>
      </c>
    </row>
    <row r="245">
      <c r="A245" t="s">
        <v>528</v>
      </c>
      <c r="B245">
        <v>2017</v>
      </c>
      <c r="C245" t="s">
        <v>534</v>
      </c>
      <c r="D245">
        <v>155</v>
      </c>
      <c r="E245" t="s">
        <v>62</v>
      </c>
      <c r="F245" t="s">
        <v>295</v>
      </c>
      <c r="G245" t="s">
        <v>184</v>
      </c>
      <c r="H245">
        <v>0</v>
      </c>
      <c r="I245">
        <v>0.0132259853662926</v>
      </c>
      <c r="J245">
        <v>0</v>
      </c>
      <c r="K245">
        <v>0</v>
      </c>
      <c r="L245">
        <v>1.1629098545032011</v>
      </c>
      <c r="M245">
        <v>0.050977307964265903</v>
      </c>
      <c r="N245">
        <v>0.50126715087751539</v>
      </c>
      <c r="O245">
        <v>3.006979730705015</v>
      </c>
      <c r="P245">
        <v>2.1815279072460179</v>
      </c>
      <c r="Q245">
        <v>3.4196275580899291</v>
      </c>
      <c r="R245">
        <v>0</v>
      </c>
      <c r="S245">
        <v>0.0148678934496128</v>
      </c>
      <c r="T245">
        <v>0</v>
      </c>
      <c r="U245">
        <v>0</v>
      </c>
      <c r="V245">
        <v>0.1717141177526019</v>
      </c>
      <c r="W245" t="s">
        <v>435</v>
      </c>
      <c r="X245" t="s">
        <v>366</v>
      </c>
      <c r="Y245" t="s">
        <v>436</v>
      </c>
      <c r="Z245" t="s">
        <v>437</v>
      </c>
      <c r="AA245" t="s">
        <v>438</v>
      </c>
      <c r="AB245" t="s">
        <v>439</v>
      </c>
      <c r="AC245" t="s">
        <v>440</v>
      </c>
      <c r="AD245" t="s">
        <v>441</v>
      </c>
      <c r="AE245" t="s">
        <v>442</v>
      </c>
      <c r="AF245" t="s">
        <v>443</v>
      </c>
      <c r="AG245" t="s">
        <v>444</v>
      </c>
      <c r="AH245" t="s">
        <v>445</v>
      </c>
      <c r="AI245" t="s">
        <v>446</v>
      </c>
      <c r="AJ245" t="s">
        <v>447</v>
      </c>
      <c r="AK245" t="s">
        <v>448</v>
      </c>
      <c r="AL245" t="s">
        <v>449</v>
      </c>
      <c r="AM245" t="s">
        <v>450</v>
      </c>
      <c r="AN245" t="s">
        <v>451</v>
      </c>
      <c r="AO245">
        <v>0.072068666536062795</v>
      </c>
      <c r="AP245">
        <v>2.349682707431028</v>
      </c>
      <c r="AQ245">
        <v>0.55276104821504646</v>
      </c>
      <c r="AR245">
        <v>0.0279054071781022</v>
      </c>
      <c r="AS245">
        <v>0.0350491522968863</v>
      </c>
      <c r="AT245">
        <v>0</v>
      </c>
      <c r="AU245">
        <v>0</v>
      </c>
      <c r="AV245">
        <v>0.014210800900702101</v>
      </c>
      <c r="AW245">
        <v>0</v>
      </c>
      <c r="AX245">
        <v>0</v>
      </c>
      <c r="AY245">
        <v>0.094644811778310106</v>
      </c>
      <c r="AZ245">
        <v>0.030839522942298699</v>
      </c>
      <c r="BA245">
        <v>0.0324618131070449</v>
      </c>
      <c r="BB245">
        <v>0</v>
      </c>
      <c r="BC245">
        <v>0.026972916853250099</v>
      </c>
      <c r="BD245">
        <v>0.63725794781696954</v>
      </c>
      <c r="BE245">
        <v>0.076447578200457403</v>
      </c>
      <c r="BF245">
        <v>0</v>
      </c>
      <c r="BG245">
        <v>0</v>
      </c>
      <c r="BH245">
        <v>2.058262</v>
      </c>
      <c r="BI245">
        <v>0</v>
      </c>
      <c r="BJ245">
        <v>0</v>
      </c>
      <c r="BK245">
        <v>181.00097299999999</v>
      </c>
      <c r="BL245">
        <v>0.87370499999999995</v>
      </c>
      <c r="BM245">
        <v>8.6182960000000008</v>
      </c>
      <c r="BN245">
        <v>51.52007600000001</v>
      </c>
      <c r="BO245">
        <v>37.468040000000002</v>
      </c>
      <c r="BP245">
        <v>58.746455999999988</v>
      </c>
      <c r="BQ245">
        <v>0</v>
      </c>
      <c r="BR245">
        <v>2.058262</v>
      </c>
      <c r="BS245">
        <v>0</v>
      </c>
      <c r="BT245">
        <v>0</v>
      </c>
      <c r="BU245">
        <v>23.7744</v>
      </c>
      <c r="BV245">
        <v>2.7614510000000001</v>
      </c>
      <c r="BW245">
        <v>112.87552100000001</v>
      </c>
      <c r="BX245">
        <v>25.656230999999998</v>
      </c>
      <c r="BY245">
        <v>0.74397999999999997</v>
      </c>
      <c r="BZ245">
        <v>0.81676299999999991</v>
      </c>
      <c r="CA245">
        <v>0</v>
      </c>
      <c r="CB245">
        <v>0</v>
      </c>
      <c r="CC245">
        <v>0.55991599999999997</v>
      </c>
      <c r="CD245">
        <v>0</v>
      </c>
      <c r="CE245">
        <v>0</v>
      </c>
      <c r="CF245">
        <v>4.3556699999999999</v>
      </c>
      <c r="CG245">
        <v>0.87370499999999995</v>
      </c>
      <c r="CH245">
        <v>1.884708</v>
      </c>
      <c r="CI245">
        <v>0</v>
      </c>
      <c r="CJ245">
        <v>1.6546920000000001</v>
      </c>
      <c r="CK245">
        <v>28.281794999999999</v>
      </c>
      <c r="CL245">
        <v>2.5948030000000002</v>
      </c>
      <c r="CM245">
        <v>0</v>
      </c>
    </row>
    <row r="246">
      <c r="A246" t="s">
        <v>528</v>
      </c>
      <c r="B246">
        <v>2017</v>
      </c>
      <c r="C246" t="s">
        <v>534</v>
      </c>
      <c r="D246">
        <v>156</v>
      </c>
      <c r="E246" t="s">
        <v>62</v>
      </c>
      <c r="F246" t="s">
        <v>454</v>
      </c>
      <c r="G246" t="s">
        <v>184</v>
      </c>
      <c r="H246">
        <v>0</v>
      </c>
      <c r="I246">
        <v>0</v>
      </c>
      <c r="J246">
        <v>0</v>
      </c>
      <c r="K246">
        <v>0</v>
      </c>
      <c r="L246">
        <v>0.066321009273057896</v>
      </c>
      <c r="M246">
        <v>0</v>
      </c>
      <c r="N246">
        <v>0.078239310107926993</v>
      </c>
      <c r="O246">
        <v>0</v>
      </c>
      <c r="P246">
        <v>0.0251524053518319</v>
      </c>
      <c r="Q246">
        <v>0</v>
      </c>
      <c r="R246">
        <v>0</v>
      </c>
      <c r="S246">
        <v>0</v>
      </c>
      <c r="T246">
        <v>0</v>
      </c>
      <c r="U246">
        <v>0</v>
      </c>
      <c r="V246">
        <v>0.061720125566927998</v>
      </c>
      <c r="W246" t="s">
        <v>435</v>
      </c>
      <c r="X246" t="s">
        <v>366</v>
      </c>
      <c r="Y246" t="s">
        <v>436</v>
      </c>
      <c r="Z246" t="s">
        <v>437</v>
      </c>
      <c r="AA246" t="s">
        <v>438</v>
      </c>
      <c r="AB246" t="s">
        <v>439</v>
      </c>
      <c r="AC246" t="s">
        <v>440</v>
      </c>
      <c r="AD246" t="s">
        <v>441</v>
      </c>
      <c r="AE246" t="s">
        <v>442</v>
      </c>
      <c r="AF246" t="s">
        <v>443</v>
      </c>
      <c r="AG246" t="s">
        <v>444</v>
      </c>
      <c r="AH246" t="s">
        <v>445</v>
      </c>
      <c r="AI246" t="s">
        <v>446</v>
      </c>
      <c r="AJ246" t="s">
        <v>447</v>
      </c>
      <c r="AK246" t="s">
        <v>448</v>
      </c>
      <c r="AL246" t="s">
        <v>449</v>
      </c>
      <c r="AM246" t="s">
        <v>450</v>
      </c>
      <c r="AN246" t="s">
        <v>451</v>
      </c>
      <c r="AO246">
        <v>0</v>
      </c>
      <c r="AP246">
        <v>0.036994524423363401</v>
      </c>
      <c r="AQ246">
        <v>0.18410896561443221</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10.322526</v>
      </c>
      <c r="BL246">
        <v>0</v>
      </c>
      <c r="BM246">
        <v>1.34517</v>
      </c>
      <c r="BN246">
        <v>0</v>
      </c>
      <c r="BO246">
        <v>0.43199599999999999</v>
      </c>
      <c r="BP246">
        <v>0</v>
      </c>
      <c r="BQ246">
        <v>0</v>
      </c>
      <c r="BR246">
        <v>0</v>
      </c>
      <c r="BS246">
        <v>0</v>
      </c>
      <c r="BT246">
        <v>0</v>
      </c>
      <c r="BU246">
        <v>8.5453600000000005</v>
      </c>
      <c r="BV246">
        <v>0</v>
      </c>
      <c r="BW246">
        <v>1.777166</v>
      </c>
      <c r="BX246">
        <v>8.5453600000000005</v>
      </c>
      <c r="BY246">
        <v>0</v>
      </c>
      <c r="BZ246">
        <v>0</v>
      </c>
      <c r="CA246">
        <v>0</v>
      </c>
      <c r="CB246">
        <v>0</v>
      </c>
      <c r="CC246">
        <v>0</v>
      </c>
      <c r="CD246">
        <v>0</v>
      </c>
      <c r="CE246">
        <v>0</v>
      </c>
      <c r="CF246">
        <v>0</v>
      </c>
      <c r="CG246">
        <v>0</v>
      </c>
      <c r="CH246">
        <v>0</v>
      </c>
      <c r="CI246">
        <v>0</v>
      </c>
      <c r="CJ246">
        <v>0</v>
      </c>
      <c r="CK246">
        <v>0</v>
      </c>
      <c r="CL246">
        <v>0</v>
      </c>
      <c r="CM246">
        <v>0</v>
      </c>
    </row>
    <row r="247">
      <c r="A247" t="s">
        <v>528</v>
      </c>
      <c r="B247">
        <v>2017</v>
      </c>
      <c r="C247" t="s">
        <v>534</v>
      </c>
      <c r="D247">
        <v>157</v>
      </c>
      <c r="E247" t="s">
        <v>62</v>
      </c>
      <c r="F247" t="s">
        <v>296</v>
      </c>
      <c r="G247" t="s">
        <v>184</v>
      </c>
      <c r="H247">
        <v>0</v>
      </c>
      <c r="I247">
        <v>0</v>
      </c>
      <c r="J247">
        <v>0</v>
      </c>
      <c r="K247">
        <v>0.092392831056623395</v>
      </c>
      <c r="L247">
        <v>0.067503830009684795</v>
      </c>
      <c r="M247">
        <v>0</v>
      </c>
      <c r="N247">
        <v>0.13219492792182391</v>
      </c>
      <c r="O247">
        <v>0.48056718081627092</v>
      </c>
      <c r="P247">
        <v>0</v>
      </c>
      <c r="Q247">
        <v>0</v>
      </c>
      <c r="R247">
        <v>0</v>
      </c>
      <c r="S247">
        <v>0</v>
      </c>
      <c r="T247">
        <v>0</v>
      </c>
      <c r="U247">
        <v>0.1038092861753715</v>
      </c>
      <c r="V247">
        <v>0</v>
      </c>
      <c r="W247" t="s">
        <v>435</v>
      </c>
      <c r="X247" t="s">
        <v>366</v>
      </c>
      <c r="Y247" t="s">
        <v>436</v>
      </c>
      <c r="Z247" t="s">
        <v>437</v>
      </c>
      <c r="AA247" t="s">
        <v>438</v>
      </c>
      <c r="AB247" t="s">
        <v>439</v>
      </c>
      <c r="AC247" t="s">
        <v>440</v>
      </c>
      <c r="AD247" t="s">
        <v>441</v>
      </c>
      <c r="AE247" t="s">
        <v>442</v>
      </c>
      <c r="AF247" t="s">
        <v>443</v>
      </c>
      <c r="AG247" t="s">
        <v>444</v>
      </c>
      <c r="AH247" t="s">
        <v>445</v>
      </c>
      <c r="AI247" t="s">
        <v>446</v>
      </c>
      <c r="AJ247" t="s">
        <v>447</v>
      </c>
      <c r="AK247" t="s">
        <v>448</v>
      </c>
      <c r="AL247" t="s">
        <v>449</v>
      </c>
      <c r="AM247" t="s">
        <v>450</v>
      </c>
      <c r="AN247" t="s">
        <v>451</v>
      </c>
      <c r="AO247">
        <v>0</v>
      </c>
      <c r="AP247">
        <v>0.1854923289403517</v>
      </c>
      <c r="AQ247">
        <v>0.034382005040920399</v>
      </c>
      <c r="AR247">
        <v>0</v>
      </c>
      <c r="AS247">
        <v>0</v>
      </c>
      <c r="AT247">
        <v>0</v>
      </c>
      <c r="AU247">
        <v>0</v>
      </c>
      <c r="AV247">
        <v>0</v>
      </c>
      <c r="AW247">
        <v>0</v>
      </c>
      <c r="AX247">
        <v>0</v>
      </c>
      <c r="AY247">
        <v>0</v>
      </c>
      <c r="AZ247">
        <v>0</v>
      </c>
      <c r="BA247">
        <v>0</v>
      </c>
      <c r="BB247">
        <v>0</v>
      </c>
      <c r="BC247">
        <v>0</v>
      </c>
      <c r="BD247">
        <v>0</v>
      </c>
      <c r="BE247">
        <v>0.42359690220052071</v>
      </c>
      <c r="BF247">
        <v>0</v>
      </c>
      <c r="BG247">
        <v>0</v>
      </c>
      <c r="BH247">
        <v>0</v>
      </c>
      <c r="BI247">
        <v>0</v>
      </c>
      <c r="BJ247">
        <v>14.377833000000001</v>
      </c>
      <c r="BK247">
        <v>10.506626000000001</v>
      </c>
      <c r="BL247">
        <v>0</v>
      </c>
      <c r="BM247">
        <v>2.2728299999999999</v>
      </c>
      <c r="BN247">
        <v>8.2337959999999999</v>
      </c>
      <c r="BO247">
        <v>0</v>
      </c>
      <c r="BP247">
        <v>0</v>
      </c>
      <c r="BQ247">
        <v>0</v>
      </c>
      <c r="BR247">
        <v>0</v>
      </c>
      <c r="BS247">
        <v>0</v>
      </c>
      <c r="BT247">
        <v>14.377833000000001</v>
      </c>
      <c r="BU247">
        <v>0</v>
      </c>
      <c r="BV247">
        <v>0</v>
      </c>
      <c r="BW247">
        <v>8.9107960000000013</v>
      </c>
      <c r="BX247">
        <v>1.5958300000000001</v>
      </c>
      <c r="BY247">
        <v>0</v>
      </c>
      <c r="BZ247">
        <v>0</v>
      </c>
      <c r="CA247">
        <v>0</v>
      </c>
      <c r="CB247">
        <v>0</v>
      </c>
      <c r="CC247">
        <v>0</v>
      </c>
      <c r="CD247">
        <v>0</v>
      </c>
      <c r="CE247">
        <v>0</v>
      </c>
      <c r="CF247">
        <v>0</v>
      </c>
      <c r="CG247">
        <v>0</v>
      </c>
      <c r="CH247">
        <v>0</v>
      </c>
      <c r="CI247">
        <v>0</v>
      </c>
      <c r="CJ247">
        <v>0</v>
      </c>
      <c r="CK247">
        <v>0</v>
      </c>
      <c r="CL247">
        <v>14.377833000000001</v>
      </c>
      <c r="CM247">
        <v>0</v>
      </c>
    </row>
    <row r="248">
      <c r="A248" t="s">
        <v>528</v>
      </c>
      <c r="B248">
        <v>2017</v>
      </c>
      <c r="C248" t="s">
        <v>534</v>
      </c>
      <c r="D248">
        <v>158</v>
      </c>
      <c r="E248" t="s">
        <v>62</v>
      </c>
      <c r="F248" t="s">
        <v>297</v>
      </c>
      <c r="G248" t="s">
        <v>184</v>
      </c>
      <c r="H248">
        <v>0.13648036020877841</v>
      </c>
      <c r="I248">
        <v>0.12865935436086659</v>
      </c>
      <c r="J248">
        <v>0.059615665815729697</v>
      </c>
      <c r="K248">
        <v>0.2356122826746673</v>
      </c>
      <c r="L248">
        <v>0.78887361027799607</v>
      </c>
      <c r="M248">
        <v>0.61967548908991477</v>
      </c>
      <c r="N248">
        <v>1.249168405245298</v>
      </c>
      <c r="O248">
        <v>1.2015662580232951</v>
      </c>
      <c r="P248">
        <v>0.99865539992974572</v>
      </c>
      <c r="Q248">
        <v>0.37299752392678009</v>
      </c>
      <c r="R248">
        <v>0.118258379506355</v>
      </c>
      <c r="S248">
        <v>0.17978669869400241</v>
      </c>
      <c r="T248">
        <v>0.067003035931825605</v>
      </c>
      <c r="U248">
        <v>0.020389859290189299</v>
      </c>
      <c r="V248">
        <v>0.58056142066296124</v>
      </c>
      <c r="W248" t="s">
        <v>435</v>
      </c>
      <c r="X248" t="s">
        <v>366</v>
      </c>
      <c r="Y248" t="s">
        <v>436</v>
      </c>
      <c r="Z248" t="s">
        <v>437</v>
      </c>
      <c r="AA248" t="s">
        <v>438</v>
      </c>
      <c r="AB248" t="s">
        <v>439</v>
      </c>
      <c r="AC248" t="s">
        <v>440</v>
      </c>
      <c r="AD248" t="s">
        <v>441</v>
      </c>
      <c r="AE248" t="s">
        <v>442</v>
      </c>
      <c r="AF248" t="s">
        <v>443</v>
      </c>
      <c r="AG248" t="s">
        <v>444</v>
      </c>
      <c r="AH248" t="s">
        <v>445</v>
      </c>
      <c r="AI248" t="s">
        <v>446</v>
      </c>
      <c r="AJ248" t="s">
        <v>447</v>
      </c>
      <c r="AK248" t="s">
        <v>448</v>
      </c>
      <c r="AL248" t="s">
        <v>449</v>
      </c>
      <c r="AM248" t="s">
        <v>450</v>
      </c>
      <c r="AN248" t="s">
        <v>451</v>
      </c>
      <c r="AO248">
        <v>0.61270187696969114</v>
      </c>
      <c r="AP248">
        <v>0.73200062862418425</v>
      </c>
      <c r="AQ248">
        <v>0.22706252475416641</v>
      </c>
      <c r="AR248">
        <v>0</v>
      </c>
      <c r="AS248">
        <v>0</v>
      </c>
      <c r="AT248">
        <v>0.56112578437080685</v>
      </c>
      <c r="AU248">
        <v>0.086550106702669896</v>
      </c>
      <c r="AV248">
        <v>0.0588694094606632</v>
      </c>
      <c r="AW248">
        <v>0.44456833193457301</v>
      </c>
      <c r="AX248">
        <v>0</v>
      </c>
      <c r="AY248">
        <v>0.20160296426298091</v>
      </c>
      <c r="AZ248">
        <v>0.053966632559909501</v>
      </c>
      <c r="BA248">
        <v>0.0276553425208045</v>
      </c>
      <c r="BB248">
        <v>0</v>
      </c>
      <c r="BC248">
        <v>0.74872148746264244</v>
      </c>
      <c r="BD248">
        <v>0</v>
      </c>
      <c r="BE248">
        <v>0</v>
      </c>
      <c r="BF248">
        <v>0.62457584253742859</v>
      </c>
      <c r="BG248">
        <v>21.243659000000001</v>
      </c>
      <c r="BH248">
        <v>20.022300999999999</v>
      </c>
      <c r="BI248">
        <v>9.2780149999999999</v>
      </c>
      <c r="BJ248">
        <v>36.665118000000007</v>
      </c>
      <c r="BK248">
        <v>122.784144</v>
      </c>
      <c r="BL248">
        <v>10.620678</v>
      </c>
      <c r="BM248">
        <v>21.476977000000009</v>
      </c>
      <c r="BN248">
        <v>20.587031</v>
      </c>
      <c r="BO248">
        <v>17.152042999999999</v>
      </c>
      <c r="BP248">
        <v>6.4077979999999997</v>
      </c>
      <c r="BQ248">
        <v>16.376884</v>
      </c>
      <c r="BR248">
        <v>24.889075999999999</v>
      </c>
      <c r="BS248">
        <v>9.2780149999999999</v>
      </c>
      <c r="BT248">
        <v>2.8240440000000002</v>
      </c>
      <c r="BU248">
        <v>80.380690999999999</v>
      </c>
      <c r="BV248">
        <v>23.476863000000002</v>
      </c>
      <c r="BW248">
        <v>35.164301999999999</v>
      </c>
      <c r="BX248">
        <v>10.539035999999999</v>
      </c>
      <c r="BY248">
        <v>0</v>
      </c>
      <c r="BZ248">
        <v>0</v>
      </c>
      <c r="CA248">
        <v>25.604334999999999</v>
      </c>
      <c r="CB248">
        <v>5.3793090000000001</v>
      </c>
      <c r="CC248">
        <v>2.3194979999999998</v>
      </c>
      <c r="CD248">
        <v>24.553224</v>
      </c>
      <c r="CE248">
        <v>0</v>
      </c>
      <c r="CF248">
        <v>9.2780149999999999</v>
      </c>
      <c r="CG248">
        <v>1.528912</v>
      </c>
      <c r="CH248">
        <v>1.605648</v>
      </c>
      <c r="CI248">
        <v>0</v>
      </c>
      <c r="CJ248">
        <v>45.931386000000003</v>
      </c>
      <c r="CK248">
        <v>0</v>
      </c>
      <c r="CL248">
        <v>0</v>
      </c>
      <c r="CM248">
        <v>24.612708999999999</v>
      </c>
    </row>
    <row r="249">
      <c r="A249" t="s">
        <v>528</v>
      </c>
      <c r="B249">
        <v>2017</v>
      </c>
      <c r="C249" t="s">
        <v>534</v>
      </c>
      <c r="D249">
        <v>159</v>
      </c>
      <c r="E249" t="s">
        <v>62</v>
      </c>
      <c r="F249" t="s">
        <v>298</v>
      </c>
      <c r="G249" t="s">
        <v>184</v>
      </c>
      <c r="H249">
        <v>29.85967063140879</v>
      </c>
      <c r="I249">
        <v>41.587604583397422</v>
      </c>
      <c r="J249">
        <v>48.193705824855861</v>
      </c>
      <c r="K249">
        <v>58.766754239510931</v>
      </c>
      <c r="L249">
        <v>61.834168959465089</v>
      </c>
      <c r="M249">
        <v>45.815149209186771</v>
      </c>
      <c r="N249">
        <v>63.938871424663148</v>
      </c>
      <c r="O249">
        <v>60.558686718061139</v>
      </c>
      <c r="P249">
        <v>47.251188776419589</v>
      </c>
      <c r="Q249">
        <v>19.592264298567638</v>
      </c>
      <c r="R249">
        <v>29.927885581374341</v>
      </c>
      <c r="S249">
        <v>40.273120088321747</v>
      </c>
      <c r="T249">
        <v>45.61900039163681</v>
      </c>
      <c r="U249">
        <v>55.107447510349488</v>
      </c>
      <c r="V249">
        <v>69.697751608563323</v>
      </c>
      <c r="W249" t="s">
        <v>435</v>
      </c>
      <c r="X249" t="s">
        <v>366</v>
      </c>
      <c r="Y249" t="s">
        <v>436</v>
      </c>
      <c r="Z249" t="s">
        <v>437</v>
      </c>
      <c r="AA249" t="s">
        <v>438</v>
      </c>
      <c r="AB249" t="s">
        <v>439</v>
      </c>
      <c r="AC249" t="s">
        <v>440</v>
      </c>
      <c r="AD249" t="s">
        <v>441</v>
      </c>
      <c r="AE249" t="s">
        <v>442</v>
      </c>
      <c r="AF249" t="s">
        <v>443</v>
      </c>
      <c r="AG249" t="s">
        <v>444</v>
      </c>
      <c r="AH249" t="s">
        <v>445</v>
      </c>
      <c r="AI249" t="s">
        <v>446</v>
      </c>
      <c r="AJ249" t="s">
        <v>447</v>
      </c>
      <c r="AK249" t="s">
        <v>448</v>
      </c>
      <c r="AL249" t="s">
        <v>449</v>
      </c>
      <c r="AM249" t="s">
        <v>450</v>
      </c>
      <c r="AN249" t="s">
        <v>451</v>
      </c>
      <c r="AO249">
        <v>52.838776021808663</v>
      </c>
      <c r="AP249">
        <v>38.322892857760117</v>
      </c>
      <c r="AQ249">
        <v>44.269820781057732</v>
      </c>
      <c r="AR249">
        <v>74.841013679897912</v>
      </c>
      <c r="AS249">
        <v>56.273932898381638</v>
      </c>
      <c r="AT249">
        <v>58.698634901019553</v>
      </c>
      <c r="AU249">
        <v>42.310208750411853</v>
      </c>
      <c r="AV249">
        <v>86.164136800618735</v>
      </c>
      <c r="AW249">
        <v>41.880635594898123</v>
      </c>
      <c r="AX249">
        <v>21.918768041896339</v>
      </c>
      <c r="AY249">
        <v>75.888405940306953</v>
      </c>
      <c r="AZ249">
        <v>74.462679046055271</v>
      </c>
      <c r="BA249">
        <v>31.114286559678568</v>
      </c>
      <c r="BB249">
        <v>63.960327491659108</v>
      </c>
      <c r="BC249">
        <v>16.258597098675541</v>
      </c>
      <c r="BD249">
        <v>63.98023246307369</v>
      </c>
      <c r="BE249">
        <v>54.299598726660342</v>
      </c>
      <c r="BF249">
        <v>31.75861765598874</v>
      </c>
      <c r="BG249">
        <v>4647.7651419999929</v>
      </c>
      <c r="BH249">
        <v>6471.9704290000154</v>
      </c>
      <c r="BI249">
        <v>7500.4098240000003</v>
      </c>
      <c r="BJ249">
        <v>9145.0664379999998</v>
      </c>
      <c r="BK249">
        <v>9624.1722459999783</v>
      </c>
      <c r="BL249">
        <v>785.23026299999992</v>
      </c>
      <c r="BM249">
        <v>1099.302276000001</v>
      </c>
      <c r="BN249">
        <v>1037.5820329999999</v>
      </c>
      <c r="BO249">
        <v>811.54562600000031</v>
      </c>
      <c r="BP249">
        <v>336.57937100000009</v>
      </c>
      <c r="BQ249">
        <v>4144.5309209999914</v>
      </c>
      <c r="BR249">
        <v>5575.2775590000056</v>
      </c>
      <c r="BS249">
        <v>6316.9342110000071</v>
      </c>
      <c r="BT249">
        <v>7632.5125290000133</v>
      </c>
      <c r="BU249">
        <v>9649.8892899999773</v>
      </c>
      <c r="BV249">
        <v>2024.6203780000019</v>
      </c>
      <c r="BW249">
        <v>1840.978990000006</v>
      </c>
      <c r="BX249">
        <v>2054.7698720000012</v>
      </c>
      <c r="BY249">
        <v>1995.320011</v>
      </c>
      <c r="BZ249">
        <v>1311.3716949999989</v>
      </c>
      <c r="CA249">
        <v>2678.4360190000002</v>
      </c>
      <c r="CB249">
        <v>2629.686956999999</v>
      </c>
      <c r="CC249">
        <v>3394.9303179999988</v>
      </c>
      <c r="CD249">
        <v>2313.040657999999</v>
      </c>
      <c r="CE249">
        <v>1255.7635170000001</v>
      </c>
      <c r="CF249">
        <v>3492.477261999989</v>
      </c>
      <c r="CG249">
        <v>2109.579162999999</v>
      </c>
      <c r="CH249">
        <v>1806.471641000001</v>
      </c>
      <c r="CI249">
        <v>1550.4942289999969</v>
      </c>
      <c r="CJ249">
        <v>997.40679499999976</v>
      </c>
      <c r="CK249">
        <v>2839.471559000006</v>
      </c>
      <c r="CL249">
        <v>1843.050688999999</v>
      </c>
      <c r="CM249">
        <v>1251.5143260000009</v>
      </c>
    </row>
    <row r="250">
      <c r="A250" t="s">
        <v>528</v>
      </c>
      <c r="B250">
        <v>2017</v>
      </c>
      <c r="C250" t="s">
        <v>534</v>
      </c>
      <c r="D250">
        <v>160</v>
      </c>
      <c r="E250" t="s">
        <v>62</v>
      </c>
      <c r="F250" t="s">
        <v>299</v>
      </c>
      <c r="G250" t="s">
        <v>184</v>
      </c>
      <c r="H250">
        <v>62.284121591945087</v>
      </c>
      <c r="I250">
        <v>55.754900276006161</v>
      </c>
      <c r="J250">
        <v>50.358521352078178</v>
      </c>
      <c r="K250">
        <v>40.115353380707283</v>
      </c>
      <c r="L250">
        <v>17.488514276900201</v>
      </c>
      <c r="M250">
        <v>48.460590701768069</v>
      </c>
      <c r="N250">
        <v>24.842385831733768</v>
      </c>
      <c r="O250">
        <v>13.88814134898106</v>
      </c>
      <c r="P250">
        <v>4.1595788894999481</v>
      </c>
      <c r="Q250">
        <v>0.19907589220489261</v>
      </c>
      <c r="R250">
        <v>61.742992267347532</v>
      </c>
      <c r="S250">
        <v>56.773116784681577</v>
      </c>
      <c r="T250">
        <v>52.916331325307013</v>
      </c>
      <c r="U250">
        <v>43.928692620456587</v>
      </c>
      <c r="V250">
        <v>27.3114486439679</v>
      </c>
      <c r="W250" t="s">
        <v>435</v>
      </c>
      <c r="X250" t="s">
        <v>366</v>
      </c>
      <c r="Y250" t="s">
        <v>436</v>
      </c>
      <c r="Z250" t="s">
        <v>437</v>
      </c>
      <c r="AA250" t="s">
        <v>438</v>
      </c>
      <c r="AB250" t="s">
        <v>439</v>
      </c>
      <c r="AC250" t="s">
        <v>440</v>
      </c>
      <c r="AD250" t="s">
        <v>441</v>
      </c>
      <c r="AE250" t="s">
        <v>442</v>
      </c>
      <c r="AF250" t="s">
        <v>443</v>
      </c>
      <c r="AG250" t="s">
        <v>444</v>
      </c>
      <c r="AH250" t="s">
        <v>445</v>
      </c>
      <c r="AI250" t="s">
        <v>446</v>
      </c>
      <c r="AJ250" t="s">
        <v>447</v>
      </c>
      <c r="AK250" t="s">
        <v>448</v>
      </c>
      <c r="AL250" t="s">
        <v>449</v>
      </c>
      <c r="AM250" t="s">
        <v>450</v>
      </c>
      <c r="AN250" t="s">
        <v>451</v>
      </c>
      <c r="AO250">
        <v>41.653479817502863</v>
      </c>
      <c r="AP250">
        <v>17.385760631886619</v>
      </c>
      <c r="AQ250">
        <v>51.379449366890377</v>
      </c>
      <c r="AR250">
        <v>22.79956418879059</v>
      </c>
      <c r="AS250">
        <v>41.255988153203447</v>
      </c>
      <c r="AT250">
        <v>38.492999333098517</v>
      </c>
      <c r="AU250">
        <v>53.548038627587879</v>
      </c>
      <c r="AV250">
        <v>11.064763292663031</v>
      </c>
      <c r="AW250">
        <v>55.302782195118922</v>
      </c>
      <c r="AX250">
        <v>66.682830840097523</v>
      </c>
      <c r="AY250">
        <v>21.002156754498781</v>
      </c>
      <c r="AZ250">
        <v>23.890116276287799</v>
      </c>
      <c r="BA250">
        <v>63.908362232110051</v>
      </c>
      <c r="BB250">
        <v>33.552286334211367</v>
      </c>
      <c r="BC250">
        <v>77.786790491798442</v>
      </c>
      <c r="BD250">
        <v>33.058196898711969</v>
      </c>
      <c r="BE250">
        <v>41.93185747639918</v>
      </c>
      <c r="BF250">
        <v>65.047975649087292</v>
      </c>
      <c r="BG250">
        <v>9694.7475680000025</v>
      </c>
      <c r="BH250">
        <v>8676.7215729999643</v>
      </c>
      <c r="BI250">
        <v>7837.3211149999916</v>
      </c>
      <c r="BJ250">
        <v>6242.6039449999926</v>
      </c>
      <c r="BK250">
        <v>2721.9978299999989</v>
      </c>
      <c r="BL250">
        <v>830.57074000000034</v>
      </c>
      <c r="BM250">
        <v>427.11562900000001</v>
      </c>
      <c r="BN250">
        <v>237.95241799999999</v>
      </c>
      <c r="BO250">
        <v>71.441336000000007</v>
      </c>
      <c r="BP250">
        <v>3.4199639999999998</v>
      </c>
      <c r="BQ250">
        <v>8550.4116189999841</v>
      </c>
      <c r="BR250">
        <v>7859.4825349999819</v>
      </c>
      <c r="BS250">
        <v>7327.4070189999966</v>
      </c>
      <c r="BT250">
        <v>6084.2283929999967</v>
      </c>
      <c r="BU250">
        <v>3781.362377999998</v>
      </c>
      <c r="BV250">
        <v>1596.0340189999999</v>
      </c>
      <c r="BW250">
        <v>835.18799499999989</v>
      </c>
      <c r="BX250">
        <v>2384.761057000002</v>
      </c>
      <c r="BY250">
        <v>607.85422900000071</v>
      </c>
      <c r="BZ250">
        <v>961.4031280000014</v>
      </c>
      <c r="CA250">
        <v>1756.4469100000019</v>
      </c>
      <c r="CB250">
        <v>3328.1466319999972</v>
      </c>
      <c r="CC250">
        <v>435.95980600000019</v>
      </c>
      <c r="CD250">
        <v>3054.3372110000009</v>
      </c>
      <c r="CE250">
        <v>3820.372842999996</v>
      </c>
      <c r="CF250">
        <v>966.54494200000067</v>
      </c>
      <c r="CG250">
        <v>676.82350600000018</v>
      </c>
      <c r="CH250">
        <v>3710.4705509999949</v>
      </c>
      <c r="CI250">
        <v>813.35772300000042</v>
      </c>
      <c r="CJ250">
        <v>4771.9414490000099</v>
      </c>
      <c r="CK250">
        <v>1467.1376809999999</v>
      </c>
      <c r="CL250">
        <v>1423.2616930000011</v>
      </c>
      <c r="CM250">
        <v>2563.3506560000019</v>
      </c>
    </row>
    <row r="251">
      <c r="A251" t="s">
        <v>528</v>
      </c>
      <c r="B251">
        <v>2017</v>
      </c>
      <c r="C251" t="s">
        <v>534</v>
      </c>
      <c r="D251">
        <v>161</v>
      </c>
      <c r="E251" t="s">
        <v>62</v>
      </c>
      <c r="F251" t="s">
        <v>300</v>
      </c>
      <c r="G251" t="s">
        <v>184</v>
      </c>
      <c r="H251">
        <v>7.1525208780414591</v>
      </c>
      <c r="I251">
        <v>2.148540658015567</v>
      </c>
      <c r="J251">
        <v>1.230300938020735</v>
      </c>
      <c r="K251">
        <v>0.44365044709480739</v>
      </c>
      <c r="L251">
        <v>0.041765104665732501</v>
      </c>
      <c r="M251">
        <v>2.4217137131013349</v>
      </c>
      <c r="N251">
        <v>0</v>
      </c>
      <c r="O251">
        <v>0</v>
      </c>
      <c r="P251">
        <v>0.050304810703663799</v>
      </c>
      <c r="Q251">
        <v>0</v>
      </c>
      <c r="R251">
        <v>7.6497243857487627</v>
      </c>
      <c r="S251">
        <v>2.415857240746933</v>
      </c>
      <c r="T251">
        <v>1.2690426705634219</v>
      </c>
      <c r="U251">
        <v>0.5853874722994068</v>
      </c>
      <c r="V251">
        <v>0.1567906539866647</v>
      </c>
      <c r="W251" t="s">
        <v>435</v>
      </c>
      <c r="X251" t="s">
        <v>366</v>
      </c>
      <c r="Y251" t="s">
        <v>436</v>
      </c>
      <c r="Z251" t="s">
        <v>437</v>
      </c>
      <c r="AA251" t="s">
        <v>438</v>
      </c>
      <c r="AB251" t="s">
        <v>439</v>
      </c>
      <c r="AC251" t="s">
        <v>440</v>
      </c>
      <c r="AD251" t="s">
        <v>441</v>
      </c>
      <c r="AE251" t="s">
        <v>442</v>
      </c>
      <c r="AF251" t="s">
        <v>443</v>
      </c>
      <c r="AG251" t="s">
        <v>444</v>
      </c>
      <c r="AH251" t="s">
        <v>445</v>
      </c>
      <c r="AI251" t="s">
        <v>446</v>
      </c>
      <c r="AJ251" t="s">
        <v>447</v>
      </c>
      <c r="AK251" t="s">
        <v>448</v>
      </c>
      <c r="AL251" t="s">
        <v>449</v>
      </c>
      <c r="AM251" t="s">
        <v>450</v>
      </c>
      <c r="AN251" t="s">
        <v>451</v>
      </c>
      <c r="AO251">
        <v>3.2294452209038229</v>
      </c>
      <c r="AP251">
        <v>0.27563939724510023</v>
      </c>
      <c r="AQ251">
        <v>1.080787339482763</v>
      </c>
      <c r="AR251">
        <v>0.89234221551351256</v>
      </c>
      <c r="AS251">
        <v>1.620467805156955</v>
      </c>
      <c r="AT251">
        <v>1.2797897354459919</v>
      </c>
      <c r="AU251">
        <v>0.6122468008482217</v>
      </c>
      <c r="AV251">
        <v>2.3050435751808029</v>
      </c>
      <c r="AW251">
        <v>1.6736186638837549</v>
      </c>
      <c r="AX251">
        <v>10.068681072363811</v>
      </c>
      <c r="AY251">
        <v>1.656093294201874</v>
      </c>
      <c r="AZ251">
        <v>0.5027600957406354</v>
      </c>
      <c r="BA251">
        <v>3.280733265066393</v>
      </c>
      <c r="BB251">
        <v>0.77086766913255378</v>
      </c>
      <c r="BC251">
        <v>3.1949576924835781</v>
      </c>
      <c r="BD251">
        <v>1.018241211736407</v>
      </c>
      <c r="BE251">
        <v>1.0432731897005989</v>
      </c>
      <c r="BF251">
        <v>0.8427397718793922</v>
      </c>
      <c r="BG251">
        <v>1113.315603</v>
      </c>
      <c r="BH251">
        <v>334.36144599999989</v>
      </c>
      <c r="BI251">
        <v>191.47233199999999</v>
      </c>
      <c r="BJ251">
        <v>69.039253000000002</v>
      </c>
      <c r="BK251">
        <v>6.5005249999999997</v>
      </c>
      <c r="BL251">
        <v>41.505984999999988</v>
      </c>
      <c r="BM251">
        <v>0</v>
      </c>
      <c r="BN251">
        <v>0</v>
      </c>
      <c r="BO251">
        <v>0.86399199999999998</v>
      </c>
      <c r="BP251">
        <v>0</v>
      </c>
      <c r="BQ251">
        <v>1059.363822</v>
      </c>
      <c r="BR251">
        <v>334.44328699999988</v>
      </c>
      <c r="BS251">
        <v>175.72631999999999</v>
      </c>
      <c r="BT251">
        <v>81.077557000000027</v>
      </c>
      <c r="BU251">
        <v>21.708196000000001</v>
      </c>
      <c r="BV251">
        <v>123.742469</v>
      </c>
      <c r="BW251">
        <v>13.241337</v>
      </c>
      <c r="BX251">
        <v>50.164406000000007</v>
      </c>
      <c r="BY251">
        <v>23.790541999999999</v>
      </c>
      <c r="BZ251">
        <v>37.762343999999999</v>
      </c>
      <c r="CA251">
        <v>58.397183000000012</v>
      </c>
      <c r="CB251">
        <v>38.052694000000002</v>
      </c>
      <c r="CC251">
        <v>90.820411000000007</v>
      </c>
      <c r="CD251">
        <v>92.432886000000011</v>
      </c>
      <c r="CE251">
        <v>576.85187100000007</v>
      </c>
      <c r="CF251">
        <v>76.215439000000003</v>
      </c>
      <c r="CG251">
        <v>14.243541</v>
      </c>
      <c r="CH251">
        <v>190.47685999999999</v>
      </c>
      <c r="CI251">
        <v>18.686987999999999</v>
      </c>
      <c r="CJ251">
        <v>195.99923000000001</v>
      </c>
      <c r="CK251">
        <v>45.190004000000002</v>
      </c>
      <c r="CL251">
        <v>35.411042000000002</v>
      </c>
      <c r="CM251">
        <v>33.209912000000003</v>
      </c>
    </row>
    <row r="252">
      <c r="A252" t="s">
        <v>528</v>
      </c>
      <c r="B252">
        <v>2017</v>
      </c>
      <c r="C252" t="s">
        <v>534</v>
      </c>
      <c r="D252">
        <v>162</v>
      </c>
      <c r="E252" t="s">
        <v>62</v>
      </c>
      <c r="F252" t="s">
        <v>301</v>
      </c>
      <c r="G252" t="s">
        <v>184</v>
      </c>
      <c r="H252">
        <v>0.41871951059459461</v>
      </c>
      <c r="I252">
        <v>0.2639219341848868</v>
      </c>
      <c r="J252">
        <v>0.1103636602514312</v>
      </c>
      <c r="K252">
        <v>0.033155852622373999</v>
      </c>
      <c r="L252">
        <v>0.069735782542755295</v>
      </c>
      <c r="M252">
        <v>0.29602581460231903</v>
      </c>
      <c r="N252">
        <v>0.38973316595455282</v>
      </c>
      <c r="O252">
        <v>0</v>
      </c>
      <c r="P252">
        <v>0</v>
      </c>
      <c r="Q252">
        <v>0</v>
      </c>
      <c r="R252">
        <v>0.42927979566004382</v>
      </c>
      <c r="S252">
        <v>0.30140453457016902</v>
      </c>
      <c r="T252">
        <v>0.095026768476242807</v>
      </c>
      <c r="U252">
        <v>0.029006325062950401</v>
      </c>
      <c r="V252">
        <v>0.067263941108947498</v>
      </c>
      <c r="W252" t="s">
        <v>435</v>
      </c>
      <c r="X252" t="s">
        <v>366</v>
      </c>
      <c r="Y252" t="s">
        <v>436</v>
      </c>
      <c r="Z252" t="s">
        <v>437</v>
      </c>
      <c r="AA252" t="s">
        <v>438</v>
      </c>
      <c r="AB252" t="s">
        <v>439</v>
      </c>
      <c r="AC252" t="s">
        <v>440</v>
      </c>
      <c r="AD252" t="s">
        <v>441</v>
      </c>
      <c r="AE252" t="s">
        <v>442</v>
      </c>
      <c r="AF252" t="s">
        <v>443</v>
      </c>
      <c r="AG252" t="s">
        <v>444</v>
      </c>
      <c r="AH252" t="s">
        <v>445</v>
      </c>
      <c r="AI252" t="s">
        <v>446</v>
      </c>
      <c r="AJ252" t="s">
        <v>447</v>
      </c>
      <c r="AK252" t="s">
        <v>448</v>
      </c>
      <c r="AL252" t="s">
        <v>449</v>
      </c>
      <c r="AM252" t="s">
        <v>450</v>
      </c>
      <c r="AN252" t="s">
        <v>451</v>
      </c>
      <c r="AO252">
        <v>0</v>
      </c>
      <c r="AP252">
        <v>0.080601977825064494</v>
      </c>
      <c r="AQ252">
        <v>0.18949118440170429</v>
      </c>
      <c r="AR252">
        <v>0</v>
      </c>
      <c r="AS252">
        <v>0</v>
      </c>
      <c r="AT252">
        <v>0.31284507454246868</v>
      </c>
      <c r="AU252">
        <v>0.37077110390858342</v>
      </c>
      <c r="AV252">
        <v>0</v>
      </c>
      <c r="AW252">
        <v>0.021285852696803199</v>
      </c>
      <c r="AX252">
        <v>0</v>
      </c>
      <c r="AY252">
        <v>0</v>
      </c>
      <c r="AZ252">
        <v>0.042413614027763002</v>
      </c>
      <c r="BA252">
        <v>0.72572121899803599</v>
      </c>
      <c r="BB252">
        <v>1.1987894699195929</v>
      </c>
      <c r="BC252">
        <v>0</v>
      </c>
      <c r="BD252">
        <v>0.15098291881253259</v>
      </c>
      <c r="BE252">
        <v>0.27037206820941367</v>
      </c>
      <c r="BF252">
        <v>0</v>
      </c>
      <c r="BG252">
        <v>65.175198000000009</v>
      </c>
      <c r="BH252">
        <v>41.072212999999998</v>
      </c>
      <c r="BI252">
        <v>17.17595</v>
      </c>
      <c r="BJ252">
        <v>5.159592</v>
      </c>
      <c r="BK252">
        <v>10.854018</v>
      </c>
      <c r="BL252">
        <v>5.0736149999999993</v>
      </c>
      <c r="BM252">
        <v>6.7006899999999998</v>
      </c>
      <c r="BN252">
        <v>0</v>
      </c>
      <c r="BO252">
        <v>0</v>
      </c>
      <c r="BP252">
        <v>0</v>
      </c>
      <c r="BQ252">
        <v>59.448349</v>
      </c>
      <c r="BR252">
        <v>41.725447000000003</v>
      </c>
      <c r="BS252">
        <v>13.158505</v>
      </c>
      <c r="BT252">
        <v>4.0174450000000004</v>
      </c>
      <c r="BU252">
        <v>9.3129200000000001</v>
      </c>
      <c r="BV252">
        <v>0</v>
      </c>
      <c r="BW252">
        <v>3.8720080000000001</v>
      </c>
      <c r="BX252">
        <v>8.7951739999999994</v>
      </c>
      <c r="BY252">
        <v>0</v>
      </c>
      <c r="BZ252">
        <v>0</v>
      </c>
      <c r="CA252">
        <v>14.275213000000001</v>
      </c>
      <c r="CB252">
        <v>23.044366</v>
      </c>
      <c r="CC252">
        <v>0</v>
      </c>
      <c r="CD252">
        <v>1.1756040000000001</v>
      </c>
      <c r="CE252">
        <v>0</v>
      </c>
      <c r="CF252">
        <v>0</v>
      </c>
      <c r="CG252">
        <v>1.2016070000000001</v>
      </c>
      <c r="CH252">
        <v>42.134818000000003</v>
      </c>
      <c r="CI252">
        <v>29.060454</v>
      </c>
      <c r="CJ252">
        <v>0</v>
      </c>
      <c r="CK252">
        <v>6.7006899999999998</v>
      </c>
      <c r="CL252">
        <v>9.1770370000000003</v>
      </c>
      <c r="CM252">
        <v>0</v>
      </c>
    </row>
    <row r="253">
      <c r="A253" t="s">
        <v>528</v>
      </c>
      <c r="B253">
        <v>2017</v>
      </c>
      <c r="C253" t="s">
        <v>534</v>
      </c>
      <c r="D253">
        <v>163</v>
      </c>
      <c r="E253" t="s">
        <v>62</v>
      </c>
      <c r="F253" t="s">
        <v>455</v>
      </c>
      <c r="G253" t="s">
        <v>184</v>
      </c>
      <c r="H253">
        <v>0.031475019474509897</v>
      </c>
      <c r="I253">
        <v>0</v>
      </c>
      <c r="J253">
        <v>0</v>
      </c>
      <c r="K253">
        <v>0</v>
      </c>
      <c r="L253">
        <v>0</v>
      </c>
      <c r="M253">
        <v>0</v>
      </c>
      <c r="N253">
        <v>0</v>
      </c>
      <c r="O253">
        <v>0</v>
      </c>
      <c r="P253">
        <v>0</v>
      </c>
      <c r="Q253">
        <v>0</v>
      </c>
      <c r="R253">
        <v>0.035377392480616901</v>
      </c>
      <c r="S253">
        <v>0</v>
      </c>
      <c r="T253">
        <v>0</v>
      </c>
      <c r="U253">
        <v>0</v>
      </c>
      <c r="V253">
        <v>0</v>
      </c>
      <c r="W253" t="s">
        <v>435</v>
      </c>
      <c r="X253" t="s">
        <v>366</v>
      </c>
      <c r="Y253" t="s">
        <v>436</v>
      </c>
      <c r="Z253" t="s">
        <v>437</v>
      </c>
      <c r="AA253" t="s">
        <v>438</v>
      </c>
      <c r="AB253" t="s">
        <v>439</v>
      </c>
      <c r="AC253" t="s">
        <v>440</v>
      </c>
      <c r="AD253" t="s">
        <v>441</v>
      </c>
      <c r="AE253" t="s">
        <v>442</v>
      </c>
      <c r="AF253" t="s">
        <v>443</v>
      </c>
      <c r="AG253" t="s">
        <v>444</v>
      </c>
      <c r="AH253" t="s">
        <v>445</v>
      </c>
      <c r="AI253" t="s">
        <v>446</v>
      </c>
      <c r="AJ253" t="s">
        <v>447</v>
      </c>
      <c r="AK253" t="s">
        <v>448</v>
      </c>
      <c r="AL253" t="s">
        <v>449</v>
      </c>
      <c r="AM253" t="s">
        <v>450</v>
      </c>
      <c r="AN253" t="s">
        <v>451</v>
      </c>
      <c r="AO253">
        <v>0</v>
      </c>
      <c r="AP253">
        <v>0</v>
      </c>
      <c r="AQ253">
        <v>0</v>
      </c>
      <c r="AR253">
        <v>0</v>
      </c>
      <c r="AS253">
        <v>0</v>
      </c>
      <c r="AT253">
        <v>0</v>
      </c>
      <c r="AU253">
        <v>0</v>
      </c>
      <c r="AV253">
        <v>0</v>
      </c>
      <c r="AW253">
        <v>0</v>
      </c>
      <c r="AX253">
        <v>0</v>
      </c>
      <c r="AY253">
        <v>0</v>
      </c>
      <c r="AZ253">
        <v>0</v>
      </c>
      <c r="BA253">
        <v>0.0843827875586214</v>
      </c>
      <c r="BB253">
        <v>0</v>
      </c>
      <c r="BC253">
        <v>0</v>
      </c>
      <c r="BD253">
        <v>0</v>
      </c>
      <c r="BE253">
        <v>0</v>
      </c>
      <c r="BF253">
        <v>0</v>
      </c>
      <c r="BG253">
        <v>4.8992000000000004</v>
      </c>
      <c r="BH253">
        <v>0</v>
      </c>
      <c r="BI253">
        <v>0</v>
      </c>
      <c r="BJ253">
        <v>0</v>
      </c>
      <c r="BK253">
        <v>0</v>
      </c>
      <c r="BL253">
        <v>0</v>
      </c>
      <c r="BM253">
        <v>0</v>
      </c>
      <c r="BN253">
        <v>0</v>
      </c>
      <c r="BO253">
        <v>0</v>
      </c>
      <c r="BP253">
        <v>0</v>
      </c>
      <c r="BQ253">
        <v>4.8992000000000004</v>
      </c>
      <c r="BR253">
        <v>0</v>
      </c>
      <c r="BS253">
        <v>0</v>
      </c>
      <c r="BT253">
        <v>0</v>
      </c>
      <c r="BU253">
        <v>0</v>
      </c>
      <c r="BV253">
        <v>0</v>
      </c>
      <c r="BW253">
        <v>0</v>
      </c>
      <c r="BX253">
        <v>0</v>
      </c>
      <c r="BY253">
        <v>0</v>
      </c>
      <c r="BZ253">
        <v>0</v>
      </c>
      <c r="CA253">
        <v>0</v>
      </c>
      <c r="CB253">
        <v>0</v>
      </c>
      <c r="CC253">
        <v>0</v>
      </c>
      <c r="CD253">
        <v>0</v>
      </c>
      <c r="CE253">
        <v>0</v>
      </c>
      <c r="CF253">
        <v>0</v>
      </c>
      <c r="CG253">
        <v>0</v>
      </c>
      <c r="CH253">
        <v>4.8992000000000004</v>
      </c>
      <c r="CI253">
        <v>0</v>
      </c>
      <c r="CJ253">
        <v>0</v>
      </c>
      <c r="CK253">
        <v>0</v>
      </c>
      <c r="CL253">
        <v>0</v>
      </c>
      <c r="CM253">
        <v>0</v>
      </c>
    </row>
    <row r="254">
      <c r="A254" t="s">
        <v>528</v>
      </c>
      <c r="B254">
        <v>2017</v>
      </c>
      <c r="C254" t="s">
        <v>534</v>
      </c>
      <c r="D254">
        <v>164</v>
      </c>
      <c r="E254" t="s">
        <v>62</v>
      </c>
      <c r="F254" t="s">
        <v>302</v>
      </c>
      <c r="G254" t="s">
        <v>184</v>
      </c>
      <c r="H254">
        <v>0.1170120083270472</v>
      </c>
      <c r="I254">
        <v>0.056412371867192897</v>
      </c>
      <c r="J254">
        <v>0.0298917271396292</v>
      </c>
      <c r="K254">
        <v>0.1338374604788235</v>
      </c>
      <c r="L254">
        <v>0.013918144312362501</v>
      </c>
      <c r="M254">
        <v>0.55806057253838304</v>
      </c>
      <c r="N254">
        <v>0.12599811073327619</v>
      </c>
      <c r="O254">
        <v>0</v>
      </c>
      <c r="P254">
        <v>0</v>
      </c>
      <c r="Q254">
        <v>0</v>
      </c>
      <c r="R254">
        <v>0.096482197882505297</v>
      </c>
      <c r="S254">
        <v>0.041846759535994399</v>
      </c>
      <c r="T254">
        <v>0.033595808084935501</v>
      </c>
      <c r="U254">
        <v>0.13790852740250811</v>
      </c>
      <c r="V254">
        <v>0</v>
      </c>
      <c r="W254" t="s">
        <v>435</v>
      </c>
      <c r="X254" t="s">
        <v>366</v>
      </c>
      <c r="Y254" t="s">
        <v>436</v>
      </c>
      <c r="Z254" t="s">
        <v>437</v>
      </c>
      <c r="AA254" t="s">
        <v>438</v>
      </c>
      <c r="AB254" t="s">
        <v>439</v>
      </c>
      <c r="AC254" t="s">
        <v>440</v>
      </c>
      <c r="AD254" t="s">
        <v>441</v>
      </c>
      <c r="AE254" t="s">
        <v>442</v>
      </c>
      <c r="AF254" t="s">
        <v>443</v>
      </c>
      <c r="AG254" t="s">
        <v>444</v>
      </c>
      <c r="AH254" t="s">
        <v>445</v>
      </c>
      <c r="AI254" t="s">
        <v>446</v>
      </c>
      <c r="AJ254" t="s">
        <v>447</v>
      </c>
      <c r="AK254" t="s">
        <v>448</v>
      </c>
      <c r="AL254" t="s">
        <v>449</v>
      </c>
      <c r="AM254" t="s">
        <v>450</v>
      </c>
      <c r="AN254" t="s">
        <v>451</v>
      </c>
      <c r="AO254">
        <v>0</v>
      </c>
      <c r="AP254">
        <v>0</v>
      </c>
      <c r="AQ254">
        <v>0.40541133086556869</v>
      </c>
      <c r="AR254">
        <v>0</v>
      </c>
      <c r="AS254">
        <v>0.35519547990187778</v>
      </c>
      <c r="AT254">
        <v>0</v>
      </c>
      <c r="AU254">
        <v>0</v>
      </c>
      <c r="AV254">
        <v>0</v>
      </c>
      <c r="AW254">
        <v>0</v>
      </c>
      <c r="AX254">
        <v>0</v>
      </c>
      <c r="AY254">
        <v>0.16445868855473439</v>
      </c>
      <c r="AZ254">
        <v>0</v>
      </c>
      <c r="BA254">
        <v>0.17173564530964339</v>
      </c>
      <c r="BB254">
        <v>0</v>
      </c>
      <c r="BC254">
        <v>0.163078893767171</v>
      </c>
      <c r="BD254">
        <v>0</v>
      </c>
      <c r="BE254">
        <v>0</v>
      </c>
      <c r="BF254">
        <v>0</v>
      </c>
      <c r="BG254">
        <v>18.213339999999999</v>
      </c>
      <c r="BH254">
        <v>8.7790389999999991</v>
      </c>
      <c r="BI254">
        <v>4.6520640000000002</v>
      </c>
      <c r="BJ254">
        <v>20.827293999999998</v>
      </c>
      <c r="BK254">
        <v>2.1662880000000002</v>
      </c>
      <c r="BL254">
        <v>9.5646539999999991</v>
      </c>
      <c r="BM254">
        <v>2.1662880000000002</v>
      </c>
      <c r="BN254">
        <v>0</v>
      </c>
      <c r="BO254">
        <v>0</v>
      </c>
      <c r="BP254">
        <v>0</v>
      </c>
      <c r="BQ254">
        <v>13.361233</v>
      </c>
      <c r="BR254">
        <v>5.7931270000000001</v>
      </c>
      <c r="BS254">
        <v>4.6520640000000002</v>
      </c>
      <c r="BT254">
        <v>19.100659</v>
      </c>
      <c r="BU254">
        <v>0</v>
      </c>
      <c r="BV254">
        <v>0</v>
      </c>
      <c r="BW254">
        <v>0</v>
      </c>
      <c r="BX254">
        <v>18.817039999999999</v>
      </c>
      <c r="BY254">
        <v>0</v>
      </c>
      <c r="BZ254">
        <v>8.2772480000000002</v>
      </c>
      <c r="CA254">
        <v>0</v>
      </c>
      <c r="CB254">
        <v>0</v>
      </c>
      <c r="CC254">
        <v>0</v>
      </c>
      <c r="CD254">
        <v>0</v>
      </c>
      <c r="CE254">
        <v>0</v>
      </c>
      <c r="CF254">
        <v>7.5685899999999986</v>
      </c>
      <c r="CG254">
        <v>0</v>
      </c>
      <c r="CH254">
        <v>9.9708400000000008</v>
      </c>
      <c r="CI254">
        <v>0</v>
      </c>
      <c r="CJ254">
        <v>10.004307000000001</v>
      </c>
      <c r="CK254">
        <v>0</v>
      </c>
      <c r="CL254">
        <v>0</v>
      </c>
      <c r="CM254">
        <v>0</v>
      </c>
    </row>
    <row r="255">
      <c r="A255" t="s">
        <v>528</v>
      </c>
      <c r="B255">
        <v>2017</v>
      </c>
      <c r="C255" t="s">
        <v>534</v>
      </c>
      <c r="D255">
        <v>222</v>
      </c>
      <c r="E255" t="s">
        <v>36</v>
      </c>
      <c r="F255" t="s">
        <v>15</v>
      </c>
      <c r="G255" t="s">
        <v>557</v>
      </c>
      <c r="H255">
        <v>1.7411057183978229</v>
      </c>
      <c r="I255">
        <v>2.995261826672408</v>
      </c>
      <c r="J255">
        <v>3.10085531866787</v>
      </c>
      <c r="K255">
        <v>4.4824530365189226</v>
      </c>
      <c r="L255">
        <v>17.116899390723098</v>
      </c>
      <c r="M255">
        <v>2.047075248262487</v>
      </c>
      <c r="N255">
        <v>6.5799011444161764</v>
      </c>
      <c r="O255">
        <v>8.4495722133191862</v>
      </c>
      <c r="P255">
        <v>23.117032205698258</v>
      </c>
      <c r="Q255">
        <v>62.000258027191883</v>
      </c>
      <c r="R255">
        <v>1.444302368069853</v>
      </c>
      <c r="S255">
        <v>3.0448545185425702</v>
      </c>
      <c r="T255">
        <v>3.3769859427868769</v>
      </c>
      <c r="U255">
        <v>3.5612975970071061</v>
      </c>
      <c r="V255">
        <v>8.9842790462776456</v>
      </c>
      <c r="W255" t="s">
        <v>435</v>
      </c>
      <c r="X255" t="s">
        <v>366</v>
      </c>
      <c r="Y255" t="s">
        <v>436</v>
      </c>
      <c r="Z255" t="s">
        <v>437</v>
      </c>
      <c r="AA255" t="s">
        <v>438</v>
      </c>
      <c r="AB255" t="s">
        <v>439</v>
      </c>
      <c r="AC255" t="s">
        <v>440</v>
      </c>
      <c r="AD255" t="s">
        <v>441</v>
      </c>
      <c r="AE255" t="s">
        <v>442</v>
      </c>
      <c r="AF255" t="s">
        <v>443</v>
      </c>
      <c r="AG255" t="s">
        <v>444</v>
      </c>
      <c r="AH255" t="s">
        <v>445</v>
      </c>
      <c r="AI255" t="s">
        <v>446</v>
      </c>
      <c r="AJ255" t="s">
        <v>447</v>
      </c>
      <c r="AK255" t="s">
        <v>448</v>
      </c>
      <c r="AL255" t="s">
        <v>449</v>
      </c>
      <c r="AM255" t="s">
        <v>450</v>
      </c>
      <c r="AN255" t="s">
        <v>451</v>
      </c>
      <c r="AO255">
        <v>2.4464280556267162</v>
      </c>
      <c r="AP255">
        <v>22.712400358935501</v>
      </c>
      <c r="AQ255">
        <v>2.963412009270034</v>
      </c>
      <c r="AR255">
        <v>2.4498550348454642</v>
      </c>
      <c r="AS255">
        <v>2.0947615630088081</v>
      </c>
      <c r="AT255">
        <v>1.5543963764001829</v>
      </c>
      <c r="AU255">
        <v>4.2165017951327384</v>
      </c>
      <c r="AV255">
        <v>1.262941872477463</v>
      </c>
      <c r="AW255">
        <v>6.0775303414398758</v>
      </c>
      <c r="AX255">
        <v>2.627824500352971</v>
      </c>
      <c r="AY255">
        <v>9.7692493923443013</v>
      </c>
      <c r="AZ255">
        <v>5.8775710433461823</v>
      </c>
      <c r="BA255">
        <v>2.6153991501427711</v>
      </c>
      <c r="BB255">
        <v>1.425881076343761</v>
      </c>
      <c r="BC255">
        <v>9.4717565562825268</v>
      </c>
      <c r="BD255">
        <v>15.49530810534262</v>
      </c>
      <c r="BE255">
        <v>3.652650751731318</v>
      </c>
      <c r="BF255">
        <v>2.0532736737092092</v>
      </c>
      <c r="BG255">
        <v>271.00936799999999</v>
      </c>
      <c r="BH255">
        <v>466.13038100000011</v>
      </c>
      <c r="BI255">
        <v>482.36815800000022</v>
      </c>
      <c r="BJ255">
        <v>697.54287699999986</v>
      </c>
      <c r="BK255">
        <v>2664.157873000001</v>
      </c>
      <c r="BL255">
        <v>35.060837999999997</v>
      </c>
      <c r="BM255">
        <v>113.12837</v>
      </c>
      <c r="BN255">
        <v>144.77071400000011</v>
      </c>
      <c r="BO255">
        <v>397.03818799999982</v>
      </c>
      <c r="BP255">
        <v>1065.114656</v>
      </c>
      <c r="BQ255">
        <v>200.01265400000011</v>
      </c>
      <c r="BR255">
        <v>421.51959000000011</v>
      </c>
      <c r="BS255">
        <v>467.5226840000002</v>
      </c>
      <c r="BT255">
        <v>493.13716200000027</v>
      </c>
      <c r="BU255">
        <v>1243.9038010000011</v>
      </c>
      <c r="BV255">
        <v>93.710744999999989</v>
      </c>
      <c r="BW255">
        <v>1091.0724309999989</v>
      </c>
      <c r="BX255">
        <v>137.4635000000001</v>
      </c>
      <c r="BY255">
        <v>65.315052999999992</v>
      </c>
      <c r="BZ255">
        <v>48.814982000000008</v>
      </c>
      <c r="CA255">
        <v>70.927565000000001</v>
      </c>
      <c r="CB255">
        <v>262.06629800000007</v>
      </c>
      <c r="CC255">
        <v>49.760838</v>
      </c>
      <c r="CD255">
        <v>335.65810499999998</v>
      </c>
      <c r="CE255">
        <v>150.552537</v>
      </c>
      <c r="CF255">
        <v>449.59280600000011</v>
      </c>
      <c r="CG255">
        <v>166.51564999999999</v>
      </c>
      <c r="CH255">
        <v>151.848071</v>
      </c>
      <c r="CI255">
        <v>34.565494999999999</v>
      </c>
      <c r="CJ255">
        <v>580.76311200000009</v>
      </c>
      <c r="CK255">
        <v>687.68875899999966</v>
      </c>
      <c r="CL255">
        <v>123.97919399999989</v>
      </c>
      <c r="CM255">
        <v>80.913516000000001</v>
      </c>
    </row>
    <row r="256">
      <c r="A256" t="s">
        <v>528</v>
      </c>
      <c r="B256">
        <v>2017</v>
      </c>
      <c r="C256" t="s">
        <v>534</v>
      </c>
      <c r="D256">
        <v>223</v>
      </c>
      <c r="E256" t="s">
        <v>36</v>
      </c>
      <c r="F256" t="s">
        <v>16</v>
      </c>
      <c r="G256" t="s">
        <v>558</v>
      </c>
      <c r="H256">
        <v>96.173408992165264</v>
      </c>
      <c r="I256">
        <v>95.745033767081594</v>
      </c>
      <c r="J256">
        <v>95.644325336197937</v>
      </c>
      <c r="K256">
        <v>94.232827043692012</v>
      </c>
      <c r="L256">
        <v>82.213631236088872</v>
      </c>
      <c r="M256">
        <v>96.697642729032907</v>
      </c>
      <c r="N256">
        <v>92.106726720030451</v>
      </c>
      <c r="O256">
        <v>91.014984940957362</v>
      </c>
      <c r="P256">
        <v>76.824538564997056</v>
      </c>
      <c r="Q256">
        <v>37.999741972808053</v>
      </c>
      <c r="R256">
        <v>96.62989704467951</v>
      </c>
      <c r="S256">
        <v>95.354741735089192</v>
      </c>
      <c r="T256">
        <v>95.544901557213166</v>
      </c>
      <c r="U256">
        <v>94.930535327914228</v>
      </c>
      <c r="V256">
        <v>90.153529492721091</v>
      </c>
      <c r="W256" t="s">
        <v>435</v>
      </c>
      <c r="X256" t="s">
        <v>366</v>
      </c>
      <c r="Y256" t="s">
        <v>436</v>
      </c>
      <c r="Z256" t="s">
        <v>437</v>
      </c>
      <c r="AA256" t="s">
        <v>438</v>
      </c>
      <c r="AB256" t="s">
        <v>439</v>
      </c>
      <c r="AC256" t="s">
        <v>440</v>
      </c>
      <c r="AD256" t="s">
        <v>441</v>
      </c>
      <c r="AE256" t="s">
        <v>442</v>
      </c>
      <c r="AF256" t="s">
        <v>443</v>
      </c>
      <c r="AG256" t="s">
        <v>444</v>
      </c>
      <c r="AH256" t="s">
        <v>445</v>
      </c>
      <c r="AI256" t="s">
        <v>446</v>
      </c>
      <c r="AJ256" t="s">
        <v>447</v>
      </c>
      <c r="AK256" t="s">
        <v>448</v>
      </c>
      <c r="AL256" t="s">
        <v>449</v>
      </c>
      <c r="AM256" t="s">
        <v>450</v>
      </c>
      <c r="AN256" t="s">
        <v>451</v>
      </c>
      <c r="AO256">
        <v>96.61996618744287</v>
      </c>
      <c r="AP256">
        <v>76.857999126964216</v>
      </c>
      <c r="AQ256">
        <v>96.335146416076128</v>
      </c>
      <c r="AR256">
        <v>91.165705910493529</v>
      </c>
      <c r="AS256">
        <v>97.803380849084277</v>
      </c>
      <c r="AT256">
        <v>98.288748774855378</v>
      </c>
      <c r="AU256">
        <v>95.625077327088675</v>
      </c>
      <c r="AV256">
        <v>91.841990784061764</v>
      </c>
      <c r="AW256">
        <v>93.792994717500349</v>
      </c>
      <c r="AX256">
        <v>94.061250830487992</v>
      </c>
      <c r="AY256">
        <v>88.37863127615195</v>
      </c>
      <c r="AZ256">
        <v>92.399444094607048</v>
      </c>
      <c r="BA256">
        <v>96.658898129208666</v>
      </c>
      <c r="BB256">
        <v>96.607518608743902</v>
      </c>
      <c r="BC256">
        <v>90.256840109909646</v>
      </c>
      <c r="BD256">
        <v>83.92300553197623</v>
      </c>
      <c r="BE256">
        <v>96.238712792769562</v>
      </c>
      <c r="BF256">
        <v>97.872265718140682</v>
      </c>
      <c r="BG256">
        <v>14969.73705499997</v>
      </c>
      <c r="BH256">
        <v>14900.08942499996</v>
      </c>
      <c r="BI256">
        <v>14878.403632</v>
      </c>
      <c r="BJ256">
        <v>14664.166416999969</v>
      </c>
      <c r="BK256">
        <v>12796.13135100002</v>
      </c>
      <c r="BL256">
        <v>1656.1679350000029</v>
      </c>
      <c r="BM256">
        <v>1583.592767000001</v>
      </c>
      <c r="BN256">
        <v>1559.4049050000001</v>
      </c>
      <c r="BO256">
        <v>1319.4719510000009</v>
      </c>
      <c r="BP256">
        <v>652.8050589999998</v>
      </c>
      <c r="BQ256">
        <v>13381.686958999961</v>
      </c>
      <c r="BR256">
        <v>13200.595100999981</v>
      </c>
      <c r="BS256">
        <v>13227.596908999991</v>
      </c>
      <c r="BT256">
        <v>13145.145414999981</v>
      </c>
      <c r="BU256">
        <v>12482.060878999981</v>
      </c>
      <c r="BV256">
        <v>3701.0403770000021</v>
      </c>
      <c r="BW256">
        <v>3692.152420000004</v>
      </c>
      <c r="BX256">
        <v>4468.6889159999992</v>
      </c>
      <c r="BY256">
        <v>2430.5490850000051</v>
      </c>
      <c r="BZ256">
        <v>2279.1473550000019</v>
      </c>
      <c r="CA256">
        <v>4484.9445890000097</v>
      </c>
      <c r="CB256">
        <v>5943.3414780000039</v>
      </c>
      <c r="CC256">
        <v>3618.6419379999961</v>
      </c>
      <c r="CD256">
        <v>5180.1269759999968</v>
      </c>
      <c r="CE256">
        <v>5388.9291099999964</v>
      </c>
      <c r="CF256">
        <v>4067.2927089999871</v>
      </c>
      <c r="CG256">
        <v>2617.7401140000029</v>
      </c>
      <c r="CH256">
        <v>5611.9415749999853</v>
      </c>
      <c r="CI256">
        <v>2341.9110869999981</v>
      </c>
      <c r="CJ256">
        <v>5534.1206280000188</v>
      </c>
      <c r="CK256">
        <v>3724.5408180000009</v>
      </c>
      <c r="CL256">
        <v>3266.5586870000102</v>
      </c>
      <c r="CM256">
        <v>3856.8600180000012</v>
      </c>
    </row>
    <row r="257">
      <c r="A257" t="s">
        <v>528</v>
      </c>
      <c r="B257">
        <v>2017</v>
      </c>
      <c r="C257" t="s">
        <v>534</v>
      </c>
      <c r="D257">
        <v>224</v>
      </c>
      <c r="E257" t="s">
        <v>36</v>
      </c>
      <c r="F257" t="s">
        <v>20</v>
      </c>
      <c r="G257" t="s">
        <v>559</v>
      </c>
      <c r="H257">
        <v>2.0854852894369831</v>
      </c>
      <c r="I257">
        <v>1.2597044062459699</v>
      </c>
      <c r="J257">
        <v>1.254819345134264</v>
      </c>
      <c r="K257">
        <v>1.284719919789135</v>
      </c>
      <c r="L257">
        <v>0.66946937318761524</v>
      </c>
      <c r="M257">
        <v>1.2552820227047039</v>
      </c>
      <c r="N257">
        <v>1.3133721355533601</v>
      </c>
      <c r="O257">
        <v>0.53544284572339618</v>
      </c>
      <c r="P257">
        <v>0.058429229304724703</v>
      </c>
      <c r="Q257">
        <v>0</v>
      </c>
      <c r="R257">
        <v>1.925800587250684</v>
      </c>
      <c r="S257">
        <v>1.6004037463682299</v>
      </c>
      <c r="T257">
        <v>1.0781125000000551</v>
      </c>
      <c r="U257">
        <v>1.5081670750787359</v>
      </c>
      <c r="V257">
        <v>0.86219146100121391</v>
      </c>
      <c r="W257" t="s">
        <v>435</v>
      </c>
      <c r="X257" t="s">
        <v>366</v>
      </c>
      <c r="Y257" t="s">
        <v>436</v>
      </c>
      <c r="Z257" t="s">
        <v>437</v>
      </c>
      <c r="AA257" t="s">
        <v>438</v>
      </c>
      <c r="AB257" t="s">
        <v>439</v>
      </c>
      <c r="AC257" t="s">
        <v>440</v>
      </c>
      <c r="AD257" t="s">
        <v>441</v>
      </c>
      <c r="AE257" t="s">
        <v>442</v>
      </c>
      <c r="AF257" t="s">
        <v>443</v>
      </c>
      <c r="AG257" t="s">
        <v>444</v>
      </c>
      <c r="AH257" t="s">
        <v>445</v>
      </c>
      <c r="AI257" t="s">
        <v>446</v>
      </c>
      <c r="AJ257" t="s">
        <v>447</v>
      </c>
      <c r="AK257" t="s">
        <v>448</v>
      </c>
      <c r="AL257" t="s">
        <v>449</v>
      </c>
      <c r="AM257" t="s">
        <v>450</v>
      </c>
      <c r="AN257" t="s">
        <v>451</v>
      </c>
      <c r="AO257">
        <v>0.93360575693039771</v>
      </c>
      <c r="AP257">
        <v>0.42960051410033462</v>
      </c>
      <c r="AQ257">
        <v>0.70144157465390844</v>
      </c>
      <c r="AR257">
        <v>6.3844390546610406</v>
      </c>
      <c r="AS257">
        <v>0.10185758790682781</v>
      </c>
      <c r="AT257">
        <v>0.15685484874448261</v>
      </c>
      <c r="AU257">
        <v>0.1584208777785828</v>
      </c>
      <c r="AV257">
        <v>6.8950673434607843</v>
      </c>
      <c r="AW257">
        <v>0.12947494105978591</v>
      </c>
      <c r="AX257">
        <v>3.310924669159184</v>
      </c>
      <c r="AY257">
        <v>1.8521193315037701</v>
      </c>
      <c r="AZ257">
        <v>1.722984862046687</v>
      </c>
      <c r="BA257">
        <v>0.72570272064854258</v>
      </c>
      <c r="BB257">
        <v>1.9666003149123741</v>
      </c>
      <c r="BC257">
        <v>0.27140333380784037</v>
      </c>
      <c r="BD257">
        <v>0.58168636268111062</v>
      </c>
      <c r="BE257">
        <v>0.1086364554992067</v>
      </c>
      <c r="BF257">
        <v>0.074460608150102997</v>
      </c>
      <c r="BG257">
        <v>324.61328700000013</v>
      </c>
      <c r="BH257">
        <v>196.038453</v>
      </c>
      <c r="BI257">
        <v>195.19933499999999</v>
      </c>
      <c r="BJ257">
        <v>199.923395</v>
      </c>
      <c r="BK257">
        <v>104.199485</v>
      </c>
      <c r="BL257">
        <v>21.499571</v>
      </c>
      <c r="BM257">
        <v>22.580832999999998</v>
      </c>
      <c r="BN257">
        <v>9.1740080000000006</v>
      </c>
      <c r="BO257">
        <v>1.00353</v>
      </c>
      <c r="BP257">
        <v>0</v>
      </c>
      <c r="BQ257">
        <v>266.6924150000001</v>
      </c>
      <c r="BR257">
        <v>221.55460199999999</v>
      </c>
      <c r="BS257">
        <v>149.25796500000001</v>
      </c>
      <c r="BT257">
        <v>208.8377090000001</v>
      </c>
      <c r="BU257">
        <v>119.373322</v>
      </c>
      <c r="BV257">
        <v>35.761889999999987</v>
      </c>
      <c r="BW257">
        <v>20.637416999999999</v>
      </c>
      <c r="BX257">
        <v>32.537700999999998</v>
      </c>
      <c r="BY257">
        <v>170.21414300000001</v>
      </c>
      <c r="BZ257">
        <v>2.373624</v>
      </c>
      <c r="CA257">
        <v>7.1573330000000004</v>
      </c>
      <c r="CB257">
        <v>9.8462599999999991</v>
      </c>
      <c r="CC257">
        <v>271.67072100000001</v>
      </c>
      <c r="CD257">
        <v>7.1508180000000001</v>
      </c>
      <c r="CE257">
        <v>189.6885080000001</v>
      </c>
      <c r="CF257">
        <v>85.236796999999981</v>
      </c>
      <c r="CG257">
        <v>48.813351999999988</v>
      </c>
      <c r="CH257">
        <v>42.133744</v>
      </c>
      <c r="CI257">
        <v>47.673340000000003</v>
      </c>
      <c r="CJ257">
        <v>16.641162999999999</v>
      </c>
      <c r="CK257">
        <v>25.815503</v>
      </c>
      <c r="CL257">
        <v>3.6873659999999999</v>
      </c>
      <c r="CM257">
        <v>2.934275</v>
      </c>
    </row>
    <row r="258">
      <c r="A258" t="s">
        <v>528</v>
      </c>
      <c r="B258">
        <v>2017</v>
      </c>
      <c r="C258" t="s">
        <v>534</v>
      </c>
      <c r="D258">
        <v>225</v>
      </c>
      <c r="E258" t="s">
        <v>303</v>
      </c>
      <c r="F258" t="s">
        <v>456</v>
      </c>
      <c r="G258" t="s">
        <v>184</v>
      </c>
      <c r="H258">
        <v>35.003530631544969</v>
      </c>
      <c r="I258">
        <v>39.302201571310029</v>
      </c>
      <c r="J258">
        <v>40.136032677432233</v>
      </c>
      <c r="K258">
        <v>43.252342986849833</v>
      </c>
      <c r="L258">
        <v>54.334700754479748</v>
      </c>
      <c r="M258">
        <v>40.223131505341087</v>
      </c>
      <c r="N258">
        <v>38.316220157649198</v>
      </c>
      <c r="O258">
        <v>43.417964394257233</v>
      </c>
      <c r="P258">
        <v>57.301440492931583</v>
      </c>
      <c r="Q258">
        <v>87.671052660339228</v>
      </c>
      <c r="R258">
        <v>33.918447170637897</v>
      </c>
      <c r="S258">
        <v>39.549332883648589</v>
      </c>
      <c r="T258">
        <v>39.422510594766521</v>
      </c>
      <c r="U258">
        <v>42.159923633010919</v>
      </c>
      <c r="V258">
        <v>50.16916661764855</v>
      </c>
      <c r="W258" t="s">
        <v>435</v>
      </c>
      <c r="X258" t="s">
        <v>366</v>
      </c>
      <c r="Y258" t="s">
        <v>436</v>
      </c>
      <c r="Z258" t="s">
        <v>437</v>
      </c>
      <c r="AA258" t="s">
        <v>438</v>
      </c>
      <c r="AB258" t="s">
        <v>439</v>
      </c>
      <c r="AC258" t="s">
        <v>440</v>
      </c>
      <c r="AD258" t="s">
        <v>441</v>
      </c>
      <c r="AE258" t="s">
        <v>442</v>
      </c>
      <c r="AF258" t="s">
        <v>443</v>
      </c>
      <c r="AG258" t="s">
        <v>444</v>
      </c>
      <c r="AH258" t="s">
        <v>445</v>
      </c>
      <c r="AI258" t="s">
        <v>446</v>
      </c>
      <c r="AJ258" t="s">
        <v>447</v>
      </c>
      <c r="AK258" t="s">
        <v>448</v>
      </c>
      <c r="AL258" t="s">
        <v>449</v>
      </c>
      <c r="AM258" t="s">
        <v>450</v>
      </c>
      <c r="AN258" t="s">
        <v>451</v>
      </c>
      <c r="AO258">
        <v>23.5563412507992</v>
      </c>
      <c r="AP258">
        <v>49.477696099508591</v>
      </c>
      <c r="AQ258">
        <v>39.527865862091303</v>
      </c>
      <c r="AR258">
        <v>63.55399821060238</v>
      </c>
      <c r="AS258">
        <v>50.890066790674133</v>
      </c>
      <c r="AT258">
        <v>30.111860397013452</v>
      </c>
      <c r="AU258">
        <v>54.21192376825956</v>
      </c>
      <c r="AV258">
        <v>59.431006345006899</v>
      </c>
      <c r="AW258">
        <v>43.213950490211907</v>
      </c>
      <c r="AX258">
        <v>28.252218440176591</v>
      </c>
      <c r="AY258">
        <v>46.960869909187423</v>
      </c>
      <c r="AZ258">
        <v>56.345074039485489</v>
      </c>
      <c r="BA258">
        <v>32.645540092116264</v>
      </c>
      <c r="BB258">
        <v>68.51581413866036</v>
      </c>
      <c r="BC258">
        <v>32.536916292243959</v>
      </c>
      <c r="BD258">
        <v>48.771104911804983</v>
      </c>
      <c r="BE258">
        <v>50.834247801468791</v>
      </c>
      <c r="BF258">
        <v>18.126512688116929</v>
      </c>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row>
    <row r="259">
      <c r="A259" t="s">
        <v>528</v>
      </c>
      <c r="B259">
        <v>2017</v>
      </c>
      <c r="C259" t="s">
        <v>534</v>
      </c>
      <c r="D259">
        <v>226</v>
      </c>
      <c r="E259" t="s">
        <v>303</v>
      </c>
      <c r="F259" t="s">
        <v>457</v>
      </c>
      <c r="G259" t="s">
        <v>184</v>
      </c>
      <c r="H259">
        <v>62.910984079018363</v>
      </c>
      <c r="I259">
        <v>59.43809402244419</v>
      </c>
      <c r="J259">
        <v>58.564242942334197</v>
      </c>
      <c r="K259">
        <v>55.462937093361333</v>
      </c>
      <c r="L259">
        <v>44.995829872331868</v>
      </c>
      <c r="M259">
        <v>58.453527091380451</v>
      </c>
      <c r="N259">
        <v>60.37040770679738</v>
      </c>
      <c r="O259">
        <v>56.046592760019209</v>
      </c>
      <c r="P259">
        <v>42.64013027776376</v>
      </c>
      <c r="Q259">
        <v>12.32894733966074</v>
      </c>
      <c r="R259">
        <v>64.155752242111646</v>
      </c>
      <c r="S259">
        <v>58.850263369983239</v>
      </c>
      <c r="T259">
        <v>59.479527198924117</v>
      </c>
      <c r="U259">
        <v>56.309739978770942</v>
      </c>
      <c r="V259">
        <v>48.968641921350176</v>
      </c>
      <c r="W259" t="s">
        <v>435</v>
      </c>
      <c r="X259" t="s">
        <v>366</v>
      </c>
      <c r="Y259" t="s">
        <v>436</v>
      </c>
      <c r="Z259" t="s">
        <v>437</v>
      </c>
      <c r="AA259" t="s">
        <v>438</v>
      </c>
      <c r="AB259" t="s">
        <v>439</v>
      </c>
      <c r="AC259" t="s">
        <v>440</v>
      </c>
      <c r="AD259" t="s">
        <v>441</v>
      </c>
      <c r="AE259" t="s">
        <v>442</v>
      </c>
      <c r="AF259" t="s">
        <v>443</v>
      </c>
      <c r="AG259" t="s">
        <v>444</v>
      </c>
      <c r="AH259" t="s">
        <v>445</v>
      </c>
      <c r="AI259" t="s">
        <v>446</v>
      </c>
      <c r="AJ259" t="s">
        <v>447</v>
      </c>
      <c r="AK259" t="s">
        <v>448</v>
      </c>
      <c r="AL259" t="s">
        <v>449</v>
      </c>
      <c r="AM259" t="s">
        <v>450</v>
      </c>
      <c r="AN259" t="s">
        <v>451</v>
      </c>
      <c r="AO259">
        <v>75.479510987306142</v>
      </c>
      <c r="AP259">
        <v>50.092703386391243</v>
      </c>
      <c r="AQ259">
        <v>59.711248320597178</v>
      </c>
      <c r="AR259">
        <v>30.061562734736508</v>
      </c>
      <c r="AS259">
        <v>49.008075621418833</v>
      </c>
      <c r="AT259">
        <v>69.731284754241855</v>
      </c>
      <c r="AU259">
        <v>45.629655353961738</v>
      </c>
      <c r="AV259">
        <v>33.67392631153249</v>
      </c>
      <c r="AW259">
        <v>56.656574568728388</v>
      </c>
      <c r="AX259">
        <v>68.436856890664316</v>
      </c>
      <c r="AY259">
        <v>51.187010759309103</v>
      </c>
      <c r="AZ259">
        <v>41.931941098467597</v>
      </c>
      <c r="BA259">
        <v>66.628757187235408</v>
      </c>
      <c r="BB259">
        <v>29.51758554642732</v>
      </c>
      <c r="BC259">
        <v>67.141000012609723</v>
      </c>
      <c r="BD259">
        <v>50.647208725513828</v>
      </c>
      <c r="BE259">
        <v>49.057115743031822</v>
      </c>
      <c r="BF259">
        <v>81.79902670373292</v>
      </c>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row>
    <row r="260">
      <c r="A260" t="s">
        <v>528</v>
      </c>
      <c r="B260">
        <v>2017</v>
      </c>
      <c r="C260" t="s">
        <v>534</v>
      </c>
      <c r="D260">
        <v>227</v>
      </c>
      <c r="E260" t="s">
        <v>303</v>
      </c>
      <c r="F260" t="s">
        <v>305</v>
      </c>
      <c r="G260" t="s">
        <v>184</v>
      </c>
      <c r="H260">
        <v>1.9468444137870879</v>
      </c>
      <c r="I260">
        <v>1.012571571409753</v>
      </c>
      <c r="J260">
        <v>1.096189925225709</v>
      </c>
      <c r="K260">
        <v>1.2171395430370611</v>
      </c>
      <c r="L260">
        <v>0.46857819979545851</v>
      </c>
      <c r="M260">
        <v>1.2096790523407559</v>
      </c>
      <c r="N260">
        <v>0.99208058256339859</v>
      </c>
      <c r="O260">
        <v>0.2364527318976675</v>
      </c>
      <c r="P260">
        <v>0</v>
      </c>
      <c r="Q260">
        <v>0</v>
      </c>
      <c r="R260">
        <v>1.771676628621802</v>
      </c>
      <c r="S260">
        <v>1.4102841946587099</v>
      </c>
      <c r="T260">
        <v>0.92054667230200715</v>
      </c>
      <c r="U260">
        <v>1.3277847108179861</v>
      </c>
      <c r="V260">
        <v>0.7205016301197561</v>
      </c>
      <c r="W260" t="s">
        <v>435</v>
      </c>
      <c r="X260" t="s">
        <v>366</v>
      </c>
      <c r="Y260" t="s">
        <v>436</v>
      </c>
      <c r="Z260" t="s">
        <v>437</v>
      </c>
      <c r="AA260" t="s">
        <v>438</v>
      </c>
      <c r="AB260" t="s">
        <v>439</v>
      </c>
      <c r="AC260" t="s">
        <v>440</v>
      </c>
      <c r="AD260" t="s">
        <v>441</v>
      </c>
      <c r="AE260" t="s">
        <v>442</v>
      </c>
      <c r="AF260" t="s">
        <v>443</v>
      </c>
      <c r="AG260" t="s">
        <v>444</v>
      </c>
      <c r="AH260" t="s">
        <v>445</v>
      </c>
      <c r="AI260" t="s">
        <v>446</v>
      </c>
      <c r="AJ260" t="s">
        <v>447</v>
      </c>
      <c r="AK260" t="s">
        <v>448</v>
      </c>
      <c r="AL260" t="s">
        <v>449</v>
      </c>
      <c r="AM260" t="s">
        <v>450</v>
      </c>
      <c r="AN260" t="s">
        <v>451</v>
      </c>
      <c r="AO260">
        <v>0.1926565740708589</v>
      </c>
      <c r="AP260">
        <v>0.26742504849849702</v>
      </c>
      <c r="AQ260">
        <v>0.6651443118976571</v>
      </c>
      <c r="AR260">
        <v>6.2237244563487639</v>
      </c>
      <c r="AS260">
        <v>0.10185758790682781</v>
      </c>
      <c r="AT260">
        <v>0.042213314761338397</v>
      </c>
      <c r="AU260">
        <v>0.1584208777785828</v>
      </c>
      <c r="AV260">
        <v>6.7885643555547173</v>
      </c>
      <c r="AW260">
        <v>0.12947494105978591</v>
      </c>
      <c r="AX260">
        <v>3.01721639126287</v>
      </c>
      <c r="AY260">
        <v>1.8521193315037701</v>
      </c>
      <c r="AZ260">
        <v>1.363883774729622</v>
      </c>
      <c r="BA260">
        <v>0.70841813157303979</v>
      </c>
      <c r="BB260">
        <v>0.45196899335997481</v>
      </c>
      <c r="BC260">
        <v>0.27126541129127452</v>
      </c>
      <c r="BD260">
        <v>0.39372144007153692</v>
      </c>
      <c r="BE260">
        <v>0.1086364554992067</v>
      </c>
      <c r="BF260">
        <v>0.028494297329924201</v>
      </c>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row>
    <row r="261">
      <c r="A261" t="s">
        <v>528</v>
      </c>
      <c r="B261">
        <v>2017</v>
      </c>
      <c r="C261" t="s">
        <v>534</v>
      </c>
      <c r="D261">
        <v>228</v>
      </c>
      <c r="E261" t="s">
        <v>303</v>
      </c>
      <c r="F261" t="s">
        <v>306</v>
      </c>
      <c r="G261" t="s">
        <v>184</v>
      </c>
      <c r="H261">
        <v>0</v>
      </c>
      <c r="I261">
        <v>0</v>
      </c>
      <c r="J261">
        <v>0.045475672636863702</v>
      </c>
      <c r="K261">
        <v>0</v>
      </c>
      <c r="L261">
        <v>0</v>
      </c>
      <c r="M261">
        <v>0.068924578415743495</v>
      </c>
      <c r="N261">
        <v>0</v>
      </c>
      <c r="O261">
        <v>0</v>
      </c>
      <c r="P261">
        <v>0</v>
      </c>
      <c r="Q261">
        <v>0</v>
      </c>
      <c r="R261">
        <v>0</v>
      </c>
      <c r="S261">
        <v>0</v>
      </c>
      <c r="T261">
        <v>0.020066040803696499</v>
      </c>
      <c r="U261">
        <v>0.022508783196845</v>
      </c>
      <c r="V261">
        <v>0</v>
      </c>
      <c r="W261" t="s">
        <v>435</v>
      </c>
      <c r="X261" t="s">
        <v>366</v>
      </c>
      <c r="Y261" t="s">
        <v>436</v>
      </c>
      <c r="Z261" t="s">
        <v>437</v>
      </c>
      <c r="AA261" t="s">
        <v>438</v>
      </c>
      <c r="AB261" t="s">
        <v>439</v>
      </c>
      <c r="AC261" t="s">
        <v>440</v>
      </c>
      <c r="AD261" t="s">
        <v>441</v>
      </c>
      <c r="AE261" t="s">
        <v>442</v>
      </c>
      <c r="AF261" t="s">
        <v>443</v>
      </c>
      <c r="AG261" t="s">
        <v>444</v>
      </c>
      <c r="AH261" t="s">
        <v>445</v>
      </c>
      <c r="AI261" t="s">
        <v>446</v>
      </c>
      <c r="AJ261" t="s">
        <v>447</v>
      </c>
      <c r="AK261" t="s">
        <v>448</v>
      </c>
      <c r="AL261" t="s">
        <v>449</v>
      </c>
      <c r="AM261" t="s">
        <v>450</v>
      </c>
      <c r="AN261" t="s">
        <v>451</v>
      </c>
      <c r="AO261">
        <v>0.030829834069981198</v>
      </c>
      <c r="AP261">
        <v>0</v>
      </c>
      <c r="AQ261">
        <v>0.059864154727371</v>
      </c>
      <c r="AR261">
        <v>0</v>
      </c>
      <c r="AS261">
        <v>0</v>
      </c>
      <c r="AT261">
        <v>0</v>
      </c>
      <c r="AU261">
        <v>0</v>
      </c>
      <c r="AV261">
        <v>0</v>
      </c>
      <c r="AW261">
        <v>0</v>
      </c>
      <c r="AX261">
        <v>0</v>
      </c>
      <c r="AY261">
        <v>0</v>
      </c>
      <c r="AZ261">
        <v>0</v>
      </c>
      <c r="BA261">
        <v>0</v>
      </c>
      <c r="BB261">
        <v>0</v>
      </c>
      <c r="BC261">
        <v>0.050818283854846803</v>
      </c>
      <c r="BD261">
        <v>0</v>
      </c>
      <c r="BE261">
        <v>0</v>
      </c>
      <c r="BF261">
        <v>0</v>
      </c>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row>
    <row r="262">
      <c r="A262" t="s">
        <v>528</v>
      </c>
      <c r="B262">
        <v>2017</v>
      </c>
      <c r="C262" t="s">
        <v>534</v>
      </c>
      <c r="D262">
        <v>229</v>
      </c>
      <c r="E262" t="s">
        <v>303</v>
      </c>
      <c r="F262" t="s">
        <v>307</v>
      </c>
      <c r="G262" t="s">
        <v>184</v>
      </c>
      <c r="H262">
        <v>0.13864087564989569</v>
      </c>
      <c r="I262">
        <v>0.24713283483621751</v>
      </c>
      <c r="J262">
        <v>0.1580587823709779</v>
      </c>
      <c r="K262">
        <v>0.067580376752073498</v>
      </c>
      <c r="L262">
        <v>0.20089117339215659</v>
      </c>
      <c r="M262">
        <v>0.044737772521869897</v>
      </c>
      <c r="N262">
        <v>0.3212915529899612</v>
      </c>
      <c r="O262">
        <v>0.2989901138257286</v>
      </c>
      <c r="P262">
        <v>0.058429229304724703</v>
      </c>
      <c r="Q262">
        <v>0</v>
      </c>
      <c r="R262">
        <v>0.1541239586288817</v>
      </c>
      <c r="S262">
        <v>0.19011955170951969</v>
      </c>
      <c r="T262">
        <v>0.15734949320388769</v>
      </c>
      <c r="U262">
        <v>0.1800428942035745</v>
      </c>
      <c r="V262">
        <v>0.14168983088145781</v>
      </c>
      <c r="W262" t="s">
        <v>435</v>
      </c>
      <c r="X262" t="s">
        <v>366</v>
      </c>
      <c r="Y262" t="s">
        <v>436</v>
      </c>
      <c r="Z262" t="s">
        <v>437</v>
      </c>
      <c r="AA262" t="s">
        <v>438</v>
      </c>
      <c r="AB262" t="s">
        <v>439</v>
      </c>
      <c r="AC262" t="s">
        <v>440</v>
      </c>
      <c r="AD262" t="s">
        <v>441</v>
      </c>
      <c r="AE262" t="s">
        <v>442</v>
      </c>
      <c r="AF262" t="s">
        <v>443</v>
      </c>
      <c r="AG262" t="s">
        <v>444</v>
      </c>
      <c r="AH262" t="s">
        <v>445</v>
      </c>
      <c r="AI262" t="s">
        <v>446</v>
      </c>
      <c r="AJ262" t="s">
        <v>447</v>
      </c>
      <c r="AK262" t="s">
        <v>448</v>
      </c>
      <c r="AL262" t="s">
        <v>449</v>
      </c>
      <c r="AM262" t="s">
        <v>450</v>
      </c>
      <c r="AN262" t="s">
        <v>451</v>
      </c>
      <c r="AO262">
        <v>0.74066135375380937</v>
      </c>
      <c r="AP262">
        <v>0.16217546560183771</v>
      </c>
      <c r="AQ262">
        <v>0.035877350686678501</v>
      </c>
      <c r="AR262">
        <v>0.16071459831227641</v>
      </c>
      <c r="AS262">
        <v>0</v>
      </c>
      <c r="AT262">
        <v>0.1146415339831441</v>
      </c>
      <c r="AU262">
        <v>0</v>
      </c>
      <c r="AV262">
        <v>0.1065029879060656</v>
      </c>
      <c r="AW262">
        <v>0</v>
      </c>
      <c r="AX262">
        <v>0.29370827789631321</v>
      </c>
      <c r="AY262">
        <v>0</v>
      </c>
      <c r="AZ262">
        <v>0.35910108731706558</v>
      </c>
      <c r="BA262">
        <v>0.017284589075502801</v>
      </c>
      <c r="BB262">
        <v>1.514631321552399</v>
      </c>
      <c r="BC262">
        <v>0</v>
      </c>
      <c r="BD262">
        <v>0.1879649226095737</v>
      </c>
      <c r="BE262">
        <v>0</v>
      </c>
      <c r="BF262">
        <v>0.045966310820178803</v>
      </c>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MICS05</vt:lpstr>
      <vt:lpstr>DHS10</vt:lpstr>
      <vt:lpstr>MIS12</vt:lpstr>
      <vt:lpstr>DHS17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2021-05-25T17:55:40Z</dcterms:modified>
</cp:coreProperties>
</file>